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\91. WBS근거 산출물\테이블정의서\"/>
    </mc:Choice>
  </mc:AlternateContent>
  <bookViews>
    <workbookView xWindow="0" yWindow="0" windowWidth="23040" windowHeight="9252" tabRatio="798" activeTab="5"/>
  </bookViews>
  <sheets>
    <sheet name="표지" sheetId="1" r:id="rId1"/>
    <sheet name="개정이력" sheetId="2" r:id="rId2"/>
    <sheet name="테이블목록" sheetId="3" r:id="rId3"/>
    <sheet name="집계" sheetId="4" state="hidden" r:id="rId4"/>
    <sheet name="DB데이터" sheetId="15" state="hidden" r:id="rId5"/>
    <sheet name="0시스템관리" sheetId="5" r:id="rId6"/>
    <sheet name="1기초정보관리" sheetId="6" r:id="rId7"/>
    <sheet name="2주문관리" sheetId="7" r:id="rId8"/>
    <sheet name="3영업관리" sheetId="8" r:id="rId9"/>
    <sheet name="4재고관리" sheetId="9" r:id="rId10"/>
    <sheet name="5매출분석" sheetId="11" r:id="rId11"/>
    <sheet name="6마감관리" sheetId="12" r:id="rId12"/>
    <sheet name="7커뮤니티관리" sheetId="13" r:id="rId13"/>
    <sheet name="8인터페이스관리" sheetId="14" r:id="rId14"/>
    <sheet name="임시" sheetId="16" r:id="rId15"/>
    <sheet name="Sheet2" sheetId="17" r:id="rId16"/>
  </sheets>
  <externalReferences>
    <externalReference r:id="rId17"/>
    <externalReference r:id="rId18"/>
    <externalReference r:id="rId19"/>
    <externalReference r:id="rId20"/>
    <externalReference r:id="rId21"/>
  </externalReferences>
  <definedNames>
    <definedName name="_1.05gb_nonplug_drive">[1]Supplement2!#REF!</definedName>
    <definedName name="_1.05gb_plug_drive">[1]Supplement2!#REF!</definedName>
    <definedName name="_2.1gb_fastwide_plug_drive">[1]Supplement2!#REF!</definedName>
    <definedName name="_2.1gb_nonplug_drive">[1]Supplement2!#REF!</definedName>
    <definedName name="_2.1gb_plug_drive">[1]Supplement2!#REF!</definedName>
    <definedName name="_32mb_70nsmemory">[1]Supplement2!#REF!</definedName>
    <definedName name="_4.3gb_fastwide_plug_drive">[1]Supplement2!#REF!</definedName>
    <definedName name="_4.3gb_nonplug_drive">[1]Supplement2!#REF!</definedName>
    <definedName name="_535mb_nonplug_drive">[1]Supplement2!#REF!</definedName>
    <definedName name="_8mb_70nsmemory">[1]Supplement2!#REF!</definedName>
    <definedName name="_xlnm._FilterDatabase" localSheetId="5" hidden="1">'0시스템관리'!$A$7:$O$252</definedName>
    <definedName name="_xlnm._FilterDatabase" localSheetId="6" hidden="1">'1기초정보관리'!$A$7:$R$742</definedName>
    <definedName name="_xlnm._FilterDatabase" localSheetId="7" hidden="1">'2주문관리'!$A$7:$O$395</definedName>
    <definedName name="_xlnm._FilterDatabase" localSheetId="8" hidden="1">'3영업관리'!$A$7:$O$156</definedName>
    <definedName name="_xlnm._FilterDatabase" localSheetId="9" hidden="1">'4재고관리'!$A$7:$O$236</definedName>
    <definedName name="_xlnm._FilterDatabase" localSheetId="10" hidden="1">'5매출분석'!$A$7:$O$1121</definedName>
    <definedName name="_xlnm._FilterDatabase" localSheetId="11" hidden="1">'6마감관리'!$A$7:$O$174</definedName>
    <definedName name="_xlnm._FilterDatabase" localSheetId="12" hidden="1">'7커뮤니티관리'!$A$7:$O$165</definedName>
    <definedName name="_xlnm._FilterDatabase" localSheetId="13" hidden="1">'8인터페이스관리'!$A$7:$M$1046</definedName>
    <definedName name="_xlnm._FilterDatabase" localSheetId="4" hidden="1">DB데이터!$A$1:$N$4809</definedName>
    <definedName name="_xlnm._FilterDatabase" localSheetId="3" hidden="1">집계!$I$1:$P$265</definedName>
    <definedName name="_xlnm._FilterDatabase" localSheetId="2" hidden="1">테이블목록!$A$9:$D$9</definedName>
    <definedName name="_ftn1" localSheetId="1">개정이력!$A$18</definedName>
    <definedName name="_ftnref1" localSheetId="1">개정이력!$D$3</definedName>
    <definedName name="_SMART_SCSIarray">[1]Supplement2!#REF!</definedName>
    <definedName name="_SRP1">#REF!</definedName>
    <definedName name="_US1">#REF!</definedName>
    <definedName name="AEP">#REF!</definedName>
    <definedName name="blp">#REF!</definedName>
    <definedName name="Chart_1">"Chart 1"</definedName>
    <definedName name="cost">#REF!</definedName>
    <definedName name="DazzlerPCI_array">[1]Supplement2!#REF!</definedName>
    <definedName name="Departmental">#REF!</definedName>
    <definedName name="descriptions">[2]Descriptions!$A$1:$B$2504</definedName>
    <definedName name="GM">#REF!</definedName>
    <definedName name="MES분">[3]Supplement2!#REF!</definedName>
    <definedName name="minus">#REF!</definedName>
    <definedName name="PL_storage">[1]Supplement2!#REF!</definedName>
    <definedName name="PN">'[4]Upgrades pricing'!#REF!</definedName>
    <definedName name="_xlnm.Print_Area" localSheetId="1">개정이력!$A$1:$G$19</definedName>
    <definedName name="_xlnm.Print_Area" localSheetId="0">표지!$A$1:$K$34</definedName>
    <definedName name="_xlnm.Print_Titles" localSheetId="2">테이블목록!$8:$9</definedName>
    <definedName name="_xlnm.Print_Titles">#REF!</definedName>
    <definedName name="Scorpion_M2_processor">[1]Supplement2!#REF!</definedName>
    <definedName name="Seawolf_M2_processor">[1]Supplement2!#REF!</definedName>
    <definedName name="seawolf_TRadder">#REF!</definedName>
    <definedName name="SRP">#REF!</definedName>
    <definedName name="Start">#REF!</definedName>
    <definedName name="Sturgeon_M2_processor">[1]Supplement2!#REF!</definedName>
    <definedName name="TStorm_M2_Processor">[1]Supplement2!#REF!</definedName>
    <definedName name="UPG_PN">#REF!</definedName>
    <definedName name="Z_70453CE6_934A_40AF_8F9D_9810664EE54F_.wvu.FilterData" localSheetId="5" hidden="1">'0시스템관리'!$A$7:$O$252</definedName>
    <definedName name="Z_70453CE6_934A_40AF_8F9D_9810664EE54F_.wvu.FilterData" localSheetId="6" hidden="1">'1기초정보관리'!$A$7:$P$535</definedName>
    <definedName name="Z_70453CE6_934A_40AF_8F9D_9810664EE54F_.wvu.FilterData" localSheetId="7" hidden="1">'2주문관리'!$A$7:$O$395</definedName>
    <definedName name="Z_70453CE6_934A_40AF_8F9D_9810664EE54F_.wvu.FilterData" localSheetId="8" hidden="1">'3영업관리'!$A$7:$O$156</definedName>
    <definedName name="Z_70453CE6_934A_40AF_8F9D_9810664EE54F_.wvu.FilterData" localSheetId="9" hidden="1">'4재고관리'!$A$7:$O$236</definedName>
    <definedName name="Z_70453CE6_934A_40AF_8F9D_9810664EE54F_.wvu.FilterData" localSheetId="10" hidden="1">'5매출분석'!$A$7:$O$1045</definedName>
    <definedName name="Z_70453CE6_934A_40AF_8F9D_9810664EE54F_.wvu.FilterData" localSheetId="11" hidden="1">'6마감관리'!$A$7:$O$7</definedName>
    <definedName name="Z_70453CE6_934A_40AF_8F9D_9810664EE54F_.wvu.FilterData" localSheetId="12" hidden="1">'7커뮤니티관리'!$A$7:$O$165</definedName>
    <definedName name="Z_70453CE6_934A_40AF_8F9D_9810664EE54F_.wvu.FilterData" localSheetId="13" hidden="1">'8인터페이스관리'!$A$7:$L$191</definedName>
    <definedName name="Z_70453CE6_934A_40AF_8F9D_9810664EE54F_.wvu.PrintArea" localSheetId="1" hidden="1">개정이력!$A$1:$G$19</definedName>
    <definedName name="Z_70453CE6_934A_40AF_8F9D_9810664EE54F_.wvu.PrintArea" localSheetId="0" hidden="1">표지!$A$1:$K$34</definedName>
    <definedName name="Z_70453CE6_934A_40AF_8F9D_9810664EE54F_.wvu.PrintTitles" localSheetId="2" hidden="1">테이블목록!$8:$9</definedName>
    <definedName name="Z_9EEF4241_DA10_4BD8_AB26_5CF5C7D68935_.wvu.FilterData" localSheetId="5" hidden="1">'0시스템관리'!$A$7:$O$252</definedName>
    <definedName name="Z_9EEF4241_DA10_4BD8_AB26_5CF5C7D68935_.wvu.FilterData" localSheetId="6" hidden="1">'1기초정보관리'!$A$7:$P$535</definedName>
    <definedName name="Z_9EEF4241_DA10_4BD8_AB26_5CF5C7D68935_.wvu.FilterData" localSheetId="7" hidden="1">'2주문관리'!$A$7:$O$395</definedName>
    <definedName name="Z_9EEF4241_DA10_4BD8_AB26_5CF5C7D68935_.wvu.FilterData" localSheetId="8" hidden="1">'3영업관리'!$A$7:$O$156</definedName>
    <definedName name="Z_9EEF4241_DA10_4BD8_AB26_5CF5C7D68935_.wvu.FilterData" localSheetId="9" hidden="1">'4재고관리'!$A$7:$O$219</definedName>
    <definedName name="Z_9EEF4241_DA10_4BD8_AB26_5CF5C7D68935_.wvu.FilterData" localSheetId="10" hidden="1">'5매출분석'!$A$7:$O$1045</definedName>
    <definedName name="Z_9EEF4241_DA10_4BD8_AB26_5CF5C7D68935_.wvu.FilterData" localSheetId="11" hidden="1">'6마감관리'!$A$7:$O$7</definedName>
    <definedName name="Z_9EEF4241_DA10_4BD8_AB26_5CF5C7D68935_.wvu.FilterData" localSheetId="12" hidden="1">'7커뮤니티관리'!$A$7:$O$165</definedName>
    <definedName name="Z_9EEF4241_DA10_4BD8_AB26_5CF5C7D68935_.wvu.FilterData" localSheetId="13" hidden="1">'8인터페이스관리'!$A$7:$L$191</definedName>
    <definedName name="Z_9EEF4241_DA10_4BD8_AB26_5CF5C7D68935_.wvu.PrintArea" localSheetId="1" hidden="1">개정이력!$A$1:$G$19</definedName>
    <definedName name="Z_9EEF4241_DA10_4BD8_AB26_5CF5C7D68935_.wvu.PrintArea" localSheetId="0" hidden="1">표지!$A$1:$K$34</definedName>
    <definedName name="Z_9EEF4241_DA10_4BD8_AB26_5CF5C7D68935_.wvu.PrintTitles" localSheetId="2" hidden="1">테이블목록!$8:$9</definedName>
    <definedName name="가">#REF!</definedName>
    <definedName name="게르">#REF!</definedName>
    <definedName name="게르마니12">#REF!</definedName>
    <definedName name="기준단가표">[5]기준단가표!$A$3:$G$24</definedName>
    <definedName name="기준데이타">#REF!</definedName>
    <definedName name="대양12">#REF!</definedName>
    <definedName name="대양전기">#REF!</definedName>
    <definedName name="대양전기12">#REF!</definedName>
    <definedName name="대양전기123">#REF!</definedName>
    <definedName name="ㅂ">#REF!</definedName>
    <definedName name="성창">#REF!</definedName>
    <definedName name="성창09.06">#REF!</definedName>
    <definedName name="정일">#REF!</definedName>
    <definedName name="ㅣ라">#REF!</definedName>
  </definedNames>
  <calcPr calcId="162913"/>
  <customWorkbookViews>
    <customWorkbookView name="Daewon - 사용자 보기" guid="{9EEF4241-DA10-4BD8-AB26-5CF5C7D68935}" mergeInterval="0" personalView="1" maximized="1" xWindow="1" yWindow="1" windowWidth="1600" windowHeight="620" tabRatio="798" activeSheetId="14"/>
    <customWorkbookView name="Windows 사용자 - 사용자 보기" guid="{70453CE6-934A-40AF-8F9D-9810664EE54F}" mergeInterval="0" personalView="1" maximized="1" xWindow="-8" yWindow="-8" windowWidth="1936" windowHeight="1056" tabRatio="798" activeSheetId="1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1" i="3" l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l="1"/>
  <c r="T3" i="4"/>
  <c r="U3" i="4"/>
  <c r="T4" i="4"/>
  <c r="U4" i="4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U2" i="4"/>
  <c r="T2" i="4"/>
  <c r="A250" i="3" l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8" i="13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8" i="12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8" i="11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8" i="9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8" i="8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8" i="7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8" i="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5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N1763" i="15"/>
  <c r="N1764" i="15"/>
  <c r="N1765" i="15"/>
  <c r="N1766" i="15"/>
  <c r="N1767" i="15"/>
  <c r="N1768" i="15"/>
  <c r="N1769" i="15"/>
  <c r="N1770" i="15"/>
  <c r="N1771" i="15"/>
  <c r="N1772" i="15"/>
  <c r="N1773" i="15"/>
  <c r="N1774" i="15"/>
  <c r="N1775" i="15"/>
  <c r="N1776" i="15"/>
  <c r="N1777" i="15"/>
  <c r="N1778" i="15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N1874" i="15"/>
  <c r="N1875" i="15"/>
  <c r="N1876" i="15"/>
  <c r="N1877" i="15"/>
  <c r="N1878" i="15"/>
  <c r="N1879" i="15"/>
  <c r="N1880" i="15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910" i="15"/>
  <c r="N1911" i="15"/>
  <c r="N1912" i="15"/>
  <c r="N1913" i="15"/>
  <c r="N1914" i="15"/>
  <c r="N1915" i="15"/>
  <c r="N1916" i="15"/>
  <c r="N1917" i="15"/>
  <c r="N1918" i="15"/>
  <c r="N1919" i="15"/>
  <c r="N1920" i="15"/>
  <c r="N1921" i="15"/>
  <c r="N1922" i="15"/>
  <c r="N1923" i="15"/>
  <c r="N1924" i="15"/>
  <c r="N1925" i="15"/>
  <c r="N1926" i="15"/>
  <c r="N1927" i="15"/>
  <c r="N1928" i="15"/>
  <c r="N1929" i="15"/>
  <c r="N1930" i="15"/>
  <c r="N1931" i="15"/>
  <c r="N1932" i="15"/>
  <c r="N1933" i="15"/>
  <c r="N1934" i="15"/>
  <c r="N1935" i="15"/>
  <c r="N1936" i="15"/>
  <c r="N1937" i="15"/>
  <c r="N1938" i="15"/>
  <c r="N1939" i="15"/>
  <c r="N1940" i="15"/>
  <c r="N1941" i="15"/>
  <c r="N1942" i="15"/>
  <c r="N1943" i="15"/>
  <c r="N1944" i="15"/>
  <c r="N1945" i="15"/>
  <c r="N1946" i="15"/>
  <c r="N1947" i="15"/>
  <c r="N1948" i="15"/>
  <c r="N1949" i="15"/>
  <c r="N1950" i="15"/>
  <c r="N1951" i="15"/>
  <c r="N1952" i="15"/>
  <c r="N1953" i="15"/>
  <c r="N1954" i="15"/>
  <c r="N1955" i="15"/>
  <c r="N1956" i="15"/>
  <c r="N1957" i="15"/>
  <c r="N1958" i="15"/>
  <c r="N1959" i="15"/>
  <c r="N1960" i="15"/>
  <c r="N1961" i="15"/>
  <c r="N1962" i="15"/>
  <c r="N1963" i="15"/>
  <c r="N1964" i="15"/>
  <c r="N1965" i="15"/>
  <c r="N1966" i="15"/>
  <c r="N1967" i="15"/>
  <c r="N1968" i="15"/>
  <c r="N1969" i="15"/>
  <c r="N1970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N2337" i="15"/>
  <c r="N2338" i="15"/>
  <c r="N2339" i="15"/>
  <c r="N2340" i="15"/>
  <c r="N2341" i="15"/>
  <c r="N2342" i="15"/>
  <c r="N2343" i="15"/>
  <c r="N2344" i="15"/>
  <c r="N2345" i="15"/>
  <c r="N2346" i="15"/>
  <c r="N2347" i="15"/>
  <c r="N2348" i="15"/>
  <c r="N2349" i="15"/>
  <c r="N2350" i="15"/>
  <c r="N2351" i="15"/>
  <c r="N2352" i="15"/>
  <c r="N2353" i="15"/>
  <c r="N2354" i="15"/>
  <c r="N2355" i="15"/>
  <c r="N2356" i="15"/>
  <c r="N2357" i="15"/>
  <c r="N2358" i="15"/>
  <c r="N2359" i="15"/>
  <c r="N2360" i="15"/>
  <c r="N2361" i="15"/>
  <c r="N2362" i="15"/>
  <c r="N2363" i="15"/>
  <c r="N2364" i="15"/>
  <c r="N2365" i="15"/>
  <c r="N2366" i="15"/>
  <c r="N2367" i="15"/>
  <c r="N2368" i="15"/>
  <c r="N2369" i="15"/>
  <c r="N2370" i="15"/>
  <c r="N2371" i="15"/>
  <c r="N2372" i="15"/>
  <c r="N2373" i="15"/>
  <c r="N2374" i="15"/>
  <c r="N2375" i="15"/>
  <c r="N2376" i="15"/>
  <c r="N2377" i="15"/>
  <c r="N2378" i="15"/>
  <c r="N2379" i="15"/>
  <c r="N2380" i="15"/>
  <c r="N2381" i="15"/>
  <c r="N2382" i="15"/>
  <c r="N2383" i="15"/>
  <c r="N2384" i="15"/>
  <c r="N2385" i="15"/>
  <c r="N2386" i="15"/>
  <c r="N2387" i="15"/>
  <c r="N2388" i="15"/>
  <c r="N2389" i="15"/>
  <c r="N2390" i="15"/>
  <c r="N2391" i="15"/>
  <c r="N2392" i="15"/>
  <c r="N2393" i="15"/>
  <c r="N2394" i="15"/>
  <c r="N2395" i="15"/>
  <c r="N2396" i="15"/>
  <c r="N2397" i="15"/>
  <c r="N2398" i="15"/>
  <c r="N2399" i="15"/>
  <c r="N2400" i="15"/>
  <c r="N2401" i="15"/>
  <c r="N2402" i="15"/>
  <c r="N2403" i="15"/>
  <c r="N2404" i="15"/>
  <c r="N2405" i="15"/>
  <c r="N2406" i="15"/>
  <c r="N2407" i="15"/>
  <c r="N2408" i="15"/>
  <c r="N2409" i="15"/>
  <c r="N2410" i="15"/>
  <c r="N2411" i="15"/>
  <c r="N2412" i="15"/>
  <c r="N2413" i="15"/>
  <c r="N2414" i="15"/>
  <c r="N2415" i="15"/>
  <c r="N2416" i="15"/>
  <c r="N2417" i="15"/>
  <c r="N2418" i="15"/>
  <c r="N2419" i="15"/>
  <c r="N2420" i="15"/>
  <c r="N2421" i="15"/>
  <c r="N2422" i="15"/>
  <c r="N2423" i="15"/>
  <c r="N2424" i="15"/>
  <c r="N2425" i="15"/>
  <c r="N2426" i="15"/>
  <c r="N2427" i="15"/>
  <c r="N2428" i="15"/>
  <c r="N2429" i="15"/>
  <c r="N2430" i="15"/>
  <c r="N2431" i="15"/>
  <c r="N2432" i="15"/>
  <c r="N2433" i="15"/>
  <c r="N2434" i="15"/>
  <c r="N2435" i="15"/>
  <c r="N2436" i="15"/>
  <c r="N2437" i="15"/>
  <c r="N2438" i="15"/>
  <c r="N2439" i="15"/>
  <c r="N2440" i="15"/>
  <c r="N2441" i="15"/>
  <c r="N2442" i="15"/>
  <c r="N2443" i="15"/>
  <c r="N2444" i="15"/>
  <c r="N2445" i="15"/>
  <c r="N2446" i="15"/>
  <c r="N2447" i="15"/>
  <c r="N2448" i="15"/>
  <c r="N2449" i="15"/>
  <c r="N2450" i="15"/>
  <c r="N2451" i="15"/>
  <c r="N2452" i="15"/>
  <c r="N2453" i="15"/>
  <c r="N2454" i="15"/>
  <c r="N2455" i="15"/>
  <c r="N2456" i="15"/>
  <c r="N2457" i="15"/>
  <c r="N2458" i="15"/>
  <c r="N2459" i="15"/>
  <c r="N2460" i="15"/>
  <c r="N2461" i="15"/>
  <c r="N2462" i="15"/>
  <c r="N2463" i="15"/>
  <c r="N2464" i="15"/>
  <c r="N2465" i="15"/>
  <c r="N2466" i="15"/>
  <c r="N2467" i="15"/>
  <c r="N2468" i="15"/>
  <c r="N2469" i="15"/>
  <c r="N2470" i="15"/>
  <c r="N2471" i="15"/>
  <c r="N2472" i="15"/>
  <c r="N2473" i="15"/>
  <c r="N2474" i="15"/>
  <c r="N2475" i="15"/>
  <c r="N2476" i="15"/>
  <c r="N2477" i="15"/>
  <c r="N2478" i="15"/>
  <c r="N2479" i="15"/>
  <c r="N2480" i="15"/>
  <c r="N2481" i="15"/>
  <c r="N2482" i="15"/>
  <c r="N2483" i="15"/>
  <c r="N2484" i="15"/>
  <c r="N2485" i="15"/>
  <c r="N2486" i="15"/>
  <c r="N2487" i="15"/>
  <c r="N2488" i="15"/>
  <c r="N2489" i="15"/>
  <c r="N2490" i="15"/>
  <c r="N2491" i="15"/>
  <c r="N2492" i="15"/>
  <c r="N2493" i="15"/>
  <c r="N2494" i="15"/>
  <c r="N2495" i="15"/>
  <c r="N2496" i="15"/>
  <c r="N2497" i="15"/>
  <c r="N2498" i="15"/>
  <c r="N2499" i="15"/>
  <c r="N2500" i="15"/>
  <c r="N2501" i="15"/>
  <c r="N2502" i="15"/>
  <c r="N2503" i="15"/>
  <c r="N2504" i="15"/>
  <c r="N2505" i="15"/>
  <c r="N2506" i="15"/>
  <c r="N2507" i="15"/>
  <c r="N2508" i="15"/>
  <c r="N2509" i="15"/>
  <c r="N2510" i="15"/>
  <c r="N2511" i="15"/>
  <c r="N2512" i="15"/>
  <c r="N2513" i="15"/>
  <c r="N2514" i="15"/>
  <c r="N2515" i="15"/>
  <c r="N2516" i="15"/>
  <c r="N2517" i="15"/>
  <c r="N2518" i="15"/>
  <c r="N2519" i="15"/>
  <c r="N2520" i="15"/>
  <c r="N2521" i="15"/>
  <c r="N2522" i="15"/>
  <c r="N2523" i="15"/>
  <c r="N2524" i="15"/>
  <c r="N2525" i="15"/>
  <c r="N2526" i="15"/>
  <c r="N2527" i="15"/>
  <c r="N2528" i="15"/>
  <c r="N2529" i="15"/>
  <c r="N2530" i="15"/>
  <c r="N2531" i="15"/>
  <c r="N2532" i="15"/>
  <c r="N2533" i="15"/>
  <c r="N2534" i="15"/>
  <c r="N2535" i="15"/>
  <c r="N2536" i="15"/>
  <c r="N2537" i="15"/>
  <c r="N2538" i="15"/>
  <c r="N2539" i="15"/>
  <c r="N2540" i="15"/>
  <c r="N2541" i="15"/>
  <c r="N2542" i="15"/>
  <c r="N2543" i="15"/>
  <c r="N2544" i="15"/>
  <c r="N2545" i="15"/>
  <c r="N2546" i="15"/>
  <c r="N2547" i="15"/>
  <c r="N2548" i="15"/>
  <c r="N2549" i="15"/>
  <c r="N2550" i="15"/>
  <c r="N2551" i="15"/>
  <c r="N2552" i="15"/>
  <c r="N2553" i="15"/>
  <c r="N2554" i="15"/>
  <c r="N2555" i="15"/>
  <c r="N2556" i="15"/>
  <c r="N2557" i="15"/>
  <c r="N2558" i="15"/>
  <c r="N2559" i="15"/>
  <c r="N2560" i="15"/>
  <c r="N2561" i="15"/>
  <c r="N2562" i="15"/>
  <c r="N2563" i="15"/>
  <c r="N2564" i="15"/>
  <c r="N2565" i="15"/>
  <c r="N2566" i="15"/>
  <c r="N2567" i="15"/>
  <c r="N2568" i="15"/>
  <c r="N2569" i="15"/>
  <c r="N2570" i="15"/>
  <c r="N2571" i="15"/>
  <c r="N2572" i="15"/>
  <c r="N2573" i="15"/>
  <c r="N2574" i="15"/>
  <c r="N2575" i="15"/>
  <c r="N2576" i="15"/>
  <c r="N2577" i="15"/>
  <c r="N2578" i="15"/>
  <c r="N2579" i="15"/>
  <c r="N2580" i="15"/>
  <c r="N2581" i="15"/>
  <c r="N2582" i="15"/>
  <c r="N2583" i="15"/>
  <c r="N2584" i="15"/>
  <c r="N2585" i="15"/>
  <c r="N2586" i="15"/>
  <c r="N2587" i="15"/>
  <c r="N2588" i="15"/>
  <c r="N2589" i="15"/>
  <c r="N2590" i="15"/>
  <c r="N2591" i="15"/>
  <c r="N2592" i="15"/>
  <c r="N2593" i="15"/>
  <c r="N2594" i="15"/>
  <c r="N2595" i="15"/>
  <c r="N2596" i="15"/>
  <c r="N2597" i="15"/>
  <c r="N2598" i="15"/>
  <c r="N2599" i="15"/>
  <c r="N2600" i="15"/>
  <c r="N2601" i="15"/>
  <c r="N2602" i="15"/>
  <c r="N2603" i="15"/>
  <c r="N2604" i="15"/>
  <c r="N2605" i="15"/>
  <c r="N2606" i="15"/>
  <c r="N2607" i="15"/>
  <c r="N2608" i="15"/>
  <c r="N2609" i="15"/>
  <c r="N2610" i="15"/>
  <c r="N2611" i="15"/>
  <c r="N2612" i="15"/>
  <c r="N2613" i="15"/>
  <c r="N2614" i="15"/>
  <c r="N2615" i="15"/>
  <c r="N2616" i="15"/>
  <c r="N2617" i="15"/>
  <c r="N2618" i="15"/>
  <c r="N2619" i="15"/>
  <c r="N2620" i="15"/>
  <c r="N2621" i="15"/>
  <c r="N2622" i="15"/>
  <c r="N2623" i="15"/>
  <c r="N2624" i="15"/>
  <c r="N2625" i="15"/>
  <c r="N2626" i="15"/>
  <c r="N2627" i="15"/>
  <c r="N2628" i="15"/>
  <c r="N2629" i="15"/>
  <c r="N2630" i="15"/>
  <c r="N2631" i="15"/>
  <c r="N2632" i="15"/>
  <c r="N2633" i="15"/>
  <c r="N2634" i="15"/>
  <c r="N2635" i="15"/>
  <c r="N2636" i="15"/>
  <c r="N2637" i="15"/>
  <c r="N2638" i="15"/>
  <c r="N2639" i="15"/>
  <c r="N2640" i="15"/>
  <c r="N2641" i="15"/>
  <c r="N2642" i="15"/>
  <c r="N2643" i="15"/>
  <c r="N2644" i="15"/>
  <c r="N2645" i="15"/>
  <c r="N2646" i="15"/>
  <c r="N2647" i="15"/>
  <c r="N2648" i="15"/>
  <c r="N2649" i="15"/>
  <c r="N2650" i="15"/>
  <c r="N2651" i="15"/>
  <c r="N2652" i="15"/>
  <c r="N2653" i="15"/>
  <c r="N2654" i="15"/>
  <c r="N2655" i="15"/>
  <c r="N2656" i="15"/>
  <c r="N2657" i="15"/>
  <c r="N2658" i="15"/>
  <c r="N2659" i="15"/>
  <c r="N2660" i="15"/>
  <c r="N2661" i="15"/>
  <c r="N2662" i="15"/>
  <c r="N2663" i="15"/>
  <c r="N2664" i="15"/>
  <c r="N2665" i="15"/>
  <c r="N2666" i="15"/>
  <c r="N2667" i="15"/>
  <c r="N2668" i="15"/>
  <c r="N2669" i="15"/>
  <c r="N2670" i="15"/>
  <c r="N2671" i="15"/>
  <c r="N2672" i="15"/>
  <c r="N2673" i="15"/>
  <c r="N2674" i="15"/>
  <c r="N2675" i="15"/>
  <c r="N2676" i="15"/>
  <c r="N2677" i="15"/>
  <c r="N2678" i="15"/>
  <c r="N2679" i="15"/>
  <c r="N2680" i="15"/>
  <c r="N2681" i="15"/>
  <c r="N2682" i="15"/>
  <c r="N2683" i="15"/>
  <c r="N2684" i="15"/>
  <c r="N2685" i="15"/>
  <c r="N2686" i="15"/>
  <c r="N2687" i="15"/>
  <c r="N2688" i="15"/>
  <c r="N2689" i="15"/>
  <c r="N2690" i="15"/>
  <c r="N2691" i="15"/>
  <c r="N2692" i="15"/>
  <c r="N2693" i="15"/>
  <c r="N2694" i="15"/>
  <c r="N2695" i="15"/>
  <c r="N2696" i="15"/>
  <c r="N2697" i="15"/>
  <c r="N2698" i="15"/>
  <c r="N2699" i="15"/>
  <c r="N2700" i="15"/>
  <c r="N2701" i="15"/>
  <c r="N2702" i="15"/>
  <c r="N2703" i="15"/>
  <c r="N2704" i="15"/>
  <c r="N2705" i="15"/>
  <c r="N2706" i="15"/>
  <c r="N2707" i="15"/>
  <c r="N2708" i="15"/>
  <c r="N2709" i="15"/>
  <c r="N2710" i="15"/>
  <c r="N2711" i="15"/>
  <c r="N2712" i="15"/>
  <c r="N2713" i="15"/>
  <c r="N2714" i="15"/>
  <c r="N2715" i="15"/>
  <c r="N2716" i="15"/>
  <c r="N2717" i="15"/>
  <c r="N2718" i="15"/>
  <c r="N2719" i="15"/>
  <c r="N2720" i="15"/>
  <c r="N2721" i="15"/>
  <c r="N2722" i="15"/>
  <c r="N2723" i="15"/>
  <c r="N2724" i="15"/>
  <c r="N2725" i="15"/>
  <c r="N2726" i="15"/>
  <c r="N2727" i="15"/>
  <c r="N2728" i="15"/>
  <c r="N2729" i="15"/>
  <c r="N2730" i="15"/>
  <c r="N2731" i="15"/>
  <c r="N2732" i="15"/>
  <c r="N2733" i="15"/>
  <c r="N2734" i="15"/>
  <c r="N2735" i="15"/>
  <c r="N2736" i="15"/>
  <c r="N2737" i="15"/>
  <c r="N2738" i="15"/>
  <c r="N2739" i="15"/>
  <c r="N2740" i="15"/>
  <c r="N2741" i="15"/>
  <c r="N2742" i="15"/>
  <c r="N2743" i="15"/>
  <c r="N2744" i="15"/>
  <c r="N2745" i="15"/>
  <c r="N2746" i="15"/>
  <c r="N2747" i="15"/>
  <c r="N2748" i="15"/>
  <c r="N2749" i="15"/>
  <c r="N2750" i="15"/>
  <c r="N2751" i="15"/>
  <c r="N2752" i="15"/>
  <c r="N2753" i="15"/>
  <c r="N2754" i="15"/>
  <c r="N2755" i="15"/>
  <c r="N2756" i="15"/>
  <c r="N2757" i="15"/>
  <c r="N2758" i="15"/>
  <c r="N2759" i="15"/>
  <c r="N2760" i="15"/>
  <c r="N2761" i="15"/>
  <c r="N2762" i="15"/>
  <c r="N2763" i="15"/>
  <c r="N2764" i="15"/>
  <c r="N2765" i="15"/>
  <c r="N2766" i="15"/>
  <c r="N2767" i="15"/>
  <c r="N2768" i="15"/>
  <c r="N2769" i="15"/>
  <c r="N2770" i="15"/>
  <c r="N2771" i="15"/>
  <c r="N2772" i="15"/>
  <c r="N2773" i="15"/>
  <c r="N2774" i="15"/>
  <c r="N2775" i="15"/>
  <c r="N2776" i="15"/>
  <c r="N2777" i="15"/>
  <c r="N2778" i="15"/>
  <c r="N2779" i="15"/>
  <c r="N2780" i="15"/>
  <c r="N2781" i="15"/>
  <c r="N2782" i="15"/>
  <c r="N2783" i="15"/>
  <c r="N2784" i="15"/>
  <c r="N2785" i="15"/>
  <c r="N2786" i="15"/>
  <c r="N2787" i="15"/>
  <c r="N2788" i="15"/>
  <c r="N2789" i="15"/>
  <c r="N2790" i="15"/>
  <c r="N2791" i="15"/>
  <c r="N2792" i="15"/>
  <c r="N2793" i="15"/>
  <c r="N2794" i="15"/>
  <c r="N2795" i="15"/>
  <c r="N2796" i="15"/>
  <c r="N2797" i="15"/>
  <c r="N2798" i="15"/>
  <c r="N2799" i="15"/>
  <c r="N2800" i="15"/>
  <c r="N2801" i="15"/>
  <c r="N2802" i="15"/>
  <c r="N2803" i="15"/>
  <c r="N2804" i="15"/>
  <c r="N2805" i="15"/>
  <c r="N2806" i="15"/>
  <c r="N2807" i="15"/>
  <c r="N2808" i="15"/>
  <c r="N2809" i="15"/>
  <c r="N2810" i="15"/>
  <c r="N2811" i="15"/>
  <c r="N2812" i="15"/>
  <c r="N2813" i="15"/>
  <c r="N2814" i="15"/>
  <c r="N2815" i="15"/>
  <c r="N2816" i="15"/>
  <c r="N2817" i="15"/>
  <c r="N2818" i="15"/>
  <c r="N2819" i="15"/>
  <c r="N2820" i="15"/>
  <c r="N2821" i="15"/>
  <c r="N2822" i="15"/>
  <c r="N2823" i="15"/>
  <c r="N2824" i="15"/>
  <c r="N2825" i="15"/>
  <c r="N2826" i="15"/>
  <c r="N2827" i="15"/>
  <c r="N2828" i="15"/>
  <c r="N2829" i="15"/>
  <c r="N2830" i="15"/>
  <c r="N2831" i="15"/>
  <c r="N2832" i="15"/>
  <c r="N2833" i="15"/>
  <c r="N2834" i="15"/>
  <c r="N2835" i="15"/>
  <c r="N2836" i="15"/>
  <c r="N2837" i="15"/>
  <c r="N2838" i="15"/>
  <c r="N2839" i="15"/>
  <c r="N2840" i="15"/>
  <c r="N2841" i="15"/>
  <c r="N2842" i="15"/>
  <c r="N2843" i="15"/>
  <c r="N2844" i="15"/>
  <c r="N2845" i="15"/>
  <c r="N2846" i="15"/>
  <c r="N2847" i="15"/>
  <c r="N2848" i="15"/>
  <c r="N2849" i="15"/>
  <c r="N2850" i="15"/>
  <c r="N2851" i="15"/>
  <c r="N2852" i="15"/>
  <c r="N2853" i="15"/>
  <c r="N2854" i="15"/>
  <c r="N2855" i="15"/>
  <c r="N2856" i="15"/>
  <c r="N2857" i="15"/>
  <c r="N2858" i="15"/>
  <c r="N2859" i="15"/>
  <c r="N2860" i="15"/>
  <c r="N2861" i="15"/>
  <c r="N2862" i="15"/>
  <c r="N2863" i="15"/>
  <c r="N2864" i="15"/>
  <c r="N2865" i="15"/>
  <c r="N2866" i="15"/>
  <c r="N2867" i="15"/>
  <c r="N2868" i="15"/>
  <c r="N2869" i="15"/>
  <c r="N2870" i="15"/>
  <c r="N2871" i="15"/>
  <c r="N2872" i="15"/>
  <c r="N2873" i="15"/>
  <c r="N2874" i="15"/>
  <c r="N2875" i="15"/>
  <c r="N2876" i="15"/>
  <c r="N2877" i="15"/>
  <c r="N2878" i="15"/>
  <c r="N2879" i="15"/>
  <c r="N2880" i="15"/>
  <c r="N2881" i="15"/>
  <c r="N2882" i="15"/>
  <c r="N2883" i="15"/>
  <c r="N2884" i="15"/>
  <c r="N2885" i="15"/>
  <c r="N2886" i="15"/>
  <c r="N2887" i="15"/>
  <c r="N2888" i="15"/>
  <c r="N2889" i="15"/>
  <c r="N2890" i="15"/>
  <c r="N2891" i="15"/>
  <c r="N2892" i="15"/>
  <c r="N2893" i="15"/>
  <c r="N2894" i="15"/>
  <c r="N2895" i="15"/>
  <c r="N2896" i="15"/>
  <c r="N2897" i="15"/>
  <c r="N2898" i="15"/>
  <c r="N2899" i="15"/>
  <c r="N2900" i="15"/>
  <c r="N2901" i="15"/>
  <c r="N2902" i="15"/>
  <c r="N2903" i="15"/>
  <c r="N2904" i="15"/>
  <c r="N2905" i="15"/>
  <c r="N2906" i="15"/>
  <c r="N2907" i="15"/>
  <c r="N2908" i="15"/>
  <c r="N2909" i="15"/>
  <c r="N2910" i="15"/>
  <c r="N2911" i="15"/>
  <c r="N2912" i="15"/>
  <c r="N2913" i="15"/>
  <c r="N2914" i="15"/>
  <c r="N2915" i="15"/>
  <c r="N2916" i="15"/>
  <c r="N2917" i="15"/>
  <c r="N2918" i="15"/>
  <c r="N2919" i="15"/>
  <c r="N2920" i="15"/>
  <c r="N2921" i="15"/>
  <c r="N2922" i="15"/>
  <c r="N2923" i="15"/>
  <c r="N2924" i="15"/>
  <c r="N2925" i="15"/>
  <c r="N2926" i="15"/>
  <c r="N2927" i="15"/>
  <c r="N2928" i="15"/>
  <c r="N2929" i="15"/>
  <c r="N2930" i="15"/>
  <c r="N2931" i="15"/>
  <c r="N2932" i="15"/>
  <c r="N2933" i="15"/>
  <c r="N2934" i="15"/>
  <c r="N2935" i="15"/>
  <c r="N2936" i="15"/>
  <c r="N2937" i="15"/>
  <c r="N2938" i="15"/>
  <c r="N2939" i="15"/>
  <c r="N2940" i="15"/>
  <c r="N2941" i="15"/>
  <c r="N2942" i="15"/>
  <c r="N2943" i="15"/>
  <c r="N2944" i="15"/>
  <c r="N2945" i="15"/>
  <c r="N2946" i="15"/>
  <c r="N2947" i="15"/>
  <c r="N2948" i="15"/>
  <c r="N2949" i="15"/>
  <c r="N2950" i="15"/>
  <c r="N2951" i="15"/>
  <c r="N2952" i="15"/>
  <c r="N2953" i="15"/>
  <c r="N2954" i="15"/>
  <c r="N2955" i="15"/>
  <c r="N2956" i="15"/>
  <c r="N2957" i="15"/>
  <c r="N2958" i="15"/>
  <c r="N2959" i="15"/>
  <c r="N2960" i="15"/>
  <c r="N2961" i="15"/>
  <c r="N2962" i="15"/>
  <c r="N2963" i="15"/>
  <c r="N2964" i="15"/>
  <c r="N2965" i="15"/>
  <c r="N2966" i="15"/>
  <c r="N2967" i="15"/>
  <c r="N2968" i="15"/>
  <c r="N2969" i="15"/>
  <c r="N2970" i="15"/>
  <c r="N2971" i="15"/>
  <c r="N2972" i="15"/>
  <c r="N2973" i="15"/>
  <c r="N2974" i="15"/>
  <c r="N2975" i="15"/>
  <c r="N2976" i="15"/>
  <c r="N2977" i="15"/>
  <c r="N2978" i="15"/>
  <c r="N2979" i="15"/>
  <c r="N2980" i="15"/>
  <c r="N2981" i="15"/>
  <c r="N2982" i="15"/>
  <c r="N2983" i="15"/>
  <c r="N2984" i="15"/>
  <c r="N2985" i="15"/>
  <c r="N2986" i="15"/>
  <c r="N2987" i="15"/>
  <c r="N2988" i="15"/>
  <c r="N2989" i="15"/>
  <c r="N2990" i="15"/>
  <c r="N2991" i="15"/>
  <c r="N2992" i="15"/>
  <c r="N2993" i="15"/>
  <c r="N2994" i="15"/>
  <c r="N2995" i="15"/>
  <c r="N2996" i="15"/>
  <c r="N2997" i="15"/>
  <c r="N2998" i="15"/>
  <c r="N2999" i="15"/>
  <c r="N3000" i="15"/>
  <c r="N3001" i="15"/>
  <c r="N3002" i="15"/>
  <c r="N3003" i="15"/>
  <c r="N3004" i="15"/>
  <c r="N3005" i="15"/>
  <c r="N3006" i="15"/>
  <c r="N3007" i="15"/>
  <c r="N3008" i="15"/>
  <c r="N3009" i="15"/>
  <c r="N3010" i="15"/>
  <c r="N3011" i="15"/>
  <c r="N3012" i="15"/>
  <c r="N3013" i="15"/>
  <c r="N3014" i="15"/>
  <c r="N3015" i="15"/>
  <c r="N3016" i="15"/>
  <c r="N3017" i="15"/>
  <c r="N3018" i="15"/>
  <c r="N3019" i="15"/>
  <c r="N3020" i="15"/>
  <c r="N3021" i="15"/>
  <c r="N3022" i="15"/>
  <c r="N3023" i="15"/>
  <c r="N3024" i="15"/>
  <c r="N3025" i="15"/>
  <c r="N3026" i="15"/>
  <c r="N3027" i="15"/>
  <c r="N3028" i="15"/>
  <c r="N3029" i="15"/>
  <c r="N3030" i="15"/>
  <c r="N3031" i="15"/>
  <c r="N3032" i="15"/>
  <c r="N3033" i="15"/>
  <c r="N3034" i="15"/>
  <c r="N3035" i="15"/>
  <c r="N3036" i="15"/>
  <c r="N3037" i="15"/>
  <c r="N3038" i="15"/>
  <c r="N3039" i="15"/>
  <c r="N3040" i="15"/>
  <c r="N3041" i="15"/>
  <c r="N3042" i="15"/>
  <c r="N3043" i="15"/>
  <c r="N3044" i="15"/>
  <c r="N3045" i="15"/>
  <c r="N3046" i="15"/>
  <c r="N3047" i="15"/>
  <c r="N3048" i="15"/>
  <c r="N3049" i="15"/>
  <c r="N3050" i="15"/>
  <c r="N3051" i="15"/>
  <c r="N3052" i="15"/>
  <c r="N3053" i="15"/>
  <c r="N3054" i="15"/>
  <c r="N3055" i="15"/>
  <c r="N3056" i="15"/>
  <c r="N3057" i="15"/>
  <c r="N3058" i="15"/>
  <c r="N3059" i="15"/>
  <c r="N3060" i="15"/>
  <c r="N3061" i="15"/>
  <c r="N3062" i="15"/>
  <c r="N3063" i="15"/>
  <c r="N3064" i="15"/>
  <c r="N3065" i="15"/>
  <c r="N3066" i="15"/>
  <c r="N3067" i="15"/>
  <c r="N3068" i="15"/>
  <c r="N3069" i="15"/>
  <c r="N3070" i="15"/>
  <c r="N3071" i="15"/>
  <c r="N3072" i="15"/>
  <c r="N3073" i="15"/>
  <c r="N3074" i="15"/>
  <c r="N3075" i="15"/>
  <c r="N3076" i="15"/>
  <c r="N3077" i="15"/>
  <c r="N3078" i="15"/>
  <c r="N3079" i="15"/>
  <c r="N3080" i="15"/>
  <c r="N3081" i="15"/>
  <c r="N3082" i="15"/>
  <c r="N3083" i="15"/>
  <c r="N3084" i="15"/>
  <c r="N3085" i="15"/>
  <c r="N3086" i="15"/>
  <c r="N3087" i="15"/>
  <c r="N3088" i="15"/>
  <c r="N3089" i="15"/>
  <c r="N3090" i="15"/>
  <c r="N3091" i="15"/>
  <c r="N3092" i="15"/>
  <c r="N3093" i="15"/>
  <c r="N3094" i="15"/>
  <c r="N3095" i="15"/>
  <c r="N3096" i="15"/>
  <c r="N3097" i="15"/>
  <c r="N3098" i="15"/>
  <c r="N3099" i="15"/>
  <c r="N3100" i="15"/>
  <c r="N3101" i="15"/>
  <c r="N3102" i="15"/>
  <c r="N3103" i="15"/>
  <c r="N3104" i="15"/>
  <c r="N3105" i="15"/>
  <c r="N3106" i="15"/>
  <c r="N3107" i="15"/>
  <c r="N3108" i="15"/>
  <c r="N3109" i="15"/>
  <c r="N3110" i="15"/>
  <c r="N3111" i="15"/>
  <c r="N3112" i="15"/>
  <c r="N3113" i="15"/>
  <c r="N3114" i="15"/>
  <c r="N3115" i="15"/>
  <c r="N3116" i="15"/>
  <c r="N3117" i="15"/>
  <c r="N3118" i="15"/>
  <c r="N3119" i="15"/>
  <c r="N3120" i="15"/>
  <c r="N3121" i="15"/>
  <c r="N3122" i="15"/>
  <c r="N3123" i="15"/>
  <c r="N3124" i="15"/>
  <c r="N3125" i="15"/>
  <c r="N3126" i="15"/>
  <c r="N3127" i="15"/>
  <c r="N3128" i="15"/>
  <c r="N3129" i="15"/>
  <c r="N3130" i="15"/>
  <c r="N3131" i="15"/>
  <c r="N3132" i="15"/>
  <c r="N3133" i="15"/>
  <c r="N3134" i="15"/>
  <c r="N3135" i="15"/>
  <c r="N3136" i="15"/>
  <c r="N3137" i="15"/>
  <c r="N3138" i="15"/>
  <c r="N3139" i="15"/>
  <c r="N3140" i="15"/>
  <c r="N3141" i="15"/>
  <c r="N3142" i="15"/>
  <c r="N3143" i="15"/>
  <c r="N3144" i="15"/>
  <c r="N3145" i="15"/>
  <c r="N3146" i="15"/>
  <c r="N3147" i="15"/>
  <c r="N3148" i="15"/>
  <c r="N3149" i="15"/>
  <c r="N3150" i="15"/>
  <c r="N3151" i="15"/>
  <c r="N3152" i="15"/>
  <c r="N3153" i="15"/>
  <c r="N3154" i="15"/>
  <c r="N3155" i="15"/>
  <c r="N3156" i="15"/>
  <c r="N3157" i="15"/>
  <c r="N3158" i="15"/>
  <c r="N3159" i="15"/>
  <c r="N3160" i="15"/>
  <c r="N3161" i="15"/>
  <c r="N3162" i="15"/>
  <c r="N3163" i="15"/>
  <c r="N3164" i="15"/>
  <c r="N3165" i="15"/>
  <c r="N3166" i="15"/>
  <c r="N3167" i="15"/>
  <c r="N3168" i="15"/>
  <c r="N3169" i="15"/>
  <c r="N3170" i="15"/>
  <c r="N3171" i="15"/>
  <c r="N3172" i="15"/>
  <c r="N3173" i="15"/>
  <c r="N3174" i="15"/>
  <c r="N3175" i="15"/>
  <c r="N3176" i="15"/>
  <c r="N3177" i="15"/>
  <c r="N3178" i="15"/>
  <c r="N3179" i="15"/>
  <c r="N3180" i="15"/>
  <c r="N3181" i="15"/>
  <c r="N3182" i="15"/>
  <c r="N3183" i="15"/>
  <c r="N3184" i="15"/>
  <c r="N3185" i="15"/>
  <c r="N3186" i="15"/>
  <c r="N3187" i="15"/>
  <c r="N3188" i="15"/>
  <c r="N3189" i="15"/>
  <c r="N3190" i="15"/>
  <c r="N3191" i="15"/>
  <c r="N3192" i="15"/>
  <c r="N3193" i="15"/>
  <c r="N3194" i="15"/>
  <c r="N3195" i="15"/>
  <c r="N3196" i="15"/>
  <c r="N3197" i="15"/>
  <c r="N3198" i="15"/>
  <c r="N3199" i="15"/>
  <c r="N3200" i="15"/>
  <c r="N3201" i="15"/>
  <c r="N3202" i="15"/>
  <c r="N3203" i="15"/>
  <c r="N3204" i="15"/>
  <c r="N3205" i="15"/>
  <c r="N3206" i="15"/>
  <c r="N3207" i="15"/>
  <c r="N3208" i="15"/>
  <c r="N3209" i="15"/>
  <c r="N3210" i="15"/>
  <c r="N3211" i="15"/>
  <c r="N3212" i="15"/>
  <c r="N3213" i="15"/>
  <c r="N3214" i="15"/>
  <c r="N3215" i="15"/>
  <c r="N3216" i="15"/>
  <c r="N3217" i="15"/>
  <c r="N3218" i="15"/>
  <c r="N3219" i="15"/>
  <c r="N3220" i="15"/>
  <c r="N3221" i="15"/>
  <c r="N3222" i="15"/>
  <c r="N3223" i="15"/>
  <c r="N3224" i="15"/>
  <c r="N3225" i="15"/>
  <c r="N3226" i="15"/>
  <c r="N3227" i="15"/>
  <c r="N3228" i="15"/>
  <c r="N3229" i="15"/>
  <c r="N3230" i="15"/>
  <c r="N3231" i="15"/>
  <c r="N3232" i="15"/>
  <c r="N3233" i="15"/>
  <c r="N3234" i="15"/>
  <c r="N3235" i="15"/>
  <c r="N3236" i="15"/>
  <c r="N3237" i="15"/>
  <c r="N3238" i="15"/>
  <c r="N3239" i="15"/>
  <c r="N3240" i="15"/>
  <c r="N3241" i="15"/>
  <c r="N3242" i="15"/>
  <c r="N3243" i="15"/>
  <c r="N3244" i="15"/>
  <c r="N3245" i="15"/>
  <c r="N3246" i="15"/>
  <c r="N3247" i="15"/>
  <c r="N3248" i="15"/>
  <c r="N3249" i="15"/>
  <c r="N3250" i="15"/>
  <c r="N3251" i="15"/>
  <c r="N3252" i="15"/>
  <c r="N3253" i="15"/>
  <c r="N3254" i="15"/>
  <c r="N3255" i="15"/>
  <c r="N3256" i="15"/>
  <c r="N3257" i="15"/>
  <c r="N3258" i="15"/>
  <c r="N3259" i="15"/>
  <c r="N3260" i="15"/>
  <c r="N3261" i="15"/>
  <c r="N3262" i="15"/>
  <c r="N3263" i="15"/>
  <c r="N3264" i="15"/>
  <c r="N3265" i="15"/>
  <c r="N3266" i="15"/>
  <c r="N3267" i="15"/>
  <c r="N3268" i="15"/>
  <c r="N3269" i="15"/>
  <c r="N3270" i="15"/>
  <c r="N3271" i="15"/>
  <c r="N3272" i="15"/>
  <c r="N3273" i="15"/>
  <c r="N3274" i="15"/>
  <c r="N3275" i="15"/>
  <c r="N3276" i="15"/>
  <c r="N3277" i="15"/>
  <c r="N3278" i="15"/>
  <c r="N3279" i="15"/>
  <c r="N3280" i="15"/>
  <c r="N3281" i="15"/>
  <c r="N3282" i="15"/>
  <c r="N3283" i="15"/>
  <c r="N3284" i="15"/>
  <c r="N3285" i="15"/>
  <c r="N3286" i="15"/>
  <c r="N3287" i="15"/>
  <c r="N3288" i="15"/>
  <c r="N3289" i="15"/>
  <c r="N3290" i="15"/>
  <c r="N3291" i="15"/>
  <c r="N3292" i="15"/>
  <c r="N3293" i="15"/>
  <c r="N3294" i="15"/>
  <c r="N3295" i="15"/>
  <c r="N3296" i="15"/>
  <c r="N3297" i="15"/>
  <c r="N3298" i="15"/>
  <c r="N3299" i="15"/>
  <c r="N3300" i="15"/>
  <c r="N3301" i="15"/>
  <c r="N3302" i="15"/>
  <c r="N3303" i="15"/>
  <c r="N3304" i="15"/>
  <c r="N3305" i="15"/>
  <c r="N3306" i="15"/>
  <c r="N3307" i="15"/>
  <c r="N3308" i="15"/>
  <c r="N3309" i="15"/>
  <c r="N3310" i="15"/>
  <c r="N3311" i="15"/>
  <c r="N3312" i="15"/>
  <c r="N3313" i="15"/>
  <c r="N3314" i="15"/>
  <c r="N3315" i="15"/>
  <c r="N3316" i="15"/>
  <c r="N3317" i="15"/>
  <c r="N3318" i="15"/>
  <c r="N3319" i="15"/>
  <c r="N3320" i="15"/>
  <c r="N3321" i="15"/>
  <c r="N3322" i="15"/>
  <c r="N3323" i="15"/>
  <c r="N3324" i="15"/>
  <c r="N3325" i="15"/>
  <c r="N3326" i="15"/>
  <c r="N3327" i="15"/>
  <c r="N3328" i="15"/>
  <c r="N3329" i="15"/>
  <c r="N3330" i="15"/>
  <c r="N3331" i="15"/>
  <c r="N3332" i="15"/>
  <c r="N3333" i="15"/>
  <c r="N3334" i="15"/>
  <c r="N3335" i="15"/>
  <c r="N3336" i="15"/>
  <c r="N3337" i="15"/>
  <c r="N3338" i="15"/>
  <c r="N3339" i="15"/>
  <c r="N3340" i="15"/>
  <c r="N3341" i="15"/>
  <c r="N3342" i="15"/>
  <c r="N3343" i="15"/>
  <c r="N3344" i="15"/>
  <c r="N3345" i="15"/>
  <c r="N3346" i="15"/>
  <c r="N3347" i="15"/>
  <c r="N3348" i="15"/>
  <c r="N3349" i="15"/>
  <c r="N3350" i="15"/>
  <c r="N3351" i="15"/>
  <c r="N3352" i="15"/>
  <c r="N3353" i="15"/>
  <c r="N3354" i="15"/>
  <c r="N3355" i="15"/>
  <c r="N3356" i="15"/>
  <c r="N3357" i="15"/>
  <c r="N3358" i="15"/>
  <c r="N3359" i="15"/>
  <c r="N3360" i="15"/>
  <c r="N3361" i="15"/>
  <c r="N3362" i="15"/>
  <c r="N3363" i="15"/>
  <c r="N3364" i="15"/>
  <c r="N3365" i="15"/>
  <c r="N3366" i="15"/>
  <c r="N3367" i="15"/>
  <c r="N3368" i="15"/>
  <c r="N3369" i="15"/>
  <c r="N3370" i="15"/>
  <c r="N3371" i="15"/>
  <c r="N3372" i="15"/>
  <c r="N3373" i="15"/>
  <c r="N3374" i="15"/>
  <c r="N3375" i="15"/>
  <c r="N3376" i="15"/>
  <c r="N3377" i="15"/>
  <c r="N3378" i="15"/>
  <c r="N3379" i="15"/>
  <c r="N3380" i="15"/>
  <c r="N3381" i="15"/>
  <c r="N3382" i="15"/>
  <c r="N3383" i="15"/>
  <c r="N3384" i="15"/>
  <c r="N3385" i="15"/>
  <c r="N3386" i="15"/>
  <c r="N3387" i="15"/>
  <c r="N3388" i="15"/>
  <c r="N3389" i="15"/>
  <c r="N3390" i="15"/>
  <c r="N3391" i="15"/>
  <c r="N3392" i="15"/>
  <c r="N3393" i="15"/>
  <c r="N3394" i="15"/>
  <c r="N3395" i="15"/>
  <c r="N3396" i="15"/>
  <c r="N3397" i="15"/>
  <c r="N3398" i="15"/>
  <c r="N3399" i="15"/>
  <c r="N3400" i="15"/>
  <c r="N3401" i="15"/>
  <c r="N3402" i="15"/>
  <c r="N3403" i="15"/>
  <c r="N3404" i="15"/>
  <c r="N3405" i="15"/>
  <c r="N3406" i="15"/>
  <c r="N3407" i="15"/>
  <c r="N3408" i="15"/>
  <c r="N3409" i="15"/>
  <c r="N3410" i="15"/>
  <c r="N3411" i="15"/>
  <c r="N3412" i="15"/>
  <c r="N3413" i="15"/>
  <c r="N3414" i="15"/>
  <c r="N3415" i="15"/>
  <c r="N3416" i="15"/>
  <c r="N3417" i="15"/>
  <c r="N3418" i="15"/>
  <c r="N3419" i="15"/>
  <c r="N3420" i="15"/>
  <c r="N3421" i="15"/>
  <c r="N3422" i="15"/>
  <c r="N3423" i="15"/>
  <c r="N3424" i="15"/>
  <c r="N3425" i="15"/>
  <c r="N3426" i="15"/>
  <c r="N3427" i="15"/>
  <c r="N3428" i="15"/>
  <c r="N3429" i="15"/>
  <c r="N3430" i="15"/>
  <c r="N3431" i="15"/>
  <c r="N3432" i="15"/>
  <c r="N3433" i="15"/>
  <c r="N3434" i="15"/>
  <c r="N3435" i="15"/>
  <c r="N3436" i="15"/>
  <c r="N3437" i="15"/>
  <c r="N3438" i="15"/>
  <c r="N3439" i="15"/>
  <c r="N3440" i="15"/>
  <c r="N3441" i="15"/>
  <c r="N3442" i="15"/>
  <c r="N3443" i="15"/>
  <c r="N3444" i="15"/>
  <c r="N3445" i="15"/>
  <c r="N3446" i="15"/>
  <c r="N3447" i="15"/>
  <c r="N3448" i="15"/>
  <c r="N3449" i="15"/>
  <c r="N3450" i="15"/>
  <c r="N3451" i="15"/>
  <c r="N3452" i="15"/>
  <c r="N3453" i="15"/>
  <c r="N3454" i="15"/>
  <c r="N3455" i="15"/>
  <c r="N3456" i="15"/>
  <c r="N3457" i="15"/>
  <c r="N3458" i="15"/>
  <c r="N3459" i="15"/>
  <c r="N3460" i="15"/>
  <c r="N3461" i="15"/>
  <c r="N3462" i="15"/>
  <c r="N3463" i="15"/>
  <c r="N3464" i="15"/>
  <c r="N3465" i="15"/>
  <c r="N3466" i="15"/>
  <c r="N3467" i="15"/>
  <c r="N3468" i="15"/>
  <c r="N3469" i="15"/>
  <c r="N3470" i="15"/>
  <c r="N3471" i="15"/>
  <c r="N3472" i="15"/>
  <c r="N3473" i="15"/>
  <c r="N3474" i="15"/>
  <c r="N3475" i="15"/>
  <c r="N3476" i="15"/>
  <c r="N3477" i="15"/>
  <c r="N3478" i="15"/>
  <c r="N3479" i="15"/>
  <c r="N3480" i="15"/>
  <c r="N3481" i="15"/>
  <c r="N3482" i="15"/>
  <c r="N3483" i="15"/>
  <c r="N3484" i="15"/>
  <c r="N3485" i="15"/>
  <c r="N3486" i="15"/>
  <c r="N3487" i="15"/>
  <c r="N3488" i="15"/>
  <c r="N3489" i="15"/>
  <c r="N3490" i="15"/>
  <c r="N3491" i="15"/>
  <c r="N3492" i="15"/>
  <c r="N3493" i="15"/>
  <c r="N3494" i="15"/>
  <c r="N3495" i="15"/>
  <c r="N3496" i="15"/>
  <c r="N3497" i="15"/>
  <c r="N3498" i="15"/>
  <c r="N3499" i="15"/>
  <c r="N3500" i="15"/>
  <c r="N3501" i="15"/>
  <c r="N3502" i="15"/>
  <c r="N3503" i="15"/>
  <c r="N3504" i="15"/>
  <c r="N3505" i="15"/>
  <c r="N3506" i="15"/>
  <c r="N3507" i="15"/>
  <c r="N3508" i="15"/>
  <c r="N3509" i="15"/>
  <c r="N3510" i="15"/>
  <c r="N3511" i="15"/>
  <c r="N3512" i="15"/>
  <c r="N3513" i="15"/>
  <c r="N3514" i="15"/>
  <c r="N3515" i="15"/>
  <c r="N3516" i="15"/>
  <c r="N3517" i="15"/>
  <c r="N3518" i="15"/>
  <c r="N3519" i="15"/>
  <c r="N3520" i="15"/>
  <c r="N3521" i="15"/>
  <c r="N3522" i="15"/>
  <c r="N3523" i="15"/>
  <c r="N3524" i="15"/>
  <c r="N3525" i="15"/>
  <c r="N3526" i="15"/>
  <c r="N3527" i="15"/>
  <c r="N3528" i="15"/>
  <c r="N3529" i="15"/>
  <c r="N3530" i="15"/>
  <c r="N3531" i="15"/>
  <c r="N3532" i="15"/>
  <c r="N3533" i="15"/>
  <c r="N3534" i="15"/>
  <c r="N3535" i="15"/>
  <c r="N3536" i="15"/>
  <c r="N3537" i="15"/>
  <c r="N3538" i="15"/>
  <c r="N3539" i="15"/>
  <c r="N3540" i="15"/>
  <c r="N3541" i="15"/>
  <c r="N3542" i="15"/>
  <c r="N3543" i="15"/>
  <c r="N3544" i="15"/>
  <c r="N3545" i="15"/>
  <c r="N3546" i="15"/>
  <c r="N3547" i="15"/>
  <c r="N3548" i="15"/>
  <c r="N3549" i="15"/>
  <c r="N3550" i="15"/>
  <c r="N3551" i="15"/>
  <c r="N3552" i="15"/>
  <c r="N3553" i="15"/>
  <c r="N3554" i="15"/>
  <c r="N3555" i="15"/>
  <c r="N3556" i="15"/>
  <c r="N3557" i="15"/>
  <c r="N3558" i="15"/>
  <c r="N3559" i="15"/>
  <c r="N3560" i="15"/>
  <c r="N3561" i="15"/>
  <c r="N3562" i="15"/>
  <c r="N3563" i="15"/>
  <c r="N3564" i="15"/>
  <c r="N3565" i="15"/>
  <c r="N3566" i="15"/>
  <c r="N3567" i="15"/>
  <c r="N3568" i="15"/>
  <c r="N3569" i="15"/>
  <c r="N3570" i="15"/>
  <c r="N3571" i="15"/>
  <c r="N3572" i="15"/>
  <c r="N3573" i="15"/>
  <c r="N3574" i="15"/>
  <c r="N3575" i="15"/>
  <c r="N3576" i="15"/>
  <c r="N3577" i="15"/>
  <c r="N3578" i="15"/>
  <c r="N3579" i="15"/>
  <c r="N3580" i="15"/>
  <c r="N3581" i="15"/>
  <c r="N3582" i="15"/>
  <c r="N3583" i="15"/>
  <c r="N3584" i="15"/>
  <c r="N3585" i="15"/>
  <c r="N3586" i="15"/>
  <c r="N3587" i="15"/>
  <c r="N3588" i="15"/>
  <c r="N3589" i="15"/>
  <c r="N3590" i="15"/>
  <c r="N3591" i="15"/>
  <c r="N3592" i="15"/>
  <c r="N3593" i="15"/>
  <c r="N3594" i="15"/>
  <c r="N3595" i="15"/>
  <c r="N3596" i="15"/>
  <c r="N3597" i="15"/>
  <c r="N3598" i="15"/>
  <c r="N3599" i="15"/>
  <c r="N3600" i="15"/>
  <c r="N3601" i="15"/>
  <c r="N3602" i="15"/>
  <c r="N3603" i="15"/>
  <c r="N3604" i="15"/>
  <c r="N3605" i="15"/>
  <c r="N3606" i="15"/>
  <c r="N3607" i="15"/>
  <c r="N3608" i="15"/>
  <c r="N3609" i="15"/>
  <c r="N3610" i="15"/>
  <c r="N3611" i="15"/>
  <c r="N3612" i="15"/>
  <c r="N3613" i="15"/>
  <c r="N3614" i="15"/>
  <c r="N3615" i="15"/>
  <c r="N3616" i="15"/>
  <c r="N3617" i="15"/>
  <c r="N3618" i="15"/>
  <c r="N3619" i="15"/>
  <c r="N3620" i="15"/>
  <c r="N3621" i="15"/>
  <c r="N3622" i="15"/>
  <c r="N3623" i="15"/>
  <c r="N3624" i="15"/>
  <c r="N3625" i="15"/>
  <c r="N3626" i="15"/>
  <c r="N3627" i="15"/>
  <c r="N3628" i="15"/>
  <c r="N3629" i="15"/>
  <c r="N3630" i="15"/>
  <c r="N3631" i="15"/>
  <c r="N3632" i="15"/>
  <c r="N3633" i="15"/>
  <c r="N3634" i="15"/>
  <c r="N3635" i="15"/>
  <c r="N3636" i="15"/>
  <c r="N3637" i="15"/>
  <c r="N3638" i="15"/>
  <c r="N3639" i="15"/>
  <c r="N3640" i="15"/>
  <c r="N3641" i="15"/>
  <c r="N3642" i="15"/>
  <c r="N3643" i="15"/>
  <c r="N3644" i="15"/>
  <c r="N3645" i="15"/>
  <c r="N3646" i="15"/>
  <c r="N3647" i="15"/>
  <c r="N3648" i="15"/>
  <c r="N3649" i="15"/>
  <c r="N3650" i="15"/>
  <c r="N3651" i="15"/>
  <c r="N3652" i="15"/>
  <c r="N3653" i="15"/>
  <c r="N3654" i="15"/>
  <c r="N3655" i="15"/>
  <c r="N3656" i="15"/>
  <c r="N3657" i="15"/>
  <c r="N3658" i="15"/>
  <c r="N3659" i="15"/>
  <c r="N3660" i="15"/>
  <c r="N3661" i="15"/>
  <c r="N3662" i="15"/>
  <c r="N3663" i="15"/>
  <c r="N3664" i="15"/>
  <c r="N3665" i="15"/>
  <c r="N3666" i="15"/>
  <c r="N3667" i="15"/>
  <c r="N3668" i="15"/>
  <c r="N3669" i="15"/>
  <c r="N3670" i="15"/>
  <c r="N3671" i="15"/>
  <c r="N3672" i="15"/>
  <c r="N3673" i="15"/>
  <c r="N3674" i="15"/>
  <c r="N3675" i="15"/>
  <c r="N3676" i="15"/>
  <c r="N3677" i="15"/>
  <c r="N3678" i="15"/>
  <c r="N3679" i="15"/>
  <c r="N3680" i="15"/>
  <c r="N3681" i="15"/>
  <c r="N3682" i="15"/>
  <c r="N3683" i="15"/>
  <c r="N3684" i="15"/>
  <c r="N3685" i="15"/>
  <c r="N3686" i="15"/>
  <c r="N3687" i="15"/>
  <c r="N3688" i="15"/>
  <c r="N3689" i="15"/>
  <c r="N3690" i="15"/>
  <c r="N3691" i="15"/>
  <c r="N3692" i="15"/>
  <c r="N3693" i="15"/>
  <c r="N3694" i="15"/>
  <c r="N3695" i="15"/>
  <c r="N3696" i="15"/>
  <c r="N3697" i="15"/>
  <c r="N3698" i="15"/>
  <c r="N3699" i="15"/>
  <c r="N3700" i="15"/>
  <c r="N3701" i="15"/>
  <c r="N3702" i="15"/>
  <c r="N3703" i="15"/>
  <c r="N3704" i="15"/>
  <c r="N3705" i="15"/>
  <c r="N3706" i="15"/>
  <c r="N3707" i="15"/>
  <c r="N3708" i="15"/>
  <c r="N3709" i="15"/>
  <c r="N3710" i="15"/>
  <c r="N3711" i="15"/>
  <c r="N3712" i="15"/>
  <c r="N3713" i="15"/>
  <c r="N3714" i="15"/>
  <c r="N3715" i="15"/>
  <c r="N3716" i="15"/>
  <c r="N3717" i="15"/>
  <c r="N3718" i="15"/>
  <c r="N3719" i="15"/>
  <c r="N3720" i="15"/>
  <c r="N3721" i="15"/>
  <c r="N3722" i="15"/>
  <c r="N3723" i="15"/>
  <c r="N3724" i="15"/>
  <c r="N3725" i="15"/>
  <c r="N3726" i="15"/>
  <c r="N3727" i="15"/>
  <c r="N3728" i="15"/>
  <c r="N3729" i="15"/>
  <c r="N3730" i="15"/>
  <c r="N3731" i="15"/>
  <c r="N3732" i="15"/>
  <c r="N3733" i="15"/>
  <c r="N3734" i="15"/>
  <c r="N3735" i="15"/>
  <c r="N3736" i="15"/>
  <c r="N3737" i="15"/>
  <c r="N3738" i="15"/>
  <c r="N3739" i="15"/>
  <c r="N3740" i="15"/>
  <c r="N3741" i="15"/>
  <c r="N3742" i="15"/>
  <c r="N3743" i="15"/>
  <c r="N3744" i="15"/>
  <c r="N3745" i="15"/>
  <c r="N3746" i="15"/>
  <c r="N3747" i="15"/>
  <c r="N3748" i="15"/>
  <c r="N3749" i="15"/>
  <c r="N3750" i="15"/>
  <c r="N3751" i="15"/>
  <c r="N3752" i="15"/>
  <c r="N3753" i="15"/>
  <c r="N3754" i="15"/>
  <c r="N3755" i="15"/>
  <c r="N3756" i="15"/>
  <c r="N3757" i="15"/>
  <c r="N3758" i="15"/>
  <c r="N3759" i="15"/>
  <c r="N3760" i="15"/>
  <c r="N3761" i="15"/>
  <c r="N3762" i="15"/>
  <c r="N3763" i="15"/>
  <c r="N3764" i="15"/>
  <c r="N3765" i="15"/>
  <c r="N3766" i="15"/>
  <c r="N3767" i="15"/>
  <c r="N3768" i="15"/>
  <c r="N3769" i="15"/>
  <c r="N3770" i="15"/>
  <c r="N3771" i="15"/>
  <c r="N3772" i="15"/>
  <c r="N3773" i="15"/>
  <c r="N3774" i="15"/>
  <c r="N3775" i="15"/>
  <c r="N3776" i="15"/>
  <c r="N3777" i="15"/>
  <c r="N3778" i="15"/>
  <c r="N3779" i="15"/>
  <c r="N3780" i="15"/>
  <c r="N3781" i="15"/>
  <c r="N3782" i="15"/>
  <c r="N3783" i="15"/>
  <c r="N3784" i="15"/>
  <c r="N3785" i="15"/>
  <c r="N3786" i="15"/>
  <c r="N3787" i="15"/>
  <c r="N3788" i="15"/>
  <c r="N3789" i="15"/>
  <c r="N3790" i="15"/>
  <c r="N3791" i="15"/>
  <c r="N3792" i="15"/>
  <c r="N3793" i="15"/>
  <c r="N3794" i="15"/>
  <c r="N3795" i="15"/>
  <c r="N3796" i="15"/>
  <c r="N3797" i="15"/>
  <c r="N3798" i="15"/>
  <c r="N3799" i="15"/>
  <c r="N3800" i="15"/>
  <c r="N3801" i="15"/>
  <c r="N3802" i="15"/>
  <c r="N3803" i="15"/>
  <c r="N3804" i="15"/>
  <c r="N3805" i="15"/>
  <c r="N3806" i="15"/>
  <c r="N3807" i="15"/>
  <c r="N3808" i="15"/>
  <c r="N3809" i="15"/>
  <c r="N3810" i="15"/>
  <c r="N3811" i="15"/>
  <c r="N3812" i="15"/>
  <c r="N3813" i="15"/>
  <c r="N3814" i="15"/>
  <c r="N3815" i="15"/>
  <c r="N3816" i="15"/>
  <c r="N3817" i="15"/>
  <c r="N3818" i="15"/>
  <c r="N3819" i="15"/>
  <c r="N3820" i="15"/>
  <c r="N3821" i="15"/>
  <c r="N3822" i="15"/>
  <c r="N3823" i="15"/>
  <c r="N3824" i="15"/>
  <c r="N3825" i="15"/>
  <c r="N3826" i="15"/>
  <c r="N3827" i="15"/>
  <c r="N3828" i="15"/>
  <c r="N3829" i="15"/>
  <c r="N3830" i="15"/>
  <c r="N3831" i="15"/>
  <c r="N3832" i="15"/>
  <c r="N3833" i="15"/>
  <c r="N3834" i="15"/>
  <c r="N3835" i="15"/>
  <c r="N3836" i="15"/>
  <c r="N3837" i="15"/>
  <c r="N3838" i="15"/>
  <c r="N3839" i="15"/>
  <c r="N3840" i="15"/>
  <c r="N3841" i="15"/>
  <c r="N3842" i="15"/>
  <c r="N3843" i="15"/>
  <c r="N3844" i="15"/>
  <c r="N3845" i="15"/>
  <c r="N3846" i="15"/>
  <c r="N3847" i="15"/>
  <c r="N3848" i="15"/>
  <c r="N3849" i="15"/>
  <c r="N3850" i="15"/>
  <c r="N3851" i="15"/>
  <c r="N3852" i="15"/>
  <c r="N3853" i="15"/>
  <c r="N3854" i="15"/>
  <c r="N3855" i="15"/>
  <c r="N3856" i="15"/>
  <c r="N3857" i="15"/>
  <c r="N3858" i="15"/>
  <c r="N3859" i="15"/>
  <c r="N3860" i="15"/>
  <c r="N3861" i="15"/>
  <c r="N3862" i="15"/>
  <c r="N3863" i="15"/>
  <c r="N3864" i="15"/>
  <c r="N3865" i="15"/>
  <c r="N3866" i="15"/>
  <c r="N3867" i="15"/>
  <c r="N3868" i="15"/>
  <c r="N3869" i="15"/>
  <c r="N3870" i="15"/>
  <c r="N3871" i="15"/>
  <c r="N3872" i="15"/>
  <c r="N3873" i="15"/>
  <c r="N3874" i="15"/>
  <c r="N3875" i="15"/>
  <c r="N3876" i="15"/>
  <c r="N3877" i="15"/>
  <c r="N3878" i="15"/>
  <c r="N3879" i="15"/>
  <c r="N3880" i="15"/>
  <c r="N3881" i="15"/>
  <c r="N3882" i="15"/>
  <c r="N3883" i="15"/>
  <c r="N3884" i="15"/>
  <c r="N3885" i="15"/>
  <c r="N3886" i="15"/>
  <c r="N3887" i="15"/>
  <c r="N3888" i="15"/>
  <c r="N3889" i="15"/>
  <c r="N3890" i="15"/>
  <c r="N3891" i="15"/>
  <c r="N3892" i="15"/>
  <c r="N3893" i="15"/>
  <c r="N3894" i="15"/>
  <c r="N3895" i="15"/>
  <c r="N3896" i="15"/>
  <c r="N3897" i="15"/>
  <c r="N3898" i="15"/>
  <c r="N3899" i="15"/>
  <c r="N3900" i="15"/>
  <c r="N3901" i="15"/>
  <c r="N3902" i="15"/>
  <c r="N3903" i="15"/>
  <c r="N3904" i="15"/>
  <c r="N3905" i="15"/>
  <c r="N3906" i="15"/>
  <c r="N3907" i="15"/>
  <c r="N3908" i="15"/>
  <c r="N3909" i="15"/>
  <c r="N3910" i="15"/>
  <c r="N3911" i="15"/>
  <c r="N3912" i="15"/>
  <c r="N3913" i="15"/>
  <c r="N3914" i="15"/>
  <c r="N3915" i="15"/>
  <c r="N3916" i="15"/>
  <c r="N3917" i="15"/>
  <c r="N3918" i="15"/>
  <c r="N3919" i="15"/>
  <c r="N3920" i="15"/>
  <c r="N3921" i="15"/>
  <c r="N3922" i="15"/>
  <c r="N3923" i="15"/>
  <c r="N3924" i="15"/>
  <c r="N3925" i="15"/>
  <c r="N3926" i="15"/>
  <c r="N3927" i="15"/>
  <c r="N3928" i="15"/>
  <c r="N3929" i="15"/>
  <c r="N3930" i="15"/>
  <c r="N3931" i="15"/>
  <c r="N3932" i="15"/>
  <c r="N3933" i="15"/>
  <c r="N3934" i="15"/>
  <c r="N3935" i="15"/>
  <c r="N3936" i="15"/>
  <c r="N3937" i="15"/>
  <c r="N3938" i="15"/>
  <c r="N3939" i="15"/>
  <c r="N3940" i="15"/>
  <c r="N3941" i="15"/>
  <c r="N3942" i="15"/>
  <c r="N3943" i="15"/>
  <c r="N3944" i="15"/>
  <c r="N3945" i="15"/>
  <c r="N3946" i="15"/>
  <c r="N3947" i="15"/>
  <c r="N3948" i="15"/>
  <c r="N3949" i="15"/>
  <c r="N3950" i="15"/>
  <c r="N3951" i="15"/>
  <c r="N3952" i="15"/>
  <c r="N3953" i="15"/>
  <c r="N3954" i="15"/>
  <c r="N3955" i="15"/>
  <c r="N3956" i="15"/>
  <c r="N3957" i="15"/>
  <c r="N3958" i="15"/>
  <c r="N3959" i="15"/>
  <c r="N3960" i="15"/>
  <c r="N3961" i="15"/>
  <c r="N3962" i="15"/>
  <c r="N3963" i="15"/>
  <c r="N3964" i="15"/>
  <c r="N3965" i="15"/>
  <c r="N3966" i="15"/>
  <c r="N3967" i="15"/>
  <c r="N3968" i="15"/>
  <c r="N3969" i="15"/>
  <c r="N3970" i="15"/>
  <c r="N3971" i="15"/>
  <c r="N3972" i="15"/>
  <c r="N3973" i="15"/>
  <c r="N3974" i="15"/>
  <c r="N3975" i="15"/>
  <c r="N3976" i="15"/>
  <c r="N3977" i="15"/>
  <c r="N3978" i="15"/>
  <c r="N3979" i="15"/>
  <c r="N3980" i="15"/>
  <c r="N3981" i="15"/>
  <c r="N3982" i="15"/>
  <c r="N3983" i="15"/>
  <c r="N3984" i="15"/>
  <c r="N3985" i="15"/>
  <c r="N3986" i="15"/>
  <c r="N3987" i="15"/>
  <c r="N3988" i="15"/>
  <c r="N3989" i="15"/>
  <c r="N3990" i="15"/>
  <c r="N3991" i="15"/>
  <c r="N3992" i="15"/>
  <c r="N3993" i="15"/>
  <c r="N3994" i="15"/>
  <c r="N3995" i="15"/>
  <c r="N3996" i="15"/>
  <c r="N3997" i="15"/>
  <c r="N3998" i="15"/>
  <c r="N3999" i="15"/>
  <c r="N4000" i="15"/>
  <c r="N4001" i="15"/>
  <c r="N4002" i="15"/>
  <c r="N4003" i="15"/>
  <c r="N4004" i="15"/>
  <c r="N4005" i="15"/>
  <c r="N4006" i="15"/>
  <c r="N4007" i="15"/>
  <c r="N4008" i="15"/>
  <c r="N4009" i="15"/>
  <c r="N4010" i="15"/>
  <c r="N4011" i="15"/>
  <c r="N4012" i="15"/>
  <c r="N4013" i="15"/>
  <c r="N4014" i="15"/>
  <c r="N4015" i="15"/>
  <c r="N4016" i="15"/>
  <c r="N4017" i="15"/>
  <c r="N4018" i="15"/>
  <c r="N4019" i="15"/>
  <c r="N4020" i="15"/>
  <c r="N4021" i="15"/>
  <c r="N4022" i="15"/>
  <c r="N4023" i="15"/>
  <c r="N4024" i="15"/>
  <c r="N4025" i="15"/>
  <c r="N4026" i="15"/>
  <c r="N4027" i="15"/>
  <c r="N4028" i="15"/>
  <c r="N4029" i="15"/>
  <c r="N4030" i="15"/>
  <c r="N4031" i="15"/>
  <c r="N4032" i="15"/>
  <c r="N4033" i="15"/>
  <c r="N4034" i="15"/>
  <c r="N4035" i="15"/>
  <c r="N4036" i="15"/>
  <c r="N4037" i="15"/>
  <c r="N4038" i="15"/>
  <c r="N4039" i="15"/>
  <c r="N4040" i="15"/>
  <c r="N4041" i="15"/>
  <c r="N4042" i="15"/>
  <c r="N4043" i="15"/>
  <c r="N4044" i="15"/>
  <c r="N4045" i="15"/>
  <c r="N4046" i="15"/>
  <c r="N4047" i="15"/>
  <c r="N4048" i="15"/>
  <c r="N4049" i="15"/>
  <c r="N4050" i="15"/>
  <c r="N4051" i="15"/>
  <c r="N4052" i="15"/>
  <c r="N4053" i="15"/>
  <c r="N4054" i="15"/>
  <c r="N4055" i="15"/>
  <c r="N4056" i="15"/>
  <c r="N4057" i="15"/>
  <c r="N4058" i="15"/>
  <c r="N4059" i="15"/>
  <c r="N4060" i="15"/>
  <c r="N4061" i="15"/>
  <c r="N4062" i="15"/>
  <c r="N4063" i="15"/>
  <c r="N4064" i="15"/>
  <c r="N4065" i="15"/>
  <c r="N4066" i="15"/>
  <c r="N4067" i="15"/>
  <c r="N4068" i="15"/>
  <c r="N4069" i="15"/>
  <c r="N4070" i="15"/>
  <c r="N4071" i="15"/>
  <c r="N4072" i="15"/>
  <c r="N4073" i="15"/>
  <c r="N4074" i="15"/>
  <c r="N4075" i="15"/>
  <c r="N4076" i="15"/>
  <c r="N4077" i="15"/>
  <c r="N4078" i="15"/>
  <c r="N4079" i="15"/>
  <c r="N4080" i="15"/>
  <c r="N4081" i="15"/>
  <c r="N4082" i="15"/>
  <c r="N4083" i="15"/>
  <c r="N4084" i="15"/>
  <c r="N4085" i="15"/>
  <c r="N4086" i="15"/>
  <c r="N4087" i="15"/>
  <c r="N4088" i="15"/>
  <c r="N4089" i="15"/>
  <c r="N4090" i="15"/>
  <c r="N4091" i="15"/>
  <c r="N4092" i="15"/>
  <c r="N4093" i="15"/>
  <c r="N4094" i="15"/>
  <c r="N4095" i="15"/>
  <c r="N4096" i="15"/>
  <c r="N4097" i="15"/>
  <c r="N4098" i="15"/>
  <c r="N4099" i="15"/>
  <c r="N4100" i="15"/>
  <c r="N4101" i="15"/>
  <c r="N4102" i="15"/>
  <c r="N4103" i="15"/>
  <c r="N4104" i="15"/>
  <c r="N4105" i="15"/>
  <c r="N4106" i="15"/>
  <c r="N4107" i="15"/>
  <c r="N4108" i="15"/>
  <c r="N4109" i="15"/>
  <c r="N4110" i="15"/>
  <c r="N4111" i="15"/>
  <c r="N4112" i="15"/>
  <c r="N4113" i="15"/>
  <c r="N4114" i="15"/>
  <c r="N4115" i="15"/>
  <c r="N4116" i="15"/>
  <c r="N4117" i="15"/>
  <c r="N4118" i="15"/>
  <c r="N4119" i="15"/>
  <c r="N4120" i="15"/>
  <c r="N4121" i="15"/>
  <c r="N4122" i="15"/>
  <c r="N4123" i="15"/>
  <c r="N4124" i="15"/>
  <c r="N4125" i="15"/>
  <c r="N4126" i="15"/>
  <c r="N4127" i="15"/>
  <c r="N4128" i="15"/>
  <c r="N4129" i="15"/>
  <c r="N4130" i="15"/>
  <c r="N4131" i="15"/>
  <c r="N4132" i="15"/>
  <c r="N4133" i="15"/>
  <c r="N4134" i="15"/>
  <c r="N4135" i="15"/>
  <c r="N4136" i="15"/>
  <c r="N4137" i="15"/>
  <c r="N4138" i="15"/>
  <c r="N4139" i="15"/>
  <c r="N4140" i="15"/>
  <c r="N4141" i="15"/>
  <c r="N4142" i="15"/>
  <c r="N4143" i="15"/>
  <c r="N4144" i="15"/>
  <c r="N4145" i="15"/>
  <c r="N4146" i="15"/>
  <c r="N4147" i="15"/>
  <c r="N4148" i="15"/>
  <c r="N4149" i="15"/>
  <c r="N4150" i="15"/>
  <c r="N4151" i="15"/>
  <c r="N4152" i="15"/>
  <c r="N4153" i="15"/>
  <c r="N4154" i="15"/>
  <c r="N4155" i="15"/>
  <c r="N4156" i="15"/>
  <c r="N4157" i="15"/>
  <c r="N4158" i="15"/>
  <c r="N4159" i="15"/>
  <c r="N4160" i="15"/>
  <c r="N4161" i="15"/>
  <c r="N4162" i="15"/>
  <c r="N4163" i="15"/>
  <c r="N4164" i="15"/>
  <c r="N4165" i="15"/>
  <c r="N4166" i="15"/>
  <c r="N4167" i="15"/>
  <c r="N4168" i="15"/>
  <c r="N4169" i="15"/>
  <c r="N4170" i="15"/>
  <c r="N4171" i="15"/>
  <c r="N4172" i="15"/>
  <c r="N4173" i="15"/>
  <c r="N4174" i="15"/>
  <c r="N4175" i="15"/>
  <c r="N4176" i="15"/>
  <c r="N4177" i="15"/>
  <c r="N4178" i="15"/>
  <c r="N4179" i="15"/>
  <c r="N4180" i="15"/>
  <c r="N4181" i="15"/>
  <c r="N4182" i="15"/>
  <c r="N4183" i="15"/>
  <c r="N4184" i="15"/>
  <c r="N4185" i="15"/>
  <c r="N4186" i="15"/>
  <c r="N4187" i="15"/>
  <c r="N4188" i="15"/>
  <c r="N4189" i="15"/>
  <c r="N4190" i="15"/>
  <c r="N4191" i="15"/>
  <c r="N4192" i="15"/>
  <c r="N4193" i="15"/>
  <c r="N4194" i="15"/>
  <c r="N4195" i="15"/>
  <c r="N4196" i="15"/>
  <c r="N4197" i="15"/>
  <c r="N4198" i="15"/>
  <c r="N4199" i="15"/>
  <c r="N4200" i="15"/>
  <c r="N4201" i="15"/>
  <c r="N4202" i="15"/>
  <c r="N4203" i="15"/>
  <c r="N4204" i="15"/>
  <c r="N4205" i="15"/>
  <c r="N4206" i="15"/>
  <c r="N4207" i="15"/>
  <c r="N4208" i="15"/>
  <c r="N4209" i="15"/>
  <c r="N4210" i="15"/>
  <c r="N4211" i="15"/>
  <c r="N4212" i="15"/>
  <c r="N4213" i="15"/>
  <c r="N4214" i="15"/>
  <c r="N4215" i="15"/>
  <c r="N4216" i="15"/>
  <c r="N4217" i="15"/>
  <c r="N4218" i="15"/>
  <c r="N4219" i="15"/>
  <c r="N4220" i="15"/>
  <c r="N4221" i="15"/>
  <c r="N4222" i="15"/>
  <c r="N4223" i="15"/>
  <c r="N4224" i="15"/>
  <c r="N4225" i="15"/>
  <c r="N4226" i="15"/>
  <c r="N4227" i="15"/>
  <c r="N4228" i="15"/>
  <c r="N4229" i="15"/>
  <c r="N4230" i="15"/>
  <c r="N4231" i="15"/>
  <c r="N4232" i="15"/>
  <c r="N4233" i="15"/>
  <c r="N4234" i="15"/>
  <c r="N4235" i="15"/>
  <c r="N4236" i="15"/>
  <c r="N4237" i="15"/>
  <c r="N4238" i="15"/>
  <c r="N4239" i="15"/>
  <c r="N4240" i="15"/>
  <c r="N4241" i="15"/>
  <c r="N4242" i="15"/>
  <c r="N4243" i="15"/>
  <c r="N4244" i="15"/>
  <c r="N4245" i="15"/>
  <c r="N4246" i="15"/>
  <c r="N4247" i="15"/>
  <c r="N4248" i="15"/>
  <c r="N4249" i="15"/>
  <c r="N4250" i="15"/>
  <c r="N4251" i="15"/>
  <c r="N4252" i="15"/>
  <c r="N4253" i="15"/>
  <c r="N4254" i="15"/>
  <c r="N4255" i="15"/>
  <c r="N4256" i="15"/>
  <c r="N4257" i="15"/>
  <c r="N4258" i="15"/>
  <c r="N4259" i="15"/>
  <c r="N4260" i="15"/>
  <c r="N4261" i="15"/>
  <c r="N4262" i="15"/>
  <c r="N4263" i="15"/>
  <c r="N4264" i="15"/>
  <c r="N4265" i="15"/>
  <c r="N4266" i="15"/>
  <c r="N4267" i="15"/>
  <c r="N4268" i="15"/>
  <c r="N4269" i="15"/>
  <c r="N4270" i="15"/>
  <c r="N4271" i="15"/>
  <c r="N4272" i="15"/>
  <c r="N4273" i="15"/>
  <c r="N4274" i="15"/>
  <c r="N4275" i="15"/>
  <c r="N4276" i="15"/>
  <c r="N4277" i="15"/>
  <c r="N4278" i="15"/>
  <c r="N4279" i="15"/>
  <c r="N4280" i="15"/>
  <c r="N4281" i="15"/>
  <c r="N4282" i="15"/>
  <c r="N4283" i="15"/>
  <c r="N4284" i="15"/>
  <c r="N4285" i="15"/>
  <c r="N4286" i="15"/>
  <c r="N4287" i="15"/>
  <c r="N4288" i="15"/>
  <c r="N4289" i="15"/>
  <c r="N4290" i="15"/>
  <c r="N4291" i="15"/>
  <c r="N4292" i="15"/>
  <c r="N4293" i="15"/>
  <c r="N4294" i="15"/>
  <c r="N4295" i="15"/>
  <c r="N4296" i="15"/>
  <c r="N4297" i="15"/>
  <c r="N4298" i="15"/>
  <c r="N4299" i="15"/>
  <c r="N4300" i="15"/>
  <c r="N4301" i="15"/>
  <c r="N4302" i="15"/>
  <c r="N4303" i="15"/>
  <c r="N4304" i="15"/>
  <c r="N4305" i="15"/>
  <c r="N4306" i="15"/>
  <c r="N4307" i="15"/>
  <c r="N4308" i="15"/>
  <c r="N4309" i="15"/>
  <c r="N4310" i="15"/>
  <c r="N4311" i="15"/>
  <c r="N4312" i="15"/>
  <c r="N4313" i="15"/>
  <c r="N4314" i="15"/>
  <c r="N4315" i="15"/>
  <c r="N4316" i="15"/>
  <c r="N4317" i="15"/>
  <c r="N4318" i="15"/>
  <c r="N4319" i="15"/>
  <c r="N4320" i="15"/>
  <c r="N4321" i="15"/>
  <c r="N4322" i="15"/>
  <c r="N4323" i="15"/>
  <c r="N4324" i="15"/>
  <c r="N4325" i="15"/>
  <c r="N4326" i="15"/>
  <c r="N4327" i="15"/>
  <c r="N4328" i="15"/>
  <c r="N4329" i="15"/>
  <c r="N4330" i="15"/>
  <c r="N4331" i="15"/>
  <c r="N4332" i="15"/>
  <c r="N4333" i="15"/>
  <c r="N4334" i="15"/>
  <c r="N4335" i="15"/>
  <c r="N4336" i="15"/>
  <c r="N4337" i="15"/>
  <c r="N4338" i="15"/>
  <c r="N4339" i="15"/>
  <c r="N4340" i="15"/>
  <c r="N4341" i="15"/>
  <c r="N4342" i="15"/>
  <c r="N4343" i="15"/>
  <c r="N4344" i="15"/>
  <c r="N4345" i="15"/>
  <c r="N4346" i="15"/>
  <c r="N4347" i="15"/>
  <c r="N4348" i="15"/>
  <c r="N4349" i="15"/>
  <c r="N4350" i="15"/>
  <c r="N4351" i="15"/>
  <c r="N4352" i="15"/>
  <c r="N4353" i="15"/>
  <c r="N4354" i="15"/>
  <c r="N4355" i="15"/>
  <c r="N4356" i="15"/>
  <c r="N4357" i="15"/>
  <c r="N4358" i="15"/>
  <c r="N4359" i="15"/>
  <c r="N4360" i="15"/>
  <c r="N4361" i="15"/>
  <c r="N4362" i="15"/>
  <c r="N4363" i="15"/>
  <c r="N4364" i="15"/>
  <c r="N4365" i="15"/>
  <c r="N4366" i="15"/>
  <c r="N4367" i="15"/>
  <c r="N4368" i="15"/>
  <c r="N4369" i="15"/>
  <c r="N4370" i="15"/>
  <c r="N4371" i="15"/>
  <c r="N4372" i="15"/>
  <c r="N4373" i="15"/>
  <c r="N4374" i="15"/>
  <c r="N4375" i="15"/>
  <c r="N4376" i="15"/>
  <c r="N4377" i="15"/>
  <c r="N4378" i="15"/>
  <c r="N4379" i="15"/>
  <c r="N4380" i="15"/>
  <c r="N4381" i="15"/>
  <c r="N4382" i="15"/>
  <c r="N4383" i="15"/>
  <c r="N4384" i="15"/>
  <c r="N4385" i="15"/>
  <c r="N4386" i="15"/>
  <c r="N4387" i="15"/>
  <c r="N4388" i="15"/>
  <c r="N4389" i="15"/>
  <c r="N4390" i="15"/>
  <c r="N4391" i="15"/>
  <c r="N4392" i="15"/>
  <c r="N4393" i="15"/>
  <c r="N4394" i="15"/>
  <c r="N4395" i="15"/>
  <c r="N4396" i="15"/>
  <c r="N4397" i="15"/>
  <c r="N4398" i="15"/>
  <c r="N4399" i="15"/>
  <c r="N4400" i="15"/>
  <c r="N4401" i="15"/>
  <c r="N4402" i="15"/>
  <c r="N4403" i="15"/>
  <c r="N4404" i="15"/>
  <c r="N4405" i="15"/>
  <c r="N4406" i="15"/>
  <c r="N4407" i="15"/>
  <c r="N4408" i="15"/>
  <c r="N4409" i="15"/>
  <c r="N4410" i="15"/>
  <c r="N4411" i="15"/>
  <c r="N4412" i="15"/>
  <c r="N4413" i="15"/>
  <c r="N4414" i="15"/>
  <c r="N4415" i="15"/>
  <c r="N4416" i="15"/>
  <c r="N4417" i="15"/>
  <c r="N4418" i="15"/>
  <c r="N4419" i="15"/>
  <c r="N4420" i="15"/>
  <c r="N4421" i="15"/>
  <c r="N4422" i="15"/>
  <c r="N4423" i="15"/>
  <c r="N4424" i="15"/>
  <c r="N4425" i="15"/>
  <c r="N4426" i="15"/>
  <c r="N4427" i="15"/>
  <c r="N4428" i="15"/>
  <c r="N4429" i="15"/>
  <c r="N4430" i="15"/>
  <c r="N4431" i="15"/>
  <c r="N4432" i="15"/>
  <c r="N4433" i="15"/>
  <c r="N4434" i="15"/>
  <c r="N4435" i="15"/>
  <c r="N4436" i="15"/>
  <c r="N4437" i="15"/>
  <c r="N4438" i="15"/>
  <c r="N4439" i="15"/>
  <c r="N4440" i="15"/>
  <c r="N4441" i="15"/>
  <c r="N4442" i="15"/>
  <c r="N4443" i="15"/>
  <c r="N4444" i="15"/>
  <c r="N4445" i="15"/>
  <c r="N4446" i="15"/>
  <c r="N4447" i="15"/>
  <c r="N4448" i="15"/>
  <c r="N4449" i="15"/>
  <c r="N4450" i="15"/>
  <c r="N4451" i="15"/>
  <c r="N4452" i="15"/>
  <c r="N4453" i="15"/>
  <c r="N4454" i="15"/>
  <c r="N4455" i="15"/>
  <c r="N4456" i="15"/>
  <c r="N4457" i="15"/>
  <c r="N4458" i="15"/>
  <c r="N4459" i="15"/>
  <c r="N4460" i="15"/>
  <c r="N4461" i="15"/>
  <c r="N4462" i="15"/>
  <c r="N4463" i="15"/>
  <c r="N4464" i="15"/>
  <c r="N4465" i="15"/>
  <c r="N4466" i="15"/>
  <c r="N4467" i="15"/>
  <c r="N4468" i="15"/>
  <c r="N4469" i="15"/>
  <c r="N4470" i="15"/>
  <c r="N4471" i="15"/>
  <c r="N4472" i="15"/>
  <c r="N4473" i="15"/>
  <c r="N4474" i="15"/>
  <c r="N4475" i="15"/>
  <c r="N4476" i="15"/>
  <c r="N4477" i="15"/>
  <c r="N4478" i="15"/>
  <c r="N4479" i="15"/>
  <c r="N4480" i="15"/>
  <c r="N4481" i="15"/>
  <c r="N4482" i="15"/>
  <c r="N4483" i="15"/>
  <c r="N4484" i="15"/>
  <c r="N4485" i="15"/>
  <c r="N4486" i="15"/>
  <c r="N4487" i="15"/>
  <c r="N4488" i="15"/>
  <c r="N4489" i="15"/>
  <c r="N4490" i="15"/>
  <c r="N4491" i="15"/>
  <c r="N4492" i="15"/>
  <c r="N4493" i="15"/>
  <c r="N4494" i="15"/>
  <c r="N4495" i="15"/>
  <c r="N4496" i="15"/>
  <c r="N4497" i="15"/>
  <c r="N4498" i="15"/>
  <c r="N4499" i="15"/>
  <c r="N4500" i="15"/>
  <c r="N4501" i="15"/>
  <c r="N4502" i="15"/>
  <c r="N4503" i="15"/>
  <c r="N4504" i="15"/>
  <c r="N4505" i="15"/>
  <c r="N4506" i="15"/>
  <c r="N4507" i="15"/>
  <c r="N4508" i="15"/>
  <c r="N4509" i="15"/>
  <c r="N4510" i="15"/>
  <c r="N4511" i="15"/>
  <c r="N4512" i="15"/>
  <c r="N4513" i="15"/>
  <c r="N4514" i="15"/>
  <c r="N4515" i="15"/>
  <c r="N4516" i="15"/>
  <c r="N4517" i="15"/>
  <c r="N4518" i="15"/>
  <c r="N4519" i="15"/>
  <c r="N4520" i="15"/>
  <c r="N4521" i="15"/>
  <c r="N4522" i="15"/>
  <c r="N4523" i="15"/>
  <c r="N4524" i="15"/>
  <c r="N4525" i="15"/>
  <c r="N4526" i="15"/>
  <c r="N4527" i="15"/>
  <c r="N4528" i="15"/>
  <c r="N4529" i="15"/>
  <c r="N4530" i="15"/>
  <c r="N4531" i="15"/>
  <c r="N4532" i="15"/>
  <c r="N4533" i="15"/>
  <c r="N4534" i="15"/>
  <c r="N4535" i="15"/>
  <c r="N4536" i="15"/>
  <c r="N4537" i="15"/>
  <c r="N4538" i="15"/>
  <c r="N4539" i="15"/>
  <c r="N4540" i="15"/>
  <c r="N4541" i="15"/>
  <c r="N4542" i="15"/>
  <c r="N4543" i="15"/>
  <c r="N4544" i="15"/>
  <c r="N4545" i="15"/>
  <c r="N4546" i="15"/>
  <c r="N4547" i="15"/>
  <c r="N4548" i="15"/>
  <c r="N4549" i="15"/>
  <c r="N4550" i="15"/>
  <c r="N4551" i="15"/>
  <c r="N4552" i="15"/>
  <c r="N4553" i="15"/>
  <c r="N4554" i="15"/>
  <c r="N4555" i="15"/>
  <c r="N4556" i="15"/>
  <c r="N4557" i="15"/>
  <c r="N4558" i="15"/>
  <c r="N4559" i="15"/>
  <c r="N4560" i="15"/>
  <c r="N4561" i="15"/>
  <c r="N4562" i="15"/>
  <c r="N4563" i="15"/>
  <c r="N4564" i="15"/>
  <c r="N4565" i="15"/>
  <c r="N4566" i="15"/>
  <c r="N4567" i="15"/>
  <c r="N4568" i="15"/>
  <c r="N4569" i="15"/>
  <c r="N4570" i="15"/>
  <c r="N4571" i="15"/>
  <c r="N4572" i="15"/>
  <c r="N4573" i="15"/>
  <c r="N4574" i="15"/>
  <c r="N4575" i="15"/>
  <c r="N4576" i="15"/>
  <c r="N4577" i="15"/>
  <c r="N4578" i="15"/>
  <c r="N4579" i="15"/>
  <c r="N4580" i="15"/>
  <c r="N4581" i="15"/>
  <c r="N4582" i="15"/>
  <c r="N4583" i="15"/>
  <c r="N4584" i="15"/>
  <c r="N4585" i="15"/>
  <c r="N4586" i="15"/>
  <c r="N4587" i="15"/>
  <c r="N4588" i="15"/>
  <c r="N4589" i="15"/>
  <c r="N4590" i="15"/>
  <c r="N4591" i="15"/>
  <c r="N4592" i="15"/>
  <c r="N4593" i="15"/>
  <c r="N4594" i="15"/>
  <c r="N4595" i="15"/>
  <c r="N4596" i="15"/>
  <c r="N4597" i="15"/>
  <c r="N4598" i="15"/>
  <c r="N4599" i="15"/>
  <c r="N4600" i="15"/>
  <c r="N4601" i="15"/>
  <c r="N4602" i="15"/>
  <c r="N4603" i="15"/>
  <c r="N4604" i="15"/>
  <c r="N4605" i="15"/>
  <c r="N4606" i="15"/>
  <c r="N4607" i="15"/>
  <c r="N4608" i="15"/>
  <c r="N4609" i="15"/>
  <c r="N4610" i="15"/>
  <c r="N4611" i="15"/>
  <c r="N4612" i="15"/>
  <c r="N4613" i="15"/>
  <c r="N4614" i="15"/>
  <c r="N4615" i="15"/>
  <c r="N4616" i="15"/>
  <c r="N4617" i="15"/>
  <c r="N4618" i="15"/>
  <c r="N4619" i="15"/>
  <c r="N4620" i="15"/>
  <c r="N4621" i="15"/>
  <c r="N4622" i="15"/>
  <c r="N4623" i="15"/>
  <c r="N4624" i="15"/>
  <c r="N4625" i="15"/>
  <c r="N4626" i="15"/>
  <c r="N4627" i="15"/>
  <c r="N4628" i="15"/>
  <c r="N4629" i="15"/>
  <c r="N4630" i="15"/>
  <c r="N4631" i="15"/>
  <c r="N4632" i="15"/>
  <c r="N4633" i="15"/>
  <c r="N4634" i="15"/>
  <c r="N4635" i="15"/>
  <c r="N4636" i="15"/>
  <c r="N4637" i="15"/>
  <c r="N4638" i="15"/>
  <c r="N4639" i="15"/>
  <c r="N4640" i="15"/>
  <c r="N4641" i="15"/>
  <c r="N4642" i="15"/>
  <c r="N4643" i="15"/>
  <c r="N4644" i="15"/>
  <c r="N4645" i="15"/>
  <c r="N4646" i="15"/>
  <c r="N4647" i="15"/>
  <c r="N4648" i="15"/>
  <c r="N4649" i="15"/>
  <c r="N4650" i="15"/>
  <c r="N4651" i="15"/>
  <c r="N4652" i="15"/>
  <c r="N4653" i="15"/>
  <c r="N4654" i="15"/>
  <c r="N4655" i="15"/>
  <c r="N4656" i="15"/>
  <c r="N4657" i="15"/>
  <c r="N4658" i="15"/>
  <c r="N4659" i="15"/>
  <c r="N4660" i="15"/>
  <c r="N4661" i="15"/>
  <c r="N4662" i="15"/>
  <c r="N4663" i="15"/>
  <c r="N4664" i="15"/>
  <c r="N4665" i="15"/>
  <c r="N4666" i="15"/>
  <c r="N4667" i="15"/>
  <c r="N4668" i="15"/>
  <c r="N4669" i="15"/>
  <c r="N4670" i="15"/>
  <c r="N4671" i="15"/>
  <c r="N4672" i="15"/>
  <c r="N4673" i="15"/>
  <c r="N4674" i="15"/>
  <c r="N4675" i="15"/>
  <c r="N4676" i="15"/>
  <c r="N4677" i="15"/>
  <c r="N4678" i="15"/>
  <c r="N4679" i="15"/>
  <c r="N4680" i="15"/>
  <c r="N4681" i="15"/>
  <c r="N4682" i="15"/>
  <c r="N4683" i="15"/>
  <c r="N4684" i="15"/>
  <c r="N4685" i="15"/>
  <c r="N4686" i="15"/>
  <c r="N4687" i="15"/>
  <c r="N4688" i="15"/>
  <c r="N4689" i="15"/>
  <c r="N4690" i="15"/>
  <c r="N4691" i="15"/>
  <c r="N4692" i="15"/>
  <c r="N4693" i="15"/>
  <c r="N4694" i="15"/>
  <c r="N4695" i="15"/>
  <c r="N4696" i="15"/>
  <c r="N4697" i="15"/>
  <c r="N4698" i="15"/>
  <c r="N4699" i="15"/>
  <c r="N4700" i="15"/>
  <c r="N4701" i="15"/>
  <c r="N4702" i="15"/>
  <c r="N4703" i="15"/>
  <c r="N4704" i="15"/>
  <c r="N4705" i="15"/>
  <c r="N4706" i="15"/>
  <c r="N4707" i="15"/>
  <c r="N4708" i="15"/>
  <c r="N4709" i="15"/>
  <c r="N4710" i="15"/>
  <c r="N4711" i="15"/>
  <c r="N4712" i="15"/>
  <c r="N4713" i="15"/>
  <c r="N4714" i="15"/>
  <c r="N4715" i="15"/>
  <c r="N4716" i="15"/>
  <c r="N4717" i="15"/>
  <c r="N4718" i="15"/>
  <c r="N4719" i="15"/>
  <c r="N4720" i="15"/>
  <c r="N4721" i="15"/>
  <c r="N4722" i="15"/>
  <c r="N4723" i="15"/>
  <c r="N4724" i="15"/>
  <c r="N4725" i="15"/>
  <c r="N4726" i="15"/>
  <c r="N4727" i="15"/>
  <c r="N4728" i="15"/>
  <c r="N4729" i="15"/>
  <c r="N4730" i="15"/>
  <c r="N4731" i="15"/>
  <c r="N4732" i="15"/>
  <c r="N4733" i="15"/>
  <c r="N4734" i="15"/>
  <c r="N4735" i="15"/>
  <c r="N4736" i="15"/>
  <c r="N4737" i="15"/>
  <c r="N4738" i="15"/>
  <c r="N4739" i="15"/>
  <c r="N4740" i="15"/>
  <c r="N4741" i="15"/>
  <c r="N4742" i="15"/>
  <c r="N4743" i="15"/>
  <c r="N4744" i="15"/>
  <c r="N4745" i="15"/>
  <c r="N4746" i="15"/>
  <c r="N4747" i="15"/>
  <c r="N4748" i="15"/>
  <c r="N4749" i="15"/>
  <c r="N4750" i="15"/>
  <c r="N4751" i="15"/>
  <c r="N4752" i="15"/>
  <c r="N4753" i="15"/>
  <c r="N4754" i="15"/>
  <c r="N4755" i="15"/>
  <c r="N4756" i="15"/>
  <c r="N4757" i="15"/>
  <c r="N4758" i="15"/>
  <c r="N4759" i="15"/>
  <c r="N4760" i="15"/>
  <c r="N4761" i="15"/>
  <c r="N4762" i="15"/>
  <c r="N4763" i="15"/>
  <c r="N4764" i="15"/>
  <c r="N4765" i="15"/>
  <c r="N4766" i="15"/>
  <c r="N4767" i="15"/>
  <c r="N4768" i="15"/>
  <c r="N4769" i="15"/>
  <c r="N4770" i="15"/>
  <c r="N4771" i="15"/>
  <c r="N4772" i="15"/>
  <c r="N4773" i="15"/>
  <c r="N4774" i="15"/>
  <c r="N4775" i="15"/>
  <c r="N4776" i="15"/>
  <c r="N4777" i="15"/>
  <c r="N4778" i="15"/>
  <c r="N4779" i="15"/>
  <c r="N4780" i="15"/>
  <c r="N4781" i="15"/>
  <c r="N4782" i="15"/>
  <c r="N4783" i="15"/>
  <c r="N4784" i="15"/>
  <c r="N4785" i="15"/>
  <c r="N4786" i="15"/>
  <c r="N4787" i="15"/>
  <c r="N4788" i="15"/>
  <c r="N4789" i="15"/>
  <c r="N4790" i="15"/>
  <c r="N4791" i="15"/>
  <c r="N4792" i="15"/>
  <c r="N4793" i="15"/>
  <c r="N4794" i="15"/>
  <c r="N4795" i="15"/>
  <c r="N4796" i="15"/>
  <c r="N4797" i="15"/>
  <c r="N4798" i="15"/>
  <c r="N4799" i="15"/>
  <c r="N4800" i="15"/>
  <c r="N4801" i="15"/>
  <c r="N4802" i="15"/>
  <c r="N4803" i="15"/>
  <c r="N4804" i="15"/>
  <c r="N4805" i="15"/>
  <c r="N4806" i="15"/>
  <c r="N4807" i="15"/>
  <c r="N4808" i="15"/>
  <c r="N4809" i="15"/>
  <c r="N4810" i="15"/>
  <c r="N4811" i="15"/>
  <c r="N4812" i="15"/>
  <c r="N4813" i="15"/>
  <c r="N4814" i="15"/>
  <c r="N4815" i="15"/>
  <c r="N4816" i="15"/>
  <c r="N4817" i="15"/>
  <c r="N4818" i="15"/>
  <c r="N4819" i="15"/>
  <c r="N4820" i="15"/>
  <c r="N4821" i="15"/>
  <c r="N4822" i="15"/>
  <c r="N4823" i="15"/>
  <c r="N4824" i="15"/>
  <c r="N4825" i="15"/>
  <c r="N4826" i="15"/>
  <c r="N4827" i="15"/>
  <c r="N4828" i="15"/>
  <c r="N4829" i="15"/>
  <c r="N4830" i="15"/>
  <c r="N4831" i="15"/>
  <c r="N4832" i="15"/>
  <c r="N2" i="15"/>
  <c r="A317" i="3" l="1"/>
  <c r="A309" i="3"/>
  <c r="A310" i="3" s="1"/>
  <c r="A311" i="3" s="1"/>
  <c r="A312" i="3" s="1"/>
  <c r="A313" i="3" s="1"/>
  <c r="A314" i="3" s="1"/>
  <c r="A315" i="3" s="1"/>
  <c r="A316" i="3" s="1"/>
  <c r="A334" i="3"/>
  <c r="A318" i="3"/>
  <c r="A319" i="3" s="1"/>
  <c r="A320" i="3" s="1"/>
  <c r="A321" i="3" s="1"/>
  <c r="A322" i="3" s="1"/>
  <c r="A323" i="3" s="1"/>
  <c r="A324" i="3" s="1"/>
  <c r="A325" i="3" s="1"/>
  <c r="A326" i="3" s="1"/>
  <c r="O69" i="5"/>
  <c r="O189" i="5"/>
  <c r="O77" i="5"/>
  <c r="O45" i="5"/>
  <c r="O174" i="5"/>
  <c r="O149" i="5"/>
  <c r="O22" i="5"/>
  <c r="O14" i="5"/>
  <c r="O125" i="5"/>
  <c r="O53" i="5"/>
  <c r="O141" i="5"/>
  <c r="O226" i="5"/>
  <c r="O117" i="5"/>
  <c r="O61" i="5"/>
  <c r="O182" i="5"/>
  <c r="O218" i="5"/>
  <c r="O109" i="5"/>
  <c r="O37" i="5"/>
  <c r="O210" i="5"/>
  <c r="O101" i="5"/>
  <c r="O30" i="5"/>
  <c r="O249" i="5"/>
  <c r="O202" i="5"/>
  <c r="O165" i="5"/>
  <c r="O85" i="5"/>
  <c r="O232" i="5"/>
  <c r="O133" i="5"/>
  <c r="O11" i="12"/>
  <c r="O43" i="12"/>
  <c r="O75" i="12"/>
  <c r="O107" i="12"/>
  <c r="O139" i="12"/>
  <c r="O171" i="12"/>
  <c r="O1050" i="11"/>
  <c r="O36" i="8"/>
  <c r="O68" i="8"/>
  <c r="O100" i="8"/>
  <c r="O132" i="8"/>
  <c r="O31" i="12"/>
  <c r="O63" i="12"/>
  <c r="O95" i="12"/>
  <c r="O127" i="12"/>
  <c r="O159" i="12"/>
  <c r="O24" i="8"/>
  <c r="O56" i="8"/>
  <c r="O88" i="8"/>
  <c r="O120" i="8"/>
  <c r="O152" i="8"/>
  <c r="O19" i="12"/>
  <c r="O51" i="12"/>
  <c r="O83" i="12"/>
  <c r="O115" i="12"/>
  <c r="O147" i="12"/>
  <c r="O1073" i="11"/>
  <c r="O12" i="8"/>
  <c r="O44" i="8"/>
  <c r="O76" i="8"/>
  <c r="O108" i="8"/>
  <c r="O140" i="8"/>
  <c r="O39" i="12"/>
  <c r="O71" i="12"/>
  <c r="O103" i="12"/>
  <c r="O135" i="12"/>
  <c r="O167" i="12"/>
  <c r="O1120" i="11"/>
  <c r="O32" i="8"/>
  <c r="O64" i="8"/>
  <c r="O96" i="8"/>
  <c r="O128" i="8"/>
  <c r="O27" i="12"/>
  <c r="O59" i="12"/>
  <c r="O91" i="12"/>
  <c r="O123" i="12"/>
  <c r="O155" i="12"/>
  <c r="O20" i="8"/>
  <c r="O52" i="8"/>
  <c r="O84" i="8"/>
  <c r="O116" i="8"/>
  <c r="O148" i="8"/>
  <c r="O15" i="12"/>
  <c r="O47" i="12"/>
  <c r="O79" i="12"/>
  <c r="O111" i="12"/>
  <c r="O143" i="12"/>
  <c r="O1115" i="11"/>
  <c r="O40" i="8"/>
  <c r="O72" i="8"/>
  <c r="O104" i="8"/>
  <c r="O136" i="8"/>
  <c r="O35" i="12"/>
  <c r="O67" i="12"/>
  <c r="O99" i="12"/>
  <c r="O131" i="12"/>
  <c r="O163" i="12"/>
  <c r="O1062" i="11"/>
  <c r="O28" i="8"/>
  <c r="O60" i="8"/>
  <c r="O92" i="8"/>
  <c r="O124" i="8"/>
  <c r="O156" i="8"/>
  <c r="O144" i="8"/>
  <c r="O1056" i="11"/>
  <c r="O23" i="12"/>
  <c r="O55" i="12"/>
  <c r="O16" i="8"/>
  <c r="O87" i="12"/>
  <c r="O48" i="8"/>
  <c r="O119" i="12"/>
  <c r="O80" i="8"/>
  <c r="O151" i="12"/>
  <c r="O112" i="8"/>
  <c r="O240" i="5"/>
  <c r="O197" i="5"/>
  <c r="O157" i="5"/>
  <c r="O93" i="5"/>
  <c r="O151" i="8"/>
  <c r="O74" i="8"/>
  <c r="O1110" i="11"/>
  <c r="O1102" i="11"/>
  <c r="O1094" i="11"/>
  <c r="O1086" i="11"/>
  <c r="O1078" i="11"/>
  <c r="O113" i="12"/>
  <c r="O119" i="8"/>
  <c r="O42" i="8"/>
  <c r="O1117" i="11"/>
  <c r="O158" i="12"/>
  <c r="O81" i="12"/>
  <c r="O8" i="8"/>
  <c r="O87" i="8"/>
  <c r="O10" i="8"/>
  <c r="O126" i="12"/>
  <c r="O49" i="12"/>
  <c r="O125" i="8"/>
  <c r="O55" i="8"/>
  <c r="O164" i="12"/>
  <c r="O94" i="12"/>
  <c r="O17" i="12"/>
  <c r="O93" i="8"/>
  <c r="O23" i="8"/>
  <c r="O132" i="12"/>
  <c r="O62" i="12"/>
  <c r="O61" i="8"/>
  <c r="O100" i="12"/>
  <c r="O30" i="12"/>
  <c r="O138" i="8"/>
  <c r="O29" i="8"/>
  <c r="O68" i="12"/>
  <c r="O106" i="8"/>
  <c r="O1071" i="11"/>
  <c r="O1063" i="11"/>
  <c r="O145" i="12"/>
  <c r="O36" i="12"/>
  <c r="O150" i="8"/>
  <c r="O137" i="8"/>
  <c r="O131" i="8"/>
  <c r="O118" i="8"/>
  <c r="O105" i="8"/>
  <c r="O99" i="8"/>
  <c r="O86" i="8"/>
  <c r="O73" i="8"/>
  <c r="O67" i="8"/>
  <c r="O54" i="8"/>
  <c r="O41" i="8"/>
  <c r="O35" i="8"/>
  <c r="O22" i="8"/>
  <c r="O9" i="8"/>
  <c r="O1116" i="11"/>
  <c r="O1101" i="11"/>
  <c r="O1093" i="11"/>
  <c r="O1085" i="11"/>
  <c r="O1077" i="11"/>
  <c r="O1070" i="11"/>
  <c r="O1049" i="11"/>
  <c r="O170" i="12"/>
  <c r="O157" i="12"/>
  <c r="O144" i="12"/>
  <c r="O138" i="12"/>
  <c r="O125" i="12"/>
  <c r="O112" i="12"/>
  <c r="O106" i="12"/>
  <c r="O93" i="12"/>
  <c r="O80" i="12"/>
  <c r="O74" i="12"/>
  <c r="O61" i="12"/>
  <c r="O48" i="12"/>
  <c r="O42" i="12"/>
  <c r="O29" i="12"/>
  <c r="O16" i="12"/>
  <c r="O10" i="12"/>
  <c r="O149" i="8"/>
  <c r="O143" i="8"/>
  <c r="O130" i="8"/>
  <c r="O117" i="8"/>
  <c r="O111" i="8"/>
  <c r="O98" i="8"/>
  <c r="O85" i="8"/>
  <c r="O79" i="8"/>
  <c r="O66" i="8"/>
  <c r="O53" i="8"/>
  <c r="O47" i="8"/>
  <c r="O34" i="8"/>
  <c r="O21" i="8"/>
  <c r="O15" i="8"/>
  <c r="O1108" i="11"/>
  <c r="O1100" i="11"/>
  <c r="O1092" i="11"/>
  <c r="O1084" i="11"/>
  <c r="O1076" i="11"/>
  <c r="O1069" i="11"/>
  <c r="O1055" i="11"/>
  <c r="O1048" i="11"/>
  <c r="O169" i="12"/>
  <c r="O156" i="12"/>
  <c r="O150" i="12"/>
  <c r="O137" i="12"/>
  <c r="O124" i="12"/>
  <c r="O118" i="12"/>
  <c r="O105" i="12"/>
  <c r="O92" i="12"/>
  <c r="O86" i="12"/>
  <c r="O73" i="12"/>
  <c r="O60" i="12"/>
  <c r="O54" i="12"/>
  <c r="O41" i="12"/>
  <c r="O28" i="12"/>
  <c r="O22" i="12"/>
  <c r="O9" i="12"/>
  <c r="O155" i="8"/>
  <c r="O142" i="8"/>
  <c r="O129" i="8"/>
  <c r="O123" i="8"/>
  <c r="O110" i="8"/>
  <c r="O97" i="8"/>
  <c r="O91" i="8"/>
  <c r="O78" i="8"/>
  <c r="O65" i="8"/>
  <c r="O59" i="8"/>
  <c r="O46" i="8"/>
  <c r="O33" i="8"/>
  <c r="O27" i="8"/>
  <c r="O14" i="8"/>
  <c r="O1121" i="11"/>
  <c r="O1107" i="11"/>
  <c r="O1099" i="11"/>
  <c r="O1091" i="11"/>
  <c r="O1083" i="11"/>
  <c r="O1075" i="11"/>
  <c r="O1068" i="11"/>
  <c r="O1061" i="11"/>
  <c r="O1054" i="11"/>
  <c r="O1047" i="11"/>
  <c r="O8" i="12"/>
  <c r="O168" i="12"/>
  <c r="O162" i="12"/>
  <c r="O149" i="12"/>
  <c r="O136" i="12"/>
  <c r="O130" i="12"/>
  <c r="O117" i="12"/>
  <c r="O104" i="12"/>
  <c r="O98" i="12"/>
  <c r="O85" i="12"/>
  <c r="O72" i="12"/>
  <c r="O66" i="12"/>
  <c r="O53" i="12"/>
  <c r="O40" i="12"/>
  <c r="O34" i="12"/>
  <c r="O21" i="12"/>
  <c r="O154" i="8"/>
  <c r="O141" i="8"/>
  <c r="O135" i="8"/>
  <c r="O122" i="8"/>
  <c r="O109" i="8"/>
  <c r="O103" i="8"/>
  <c r="O90" i="8"/>
  <c r="O77" i="8"/>
  <c r="O71" i="8"/>
  <c r="O58" i="8"/>
  <c r="O45" i="8"/>
  <c r="O39" i="8"/>
  <c r="O26" i="8"/>
  <c r="O13" i="8"/>
  <c r="O1114" i="11"/>
  <c r="O1106" i="11"/>
  <c r="O1098" i="11"/>
  <c r="O1090" i="11"/>
  <c r="O1082" i="11"/>
  <c r="O1074" i="11"/>
  <c r="O1067" i="11"/>
  <c r="O1060" i="11"/>
  <c r="O1053" i="11"/>
  <c r="O1046" i="11"/>
  <c r="O174" i="12"/>
  <c r="O161" i="12"/>
  <c r="O148" i="12"/>
  <c r="O142" i="12"/>
  <c r="O129" i="12"/>
  <c r="O116" i="12"/>
  <c r="O110" i="12"/>
  <c r="O97" i="12"/>
  <c r="O84" i="12"/>
  <c r="O78" i="12"/>
  <c r="O65" i="12"/>
  <c r="O52" i="12"/>
  <c r="O46" i="12"/>
  <c r="O33" i="12"/>
  <c r="O20" i="12"/>
  <c r="O14" i="12"/>
  <c r="O153" i="8"/>
  <c r="O147" i="8"/>
  <c r="O134" i="8"/>
  <c r="O121" i="8"/>
  <c r="O115" i="8"/>
  <c r="O102" i="8"/>
  <c r="O89" i="8"/>
  <c r="O83" i="8"/>
  <c r="O70" i="8"/>
  <c r="O57" i="8"/>
  <c r="O51" i="8"/>
  <c r="O38" i="8"/>
  <c r="O25" i="8"/>
  <c r="O19" i="8"/>
  <c r="O1113" i="11"/>
  <c r="O1105" i="11"/>
  <c r="O1097" i="11"/>
  <c r="O1089" i="11"/>
  <c r="O1081" i="11"/>
  <c r="O1066" i="11"/>
  <c r="O1059" i="11"/>
  <c r="O1052" i="11"/>
  <c r="O173" i="12"/>
  <c r="O160" i="12"/>
  <c r="O154" i="12"/>
  <c r="O141" i="12"/>
  <c r="O128" i="12"/>
  <c r="O122" i="12"/>
  <c r="O109" i="12"/>
  <c r="O96" i="12"/>
  <c r="O90" i="12"/>
  <c r="O77" i="12"/>
  <c r="O64" i="12"/>
  <c r="O58" i="12"/>
  <c r="O45" i="12"/>
  <c r="O32" i="12"/>
  <c r="O26" i="12"/>
  <c r="O13" i="12"/>
  <c r="O146" i="8"/>
  <c r="O133" i="8"/>
  <c r="O127" i="8"/>
  <c r="O114" i="8"/>
  <c r="O101" i="8"/>
  <c r="O95" i="8"/>
  <c r="O82" i="8"/>
  <c r="O69" i="8"/>
  <c r="O63" i="8"/>
  <c r="O50" i="8"/>
  <c r="O37" i="8"/>
  <c r="O31" i="8"/>
  <c r="O18" i="8"/>
  <c r="O1119" i="11"/>
  <c r="O1112" i="11"/>
  <c r="O1104" i="11"/>
  <c r="O1096" i="11"/>
  <c r="O1088" i="11"/>
  <c r="O1080" i="11"/>
  <c r="O1065" i="11"/>
  <c r="O1058" i="11"/>
  <c r="O1051" i="11"/>
  <c r="O172" i="12"/>
  <c r="O166" i="12"/>
  <c r="O153" i="12"/>
  <c r="O140" i="12"/>
  <c r="O134" i="12"/>
  <c r="O121" i="12"/>
  <c r="O108" i="12"/>
  <c r="O102" i="12"/>
  <c r="O89" i="12"/>
  <c r="O76" i="12"/>
  <c r="O70" i="12"/>
  <c r="O57" i="12"/>
  <c r="O44" i="12"/>
  <c r="O38" i="12"/>
  <c r="O25" i="12"/>
  <c r="O12" i="12"/>
  <c r="O145" i="8"/>
  <c r="O139" i="8"/>
  <c r="O126" i="8"/>
  <c r="O113" i="8"/>
  <c r="O107" i="8"/>
  <c r="O94" i="8"/>
  <c r="O81" i="8"/>
  <c r="O75" i="8"/>
  <c r="O62" i="8"/>
  <c r="O49" i="8"/>
  <c r="O43" i="8"/>
  <c r="O30" i="8"/>
  <c r="O17" i="8"/>
  <c r="O11" i="8"/>
  <c r="O1118" i="11"/>
  <c r="O1111" i="11"/>
  <c r="O1103" i="11"/>
  <c r="O1095" i="11"/>
  <c r="O1087" i="11"/>
  <c r="O1079" i="11"/>
  <c r="O1072" i="11"/>
  <c r="O1064" i="11"/>
  <c r="O1057" i="11"/>
  <c r="O165" i="12"/>
  <c r="O152" i="12"/>
  <c r="O146" i="12"/>
  <c r="O133" i="12"/>
  <c r="O120" i="12"/>
  <c r="O114" i="12"/>
  <c r="O101" i="12"/>
  <c r="O88" i="12"/>
  <c r="O82" i="12"/>
  <c r="O69" i="12"/>
  <c r="O56" i="12"/>
  <c r="O50" i="12"/>
  <c r="O37" i="12"/>
  <c r="O24" i="12"/>
  <c r="O18" i="12"/>
  <c r="O36" i="11"/>
  <c r="O891" i="11"/>
  <c r="O897" i="11"/>
  <c r="O903" i="11"/>
  <c r="O909" i="11"/>
  <c r="O774" i="11"/>
  <c r="O916" i="11"/>
  <c r="O884" i="11"/>
  <c r="O768" i="11"/>
  <c r="O544" i="11"/>
  <c r="O41" i="11"/>
  <c r="O35" i="11"/>
  <c r="O28" i="11"/>
  <c r="O20" i="11"/>
  <c r="O12" i="11"/>
  <c r="O387" i="7"/>
  <c r="O915" i="11"/>
  <c r="O908" i="11"/>
  <c r="O902" i="11"/>
  <c r="O890" i="11"/>
  <c r="O883" i="11"/>
  <c r="O773" i="11"/>
  <c r="O767" i="11"/>
  <c r="O40" i="11"/>
  <c r="O34" i="11"/>
  <c r="O27" i="11"/>
  <c r="O19" i="11"/>
  <c r="O11" i="11"/>
  <c r="O914" i="11"/>
  <c r="O901" i="11"/>
  <c r="O896" i="11"/>
  <c r="O882" i="11"/>
  <c r="O766" i="11"/>
  <c r="O33" i="11"/>
  <c r="O26" i="11"/>
  <c r="O18" i="11"/>
  <c r="O10" i="11"/>
  <c r="O913" i="11"/>
  <c r="O907" i="11"/>
  <c r="O900" i="11"/>
  <c r="O889" i="11"/>
  <c r="O772" i="11"/>
  <c r="O765" i="11"/>
  <c r="O39" i="11"/>
  <c r="O32" i="11"/>
  <c r="O25" i="11"/>
  <c r="O17" i="11"/>
  <c r="O9" i="11"/>
  <c r="O912" i="11"/>
  <c r="O906" i="11"/>
  <c r="O895" i="11"/>
  <c r="O888" i="11"/>
  <c r="O881" i="11"/>
  <c r="O771" i="11"/>
  <c r="O45" i="11"/>
  <c r="O38" i="11"/>
  <c r="O24" i="11"/>
  <c r="O16" i="11"/>
  <c r="O905" i="11"/>
  <c r="O899" i="11"/>
  <c r="O894" i="11"/>
  <c r="O887" i="11"/>
  <c r="O880" i="11"/>
  <c r="O770" i="11"/>
  <c r="O44" i="11"/>
  <c r="O37" i="11"/>
  <c r="O31" i="11"/>
  <c r="O23" i="11"/>
  <c r="O15" i="11"/>
  <c r="O911" i="11"/>
  <c r="O904" i="11"/>
  <c r="O898" i="11"/>
  <c r="O893" i="11"/>
  <c r="O886" i="11"/>
  <c r="O43" i="11"/>
  <c r="O30" i="11"/>
  <c r="O22" i="11"/>
  <c r="O14" i="11"/>
  <c r="O8" i="11"/>
  <c r="O917" i="11"/>
  <c r="O910" i="11"/>
  <c r="O892" i="11"/>
  <c r="O885" i="11"/>
  <c r="O775" i="11"/>
  <c r="O769" i="11"/>
  <c r="O42" i="11"/>
  <c r="O29" i="11"/>
  <c r="O21" i="11"/>
  <c r="O13" i="11"/>
  <c r="O40" i="9"/>
  <c r="O392" i="7"/>
  <c r="O378" i="7"/>
  <c r="O369" i="7"/>
  <c r="O360" i="7"/>
  <c r="O355" i="7"/>
  <c r="O346" i="7"/>
  <c r="O341" i="7"/>
  <c r="O331" i="7"/>
  <c r="O321" i="7"/>
  <c r="O315" i="7"/>
  <c r="O305" i="7"/>
  <c r="O300" i="7"/>
  <c r="O290" i="7"/>
  <c r="O285" i="7"/>
  <c r="O274" i="7"/>
  <c r="O264" i="7"/>
  <c r="O259" i="7"/>
  <c r="O254" i="7"/>
  <c r="O249" i="7"/>
  <c r="O242" i="7"/>
  <c r="O237" i="7"/>
  <c r="O225" i="7"/>
  <c r="O213" i="7"/>
  <c r="O207" i="7"/>
  <c r="O194" i="7"/>
  <c r="O189" i="7"/>
  <c r="O182" i="7"/>
  <c r="O170" i="7"/>
  <c r="O162" i="7"/>
  <c r="O157" i="7"/>
  <c r="O150" i="7"/>
  <c r="O138" i="7"/>
  <c r="O130" i="7"/>
  <c r="O125" i="7"/>
  <c r="O118" i="7"/>
  <c r="O106" i="7"/>
  <c r="O98" i="7"/>
  <c r="O93" i="7"/>
  <c r="O86" i="7"/>
  <c r="O74" i="7"/>
  <c r="O66" i="7"/>
  <c r="O58" i="7"/>
  <c r="O51" i="7"/>
  <c r="O44" i="7"/>
  <c r="O37" i="7"/>
  <c r="O29" i="7"/>
  <c r="O21" i="7"/>
  <c r="O14" i="7"/>
  <c r="O8" i="9"/>
  <c r="O231" i="9"/>
  <c r="O224" i="9"/>
  <c r="O218" i="9"/>
  <c r="O205" i="9"/>
  <c r="O199" i="9"/>
  <c r="O192" i="9"/>
  <c r="O186" i="9"/>
  <c r="O173" i="9"/>
  <c r="O167" i="9"/>
  <c r="O143" i="9"/>
  <c r="O136" i="9"/>
  <c r="O98" i="9"/>
  <c r="O8" i="7"/>
  <c r="O391" i="7"/>
  <c r="O373" i="7"/>
  <c r="O359" i="7"/>
  <c r="O350" i="7"/>
  <c r="O325" i="7"/>
  <c r="O310" i="7"/>
  <c r="O304" i="7"/>
  <c r="O294" i="7"/>
  <c r="O284" i="7"/>
  <c r="O279" i="7"/>
  <c r="O269" i="7"/>
  <c r="O263" i="7"/>
  <c r="O248" i="7"/>
  <c r="O236" i="7"/>
  <c r="O231" i="7"/>
  <c r="O224" i="7"/>
  <c r="O219" i="7"/>
  <c r="O212" i="7"/>
  <c r="O206" i="7"/>
  <c r="O201" i="7"/>
  <c r="O188" i="7"/>
  <c r="O181" i="7"/>
  <c r="O175" i="7"/>
  <c r="O169" i="7"/>
  <c r="O156" i="7"/>
  <c r="O149" i="7"/>
  <c r="O143" i="7"/>
  <c r="O137" i="7"/>
  <c r="O124" i="7"/>
  <c r="O117" i="7"/>
  <c r="O111" i="7"/>
  <c r="O105" i="7"/>
  <c r="O92" i="7"/>
  <c r="O85" i="7"/>
  <c r="O79" i="7"/>
  <c r="O73" i="7"/>
  <c r="O65" i="7"/>
  <c r="O57" i="7"/>
  <c r="O50" i="7"/>
  <c r="O43" i="7"/>
  <c r="O36" i="7"/>
  <c r="O28" i="7"/>
  <c r="O20" i="7"/>
  <c r="O13" i="7"/>
  <c r="O236" i="9"/>
  <c r="O230" i="9"/>
  <c r="O217" i="9"/>
  <c r="O211" i="9"/>
  <c r="O204" i="9"/>
  <c r="O198" i="9"/>
  <c r="O185" i="9"/>
  <c r="O179" i="9"/>
  <c r="O172" i="9"/>
  <c r="O166" i="9"/>
  <c r="O104" i="9"/>
  <c r="O66" i="9"/>
  <c r="O382" i="7"/>
  <c r="O364" i="7"/>
  <c r="O340" i="7"/>
  <c r="O335" i="7"/>
  <c r="O320" i="7"/>
  <c r="O395" i="7"/>
  <c r="O386" i="7"/>
  <c r="O377" i="7"/>
  <c r="O368" i="7"/>
  <c r="O363" i="7"/>
  <c r="O354" i="7"/>
  <c r="O345" i="7"/>
  <c r="O330" i="7"/>
  <c r="O324" i="7"/>
  <c r="O314" i="7"/>
  <c r="O309" i="7"/>
  <c r="O299" i="7"/>
  <c r="O289" i="7"/>
  <c r="O283" i="7"/>
  <c r="O273" i="7"/>
  <c r="O268" i="7"/>
  <c r="O258" i="7"/>
  <c r="O253" i="7"/>
  <c r="O241" i="7"/>
  <c r="O230" i="7"/>
  <c r="O218" i="7"/>
  <c r="O211" i="7"/>
  <c r="O200" i="7"/>
  <c r="O193" i="7"/>
  <c r="O180" i="7"/>
  <c r="O174" i="7"/>
  <c r="O168" i="7"/>
  <c r="O161" i="7"/>
  <c r="O148" i="7"/>
  <c r="O142" i="7"/>
  <c r="O136" i="7"/>
  <c r="O129" i="7"/>
  <c r="O116" i="7"/>
  <c r="O110" i="7"/>
  <c r="O104" i="7"/>
  <c r="O97" i="7"/>
  <c r="O84" i="7"/>
  <c r="O78" i="7"/>
  <c r="O72" i="7"/>
  <c r="O64" i="7"/>
  <c r="O56" i="7"/>
  <c r="O49" i="7"/>
  <c r="O42" i="7"/>
  <c r="O35" i="7"/>
  <c r="O27" i="7"/>
  <c r="O12" i="7"/>
  <c r="O229" i="9"/>
  <c r="O223" i="9"/>
  <c r="O216" i="9"/>
  <c r="O210" i="9"/>
  <c r="O197" i="9"/>
  <c r="O191" i="9"/>
  <c r="O184" i="9"/>
  <c r="O149" i="9"/>
  <c r="O111" i="9"/>
  <c r="O72" i="9"/>
  <c r="O34" i="9"/>
  <c r="O390" i="7"/>
  <c r="O381" i="7"/>
  <c r="O372" i="7"/>
  <c r="O367" i="7"/>
  <c r="O358" i="7"/>
  <c r="O349" i="7"/>
  <c r="O344" i="7"/>
  <c r="O339" i="7"/>
  <c r="O334" i="7"/>
  <c r="O329" i="7"/>
  <c r="O319" i="7"/>
  <c r="O308" i="7"/>
  <c r="O303" i="7"/>
  <c r="O293" i="7"/>
  <c r="O288" i="7"/>
  <c r="O278" i="7"/>
  <c r="O272" i="7"/>
  <c r="O262" i="7"/>
  <c r="O252" i="7"/>
  <c r="O247" i="7"/>
  <c r="O240" i="7"/>
  <c r="O235" i="7"/>
  <c r="O229" i="7"/>
  <c r="O223" i="7"/>
  <c r="O210" i="7"/>
  <c r="O205" i="7"/>
  <c r="O199" i="7"/>
  <c r="O192" i="7"/>
  <c r="O187" i="7"/>
  <c r="O179" i="7"/>
  <c r="O167" i="7"/>
  <c r="O160" i="7"/>
  <c r="O155" i="7"/>
  <c r="O147" i="7"/>
  <c r="O135" i="7"/>
  <c r="O128" i="7"/>
  <c r="O123" i="7"/>
  <c r="O115" i="7"/>
  <c r="O103" i="7"/>
  <c r="O96" i="7"/>
  <c r="O91" i="7"/>
  <c r="O83" i="7"/>
  <c r="O71" i="7"/>
  <c r="O63" i="7"/>
  <c r="O55" i="7"/>
  <c r="O48" i="7"/>
  <c r="O41" i="7"/>
  <c r="O34" i="7"/>
  <c r="O26" i="7"/>
  <c r="O19" i="7"/>
  <c r="O11" i="7"/>
  <c r="O235" i="9"/>
  <c r="O228" i="9"/>
  <c r="O222" i="9"/>
  <c r="O209" i="9"/>
  <c r="O203" i="9"/>
  <c r="O196" i="9"/>
  <c r="O140" i="9"/>
  <c r="O79" i="9"/>
  <c r="O39" i="13"/>
  <c r="O71" i="13"/>
  <c r="O35" i="13"/>
  <c r="O55" i="13"/>
  <c r="O75" i="13"/>
  <c r="O107" i="13"/>
  <c r="O139" i="13"/>
  <c r="O68" i="11"/>
  <c r="O160" i="11"/>
  <c r="O200" i="11"/>
  <c r="O304" i="11"/>
  <c r="O347" i="11"/>
  <c r="O369" i="11"/>
  <c r="O379" i="11"/>
  <c r="O401" i="11"/>
  <c r="O411" i="11"/>
  <c r="O433" i="11"/>
  <c r="O443" i="11"/>
  <c r="O465" i="11"/>
  <c r="O475" i="11"/>
  <c r="O23" i="13"/>
  <c r="O43" i="13"/>
  <c r="O95" i="13"/>
  <c r="O127" i="13"/>
  <c r="O159" i="13"/>
  <c r="O76" i="11"/>
  <c r="O104" i="11"/>
  <c r="O132" i="11"/>
  <c r="O180" i="11"/>
  <c r="O228" i="11"/>
  <c r="O256" i="11"/>
  <c r="O292" i="11"/>
  <c r="O354" i="11"/>
  <c r="O359" i="11"/>
  <c r="O375" i="11"/>
  <c r="O386" i="11"/>
  <c r="O11" i="13"/>
  <c r="O63" i="13"/>
  <c r="O83" i="13"/>
  <c r="O115" i="13"/>
  <c r="O147" i="13"/>
  <c r="O84" i="11"/>
  <c r="O140" i="11"/>
  <c r="O168" i="11"/>
  <c r="O31" i="13"/>
  <c r="O51" i="13"/>
  <c r="O103" i="13"/>
  <c r="O135" i="13"/>
  <c r="O64" i="11"/>
  <c r="O148" i="11"/>
  <c r="O196" i="11"/>
  <c r="O300" i="11"/>
  <c r="O336" i="11"/>
  <c r="O355" i="11"/>
  <c r="O366" i="11"/>
  <c r="O387" i="11"/>
  <c r="O398" i="11"/>
  <c r="O19" i="13"/>
  <c r="O91" i="13"/>
  <c r="O123" i="13"/>
  <c r="O155" i="13"/>
  <c r="O100" i="11"/>
  <c r="O128" i="11"/>
  <c r="O176" i="11"/>
  <c r="O224" i="11"/>
  <c r="O244" i="11"/>
  <c r="O272" i="11"/>
  <c r="O344" i="11"/>
  <c r="O361" i="11"/>
  <c r="O371" i="11"/>
  <c r="O377" i="11"/>
  <c r="O393" i="11"/>
  <c r="O403" i="11"/>
  <c r="O409" i="11"/>
  <c r="O425" i="11"/>
  <c r="O435" i="11"/>
  <c r="O441" i="11"/>
  <c r="O457" i="11"/>
  <c r="O467" i="11"/>
  <c r="O473" i="11"/>
  <c r="O59" i="13"/>
  <c r="O79" i="13"/>
  <c r="O111" i="13"/>
  <c r="O143" i="13"/>
  <c r="O164" i="11"/>
  <c r="O204" i="11"/>
  <c r="O308" i="11"/>
  <c r="O351" i="11"/>
  <c r="O367" i="11"/>
  <c r="O383" i="11"/>
  <c r="O399" i="11"/>
  <c r="O415" i="11"/>
  <c r="O431" i="11"/>
  <c r="O447" i="11"/>
  <c r="O463" i="11"/>
  <c r="O27" i="13"/>
  <c r="O47" i="13"/>
  <c r="O99" i="13"/>
  <c r="O131" i="13"/>
  <c r="O163" i="13"/>
  <c r="O52" i="11"/>
  <c r="O108" i="11"/>
  <c r="O192" i="11"/>
  <c r="O260" i="11"/>
  <c r="O296" i="11"/>
  <c r="O332" i="11"/>
  <c r="O357" i="11"/>
  <c r="O378" i="11"/>
  <c r="O389" i="11"/>
  <c r="O15" i="13"/>
  <c r="O67" i="13"/>
  <c r="O87" i="13"/>
  <c r="O119" i="13"/>
  <c r="O151" i="13"/>
  <c r="O434" i="11"/>
  <c r="O453" i="11"/>
  <c r="O459" i="11"/>
  <c r="O489" i="11"/>
  <c r="O499" i="11"/>
  <c r="O505" i="11"/>
  <c r="O521" i="11"/>
  <c r="O531" i="11"/>
  <c r="O537" i="11"/>
  <c r="O561" i="11"/>
  <c r="O572" i="11"/>
  <c r="O610" i="11"/>
  <c r="O616" i="11"/>
  <c r="O626" i="11"/>
  <c r="O649" i="11"/>
  <c r="O721" i="11"/>
  <c r="O762" i="11"/>
  <c r="O816" i="11"/>
  <c r="O840" i="11"/>
  <c r="O945" i="11"/>
  <c r="O956" i="11"/>
  <c r="O994" i="11"/>
  <c r="O1010" i="11"/>
  <c r="O1021" i="11"/>
  <c r="O1032" i="11"/>
  <c r="O1038" i="11"/>
  <c r="O96" i="11"/>
  <c r="O212" i="11"/>
  <c r="O410" i="11"/>
  <c r="O466" i="11"/>
  <c r="O479" i="11"/>
  <c r="O495" i="11"/>
  <c r="O511" i="11"/>
  <c r="O527" i="11"/>
  <c r="O543" i="11"/>
  <c r="O578" i="11"/>
  <c r="O584" i="11"/>
  <c r="O594" i="11"/>
  <c r="O622" i="11"/>
  <c r="O633" i="11"/>
  <c r="O638" i="11"/>
  <c r="O656" i="11"/>
  <c r="O674" i="11"/>
  <c r="O680" i="11"/>
  <c r="O698" i="11"/>
  <c r="O704" i="11"/>
  <c r="O752" i="11"/>
  <c r="O757" i="11"/>
  <c r="O786" i="11"/>
  <c r="O828" i="11"/>
  <c r="O834" i="11"/>
  <c r="O858" i="11"/>
  <c r="O869" i="11"/>
  <c r="O876" i="11"/>
  <c r="O924" i="11"/>
  <c r="O929" i="11"/>
  <c r="O962" i="11"/>
  <c r="O978" i="11"/>
  <c r="O236" i="11"/>
  <c r="O391" i="11"/>
  <c r="O418" i="11"/>
  <c r="O423" i="11"/>
  <c r="O442" i="11"/>
  <c r="O485" i="11"/>
  <c r="O506" i="11"/>
  <c r="O517" i="11"/>
  <c r="O538" i="11"/>
  <c r="O546" i="11"/>
  <c r="O552" i="11"/>
  <c r="O562" i="11"/>
  <c r="O590" i="11"/>
  <c r="O601" i="11"/>
  <c r="O606" i="11"/>
  <c r="O617" i="11"/>
  <c r="O722" i="11"/>
  <c r="O729" i="11"/>
  <c r="O741" i="11"/>
  <c r="O793" i="11"/>
  <c r="O430" i="11"/>
  <c r="O450" i="11"/>
  <c r="O455" i="11"/>
  <c r="O474" i="11"/>
  <c r="O491" i="11"/>
  <c r="O523" i="11"/>
  <c r="O558" i="11"/>
  <c r="O569" i="11"/>
  <c r="O574" i="11"/>
  <c r="O585" i="11"/>
  <c r="O634" i="11"/>
  <c r="O657" i="11"/>
  <c r="O681" i="11"/>
  <c r="O688" i="11"/>
  <c r="O712" i="11"/>
  <c r="O718" i="11"/>
  <c r="O736" i="11"/>
  <c r="O748" i="11"/>
  <c r="O753" i="11"/>
  <c r="O764" i="11"/>
  <c r="O848" i="11"/>
  <c r="O930" i="11"/>
  <c r="O208" i="11"/>
  <c r="O268" i="11"/>
  <c r="O363" i="11"/>
  <c r="O370" i="11"/>
  <c r="O419" i="11"/>
  <c r="O462" i="11"/>
  <c r="O497" i="11"/>
  <c r="O507" i="11"/>
  <c r="O529" i="11"/>
  <c r="O539" i="11"/>
  <c r="O553" i="11"/>
  <c r="O602" i="11"/>
  <c r="O618" i="11"/>
  <c r="O624" i="11"/>
  <c r="O640" i="11"/>
  <c r="O700" i="11"/>
  <c r="O706" i="11"/>
  <c r="O730" i="11"/>
  <c r="O776" i="11"/>
  <c r="O808" i="11"/>
  <c r="O818" i="11"/>
  <c r="O825" i="11"/>
  <c r="O830" i="11"/>
  <c r="O860" i="11"/>
  <c r="O921" i="11"/>
  <c r="O926" i="11"/>
  <c r="O407" i="11"/>
  <c r="O451" i="11"/>
  <c r="O482" i="11"/>
  <c r="O487" i="11"/>
  <c r="O503" i="11"/>
  <c r="O514" i="11"/>
  <c r="O519" i="11"/>
  <c r="O535" i="11"/>
  <c r="O570" i="11"/>
  <c r="O586" i="11"/>
  <c r="O592" i="11"/>
  <c r="O608" i="11"/>
  <c r="O614" i="11"/>
  <c r="O630" i="11"/>
  <c r="O658" i="11"/>
  <c r="O665" i="11"/>
  <c r="O677" i="11"/>
  <c r="O689" i="11"/>
  <c r="O713" i="11"/>
  <c r="O754" i="11"/>
  <c r="O789" i="11"/>
  <c r="O802" i="11"/>
  <c r="O814" i="11"/>
  <c r="O844" i="11"/>
  <c r="O866" i="11"/>
  <c r="O937" i="11"/>
  <c r="O948" i="11"/>
  <c r="O954" i="11"/>
  <c r="O965" i="11"/>
  <c r="O976" i="11"/>
  <c r="O992" i="11"/>
  <c r="O1030" i="11"/>
  <c r="O1041" i="11"/>
  <c r="O116" i="11"/>
  <c r="O439" i="11"/>
  <c r="O498" i="11"/>
  <c r="O530" i="11"/>
  <c r="O554" i="11"/>
  <c r="O560" i="11"/>
  <c r="O576" i="11"/>
  <c r="O582" i="11"/>
  <c r="O598" i="11"/>
  <c r="O625" i="11"/>
  <c r="O636" i="11"/>
  <c r="O648" i="11"/>
  <c r="O654" i="11"/>
  <c r="O672" i="11"/>
  <c r="O720" i="11"/>
  <c r="O738" i="11"/>
  <c r="O750" i="11"/>
  <c r="O761" i="11"/>
  <c r="O777" i="11"/>
  <c r="O784" i="11"/>
  <c r="O809" i="11"/>
  <c r="O826" i="11"/>
  <c r="O850" i="11"/>
  <c r="O172" i="11"/>
  <c r="O240" i="11"/>
  <c r="O395" i="11"/>
  <c r="O402" i="11"/>
  <c r="O421" i="11"/>
  <c r="O427" i="11"/>
  <c r="O471" i="11"/>
  <c r="O483" i="11"/>
  <c r="O494" i="11"/>
  <c r="O515" i="11"/>
  <c r="O526" i="11"/>
  <c r="O550" i="11"/>
  <c r="O566" i="11"/>
  <c r="O593" i="11"/>
  <c r="O604" i="11"/>
  <c r="O642" i="11"/>
  <c r="O666" i="11"/>
  <c r="O690" i="11"/>
  <c r="O697" i="11"/>
  <c r="O745" i="11"/>
  <c r="O845" i="11"/>
  <c r="O857" i="11"/>
  <c r="O862" i="11"/>
  <c r="O918" i="11"/>
  <c r="O928" i="11"/>
  <c r="O966" i="11"/>
  <c r="O977" i="11"/>
  <c r="O988" i="11"/>
  <c r="O960" i="11"/>
  <c r="O980" i="11"/>
  <c r="O986" i="11"/>
  <c r="O32" i="9"/>
  <c r="O64" i="9"/>
  <c r="O96" i="9"/>
  <c r="O128" i="9"/>
  <c r="O160" i="9"/>
  <c r="O942" i="11"/>
  <c r="O968" i="11"/>
  <c r="O974" i="11"/>
  <c r="O1017" i="11"/>
  <c r="O20" i="9"/>
  <c r="O52" i="9"/>
  <c r="O84" i="9"/>
  <c r="O116" i="9"/>
  <c r="O148" i="9"/>
  <c r="O817" i="11"/>
  <c r="O922" i="11"/>
  <c r="O936" i="11"/>
  <c r="O1000" i="11"/>
  <c r="O1006" i="11"/>
  <c r="O1029" i="11"/>
  <c r="O1042" i="11"/>
  <c r="O864" i="11"/>
  <c r="O969" i="11"/>
  <c r="O1012" i="11"/>
  <c r="O1018" i="11"/>
  <c r="O1024" i="11"/>
  <c r="O28" i="9"/>
  <c r="O60" i="9"/>
  <c r="O92" i="9"/>
  <c r="O124" i="9"/>
  <c r="O156" i="9"/>
  <c r="O812" i="11"/>
  <c r="O944" i="11"/>
  <c r="O957" i="11"/>
  <c r="O989" i="11"/>
  <c r="O1001" i="11"/>
  <c r="O16" i="9"/>
  <c r="O48" i="9"/>
  <c r="O80" i="9"/>
  <c r="O112" i="9"/>
  <c r="O144" i="9"/>
  <c r="O932" i="11"/>
  <c r="O997" i="11"/>
  <c r="O1008" i="11"/>
  <c r="O1044" i="11"/>
  <c r="O36" i="9"/>
  <c r="O68" i="9"/>
  <c r="O100" i="9"/>
  <c r="O132" i="9"/>
  <c r="O164" i="9"/>
  <c r="O985" i="11"/>
  <c r="O1020" i="11"/>
  <c r="O1026" i="11"/>
  <c r="O24" i="9"/>
  <c r="O56" i="9"/>
  <c r="O88" i="9"/>
  <c r="O120" i="9"/>
  <c r="O152" i="9"/>
  <c r="O800" i="11"/>
  <c r="O853" i="11"/>
  <c r="O920" i="11"/>
  <c r="O946" i="11"/>
  <c r="O953" i="11"/>
  <c r="O998" i="11"/>
  <c r="O1009" i="11"/>
  <c r="O1033" i="11"/>
  <c r="O1040" i="11"/>
  <c r="O12" i="9"/>
  <c r="O44" i="9"/>
  <c r="O76" i="9"/>
  <c r="O108" i="9"/>
  <c r="O394" i="7"/>
  <c r="O385" i="7"/>
  <c r="O376" i="7"/>
  <c r="O371" i="7"/>
  <c r="O362" i="7"/>
  <c r="O353" i="7"/>
  <c r="O338" i="7"/>
  <c r="O328" i="7"/>
  <c r="O323" i="7"/>
  <c r="O318" i="7"/>
  <c r="O313" i="7"/>
  <c r="O298" i="7"/>
  <c r="O292" i="7"/>
  <c r="O282" i="7"/>
  <c r="O277" i="7"/>
  <c r="O267" i="7"/>
  <c r="O257" i="7"/>
  <c r="O246" i="7"/>
  <c r="O234" i="7"/>
  <c r="O228" i="7"/>
  <c r="O222" i="7"/>
  <c r="O217" i="7"/>
  <c r="O204" i="7"/>
  <c r="O198" i="7"/>
  <c r="O186" i="7"/>
  <c r="O178" i="7"/>
  <c r="O173" i="7"/>
  <c r="O166" i="7"/>
  <c r="O154" i="7"/>
  <c r="O146" i="7"/>
  <c r="O141" i="7"/>
  <c r="O134" i="7"/>
  <c r="O122" i="7"/>
  <c r="O114" i="7"/>
  <c r="O109" i="7"/>
  <c r="O102" i="7"/>
  <c r="O90" i="7"/>
  <c r="O82" i="7"/>
  <c r="O77" i="7"/>
  <c r="O70" i="7"/>
  <c r="O62" i="7"/>
  <c r="O54" i="7"/>
  <c r="O40" i="7"/>
  <c r="O33" i="7"/>
  <c r="O25" i="7"/>
  <c r="O18" i="7"/>
  <c r="O10" i="7"/>
  <c r="O234" i="9"/>
  <c r="O221" i="9"/>
  <c r="O215" i="9"/>
  <c r="O208" i="9"/>
  <c r="O202" i="9"/>
  <c r="O189" i="9"/>
  <c r="O183" i="9"/>
  <c r="O176" i="9"/>
  <c r="O170" i="9"/>
  <c r="O147" i="9"/>
  <c r="O117" i="9"/>
  <c r="O47" i="9"/>
  <c r="O389" i="7"/>
  <c r="O380" i="7"/>
  <c r="O375" i="7"/>
  <c r="O366" i="7"/>
  <c r="O357" i="7"/>
  <c r="O348" i="7"/>
  <c r="O343" i="7"/>
  <c r="O333" i="7"/>
  <c r="O327" i="7"/>
  <c r="O312" i="7"/>
  <c r="O307" i="7"/>
  <c r="O302" i="7"/>
  <c r="O297" i="7"/>
  <c r="O287" i="7"/>
  <c r="O276" i="7"/>
  <c r="O271" i="7"/>
  <c r="O261" i="7"/>
  <c r="O256" i="7"/>
  <c r="O251" i="7"/>
  <c r="O245" i="7"/>
  <c r="O239" i="7"/>
  <c r="O227" i="7"/>
  <c r="O216" i="7"/>
  <c r="O209" i="7"/>
  <c r="O197" i="7"/>
  <c r="O191" i="7"/>
  <c r="O185" i="7"/>
  <c r="O172" i="7"/>
  <c r="O165" i="7"/>
  <c r="O159" i="7"/>
  <c r="O153" i="7"/>
  <c r="O140" i="7"/>
  <c r="O133" i="7"/>
  <c r="O127" i="7"/>
  <c r="O121" i="7"/>
  <c r="O108" i="7"/>
  <c r="O101" i="7"/>
  <c r="O95" i="7"/>
  <c r="O89" i="7"/>
  <c r="O76" i="7"/>
  <c r="O69" i="7"/>
  <c r="O61" i="7"/>
  <c r="O53" i="7"/>
  <c r="O47" i="7"/>
  <c r="O32" i="7"/>
  <c r="O24" i="7"/>
  <c r="O17" i="7"/>
  <c r="O9" i="7"/>
  <c r="O233" i="9"/>
  <c r="O227" i="9"/>
  <c r="O220" i="9"/>
  <c r="O214" i="9"/>
  <c r="O201" i="9"/>
  <c r="O195" i="9"/>
  <c r="O188" i="9"/>
  <c r="O182" i="9"/>
  <c r="O169" i="9"/>
  <c r="O162" i="9"/>
  <c r="O85" i="9"/>
  <c r="O393" i="7"/>
  <c r="O384" i="7"/>
  <c r="O379" i="7"/>
  <c r="O370" i="7"/>
  <c r="O361" i="7"/>
  <c r="O352" i="7"/>
  <c r="O347" i="7"/>
  <c r="O337" i="7"/>
  <c r="O332" i="7"/>
  <c r="O322" i="7"/>
  <c r="O317" i="7"/>
  <c r="O306" i="7"/>
  <c r="O296" i="7"/>
  <c r="O291" i="7"/>
  <c r="O286" i="7"/>
  <c r="O281" i="7"/>
  <c r="O266" i="7"/>
  <c r="O260" i="7"/>
  <c r="O250" i="7"/>
  <c r="O244" i="7"/>
  <c r="O238" i="7"/>
  <c r="O233" i="7"/>
  <c r="O226" i="7"/>
  <c r="O221" i="7"/>
  <c r="O215" i="7"/>
  <c r="O208" i="7"/>
  <c r="O203" i="7"/>
  <c r="O196" i="7"/>
  <c r="O190" i="7"/>
  <c r="O184" i="7"/>
  <c r="O177" i="7"/>
  <c r="O164" i="7"/>
  <c r="O158" i="7"/>
  <c r="O152" i="7"/>
  <c r="O145" i="7"/>
  <c r="O132" i="7"/>
  <c r="O126" i="7"/>
  <c r="O120" i="7"/>
  <c r="O113" i="7"/>
  <c r="O100" i="7"/>
  <c r="O94" i="7"/>
  <c r="O88" i="7"/>
  <c r="O81" i="7"/>
  <c r="O68" i="7"/>
  <c r="O60" i="7"/>
  <c r="O52" i="7"/>
  <c r="O46" i="7"/>
  <c r="O39" i="7"/>
  <c r="O31" i="7"/>
  <c r="O23" i="7"/>
  <c r="O16" i="7"/>
  <c r="O232" i="9"/>
  <c r="O226" i="9"/>
  <c r="O213" i="9"/>
  <c r="O207" i="9"/>
  <c r="O200" i="9"/>
  <c r="O194" i="9"/>
  <c r="O181" i="9"/>
  <c r="O175" i="9"/>
  <c r="O168" i="9"/>
  <c r="O161" i="9"/>
  <c r="O153" i="9"/>
  <c r="O53" i="9"/>
  <c r="O388" i="7"/>
  <c r="O383" i="7"/>
  <c r="O374" i="7"/>
  <c r="O365" i="7"/>
  <c r="O356" i="7"/>
  <c r="O351" i="7"/>
  <c r="O342" i="7"/>
  <c r="O336" i="7"/>
  <c r="O326" i="7"/>
  <c r="O316" i="7"/>
  <c r="O311" i="7"/>
  <c r="O301" i="7"/>
  <c r="O295" i="7"/>
  <c r="O280" i="7"/>
  <c r="O275" i="7"/>
  <c r="O270" i="7"/>
  <c r="O265" i="7"/>
  <c r="O255" i="7"/>
  <c r="O243" i="7"/>
  <c r="O232" i="7"/>
  <c r="O220" i="7"/>
  <c r="O214" i="7"/>
  <c r="O202" i="7"/>
  <c r="O195" i="7"/>
  <c r="O183" i="7"/>
  <c r="O176" i="7"/>
  <c r="O171" i="7"/>
  <c r="O163" i="7"/>
  <c r="O151" i="7"/>
  <c r="O144" i="7"/>
  <c r="O139" i="7"/>
  <c r="O131" i="7"/>
  <c r="O119" i="7"/>
  <c r="O112" i="7"/>
  <c r="O107" i="7"/>
  <c r="O99" i="7"/>
  <c r="O87" i="7"/>
  <c r="O80" i="7"/>
  <c r="O75" i="7"/>
  <c r="O67" i="7"/>
  <c r="O59" i="7"/>
  <c r="O45" i="7"/>
  <c r="O38" i="7"/>
  <c r="O30" i="7"/>
  <c r="O22" i="7"/>
  <c r="O15" i="7"/>
  <c r="O225" i="9"/>
  <c r="O219" i="9"/>
  <c r="O212" i="9"/>
  <c r="O206" i="9"/>
  <c r="O193" i="9"/>
  <c r="O187" i="9"/>
  <c r="O180" i="9"/>
  <c r="O174" i="9"/>
  <c r="O130" i="9"/>
  <c r="O134" i="9"/>
  <c r="O121" i="9"/>
  <c r="O115" i="9"/>
  <c r="O102" i="9"/>
  <c r="O89" i="9"/>
  <c r="O83" i="9"/>
  <c r="O70" i="9"/>
  <c r="O57" i="9"/>
  <c r="O51" i="9"/>
  <c r="O38" i="9"/>
  <c r="O25" i="9"/>
  <c r="O19" i="9"/>
  <c r="O1004" i="11"/>
  <c r="O178" i="9"/>
  <c r="O165" i="9"/>
  <c r="O159" i="9"/>
  <c r="O146" i="9"/>
  <c r="O133" i="9"/>
  <c r="O127" i="9"/>
  <c r="O114" i="9"/>
  <c r="O101" i="9"/>
  <c r="O95" i="9"/>
  <c r="O82" i="9"/>
  <c r="O69" i="9"/>
  <c r="O63" i="9"/>
  <c r="O50" i="9"/>
  <c r="O37" i="9"/>
  <c r="O31" i="9"/>
  <c r="O18" i="9"/>
  <c r="O1045" i="11"/>
  <c r="O1015" i="11"/>
  <c r="O991" i="11"/>
  <c r="O979" i="11"/>
  <c r="O959" i="11"/>
  <c r="O829" i="11"/>
  <c r="O807" i="11"/>
  <c r="O190" i="9"/>
  <c r="O177" i="9"/>
  <c r="O171" i="9"/>
  <c r="O158" i="9"/>
  <c r="O145" i="9"/>
  <c r="O139" i="9"/>
  <c r="O126" i="9"/>
  <c r="O113" i="9"/>
  <c r="O107" i="9"/>
  <c r="O94" i="9"/>
  <c r="O81" i="9"/>
  <c r="O75" i="9"/>
  <c r="O62" i="9"/>
  <c r="O49" i="9"/>
  <c r="O43" i="9"/>
  <c r="O30" i="9"/>
  <c r="O17" i="9"/>
  <c r="O11" i="9"/>
  <c r="O1109" i="11"/>
  <c r="O1039" i="11"/>
  <c r="O1002" i="11"/>
  <c r="O990" i="11"/>
  <c r="O971" i="11"/>
  <c r="O958" i="11"/>
  <c r="O925" i="11"/>
  <c r="O859" i="11"/>
  <c r="O157" i="9"/>
  <c r="O151" i="9"/>
  <c r="O138" i="9"/>
  <c r="O125" i="9"/>
  <c r="O119" i="9"/>
  <c r="O106" i="9"/>
  <c r="O93" i="9"/>
  <c r="O87" i="9"/>
  <c r="O74" i="9"/>
  <c r="O61" i="9"/>
  <c r="O55" i="9"/>
  <c r="O42" i="9"/>
  <c r="O29" i="9"/>
  <c r="O23" i="9"/>
  <c r="O10" i="9"/>
  <c r="O1031" i="11"/>
  <c r="O1019" i="11"/>
  <c r="O1013" i="11"/>
  <c r="O964" i="11"/>
  <c r="O938" i="11"/>
  <c r="O835" i="11"/>
  <c r="O163" i="9"/>
  <c r="O150" i="9"/>
  <c r="O137" i="9"/>
  <c r="O131" i="9"/>
  <c r="O118" i="9"/>
  <c r="O105" i="9"/>
  <c r="O99" i="9"/>
  <c r="O86" i="9"/>
  <c r="O73" i="9"/>
  <c r="O67" i="9"/>
  <c r="O54" i="9"/>
  <c r="O41" i="9"/>
  <c r="O35" i="9"/>
  <c r="O22" i="9"/>
  <c r="O9" i="9"/>
  <c r="O1037" i="11"/>
  <c r="O1007" i="11"/>
  <c r="O996" i="11"/>
  <c r="O963" i="11"/>
  <c r="O842" i="11"/>
  <c r="O21" i="9"/>
  <c r="O15" i="9"/>
  <c r="O995" i="11"/>
  <c r="O982" i="11"/>
  <c r="O975" i="11"/>
  <c r="O949" i="11"/>
  <c r="O943" i="11"/>
  <c r="O155" i="9"/>
  <c r="O142" i="9"/>
  <c r="O129" i="9"/>
  <c r="O123" i="9"/>
  <c r="O110" i="9"/>
  <c r="O97" i="9"/>
  <c r="O91" i="9"/>
  <c r="O78" i="9"/>
  <c r="O65" i="9"/>
  <c r="O59" i="9"/>
  <c r="O46" i="9"/>
  <c r="O33" i="9"/>
  <c r="O27" i="9"/>
  <c r="O14" i="9"/>
  <c r="O1035" i="11"/>
  <c r="O1023" i="11"/>
  <c r="O1011" i="11"/>
  <c r="O955" i="11"/>
  <c r="O870" i="11"/>
  <c r="O824" i="11"/>
  <c r="O154" i="9"/>
  <c r="O141" i="9"/>
  <c r="O135" i="9"/>
  <c r="O122" i="9"/>
  <c r="O109" i="9"/>
  <c r="O103" i="9"/>
  <c r="O90" i="9"/>
  <c r="O77" i="9"/>
  <c r="O71" i="9"/>
  <c r="O58" i="9"/>
  <c r="O45" i="9"/>
  <c r="O39" i="9"/>
  <c r="O26" i="9"/>
  <c r="O13" i="9"/>
  <c r="O1034" i="11"/>
  <c r="O1028" i="11"/>
  <c r="O1022" i="11"/>
  <c r="O993" i="11"/>
  <c r="O947" i="11"/>
  <c r="O877" i="11"/>
  <c r="O1016" i="11"/>
  <c r="O1005" i="11"/>
  <c r="O999" i="11"/>
  <c r="O983" i="11"/>
  <c r="O972" i="11"/>
  <c r="O961" i="11"/>
  <c r="O950" i="11"/>
  <c r="O939" i="11"/>
  <c r="O933" i="11"/>
  <c r="O923" i="11"/>
  <c r="O875" i="11"/>
  <c r="O868" i="11"/>
  <c r="O851" i="11"/>
  <c r="O833" i="11"/>
  <c r="O827" i="11"/>
  <c r="O821" i="11"/>
  <c r="O810" i="11"/>
  <c r="O804" i="11"/>
  <c r="O798" i="11"/>
  <c r="O791" i="11"/>
  <c r="O785" i="11"/>
  <c r="O778" i="11"/>
  <c r="O756" i="11"/>
  <c r="O751" i="11"/>
  <c r="O739" i="11"/>
  <c r="O733" i="11"/>
  <c r="O727" i="11"/>
  <c r="O715" i="11"/>
  <c r="O709" i="11"/>
  <c r="O703" i="11"/>
  <c r="O685" i="11"/>
  <c r="O679" i="11"/>
  <c r="O673" i="11"/>
  <c r="O660" i="11"/>
  <c r="O655" i="11"/>
  <c r="O637" i="11"/>
  <c r="O632" i="11"/>
  <c r="O621" i="11"/>
  <c r="O599" i="11"/>
  <c r="O588" i="11"/>
  <c r="O583" i="11"/>
  <c r="O577" i="11"/>
  <c r="O555" i="11"/>
  <c r="O542" i="11"/>
  <c r="O510" i="11"/>
  <c r="O478" i="11"/>
  <c r="O440" i="11"/>
  <c r="O416" i="11"/>
  <c r="O381" i="11"/>
  <c r="O343" i="11"/>
  <c r="O271" i="11"/>
  <c r="O264" i="11"/>
  <c r="O234" i="11"/>
  <c r="O874" i="11"/>
  <c r="O867" i="11"/>
  <c r="O839" i="11"/>
  <c r="O832" i="11"/>
  <c r="O820" i="11"/>
  <c r="O815" i="11"/>
  <c r="O803" i="11"/>
  <c r="O797" i="11"/>
  <c r="O790" i="11"/>
  <c r="O755" i="11"/>
  <c r="O732" i="11"/>
  <c r="O726" i="11"/>
  <c r="O714" i="11"/>
  <c r="O708" i="11"/>
  <c r="O702" i="11"/>
  <c r="O684" i="11"/>
  <c r="O678" i="11"/>
  <c r="O659" i="11"/>
  <c r="O631" i="11"/>
  <c r="O620" i="11"/>
  <c r="O615" i="11"/>
  <c r="O609" i="11"/>
  <c r="O587" i="11"/>
  <c r="O571" i="11"/>
  <c r="O541" i="11"/>
  <c r="O536" i="11"/>
  <c r="O520" i="11"/>
  <c r="O509" i="11"/>
  <c r="O504" i="11"/>
  <c r="O488" i="11"/>
  <c r="O477" i="11"/>
  <c r="O464" i="11"/>
  <c r="O446" i="11"/>
  <c r="O408" i="11"/>
  <c r="O358" i="11"/>
  <c r="O326" i="11"/>
  <c r="O318" i="11"/>
  <c r="O310" i="11"/>
  <c r="O286" i="11"/>
  <c r="O278" i="11"/>
  <c r="O255" i="11"/>
  <c r="O247" i="11"/>
  <c r="O179" i="11"/>
  <c r="O124" i="11"/>
  <c r="O109" i="11"/>
  <c r="O46" i="11"/>
  <c r="O1036" i="11"/>
  <c r="O1025" i="11"/>
  <c r="O1014" i="11"/>
  <c r="O1003" i="11"/>
  <c r="O987" i="11"/>
  <c r="O981" i="11"/>
  <c r="O970" i="11"/>
  <c r="O927" i="11"/>
  <c r="O873" i="11"/>
  <c r="O861" i="11"/>
  <c r="O856" i="11"/>
  <c r="O838" i="11"/>
  <c r="O831" i="11"/>
  <c r="O819" i="11"/>
  <c r="O796" i="11"/>
  <c r="O744" i="11"/>
  <c r="O731" i="11"/>
  <c r="O725" i="11"/>
  <c r="O707" i="11"/>
  <c r="O701" i="11"/>
  <c r="O696" i="11"/>
  <c r="O683" i="11"/>
  <c r="O641" i="11"/>
  <c r="O619" i="11"/>
  <c r="O603" i="11"/>
  <c r="O565" i="11"/>
  <c r="O549" i="11"/>
  <c r="O540" i="11"/>
  <c r="O525" i="11"/>
  <c r="O508" i="11"/>
  <c r="O493" i="11"/>
  <c r="O476" i="11"/>
  <c r="O470" i="11"/>
  <c r="O445" i="11"/>
  <c r="O432" i="11"/>
  <c r="O414" i="11"/>
  <c r="O349" i="11"/>
  <c r="O333" i="11"/>
  <c r="O293" i="11"/>
  <c r="O202" i="11"/>
  <c r="O186" i="11"/>
  <c r="O131" i="11"/>
  <c r="O61" i="11"/>
  <c r="O53" i="11"/>
  <c r="O931" i="11"/>
  <c r="O879" i="11"/>
  <c r="O872" i="11"/>
  <c r="O855" i="11"/>
  <c r="O849" i="11"/>
  <c r="O837" i="11"/>
  <c r="O795" i="11"/>
  <c r="O783" i="11"/>
  <c r="O760" i="11"/>
  <c r="O749" i="11"/>
  <c r="O743" i="11"/>
  <c r="O737" i="11"/>
  <c r="O724" i="11"/>
  <c r="O719" i="11"/>
  <c r="O695" i="11"/>
  <c r="O682" i="11"/>
  <c r="O671" i="11"/>
  <c r="O653" i="11"/>
  <c r="O647" i="11"/>
  <c r="O635" i="11"/>
  <c r="O597" i="11"/>
  <c r="O581" i="11"/>
  <c r="O575" i="11"/>
  <c r="O564" i="11"/>
  <c r="O559" i="11"/>
  <c r="O548" i="11"/>
  <c r="O524" i="11"/>
  <c r="O492" i="11"/>
  <c r="O469" i="11"/>
  <c r="O456" i="11"/>
  <c r="O444" i="11"/>
  <c r="O438" i="11"/>
  <c r="O413" i="11"/>
  <c r="O400" i="11"/>
  <c r="O340" i="11"/>
  <c r="O261" i="11"/>
  <c r="O223" i="11"/>
  <c r="O215" i="11"/>
  <c r="O193" i="11"/>
  <c r="O138" i="11"/>
  <c r="O878" i="11"/>
  <c r="O871" i="11"/>
  <c r="O865" i="11"/>
  <c r="O854" i="11"/>
  <c r="O843" i="11"/>
  <c r="O836" i="11"/>
  <c r="O813" i="11"/>
  <c r="O801" i="11"/>
  <c r="O794" i="11"/>
  <c r="O788" i="11"/>
  <c r="O782" i="11"/>
  <c r="O759" i="11"/>
  <c r="O742" i="11"/>
  <c r="O723" i="11"/>
  <c r="O694" i="11"/>
  <c r="O676" i="11"/>
  <c r="O670" i="11"/>
  <c r="O664" i="11"/>
  <c r="O652" i="11"/>
  <c r="O646" i="11"/>
  <c r="O629" i="11"/>
  <c r="O613" i="11"/>
  <c r="O607" i="11"/>
  <c r="O596" i="11"/>
  <c r="O591" i="11"/>
  <c r="O580" i="11"/>
  <c r="O563" i="11"/>
  <c r="O547" i="11"/>
  <c r="O534" i="11"/>
  <c r="O518" i="11"/>
  <c r="O513" i="11"/>
  <c r="O502" i="11"/>
  <c r="O486" i="11"/>
  <c r="O481" i="11"/>
  <c r="O437" i="11"/>
  <c r="O424" i="11"/>
  <c r="O412" i="11"/>
  <c r="O406" i="11"/>
  <c r="O392" i="11"/>
  <c r="O385" i="11"/>
  <c r="O291" i="11"/>
  <c r="O283" i="11"/>
  <c r="O275" i="11"/>
  <c r="O145" i="11"/>
  <c r="O75" i="11"/>
  <c r="O787" i="11"/>
  <c r="O781" i="11"/>
  <c r="O758" i="11"/>
  <c r="O705" i="11"/>
  <c r="O699" i="11"/>
  <c r="O693" i="11"/>
  <c r="O675" i="11"/>
  <c r="O669" i="11"/>
  <c r="O663" i="11"/>
  <c r="O651" i="11"/>
  <c r="O645" i="11"/>
  <c r="O639" i="11"/>
  <c r="O628" i="11"/>
  <c r="O623" i="11"/>
  <c r="O612" i="11"/>
  <c r="O595" i="11"/>
  <c r="O579" i="11"/>
  <c r="O533" i="11"/>
  <c r="O528" i="11"/>
  <c r="O512" i="11"/>
  <c r="O501" i="11"/>
  <c r="O496" i="11"/>
  <c r="O480" i="11"/>
  <c r="O461" i="11"/>
  <c r="O405" i="11"/>
  <c r="O376" i="11"/>
  <c r="O306" i="11"/>
  <c r="O243" i="11"/>
  <c r="O229" i="11"/>
  <c r="O152" i="11"/>
  <c r="O82" i="11"/>
  <c r="O952" i="11"/>
  <c r="O941" i="11"/>
  <c r="O935" i="11"/>
  <c r="O847" i="11"/>
  <c r="O841" i="11"/>
  <c r="O823" i="11"/>
  <c r="O806" i="11"/>
  <c r="O780" i="11"/>
  <c r="O763" i="11"/>
  <c r="O747" i="11"/>
  <c r="O735" i="11"/>
  <c r="O717" i="11"/>
  <c r="O711" i="11"/>
  <c r="O692" i="11"/>
  <c r="O687" i="11"/>
  <c r="O668" i="11"/>
  <c r="O662" i="11"/>
  <c r="O650" i="11"/>
  <c r="O644" i="11"/>
  <c r="O627" i="11"/>
  <c r="O611" i="11"/>
  <c r="O573" i="11"/>
  <c r="O568" i="11"/>
  <c r="O557" i="11"/>
  <c r="O532" i="11"/>
  <c r="O522" i="11"/>
  <c r="O500" i="11"/>
  <c r="O490" i="11"/>
  <c r="O454" i="11"/>
  <c r="O449" i="11"/>
  <c r="O429" i="11"/>
  <c r="O397" i="11"/>
  <c r="O353" i="11"/>
  <c r="O329" i="11"/>
  <c r="O321" i="11"/>
  <c r="O313" i="11"/>
  <c r="O297" i="11"/>
  <c r="O250" i="11"/>
  <c r="O220" i="11"/>
  <c r="O206" i="11"/>
  <c r="O89" i="11"/>
  <c r="O1043" i="11"/>
  <c r="O1027" i="11"/>
  <c r="O984" i="11"/>
  <c r="O973" i="11"/>
  <c r="O967" i="11"/>
  <c r="O951" i="11"/>
  <c r="O940" i="11"/>
  <c r="O934" i="11"/>
  <c r="O919" i="11"/>
  <c r="O863" i="11"/>
  <c r="O852" i="11"/>
  <c r="O846" i="11"/>
  <c r="O822" i="11"/>
  <c r="O811" i="11"/>
  <c r="O805" i="11"/>
  <c r="O799" i="11"/>
  <c r="O792" i="11"/>
  <c r="O779" i="11"/>
  <c r="O746" i="11"/>
  <c r="O740" i="11"/>
  <c r="O734" i="11"/>
  <c r="O728" i="11"/>
  <c r="O716" i="11"/>
  <c r="O710" i="11"/>
  <c r="O691" i="11"/>
  <c r="O686" i="11"/>
  <c r="O667" i="11"/>
  <c r="O661" i="11"/>
  <c r="O643" i="11"/>
  <c r="O605" i="11"/>
  <c r="O600" i="11"/>
  <c r="O589" i="11"/>
  <c r="O567" i="11"/>
  <c r="O556" i="11"/>
  <c r="O551" i="11"/>
  <c r="O545" i="11"/>
  <c r="O516" i="11"/>
  <c r="O472" i="11"/>
  <c r="O448" i="11"/>
  <c r="O422" i="11"/>
  <c r="O417" i="11"/>
  <c r="O390" i="11"/>
  <c r="O374" i="11"/>
  <c r="O360" i="11"/>
  <c r="O257" i="11"/>
  <c r="O227" i="11"/>
  <c r="O166" i="11"/>
  <c r="O103" i="11"/>
  <c r="O164" i="13"/>
  <c r="O158" i="13"/>
  <c r="O145" i="13"/>
  <c r="O132" i="13"/>
  <c r="O126" i="13"/>
  <c r="O113" i="13"/>
  <c r="O100" i="13"/>
  <c r="O94" i="13"/>
  <c r="O81" i="13"/>
  <c r="O61" i="13"/>
  <c r="O48" i="13"/>
  <c r="O42" i="13"/>
  <c r="O28" i="13"/>
  <c r="O22" i="13"/>
  <c r="O9" i="13"/>
  <c r="O384" i="11"/>
  <c r="O373" i="11"/>
  <c r="O368" i="11"/>
  <c r="O352" i="11"/>
  <c r="O346" i="11"/>
  <c r="O339" i="11"/>
  <c r="O325" i="11"/>
  <c r="O317" i="11"/>
  <c r="O309" i="11"/>
  <c r="O303" i="11"/>
  <c r="O290" i="11"/>
  <c r="O282" i="11"/>
  <c r="O274" i="11"/>
  <c r="O254" i="11"/>
  <c r="O246" i="11"/>
  <c r="O233" i="11"/>
  <c r="O226" i="11"/>
  <c r="O219" i="11"/>
  <c r="O205" i="11"/>
  <c r="O199" i="11"/>
  <c r="O185" i="11"/>
  <c r="O178" i="11"/>
  <c r="O165" i="11"/>
  <c r="O159" i="11"/>
  <c r="O151" i="11"/>
  <c r="O144" i="11"/>
  <c r="O137" i="11"/>
  <c r="O130" i="11"/>
  <c r="O123" i="11"/>
  <c r="O102" i="11"/>
  <c r="O88" i="11"/>
  <c r="O81" i="11"/>
  <c r="O74" i="11"/>
  <c r="O67" i="11"/>
  <c r="O60" i="11"/>
  <c r="O157" i="13"/>
  <c r="O144" i="13"/>
  <c r="O138" i="13"/>
  <c r="O125" i="13"/>
  <c r="O112" i="13"/>
  <c r="O106" i="13"/>
  <c r="O93" i="13"/>
  <c r="O80" i="13"/>
  <c r="O74" i="13"/>
  <c r="O60" i="13"/>
  <c r="O54" i="13"/>
  <c r="O41" i="13"/>
  <c r="O34" i="13"/>
  <c r="O21" i="13"/>
  <c r="O468" i="11"/>
  <c r="O458" i="11"/>
  <c r="O436" i="11"/>
  <c r="O426" i="11"/>
  <c r="O404" i="11"/>
  <c r="O394" i="11"/>
  <c r="O372" i="11"/>
  <c r="O362" i="11"/>
  <c r="O345" i="11"/>
  <c r="O338" i="11"/>
  <c r="O324" i="11"/>
  <c r="O316" i="11"/>
  <c r="O302" i="11"/>
  <c r="O289" i="11"/>
  <c r="O281" i="11"/>
  <c r="O273" i="11"/>
  <c r="O267" i="11"/>
  <c r="O253" i="11"/>
  <c r="O245" i="11"/>
  <c r="O239" i="11"/>
  <c r="O232" i="11"/>
  <c r="O225" i="11"/>
  <c r="O218" i="11"/>
  <c r="O211" i="11"/>
  <c r="O198" i="11"/>
  <c r="O184" i="11"/>
  <c r="O177" i="11"/>
  <c r="O171" i="11"/>
  <c r="O158" i="11"/>
  <c r="O150" i="11"/>
  <c r="O143" i="11"/>
  <c r="O136" i="11"/>
  <c r="O129" i="11"/>
  <c r="O122" i="11"/>
  <c r="O115" i="11"/>
  <c r="O101" i="11"/>
  <c r="O95" i="11"/>
  <c r="O87" i="11"/>
  <c r="O80" i="11"/>
  <c r="O73" i="11"/>
  <c r="O66" i="11"/>
  <c r="O59" i="11"/>
  <c r="O156" i="13"/>
  <c r="O150" i="13"/>
  <c r="O137" i="13"/>
  <c r="O124" i="13"/>
  <c r="O118" i="13"/>
  <c r="O105" i="13"/>
  <c r="O92" i="13"/>
  <c r="O86" i="13"/>
  <c r="O73" i="13"/>
  <c r="O66" i="13"/>
  <c r="O53" i="13"/>
  <c r="O40" i="13"/>
  <c r="O484" i="11"/>
  <c r="O452" i="11"/>
  <c r="O420" i="11"/>
  <c r="O388" i="11"/>
  <c r="O356" i="11"/>
  <c r="O337" i="11"/>
  <c r="O331" i="11"/>
  <c r="O323" i="11"/>
  <c r="O315" i="11"/>
  <c r="O301" i="11"/>
  <c r="O295" i="11"/>
  <c r="O288" i="11"/>
  <c r="O280" i="11"/>
  <c r="O266" i="11"/>
  <c r="O259" i="11"/>
  <c r="O252" i="11"/>
  <c r="O238" i="11"/>
  <c r="O231" i="11"/>
  <c r="O217" i="11"/>
  <c r="O210" i="11"/>
  <c r="O197" i="11"/>
  <c r="O191" i="11"/>
  <c r="O183" i="11"/>
  <c r="O170" i="11"/>
  <c r="O157" i="11"/>
  <c r="O149" i="11"/>
  <c r="O142" i="11"/>
  <c r="O135" i="11"/>
  <c r="O121" i="11"/>
  <c r="O114" i="11"/>
  <c r="O107" i="11"/>
  <c r="O94" i="11"/>
  <c r="O86" i="11"/>
  <c r="O79" i="11"/>
  <c r="O72" i="11"/>
  <c r="O65" i="11"/>
  <c r="O58" i="11"/>
  <c r="O51" i="11"/>
  <c r="O8" i="13"/>
  <c r="O162" i="13"/>
  <c r="O149" i="13"/>
  <c r="O136" i="13"/>
  <c r="O130" i="13"/>
  <c r="O117" i="13"/>
  <c r="O104" i="13"/>
  <c r="O98" i="13"/>
  <c r="O85" i="13"/>
  <c r="O72" i="13"/>
  <c r="O32" i="13"/>
  <c r="O26" i="13"/>
  <c r="O13" i="13"/>
  <c r="O382" i="11"/>
  <c r="O350" i="11"/>
  <c r="O330" i="11"/>
  <c r="O322" i="11"/>
  <c r="O314" i="11"/>
  <c r="O307" i="11"/>
  <c r="O294" i="11"/>
  <c r="O287" i="11"/>
  <c r="O279" i="11"/>
  <c r="O265" i="11"/>
  <c r="O258" i="11"/>
  <c r="O251" i="11"/>
  <c r="O237" i="11"/>
  <c r="O230" i="11"/>
  <c r="O216" i="11"/>
  <c r="O209" i="11"/>
  <c r="O203" i="11"/>
  <c r="O190" i="11"/>
  <c r="O182" i="11"/>
  <c r="O169" i="11"/>
  <c r="O163" i="11"/>
  <c r="O156" i="11"/>
  <c r="O141" i="11"/>
  <c r="O134" i="11"/>
  <c r="O120" i="11"/>
  <c r="O113" i="11"/>
  <c r="O106" i="11"/>
  <c r="O93" i="11"/>
  <c r="O85" i="11"/>
  <c r="O78" i="11"/>
  <c r="O71" i="11"/>
  <c r="O57" i="11"/>
  <c r="O50" i="11"/>
  <c r="O161" i="13"/>
  <c r="O148" i="13"/>
  <c r="O142" i="13"/>
  <c r="O129" i="13"/>
  <c r="O116" i="13"/>
  <c r="O110" i="13"/>
  <c r="O97" i="13"/>
  <c r="O64" i="13"/>
  <c r="O58" i="13"/>
  <c r="O45" i="13"/>
  <c r="O38" i="13"/>
  <c r="O25" i="13"/>
  <c r="O12" i="13"/>
  <c r="O189" i="11"/>
  <c r="O181" i="11"/>
  <c r="O175" i="11"/>
  <c r="O162" i="11"/>
  <c r="O155" i="11"/>
  <c r="O133" i="11"/>
  <c r="O127" i="11"/>
  <c r="O119" i="11"/>
  <c r="O112" i="11"/>
  <c r="O105" i="11"/>
  <c r="O99" i="11"/>
  <c r="O92" i="11"/>
  <c r="O77" i="11"/>
  <c r="O70" i="11"/>
  <c r="O56" i="11"/>
  <c r="O49" i="11"/>
  <c r="O160" i="13"/>
  <c r="O154" i="13"/>
  <c r="O141" i="13"/>
  <c r="O128" i="13"/>
  <c r="O122" i="13"/>
  <c r="O109" i="13"/>
  <c r="O96" i="13"/>
  <c r="O90" i="13"/>
  <c r="O77" i="13"/>
  <c r="O70" i="13"/>
  <c r="O57" i="13"/>
  <c r="O44" i="13"/>
  <c r="O37" i="13"/>
  <c r="O24" i="13"/>
  <c r="O18" i="13"/>
  <c r="O380" i="11"/>
  <c r="O365" i="11"/>
  <c r="O348" i="11"/>
  <c r="O342" i="11"/>
  <c r="O335" i="11"/>
  <c r="O328" i="11"/>
  <c r="O320" i="11"/>
  <c r="O312" i="11"/>
  <c r="O305" i="11"/>
  <c r="O299" i="11"/>
  <c r="O285" i="11"/>
  <c r="O277" i="11"/>
  <c r="O270" i="11"/>
  <c r="O263" i="11"/>
  <c r="O249" i="11"/>
  <c r="O242" i="11"/>
  <c r="O222" i="11"/>
  <c r="O214" i="11"/>
  <c r="O201" i="11"/>
  <c r="O195" i="11"/>
  <c r="O188" i="11"/>
  <c r="O174" i="11"/>
  <c r="O161" i="11"/>
  <c r="O154" i="11"/>
  <c r="O147" i="11"/>
  <c r="O126" i="11"/>
  <c r="O118" i="11"/>
  <c r="O111" i="11"/>
  <c r="O98" i="11"/>
  <c r="O91" i="11"/>
  <c r="O69" i="11"/>
  <c r="O63" i="11"/>
  <c r="O55" i="11"/>
  <c r="O48" i="11"/>
  <c r="O153" i="13"/>
  <c r="O140" i="13"/>
  <c r="O134" i="13"/>
  <c r="O121" i="13"/>
  <c r="O108" i="13"/>
  <c r="O102" i="13"/>
  <c r="O89" i="13"/>
  <c r="O76" i="13"/>
  <c r="O69" i="13"/>
  <c r="O56" i="13"/>
  <c r="O50" i="13"/>
  <c r="O36" i="13"/>
  <c r="O30" i="13"/>
  <c r="O460" i="11"/>
  <c r="O428" i="11"/>
  <c r="O396" i="11"/>
  <c r="O364" i="11"/>
  <c r="O341" i="11"/>
  <c r="O334" i="11"/>
  <c r="O327" i="11"/>
  <c r="O319" i="11"/>
  <c r="O311" i="11"/>
  <c r="O298" i="11"/>
  <c r="O284" i="11"/>
  <c r="O276" i="11"/>
  <c r="O269" i="11"/>
  <c r="O262" i="11"/>
  <c r="O248" i="11"/>
  <c r="O241" i="11"/>
  <c r="O235" i="11"/>
  <c r="O221" i="11"/>
  <c r="O213" i="11"/>
  <c r="O207" i="11"/>
  <c r="O194" i="11"/>
  <c r="O187" i="11"/>
  <c r="O173" i="11"/>
  <c r="O167" i="11"/>
  <c r="O153" i="11"/>
  <c r="O146" i="11"/>
  <c r="O139" i="11"/>
  <c r="O125" i="11"/>
  <c r="O117" i="11"/>
  <c r="O110" i="11"/>
  <c r="O97" i="11"/>
  <c r="O90" i="11"/>
  <c r="O83" i="11"/>
  <c r="O62" i="11"/>
  <c r="O54" i="11"/>
  <c r="O47" i="11"/>
  <c r="O165" i="13"/>
  <c r="O152" i="13"/>
  <c r="O146" i="13"/>
  <c r="O133" i="13"/>
  <c r="O120" i="13"/>
  <c r="O114" i="13"/>
  <c r="O101" i="13"/>
  <c r="O88" i="13"/>
  <c r="O82" i="13"/>
  <c r="O68" i="13"/>
  <c r="O62" i="13"/>
  <c r="O49" i="13"/>
  <c r="O29" i="13"/>
  <c r="O16" i="13"/>
  <c r="O10" i="13"/>
  <c r="O17" i="13"/>
  <c r="O84" i="13"/>
  <c r="O78" i="13"/>
  <c r="O65" i="13"/>
  <c r="O52" i="13"/>
  <c r="O46" i="13"/>
  <c r="O33" i="13"/>
  <c r="O20" i="13"/>
  <c r="O14" i="13"/>
  <c r="O231" i="5"/>
  <c r="O225" i="5"/>
  <c r="O217" i="5"/>
  <c r="O209" i="5"/>
  <c r="O201" i="5"/>
  <c r="O196" i="5"/>
  <c r="O181" i="5"/>
  <c r="O173" i="5"/>
  <c r="O164" i="5"/>
  <c r="O156" i="5"/>
  <c r="O148" i="5"/>
  <c r="O140" i="5"/>
  <c r="O132" i="5"/>
  <c r="O124" i="5"/>
  <c r="O116" i="5"/>
  <c r="O108" i="5"/>
  <c r="O100" i="5"/>
  <c r="O92" i="5"/>
  <c r="O84" i="5"/>
  <c r="O76" i="5"/>
  <c r="O68" i="5"/>
  <c r="O60" i="5"/>
  <c r="O52" i="5"/>
  <c r="O44" i="5"/>
  <c r="O36" i="5"/>
  <c r="O29" i="5"/>
  <c r="O21" i="5"/>
  <c r="O13" i="5"/>
  <c r="O248" i="5"/>
  <c r="O238" i="5"/>
  <c r="O230" i="5"/>
  <c r="O224" i="5"/>
  <c r="O216" i="5"/>
  <c r="O208" i="5"/>
  <c r="O200" i="5"/>
  <c r="O195" i="5"/>
  <c r="O188" i="5"/>
  <c r="O180" i="5"/>
  <c r="O172" i="5"/>
  <c r="O163" i="5"/>
  <c r="O155" i="5"/>
  <c r="O147" i="5"/>
  <c r="O139" i="5"/>
  <c r="O131" i="5"/>
  <c r="O123" i="5"/>
  <c r="O115" i="5"/>
  <c r="O107" i="5"/>
  <c r="O99" i="5"/>
  <c r="O91" i="5"/>
  <c r="O83" i="5"/>
  <c r="O75" i="5"/>
  <c r="O67" i="5"/>
  <c r="O59" i="5"/>
  <c r="O51" i="5"/>
  <c r="O43" i="5"/>
  <c r="O28" i="5"/>
  <c r="O20" i="5"/>
  <c r="O12" i="5"/>
  <c r="O239" i="5"/>
  <c r="O237" i="5"/>
  <c r="O229" i="5"/>
  <c r="O223" i="5"/>
  <c r="O215" i="5"/>
  <c r="O207" i="5"/>
  <c r="O194" i="5"/>
  <c r="O187" i="5"/>
  <c r="O179" i="5"/>
  <c r="O171" i="5"/>
  <c r="O162" i="5"/>
  <c r="O154" i="5"/>
  <c r="O146" i="5"/>
  <c r="O138" i="5"/>
  <c r="O130" i="5"/>
  <c r="O122" i="5"/>
  <c r="O114" i="5"/>
  <c r="O106" i="5"/>
  <c r="O98" i="5"/>
  <c r="O90" i="5"/>
  <c r="O82" i="5"/>
  <c r="O74" i="5"/>
  <c r="O66" i="5"/>
  <c r="O58" i="5"/>
  <c r="O50" i="5"/>
  <c r="O42" i="5"/>
  <c r="O35" i="5"/>
  <c r="O27" i="5"/>
  <c r="O19" i="5"/>
  <c r="O11" i="5"/>
  <c r="O246" i="5"/>
  <c r="O245" i="5"/>
  <c r="O236" i="5"/>
  <c r="O228" i="5"/>
  <c r="O222" i="5"/>
  <c r="O214" i="5"/>
  <c r="O206" i="5"/>
  <c r="O193" i="5"/>
  <c r="O186" i="5"/>
  <c r="O178" i="5"/>
  <c r="O170" i="5"/>
  <c r="O161" i="5"/>
  <c r="O153" i="5"/>
  <c r="O145" i="5"/>
  <c r="O137" i="5"/>
  <c r="O129" i="5"/>
  <c r="O121" i="5"/>
  <c r="O113" i="5"/>
  <c r="O105" i="5"/>
  <c r="O97" i="5"/>
  <c r="O89" i="5"/>
  <c r="O81" i="5"/>
  <c r="O73" i="5"/>
  <c r="O65" i="5"/>
  <c r="O57" i="5"/>
  <c r="O49" i="5"/>
  <c r="O41" i="5"/>
  <c r="O34" i="5"/>
  <c r="O26" i="5"/>
  <c r="O18" i="5"/>
  <c r="O10" i="5"/>
  <c r="O247" i="5"/>
  <c r="O8" i="5"/>
  <c r="O252" i="5"/>
  <c r="O244" i="5"/>
  <c r="O235" i="5"/>
  <c r="O227" i="5"/>
  <c r="O221" i="5"/>
  <c r="O213" i="5"/>
  <c r="O205" i="5"/>
  <c r="O192" i="5"/>
  <c r="O185" i="5"/>
  <c r="O177" i="5"/>
  <c r="O169" i="5"/>
  <c r="O160" i="5"/>
  <c r="O152" i="5"/>
  <c r="O144" i="5"/>
  <c r="O136" i="5"/>
  <c r="O128" i="5"/>
  <c r="O120" i="5"/>
  <c r="O112" i="5"/>
  <c r="O104" i="5"/>
  <c r="O96" i="5"/>
  <c r="O88" i="5"/>
  <c r="O80" i="5"/>
  <c r="O72" i="5"/>
  <c r="O64" i="5"/>
  <c r="O56" i="5"/>
  <c r="O48" i="5"/>
  <c r="O40" i="5"/>
  <c r="O33" i="5"/>
  <c r="O25" i="5"/>
  <c r="O17" i="5"/>
  <c r="O9" i="5"/>
  <c r="O251" i="5"/>
  <c r="O243" i="5"/>
  <c r="O234" i="5"/>
  <c r="O220" i="5"/>
  <c r="O212" i="5"/>
  <c r="O204" i="5"/>
  <c r="O199" i="5"/>
  <c r="O191" i="5"/>
  <c r="O184" i="5"/>
  <c r="O176" i="5"/>
  <c r="O168" i="5"/>
  <c r="O167" i="5"/>
  <c r="O159" i="5"/>
  <c r="O151" i="5"/>
  <c r="O143" i="5"/>
  <c r="O135" i="5"/>
  <c r="O127" i="5"/>
  <c r="O119" i="5"/>
  <c r="O111" i="5"/>
  <c r="O103" i="5"/>
  <c r="O95" i="5"/>
  <c r="O87" i="5"/>
  <c r="O79" i="5"/>
  <c r="O71" i="5"/>
  <c r="O63" i="5"/>
  <c r="O55" i="5"/>
  <c r="O47" i="5"/>
  <c r="O39" i="5"/>
  <c r="O32" i="5"/>
  <c r="O24" i="5"/>
  <c r="O16" i="5"/>
  <c r="O250" i="5"/>
  <c r="O242" i="5"/>
  <c r="O241" i="5"/>
  <c r="O233" i="5"/>
  <c r="O219" i="5"/>
  <c r="O211" i="5"/>
  <c r="O203" i="5"/>
  <c r="O198" i="5"/>
  <c r="O190" i="5"/>
  <c r="O183" i="5"/>
  <c r="O175" i="5"/>
  <c r="O166" i="5"/>
  <c r="O158" i="5"/>
  <c r="O150" i="5"/>
  <c r="O142" i="5"/>
  <c r="O134" i="5"/>
  <c r="O126" i="5"/>
  <c r="O118" i="5"/>
  <c r="O110" i="5"/>
  <c r="O102" i="5"/>
  <c r="O94" i="5"/>
  <c r="O86" i="5"/>
  <c r="O78" i="5"/>
  <c r="O70" i="5"/>
  <c r="O62" i="5"/>
  <c r="O54" i="5"/>
  <c r="O46" i="5"/>
  <c r="O38" i="5"/>
  <c r="O31" i="5"/>
  <c r="O23" i="5"/>
  <c r="O15" i="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M2337" i="15"/>
  <c r="M2338" i="15"/>
  <c r="M2339" i="15"/>
  <c r="M2340" i="15"/>
  <c r="M2341" i="15"/>
  <c r="M2342" i="15"/>
  <c r="M2343" i="15"/>
  <c r="M2344" i="15"/>
  <c r="M2345" i="15"/>
  <c r="M2346" i="15"/>
  <c r="M2347" i="15"/>
  <c r="M2348" i="15"/>
  <c r="M2349" i="15"/>
  <c r="M2350" i="15"/>
  <c r="M2351" i="15"/>
  <c r="M2352" i="15"/>
  <c r="M2353" i="15"/>
  <c r="M2354" i="15"/>
  <c r="M2355" i="15"/>
  <c r="M2356" i="15"/>
  <c r="M2357" i="15"/>
  <c r="M2358" i="15"/>
  <c r="M2359" i="15"/>
  <c r="M2360" i="15"/>
  <c r="M2361" i="15"/>
  <c r="M2362" i="15"/>
  <c r="M2363" i="15"/>
  <c r="M2364" i="15"/>
  <c r="M2365" i="15"/>
  <c r="M2366" i="15"/>
  <c r="M2367" i="15"/>
  <c r="M2368" i="15"/>
  <c r="M2369" i="15"/>
  <c r="M2370" i="15"/>
  <c r="M2371" i="15"/>
  <c r="M2372" i="15"/>
  <c r="M2373" i="15"/>
  <c r="M2374" i="15"/>
  <c r="M2375" i="15"/>
  <c r="M2376" i="15"/>
  <c r="M2377" i="15"/>
  <c r="M2378" i="15"/>
  <c r="M2379" i="15"/>
  <c r="M2380" i="15"/>
  <c r="M2381" i="15"/>
  <c r="M2382" i="15"/>
  <c r="M2383" i="15"/>
  <c r="M2384" i="15"/>
  <c r="M2385" i="15"/>
  <c r="M2386" i="15"/>
  <c r="M2387" i="15"/>
  <c r="M2388" i="15"/>
  <c r="M2389" i="15"/>
  <c r="M2390" i="15"/>
  <c r="M2391" i="15"/>
  <c r="M2392" i="15"/>
  <c r="M2393" i="15"/>
  <c r="M2394" i="15"/>
  <c r="M2395" i="15"/>
  <c r="M2396" i="15"/>
  <c r="M2397" i="15"/>
  <c r="M2398" i="15"/>
  <c r="M2399" i="15"/>
  <c r="M2400" i="15"/>
  <c r="M2401" i="15"/>
  <c r="M2402" i="15"/>
  <c r="M2403" i="15"/>
  <c r="M2404" i="15"/>
  <c r="M2405" i="15"/>
  <c r="M2406" i="15"/>
  <c r="M2407" i="15"/>
  <c r="M2408" i="15"/>
  <c r="M2409" i="15"/>
  <c r="M2410" i="15"/>
  <c r="M2411" i="15"/>
  <c r="M2412" i="15"/>
  <c r="M2413" i="15"/>
  <c r="M2414" i="15"/>
  <c r="M2415" i="15"/>
  <c r="M2416" i="15"/>
  <c r="M2417" i="15"/>
  <c r="M2418" i="15"/>
  <c r="M2419" i="15"/>
  <c r="M2420" i="15"/>
  <c r="M2421" i="15"/>
  <c r="M2422" i="15"/>
  <c r="M2423" i="15"/>
  <c r="M2424" i="15"/>
  <c r="M2425" i="15"/>
  <c r="M2426" i="15"/>
  <c r="M2427" i="15"/>
  <c r="M2428" i="15"/>
  <c r="M2429" i="15"/>
  <c r="M2430" i="15"/>
  <c r="M2431" i="15"/>
  <c r="M2432" i="15"/>
  <c r="M2433" i="15"/>
  <c r="M2434" i="15"/>
  <c r="M2435" i="15"/>
  <c r="M2436" i="15"/>
  <c r="M2437" i="15"/>
  <c r="M2438" i="15"/>
  <c r="M2439" i="15"/>
  <c r="M2440" i="15"/>
  <c r="M2441" i="15"/>
  <c r="M2442" i="15"/>
  <c r="M2443" i="15"/>
  <c r="M2444" i="15"/>
  <c r="M2445" i="15"/>
  <c r="M2446" i="15"/>
  <c r="M2447" i="15"/>
  <c r="M2448" i="15"/>
  <c r="M2449" i="15"/>
  <c r="M2450" i="15"/>
  <c r="M2451" i="15"/>
  <c r="M2452" i="15"/>
  <c r="M2453" i="15"/>
  <c r="M2454" i="15"/>
  <c r="M2455" i="15"/>
  <c r="M2456" i="15"/>
  <c r="M2457" i="15"/>
  <c r="M2458" i="15"/>
  <c r="M2459" i="15"/>
  <c r="M2460" i="15"/>
  <c r="M2461" i="15"/>
  <c r="M2462" i="15"/>
  <c r="M2463" i="15"/>
  <c r="M2464" i="15"/>
  <c r="M2465" i="15"/>
  <c r="M2466" i="15"/>
  <c r="M2467" i="15"/>
  <c r="M2468" i="15"/>
  <c r="M2469" i="15"/>
  <c r="M2470" i="15"/>
  <c r="M2471" i="15"/>
  <c r="M2472" i="15"/>
  <c r="M2473" i="15"/>
  <c r="M2474" i="15"/>
  <c r="M2475" i="15"/>
  <c r="M2476" i="15"/>
  <c r="M2477" i="15"/>
  <c r="M2478" i="15"/>
  <c r="M2479" i="15"/>
  <c r="M2480" i="15"/>
  <c r="M2481" i="15"/>
  <c r="M2482" i="15"/>
  <c r="M2483" i="15"/>
  <c r="M2484" i="15"/>
  <c r="M2485" i="15"/>
  <c r="M2486" i="15"/>
  <c r="M2487" i="15"/>
  <c r="M2488" i="15"/>
  <c r="M2489" i="15"/>
  <c r="M2490" i="15"/>
  <c r="M2491" i="15"/>
  <c r="M2492" i="15"/>
  <c r="M2493" i="15"/>
  <c r="M2494" i="15"/>
  <c r="M2495" i="15"/>
  <c r="M2496" i="15"/>
  <c r="M2497" i="15"/>
  <c r="M2498" i="15"/>
  <c r="M2499" i="15"/>
  <c r="M2500" i="15"/>
  <c r="M2501" i="15"/>
  <c r="M2502" i="15"/>
  <c r="M2503" i="15"/>
  <c r="M2504" i="15"/>
  <c r="M2505" i="15"/>
  <c r="M2506" i="15"/>
  <c r="M2507" i="15"/>
  <c r="M2508" i="15"/>
  <c r="M2509" i="15"/>
  <c r="M2510" i="15"/>
  <c r="M2511" i="15"/>
  <c r="M2512" i="15"/>
  <c r="M2513" i="15"/>
  <c r="M2514" i="15"/>
  <c r="M2515" i="15"/>
  <c r="M2516" i="15"/>
  <c r="M2517" i="15"/>
  <c r="M2518" i="15"/>
  <c r="M2519" i="15"/>
  <c r="M2520" i="15"/>
  <c r="M2521" i="15"/>
  <c r="M2522" i="15"/>
  <c r="M2523" i="15"/>
  <c r="M2524" i="15"/>
  <c r="M2525" i="15"/>
  <c r="M2526" i="15"/>
  <c r="M2527" i="15"/>
  <c r="M2528" i="15"/>
  <c r="M2529" i="15"/>
  <c r="M2530" i="15"/>
  <c r="M2531" i="15"/>
  <c r="M2532" i="15"/>
  <c r="M2533" i="15"/>
  <c r="M2534" i="15"/>
  <c r="M2535" i="15"/>
  <c r="M2536" i="15"/>
  <c r="M2537" i="15"/>
  <c r="M2538" i="15"/>
  <c r="M2539" i="15"/>
  <c r="M2540" i="15"/>
  <c r="M2541" i="15"/>
  <c r="M2542" i="15"/>
  <c r="M2543" i="15"/>
  <c r="M2544" i="15"/>
  <c r="M2545" i="15"/>
  <c r="M2546" i="15"/>
  <c r="M2547" i="15"/>
  <c r="M2548" i="15"/>
  <c r="M2549" i="15"/>
  <c r="M2550" i="15"/>
  <c r="M2551" i="15"/>
  <c r="M2552" i="15"/>
  <c r="M2553" i="15"/>
  <c r="M2554" i="15"/>
  <c r="M2555" i="15"/>
  <c r="M2556" i="15"/>
  <c r="M2557" i="15"/>
  <c r="M2558" i="15"/>
  <c r="M2559" i="15"/>
  <c r="M2560" i="15"/>
  <c r="M2561" i="15"/>
  <c r="M2562" i="15"/>
  <c r="M2563" i="15"/>
  <c r="M2564" i="15"/>
  <c r="M2565" i="15"/>
  <c r="M2566" i="15"/>
  <c r="M2567" i="15"/>
  <c r="M2568" i="15"/>
  <c r="M2569" i="15"/>
  <c r="M2570" i="15"/>
  <c r="M2571" i="15"/>
  <c r="M2572" i="15"/>
  <c r="M2573" i="15"/>
  <c r="M2574" i="15"/>
  <c r="M2575" i="15"/>
  <c r="M2576" i="15"/>
  <c r="M2577" i="15"/>
  <c r="M2578" i="15"/>
  <c r="M2579" i="15"/>
  <c r="M2580" i="15"/>
  <c r="M2581" i="15"/>
  <c r="M2582" i="15"/>
  <c r="M2583" i="15"/>
  <c r="M2584" i="15"/>
  <c r="M2585" i="15"/>
  <c r="M2586" i="15"/>
  <c r="M2587" i="15"/>
  <c r="M2588" i="15"/>
  <c r="M2589" i="15"/>
  <c r="M2590" i="15"/>
  <c r="M2591" i="15"/>
  <c r="M2592" i="15"/>
  <c r="M2593" i="15"/>
  <c r="M2594" i="15"/>
  <c r="M2595" i="15"/>
  <c r="M2596" i="15"/>
  <c r="M2597" i="15"/>
  <c r="M2598" i="15"/>
  <c r="M2599" i="15"/>
  <c r="M2600" i="15"/>
  <c r="M2601" i="15"/>
  <c r="M2602" i="15"/>
  <c r="M2603" i="15"/>
  <c r="M2604" i="15"/>
  <c r="M2605" i="15"/>
  <c r="M2606" i="15"/>
  <c r="M2607" i="15"/>
  <c r="M2608" i="15"/>
  <c r="M2609" i="15"/>
  <c r="M2610" i="15"/>
  <c r="M2611" i="15"/>
  <c r="M2612" i="15"/>
  <c r="M2613" i="15"/>
  <c r="M2614" i="15"/>
  <c r="M2615" i="15"/>
  <c r="M2616" i="15"/>
  <c r="M2617" i="15"/>
  <c r="M2618" i="15"/>
  <c r="M2619" i="15"/>
  <c r="M2620" i="15"/>
  <c r="M2621" i="15"/>
  <c r="M2622" i="15"/>
  <c r="M2623" i="15"/>
  <c r="M2624" i="15"/>
  <c r="M2625" i="15"/>
  <c r="M2626" i="15"/>
  <c r="M2627" i="15"/>
  <c r="M2628" i="15"/>
  <c r="M2629" i="15"/>
  <c r="M2630" i="15"/>
  <c r="M2631" i="15"/>
  <c r="M2632" i="15"/>
  <c r="M2633" i="15"/>
  <c r="M2634" i="15"/>
  <c r="M2635" i="15"/>
  <c r="M2636" i="15"/>
  <c r="M2637" i="15"/>
  <c r="M2638" i="15"/>
  <c r="M2639" i="15"/>
  <c r="M2640" i="15"/>
  <c r="M2641" i="15"/>
  <c r="M2642" i="15"/>
  <c r="M2643" i="15"/>
  <c r="M2644" i="15"/>
  <c r="M2645" i="15"/>
  <c r="M2646" i="15"/>
  <c r="M2647" i="15"/>
  <c r="M2648" i="15"/>
  <c r="M2649" i="15"/>
  <c r="M2650" i="15"/>
  <c r="M2651" i="15"/>
  <c r="M2652" i="15"/>
  <c r="M2653" i="15"/>
  <c r="M2654" i="15"/>
  <c r="M2655" i="15"/>
  <c r="M2656" i="15"/>
  <c r="M2657" i="15"/>
  <c r="M2658" i="15"/>
  <c r="M2659" i="15"/>
  <c r="M2660" i="15"/>
  <c r="M2661" i="15"/>
  <c r="M2662" i="15"/>
  <c r="M2663" i="15"/>
  <c r="M2664" i="15"/>
  <c r="M2665" i="15"/>
  <c r="M2666" i="15"/>
  <c r="M2667" i="15"/>
  <c r="M2668" i="15"/>
  <c r="M2669" i="15"/>
  <c r="M2670" i="15"/>
  <c r="M2671" i="15"/>
  <c r="M2672" i="15"/>
  <c r="M2673" i="15"/>
  <c r="M2674" i="15"/>
  <c r="M2675" i="15"/>
  <c r="M2676" i="15"/>
  <c r="M2677" i="15"/>
  <c r="M2678" i="15"/>
  <c r="M2679" i="15"/>
  <c r="M2680" i="15"/>
  <c r="M2681" i="15"/>
  <c r="M2682" i="15"/>
  <c r="M2683" i="15"/>
  <c r="M2684" i="15"/>
  <c r="M2685" i="15"/>
  <c r="M2686" i="15"/>
  <c r="M2687" i="15"/>
  <c r="M2688" i="15"/>
  <c r="M2689" i="15"/>
  <c r="M2690" i="15"/>
  <c r="M2691" i="15"/>
  <c r="M2692" i="15"/>
  <c r="M2693" i="15"/>
  <c r="M2694" i="15"/>
  <c r="M2695" i="15"/>
  <c r="M2696" i="15"/>
  <c r="M2697" i="15"/>
  <c r="M2698" i="15"/>
  <c r="M2699" i="15"/>
  <c r="M2700" i="15"/>
  <c r="M2701" i="15"/>
  <c r="M2702" i="15"/>
  <c r="M2703" i="15"/>
  <c r="M2704" i="15"/>
  <c r="M2705" i="15"/>
  <c r="M2706" i="15"/>
  <c r="M2707" i="15"/>
  <c r="M2708" i="15"/>
  <c r="M2709" i="15"/>
  <c r="M2710" i="15"/>
  <c r="M2711" i="15"/>
  <c r="M2712" i="15"/>
  <c r="M2713" i="15"/>
  <c r="M2714" i="15"/>
  <c r="M2715" i="15"/>
  <c r="M2716" i="15"/>
  <c r="M2717" i="15"/>
  <c r="M2718" i="15"/>
  <c r="M2719" i="15"/>
  <c r="M2720" i="15"/>
  <c r="M2721" i="15"/>
  <c r="M2722" i="15"/>
  <c r="M2723" i="15"/>
  <c r="M2724" i="15"/>
  <c r="M2725" i="15"/>
  <c r="M2726" i="15"/>
  <c r="M2727" i="15"/>
  <c r="M2728" i="15"/>
  <c r="M2729" i="15"/>
  <c r="M2730" i="15"/>
  <c r="M2731" i="15"/>
  <c r="M2732" i="15"/>
  <c r="M2733" i="15"/>
  <c r="M2734" i="15"/>
  <c r="M2735" i="15"/>
  <c r="M2736" i="15"/>
  <c r="M2737" i="15"/>
  <c r="M2738" i="15"/>
  <c r="M2739" i="15"/>
  <c r="M2740" i="15"/>
  <c r="M2741" i="15"/>
  <c r="M2742" i="15"/>
  <c r="M2743" i="15"/>
  <c r="M2744" i="15"/>
  <c r="M2745" i="15"/>
  <c r="M2746" i="15"/>
  <c r="M2747" i="15"/>
  <c r="M2748" i="15"/>
  <c r="M2749" i="15"/>
  <c r="M2750" i="15"/>
  <c r="M2751" i="15"/>
  <c r="M2752" i="15"/>
  <c r="M2753" i="15"/>
  <c r="M2754" i="15"/>
  <c r="M2755" i="15"/>
  <c r="M2756" i="15"/>
  <c r="M2757" i="15"/>
  <c r="M2758" i="15"/>
  <c r="M2759" i="15"/>
  <c r="M2760" i="15"/>
  <c r="M2761" i="15"/>
  <c r="M2762" i="15"/>
  <c r="M2763" i="15"/>
  <c r="M2764" i="15"/>
  <c r="M2765" i="15"/>
  <c r="M2766" i="15"/>
  <c r="M2767" i="15"/>
  <c r="M2768" i="15"/>
  <c r="M2769" i="15"/>
  <c r="M2770" i="15"/>
  <c r="M2771" i="15"/>
  <c r="M2772" i="15"/>
  <c r="M2773" i="15"/>
  <c r="M2774" i="15"/>
  <c r="M2775" i="15"/>
  <c r="M2776" i="15"/>
  <c r="M2777" i="15"/>
  <c r="M2778" i="15"/>
  <c r="M2779" i="15"/>
  <c r="M2780" i="15"/>
  <c r="M2781" i="15"/>
  <c r="M2782" i="15"/>
  <c r="M2783" i="15"/>
  <c r="M2784" i="15"/>
  <c r="M2785" i="15"/>
  <c r="M2786" i="15"/>
  <c r="M2787" i="15"/>
  <c r="M2788" i="15"/>
  <c r="M2789" i="15"/>
  <c r="M2790" i="15"/>
  <c r="M2791" i="15"/>
  <c r="M2792" i="15"/>
  <c r="M2793" i="15"/>
  <c r="M2794" i="15"/>
  <c r="M2795" i="15"/>
  <c r="M2796" i="15"/>
  <c r="M2797" i="15"/>
  <c r="M2798" i="15"/>
  <c r="M2799" i="15"/>
  <c r="M2800" i="15"/>
  <c r="M2801" i="15"/>
  <c r="M2802" i="15"/>
  <c r="M2803" i="15"/>
  <c r="M2804" i="15"/>
  <c r="M2805" i="15"/>
  <c r="M2806" i="15"/>
  <c r="M2807" i="15"/>
  <c r="M2808" i="15"/>
  <c r="M2809" i="15"/>
  <c r="M2810" i="15"/>
  <c r="M2811" i="15"/>
  <c r="M2812" i="15"/>
  <c r="M2813" i="15"/>
  <c r="M2814" i="15"/>
  <c r="M2815" i="15"/>
  <c r="M2816" i="15"/>
  <c r="M2817" i="15"/>
  <c r="M2818" i="15"/>
  <c r="M2819" i="15"/>
  <c r="M2820" i="15"/>
  <c r="M2821" i="15"/>
  <c r="M2822" i="15"/>
  <c r="M2823" i="15"/>
  <c r="M2824" i="15"/>
  <c r="M2825" i="15"/>
  <c r="M2826" i="15"/>
  <c r="M2827" i="15"/>
  <c r="M2828" i="15"/>
  <c r="M2829" i="15"/>
  <c r="M2830" i="15"/>
  <c r="M2831" i="15"/>
  <c r="M2832" i="15"/>
  <c r="M2833" i="15"/>
  <c r="M2834" i="15"/>
  <c r="M2835" i="15"/>
  <c r="M2836" i="15"/>
  <c r="M2837" i="15"/>
  <c r="M2838" i="15"/>
  <c r="M2839" i="15"/>
  <c r="M2840" i="15"/>
  <c r="M2841" i="15"/>
  <c r="M2842" i="15"/>
  <c r="M2843" i="15"/>
  <c r="M2844" i="15"/>
  <c r="M2845" i="15"/>
  <c r="M2846" i="15"/>
  <c r="M2847" i="15"/>
  <c r="M2848" i="15"/>
  <c r="M2849" i="15"/>
  <c r="M2850" i="15"/>
  <c r="M2851" i="15"/>
  <c r="M2852" i="15"/>
  <c r="M2853" i="15"/>
  <c r="M2854" i="15"/>
  <c r="M2855" i="15"/>
  <c r="M2856" i="15"/>
  <c r="M2857" i="15"/>
  <c r="M2858" i="15"/>
  <c r="M2859" i="15"/>
  <c r="M2860" i="15"/>
  <c r="M2861" i="15"/>
  <c r="M2862" i="15"/>
  <c r="M2863" i="15"/>
  <c r="M2864" i="15"/>
  <c r="M2865" i="15"/>
  <c r="M2866" i="15"/>
  <c r="M2867" i="15"/>
  <c r="M2868" i="15"/>
  <c r="M2869" i="15"/>
  <c r="M2870" i="15"/>
  <c r="M2871" i="15"/>
  <c r="M2872" i="15"/>
  <c r="M2873" i="15"/>
  <c r="M2874" i="15"/>
  <c r="M2875" i="15"/>
  <c r="M2876" i="15"/>
  <c r="M2877" i="15"/>
  <c r="M2878" i="15"/>
  <c r="M2879" i="15"/>
  <c r="M2880" i="15"/>
  <c r="M2881" i="15"/>
  <c r="M2882" i="15"/>
  <c r="M2883" i="15"/>
  <c r="M2884" i="15"/>
  <c r="M2885" i="15"/>
  <c r="M2886" i="15"/>
  <c r="M2887" i="15"/>
  <c r="M2888" i="15"/>
  <c r="M2889" i="15"/>
  <c r="M2890" i="15"/>
  <c r="M2891" i="15"/>
  <c r="M2892" i="15"/>
  <c r="M2893" i="15"/>
  <c r="M2894" i="15"/>
  <c r="M2895" i="15"/>
  <c r="M2896" i="15"/>
  <c r="M2897" i="15"/>
  <c r="M2898" i="15"/>
  <c r="M2899" i="15"/>
  <c r="M2900" i="15"/>
  <c r="M2901" i="15"/>
  <c r="M2902" i="15"/>
  <c r="M2903" i="15"/>
  <c r="M2904" i="15"/>
  <c r="M2905" i="15"/>
  <c r="M2906" i="15"/>
  <c r="M2907" i="15"/>
  <c r="M2908" i="15"/>
  <c r="M2909" i="15"/>
  <c r="M2910" i="15"/>
  <c r="M2911" i="15"/>
  <c r="M2912" i="15"/>
  <c r="M2913" i="15"/>
  <c r="M2914" i="15"/>
  <c r="M2915" i="15"/>
  <c r="M2916" i="15"/>
  <c r="M2917" i="15"/>
  <c r="M2918" i="15"/>
  <c r="M2919" i="15"/>
  <c r="M2920" i="15"/>
  <c r="M2921" i="15"/>
  <c r="M2922" i="15"/>
  <c r="M2923" i="15"/>
  <c r="M2924" i="15"/>
  <c r="M2925" i="15"/>
  <c r="M2926" i="15"/>
  <c r="M2927" i="15"/>
  <c r="M2928" i="15"/>
  <c r="M2929" i="15"/>
  <c r="M2930" i="15"/>
  <c r="M2931" i="15"/>
  <c r="M2932" i="15"/>
  <c r="M2933" i="15"/>
  <c r="M2934" i="15"/>
  <c r="M2935" i="15"/>
  <c r="M2936" i="15"/>
  <c r="M2937" i="15"/>
  <c r="M2938" i="15"/>
  <c r="M2939" i="15"/>
  <c r="M2940" i="15"/>
  <c r="M2941" i="15"/>
  <c r="M2942" i="15"/>
  <c r="M2943" i="15"/>
  <c r="M2944" i="15"/>
  <c r="M2945" i="15"/>
  <c r="M2946" i="15"/>
  <c r="M2947" i="15"/>
  <c r="M2948" i="15"/>
  <c r="M2949" i="15"/>
  <c r="M2950" i="15"/>
  <c r="M2951" i="15"/>
  <c r="M2952" i="15"/>
  <c r="M2953" i="15"/>
  <c r="M2954" i="15"/>
  <c r="M2955" i="15"/>
  <c r="M2956" i="15"/>
  <c r="M2957" i="15"/>
  <c r="M2958" i="15"/>
  <c r="M2959" i="15"/>
  <c r="M2960" i="15"/>
  <c r="M2961" i="15"/>
  <c r="M2962" i="15"/>
  <c r="M2963" i="15"/>
  <c r="M2964" i="15"/>
  <c r="M2965" i="15"/>
  <c r="M2966" i="15"/>
  <c r="M2967" i="15"/>
  <c r="M2968" i="15"/>
  <c r="M2969" i="15"/>
  <c r="M2970" i="15"/>
  <c r="M2971" i="15"/>
  <c r="M2972" i="15"/>
  <c r="M2973" i="15"/>
  <c r="M2974" i="15"/>
  <c r="M2975" i="15"/>
  <c r="M2976" i="15"/>
  <c r="M2977" i="15"/>
  <c r="M2978" i="15"/>
  <c r="M2979" i="15"/>
  <c r="M2980" i="15"/>
  <c r="M2981" i="15"/>
  <c r="M2982" i="15"/>
  <c r="M2983" i="15"/>
  <c r="M2984" i="15"/>
  <c r="M2985" i="15"/>
  <c r="M2986" i="15"/>
  <c r="M2987" i="15"/>
  <c r="M2988" i="15"/>
  <c r="M2989" i="15"/>
  <c r="M2990" i="15"/>
  <c r="M2991" i="15"/>
  <c r="M2992" i="15"/>
  <c r="M2993" i="15"/>
  <c r="M2994" i="15"/>
  <c r="M2995" i="15"/>
  <c r="M2996" i="15"/>
  <c r="M2997" i="15"/>
  <c r="M2998" i="15"/>
  <c r="M2999" i="15"/>
  <c r="M3000" i="15"/>
  <c r="M3001" i="15"/>
  <c r="M3002" i="15"/>
  <c r="M3003" i="15"/>
  <c r="M3004" i="15"/>
  <c r="M3005" i="15"/>
  <c r="M3006" i="15"/>
  <c r="M3007" i="15"/>
  <c r="M3008" i="15"/>
  <c r="M3009" i="15"/>
  <c r="M3010" i="15"/>
  <c r="M3011" i="15"/>
  <c r="M3012" i="15"/>
  <c r="M3013" i="15"/>
  <c r="M3014" i="15"/>
  <c r="M3015" i="15"/>
  <c r="M3016" i="15"/>
  <c r="M3017" i="15"/>
  <c r="M3018" i="15"/>
  <c r="M3019" i="15"/>
  <c r="M3020" i="15"/>
  <c r="M3021" i="15"/>
  <c r="M3022" i="15"/>
  <c r="M3023" i="15"/>
  <c r="M3024" i="15"/>
  <c r="M3025" i="15"/>
  <c r="M3026" i="15"/>
  <c r="M3027" i="15"/>
  <c r="M3028" i="15"/>
  <c r="M3029" i="15"/>
  <c r="M3030" i="15"/>
  <c r="M3031" i="15"/>
  <c r="M3032" i="15"/>
  <c r="M3033" i="15"/>
  <c r="M3034" i="15"/>
  <c r="M3035" i="15"/>
  <c r="M3036" i="15"/>
  <c r="M3037" i="15"/>
  <c r="M3038" i="15"/>
  <c r="M3039" i="15"/>
  <c r="M3040" i="15"/>
  <c r="M3041" i="15"/>
  <c r="M3042" i="15"/>
  <c r="M3043" i="15"/>
  <c r="M3044" i="15"/>
  <c r="M3045" i="15"/>
  <c r="M3046" i="15"/>
  <c r="M3047" i="15"/>
  <c r="M3048" i="15"/>
  <c r="M3049" i="15"/>
  <c r="M3050" i="15"/>
  <c r="M3051" i="15"/>
  <c r="M3052" i="15"/>
  <c r="M3053" i="15"/>
  <c r="M3054" i="15"/>
  <c r="M3055" i="15"/>
  <c r="M3056" i="15"/>
  <c r="M3057" i="15"/>
  <c r="M3058" i="15"/>
  <c r="M3059" i="15"/>
  <c r="M3060" i="15"/>
  <c r="M3061" i="15"/>
  <c r="M3062" i="15"/>
  <c r="M3063" i="15"/>
  <c r="M3064" i="15"/>
  <c r="M3065" i="15"/>
  <c r="M3066" i="15"/>
  <c r="M3067" i="15"/>
  <c r="M3068" i="15"/>
  <c r="M3069" i="15"/>
  <c r="M3070" i="15"/>
  <c r="M3071" i="15"/>
  <c r="M3072" i="15"/>
  <c r="M3073" i="15"/>
  <c r="M3074" i="15"/>
  <c r="M3075" i="15"/>
  <c r="M3076" i="15"/>
  <c r="M3077" i="15"/>
  <c r="M3078" i="15"/>
  <c r="M3079" i="15"/>
  <c r="M3080" i="15"/>
  <c r="M3081" i="15"/>
  <c r="M3082" i="15"/>
  <c r="M3083" i="15"/>
  <c r="M3084" i="15"/>
  <c r="M3085" i="15"/>
  <c r="M3086" i="15"/>
  <c r="M3087" i="15"/>
  <c r="M3088" i="15"/>
  <c r="M3089" i="15"/>
  <c r="M3090" i="15"/>
  <c r="M3091" i="15"/>
  <c r="M3092" i="15"/>
  <c r="M3093" i="15"/>
  <c r="M3094" i="15"/>
  <c r="M3095" i="15"/>
  <c r="M3096" i="15"/>
  <c r="M3097" i="15"/>
  <c r="M3098" i="15"/>
  <c r="M3099" i="15"/>
  <c r="M3100" i="15"/>
  <c r="M3101" i="15"/>
  <c r="M3102" i="15"/>
  <c r="M3103" i="15"/>
  <c r="M3104" i="15"/>
  <c r="M3105" i="15"/>
  <c r="M3106" i="15"/>
  <c r="M3107" i="15"/>
  <c r="M3108" i="15"/>
  <c r="M3109" i="15"/>
  <c r="M3110" i="15"/>
  <c r="M3111" i="15"/>
  <c r="M3112" i="15"/>
  <c r="M3113" i="15"/>
  <c r="M3114" i="15"/>
  <c r="M3115" i="15"/>
  <c r="M3116" i="15"/>
  <c r="M3117" i="15"/>
  <c r="M3118" i="15"/>
  <c r="M3119" i="15"/>
  <c r="M3120" i="15"/>
  <c r="M3121" i="15"/>
  <c r="M3122" i="15"/>
  <c r="M3123" i="15"/>
  <c r="M3124" i="15"/>
  <c r="M3125" i="15"/>
  <c r="M3126" i="15"/>
  <c r="M3127" i="15"/>
  <c r="M3128" i="15"/>
  <c r="M3129" i="15"/>
  <c r="M3130" i="15"/>
  <c r="M3131" i="15"/>
  <c r="M3132" i="15"/>
  <c r="M3133" i="15"/>
  <c r="M3134" i="15"/>
  <c r="M3135" i="15"/>
  <c r="M3136" i="15"/>
  <c r="M3137" i="15"/>
  <c r="M3138" i="15"/>
  <c r="M3139" i="15"/>
  <c r="M3140" i="15"/>
  <c r="M3141" i="15"/>
  <c r="M3142" i="15"/>
  <c r="M3143" i="15"/>
  <c r="M3144" i="15"/>
  <c r="M3145" i="15"/>
  <c r="M3146" i="15"/>
  <c r="M3147" i="15"/>
  <c r="M3148" i="15"/>
  <c r="M3149" i="15"/>
  <c r="M3150" i="15"/>
  <c r="M3151" i="15"/>
  <c r="M3152" i="15"/>
  <c r="M3153" i="15"/>
  <c r="M3154" i="15"/>
  <c r="M3155" i="15"/>
  <c r="M3156" i="15"/>
  <c r="M3157" i="15"/>
  <c r="M3158" i="15"/>
  <c r="M3159" i="15"/>
  <c r="M3160" i="15"/>
  <c r="M3161" i="15"/>
  <c r="M3162" i="15"/>
  <c r="M3163" i="15"/>
  <c r="M3164" i="15"/>
  <c r="M3165" i="15"/>
  <c r="M3166" i="15"/>
  <c r="M3167" i="15"/>
  <c r="M3168" i="15"/>
  <c r="M3169" i="15"/>
  <c r="M3170" i="15"/>
  <c r="M3171" i="15"/>
  <c r="M3172" i="15"/>
  <c r="M3173" i="15"/>
  <c r="M3174" i="15"/>
  <c r="M3175" i="15"/>
  <c r="M3176" i="15"/>
  <c r="M3177" i="15"/>
  <c r="M3178" i="15"/>
  <c r="M3179" i="15"/>
  <c r="M3180" i="15"/>
  <c r="M3181" i="15"/>
  <c r="M3182" i="15"/>
  <c r="M3183" i="15"/>
  <c r="M3184" i="15"/>
  <c r="M3185" i="15"/>
  <c r="M3186" i="15"/>
  <c r="M3187" i="15"/>
  <c r="M3188" i="15"/>
  <c r="M3189" i="15"/>
  <c r="M3190" i="15"/>
  <c r="M3191" i="15"/>
  <c r="M3192" i="15"/>
  <c r="M3193" i="15"/>
  <c r="M3194" i="15"/>
  <c r="M3195" i="15"/>
  <c r="M3196" i="15"/>
  <c r="M3197" i="15"/>
  <c r="M3198" i="15"/>
  <c r="M3199" i="15"/>
  <c r="M3200" i="15"/>
  <c r="M3201" i="15"/>
  <c r="M3202" i="15"/>
  <c r="M3203" i="15"/>
  <c r="M3204" i="15"/>
  <c r="M3205" i="15"/>
  <c r="M3206" i="15"/>
  <c r="M3207" i="15"/>
  <c r="M3208" i="15"/>
  <c r="M3209" i="15"/>
  <c r="M3210" i="15"/>
  <c r="M3211" i="15"/>
  <c r="M3212" i="15"/>
  <c r="M3213" i="15"/>
  <c r="M3214" i="15"/>
  <c r="M3215" i="15"/>
  <c r="M3216" i="15"/>
  <c r="M3217" i="15"/>
  <c r="M3218" i="15"/>
  <c r="M3219" i="15"/>
  <c r="M3220" i="15"/>
  <c r="M3221" i="15"/>
  <c r="M3222" i="15"/>
  <c r="M3223" i="15"/>
  <c r="M3224" i="15"/>
  <c r="M3225" i="15"/>
  <c r="M3226" i="15"/>
  <c r="M3227" i="15"/>
  <c r="M3228" i="15"/>
  <c r="M3229" i="15"/>
  <c r="M3230" i="15"/>
  <c r="M3231" i="15"/>
  <c r="M3232" i="15"/>
  <c r="M3233" i="15"/>
  <c r="M3234" i="15"/>
  <c r="M3235" i="15"/>
  <c r="M3236" i="15"/>
  <c r="M3237" i="15"/>
  <c r="M3238" i="15"/>
  <c r="M3239" i="15"/>
  <c r="M3240" i="15"/>
  <c r="M3241" i="15"/>
  <c r="M3242" i="15"/>
  <c r="M3243" i="15"/>
  <c r="M3244" i="15"/>
  <c r="M3245" i="15"/>
  <c r="M3246" i="15"/>
  <c r="M3247" i="15"/>
  <c r="M3248" i="15"/>
  <c r="M3249" i="15"/>
  <c r="M3250" i="15"/>
  <c r="M3251" i="15"/>
  <c r="M3252" i="15"/>
  <c r="M3253" i="15"/>
  <c r="M3254" i="15"/>
  <c r="M3255" i="15"/>
  <c r="M3256" i="15"/>
  <c r="M3257" i="15"/>
  <c r="M3258" i="15"/>
  <c r="M3259" i="15"/>
  <c r="M3260" i="15"/>
  <c r="M3261" i="15"/>
  <c r="M3262" i="15"/>
  <c r="M3263" i="15"/>
  <c r="M3264" i="15"/>
  <c r="M3265" i="15"/>
  <c r="M3266" i="15"/>
  <c r="M3267" i="15"/>
  <c r="M3268" i="15"/>
  <c r="M3269" i="15"/>
  <c r="M3270" i="15"/>
  <c r="M3271" i="15"/>
  <c r="M3272" i="15"/>
  <c r="M3273" i="15"/>
  <c r="M3274" i="15"/>
  <c r="M3275" i="15"/>
  <c r="M3276" i="15"/>
  <c r="M3277" i="15"/>
  <c r="M3278" i="15"/>
  <c r="M3279" i="15"/>
  <c r="M3280" i="15"/>
  <c r="M3281" i="15"/>
  <c r="M3282" i="15"/>
  <c r="M3283" i="15"/>
  <c r="M3284" i="15"/>
  <c r="M3285" i="15"/>
  <c r="M3286" i="15"/>
  <c r="M3287" i="15"/>
  <c r="M3288" i="15"/>
  <c r="M3289" i="15"/>
  <c r="M3290" i="15"/>
  <c r="M3291" i="15"/>
  <c r="M3292" i="15"/>
  <c r="M3293" i="15"/>
  <c r="M3294" i="15"/>
  <c r="M3295" i="15"/>
  <c r="M3296" i="15"/>
  <c r="M3297" i="15"/>
  <c r="M3298" i="15"/>
  <c r="M3299" i="15"/>
  <c r="M3300" i="15"/>
  <c r="M3301" i="15"/>
  <c r="M3302" i="15"/>
  <c r="M3303" i="15"/>
  <c r="M3304" i="15"/>
  <c r="M3305" i="15"/>
  <c r="M3306" i="15"/>
  <c r="M3307" i="15"/>
  <c r="M3308" i="15"/>
  <c r="M3309" i="15"/>
  <c r="M3310" i="15"/>
  <c r="M3311" i="15"/>
  <c r="M3312" i="15"/>
  <c r="M3313" i="15"/>
  <c r="M3314" i="15"/>
  <c r="M3315" i="15"/>
  <c r="M3316" i="15"/>
  <c r="M3317" i="15"/>
  <c r="M3318" i="15"/>
  <c r="M3319" i="15"/>
  <c r="M3320" i="15"/>
  <c r="M3321" i="15"/>
  <c r="M3322" i="15"/>
  <c r="M3323" i="15"/>
  <c r="M3324" i="15"/>
  <c r="M3325" i="15"/>
  <c r="M3326" i="15"/>
  <c r="M3327" i="15"/>
  <c r="M3328" i="15"/>
  <c r="M3329" i="15"/>
  <c r="M3330" i="15"/>
  <c r="M3331" i="15"/>
  <c r="M3332" i="15"/>
  <c r="M3333" i="15"/>
  <c r="M3334" i="15"/>
  <c r="M3335" i="15"/>
  <c r="M3336" i="15"/>
  <c r="M3337" i="15"/>
  <c r="M3338" i="15"/>
  <c r="M3339" i="15"/>
  <c r="M3340" i="15"/>
  <c r="M3341" i="15"/>
  <c r="M3342" i="15"/>
  <c r="M3343" i="15"/>
  <c r="M3344" i="15"/>
  <c r="M3345" i="15"/>
  <c r="M3346" i="15"/>
  <c r="M3347" i="15"/>
  <c r="M3348" i="15"/>
  <c r="M3349" i="15"/>
  <c r="M3350" i="15"/>
  <c r="M3351" i="15"/>
  <c r="M3352" i="15"/>
  <c r="M3353" i="15"/>
  <c r="M3354" i="15"/>
  <c r="M3355" i="15"/>
  <c r="M3356" i="15"/>
  <c r="M3357" i="15"/>
  <c r="M3358" i="15"/>
  <c r="M3359" i="15"/>
  <c r="M3360" i="15"/>
  <c r="M3361" i="15"/>
  <c r="M3362" i="15"/>
  <c r="M3363" i="15"/>
  <c r="M3364" i="15"/>
  <c r="M3365" i="15"/>
  <c r="M3366" i="15"/>
  <c r="M3367" i="15"/>
  <c r="M3368" i="15"/>
  <c r="M3369" i="15"/>
  <c r="M3370" i="15"/>
  <c r="M3371" i="15"/>
  <c r="M3372" i="15"/>
  <c r="M3373" i="15"/>
  <c r="M3374" i="15"/>
  <c r="M3375" i="15"/>
  <c r="M3376" i="15"/>
  <c r="M3377" i="15"/>
  <c r="M3378" i="15"/>
  <c r="M3379" i="15"/>
  <c r="M3380" i="15"/>
  <c r="M3381" i="15"/>
  <c r="M3382" i="15"/>
  <c r="M3383" i="15"/>
  <c r="M3384" i="15"/>
  <c r="M3385" i="15"/>
  <c r="M3386" i="15"/>
  <c r="M3387" i="15"/>
  <c r="M3388" i="15"/>
  <c r="M3389" i="15"/>
  <c r="M3390" i="15"/>
  <c r="M3391" i="15"/>
  <c r="M3392" i="15"/>
  <c r="M3393" i="15"/>
  <c r="M3394" i="15"/>
  <c r="M3395" i="15"/>
  <c r="M3396" i="15"/>
  <c r="M3397" i="15"/>
  <c r="M3398" i="15"/>
  <c r="M3399" i="15"/>
  <c r="M3400" i="15"/>
  <c r="M3401" i="15"/>
  <c r="M3402" i="15"/>
  <c r="M3403" i="15"/>
  <c r="M3404" i="15"/>
  <c r="M3405" i="15"/>
  <c r="M3406" i="15"/>
  <c r="M3407" i="15"/>
  <c r="M3408" i="15"/>
  <c r="M3409" i="15"/>
  <c r="M3410" i="15"/>
  <c r="M3411" i="15"/>
  <c r="M3412" i="15"/>
  <c r="M3413" i="15"/>
  <c r="M3414" i="15"/>
  <c r="M3415" i="15"/>
  <c r="M3416" i="15"/>
  <c r="M3417" i="15"/>
  <c r="M3418" i="15"/>
  <c r="M3419" i="15"/>
  <c r="M3420" i="15"/>
  <c r="M3421" i="15"/>
  <c r="M3422" i="15"/>
  <c r="M3423" i="15"/>
  <c r="M3424" i="15"/>
  <c r="M3425" i="15"/>
  <c r="M3426" i="15"/>
  <c r="M3427" i="15"/>
  <c r="M3428" i="15"/>
  <c r="M3429" i="15"/>
  <c r="M3430" i="15"/>
  <c r="M3431" i="15"/>
  <c r="M3432" i="15"/>
  <c r="M3433" i="15"/>
  <c r="M3434" i="15"/>
  <c r="M3435" i="15"/>
  <c r="M3436" i="15"/>
  <c r="M3437" i="15"/>
  <c r="M3438" i="15"/>
  <c r="M3439" i="15"/>
  <c r="M3440" i="15"/>
  <c r="M3441" i="15"/>
  <c r="M3442" i="15"/>
  <c r="M3443" i="15"/>
  <c r="M3444" i="15"/>
  <c r="M3445" i="15"/>
  <c r="M3446" i="15"/>
  <c r="M3447" i="15"/>
  <c r="M3448" i="15"/>
  <c r="M3449" i="15"/>
  <c r="M3450" i="15"/>
  <c r="M3451" i="15"/>
  <c r="M3452" i="15"/>
  <c r="M3453" i="15"/>
  <c r="M3454" i="15"/>
  <c r="M3455" i="15"/>
  <c r="M3456" i="15"/>
  <c r="M3457" i="15"/>
  <c r="M3458" i="15"/>
  <c r="M3459" i="15"/>
  <c r="M3460" i="15"/>
  <c r="M3461" i="15"/>
  <c r="M3462" i="15"/>
  <c r="M3463" i="15"/>
  <c r="M3464" i="15"/>
  <c r="M3465" i="15"/>
  <c r="M3466" i="15"/>
  <c r="M3467" i="15"/>
  <c r="M3468" i="15"/>
  <c r="M3469" i="15"/>
  <c r="M3470" i="15"/>
  <c r="M3471" i="15"/>
  <c r="M3472" i="15"/>
  <c r="M3473" i="15"/>
  <c r="M3474" i="15"/>
  <c r="M3475" i="15"/>
  <c r="M3476" i="15"/>
  <c r="M3477" i="15"/>
  <c r="M3478" i="15"/>
  <c r="M3479" i="15"/>
  <c r="M3480" i="15"/>
  <c r="M3481" i="15"/>
  <c r="M3482" i="15"/>
  <c r="M3483" i="15"/>
  <c r="M3484" i="15"/>
  <c r="M3485" i="15"/>
  <c r="M3486" i="15"/>
  <c r="M3487" i="15"/>
  <c r="M3488" i="15"/>
  <c r="M3489" i="15"/>
  <c r="M3490" i="15"/>
  <c r="M3491" i="15"/>
  <c r="M3492" i="15"/>
  <c r="M3493" i="15"/>
  <c r="M3494" i="15"/>
  <c r="M3495" i="15"/>
  <c r="M3496" i="15"/>
  <c r="M3497" i="15"/>
  <c r="M3498" i="15"/>
  <c r="M3499" i="15"/>
  <c r="M3500" i="15"/>
  <c r="M3501" i="15"/>
  <c r="M3502" i="15"/>
  <c r="M3503" i="15"/>
  <c r="M3504" i="15"/>
  <c r="M3505" i="15"/>
  <c r="M3506" i="15"/>
  <c r="M3507" i="15"/>
  <c r="M3508" i="15"/>
  <c r="M3509" i="15"/>
  <c r="M3510" i="15"/>
  <c r="M3511" i="15"/>
  <c r="M3512" i="15"/>
  <c r="M3513" i="15"/>
  <c r="M3514" i="15"/>
  <c r="M3515" i="15"/>
  <c r="M3516" i="15"/>
  <c r="M3517" i="15"/>
  <c r="M3518" i="15"/>
  <c r="M3519" i="15"/>
  <c r="M3520" i="15"/>
  <c r="M3521" i="15"/>
  <c r="M3522" i="15"/>
  <c r="M3523" i="15"/>
  <c r="M3524" i="15"/>
  <c r="M3525" i="15"/>
  <c r="M3526" i="15"/>
  <c r="M3527" i="15"/>
  <c r="M3528" i="15"/>
  <c r="M3529" i="15"/>
  <c r="M3530" i="15"/>
  <c r="M3531" i="15"/>
  <c r="M3532" i="15"/>
  <c r="M3533" i="15"/>
  <c r="M3534" i="15"/>
  <c r="M3535" i="15"/>
  <c r="M3536" i="15"/>
  <c r="M3537" i="15"/>
  <c r="M3538" i="15"/>
  <c r="M3539" i="15"/>
  <c r="M3540" i="15"/>
  <c r="M3541" i="15"/>
  <c r="M3542" i="15"/>
  <c r="M3543" i="15"/>
  <c r="M3544" i="15"/>
  <c r="M3545" i="15"/>
  <c r="M3546" i="15"/>
  <c r="M3547" i="15"/>
  <c r="M3548" i="15"/>
  <c r="M3549" i="15"/>
  <c r="M3550" i="15"/>
  <c r="M3551" i="15"/>
  <c r="M3552" i="15"/>
  <c r="M3553" i="15"/>
  <c r="M3554" i="15"/>
  <c r="M3555" i="15"/>
  <c r="M3556" i="15"/>
  <c r="M3557" i="15"/>
  <c r="M3558" i="15"/>
  <c r="M3559" i="15"/>
  <c r="M3560" i="15"/>
  <c r="M3561" i="15"/>
  <c r="M3562" i="15"/>
  <c r="M3563" i="15"/>
  <c r="M3564" i="15"/>
  <c r="M3565" i="15"/>
  <c r="M3566" i="15"/>
  <c r="M3567" i="15"/>
  <c r="M3568" i="15"/>
  <c r="M3569" i="15"/>
  <c r="M3570" i="15"/>
  <c r="M3571" i="15"/>
  <c r="M3572" i="15"/>
  <c r="M3573" i="15"/>
  <c r="M3574" i="15"/>
  <c r="M3575" i="15"/>
  <c r="M3576" i="15"/>
  <c r="M3577" i="15"/>
  <c r="M3578" i="15"/>
  <c r="M3579" i="15"/>
  <c r="M3580" i="15"/>
  <c r="M3581" i="15"/>
  <c r="M3582" i="15"/>
  <c r="M3583" i="15"/>
  <c r="M3584" i="15"/>
  <c r="M3585" i="15"/>
  <c r="M3586" i="15"/>
  <c r="M3587" i="15"/>
  <c r="M3588" i="15"/>
  <c r="M3589" i="15"/>
  <c r="M3590" i="15"/>
  <c r="M3591" i="15"/>
  <c r="M3592" i="15"/>
  <c r="M3593" i="15"/>
  <c r="M3594" i="15"/>
  <c r="M3595" i="15"/>
  <c r="M3596" i="15"/>
  <c r="M3597" i="15"/>
  <c r="M3598" i="15"/>
  <c r="M3599" i="15"/>
  <c r="M3600" i="15"/>
  <c r="M3601" i="15"/>
  <c r="M3602" i="15"/>
  <c r="M3603" i="15"/>
  <c r="M3604" i="15"/>
  <c r="M3605" i="15"/>
  <c r="M3606" i="15"/>
  <c r="M3607" i="15"/>
  <c r="M3608" i="15"/>
  <c r="M3609" i="15"/>
  <c r="M3610" i="15"/>
  <c r="M3611" i="15"/>
  <c r="M3612" i="15"/>
  <c r="M3613" i="15"/>
  <c r="M3614" i="15"/>
  <c r="M3615" i="15"/>
  <c r="M3616" i="15"/>
  <c r="M3617" i="15"/>
  <c r="M3618" i="15"/>
  <c r="M3619" i="15"/>
  <c r="M3620" i="15"/>
  <c r="M3621" i="15"/>
  <c r="M3622" i="15"/>
  <c r="M3623" i="15"/>
  <c r="M3624" i="15"/>
  <c r="M3625" i="15"/>
  <c r="M3626" i="15"/>
  <c r="M3627" i="15"/>
  <c r="M3628" i="15"/>
  <c r="M3629" i="15"/>
  <c r="M3630" i="15"/>
  <c r="M3631" i="15"/>
  <c r="M3632" i="15"/>
  <c r="M3633" i="15"/>
  <c r="M3634" i="15"/>
  <c r="M3635" i="15"/>
  <c r="M3636" i="15"/>
  <c r="M3637" i="15"/>
  <c r="M3638" i="15"/>
  <c r="M3639" i="15"/>
  <c r="M3640" i="15"/>
  <c r="M3641" i="15"/>
  <c r="M3642" i="15"/>
  <c r="M3643" i="15"/>
  <c r="M3644" i="15"/>
  <c r="M3645" i="15"/>
  <c r="M3646" i="15"/>
  <c r="M3647" i="15"/>
  <c r="M3648" i="15"/>
  <c r="M3649" i="15"/>
  <c r="M3650" i="15"/>
  <c r="M3651" i="15"/>
  <c r="M3652" i="15"/>
  <c r="M3653" i="15"/>
  <c r="M3654" i="15"/>
  <c r="M3655" i="15"/>
  <c r="M3656" i="15"/>
  <c r="M3657" i="15"/>
  <c r="M3658" i="15"/>
  <c r="M3659" i="15"/>
  <c r="M3660" i="15"/>
  <c r="M3661" i="15"/>
  <c r="M3662" i="15"/>
  <c r="M3663" i="15"/>
  <c r="M3664" i="15"/>
  <c r="M3665" i="15"/>
  <c r="M3666" i="15"/>
  <c r="M3667" i="15"/>
  <c r="M3668" i="15"/>
  <c r="M3669" i="15"/>
  <c r="M3670" i="15"/>
  <c r="M3671" i="15"/>
  <c r="M3672" i="15"/>
  <c r="M3673" i="15"/>
  <c r="M3674" i="15"/>
  <c r="M3675" i="15"/>
  <c r="M3676" i="15"/>
  <c r="M3677" i="15"/>
  <c r="M3678" i="15"/>
  <c r="M3679" i="15"/>
  <c r="M3680" i="15"/>
  <c r="M3681" i="15"/>
  <c r="M3682" i="15"/>
  <c r="M3683" i="15"/>
  <c r="M3684" i="15"/>
  <c r="M3685" i="15"/>
  <c r="M3686" i="15"/>
  <c r="M3687" i="15"/>
  <c r="M3688" i="15"/>
  <c r="M3689" i="15"/>
  <c r="M3690" i="15"/>
  <c r="M3691" i="15"/>
  <c r="M3692" i="15"/>
  <c r="M3693" i="15"/>
  <c r="M3694" i="15"/>
  <c r="M3695" i="15"/>
  <c r="M3696" i="15"/>
  <c r="M3697" i="15"/>
  <c r="M3698" i="15"/>
  <c r="M3699" i="15"/>
  <c r="M3700" i="15"/>
  <c r="M3701" i="15"/>
  <c r="M3702" i="15"/>
  <c r="M3703" i="15"/>
  <c r="M3704" i="15"/>
  <c r="M3705" i="15"/>
  <c r="M3706" i="15"/>
  <c r="M3707" i="15"/>
  <c r="M3708" i="15"/>
  <c r="M3709" i="15"/>
  <c r="M3710" i="15"/>
  <c r="M3711" i="15"/>
  <c r="M3712" i="15"/>
  <c r="M3713" i="15"/>
  <c r="M3714" i="15"/>
  <c r="M3715" i="15"/>
  <c r="M3716" i="15"/>
  <c r="M3717" i="15"/>
  <c r="M3718" i="15"/>
  <c r="M3719" i="15"/>
  <c r="M3720" i="15"/>
  <c r="M3721" i="15"/>
  <c r="M3722" i="15"/>
  <c r="M3723" i="15"/>
  <c r="M3724" i="15"/>
  <c r="M3725" i="15"/>
  <c r="M3726" i="15"/>
  <c r="M3727" i="15"/>
  <c r="M3728" i="15"/>
  <c r="M3729" i="15"/>
  <c r="M3730" i="15"/>
  <c r="M3731" i="15"/>
  <c r="M3732" i="15"/>
  <c r="M3733" i="15"/>
  <c r="M3734" i="15"/>
  <c r="M3735" i="15"/>
  <c r="M3736" i="15"/>
  <c r="M3737" i="15"/>
  <c r="M3738" i="15"/>
  <c r="M3739" i="15"/>
  <c r="M3740" i="15"/>
  <c r="M3741" i="15"/>
  <c r="M3742" i="15"/>
  <c r="M3743" i="15"/>
  <c r="M3744" i="15"/>
  <c r="M3745" i="15"/>
  <c r="M3746" i="15"/>
  <c r="M3747" i="15"/>
  <c r="M3748" i="15"/>
  <c r="M3749" i="15"/>
  <c r="M3750" i="15"/>
  <c r="M3751" i="15"/>
  <c r="M3752" i="15"/>
  <c r="M3753" i="15"/>
  <c r="M3754" i="15"/>
  <c r="M3755" i="15"/>
  <c r="M3756" i="15"/>
  <c r="M3757" i="15"/>
  <c r="M3758" i="15"/>
  <c r="M3759" i="15"/>
  <c r="M3760" i="15"/>
  <c r="M3761" i="15"/>
  <c r="M3762" i="15"/>
  <c r="M3763" i="15"/>
  <c r="M3764" i="15"/>
  <c r="M3765" i="15"/>
  <c r="M3766" i="15"/>
  <c r="M3767" i="15"/>
  <c r="M3768" i="15"/>
  <c r="M3769" i="15"/>
  <c r="M3770" i="15"/>
  <c r="M3771" i="15"/>
  <c r="M3772" i="15"/>
  <c r="M3773" i="15"/>
  <c r="M3774" i="15"/>
  <c r="M3775" i="15"/>
  <c r="M3776" i="15"/>
  <c r="M3777" i="15"/>
  <c r="M3778" i="15"/>
  <c r="M3779" i="15"/>
  <c r="M3780" i="15"/>
  <c r="M3781" i="15"/>
  <c r="M3782" i="15"/>
  <c r="M3783" i="15"/>
  <c r="M3784" i="15"/>
  <c r="M3785" i="15"/>
  <c r="M3786" i="15"/>
  <c r="M3787" i="15"/>
  <c r="M3788" i="15"/>
  <c r="M3789" i="15"/>
  <c r="M3790" i="15"/>
  <c r="M3791" i="15"/>
  <c r="M3792" i="15"/>
  <c r="M3793" i="15"/>
  <c r="M3794" i="15"/>
  <c r="M3795" i="15"/>
  <c r="M3796" i="15"/>
  <c r="M3797" i="15"/>
  <c r="M3798" i="15"/>
  <c r="M3799" i="15"/>
  <c r="M3800" i="15"/>
  <c r="M3801" i="15"/>
  <c r="M3802" i="15"/>
  <c r="M3803" i="15"/>
  <c r="M3804" i="15"/>
  <c r="M3805" i="15"/>
  <c r="M3806" i="15"/>
  <c r="M3807" i="15"/>
  <c r="M3808" i="15"/>
  <c r="M3809" i="15"/>
  <c r="M3810" i="15"/>
  <c r="M3811" i="15"/>
  <c r="M3812" i="15"/>
  <c r="M3813" i="15"/>
  <c r="M3814" i="15"/>
  <c r="M3815" i="15"/>
  <c r="M3816" i="15"/>
  <c r="M3817" i="15"/>
  <c r="M3818" i="15"/>
  <c r="M3819" i="15"/>
  <c r="M3820" i="15"/>
  <c r="M3821" i="15"/>
  <c r="M3822" i="15"/>
  <c r="M3823" i="15"/>
  <c r="M3824" i="15"/>
  <c r="M3825" i="15"/>
  <c r="M3826" i="15"/>
  <c r="M3827" i="15"/>
  <c r="M3828" i="15"/>
  <c r="M3829" i="15"/>
  <c r="M3830" i="15"/>
  <c r="M3831" i="15"/>
  <c r="M3832" i="15"/>
  <c r="M3833" i="15"/>
  <c r="M3834" i="15"/>
  <c r="M3835" i="15"/>
  <c r="M3836" i="15"/>
  <c r="M3837" i="15"/>
  <c r="M3838" i="15"/>
  <c r="M3839" i="15"/>
  <c r="M3840" i="15"/>
  <c r="M3841" i="15"/>
  <c r="M3842" i="15"/>
  <c r="M3843" i="15"/>
  <c r="M3844" i="15"/>
  <c r="M3845" i="15"/>
  <c r="M3846" i="15"/>
  <c r="M3847" i="15"/>
  <c r="M3848" i="15"/>
  <c r="M3849" i="15"/>
  <c r="M3850" i="15"/>
  <c r="M3851" i="15"/>
  <c r="M3852" i="15"/>
  <c r="M3853" i="15"/>
  <c r="M3854" i="15"/>
  <c r="M3855" i="15"/>
  <c r="M3856" i="15"/>
  <c r="M3857" i="15"/>
  <c r="M3858" i="15"/>
  <c r="M3859" i="15"/>
  <c r="M3860" i="15"/>
  <c r="M3861" i="15"/>
  <c r="M3862" i="15"/>
  <c r="M3863" i="15"/>
  <c r="M3864" i="15"/>
  <c r="M3865" i="15"/>
  <c r="M3866" i="15"/>
  <c r="M3867" i="15"/>
  <c r="M3868" i="15"/>
  <c r="M3869" i="15"/>
  <c r="M3870" i="15"/>
  <c r="M3871" i="15"/>
  <c r="M3872" i="15"/>
  <c r="M3873" i="15"/>
  <c r="M3874" i="15"/>
  <c r="M3875" i="15"/>
  <c r="M3876" i="15"/>
  <c r="M3877" i="15"/>
  <c r="M3878" i="15"/>
  <c r="M3879" i="15"/>
  <c r="M3880" i="15"/>
  <c r="M3881" i="15"/>
  <c r="M3882" i="15"/>
  <c r="M3883" i="15"/>
  <c r="M3884" i="15"/>
  <c r="M3885" i="15"/>
  <c r="M3886" i="15"/>
  <c r="M3887" i="15"/>
  <c r="M3888" i="15"/>
  <c r="M3889" i="15"/>
  <c r="M3890" i="15"/>
  <c r="M3891" i="15"/>
  <c r="M3892" i="15"/>
  <c r="M3893" i="15"/>
  <c r="M3894" i="15"/>
  <c r="M3895" i="15"/>
  <c r="M3896" i="15"/>
  <c r="M3897" i="15"/>
  <c r="M3898" i="15"/>
  <c r="M3899" i="15"/>
  <c r="M3900" i="15"/>
  <c r="M3901" i="15"/>
  <c r="M3902" i="15"/>
  <c r="M3903" i="15"/>
  <c r="M3904" i="15"/>
  <c r="M3905" i="15"/>
  <c r="M3906" i="15"/>
  <c r="M3907" i="15"/>
  <c r="M3908" i="15"/>
  <c r="M3909" i="15"/>
  <c r="M3910" i="15"/>
  <c r="M3911" i="15"/>
  <c r="M3912" i="15"/>
  <c r="M3913" i="15"/>
  <c r="M3914" i="15"/>
  <c r="M3915" i="15"/>
  <c r="M3916" i="15"/>
  <c r="M3917" i="15"/>
  <c r="M3918" i="15"/>
  <c r="M3919" i="15"/>
  <c r="M3920" i="15"/>
  <c r="M3921" i="15"/>
  <c r="M3922" i="15"/>
  <c r="M3923" i="15"/>
  <c r="M3924" i="15"/>
  <c r="M3925" i="15"/>
  <c r="M3926" i="15"/>
  <c r="M3927" i="15"/>
  <c r="M3928" i="15"/>
  <c r="M3929" i="15"/>
  <c r="M3930" i="15"/>
  <c r="M3931" i="15"/>
  <c r="M3932" i="15"/>
  <c r="M3933" i="15"/>
  <c r="M3934" i="15"/>
  <c r="M3935" i="15"/>
  <c r="M3936" i="15"/>
  <c r="M3937" i="15"/>
  <c r="M3938" i="15"/>
  <c r="M3939" i="15"/>
  <c r="M3940" i="15"/>
  <c r="M3941" i="15"/>
  <c r="M3942" i="15"/>
  <c r="M3943" i="15"/>
  <c r="M3944" i="15"/>
  <c r="M3945" i="15"/>
  <c r="M3946" i="15"/>
  <c r="M3947" i="15"/>
  <c r="M3948" i="15"/>
  <c r="M3949" i="15"/>
  <c r="M3950" i="15"/>
  <c r="M3951" i="15"/>
  <c r="M3952" i="15"/>
  <c r="M3953" i="15"/>
  <c r="M3954" i="15"/>
  <c r="M3955" i="15"/>
  <c r="M3956" i="15"/>
  <c r="M3957" i="15"/>
  <c r="M3958" i="15"/>
  <c r="M3959" i="15"/>
  <c r="M3960" i="15"/>
  <c r="M3961" i="15"/>
  <c r="M3962" i="15"/>
  <c r="M3963" i="15"/>
  <c r="M3964" i="15"/>
  <c r="M3965" i="15"/>
  <c r="M3966" i="15"/>
  <c r="M3967" i="15"/>
  <c r="M3968" i="15"/>
  <c r="M3969" i="15"/>
  <c r="M3970" i="15"/>
  <c r="M3971" i="15"/>
  <c r="M3972" i="15"/>
  <c r="M3973" i="15"/>
  <c r="M3974" i="15"/>
  <c r="M3975" i="15"/>
  <c r="M3976" i="15"/>
  <c r="M3977" i="15"/>
  <c r="M3978" i="15"/>
  <c r="M3979" i="15"/>
  <c r="M3980" i="15"/>
  <c r="M3981" i="15"/>
  <c r="M3982" i="15"/>
  <c r="M3983" i="15"/>
  <c r="M3984" i="15"/>
  <c r="M3985" i="15"/>
  <c r="M3986" i="15"/>
  <c r="M3987" i="15"/>
  <c r="M3988" i="15"/>
  <c r="M3989" i="15"/>
  <c r="M3990" i="15"/>
  <c r="M3991" i="15"/>
  <c r="M3992" i="15"/>
  <c r="M3993" i="15"/>
  <c r="M3994" i="15"/>
  <c r="M3995" i="15"/>
  <c r="M3996" i="15"/>
  <c r="M3997" i="15"/>
  <c r="M3998" i="15"/>
  <c r="M3999" i="15"/>
  <c r="M4000" i="15"/>
  <c r="M4001" i="15"/>
  <c r="M4002" i="15"/>
  <c r="M4003" i="15"/>
  <c r="M4004" i="15"/>
  <c r="M4005" i="15"/>
  <c r="M4006" i="15"/>
  <c r="M4007" i="15"/>
  <c r="M4008" i="15"/>
  <c r="M4009" i="15"/>
  <c r="M4010" i="15"/>
  <c r="M4011" i="15"/>
  <c r="M4012" i="15"/>
  <c r="M4013" i="15"/>
  <c r="M4014" i="15"/>
  <c r="M4015" i="15"/>
  <c r="M4016" i="15"/>
  <c r="M4017" i="15"/>
  <c r="M4018" i="15"/>
  <c r="M4019" i="15"/>
  <c r="M4020" i="15"/>
  <c r="M4021" i="15"/>
  <c r="M4022" i="15"/>
  <c r="M4023" i="15"/>
  <c r="M4024" i="15"/>
  <c r="M4025" i="15"/>
  <c r="M4026" i="15"/>
  <c r="M4027" i="15"/>
  <c r="M4028" i="15"/>
  <c r="M4029" i="15"/>
  <c r="M4030" i="15"/>
  <c r="M4031" i="15"/>
  <c r="M4032" i="15"/>
  <c r="M4033" i="15"/>
  <c r="M4034" i="15"/>
  <c r="M4035" i="15"/>
  <c r="M4036" i="15"/>
  <c r="M4037" i="15"/>
  <c r="M4038" i="15"/>
  <c r="M4039" i="15"/>
  <c r="M4040" i="15"/>
  <c r="M4041" i="15"/>
  <c r="M4042" i="15"/>
  <c r="M4043" i="15"/>
  <c r="M4044" i="15"/>
  <c r="M4045" i="15"/>
  <c r="M4046" i="15"/>
  <c r="M4047" i="15"/>
  <c r="M4048" i="15"/>
  <c r="M4049" i="15"/>
  <c r="M4050" i="15"/>
  <c r="M4051" i="15"/>
  <c r="M4052" i="15"/>
  <c r="M4053" i="15"/>
  <c r="M4054" i="15"/>
  <c r="M4055" i="15"/>
  <c r="M4056" i="15"/>
  <c r="M4057" i="15"/>
  <c r="M4058" i="15"/>
  <c r="M4059" i="15"/>
  <c r="M4060" i="15"/>
  <c r="M4061" i="15"/>
  <c r="M4062" i="15"/>
  <c r="M4063" i="15"/>
  <c r="M4064" i="15"/>
  <c r="M4065" i="15"/>
  <c r="M4066" i="15"/>
  <c r="M4067" i="15"/>
  <c r="M4068" i="15"/>
  <c r="M4069" i="15"/>
  <c r="M4070" i="15"/>
  <c r="M4071" i="15"/>
  <c r="M4072" i="15"/>
  <c r="M4073" i="15"/>
  <c r="M4074" i="15"/>
  <c r="M4075" i="15"/>
  <c r="M4076" i="15"/>
  <c r="M4077" i="15"/>
  <c r="M4078" i="15"/>
  <c r="M4079" i="15"/>
  <c r="M4080" i="15"/>
  <c r="M4081" i="15"/>
  <c r="M4082" i="15"/>
  <c r="M4083" i="15"/>
  <c r="M4084" i="15"/>
  <c r="M4085" i="15"/>
  <c r="M4086" i="15"/>
  <c r="M4087" i="15"/>
  <c r="M4088" i="15"/>
  <c r="M4089" i="15"/>
  <c r="M4090" i="15"/>
  <c r="M4091" i="15"/>
  <c r="M4092" i="15"/>
  <c r="M4093" i="15"/>
  <c r="M4094" i="15"/>
  <c r="M4095" i="15"/>
  <c r="M4096" i="15"/>
  <c r="M4097" i="15"/>
  <c r="M4098" i="15"/>
  <c r="M4099" i="15"/>
  <c r="M4100" i="15"/>
  <c r="M4101" i="15"/>
  <c r="M4102" i="15"/>
  <c r="M4103" i="15"/>
  <c r="M4104" i="15"/>
  <c r="M4105" i="15"/>
  <c r="M4106" i="15"/>
  <c r="M4107" i="15"/>
  <c r="M4108" i="15"/>
  <c r="M4109" i="15"/>
  <c r="M4110" i="15"/>
  <c r="M4111" i="15"/>
  <c r="M4112" i="15"/>
  <c r="M4113" i="15"/>
  <c r="M4114" i="15"/>
  <c r="M4115" i="15"/>
  <c r="M4116" i="15"/>
  <c r="M4117" i="15"/>
  <c r="M4118" i="15"/>
  <c r="M4119" i="15"/>
  <c r="M4120" i="15"/>
  <c r="M4121" i="15"/>
  <c r="M4122" i="15"/>
  <c r="M4123" i="15"/>
  <c r="M4124" i="15"/>
  <c r="M4125" i="15"/>
  <c r="M4126" i="15"/>
  <c r="M4127" i="15"/>
  <c r="M4128" i="15"/>
  <c r="M4129" i="15"/>
  <c r="M4130" i="15"/>
  <c r="M4131" i="15"/>
  <c r="M4132" i="15"/>
  <c r="M4133" i="15"/>
  <c r="M4134" i="15"/>
  <c r="M4135" i="15"/>
  <c r="M4136" i="15"/>
  <c r="M4137" i="15"/>
  <c r="M4138" i="15"/>
  <c r="M4139" i="15"/>
  <c r="M4140" i="15"/>
  <c r="M4141" i="15"/>
  <c r="M4142" i="15"/>
  <c r="M4143" i="15"/>
  <c r="M4144" i="15"/>
  <c r="M4145" i="15"/>
  <c r="M4146" i="15"/>
  <c r="M4147" i="15"/>
  <c r="M4148" i="15"/>
  <c r="M4149" i="15"/>
  <c r="M4150" i="15"/>
  <c r="M4151" i="15"/>
  <c r="M4152" i="15"/>
  <c r="M4153" i="15"/>
  <c r="M4154" i="15"/>
  <c r="M4155" i="15"/>
  <c r="M4156" i="15"/>
  <c r="M4157" i="15"/>
  <c r="M4158" i="15"/>
  <c r="M4159" i="15"/>
  <c r="M4160" i="15"/>
  <c r="M4161" i="15"/>
  <c r="M4162" i="15"/>
  <c r="M4163" i="15"/>
  <c r="M4164" i="15"/>
  <c r="M4165" i="15"/>
  <c r="M4166" i="15"/>
  <c r="M4167" i="15"/>
  <c r="M4168" i="15"/>
  <c r="M4169" i="15"/>
  <c r="M4170" i="15"/>
  <c r="M4171" i="15"/>
  <c r="M4172" i="15"/>
  <c r="M4173" i="15"/>
  <c r="M4174" i="15"/>
  <c r="M4175" i="15"/>
  <c r="M4176" i="15"/>
  <c r="M4177" i="15"/>
  <c r="M4178" i="15"/>
  <c r="M4179" i="15"/>
  <c r="M4180" i="15"/>
  <c r="M4181" i="15"/>
  <c r="M4182" i="15"/>
  <c r="M4183" i="15"/>
  <c r="M4184" i="15"/>
  <c r="M4185" i="15"/>
  <c r="M4186" i="15"/>
  <c r="M4187" i="15"/>
  <c r="M4188" i="15"/>
  <c r="M4189" i="15"/>
  <c r="M4190" i="15"/>
  <c r="M4191" i="15"/>
  <c r="M4192" i="15"/>
  <c r="M4193" i="15"/>
  <c r="M4194" i="15"/>
  <c r="M4195" i="15"/>
  <c r="M4196" i="15"/>
  <c r="M4197" i="15"/>
  <c r="M4198" i="15"/>
  <c r="M4199" i="15"/>
  <c r="M4200" i="15"/>
  <c r="M4201" i="15"/>
  <c r="M4202" i="15"/>
  <c r="M4203" i="15"/>
  <c r="M4204" i="15"/>
  <c r="M4205" i="15"/>
  <c r="M4206" i="15"/>
  <c r="M4207" i="15"/>
  <c r="M4208" i="15"/>
  <c r="M4209" i="15"/>
  <c r="M4210" i="15"/>
  <c r="M4211" i="15"/>
  <c r="M4212" i="15"/>
  <c r="M4213" i="15"/>
  <c r="M4214" i="15"/>
  <c r="M4215" i="15"/>
  <c r="M4216" i="15"/>
  <c r="M4217" i="15"/>
  <c r="M4218" i="15"/>
  <c r="M4219" i="15"/>
  <c r="M4220" i="15"/>
  <c r="M4221" i="15"/>
  <c r="M4222" i="15"/>
  <c r="M4223" i="15"/>
  <c r="M4224" i="15"/>
  <c r="M4225" i="15"/>
  <c r="M4226" i="15"/>
  <c r="M4227" i="15"/>
  <c r="M4228" i="15"/>
  <c r="M4229" i="15"/>
  <c r="M4230" i="15"/>
  <c r="M4231" i="15"/>
  <c r="M4232" i="15"/>
  <c r="M4233" i="15"/>
  <c r="M4234" i="15"/>
  <c r="M4235" i="15"/>
  <c r="M4236" i="15"/>
  <c r="M4237" i="15"/>
  <c r="M4238" i="15"/>
  <c r="M4239" i="15"/>
  <c r="M4240" i="15"/>
  <c r="M4241" i="15"/>
  <c r="M4242" i="15"/>
  <c r="M4243" i="15"/>
  <c r="M4244" i="15"/>
  <c r="M4245" i="15"/>
  <c r="M4246" i="15"/>
  <c r="M4247" i="15"/>
  <c r="M4248" i="15"/>
  <c r="M4249" i="15"/>
  <c r="M4250" i="15"/>
  <c r="M4251" i="15"/>
  <c r="M4252" i="15"/>
  <c r="M4253" i="15"/>
  <c r="M4254" i="15"/>
  <c r="M4255" i="15"/>
  <c r="M4256" i="15"/>
  <c r="M4257" i="15"/>
  <c r="M4258" i="15"/>
  <c r="M4259" i="15"/>
  <c r="M4260" i="15"/>
  <c r="M4261" i="15"/>
  <c r="M4262" i="15"/>
  <c r="M4263" i="15"/>
  <c r="M4264" i="15"/>
  <c r="M4265" i="15"/>
  <c r="M4266" i="15"/>
  <c r="M4267" i="15"/>
  <c r="M4268" i="15"/>
  <c r="M4269" i="15"/>
  <c r="M4270" i="15"/>
  <c r="M4271" i="15"/>
  <c r="M4272" i="15"/>
  <c r="M4273" i="15"/>
  <c r="M4274" i="15"/>
  <c r="M4275" i="15"/>
  <c r="M4276" i="15"/>
  <c r="M4277" i="15"/>
  <c r="M4278" i="15"/>
  <c r="M4279" i="15"/>
  <c r="M4280" i="15"/>
  <c r="M4281" i="15"/>
  <c r="M4282" i="15"/>
  <c r="M4283" i="15"/>
  <c r="M4284" i="15"/>
  <c r="M4285" i="15"/>
  <c r="M4286" i="15"/>
  <c r="M4287" i="15"/>
  <c r="M4288" i="15"/>
  <c r="M4289" i="15"/>
  <c r="M4290" i="15"/>
  <c r="M4291" i="15"/>
  <c r="M4292" i="15"/>
  <c r="M4293" i="15"/>
  <c r="M4294" i="15"/>
  <c r="M4295" i="15"/>
  <c r="M4296" i="15"/>
  <c r="M4297" i="15"/>
  <c r="M4298" i="15"/>
  <c r="M4299" i="15"/>
  <c r="M4300" i="15"/>
  <c r="M4301" i="15"/>
  <c r="M4302" i="15"/>
  <c r="M4303" i="15"/>
  <c r="M4304" i="15"/>
  <c r="M4305" i="15"/>
  <c r="M4306" i="15"/>
  <c r="M4307" i="15"/>
  <c r="M4308" i="15"/>
  <c r="M4309" i="15"/>
  <c r="M4310" i="15"/>
  <c r="M4311" i="15"/>
  <c r="M4312" i="15"/>
  <c r="M4313" i="15"/>
  <c r="M4314" i="15"/>
  <c r="M4315" i="15"/>
  <c r="M4316" i="15"/>
  <c r="M4317" i="15"/>
  <c r="M4318" i="15"/>
  <c r="M4319" i="15"/>
  <c r="M4320" i="15"/>
  <c r="M4321" i="15"/>
  <c r="M4322" i="15"/>
  <c r="M4323" i="15"/>
  <c r="M4324" i="15"/>
  <c r="M4325" i="15"/>
  <c r="M4326" i="15"/>
  <c r="M4327" i="15"/>
  <c r="M4328" i="15"/>
  <c r="M4329" i="15"/>
  <c r="M4330" i="15"/>
  <c r="M4331" i="15"/>
  <c r="M4332" i="15"/>
  <c r="M4333" i="15"/>
  <c r="M4334" i="15"/>
  <c r="M4335" i="15"/>
  <c r="M4336" i="15"/>
  <c r="M4337" i="15"/>
  <c r="M4338" i="15"/>
  <c r="M4339" i="15"/>
  <c r="M4340" i="15"/>
  <c r="M4341" i="15"/>
  <c r="M4342" i="15"/>
  <c r="M4343" i="15"/>
  <c r="M4344" i="15"/>
  <c r="M4345" i="15"/>
  <c r="M4346" i="15"/>
  <c r="M4347" i="15"/>
  <c r="M4348" i="15"/>
  <c r="M4349" i="15"/>
  <c r="M4350" i="15"/>
  <c r="M4351" i="15"/>
  <c r="M4352" i="15"/>
  <c r="M4353" i="15"/>
  <c r="M4354" i="15"/>
  <c r="M4355" i="15"/>
  <c r="M4356" i="15"/>
  <c r="M4357" i="15"/>
  <c r="M4358" i="15"/>
  <c r="M4359" i="15"/>
  <c r="M4360" i="15"/>
  <c r="M4361" i="15"/>
  <c r="M4362" i="15"/>
  <c r="M4363" i="15"/>
  <c r="M4364" i="15"/>
  <c r="M4365" i="15"/>
  <c r="M4366" i="15"/>
  <c r="M4367" i="15"/>
  <c r="M4368" i="15"/>
  <c r="M4369" i="15"/>
  <c r="M4370" i="15"/>
  <c r="M4371" i="15"/>
  <c r="M4372" i="15"/>
  <c r="M4373" i="15"/>
  <c r="M4374" i="15"/>
  <c r="M4375" i="15"/>
  <c r="M4376" i="15"/>
  <c r="M4377" i="15"/>
  <c r="M4378" i="15"/>
  <c r="M4379" i="15"/>
  <c r="M4380" i="15"/>
  <c r="M4381" i="15"/>
  <c r="M4382" i="15"/>
  <c r="M4383" i="15"/>
  <c r="M4384" i="15"/>
  <c r="M4385" i="15"/>
  <c r="M4386" i="15"/>
  <c r="M4387" i="15"/>
  <c r="M4388" i="15"/>
  <c r="M4389" i="15"/>
  <c r="M4390" i="15"/>
  <c r="M4391" i="15"/>
  <c r="M4392" i="15"/>
  <c r="M4393" i="15"/>
  <c r="M4394" i="15"/>
  <c r="M4395" i="15"/>
  <c r="M4396" i="15"/>
  <c r="M4397" i="15"/>
  <c r="M4398" i="15"/>
  <c r="M4399" i="15"/>
  <c r="M4400" i="15"/>
  <c r="M4401" i="15"/>
  <c r="M4402" i="15"/>
  <c r="M4403" i="15"/>
  <c r="M4404" i="15"/>
  <c r="M4405" i="15"/>
  <c r="M4406" i="15"/>
  <c r="M4407" i="15"/>
  <c r="M4408" i="15"/>
  <c r="M4409" i="15"/>
  <c r="M4410" i="15"/>
  <c r="M4411" i="15"/>
  <c r="M4412" i="15"/>
  <c r="M4413" i="15"/>
  <c r="M4414" i="15"/>
  <c r="M4415" i="15"/>
  <c r="M4416" i="15"/>
  <c r="M4417" i="15"/>
  <c r="M4418" i="15"/>
  <c r="M4419" i="15"/>
  <c r="M4420" i="15"/>
  <c r="M4421" i="15"/>
  <c r="M4422" i="15"/>
  <c r="M4423" i="15"/>
  <c r="M4424" i="15"/>
  <c r="M4425" i="15"/>
  <c r="M4426" i="15"/>
  <c r="M4427" i="15"/>
  <c r="M4428" i="15"/>
  <c r="M4429" i="15"/>
  <c r="M4430" i="15"/>
  <c r="M4431" i="15"/>
  <c r="M4432" i="15"/>
  <c r="M4433" i="15"/>
  <c r="M4434" i="15"/>
  <c r="M4435" i="15"/>
  <c r="M4436" i="15"/>
  <c r="M4437" i="15"/>
  <c r="M4438" i="15"/>
  <c r="M4439" i="15"/>
  <c r="M4440" i="15"/>
  <c r="M4441" i="15"/>
  <c r="M4442" i="15"/>
  <c r="M4443" i="15"/>
  <c r="M4444" i="15"/>
  <c r="M4445" i="15"/>
  <c r="M4446" i="15"/>
  <c r="M4447" i="15"/>
  <c r="M4448" i="15"/>
  <c r="M4449" i="15"/>
  <c r="M4450" i="15"/>
  <c r="M4451" i="15"/>
  <c r="M4452" i="15"/>
  <c r="M4453" i="15"/>
  <c r="M4454" i="15"/>
  <c r="M4455" i="15"/>
  <c r="M4456" i="15"/>
  <c r="M4457" i="15"/>
  <c r="M4458" i="15"/>
  <c r="M4459" i="15"/>
  <c r="M4460" i="15"/>
  <c r="M4461" i="15"/>
  <c r="M4462" i="15"/>
  <c r="M4463" i="15"/>
  <c r="M4464" i="15"/>
  <c r="M4465" i="15"/>
  <c r="M4466" i="15"/>
  <c r="M4467" i="15"/>
  <c r="M4468" i="15"/>
  <c r="M4469" i="15"/>
  <c r="M4470" i="15"/>
  <c r="M4471" i="15"/>
  <c r="M4472" i="15"/>
  <c r="M4473" i="15"/>
  <c r="M4474" i="15"/>
  <c r="M4475" i="15"/>
  <c r="M4476" i="15"/>
  <c r="M4477" i="15"/>
  <c r="M4478" i="15"/>
  <c r="M4479" i="15"/>
  <c r="M4480" i="15"/>
  <c r="M4481" i="15"/>
  <c r="M4482" i="15"/>
  <c r="M4483" i="15"/>
  <c r="M4484" i="15"/>
  <c r="M4485" i="15"/>
  <c r="M4486" i="15"/>
  <c r="M4487" i="15"/>
  <c r="M4488" i="15"/>
  <c r="M4489" i="15"/>
  <c r="M4490" i="15"/>
  <c r="M4491" i="15"/>
  <c r="M4492" i="15"/>
  <c r="M4493" i="15"/>
  <c r="M4494" i="15"/>
  <c r="M4495" i="15"/>
  <c r="M4496" i="15"/>
  <c r="M4497" i="15"/>
  <c r="M4498" i="15"/>
  <c r="M4499" i="15"/>
  <c r="M4500" i="15"/>
  <c r="M4501" i="15"/>
  <c r="M4502" i="15"/>
  <c r="M4503" i="15"/>
  <c r="M4504" i="15"/>
  <c r="M4505" i="15"/>
  <c r="M4506" i="15"/>
  <c r="M4507" i="15"/>
  <c r="M4508" i="15"/>
  <c r="M4509" i="15"/>
  <c r="M4510" i="15"/>
  <c r="M4511" i="15"/>
  <c r="M4512" i="15"/>
  <c r="M4513" i="15"/>
  <c r="M4514" i="15"/>
  <c r="M4515" i="15"/>
  <c r="M4516" i="15"/>
  <c r="M4517" i="15"/>
  <c r="M4518" i="15"/>
  <c r="M4519" i="15"/>
  <c r="M4520" i="15"/>
  <c r="M4521" i="15"/>
  <c r="M4522" i="15"/>
  <c r="M4523" i="15"/>
  <c r="M4524" i="15"/>
  <c r="M4525" i="15"/>
  <c r="M4526" i="15"/>
  <c r="M4527" i="15"/>
  <c r="M4528" i="15"/>
  <c r="M4529" i="15"/>
  <c r="M4530" i="15"/>
  <c r="M4531" i="15"/>
  <c r="M4532" i="15"/>
  <c r="M4533" i="15"/>
  <c r="M4534" i="15"/>
  <c r="M4535" i="15"/>
  <c r="M4536" i="15"/>
  <c r="M4537" i="15"/>
  <c r="M4538" i="15"/>
  <c r="M4539" i="15"/>
  <c r="M4540" i="15"/>
  <c r="M4541" i="15"/>
  <c r="M4542" i="15"/>
  <c r="M4543" i="15"/>
  <c r="M4544" i="15"/>
  <c r="M4545" i="15"/>
  <c r="M4546" i="15"/>
  <c r="M4547" i="15"/>
  <c r="M4548" i="15"/>
  <c r="M4549" i="15"/>
  <c r="M4550" i="15"/>
  <c r="M4551" i="15"/>
  <c r="M4552" i="15"/>
  <c r="M4553" i="15"/>
  <c r="M4554" i="15"/>
  <c r="M4555" i="15"/>
  <c r="M4556" i="15"/>
  <c r="M4557" i="15"/>
  <c r="M4558" i="15"/>
  <c r="M4559" i="15"/>
  <c r="M4560" i="15"/>
  <c r="M4561" i="15"/>
  <c r="M4562" i="15"/>
  <c r="M4563" i="15"/>
  <c r="M4564" i="15"/>
  <c r="M4565" i="15"/>
  <c r="M4566" i="15"/>
  <c r="M4567" i="15"/>
  <c r="M4568" i="15"/>
  <c r="M4569" i="15"/>
  <c r="M4570" i="15"/>
  <c r="M4571" i="15"/>
  <c r="M4572" i="15"/>
  <c r="M4573" i="15"/>
  <c r="M4574" i="15"/>
  <c r="M4575" i="15"/>
  <c r="M4576" i="15"/>
  <c r="M4577" i="15"/>
  <c r="M4578" i="15"/>
  <c r="M4579" i="15"/>
  <c r="M4580" i="15"/>
  <c r="M4581" i="15"/>
  <c r="M4582" i="15"/>
  <c r="M4583" i="15"/>
  <c r="M4584" i="15"/>
  <c r="M4585" i="15"/>
  <c r="M4586" i="15"/>
  <c r="M4587" i="15"/>
  <c r="M4588" i="15"/>
  <c r="M4589" i="15"/>
  <c r="M4590" i="15"/>
  <c r="M4591" i="15"/>
  <c r="M4592" i="15"/>
  <c r="M4593" i="15"/>
  <c r="M4594" i="15"/>
  <c r="M4595" i="15"/>
  <c r="M4596" i="15"/>
  <c r="M4597" i="15"/>
  <c r="M4598" i="15"/>
  <c r="M4599" i="15"/>
  <c r="M4600" i="15"/>
  <c r="M4601" i="15"/>
  <c r="M4602" i="15"/>
  <c r="M4603" i="15"/>
  <c r="M4604" i="15"/>
  <c r="M4605" i="15"/>
  <c r="M4606" i="15"/>
  <c r="M4607" i="15"/>
  <c r="M4608" i="15"/>
  <c r="M4609" i="15"/>
  <c r="M4610" i="15"/>
  <c r="M4611" i="15"/>
  <c r="M4612" i="15"/>
  <c r="M4613" i="15"/>
  <c r="M4614" i="15"/>
  <c r="M4615" i="15"/>
  <c r="M4616" i="15"/>
  <c r="M4617" i="15"/>
  <c r="M4618" i="15"/>
  <c r="M4619" i="15"/>
  <c r="M4620" i="15"/>
  <c r="M4621" i="15"/>
  <c r="M4622" i="15"/>
  <c r="M4623" i="15"/>
  <c r="M4624" i="15"/>
  <c r="M4625" i="15"/>
  <c r="M4626" i="15"/>
  <c r="M4627" i="15"/>
  <c r="M4628" i="15"/>
  <c r="M4629" i="15"/>
  <c r="M4630" i="15"/>
  <c r="M4631" i="15"/>
  <c r="M4632" i="15"/>
  <c r="M4633" i="15"/>
  <c r="M4634" i="15"/>
  <c r="M4635" i="15"/>
  <c r="M4636" i="15"/>
  <c r="M4637" i="15"/>
  <c r="M4638" i="15"/>
  <c r="M4639" i="15"/>
  <c r="M4640" i="15"/>
  <c r="M4641" i="15"/>
  <c r="M4642" i="15"/>
  <c r="M4643" i="15"/>
  <c r="M4644" i="15"/>
  <c r="M4645" i="15"/>
  <c r="M4646" i="15"/>
  <c r="M4647" i="15"/>
  <c r="M4648" i="15"/>
  <c r="M4649" i="15"/>
  <c r="M4650" i="15"/>
  <c r="M4651" i="15"/>
  <c r="M4652" i="15"/>
  <c r="M4653" i="15"/>
  <c r="M4654" i="15"/>
  <c r="M4655" i="15"/>
  <c r="M4656" i="15"/>
  <c r="M4657" i="15"/>
  <c r="M4658" i="15"/>
  <c r="M4659" i="15"/>
  <c r="M4660" i="15"/>
  <c r="M4661" i="15"/>
  <c r="M4662" i="15"/>
  <c r="M4663" i="15"/>
  <c r="M4664" i="15"/>
  <c r="M4665" i="15"/>
  <c r="M4666" i="15"/>
  <c r="M4667" i="15"/>
  <c r="M4668" i="15"/>
  <c r="M4669" i="15"/>
  <c r="M4670" i="15"/>
  <c r="M4671" i="15"/>
  <c r="M4672" i="15"/>
  <c r="M4673" i="15"/>
  <c r="M4674" i="15"/>
  <c r="M4675" i="15"/>
  <c r="M4676" i="15"/>
  <c r="M4677" i="15"/>
  <c r="M4678" i="15"/>
  <c r="M4679" i="15"/>
  <c r="M4680" i="15"/>
  <c r="M4681" i="15"/>
  <c r="M4682" i="15"/>
  <c r="M4683" i="15"/>
  <c r="M4684" i="15"/>
  <c r="M4685" i="15"/>
  <c r="M4686" i="15"/>
  <c r="M4687" i="15"/>
  <c r="M4688" i="15"/>
  <c r="M4689" i="15"/>
  <c r="M4690" i="15"/>
  <c r="M4691" i="15"/>
  <c r="M4692" i="15"/>
  <c r="M4693" i="15"/>
  <c r="M4694" i="15"/>
  <c r="M4695" i="15"/>
  <c r="M4696" i="15"/>
  <c r="M4697" i="15"/>
  <c r="M4698" i="15"/>
  <c r="M4699" i="15"/>
  <c r="M4700" i="15"/>
  <c r="M4701" i="15"/>
  <c r="M4702" i="15"/>
  <c r="M4703" i="15"/>
  <c r="M4704" i="15"/>
  <c r="M4705" i="15"/>
  <c r="M4706" i="15"/>
  <c r="M4707" i="15"/>
  <c r="M4708" i="15"/>
  <c r="M4709" i="15"/>
  <c r="M4710" i="15"/>
  <c r="M4711" i="15"/>
  <c r="M4712" i="15"/>
  <c r="M4713" i="15"/>
  <c r="M4714" i="15"/>
  <c r="M4715" i="15"/>
  <c r="M4716" i="15"/>
  <c r="M4717" i="15"/>
  <c r="M4718" i="15"/>
  <c r="M4719" i="15"/>
  <c r="M4720" i="15"/>
  <c r="M4721" i="15"/>
  <c r="M4722" i="15"/>
  <c r="M4723" i="15"/>
  <c r="M4724" i="15"/>
  <c r="M4725" i="15"/>
  <c r="M4726" i="15"/>
  <c r="M4727" i="15"/>
  <c r="M4728" i="15"/>
  <c r="M4729" i="15"/>
  <c r="M4730" i="15"/>
  <c r="M4731" i="15"/>
  <c r="M4732" i="15"/>
  <c r="M4733" i="15"/>
  <c r="M4734" i="15"/>
  <c r="M4735" i="15"/>
  <c r="M4736" i="15"/>
  <c r="M4737" i="15"/>
  <c r="M4738" i="15"/>
  <c r="M4739" i="15"/>
  <c r="M4740" i="15"/>
  <c r="M4741" i="15"/>
  <c r="M4742" i="15"/>
  <c r="M4743" i="15"/>
  <c r="M4744" i="15"/>
  <c r="M4745" i="15"/>
  <c r="M4746" i="15"/>
  <c r="M4747" i="15"/>
  <c r="M4748" i="15"/>
  <c r="M4749" i="15"/>
  <c r="M4750" i="15"/>
  <c r="M4751" i="15"/>
  <c r="M4752" i="15"/>
  <c r="M4753" i="15"/>
  <c r="M4754" i="15"/>
  <c r="M4755" i="15"/>
  <c r="M4756" i="15"/>
  <c r="M4757" i="15"/>
  <c r="M4758" i="15"/>
  <c r="M4759" i="15"/>
  <c r="M4760" i="15"/>
  <c r="M4761" i="15"/>
  <c r="M4762" i="15"/>
  <c r="M4763" i="15"/>
  <c r="M4764" i="15"/>
  <c r="M4765" i="15"/>
  <c r="M4766" i="15"/>
  <c r="M4767" i="15"/>
  <c r="M4768" i="15"/>
  <c r="M4769" i="15"/>
  <c r="M4770" i="15"/>
  <c r="M4771" i="15"/>
  <c r="M4772" i="15"/>
  <c r="M4773" i="15"/>
  <c r="M4774" i="15"/>
  <c r="M4775" i="15"/>
  <c r="M4776" i="15"/>
  <c r="M4777" i="15"/>
  <c r="M4778" i="15"/>
  <c r="M4779" i="15"/>
  <c r="M4780" i="15"/>
  <c r="M4781" i="15"/>
  <c r="M4782" i="15"/>
  <c r="M4783" i="15"/>
  <c r="M4784" i="15"/>
  <c r="M4785" i="15"/>
  <c r="M4786" i="15"/>
  <c r="M4787" i="15"/>
  <c r="M4788" i="15"/>
  <c r="M4789" i="15"/>
  <c r="M4790" i="15"/>
  <c r="M4791" i="15"/>
  <c r="M4792" i="15"/>
  <c r="M4793" i="15"/>
  <c r="M4794" i="15"/>
  <c r="M4795" i="15"/>
  <c r="M4796" i="15"/>
  <c r="M4797" i="15"/>
  <c r="M4798" i="15"/>
  <c r="M4799" i="15"/>
  <c r="M4800" i="15"/>
  <c r="M4801" i="15"/>
  <c r="M4802" i="15"/>
  <c r="M4803" i="15"/>
  <c r="M4804" i="15"/>
  <c r="M4805" i="15"/>
  <c r="M4806" i="15"/>
  <c r="M4807" i="15"/>
  <c r="M4808" i="15"/>
  <c r="M4809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4832" i="15"/>
  <c r="M4831" i="15"/>
  <c r="M4830" i="15"/>
  <c r="M4829" i="15"/>
  <c r="M4828" i="15"/>
  <c r="M4827" i="15"/>
  <c r="M4826" i="15"/>
  <c r="M4825" i="15"/>
  <c r="M4824" i="15"/>
  <c r="M4823" i="15"/>
  <c r="M4822" i="15"/>
  <c r="M4821" i="15"/>
  <c r="M4820" i="15"/>
  <c r="M4819" i="15"/>
  <c r="M4818" i="15"/>
  <c r="M4817" i="15"/>
  <c r="M4816" i="15"/>
  <c r="M4815" i="15"/>
  <c r="M4814" i="15"/>
  <c r="M4813" i="15"/>
  <c r="M4812" i="15"/>
  <c r="M4811" i="15"/>
  <c r="M4810" i="15"/>
  <c r="M2" i="15"/>
  <c r="A328" i="3" l="1"/>
  <c r="A327" i="3"/>
  <c r="A329" i="3" s="1"/>
  <c r="A330" i="3" s="1"/>
  <c r="A331" i="3" s="1"/>
  <c r="A332" i="3" s="1"/>
  <c r="A333" i="3" s="1"/>
  <c r="P49" i="12"/>
  <c r="P476" i="11"/>
  <c r="P517" i="11"/>
  <c r="P260" i="7"/>
  <c r="P257" i="7"/>
  <c r="P261" i="7"/>
  <c r="P258" i="7"/>
  <c r="P262" i="7"/>
  <c r="P259" i="7"/>
  <c r="P9" i="13"/>
  <c r="P17" i="13"/>
  <c r="P25" i="13"/>
  <c r="P12" i="13"/>
  <c r="P20" i="13"/>
  <c r="P10" i="13"/>
  <c r="P21" i="13"/>
  <c r="P30" i="13"/>
  <c r="P38" i="13"/>
  <c r="P46" i="13"/>
  <c r="P54" i="13"/>
  <c r="P62" i="13"/>
  <c r="P70" i="13"/>
  <c r="P78" i="13"/>
  <c r="P86" i="13"/>
  <c r="P94" i="13"/>
  <c r="P102" i="13"/>
  <c r="P110" i="13"/>
  <c r="P118" i="13"/>
  <c r="P126" i="13"/>
  <c r="P134" i="13"/>
  <c r="P142" i="13"/>
  <c r="P150" i="13"/>
  <c r="P158" i="13"/>
  <c r="P9" i="12"/>
  <c r="P17" i="12"/>
  <c r="P25" i="12"/>
  <c r="P33" i="12"/>
  <c r="P41" i="12"/>
  <c r="P57" i="12"/>
  <c r="P65" i="12"/>
  <c r="P73" i="12"/>
  <c r="P81" i="12"/>
  <c r="P89" i="12"/>
  <c r="P97" i="12"/>
  <c r="P105" i="12"/>
  <c r="P113" i="12"/>
  <c r="P121" i="12"/>
  <c r="P129" i="12"/>
  <c r="P137" i="12"/>
  <c r="P145" i="12"/>
  <c r="P153" i="12"/>
  <c r="P161" i="12"/>
  <c r="P169" i="12"/>
  <c r="P10" i="11"/>
  <c r="P18" i="11"/>
  <c r="P26" i="11"/>
  <c r="P34" i="11"/>
  <c r="P42" i="11"/>
  <c r="P50" i="11"/>
  <c r="P58" i="11"/>
  <c r="P66" i="11"/>
  <c r="P74" i="11"/>
  <c r="P82" i="11"/>
  <c r="P90" i="11"/>
  <c r="P98" i="11"/>
  <c r="P106" i="11"/>
  <c r="P114" i="11"/>
  <c r="P122" i="11"/>
  <c r="P130" i="11"/>
  <c r="P138" i="11"/>
  <c r="P146" i="11"/>
  <c r="P11" i="13"/>
  <c r="P22" i="13"/>
  <c r="P31" i="13"/>
  <c r="P39" i="13"/>
  <c r="P47" i="13"/>
  <c r="P55" i="13"/>
  <c r="P63" i="13"/>
  <c r="P71" i="13"/>
  <c r="P79" i="13"/>
  <c r="P87" i="13"/>
  <c r="P95" i="13"/>
  <c r="P103" i="13"/>
  <c r="P111" i="13"/>
  <c r="P119" i="13"/>
  <c r="P127" i="13"/>
  <c r="P135" i="13"/>
  <c r="P143" i="13"/>
  <c r="P151" i="13"/>
  <c r="P159" i="13"/>
  <c r="P10" i="12"/>
  <c r="P18" i="12"/>
  <c r="P26" i="12"/>
  <c r="P34" i="12"/>
  <c r="P42" i="12"/>
  <c r="P50" i="12"/>
  <c r="P58" i="12"/>
  <c r="P66" i="12"/>
  <c r="P74" i="12"/>
  <c r="P13" i="13"/>
  <c r="P23" i="13"/>
  <c r="P32" i="13"/>
  <c r="P40" i="13"/>
  <c r="P48" i="13"/>
  <c r="P56" i="13"/>
  <c r="P64" i="13"/>
  <c r="P72" i="13"/>
  <c r="P80" i="13"/>
  <c r="P88" i="13"/>
  <c r="P96" i="13"/>
  <c r="P104" i="13"/>
  <c r="P112" i="13"/>
  <c r="P120" i="13"/>
  <c r="P128" i="13"/>
  <c r="P136" i="13"/>
  <c r="P144" i="13"/>
  <c r="P152" i="13"/>
  <c r="P160" i="13"/>
  <c r="P11" i="12"/>
  <c r="P19" i="12"/>
  <c r="P27" i="12"/>
  <c r="P35" i="12"/>
  <c r="P43" i="12"/>
  <c r="P51" i="12"/>
  <c r="P59" i="12"/>
  <c r="P67" i="12"/>
  <c r="P75" i="12"/>
  <c r="P83" i="12"/>
  <c r="P91" i="12"/>
  <c r="P99" i="12"/>
  <c r="P107" i="12"/>
  <c r="P115" i="12"/>
  <c r="P123" i="12"/>
  <c r="P131" i="12"/>
  <c r="P139" i="12"/>
  <c r="P147" i="12"/>
  <c r="P155" i="12"/>
  <c r="P163" i="12"/>
  <c r="P171" i="12"/>
  <c r="P12" i="11"/>
  <c r="P20" i="11"/>
  <c r="P28" i="11"/>
  <c r="P36" i="11"/>
  <c r="P44" i="11"/>
  <c r="P52" i="11"/>
  <c r="P60" i="11"/>
  <c r="P68" i="11"/>
  <c r="P76" i="11"/>
  <c r="P92" i="11"/>
  <c r="P100" i="11"/>
  <c r="P108" i="11"/>
  <c r="P116" i="11"/>
  <c r="P124" i="11"/>
  <c r="P132" i="11"/>
  <c r="P140" i="11"/>
  <c r="P148" i="11"/>
  <c r="P14" i="13"/>
  <c r="P24" i="13"/>
  <c r="P33" i="13"/>
  <c r="P41" i="13"/>
  <c r="P49" i="13"/>
  <c r="P57" i="13"/>
  <c r="P65" i="13"/>
  <c r="P73" i="13"/>
  <c r="P81" i="13"/>
  <c r="P89" i="13"/>
  <c r="P97" i="13"/>
  <c r="P105" i="13"/>
  <c r="P113" i="13"/>
  <c r="P121" i="13"/>
  <c r="P129" i="13"/>
  <c r="P137" i="13"/>
  <c r="P145" i="13"/>
  <c r="P153" i="13"/>
  <c r="P161" i="13"/>
  <c r="P12" i="12"/>
  <c r="P20" i="12"/>
  <c r="P28" i="12"/>
  <c r="P36" i="12"/>
  <c r="P44" i="12"/>
  <c r="P52" i="12"/>
  <c r="P60" i="12"/>
  <c r="P68" i="12"/>
  <c r="P76" i="12"/>
  <c r="P84" i="12"/>
  <c r="P92" i="12"/>
  <c r="P100" i="12"/>
  <c r="P108" i="12"/>
  <c r="P116" i="12"/>
  <c r="P124" i="12"/>
  <c r="P132" i="12"/>
  <c r="P140" i="12"/>
  <c r="P148" i="12"/>
  <c r="P156" i="12"/>
  <c r="P164" i="12"/>
  <c r="P172" i="12"/>
  <c r="P13" i="11"/>
  <c r="P21" i="11"/>
  <c r="P29" i="11"/>
  <c r="P37" i="11"/>
  <c r="P45" i="11"/>
  <c r="P53" i="11"/>
  <c r="P61" i="11"/>
  <c r="P69" i="11"/>
  <c r="P77" i="11"/>
  <c r="P93" i="11"/>
  <c r="P101" i="11"/>
  <c r="P109" i="11"/>
  <c r="P117" i="11"/>
  <c r="P15" i="13"/>
  <c r="P26" i="13"/>
  <c r="P34" i="13"/>
  <c r="P42" i="13"/>
  <c r="P50" i="13"/>
  <c r="P58" i="13"/>
  <c r="P66" i="13"/>
  <c r="P74" i="13"/>
  <c r="P82" i="13"/>
  <c r="P90" i="13"/>
  <c r="P98" i="13"/>
  <c r="P106" i="13"/>
  <c r="P114" i="13"/>
  <c r="P122" i="13"/>
  <c r="P130" i="13"/>
  <c r="P138" i="13"/>
  <c r="P146" i="13"/>
  <c r="P154" i="13"/>
  <c r="P162" i="13"/>
  <c r="P13" i="12"/>
  <c r="P21" i="12"/>
  <c r="P29" i="12"/>
  <c r="P37" i="12"/>
  <c r="P45" i="12"/>
  <c r="P53" i="12"/>
  <c r="P61" i="12"/>
  <c r="P69" i="12"/>
  <c r="P77" i="12"/>
  <c r="P85" i="12"/>
  <c r="P93" i="12"/>
  <c r="P101" i="12"/>
  <c r="P109" i="12"/>
  <c r="P117" i="12"/>
  <c r="P125" i="12"/>
  <c r="P133" i="12"/>
  <c r="P141" i="12"/>
  <c r="P149" i="12"/>
  <c r="P157" i="12"/>
  <c r="P165" i="12"/>
  <c r="P173" i="12"/>
  <c r="P14" i="11"/>
  <c r="P22" i="11"/>
  <c r="P30" i="11"/>
  <c r="P38" i="11"/>
  <c r="P54" i="11"/>
  <c r="P62" i="11"/>
  <c r="P70" i="11"/>
  <c r="P78" i="11"/>
  <c r="P94" i="11"/>
  <c r="P102" i="11"/>
  <c r="P110" i="11"/>
  <c r="P118" i="11"/>
  <c r="P126" i="11"/>
  <c r="P134" i="11"/>
  <c r="P142" i="11"/>
  <c r="P150" i="11"/>
  <c r="P18" i="13"/>
  <c r="P28" i="13"/>
  <c r="P36" i="13"/>
  <c r="P44" i="13"/>
  <c r="P52" i="13"/>
  <c r="P60" i="13"/>
  <c r="P68" i="13"/>
  <c r="P76" i="13"/>
  <c r="P84" i="13"/>
  <c r="P92" i="13"/>
  <c r="P100" i="13"/>
  <c r="P108" i="13"/>
  <c r="P116" i="13"/>
  <c r="P124" i="13"/>
  <c r="P132" i="13"/>
  <c r="P140" i="13"/>
  <c r="P148" i="13"/>
  <c r="P156" i="13"/>
  <c r="P164" i="13"/>
  <c r="P15" i="12"/>
  <c r="P23" i="12"/>
  <c r="P31" i="12"/>
  <c r="P39" i="12"/>
  <c r="P47" i="12"/>
  <c r="P55" i="12"/>
  <c r="P63" i="12"/>
  <c r="P71" i="12"/>
  <c r="P79" i="12"/>
  <c r="P87" i="12"/>
  <c r="P95" i="12"/>
  <c r="P103" i="12"/>
  <c r="P111" i="12"/>
  <c r="P119" i="12"/>
  <c r="P127" i="12"/>
  <c r="P135" i="12"/>
  <c r="P143" i="12"/>
  <c r="P151" i="12"/>
  <c r="P159" i="12"/>
  <c r="P167" i="12"/>
  <c r="P8" i="12"/>
  <c r="P16" i="11"/>
  <c r="P24" i="11"/>
  <c r="P32" i="11"/>
  <c r="P40" i="11"/>
  <c r="P48" i="11"/>
  <c r="P56" i="11"/>
  <c r="P64" i="11"/>
  <c r="P72" i="11"/>
  <c r="P80" i="11"/>
  <c r="P88" i="11"/>
  <c r="P96" i="11"/>
  <c r="P104" i="11"/>
  <c r="P112" i="11"/>
  <c r="P120" i="11"/>
  <c r="P128" i="11"/>
  <c r="P136" i="11"/>
  <c r="P144" i="11"/>
  <c r="P152" i="11"/>
  <c r="P43" i="13"/>
  <c r="P75" i="13"/>
  <c r="P107" i="13"/>
  <c r="P139" i="13"/>
  <c r="P30" i="12"/>
  <c r="P62" i="12"/>
  <c r="P88" i="12"/>
  <c r="P110" i="12"/>
  <c r="P130" i="12"/>
  <c r="P152" i="12"/>
  <c r="P174" i="12"/>
  <c r="P27" i="11"/>
  <c r="P49" i="11"/>
  <c r="P71" i="11"/>
  <c r="P91" i="11"/>
  <c r="P113" i="11"/>
  <c r="P131" i="11"/>
  <c r="P147" i="11"/>
  <c r="P158" i="11"/>
  <c r="P166" i="11"/>
  <c r="P174" i="11"/>
  <c r="P182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90" i="11"/>
  <c r="P398" i="11"/>
  <c r="P406" i="11"/>
  <c r="P414" i="11"/>
  <c r="P422" i="11"/>
  <c r="P430" i="11"/>
  <c r="P438" i="11"/>
  <c r="P452" i="11"/>
  <c r="P460" i="11"/>
  <c r="P468" i="11"/>
  <c r="P477" i="11"/>
  <c r="P491" i="11"/>
  <c r="P499" i="11"/>
  <c r="P507" i="11"/>
  <c r="P515" i="11"/>
  <c r="P524" i="11"/>
  <c r="P532" i="11"/>
  <c r="P553" i="11"/>
  <c r="P561" i="11"/>
  <c r="P569" i="11"/>
  <c r="P577" i="11"/>
  <c r="P585" i="11"/>
  <c r="P45" i="13"/>
  <c r="P77" i="13"/>
  <c r="P109" i="13"/>
  <c r="P141" i="13"/>
  <c r="P32" i="12"/>
  <c r="P64" i="12"/>
  <c r="P90" i="12"/>
  <c r="P112" i="12"/>
  <c r="P134" i="12"/>
  <c r="P154" i="12"/>
  <c r="P31" i="11"/>
  <c r="P51" i="11"/>
  <c r="P73" i="11"/>
  <c r="P95" i="11"/>
  <c r="P115" i="11"/>
  <c r="P133" i="11"/>
  <c r="P149" i="11"/>
  <c r="P159" i="11"/>
  <c r="P167" i="11"/>
  <c r="P175" i="11"/>
  <c r="P183" i="11"/>
  <c r="P199" i="11"/>
  <c r="P207" i="11"/>
  <c r="P215" i="11"/>
  <c r="P223" i="11"/>
  <c r="P231" i="11"/>
  <c r="P239" i="11"/>
  <c r="P247" i="11"/>
  <c r="P255" i="11"/>
  <c r="P263" i="11"/>
  <c r="P271" i="11"/>
  <c r="P279" i="11"/>
  <c r="P287" i="11"/>
  <c r="P295" i="11"/>
  <c r="P303" i="11"/>
  <c r="P311" i="11"/>
  <c r="P319" i="11"/>
  <c r="P327" i="11"/>
  <c r="P335" i="11"/>
  <c r="P343" i="11"/>
  <c r="P351" i="11"/>
  <c r="P359" i="11"/>
  <c r="P375" i="11"/>
  <c r="P391" i="11"/>
  <c r="P399" i="11"/>
  <c r="P407" i="11"/>
  <c r="P415" i="11"/>
  <c r="P423" i="11"/>
  <c r="P431" i="11"/>
  <c r="P439" i="11"/>
  <c r="P445" i="11"/>
  <c r="P453" i="11"/>
  <c r="P461" i="11"/>
  <c r="P16" i="13"/>
  <c r="P51" i="13"/>
  <c r="P83" i="13"/>
  <c r="P115" i="13"/>
  <c r="P147" i="13"/>
  <c r="P38" i="12"/>
  <c r="P70" i="12"/>
  <c r="P94" i="12"/>
  <c r="P114" i="12"/>
  <c r="P136" i="12"/>
  <c r="P158" i="12"/>
  <c r="P11" i="11"/>
  <c r="P33" i="11"/>
  <c r="P55" i="11"/>
  <c r="P75" i="11"/>
  <c r="P97" i="11"/>
  <c r="P119" i="11"/>
  <c r="P135" i="11"/>
  <c r="P151" i="11"/>
  <c r="P160" i="11"/>
  <c r="P168" i="11"/>
  <c r="P176" i="11"/>
  <c r="P184" i="11"/>
  <c r="P192" i="11"/>
  <c r="P200" i="11"/>
  <c r="P208" i="11"/>
  <c r="P216" i="11"/>
  <c r="P224" i="11"/>
  <c r="P232" i="11"/>
  <c r="P240" i="11"/>
  <c r="P248" i="11"/>
  <c r="P256" i="11"/>
  <c r="P264" i="11"/>
  <c r="P272" i="11"/>
  <c r="P280" i="11"/>
  <c r="P288" i="11"/>
  <c r="P296" i="11"/>
  <c r="P304" i="11"/>
  <c r="P312" i="11"/>
  <c r="P320" i="11"/>
  <c r="P328" i="11"/>
  <c r="P336" i="11"/>
  <c r="P344" i="11"/>
  <c r="P352" i="11"/>
  <c r="P360" i="11"/>
  <c r="P376" i="11"/>
  <c r="P384" i="11"/>
  <c r="P392" i="11"/>
  <c r="P400" i="11"/>
  <c r="P408" i="11"/>
  <c r="P416" i="11"/>
  <c r="P424" i="11"/>
  <c r="P432" i="11"/>
  <c r="P446" i="11"/>
  <c r="P454" i="11"/>
  <c r="P462" i="11"/>
  <c r="P470" i="11"/>
  <c r="P479" i="11"/>
  <c r="P493" i="11"/>
  <c r="P501" i="11"/>
  <c r="P509" i="11"/>
  <c r="P518" i="11"/>
  <c r="P526" i="11"/>
  <c r="P534" i="11"/>
  <c r="P542" i="11"/>
  <c r="P555" i="11"/>
  <c r="P563" i="11"/>
  <c r="P571" i="11"/>
  <c r="P19" i="13"/>
  <c r="P53" i="13"/>
  <c r="P85" i="13"/>
  <c r="P117" i="13"/>
  <c r="P149" i="13"/>
  <c r="P8" i="13"/>
  <c r="P40" i="12"/>
  <c r="P72" i="12"/>
  <c r="P96" i="12"/>
  <c r="P118" i="12"/>
  <c r="P138" i="12"/>
  <c r="P160" i="12"/>
  <c r="P15" i="11"/>
  <c r="P35" i="11"/>
  <c r="P57" i="11"/>
  <c r="P79" i="11"/>
  <c r="P99" i="11"/>
  <c r="P121" i="11"/>
  <c r="P137" i="11"/>
  <c r="P153" i="11"/>
  <c r="P161" i="11"/>
  <c r="P169" i="11"/>
  <c r="P185" i="11"/>
  <c r="P193" i="11"/>
  <c r="P201" i="11"/>
  <c r="P209" i="11"/>
  <c r="P217" i="11"/>
  <c r="P225" i="11"/>
  <c r="P241" i="11"/>
  <c r="P249" i="11"/>
  <c r="P257" i="11"/>
  <c r="P265" i="11"/>
  <c r="P273" i="11"/>
  <c r="P281" i="11"/>
  <c r="P289" i="11"/>
  <c r="P297" i="11"/>
  <c r="P305" i="11"/>
  <c r="P313" i="11"/>
  <c r="P321" i="11"/>
  <c r="P329" i="11"/>
  <c r="P337" i="11"/>
  <c r="P345" i="11"/>
  <c r="P353" i="11"/>
  <c r="P361" i="11"/>
  <c r="P377" i="11"/>
  <c r="P385" i="11"/>
  <c r="P393" i="11"/>
  <c r="P401" i="11"/>
  <c r="P409" i="11"/>
  <c r="P417" i="11"/>
  <c r="P425" i="11"/>
  <c r="P433" i="11"/>
  <c r="P447" i="11"/>
  <c r="P455" i="11"/>
  <c r="P463" i="11"/>
  <c r="P471" i="11"/>
  <c r="P480" i="11"/>
  <c r="P486" i="11"/>
  <c r="P494" i="11"/>
  <c r="P502" i="11"/>
  <c r="P510" i="11"/>
  <c r="P519" i="11"/>
  <c r="P527" i="11"/>
  <c r="P535" i="11"/>
  <c r="P556" i="11"/>
  <c r="P564" i="11"/>
  <c r="P572" i="11"/>
  <c r="P580" i="11"/>
  <c r="P588" i="11"/>
  <c r="P27" i="13"/>
  <c r="P59" i="13"/>
  <c r="P91" i="13"/>
  <c r="P123" i="13"/>
  <c r="P155" i="13"/>
  <c r="P14" i="12"/>
  <c r="P46" i="12"/>
  <c r="P78" i="12"/>
  <c r="P98" i="12"/>
  <c r="P120" i="12"/>
  <c r="P142" i="12"/>
  <c r="P162" i="12"/>
  <c r="P17" i="11"/>
  <c r="P39" i="11"/>
  <c r="P59" i="11"/>
  <c r="P81" i="11"/>
  <c r="P103" i="11"/>
  <c r="P123" i="11"/>
  <c r="P139" i="11"/>
  <c r="P154" i="11"/>
  <c r="P162" i="11"/>
  <c r="P170" i="11"/>
  <c r="P186" i="11"/>
  <c r="P194" i="11"/>
  <c r="P202" i="11"/>
  <c r="P210" i="11"/>
  <c r="P218" i="11"/>
  <c r="P226" i="11"/>
  <c r="P242" i="11"/>
  <c r="P250" i="11"/>
  <c r="P258" i="11"/>
  <c r="P266" i="11"/>
  <c r="P274" i="11"/>
  <c r="P282" i="11"/>
  <c r="P290" i="11"/>
  <c r="P298" i="11"/>
  <c r="P306" i="11"/>
  <c r="P314" i="11"/>
  <c r="P322" i="11"/>
  <c r="P330" i="11"/>
  <c r="P338" i="11"/>
  <c r="P346" i="11"/>
  <c r="P354" i="11"/>
  <c r="P362" i="11"/>
  <c r="P378" i="11"/>
  <c r="P386" i="11"/>
  <c r="P394" i="11"/>
  <c r="P402" i="11"/>
  <c r="P410" i="11"/>
  <c r="P418" i="11"/>
  <c r="P426" i="11"/>
  <c r="P434" i="11"/>
  <c r="P448" i="11"/>
  <c r="P456" i="11"/>
  <c r="P464" i="11"/>
  <c r="P472" i="11"/>
  <c r="P487" i="11"/>
  <c r="P495" i="11"/>
  <c r="P503" i="11"/>
  <c r="P511" i="11"/>
  <c r="P520" i="11"/>
  <c r="P528" i="11"/>
  <c r="P536" i="11"/>
  <c r="P549" i="11"/>
  <c r="P557" i="11"/>
  <c r="P565" i="11"/>
  <c r="P573" i="11"/>
  <c r="P581" i="11"/>
  <c r="P29" i="13"/>
  <c r="P61" i="13"/>
  <c r="P93" i="13"/>
  <c r="P125" i="13"/>
  <c r="P157" i="13"/>
  <c r="P16" i="12"/>
  <c r="P48" i="12"/>
  <c r="P80" i="12"/>
  <c r="P102" i="12"/>
  <c r="P122" i="12"/>
  <c r="P144" i="12"/>
  <c r="P166" i="12"/>
  <c r="P19" i="11"/>
  <c r="P41" i="11"/>
  <c r="P63" i="11"/>
  <c r="P83" i="11"/>
  <c r="P105" i="11"/>
  <c r="P125" i="11"/>
  <c r="P141" i="11"/>
  <c r="P155" i="11"/>
  <c r="P163" i="11"/>
  <c r="P171" i="11"/>
  <c r="P187" i="11"/>
  <c r="P195" i="11"/>
  <c r="P203" i="11"/>
  <c r="P211" i="11"/>
  <c r="P219" i="11"/>
  <c r="P227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355" i="11"/>
  <c r="P363" i="11"/>
  <c r="P379" i="11"/>
  <c r="P387" i="11"/>
  <c r="P395" i="11"/>
  <c r="P403" i="11"/>
  <c r="P411" i="11"/>
  <c r="P419" i="11"/>
  <c r="P427" i="11"/>
  <c r="P435" i="11"/>
  <c r="P449" i="11"/>
  <c r="P457" i="11"/>
  <c r="P465" i="11"/>
  <c r="P473" i="11"/>
  <c r="P488" i="11"/>
  <c r="P496" i="11"/>
  <c r="P504" i="11"/>
  <c r="P512" i="11"/>
  <c r="P521" i="11"/>
  <c r="P529" i="11"/>
  <c r="P537" i="11"/>
  <c r="P550" i="11"/>
  <c r="P558" i="11"/>
  <c r="P566" i="11"/>
  <c r="P574" i="11"/>
  <c r="P582" i="11"/>
  <c r="P37" i="13"/>
  <c r="P69" i="13"/>
  <c r="P101" i="13"/>
  <c r="P133" i="13"/>
  <c r="P165" i="13"/>
  <c r="P24" i="12"/>
  <c r="P56" i="12"/>
  <c r="P86" i="12"/>
  <c r="P106" i="12"/>
  <c r="P128" i="12"/>
  <c r="P150" i="12"/>
  <c r="P170" i="12"/>
  <c r="P25" i="11"/>
  <c r="P67" i="11"/>
  <c r="P89" i="11"/>
  <c r="P111" i="11"/>
  <c r="P129" i="11"/>
  <c r="P145" i="11"/>
  <c r="P157" i="11"/>
  <c r="P165" i="11"/>
  <c r="P173" i="11"/>
  <c r="P181" i="11"/>
  <c r="P163" i="13"/>
  <c r="P168" i="12"/>
  <c r="P156" i="11"/>
  <c r="P205" i="11"/>
  <c r="P237" i="11"/>
  <c r="P269" i="11"/>
  <c r="P301" i="11"/>
  <c r="P333" i="11"/>
  <c r="P365" i="11"/>
  <c r="P397" i="11"/>
  <c r="P429" i="11"/>
  <c r="P459" i="11"/>
  <c r="P505" i="11"/>
  <c r="P525" i="11"/>
  <c r="P568" i="11"/>
  <c r="P586" i="11"/>
  <c r="P602" i="11"/>
  <c r="P610" i="11"/>
  <c r="P618" i="11"/>
  <c r="P626" i="11"/>
  <c r="P634" i="11"/>
  <c r="P642" i="11"/>
  <c r="P658" i="11"/>
  <c r="P682" i="11"/>
  <c r="P706" i="11"/>
  <c r="P722" i="11"/>
  <c r="P738" i="11"/>
  <c r="P762" i="11"/>
  <c r="P770" i="11"/>
  <c r="P778" i="11"/>
  <c r="P786" i="11"/>
  <c r="P794" i="11"/>
  <c r="P818" i="11"/>
  <c r="P826" i="11"/>
  <c r="P834" i="11"/>
  <c r="P850" i="11"/>
  <c r="P890" i="11"/>
  <c r="P898" i="11"/>
  <c r="P906" i="11"/>
  <c r="P914" i="11"/>
  <c r="P922" i="11"/>
  <c r="P930" i="11"/>
  <c r="P938" i="11"/>
  <c r="P946" i="11"/>
  <c r="P954" i="11"/>
  <c r="P962" i="11"/>
  <c r="P970" i="11"/>
  <c r="P978" i="11"/>
  <c r="P986" i="11"/>
  <c r="P994" i="11"/>
  <c r="P1010" i="11"/>
  <c r="P1018" i="11"/>
  <c r="P1026" i="11"/>
  <c r="P1034" i="11"/>
  <c r="P1042" i="11"/>
  <c r="P1050" i="11"/>
  <c r="P1058" i="11"/>
  <c r="P1066" i="11"/>
  <c r="P1074" i="11"/>
  <c r="P1082" i="11"/>
  <c r="P1090" i="11"/>
  <c r="P1098" i="11"/>
  <c r="P1106" i="11"/>
  <c r="P23" i="11"/>
  <c r="P164" i="11"/>
  <c r="P212" i="11"/>
  <c r="P244" i="11"/>
  <c r="P276" i="11"/>
  <c r="P308" i="11"/>
  <c r="P340" i="11"/>
  <c r="P404" i="11"/>
  <c r="P436" i="11"/>
  <c r="P466" i="11"/>
  <c r="P506" i="11"/>
  <c r="P530" i="11"/>
  <c r="P551" i="11"/>
  <c r="P570" i="11"/>
  <c r="P587" i="11"/>
  <c r="P603" i="11"/>
  <c r="P611" i="11"/>
  <c r="P619" i="11"/>
  <c r="P627" i="11"/>
  <c r="P635" i="11"/>
  <c r="P643" i="11"/>
  <c r="P659" i="11"/>
  <c r="P707" i="11"/>
  <c r="P723" i="11"/>
  <c r="P739" i="11"/>
  <c r="P755" i="11"/>
  <c r="P763" i="11"/>
  <c r="P771" i="11"/>
  <c r="P779" i="11"/>
  <c r="P787" i="11"/>
  <c r="P795" i="11"/>
  <c r="P811" i="11"/>
  <c r="P827" i="11"/>
  <c r="P835" i="11"/>
  <c r="P843" i="11"/>
  <c r="P851" i="11"/>
  <c r="P859" i="11"/>
  <c r="P883" i="11"/>
  <c r="P891" i="11"/>
  <c r="P899" i="11"/>
  <c r="P907" i="11"/>
  <c r="P915" i="11"/>
  <c r="P923" i="11"/>
  <c r="P931" i="11"/>
  <c r="P939" i="11"/>
  <c r="P947" i="11"/>
  <c r="P955" i="11"/>
  <c r="P963" i="11"/>
  <c r="P971" i="11"/>
  <c r="P979" i="11"/>
  <c r="P987" i="11"/>
  <c r="P995" i="11"/>
  <c r="P1011" i="11"/>
  <c r="P1019" i="11"/>
  <c r="P1027" i="11"/>
  <c r="P1035" i="11"/>
  <c r="P1043" i="11"/>
  <c r="P1051" i="11"/>
  <c r="P1059" i="11"/>
  <c r="P1067" i="11"/>
  <c r="P1075" i="11"/>
  <c r="P1083" i="11"/>
  <c r="P1091" i="11"/>
  <c r="P1099" i="11"/>
  <c r="P22" i="12"/>
  <c r="P43" i="11"/>
  <c r="P172" i="11"/>
  <c r="P213" i="11"/>
  <c r="P245" i="11"/>
  <c r="P277" i="11"/>
  <c r="P309" i="11"/>
  <c r="P341" i="11"/>
  <c r="P405" i="11"/>
  <c r="P437" i="11"/>
  <c r="P467" i="11"/>
  <c r="P489" i="11"/>
  <c r="P508" i="11"/>
  <c r="P531" i="11"/>
  <c r="P552" i="11"/>
  <c r="P575" i="11"/>
  <c r="P589" i="11"/>
  <c r="P596" i="11"/>
  <c r="P604" i="11"/>
  <c r="P612" i="11"/>
  <c r="P620" i="11"/>
  <c r="P628" i="11"/>
  <c r="P636" i="11"/>
  <c r="P644" i="11"/>
  <c r="P660" i="11"/>
  <c r="P676" i="11"/>
  <c r="P724" i="11"/>
  <c r="P740" i="11"/>
  <c r="P756" i="11"/>
  <c r="P764" i="11"/>
  <c r="P772" i="11"/>
  <c r="P780" i="11"/>
  <c r="P788" i="11"/>
  <c r="P796" i="11"/>
  <c r="P812" i="11"/>
  <c r="P820" i="11"/>
  <c r="P828" i="11"/>
  <c r="P836" i="11"/>
  <c r="P844" i="11"/>
  <c r="P852" i="11"/>
  <c r="P884" i="11"/>
  <c r="P892" i="11"/>
  <c r="P900" i="11"/>
  <c r="P908" i="11"/>
  <c r="P916" i="11"/>
  <c r="P924" i="11"/>
  <c r="P932" i="11"/>
  <c r="P940" i="11"/>
  <c r="P948" i="11"/>
  <c r="P964" i="11"/>
  <c r="P972" i="11"/>
  <c r="P980" i="11"/>
  <c r="P988" i="11"/>
  <c r="P996" i="11"/>
  <c r="P1012" i="11"/>
  <c r="P1020" i="11"/>
  <c r="P1028" i="11"/>
  <c r="P1036" i="11"/>
  <c r="P1044" i="11"/>
  <c r="P1052" i="11"/>
  <c r="P1060" i="11"/>
  <c r="P1068" i="11"/>
  <c r="P1076" i="11"/>
  <c r="P1084" i="11"/>
  <c r="P1092" i="11"/>
  <c r="P1100" i="11"/>
  <c r="P54" i="12"/>
  <c r="P65" i="11"/>
  <c r="P220" i="11"/>
  <c r="P252" i="11"/>
  <c r="P284" i="11"/>
  <c r="P316" i="11"/>
  <c r="P348" i="11"/>
  <c r="P380" i="11"/>
  <c r="P412" i="11"/>
  <c r="P469" i="11"/>
  <c r="P490" i="11"/>
  <c r="P513" i="11"/>
  <c r="P533" i="11"/>
  <c r="P554" i="11"/>
  <c r="P576" i="11"/>
  <c r="P597" i="11"/>
  <c r="P605" i="11"/>
  <c r="P613" i="11"/>
  <c r="P621" i="11"/>
  <c r="P629" i="11"/>
  <c r="P645" i="11"/>
  <c r="P661" i="11"/>
  <c r="P677" i="11"/>
  <c r="P701" i="11"/>
  <c r="P725" i="11"/>
  <c r="P741" i="11"/>
  <c r="P757" i="11"/>
  <c r="P773" i="11"/>
  <c r="P781" i="11"/>
  <c r="P789" i="11"/>
  <c r="P797" i="11"/>
  <c r="P805" i="11"/>
  <c r="P813" i="11"/>
  <c r="P829" i="11"/>
  <c r="P861" i="11"/>
  <c r="P885" i="11"/>
  <c r="P893" i="11"/>
  <c r="P901" i="11"/>
  <c r="P909" i="11"/>
  <c r="P917" i="11"/>
  <c r="P925" i="11"/>
  <c r="P933" i="11"/>
  <c r="P941" i="11"/>
  <c r="P949" i="11"/>
  <c r="P965" i="11"/>
  <c r="P973" i="11"/>
  <c r="P981" i="11"/>
  <c r="P989" i="11"/>
  <c r="P997" i="11"/>
  <c r="P1005" i="11"/>
  <c r="P1013" i="11"/>
  <c r="P35" i="13"/>
  <c r="P82" i="12"/>
  <c r="P87" i="11"/>
  <c r="P188" i="11"/>
  <c r="P221" i="11"/>
  <c r="P253" i="11"/>
  <c r="P285" i="11"/>
  <c r="P317" i="11"/>
  <c r="P349" i="11"/>
  <c r="P413" i="11"/>
  <c r="P474" i="11"/>
  <c r="P492" i="11"/>
  <c r="P514" i="11"/>
  <c r="P538" i="11"/>
  <c r="P559" i="11"/>
  <c r="P578" i="11"/>
  <c r="P598" i="11"/>
  <c r="P606" i="11"/>
  <c r="P614" i="11"/>
  <c r="P622" i="11"/>
  <c r="P630" i="11"/>
  <c r="P646" i="11"/>
  <c r="P662" i="11"/>
  <c r="P678" i="11"/>
  <c r="P694" i="11"/>
  <c r="P702" i="11"/>
  <c r="P742" i="11"/>
  <c r="P758" i="11"/>
  <c r="P766" i="11"/>
  <c r="P774" i="11"/>
  <c r="P790" i="11"/>
  <c r="P806" i="11"/>
  <c r="P830" i="11"/>
  <c r="P838" i="11"/>
  <c r="P846" i="11"/>
  <c r="P862" i="11"/>
  <c r="P886" i="11"/>
  <c r="P894" i="11"/>
  <c r="P902" i="11"/>
  <c r="P910" i="11"/>
  <c r="P926" i="11"/>
  <c r="P934" i="11"/>
  <c r="P942" i="11"/>
  <c r="P950" i="11"/>
  <c r="P966" i="11"/>
  <c r="P974" i="11"/>
  <c r="P982" i="11"/>
  <c r="P990" i="11"/>
  <c r="P998" i="11"/>
  <c r="P1006" i="11"/>
  <c r="P1014" i="11"/>
  <c r="P1022" i="11"/>
  <c r="P1030" i="11"/>
  <c r="P1038" i="11"/>
  <c r="P1046" i="11"/>
  <c r="P1054" i="11"/>
  <c r="P1062" i="11"/>
  <c r="P1070" i="11"/>
  <c r="P1078" i="11"/>
  <c r="P1086" i="11"/>
  <c r="P131" i="13"/>
  <c r="P146" i="12"/>
  <c r="P143" i="11"/>
  <c r="P204" i="11"/>
  <c r="P236" i="11"/>
  <c r="P268" i="11"/>
  <c r="P300" i="11"/>
  <c r="P332" i="11"/>
  <c r="P364" i="11"/>
  <c r="P396" i="11"/>
  <c r="P428" i="11"/>
  <c r="P458" i="11"/>
  <c r="P500" i="11"/>
  <c r="P523" i="11"/>
  <c r="P567" i="11"/>
  <c r="P584" i="11"/>
  <c r="P601" i="11"/>
  <c r="P609" i="11"/>
  <c r="P617" i="11"/>
  <c r="P625" i="11"/>
  <c r="P633" i="11"/>
  <c r="P641" i="11"/>
  <c r="P681" i="11"/>
  <c r="P697" i="11"/>
  <c r="P705" i="11"/>
  <c r="P721" i="11"/>
  <c r="P737" i="11"/>
  <c r="P761" i="11"/>
  <c r="P769" i="11"/>
  <c r="P777" i="11"/>
  <c r="P785" i="11"/>
  <c r="P793" i="11"/>
  <c r="P801" i="11"/>
  <c r="P817" i="11"/>
  <c r="P825" i="11"/>
  <c r="P849" i="11"/>
  <c r="P857" i="11"/>
  <c r="P865" i="11"/>
  <c r="P889" i="11"/>
  <c r="P897" i="11"/>
  <c r="P905" i="11"/>
  <c r="P913" i="11"/>
  <c r="P921" i="11"/>
  <c r="P929" i="11"/>
  <c r="P937" i="11"/>
  <c r="P945" i="11"/>
  <c r="P953" i="11"/>
  <c r="P961" i="11"/>
  <c r="P969" i="11"/>
  <c r="P977" i="11"/>
  <c r="P985" i="11"/>
  <c r="P993" i="11"/>
  <c r="P1009" i="11"/>
  <c r="P1017" i="11"/>
  <c r="P1025" i="11"/>
  <c r="P99" i="13"/>
  <c r="P229" i="11"/>
  <c r="P357" i="11"/>
  <c r="P478" i="11"/>
  <c r="P624" i="11"/>
  <c r="P720" i="11"/>
  <c r="P784" i="11"/>
  <c r="P848" i="11"/>
  <c r="P912" i="11"/>
  <c r="P944" i="11"/>
  <c r="P976" i="11"/>
  <c r="P1008" i="11"/>
  <c r="P1032" i="11"/>
  <c r="P1048" i="11"/>
  <c r="P1064" i="11"/>
  <c r="P1080" i="11"/>
  <c r="P1095" i="11"/>
  <c r="P1107" i="11"/>
  <c r="P1115" i="11"/>
  <c r="P15" i="9"/>
  <c r="P23" i="9"/>
  <c r="P31" i="9"/>
  <c r="P39" i="9"/>
  <c r="P47" i="9"/>
  <c r="P104" i="12"/>
  <c r="P260" i="11"/>
  <c r="P388" i="11"/>
  <c r="P497" i="11"/>
  <c r="P599" i="11"/>
  <c r="P631" i="11"/>
  <c r="P663" i="11"/>
  <c r="P695" i="11"/>
  <c r="P791" i="11"/>
  <c r="P823" i="11"/>
  <c r="P887" i="11"/>
  <c r="P951" i="11"/>
  <c r="P983" i="11"/>
  <c r="P1015" i="11"/>
  <c r="P1033" i="11"/>
  <c r="P1049" i="11"/>
  <c r="P1065" i="11"/>
  <c r="P1081" i="11"/>
  <c r="P1096" i="11"/>
  <c r="P1108" i="11"/>
  <c r="P1116" i="11"/>
  <c r="P16" i="9"/>
  <c r="P24" i="9"/>
  <c r="P32" i="9"/>
  <c r="P40" i="9"/>
  <c r="P48" i="9"/>
  <c r="P126" i="12"/>
  <c r="P261" i="11"/>
  <c r="P389" i="11"/>
  <c r="P498" i="11"/>
  <c r="P600" i="11"/>
  <c r="P632" i="11"/>
  <c r="P664" i="11"/>
  <c r="P696" i="11"/>
  <c r="P760" i="11"/>
  <c r="P792" i="11"/>
  <c r="P824" i="11"/>
  <c r="P856" i="11"/>
  <c r="P888" i="11"/>
  <c r="P952" i="11"/>
  <c r="P984" i="11"/>
  <c r="P1016" i="11"/>
  <c r="P1037" i="11"/>
  <c r="P1053" i="11"/>
  <c r="P1069" i="11"/>
  <c r="P1085" i="11"/>
  <c r="P1097" i="11"/>
  <c r="P1117" i="11"/>
  <c r="P9" i="9"/>
  <c r="P17" i="9"/>
  <c r="P25" i="9"/>
  <c r="P33" i="9"/>
  <c r="P41" i="9"/>
  <c r="P107" i="11"/>
  <c r="P292" i="11"/>
  <c r="P420" i="11"/>
  <c r="P516" i="11"/>
  <c r="P560" i="11"/>
  <c r="P607" i="11"/>
  <c r="P703" i="11"/>
  <c r="P767" i="11"/>
  <c r="P799" i="11"/>
  <c r="P831" i="11"/>
  <c r="P863" i="11"/>
  <c r="P895" i="11"/>
  <c r="P927" i="11"/>
  <c r="P991" i="11"/>
  <c r="P1021" i="11"/>
  <c r="P1039" i="11"/>
  <c r="P1055" i="11"/>
  <c r="P1071" i="11"/>
  <c r="P1087" i="11"/>
  <c r="P1101" i="11"/>
  <c r="P1110" i="11"/>
  <c r="P1118" i="11"/>
  <c r="P127" i="11"/>
  <c r="P293" i="11"/>
  <c r="P421" i="11"/>
  <c r="P522" i="11"/>
  <c r="P562" i="11"/>
  <c r="P608" i="11"/>
  <c r="P640" i="11"/>
  <c r="P704" i="11"/>
  <c r="P768" i="11"/>
  <c r="P800" i="11"/>
  <c r="P832" i="11"/>
  <c r="P864" i="11"/>
  <c r="P896" i="11"/>
  <c r="P928" i="11"/>
  <c r="P960" i="11"/>
  <c r="P992" i="11"/>
  <c r="P1023" i="11"/>
  <c r="P1040" i="11"/>
  <c r="P1056" i="11"/>
  <c r="P1072" i="11"/>
  <c r="P1088" i="11"/>
  <c r="P1102" i="11"/>
  <c r="P1111" i="11"/>
  <c r="P1119" i="11"/>
  <c r="P67" i="13"/>
  <c r="P228" i="11"/>
  <c r="P356" i="11"/>
  <c r="P475" i="11"/>
  <c r="P623" i="11"/>
  <c r="P719" i="11"/>
  <c r="P783" i="11"/>
  <c r="P911" i="11"/>
  <c r="P943" i="11"/>
  <c r="P975" i="11"/>
  <c r="P1007" i="11"/>
  <c r="P1031" i="11"/>
  <c r="P1047" i="11"/>
  <c r="P1063" i="11"/>
  <c r="P1079" i="11"/>
  <c r="P1094" i="11"/>
  <c r="P1105" i="11"/>
  <c r="P1114" i="11"/>
  <c r="P197" i="11"/>
  <c r="P583" i="11"/>
  <c r="P968" i="11"/>
  <c r="P1061" i="11"/>
  <c r="P1113" i="11"/>
  <c r="P10" i="9"/>
  <c r="P21" i="9"/>
  <c r="P35" i="9"/>
  <c r="P46" i="9"/>
  <c r="P56" i="9"/>
  <c r="P64" i="9"/>
  <c r="P72" i="9"/>
  <c r="P80" i="9"/>
  <c r="P88" i="9"/>
  <c r="P96" i="9"/>
  <c r="P104" i="9"/>
  <c r="P112" i="9"/>
  <c r="P120" i="9"/>
  <c r="P128" i="9"/>
  <c r="P136" i="9"/>
  <c r="P144" i="9"/>
  <c r="P152" i="9"/>
  <c r="P160" i="9"/>
  <c r="P168" i="9"/>
  <c r="P176" i="9"/>
  <c r="P184" i="9"/>
  <c r="P192" i="9"/>
  <c r="P200" i="9"/>
  <c r="P208" i="9"/>
  <c r="P216" i="9"/>
  <c r="P224" i="9"/>
  <c r="P232" i="9"/>
  <c r="P11" i="8"/>
  <c r="P19" i="8"/>
  <c r="P27" i="8"/>
  <c r="P35" i="8"/>
  <c r="P43" i="8"/>
  <c r="P51" i="8"/>
  <c r="P66" i="8"/>
  <c r="P74" i="8"/>
  <c r="P82" i="8"/>
  <c r="P90" i="8"/>
  <c r="P98" i="8"/>
  <c r="P106" i="8"/>
  <c r="P114" i="8"/>
  <c r="P122" i="8"/>
  <c r="P130" i="8"/>
  <c r="P138" i="8"/>
  <c r="P146" i="8"/>
  <c r="P154" i="8"/>
  <c r="P324" i="11"/>
  <c r="P615" i="11"/>
  <c r="P743" i="11"/>
  <c r="P999" i="11"/>
  <c r="P1073" i="11"/>
  <c r="P1120" i="11"/>
  <c r="P11" i="9"/>
  <c r="P22" i="9"/>
  <c r="P36" i="9"/>
  <c r="P49" i="9"/>
  <c r="P57" i="9"/>
  <c r="P65" i="9"/>
  <c r="P73" i="9"/>
  <c r="P81" i="9"/>
  <c r="P89" i="9"/>
  <c r="P97" i="9"/>
  <c r="P105" i="9"/>
  <c r="P113" i="9"/>
  <c r="P121" i="9"/>
  <c r="P129" i="9"/>
  <c r="P137" i="9"/>
  <c r="P145" i="9"/>
  <c r="P153" i="9"/>
  <c r="P161" i="9"/>
  <c r="P169" i="9"/>
  <c r="P177" i="9"/>
  <c r="P185" i="9"/>
  <c r="P193" i="9"/>
  <c r="P201" i="9"/>
  <c r="P209" i="9"/>
  <c r="P217" i="9"/>
  <c r="P225" i="9"/>
  <c r="P233" i="9"/>
  <c r="P12" i="8"/>
  <c r="P20" i="8"/>
  <c r="P28" i="8"/>
  <c r="P36" i="8"/>
  <c r="P44" i="8"/>
  <c r="P52" i="8"/>
  <c r="P59" i="8"/>
  <c r="P67" i="8"/>
  <c r="P75" i="8"/>
  <c r="P83" i="8"/>
  <c r="P91" i="8"/>
  <c r="P99" i="8"/>
  <c r="P107" i="8"/>
  <c r="P115" i="8"/>
  <c r="P123" i="8"/>
  <c r="P131" i="8"/>
  <c r="P139" i="8"/>
  <c r="P147" i="8"/>
  <c r="P325" i="11"/>
  <c r="P616" i="11"/>
  <c r="P1000" i="11"/>
  <c r="P1077" i="11"/>
  <c r="P1121" i="11"/>
  <c r="P12" i="9"/>
  <c r="P26" i="9"/>
  <c r="P37" i="9"/>
  <c r="P50" i="9"/>
  <c r="P58" i="9"/>
  <c r="P66" i="9"/>
  <c r="P74" i="9"/>
  <c r="P82" i="9"/>
  <c r="P90" i="9"/>
  <c r="P98" i="9"/>
  <c r="P106" i="9"/>
  <c r="P114" i="9"/>
  <c r="P122" i="9"/>
  <c r="P130" i="9"/>
  <c r="P138" i="9"/>
  <c r="P146" i="9"/>
  <c r="P154" i="9"/>
  <c r="P162" i="9"/>
  <c r="P170" i="9"/>
  <c r="P178" i="9"/>
  <c r="P186" i="9"/>
  <c r="P194" i="9"/>
  <c r="P202" i="9"/>
  <c r="P210" i="9"/>
  <c r="P218" i="9"/>
  <c r="P226" i="9"/>
  <c r="P234" i="9"/>
  <c r="P13" i="8"/>
  <c r="P21" i="8"/>
  <c r="P29" i="8"/>
  <c r="P37" i="8"/>
  <c r="P45" i="8"/>
  <c r="P53" i="8"/>
  <c r="P60" i="8"/>
  <c r="P68" i="8"/>
  <c r="P76" i="8"/>
  <c r="P84" i="8"/>
  <c r="P92" i="8"/>
  <c r="P100" i="8"/>
  <c r="P108" i="8"/>
  <c r="P116" i="8"/>
  <c r="P124" i="8"/>
  <c r="P132" i="8"/>
  <c r="P140" i="8"/>
  <c r="P148" i="8"/>
  <c r="P156" i="8"/>
  <c r="P450" i="11"/>
  <c r="P775" i="11"/>
  <c r="P903" i="11"/>
  <c r="P1024" i="11"/>
  <c r="P1089" i="11"/>
  <c r="P13" i="9"/>
  <c r="P27" i="9"/>
  <c r="P38" i="9"/>
  <c r="P51" i="9"/>
  <c r="P59" i="9"/>
  <c r="P67" i="9"/>
  <c r="P75" i="9"/>
  <c r="P83" i="9"/>
  <c r="P91" i="9"/>
  <c r="P99" i="9"/>
  <c r="P107" i="9"/>
  <c r="P115" i="9"/>
  <c r="P123" i="9"/>
  <c r="P131" i="9"/>
  <c r="P139" i="9"/>
  <c r="P147" i="9"/>
  <c r="P155" i="9"/>
  <c r="P163" i="9"/>
  <c r="P171" i="9"/>
  <c r="P179" i="9"/>
  <c r="P187" i="9"/>
  <c r="P195" i="9"/>
  <c r="P203" i="9"/>
  <c r="P211" i="9"/>
  <c r="P219" i="9"/>
  <c r="P227" i="9"/>
  <c r="P235" i="9"/>
  <c r="P14" i="8"/>
  <c r="P22" i="8"/>
  <c r="P30" i="8"/>
  <c r="P38" i="8"/>
  <c r="P46" i="8"/>
  <c r="P54" i="8"/>
  <c r="P61" i="8"/>
  <c r="P69" i="8"/>
  <c r="P77" i="8"/>
  <c r="P85" i="8"/>
  <c r="P93" i="8"/>
  <c r="P101" i="8"/>
  <c r="P109" i="8"/>
  <c r="P117" i="8"/>
  <c r="P125" i="8"/>
  <c r="P133" i="8"/>
  <c r="P141" i="8"/>
  <c r="P149" i="8"/>
  <c r="P451" i="11"/>
  <c r="P776" i="11"/>
  <c r="P904" i="11"/>
  <c r="P1029" i="11"/>
  <c r="P1093" i="11"/>
  <c r="P14" i="9"/>
  <c r="P28" i="9"/>
  <c r="P42" i="9"/>
  <c r="P52" i="9"/>
  <c r="P60" i="9"/>
  <c r="P68" i="9"/>
  <c r="P76" i="9"/>
  <c r="P84" i="9"/>
  <c r="P92" i="9"/>
  <c r="P100" i="9"/>
  <c r="P108" i="9"/>
  <c r="P116" i="9"/>
  <c r="P124" i="9"/>
  <c r="P132" i="9"/>
  <c r="P140" i="9"/>
  <c r="P148" i="9"/>
  <c r="P156" i="9"/>
  <c r="P164" i="9"/>
  <c r="P172" i="9"/>
  <c r="P180" i="9"/>
  <c r="P188" i="9"/>
  <c r="P196" i="9"/>
  <c r="P204" i="9"/>
  <c r="P212" i="9"/>
  <c r="P220" i="9"/>
  <c r="P228" i="9"/>
  <c r="P236" i="9"/>
  <c r="P15" i="8"/>
  <c r="P23" i="8"/>
  <c r="P31" i="8"/>
  <c r="P39" i="8"/>
  <c r="P47" i="8"/>
  <c r="P55" i="8"/>
  <c r="P62" i="8"/>
  <c r="P70" i="8"/>
  <c r="P78" i="8"/>
  <c r="P86" i="8"/>
  <c r="P94" i="8"/>
  <c r="P102" i="8"/>
  <c r="P110" i="8"/>
  <c r="P118" i="8"/>
  <c r="P126" i="8"/>
  <c r="P134" i="8"/>
  <c r="P142" i="8"/>
  <c r="P150" i="8"/>
  <c r="P679" i="11"/>
  <c r="P935" i="11"/>
  <c r="P1041" i="11"/>
  <c r="P1103" i="11"/>
  <c r="P18" i="9"/>
  <c r="P29" i="9"/>
  <c r="P43" i="9"/>
  <c r="P53" i="9"/>
  <c r="P61" i="9"/>
  <c r="P69" i="9"/>
  <c r="P77" i="9"/>
  <c r="P85" i="9"/>
  <c r="P93" i="9"/>
  <c r="P101" i="9"/>
  <c r="P109" i="9"/>
  <c r="P117" i="9"/>
  <c r="P125" i="9"/>
  <c r="P133" i="9"/>
  <c r="P141" i="9"/>
  <c r="P149" i="9"/>
  <c r="P157" i="9"/>
  <c r="P165" i="9"/>
  <c r="P173" i="9"/>
  <c r="P181" i="9"/>
  <c r="P189" i="9"/>
  <c r="P197" i="9"/>
  <c r="P205" i="9"/>
  <c r="P213" i="9"/>
  <c r="P221" i="9"/>
  <c r="P229" i="9"/>
  <c r="P8" i="9"/>
  <c r="P16" i="8"/>
  <c r="P24" i="8"/>
  <c r="P32" i="8"/>
  <c r="P40" i="8"/>
  <c r="P56" i="8"/>
  <c r="P63" i="8"/>
  <c r="P71" i="8"/>
  <c r="P79" i="8"/>
  <c r="P87" i="8"/>
  <c r="P95" i="8"/>
  <c r="P103" i="8"/>
  <c r="P111" i="8"/>
  <c r="P119" i="8"/>
  <c r="P127" i="8"/>
  <c r="P135" i="8"/>
  <c r="P151" i="8"/>
  <c r="P680" i="11"/>
  <c r="P808" i="11"/>
  <c r="P936" i="11"/>
  <c r="P1045" i="11"/>
  <c r="P1104" i="11"/>
  <c r="P19" i="9"/>
  <c r="P30" i="9"/>
  <c r="P44" i="9"/>
  <c r="P54" i="9"/>
  <c r="P62" i="9"/>
  <c r="P70" i="9"/>
  <c r="P78" i="9"/>
  <c r="P86" i="9"/>
  <c r="P94" i="9"/>
  <c r="P102" i="9"/>
  <c r="P110" i="9"/>
  <c r="P118" i="9"/>
  <c r="P126" i="9"/>
  <c r="P134" i="9"/>
  <c r="P142" i="9"/>
  <c r="P150" i="9"/>
  <c r="P158" i="9"/>
  <c r="P166" i="9"/>
  <c r="P174" i="9"/>
  <c r="P182" i="9"/>
  <c r="P190" i="9"/>
  <c r="P198" i="9"/>
  <c r="P206" i="9"/>
  <c r="P214" i="9"/>
  <c r="P222" i="9"/>
  <c r="P230" i="9"/>
  <c r="P9" i="8"/>
  <c r="P17" i="8"/>
  <c r="P25" i="8"/>
  <c r="P33" i="8"/>
  <c r="P41" i="8"/>
  <c r="P49" i="8"/>
  <c r="P64" i="8"/>
  <c r="P72" i="8"/>
  <c r="P80" i="8"/>
  <c r="P88" i="8"/>
  <c r="P96" i="8"/>
  <c r="P104" i="8"/>
  <c r="P112" i="8"/>
  <c r="P120" i="8"/>
  <c r="P128" i="8"/>
  <c r="P136" i="8"/>
  <c r="P152" i="8"/>
  <c r="P579" i="11"/>
  <c r="P34" i="9"/>
  <c r="P103" i="9"/>
  <c r="P167" i="9"/>
  <c r="P231" i="9"/>
  <c r="P65" i="8"/>
  <c r="P129" i="8"/>
  <c r="P12" i="7"/>
  <c r="P20" i="7"/>
  <c r="P28" i="7"/>
  <c r="P36" i="7"/>
  <c r="P44" i="7"/>
  <c r="P52" i="7"/>
  <c r="P60" i="7"/>
  <c r="P68" i="7"/>
  <c r="P76" i="7"/>
  <c r="P84" i="7"/>
  <c r="P100" i="7"/>
  <c r="P116" i="7"/>
  <c r="P124" i="7"/>
  <c r="P132" i="7"/>
  <c r="P140" i="7"/>
  <c r="P148" i="7"/>
  <c r="P156" i="7"/>
  <c r="P164" i="7"/>
  <c r="P172" i="7"/>
  <c r="P180" i="7"/>
  <c r="P188" i="7"/>
  <c r="P196" i="7"/>
  <c r="P204" i="7"/>
  <c r="P212" i="7"/>
  <c r="P220" i="7"/>
  <c r="P228" i="7"/>
  <c r="P236" i="7"/>
  <c r="P244" i="7"/>
  <c r="P252" i="7"/>
  <c r="P266" i="7"/>
  <c r="P274" i="7"/>
  <c r="P282" i="7"/>
  <c r="P290" i="7"/>
  <c r="P298" i="7"/>
  <c r="P306" i="7"/>
  <c r="P314" i="7"/>
  <c r="P322" i="7"/>
  <c r="P330" i="7"/>
  <c r="P338" i="7"/>
  <c r="P346" i="7"/>
  <c r="P354" i="7"/>
  <c r="P362" i="7"/>
  <c r="P370" i="7"/>
  <c r="P378" i="7"/>
  <c r="P386" i="7"/>
  <c r="P394" i="7"/>
  <c r="P45" i="9"/>
  <c r="P111" i="9"/>
  <c r="P175" i="9"/>
  <c r="P10" i="8"/>
  <c r="P73" i="8"/>
  <c r="P137" i="8"/>
  <c r="P13" i="7"/>
  <c r="P21" i="7"/>
  <c r="P29" i="7"/>
  <c r="P37" i="7"/>
  <c r="P45" i="7"/>
  <c r="P53" i="7"/>
  <c r="P61" i="7"/>
  <c r="P69" i="7"/>
  <c r="P77" i="7"/>
  <c r="P85" i="7"/>
  <c r="P93" i="7"/>
  <c r="P101" i="7"/>
  <c r="P109" i="7"/>
  <c r="P117" i="7"/>
  <c r="P125" i="7"/>
  <c r="P133" i="7"/>
  <c r="P141" i="7"/>
  <c r="P149" i="7"/>
  <c r="P157" i="7"/>
  <c r="P165" i="7"/>
  <c r="P173" i="7"/>
  <c r="P181" i="7"/>
  <c r="P189" i="7"/>
  <c r="P197" i="7"/>
  <c r="P205" i="7"/>
  <c r="P213" i="7"/>
  <c r="P221" i="7"/>
  <c r="P229" i="7"/>
  <c r="P237" i="7"/>
  <c r="P245" i="7"/>
  <c r="P253" i="7"/>
  <c r="P267" i="7"/>
  <c r="P275" i="7"/>
  <c r="P283" i="7"/>
  <c r="P291" i="7"/>
  <c r="P299" i="7"/>
  <c r="P307" i="7"/>
  <c r="P315" i="7"/>
  <c r="P323" i="7"/>
  <c r="P331" i="7"/>
  <c r="P339" i="7"/>
  <c r="P347" i="7"/>
  <c r="P355" i="7"/>
  <c r="P363" i="7"/>
  <c r="P371" i="7"/>
  <c r="P379" i="7"/>
  <c r="P387" i="7"/>
  <c r="P395" i="7"/>
  <c r="P839" i="11"/>
  <c r="P55" i="9"/>
  <c r="P119" i="9"/>
  <c r="P183" i="9"/>
  <c r="P18" i="8"/>
  <c r="P81" i="8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34" i="7"/>
  <c r="P142" i="7"/>
  <c r="P150" i="7"/>
  <c r="P158" i="7"/>
  <c r="P166" i="7"/>
  <c r="P174" i="7"/>
  <c r="P182" i="7"/>
  <c r="P190" i="7"/>
  <c r="P198" i="7"/>
  <c r="P206" i="7"/>
  <c r="P214" i="7"/>
  <c r="P222" i="7"/>
  <c r="P230" i="7"/>
  <c r="P238" i="7"/>
  <c r="P246" i="7"/>
  <c r="P254" i="7"/>
  <c r="P268" i="7"/>
  <c r="P276" i="7"/>
  <c r="P284" i="7"/>
  <c r="P292" i="7"/>
  <c r="P300" i="7"/>
  <c r="P308" i="7"/>
  <c r="P316" i="7"/>
  <c r="P324" i="7"/>
  <c r="P332" i="7"/>
  <c r="P340" i="7"/>
  <c r="P348" i="7"/>
  <c r="P356" i="7"/>
  <c r="P364" i="7"/>
  <c r="P372" i="7"/>
  <c r="P380" i="7"/>
  <c r="P388" i="7"/>
  <c r="P8" i="7"/>
  <c r="P967" i="11"/>
  <c r="P63" i="9"/>
  <c r="P127" i="9"/>
  <c r="P191" i="9"/>
  <c r="P26" i="8"/>
  <c r="P89" i="8"/>
  <c r="P153" i="8"/>
  <c r="P15" i="7"/>
  <c r="P23" i="7"/>
  <c r="P31" i="7"/>
  <c r="P39" i="7"/>
  <c r="P47" i="7"/>
  <c r="P55" i="7"/>
  <c r="P63" i="7"/>
  <c r="P71" i="7"/>
  <c r="P79" i="7"/>
  <c r="P87" i="7"/>
  <c r="P95" i="7"/>
  <c r="P103" i="7"/>
  <c r="P111" i="7"/>
  <c r="P119" i="7"/>
  <c r="P143" i="7"/>
  <c r="P151" i="7"/>
  <c r="P159" i="7"/>
  <c r="P167" i="7"/>
  <c r="P175" i="7"/>
  <c r="P183" i="7"/>
  <c r="P191" i="7"/>
  <c r="P199" i="7"/>
  <c r="P207" i="7"/>
  <c r="P215" i="7"/>
  <c r="P223" i="7"/>
  <c r="P231" i="7"/>
  <c r="P239" i="7"/>
  <c r="P247" i="7"/>
  <c r="P255" i="7"/>
  <c r="P269" i="7"/>
  <c r="P277" i="7"/>
  <c r="P285" i="7"/>
  <c r="P293" i="7"/>
  <c r="P301" i="7"/>
  <c r="P309" i="7"/>
  <c r="P317" i="7"/>
  <c r="P325" i="7"/>
  <c r="P333" i="7"/>
  <c r="P341" i="7"/>
  <c r="P349" i="7"/>
  <c r="P357" i="7"/>
  <c r="P365" i="7"/>
  <c r="P373" i="7"/>
  <c r="P381" i="7"/>
  <c r="P389" i="7"/>
  <c r="P1057" i="11"/>
  <c r="P71" i="9"/>
  <c r="P135" i="9"/>
  <c r="P199" i="9"/>
  <c r="P34" i="8"/>
  <c r="P97" i="8"/>
  <c r="P155" i="8"/>
  <c r="P8" i="8"/>
  <c r="P16" i="7"/>
  <c r="P24" i="7"/>
  <c r="P32" i="7"/>
  <c r="P40" i="7"/>
  <c r="P48" i="7"/>
  <c r="P56" i="7"/>
  <c r="P64" i="7"/>
  <c r="P72" i="7"/>
  <c r="P80" i="7"/>
  <c r="P88" i="7"/>
  <c r="P96" i="7"/>
  <c r="P104" i="7"/>
  <c r="P112" i="7"/>
  <c r="P120" i="7"/>
  <c r="P128" i="7"/>
  <c r="P136" i="7"/>
  <c r="P144" i="7"/>
  <c r="P152" i="7"/>
  <c r="P184" i="7"/>
  <c r="P192" i="7"/>
  <c r="P200" i="7"/>
  <c r="P208" i="7"/>
  <c r="P216" i="7"/>
  <c r="P224" i="7"/>
  <c r="P232" i="7"/>
  <c r="P240" i="7"/>
  <c r="P248" i="7"/>
  <c r="P256" i="7"/>
  <c r="P270" i="7"/>
  <c r="P278" i="7"/>
  <c r="P286" i="7"/>
  <c r="P294" i="7"/>
  <c r="P302" i="7"/>
  <c r="P310" i="7"/>
  <c r="P318" i="7"/>
  <c r="P326" i="7"/>
  <c r="P334" i="7"/>
  <c r="P342" i="7"/>
  <c r="P350" i="7"/>
  <c r="P358" i="7"/>
  <c r="P366" i="7"/>
  <c r="P374" i="7"/>
  <c r="P382" i="7"/>
  <c r="P390" i="7"/>
  <c r="P1112" i="11"/>
  <c r="P79" i="9"/>
  <c r="P143" i="9"/>
  <c r="P207" i="9"/>
  <c r="P42" i="8"/>
  <c r="P105" i="8"/>
  <c r="P9" i="7"/>
  <c r="P17" i="7"/>
  <c r="P25" i="7"/>
  <c r="P33" i="7"/>
  <c r="P41" i="7"/>
  <c r="P49" i="7"/>
  <c r="P57" i="7"/>
  <c r="P65" i="7"/>
  <c r="P73" i="7"/>
  <c r="P81" i="7"/>
  <c r="P89" i="7"/>
  <c r="P97" i="7"/>
  <c r="P105" i="7"/>
  <c r="P113" i="7"/>
  <c r="P121" i="7"/>
  <c r="P129" i="7"/>
  <c r="P137" i="7"/>
  <c r="P145" i="7"/>
  <c r="P185" i="7"/>
  <c r="P193" i="7"/>
  <c r="P209" i="7"/>
  <c r="P217" i="7"/>
  <c r="P225" i="7"/>
  <c r="P233" i="7"/>
  <c r="P241" i="7"/>
  <c r="P249" i="7"/>
  <c r="P263" i="7"/>
  <c r="P279" i="7"/>
  <c r="P287" i="7"/>
  <c r="P295" i="7"/>
  <c r="P303" i="7"/>
  <c r="P311" i="7"/>
  <c r="P319" i="7"/>
  <c r="P327" i="7"/>
  <c r="P335" i="7"/>
  <c r="P343" i="7"/>
  <c r="P351" i="7"/>
  <c r="P359" i="7"/>
  <c r="P367" i="7"/>
  <c r="P375" i="7"/>
  <c r="P383" i="7"/>
  <c r="P391" i="7"/>
  <c r="P196" i="11"/>
  <c r="P20" i="9"/>
  <c r="P95" i="9"/>
  <c r="P159" i="9"/>
  <c r="P223" i="9"/>
  <c r="P121" i="8"/>
  <c r="P11" i="7"/>
  <c r="P19" i="7"/>
  <c r="P27" i="7"/>
  <c r="P35" i="7"/>
  <c r="P43" i="7"/>
  <c r="P59" i="7"/>
  <c r="P67" i="7"/>
  <c r="P75" i="7"/>
  <c r="P83" i="7"/>
  <c r="P99" i="7"/>
  <c r="P115" i="7"/>
  <c r="P123" i="7"/>
  <c r="P131" i="7"/>
  <c r="P139" i="7"/>
  <c r="P155" i="7"/>
  <c r="P163" i="7"/>
  <c r="P171" i="7"/>
  <c r="P179" i="7"/>
  <c r="P187" i="7"/>
  <c r="P195" i="7"/>
  <c r="P203" i="7"/>
  <c r="P211" i="7"/>
  <c r="P235" i="7"/>
  <c r="P243" i="7"/>
  <c r="P251" i="7"/>
  <c r="P265" i="7"/>
  <c r="P273" i="7"/>
  <c r="P281" i="7"/>
  <c r="P289" i="7"/>
  <c r="P297" i="7"/>
  <c r="P305" i="7"/>
  <c r="P313" i="7"/>
  <c r="P321" i="7"/>
  <c r="P329" i="7"/>
  <c r="P337" i="7"/>
  <c r="P345" i="7"/>
  <c r="P353" i="7"/>
  <c r="P361" i="7"/>
  <c r="P369" i="7"/>
  <c r="P377" i="7"/>
  <c r="P385" i="7"/>
  <c r="P393" i="7"/>
  <c r="P42" i="7"/>
  <c r="P106" i="7"/>
  <c r="P170" i="7"/>
  <c r="P234" i="7"/>
  <c r="P304" i="7"/>
  <c r="P368" i="7"/>
  <c r="P15" i="5"/>
  <c r="P23" i="5"/>
  <c r="P31" i="5"/>
  <c r="P38" i="5"/>
  <c r="P46" i="5"/>
  <c r="P54" i="5"/>
  <c r="P62" i="5"/>
  <c r="P70" i="5"/>
  <c r="P78" i="5"/>
  <c r="P86" i="5"/>
  <c r="P94" i="5"/>
  <c r="P102" i="5"/>
  <c r="P110" i="5"/>
  <c r="P118" i="5"/>
  <c r="P126" i="5"/>
  <c r="P134" i="5"/>
  <c r="P142" i="5"/>
  <c r="P150" i="5"/>
  <c r="P158" i="5"/>
  <c r="P166" i="5"/>
  <c r="P175" i="5"/>
  <c r="P183" i="5"/>
  <c r="P190" i="5"/>
  <c r="P198" i="5"/>
  <c r="P203" i="5"/>
  <c r="P211" i="5"/>
  <c r="P219" i="5"/>
  <c r="P233" i="5"/>
  <c r="P241" i="5"/>
  <c r="P242" i="5"/>
  <c r="P250" i="5"/>
  <c r="P50" i="7"/>
  <c r="P114" i="7"/>
  <c r="P242" i="7"/>
  <c r="P312" i="7"/>
  <c r="P376" i="7"/>
  <c r="P16" i="5"/>
  <c r="P24" i="5"/>
  <c r="P32" i="5"/>
  <c r="P39" i="5"/>
  <c r="P47" i="5"/>
  <c r="P55" i="5"/>
  <c r="P63" i="5"/>
  <c r="P71" i="5"/>
  <c r="P79" i="5"/>
  <c r="P87" i="5"/>
  <c r="P95" i="5"/>
  <c r="P103" i="5"/>
  <c r="P111" i="5"/>
  <c r="P119" i="5"/>
  <c r="P127" i="5"/>
  <c r="P135" i="5"/>
  <c r="P143" i="5"/>
  <c r="P151" i="5"/>
  <c r="P159" i="5"/>
  <c r="P167" i="5"/>
  <c r="P168" i="5"/>
  <c r="P176" i="5"/>
  <c r="P184" i="5"/>
  <c r="P191" i="5"/>
  <c r="P199" i="5"/>
  <c r="P204" i="5"/>
  <c r="P212" i="5"/>
  <c r="P220" i="5"/>
  <c r="P234" i="5"/>
  <c r="P243" i="5"/>
  <c r="P251" i="5"/>
  <c r="P87" i="9"/>
  <c r="P58" i="7"/>
  <c r="P122" i="7"/>
  <c r="P186" i="7"/>
  <c r="P250" i="7"/>
  <c r="P320" i="7"/>
  <c r="P384" i="7"/>
  <c r="P9" i="5"/>
  <c r="P17" i="5"/>
  <c r="P25" i="5"/>
  <c r="P33" i="5"/>
  <c r="P40" i="5"/>
  <c r="P48" i="5"/>
  <c r="P56" i="5"/>
  <c r="P64" i="5"/>
  <c r="P72" i="5"/>
  <c r="P80" i="5"/>
  <c r="P88" i="5"/>
  <c r="P96" i="5"/>
  <c r="P104" i="5"/>
  <c r="P112" i="5"/>
  <c r="P120" i="5"/>
  <c r="P128" i="5"/>
  <c r="P136" i="5"/>
  <c r="P144" i="5"/>
  <c r="P152" i="5"/>
  <c r="P160" i="5"/>
  <c r="P169" i="5"/>
  <c r="P177" i="5"/>
  <c r="P185" i="5"/>
  <c r="P192" i="5"/>
  <c r="P205" i="5"/>
  <c r="P213" i="5"/>
  <c r="P221" i="5"/>
  <c r="P227" i="5"/>
  <c r="P235" i="5"/>
  <c r="P244" i="5"/>
  <c r="P252" i="5"/>
  <c r="P151" i="9"/>
  <c r="P66" i="7"/>
  <c r="P130" i="7"/>
  <c r="P194" i="7"/>
  <c r="P264" i="7"/>
  <c r="P328" i="7"/>
  <c r="P392" i="7"/>
  <c r="P10" i="5"/>
  <c r="P18" i="5"/>
  <c r="P26" i="5"/>
  <c r="P34" i="5"/>
  <c r="P41" i="5"/>
  <c r="P49" i="5"/>
  <c r="P57" i="5"/>
  <c r="P65" i="5"/>
  <c r="P73" i="5"/>
  <c r="P81" i="5"/>
  <c r="P89" i="5"/>
  <c r="P97" i="5"/>
  <c r="P105" i="5"/>
  <c r="P113" i="5"/>
  <c r="P121" i="5"/>
  <c r="P129" i="5"/>
  <c r="P137" i="5"/>
  <c r="P145" i="5"/>
  <c r="P153" i="5"/>
  <c r="P161" i="5"/>
  <c r="P170" i="5"/>
  <c r="P178" i="5"/>
  <c r="P186" i="5"/>
  <c r="P193" i="5"/>
  <c r="P206" i="5"/>
  <c r="P214" i="5"/>
  <c r="P222" i="5"/>
  <c r="P228" i="5"/>
  <c r="P236" i="5"/>
  <c r="P245" i="5"/>
  <c r="P8" i="5"/>
  <c r="P215" i="9"/>
  <c r="P10" i="7"/>
  <c r="P74" i="7"/>
  <c r="P138" i="7"/>
  <c r="P202" i="7"/>
  <c r="P272" i="7"/>
  <c r="P336" i="7"/>
  <c r="P11" i="5"/>
  <c r="P19" i="5"/>
  <c r="P27" i="5"/>
  <c r="P35" i="5"/>
  <c r="P42" i="5"/>
  <c r="P50" i="5"/>
  <c r="P58" i="5"/>
  <c r="P66" i="5"/>
  <c r="P74" i="5"/>
  <c r="P82" i="5"/>
  <c r="P90" i="5"/>
  <c r="P98" i="5"/>
  <c r="P106" i="5"/>
  <c r="P114" i="5"/>
  <c r="P122" i="5"/>
  <c r="P130" i="5"/>
  <c r="P138" i="5"/>
  <c r="P146" i="5"/>
  <c r="P154" i="5"/>
  <c r="P162" i="5"/>
  <c r="P171" i="5"/>
  <c r="P179" i="5"/>
  <c r="P187" i="5"/>
  <c r="P194" i="5"/>
  <c r="P207" i="5"/>
  <c r="P215" i="5"/>
  <c r="P223" i="5"/>
  <c r="P50" i="8"/>
  <c r="P18" i="7"/>
  <c r="P82" i="7"/>
  <c r="P210" i="7"/>
  <c r="P280" i="7"/>
  <c r="P344" i="7"/>
  <c r="P12" i="5"/>
  <c r="P20" i="5"/>
  <c r="P28" i="5"/>
  <c r="P43" i="5"/>
  <c r="P51" i="5"/>
  <c r="P59" i="5"/>
  <c r="P67" i="5"/>
  <c r="P75" i="5"/>
  <c r="P83" i="5"/>
  <c r="P91" i="5"/>
  <c r="P99" i="5"/>
  <c r="P107" i="5"/>
  <c r="P115" i="5"/>
  <c r="P123" i="5"/>
  <c r="P131" i="5"/>
  <c r="P139" i="5"/>
  <c r="P147" i="5"/>
  <c r="P155" i="5"/>
  <c r="P163" i="5"/>
  <c r="P172" i="5"/>
  <c r="P180" i="5"/>
  <c r="P188" i="5"/>
  <c r="P195" i="5"/>
  <c r="P200" i="5"/>
  <c r="P208" i="5"/>
  <c r="P216" i="5"/>
  <c r="P224" i="5"/>
  <c r="P230" i="5"/>
  <c r="P238" i="5"/>
  <c r="P247" i="5"/>
  <c r="P34" i="7"/>
  <c r="P98" i="7"/>
  <c r="P162" i="7"/>
  <c r="P296" i="7"/>
  <c r="P360" i="7"/>
  <c r="P249" i="5"/>
  <c r="P202" i="5"/>
  <c r="P141" i="5"/>
  <c r="P109" i="5"/>
  <c r="P77" i="5"/>
  <c r="P45" i="5"/>
  <c r="P113" i="8"/>
  <c r="P248" i="5"/>
  <c r="P240" i="5"/>
  <c r="P201" i="5"/>
  <c r="P140" i="5"/>
  <c r="P108" i="5"/>
  <c r="P76" i="5"/>
  <c r="P44" i="5"/>
  <c r="P352" i="7"/>
  <c r="P246" i="5"/>
  <c r="P239" i="5"/>
  <c r="P226" i="5"/>
  <c r="P182" i="5"/>
  <c r="P165" i="5"/>
  <c r="P133" i="5"/>
  <c r="P101" i="5"/>
  <c r="P69" i="5"/>
  <c r="P37" i="5"/>
  <c r="P22" i="5"/>
  <c r="P288" i="7"/>
  <c r="P237" i="5"/>
  <c r="P225" i="5"/>
  <c r="P181" i="5"/>
  <c r="P164" i="5"/>
  <c r="P132" i="5"/>
  <c r="P100" i="5"/>
  <c r="P68" i="5"/>
  <c r="P36" i="5"/>
  <c r="P21" i="5"/>
  <c r="P218" i="7"/>
  <c r="P232" i="5"/>
  <c r="P218" i="5"/>
  <c r="P197" i="5"/>
  <c r="P174" i="5"/>
  <c r="P157" i="5"/>
  <c r="P125" i="5"/>
  <c r="P93" i="5"/>
  <c r="P61" i="5"/>
  <c r="P14" i="5"/>
  <c r="P231" i="5"/>
  <c r="P217" i="5"/>
  <c r="P196" i="5"/>
  <c r="P173" i="5"/>
  <c r="P156" i="5"/>
  <c r="P124" i="5"/>
  <c r="P92" i="5"/>
  <c r="P60" i="5"/>
  <c r="P13" i="5"/>
  <c r="P90" i="7"/>
  <c r="P229" i="5"/>
  <c r="P210" i="5"/>
  <c r="P189" i="5"/>
  <c r="P149" i="5"/>
  <c r="P117" i="5"/>
  <c r="P85" i="5"/>
  <c r="P53" i="5"/>
  <c r="P30" i="5"/>
  <c r="P26" i="7"/>
  <c r="P209" i="5"/>
  <c r="P148" i="5"/>
  <c r="P116" i="5"/>
  <c r="P84" i="5"/>
  <c r="P52" i="5"/>
  <c r="P29" i="5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O257" i="4"/>
  <c r="Q249" i="4"/>
  <c r="O246" i="4"/>
  <c r="Q239" i="4"/>
  <c r="Q263" i="4"/>
  <c r="O229" i="4"/>
  <c r="Q238" i="4"/>
  <c r="Q232" i="4"/>
  <c r="Q236" i="4"/>
  <c r="Q248" i="4"/>
  <c r="Q245" i="4"/>
  <c r="Q246" i="4"/>
  <c r="Q262" i="4"/>
  <c r="O234" i="4"/>
  <c r="O235" i="4"/>
  <c r="O231" i="4"/>
  <c r="O251" i="4"/>
  <c r="Q258" i="4"/>
  <c r="O239" i="4"/>
  <c r="O264" i="4"/>
  <c r="O244" i="4"/>
  <c r="Q244" i="4"/>
  <c r="Q252" i="4"/>
  <c r="O249" i="4"/>
  <c r="Q253" i="4"/>
  <c r="O252" i="4"/>
  <c r="O263" i="4"/>
  <c r="Q250" i="4"/>
  <c r="Q233" i="4"/>
  <c r="O250" i="4"/>
  <c r="Q241" i="4"/>
  <c r="O262" i="4"/>
  <c r="Q256" i="4"/>
  <c r="Q240" i="4"/>
  <c r="O253" i="4"/>
  <c r="O248" i="4"/>
  <c r="O255" i="4"/>
  <c r="Q257" i="4"/>
  <c r="Q229" i="4"/>
  <c r="O254" i="4"/>
  <c r="O240" i="4"/>
  <c r="O242" i="4"/>
  <c r="Q255" i="4"/>
  <c r="O238" i="4"/>
  <c r="O245" i="4"/>
  <c r="O256" i="4"/>
  <c r="O232" i="4"/>
  <c r="O237" i="4"/>
  <c r="Q264" i="4"/>
  <c r="Q234" i="4"/>
  <c r="O243" i="4"/>
  <c r="O230" i="4"/>
  <c r="O241" i="4"/>
  <c r="Q260" i="4"/>
  <c r="O258" i="4"/>
  <c r="O236" i="4"/>
  <c r="Q230" i="4"/>
  <c r="O233" i="4"/>
  <c r="O259" i="4"/>
  <c r="Q259" i="4"/>
  <c r="Q237" i="4"/>
  <c r="Q247" i="4"/>
  <c r="Q242" i="4"/>
  <c r="Q261" i="4"/>
  <c r="Q254" i="4"/>
  <c r="O247" i="4"/>
  <c r="Q235" i="4"/>
  <c r="O260" i="4"/>
  <c r="Q231" i="4"/>
  <c r="Q243" i="4"/>
  <c r="O261" i="4"/>
  <c r="Q251" i="4"/>
  <c r="S256" i="4" l="1"/>
  <c r="S247" i="4"/>
  <c r="S262" i="4"/>
  <c r="S254" i="4"/>
  <c r="S246" i="4"/>
  <c r="S238" i="4"/>
  <c r="S230" i="4"/>
  <c r="S248" i="4"/>
  <c r="S255" i="4"/>
  <c r="S261" i="4"/>
  <c r="S253" i="4"/>
  <c r="S245" i="4"/>
  <c r="S237" i="4"/>
  <c r="S229" i="4"/>
  <c r="S264" i="4"/>
  <c r="S260" i="4"/>
  <c r="S252" i="4"/>
  <c r="S244" i="4"/>
  <c r="S236" i="4"/>
  <c r="S257" i="4"/>
  <c r="S241" i="4"/>
  <c r="S240" i="4"/>
  <c r="S231" i="4"/>
  <c r="S259" i="4"/>
  <c r="S251" i="4"/>
  <c r="S243" i="4"/>
  <c r="S235" i="4"/>
  <c r="S249" i="4"/>
  <c r="S233" i="4"/>
  <c r="S232" i="4"/>
  <c r="S263" i="4"/>
  <c r="S239" i="4"/>
  <c r="S258" i="4"/>
  <c r="S250" i="4"/>
  <c r="S242" i="4"/>
  <c r="S234" i="4"/>
  <c r="P251" i="4"/>
  <c r="P263" i="4"/>
  <c r="P255" i="4"/>
  <c r="P247" i="4"/>
  <c r="P239" i="4"/>
  <c r="P231" i="4"/>
  <c r="P257" i="4"/>
  <c r="P249" i="4"/>
  <c r="P241" i="4"/>
  <c r="P233" i="4"/>
  <c r="P260" i="4"/>
  <c r="P252" i="4"/>
  <c r="P244" i="4"/>
  <c r="P236" i="4"/>
  <c r="P262" i="4"/>
  <c r="P254" i="4"/>
  <c r="P246" i="4"/>
  <c r="P238" i="4"/>
  <c r="P230" i="4"/>
  <c r="P235" i="4"/>
  <c r="P264" i="4"/>
  <c r="P256" i="4"/>
  <c r="P248" i="4"/>
  <c r="P240" i="4"/>
  <c r="P232" i="4"/>
  <c r="P259" i="4"/>
  <c r="P243" i="4"/>
  <c r="P261" i="4"/>
  <c r="P253" i="4"/>
  <c r="P245" i="4"/>
  <c r="P237" i="4"/>
  <c r="P229" i="4"/>
  <c r="P258" i="4"/>
  <c r="P250" i="4"/>
  <c r="P242" i="4"/>
  <c r="P234" i="4"/>
  <c r="P875" i="11" l="1"/>
  <c r="P872" i="11"/>
  <c r="P871" i="11"/>
  <c r="P373" i="11"/>
  <c r="P372" i="11"/>
  <c r="P371" i="11"/>
  <c r="P868" i="11" l="1"/>
  <c r="P879" i="11"/>
  <c r="P878" i="11"/>
  <c r="P877" i="11"/>
  <c r="P876" i="11"/>
  <c r="P874" i="11"/>
  <c r="P873" i="11"/>
  <c r="P870" i="11"/>
  <c r="P869" i="11"/>
  <c r="P867" i="11"/>
  <c r="P866" i="11"/>
  <c r="P1109" i="11" l="1"/>
  <c r="P51" i="7"/>
  <c r="P219" i="7"/>
  <c r="P57" i="8" l="1"/>
  <c r="P145" i="8" l="1"/>
  <c r="P144" i="8"/>
  <c r="P92" i="7" l="1"/>
  <c r="P91" i="7"/>
  <c r="P541" i="11" l="1"/>
  <c r="P543" i="11" l="1"/>
  <c r="P540" i="11"/>
  <c r="P539" i="11"/>
  <c r="P754" i="11" l="1"/>
  <c r="P753" i="11"/>
  <c r="P752" i="11"/>
  <c r="P751" i="11"/>
  <c r="P750" i="11"/>
  <c r="P749" i="11"/>
  <c r="P748" i="11"/>
  <c r="P747" i="11"/>
  <c r="P746" i="11"/>
  <c r="P745" i="11"/>
  <c r="P744" i="11"/>
  <c r="P736" i="11"/>
  <c r="P735" i="11"/>
  <c r="P734" i="11"/>
  <c r="P733" i="11"/>
  <c r="P732" i="11"/>
  <c r="P731" i="11"/>
  <c r="P730" i="11"/>
  <c r="P729" i="11"/>
  <c r="P728" i="11"/>
  <c r="P727" i="11"/>
  <c r="P726" i="11"/>
  <c r="P718" i="11"/>
  <c r="P717" i="11"/>
  <c r="P716" i="11"/>
  <c r="P715" i="11"/>
  <c r="P714" i="11"/>
  <c r="P713" i="11"/>
  <c r="P712" i="11"/>
  <c r="P711" i="11"/>
  <c r="P710" i="11"/>
  <c r="P709" i="11"/>
  <c r="P708" i="11"/>
  <c r="P700" i="11"/>
  <c r="P699" i="11"/>
  <c r="P698" i="11"/>
  <c r="P693" i="11"/>
  <c r="P692" i="11"/>
  <c r="P691" i="11"/>
  <c r="P690" i="11"/>
  <c r="P689" i="11"/>
  <c r="P688" i="11"/>
  <c r="P687" i="11"/>
  <c r="P686" i="11"/>
  <c r="P685" i="11"/>
  <c r="P684" i="11"/>
  <c r="P683" i="11"/>
  <c r="P675" i="11"/>
  <c r="P674" i="11"/>
  <c r="P673" i="11"/>
  <c r="P672" i="11"/>
  <c r="P671" i="11"/>
  <c r="P670" i="11"/>
  <c r="P669" i="11"/>
  <c r="P668" i="11"/>
  <c r="P667" i="11"/>
  <c r="P666" i="11"/>
  <c r="P665" i="11"/>
  <c r="P657" i="11"/>
  <c r="P656" i="11"/>
  <c r="P655" i="11"/>
  <c r="P654" i="11"/>
  <c r="P653" i="11"/>
  <c r="P652" i="11"/>
  <c r="P651" i="11"/>
  <c r="P650" i="11"/>
  <c r="P649" i="11"/>
  <c r="P648" i="11"/>
  <c r="P647" i="11"/>
  <c r="P639" i="11"/>
  <c r="P638" i="11"/>
  <c r="P637" i="11"/>
  <c r="P860" i="11" l="1"/>
  <c r="P847" i="11"/>
  <c r="P822" i="11"/>
  <c r="P821" i="11"/>
  <c r="P58" i="8" l="1"/>
  <c r="P383" i="11" l="1"/>
  <c r="P382" i="11"/>
  <c r="P381" i="11"/>
  <c r="P833" i="11" l="1"/>
  <c r="P798" i="11"/>
  <c r="I219" i="4" l="1"/>
  <c r="I220" i="4"/>
  <c r="I221" i="4"/>
  <c r="I222" i="4"/>
  <c r="I223" i="4"/>
  <c r="I224" i="4"/>
  <c r="I225" i="4"/>
  <c r="I226" i="4"/>
  <c r="I227" i="4"/>
  <c r="I228" i="4"/>
  <c r="O221" i="4"/>
  <c r="O227" i="4"/>
  <c r="O223" i="4"/>
  <c r="Q227" i="4"/>
  <c r="Q226" i="4"/>
  <c r="O225" i="4"/>
  <c r="Q223" i="4"/>
  <c r="Q219" i="4"/>
  <c r="Q224" i="4"/>
  <c r="O224" i="4"/>
  <c r="O220" i="4"/>
  <c r="Q228" i="4"/>
  <c r="O226" i="4"/>
  <c r="O222" i="4"/>
  <c r="O228" i="4"/>
  <c r="Q225" i="4"/>
  <c r="Q221" i="4"/>
  <c r="O219" i="4"/>
  <c r="Q220" i="4"/>
  <c r="Q222" i="4"/>
  <c r="S226" i="4" l="1"/>
  <c r="S223" i="4"/>
  <c r="S225" i="4"/>
  <c r="S222" i="4"/>
  <c r="S224" i="4"/>
  <c r="S221" i="4"/>
  <c r="S228" i="4"/>
  <c r="S220" i="4"/>
  <c r="S227" i="4"/>
  <c r="S219" i="4"/>
  <c r="P222" i="4"/>
  <c r="P223" i="4"/>
  <c r="P226" i="4"/>
  <c r="P225" i="4"/>
  <c r="P221" i="4"/>
  <c r="P227" i="4"/>
  <c r="P228" i="4"/>
  <c r="P220" i="4"/>
  <c r="P224" i="4"/>
  <c r="P219" i="4"/>
  <c r="P48" i="8" l="1"/>
  <c r="P782" i="11" l="1"/>
  <c r="P765" i="11"/>
  <c r="P809" i="11" l="1"/>
  <c r="P858" i="11"/>
  <c r="P855" i="11"/>
  <c r="P854" i="11"/>
  <c r="P853" i="11"/>
  <c r="P845" i="11"/>
  <c r="P842" i="11"/>
  <c r="P841" i="11"/>
  <c r="P840" i="11"/>
  <c r="P837" i="11"/>
  <c r="P920" i="11" l="1"/>
  <c r="P882" i="11"/>
  <c r="P919" i="11"/>
  <c r="P918" i="11"/>
  <c r="P881" i="11"/>
  <c r="P880" i="11"/>
  <c r="P594" i="11"/>
  <c r="P593" i="11"/>
  <c r="P547" i="11"/>
  <c r="P546" i="11"/>
  <c r="P485" i="11"/>
  <c r="P444" i="11"/>
  <c r="P819" i="11" l="1"/>
  <c r="P816" i="11"/>
  <c r="P180" i="11" l="1"/>
  <c r="P484" i="11" l="1"/>
  <c r="P443" i="11"/>
  <c r="P759" i="11" l="1"/>
  <c r="I152" i="4" l="1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57" i="4"/>
  <c r="I58" i="4"/>
  <c r="O62" i="4"/>
  <c r="O198" i="4"/>
  <c r="O167" i="4"/>
  <c r="Q178" i="4"/>
  <c r="O85" i="4"/>
  <c r="O90" i="4"/>
  <c r="O147" i="4"/>
  <c r="Q190" i="4"/>
  <c r="O154" i="4"/>
  <c r="O100" i="4"/>
  <c r="Q197" i="4"/>
  <c r="O215" i="4"/>
  <c r="Q181" i="4"/>
  <c r="Q195" i="4"/>
  <c r="O87" i="4"/>
  <c r="O156" i="4"/>
  <c r="O122" i="4"/>
  <c r="O171" i="4"/>
  <c r="O165" i="4"/>
  <c r="O152" i="4"/>
  <c r="O126" i="4"/>
  <c r="O166" i="4"/>
  <c r="O104" i="4"/>
  <c r="O101" i="4"/>
  <c r="O208" i="4"/>
  <c r="O114" i="4"/>
  <c r="Q179" i="4"/>
  <c r="O155" i="4"/>
  <c r="O118" i="4"/>
  <c r="O83" i="4"/>
  <c r="O61" i="4"/>
  <c r="O194" i="4"/>
  <c r="O123" i="4"/>
  <c r="O139" i="4"/>
  <c r="Q158" i="4"/>
  <c r="Q157" i="4"/>
  <c r="Q161" i="4"/>
  <c r="O131" i="4"/>
  <c r="O128" i="4"/>
  <c r="O180" i="4"/>
  <c r="Q167" i="4"/>
  <c r="O169" i="4"/>
  <c r="O159" i="4"/>
  <c r="Q201" i="4"/>
  <c r="Q198" i="4"/>
  <c r="Q162" i="4"/>
  <c r="Q170" i="4"/>
  <c r="O138" i="4"/>
  <c r="O84" i="4"/>
  <c r="O175" i="4"/>
  <c r="O161" i="4"/>
  <c r="O185" i="4"/>
  <c r="O216" i="4"/>
  <c r="Q176" i="4"/>
  <c r="Q211" i="4"/>
  <c r="Q187" i="4"/>
  <c r="O207" i="4"/>
  <c r="Q218" i="4"/>
  <c r="O130" i="4"/>
  <c r="O186" i="4"/>
  <c r="O140" i="4"/>
  <c r="O202" i="4"/>
  <c r="Q202" i="4"/>
  <c r="O59" i="4"/>
  <c r="O112" i="4"/>
  <c r="O115" i="4"/>
  <c r="Q58" i="4"/>
  <c r="O109" i="4"/>
  <c r="Q204" i="4"/>
  <c r="O211" i="4"/>
  <c r="Q217" i="4"/>
  <c r="O189" i="4"/>
  <c r="O162" i="4"/>
  <c r="O136" i="4"/>
  <c r="O96" i="4"/>
  <c r="O108" i="4"/>
  <c r="O103" i="4"/>
  <c r="Q192" i="4"/>
  <c r="O107" i="4"/>
  <c r="O58" i="4"/>
  <c r="O151" i="4"/>
  <c r="Q155" i="4"/>
  <c r="O132" i="4"/>
  <c r="Q199" i="4"/>
  <c r="Q196" i="4"/>
  <c r="O153" i="4"/>
  <c r="O89" i="4"/>
  <c r="O141" i="4"/>
  <c r="O97" i="4"/>
  <c r="O201" i="4"/>
  <c r="O60" i="4"/>
  <c r="O121" i="4"/>
  <c r="O179" i="4"/>
  <c r="O142" i="4"/>
  <c r="Q208" i="4"/>
  <c r="Q169" i="4"/>
  <c r="O135" i="4"/>
  <c r="O125" i="4"/>
  <c r="O134" i="4"/>
  <c r="Q172" i="4"/>
  <c r="O120" i="4"/>
  <c r="O110" i="4"/>
  <c r="O158" i="4"/>
  <c r="Q156" i="4"/>
  <c r="O210" i="4"/>
  <c r="O91" i="4"/>
  <c r="Q200" i="4"/>
  <c r="O88" i="4"/>
  <c r="O129" i="4"/>
  <c r="O191" i="4"/>
  <c r="O173" i="4"/>
  <c r="O195" i="4"/>
  <c r="Q182" i="4"/>
  <c r="Q194" i="4"/>
  <c r="O127" i="4"/>
  <c r="O150" i="4"/>
  <c r="O102" i="4"/>
  <c r="O65" i="4"/>
  <c r="O187" i="4"/>
  <c r="O63" i="4"/>
  <c r="Q189" i="4"/>
  <c r="O106" i="4"/>
  <c r="O214" i="4"/>
  <c r="O92" i="4"/>
  <c r="Q216" i="4"/>
  <c r="O124" i="4"/>
  <c r="Q168" i="4"/>
  <c r="Q203" i="4"/>
  <c r="Q185" i="4"/>
  <c r="Q207" i="4"/>
  <c r="O94" i="4"/>
  <c r="Q209" i="4"/>
  <c r="Q205" i="4"/>
  <c r="O57" i="4"/>
  <c r="O119" i="4"/>
  <c r="Q166" i="4"/>
  <c r="O157" i="4"/>
  <c r="O190" i="4"/>
  <c r="O163" i="4"/>
  <c r="O182" i="4"/>
  <c r="O205" i="4"/>
  <c r="O95" i="4"/>
  <c r="O204" i="4"/>
  <c r="Q180" i="4"/>
  <c r="Q175" i="4"/>
  <c r="O116" i="4"/>
  <c r="O193" i="4"/>
  <c r="O172" i="4"/>
  <c r="O111" i="4"/>
  <c r="O146" i="4"/>
  <c r="O160" i="4"/>
  <c r="O86" i="4"/>
  <c r="O81" i="4"/>
  <c r="O82" i="4"/>
  <c r="O64" i="4"/>
  <c r="Q163" i="4"/>
  <c r="Q57" i="4"/>
  <c r="Q193" i="4"/>
  <c r="O177" i="4"/>
  <c r="O143" i="4"/>
  <c r="O117" i="4"/>
  <c r="O98" i="4"/>
  <c r="Q174" i="4"/>
  <c r="Q214" i="4"/>
  <c r="Q164" i="4"/>
  <c r="Q154" i="4"/>
  <c r="O213" i="4"/>
  <c r="O174" i="4"/>
  <c r="Q206" i="4"/>
  <c r="O209" i="4"/>
  <c r="O206" i="4"/>
  <c r="O170" i="4"/>
  <c r="Q215" i="4"/>
  <c r="O148" i="4"/>
  <c r="Q183" i="4"/>
  <c r="O212" i="4"/>
  <c r="Q191" i="4"/>
  <c r="O181" i="4"/>
  <c r="O149" i="4"/>
  <c r="O183" i="4"/>
  <c r="Q186" i="4"/>
  <c r="O168" i="4"/>
  <c r="Q210" i="4"/>
  <c r="O93" i="4"/>
  <c r="Q213" i="4"/>
  <c r="O218" i="4"/>
  <c r="O199" i="4"/>
  <c r="O197" i="4"/>
  <c r="Q173" i="4"/>
  <c r="Q177" i="4"/>
  <c r="O145" i="4"/>
  <c r="Q160" i="4"/>
  <c r="O99" i="4"/>
  <c r="O196" i="4"/>
  <c r="O137" i="4"/>
  <c r="Q159" i="4"/>
  <c r="O192" i="4"/>
  <c r="O133" i="4"/>
  <c r="O164" i="4"/>
  <c r="O200" i="4"/>
  <c r="Q188" i="4"/>
  <c r="O217" i="4"/>
  <c r="O178" i="4"/>
  <c r="O184" i="4"/>
  <c r="O105" i="4"/>
  <c r="Q171" i="4"/>
  <c r="Q184" i="4"/>
  <c r="O144" i="4"/>
  <c r="O203" i="4"/>
  <c r="Q212" i="4"/>
  <c r="O176" i="4"/>
  <c r="Q152" i="4"/>
  <c r="Q165" i="4"/>
  <c r="O188" i="4"/>
  <c r="Q153" i="4"/>
  <c r="O113" i="4"/>
  <c r="S175" i="4" l="1"/>
  <c r="S167" i="4"/>
  <c r="S159" i="4"/>
  <c r="S214" i="4"/>
  <c r="S206" i="4"/>
  <c r="S198" i="4"/>
  <c r="S190" i="4"/>
  <c r="S182" i="4"/>
  <c r="S174" i="4"/>
  <c r="S166" i="4"/>
  <c r="S158" i="4"/>
  <c r="S183" i="4"/>
  <c r="S213" i="4"/>
  <c r="S205" i="4"/>
  <c r="S197" i="4"/>
  <c r="S189" i="4"/>
  <c r="S181" i="4"/>
  <c r="S173" i="4"/>
  <c r="S165" i="4"/>
  <c r="S157" i="4"/>
  <c r="S180" i="4"/>
  <c r="S172" i="4"/>
  <c r="S164" i="4"/>
  <c r="S156" i="4"/>
  <c r="S207" i="4"/>
  <c r="S58" i="4"/>
  <c r="S204" i="4"/>
  <c r="S196" i="4"/>
  <c r="S188" i="4"/>
  <c r="S57" i="4"/>
  <c r="S211" i="4"/>
  <c r="S203" i="4"/>
  <c r="S195" i="4"/>
  <c r="S187" i="4"/>
  <c r="S179" i="4"/>
  <c r="S171" i="4"/>
  <c r="S163" i="4"/>
  <c r="S155" i="4"/>
  <c r="S191" i="4"/>
  <c r="S210" i="4"/>
  <c r="S186" i="4"/>
  <c r="S154" i="4"/>
  <c r="S199" i="4"/>
  <c r="S218" i="4"/>
  <c r="S194" i="4"/>
  <c r="S178" i="4"/>
  <c r="S217" i="4"/>
  <c r="S209" i="4"/>
  <c r="S201" i="4"/>
  <c r="S193" i="4"/>
  <c r="S185" i="4"/>
  <c r="S177" i="4"/>
  <c r="S169" i="4"/>
  <c r="S161" i="4"/>
  <c r="S153" i="4"/>
  <c r="S215" i="4"/>
  <c r="S212" i="4"/>
  <c r="S202" i="4"/>
  <c r="S170" i="4"/>
  <c r="S162" i="4"/>
  <c r="S216" i="4"/>
  <c r="S208" i="4"/>
  <c r="S200" i="4"/>
  <c r="S192" i="4"/>
  <c r="S184" i="4"/>
  <c r="S176" i="4"/>
  <c r="S168" i="4"/>
  <c r="S160" i="4"/>
  <c r="S152" i="4"/>
  <c r="P58" i="4"/>
  <c r="P57" i="4"/>
  <c r="P157" i="4"/>
  <c r="P159" i="4"/>
  <c r="P152" i="4"/>
  <c r="P207" i="4"/>
  <c r="P217" i="4"/>
  <c r="P200" i="4"/>
  <c r="P198" i="4"/>
  <c r="P213" i="4"/>
  <c r="P205" i="4"/>
  <c r="P197" i="4"/>
  <c r="P201" i="4"/>
  <c r="P215" i="4"/>
  <c r="P206" i="4"/>
  <c r="P212" i="4"/>
  <c r="P204" i="4"/>
  <c r="P196" i="4"/>
  <c r="P216" i="4"/>
  <c r="P199" i="4"/>
  <c r="P211" i="4"/>
  <c r="P203" i="4"/>
  <c r="P195" i="4"/>
  <c r="P209" i="4"/>
  <c r="P208" i="4"/>
  <c r="P214" i="4"/>
  <c r="P218" i="4"/>
  <c r="P210" i="4"/>
  <c r="P202" i="4"/>
  <c r="P194" i="4"/>
  <c r="P810" i="11" l="1"/>
  <c r="P592" i="11" l="1"/>
  <c r="P545" i="11"/>
  <c r="P595" i="11"/>
  <c r="P591" i="11"/>
  <c r="P590" i="11"/>
  <c r="P548" i="11"/>
  <c r="P544" i="11"/>
  <c r="P271" i="7" l="1"/>
  <c r="P191" i="4" l="1"/>
  <c r="P193" i="4"/>
  <c r="P190" i="4"/>
  <c r="P189" i="4"/>
  <c r="P192" i="4"/>
  <c r="P483" i="11"/>
  <c r="P482" i="11"/>
  <c r="P481" i="11"/>
  <c r="P442" i="11"/>
  <c r="P441" i="11"/>
  <c r="P440" i="11"/>
  <c r="P370" i="11"/>
  <c r="P369" i="11"/>
  <c r="P368" i="11"/>
  <c r="P367" i="11"/>
  <c r="P815" i="11"/>
  <c r="P814" i="11"/>
  <c r="P807" i="11"/>
  <c r="P804" i="11"/>
  <c r="P803" i="11"/>
  <c r="P802" i="11"/>
  <c r="P1004" i="11"/>
  <c r="P1003" i="11"/>
  <c r="P1002" i="11"/>
  <c r="P1001" i="11"/>
  <c r="P959" i="11"/>
  <c r="P958" i="11"/>
  <c r="P957" i="11"/>
  <c r="P956" i="11"/>
  <c r="P179" i="11"/>
  <c r="P178" i="11"/>
  <c r="P177" i="11"/>
  <c r="P235" i="11"/>
  <c r="P234" i="11"/>
  <c r="P233" i="11"/>
  <c r="P191" i="11"/>
  <c r="P190" i="11"/>
  <c r="P189" i="11"/>
  <c r="P86" i="11"/>
  <c r="P85" i="11"/>
  <c r="P84" i="11"/>
  <c r="P47" i="11"/>
  <c r="P46" i="11"/>
  <c r="P9" i="11"/>
  <c r="P8" i="11"/>
  <c r="P143" i="8"/>
  <c r="P227" i="7"/>
  <c r="P226" i="7"/>
  <c r="P201" i="7"/>
  <c r="P178" i="7"/>
  <c r="P177" i="7"/>
  <c r="P176" i="7"/>
  <c r="P169" i="7"/>
  <c r="P168" i="7"/>
  <c r="P161" i="7"/>
  <c r="P160" i="7"/>
  <c r="P154" i="7"/>
  <c r="P153" i="7"/>
  <c r="P147" i="7"/>
  <c r="P146" i="7"/>
  <c r="P135" i="7"/>
  <c r="P127" i="7"/>
  <c r="P126" i="7"/>
  <c r="P108" i="7"/>
  <c r="P107" i="7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E11" i="4"/>
  <c r="I10" i="4"/>
  <c r="E10" i="4"/>
  <c r="I9" i="4"/>
  <c r="E9" i="4"/>
  <c r="I8" i="4"/>
  <c r="E8" i="4"/>
  <c r="I7" i="4"/>
  <c r="E7" i="4"/>
  <c r="I6" i="4"/>
  <c r="E6" i="4"/>
  <c r="I5" i="4"/>
  <c r="E5" i="4"/>
  <c r="I4" i="4"/>
  <c r="E4" i="4"/>
  <c r="I3" i="4"/>
  <c r="E3" i="4"/>
  <c r="I2" i="4"/>
  <c r="E2" i="4"/>
  <c r="O55" i="4"/>
  <c r="Q4" i="4"/>
  <c r="Q84" i="4"/>
  <c r="Q71" i="4"/>
  <c r="O39" i="4"/>
  <c r="Q148" i="4"/>
  <c r="O9" i="4"/>
  <c r="O25" i="4"/>
  <c r="Q149" i="4"/>
  <c r="O38" i="4"/>
  <c r="Q63" i="4"/>
  <c r="Q45" i="4"/>
  <c r="Q3" i="4"/>
  <c r="Q86" i="4"/>
  <c r="Q18" i="4"/>
  <c r="O2" i="4"/>
  <c r="Q61" i="4"/>
  <c r="O56" i="4"/>
  <c r="Q12" i="4"/>
  <c r="Q69" i="4"/>
  <c r="O69" i="4"/>
  <c r="Q88" i="4"/>
  <c r="Q14" i="4"/>
  <c r="Q56" i="4"/>
  <c r="Q65" i="4"/>
  <c r="Q137" i="4"/>
  <c r="Q31" i="4"/>
  <c r="Q43" i="4"/>
  <c r="Q74" i="4"/>
  <c r="O11" i="4"/>
  <c r="Q100" i="4"/>
  <c r="Q97" i="4"/>
  <c r="Q109" i="4"/>
  <c r="Q2" i="4"/>
  <c r="Q28" i="4"/>
  <c r="O44" i="4"/>
  <c r="O8" i="4"/>
  <c r="Q36" i="4"/>
  <c r="O23" i="4"/>
  <c r="O48" i="4"/>
  <c r="O47" i="4"/>
  <c r="Q110" i="4"/>
  <c r="Q117" i="4"/>
  <c r="O24" i="4"/>
  <c r="Q75" i="4"/>
  <c r="Q125" i="4"/>
  <c r="O30" i="4"/>
  <c r="O4" i="4"/>
  <c r="Q103" i="4"/>
  <c r="O19" i="4"/>
  <c r="Q107" i="4"/>
  <c r="O78" i="4"/>
  <c r="O54" i="4"/>
  <c r="Q80" i="4"/>
  <c r="Q122" i="4"/>
  <c r="Q113" i="4"/>
  <c r="Q129" i="4"/>
  <c r="Q26" i="4"/>
  <c r="Q50" i="4"/>
  <c r="Q60" i="4"/>
  <c r="Q78" i="4"/>
  <c r="Q83" i="4"/>
  <c r="Q98" i="4"/>
  <c r="O79" i="4"/>
  <c r="Q132" i="4"/>
  <c r="Q123" i="4"/>
  <c r="Q143" i="4"/>
  <c r="Q146" i="4"/>
  <c r="Q90" i="4"/>
  <c r="Q10" i="4"/>
  <c r="Q135" i="4"/>
  <c r="Q92" i="4"/>
  <c r="O68" i="4"/>
  <c r="Q76" i="4"/>
  <c r="Q77" i="4"/>
  <c r="O46" i="4"/>
  <c r="Q115" i="4"/>
  <c r="Q79" i="4"/>
  <c r="Q134" i="4"/>
  <c r="O15" i="4"/>
  <c r="Q116" i="4"/>
  <c r="Q139" i="4"/>
  <c r="Q19" i="4"/>
  <c r="Q144" i="4"/>
  <c r="Q22" i="4"/>
  <c r="Q66" i="4"/>
  <c r="Q73" i="4"/>
  <c r="Q38" i="4"/>
  <c r="Q121" i="4"/>
  <c r="Q55" i="4"/>
  <c r="Q11" i="4"/>
  <c r="O14" i="4"/>
  <c r="Q141" i="4"/>
  <c r="Q8" i="4"/>
  <c r="Q37" i="4"/>
  <c r="Q147" i="4"/>
  <c r="O16" i="4"/>
  <c r="Q101" i="4"/>
  <c r="O12" i="4"/>
  <c r="Q34" i="4"/>
  <c r="Q95" i="4"/>
  <c r="O22" i="4"/>
  <c r="Q91" i="4"/>
  <c r="O18" i="4"/>
  <c r="O53" i="4"/>
  <c r="O5" i="4"/>
  <c r="O28" i="4"/>
  <c r="Q140" i="4"/>
  <c r="O27" i="4"/>
  <c r="O52" i="4"/>
  <c r="Q133" i="4"/>
  <c r="Q102" i="4"/>
  <c r="Q42" i="4"/>
  <c r="Q23" i="4"/>
  <c r="Q136" i="4"/>
  <c r="Q87" i="4"/>
  <c r="Q24" i="4"/>
  <c r="Q39" i="4"/>
  <c r="Q130" i="4"/>
  <c r="Q89" i="4"/>
  <c r="Q126" i="4"/>
  <c r="Q111" i="4"/>
  <c r="Q70" i="4"/>
  <c r="Q82" i="4"/>
  <c r="Q53" i="4"/>
  <c r="Q16" i="4"/>
  <c r="O80" i="4"/>
  <c r="Q62" i="4"/>
  <c r="O66" i="4"/>
  <c r="O20" i="4"/>
  <c r="Q6" i="4"/>
  <c r="C11" i="4"/>
  <c r="Q94" i="4"/>
  <c r="O35" i="4"/>
  <c r="O37" i="4"/>
  <c r="Q142" i="4"/>
  <c r="O13" i="4"/>
  <c r="O6" i="4"/>
  <c r="Q48" i="4"/>
  <c r="O10" i="4"/>
  <c r="Q128" i="4"/>
  <c r="Q29" i="4"/>
  <c r="Q81" i="4"/>
  <c r="Q64" i="4"/>
  <c r="Q32" i="4"/>
  <c r="Q41" i="4"/>
  <c r="Q131" i="4"/>
  <c r="O32" i="4"/>
  <c r="O73" i="4"/>
  <c r="Q35" i="4"/>
  <c r="O43" i="4"/>
  <c r="Q44" i="4"/>
  <c r="Q114" i="4"/>
  <c r="Q138" i="4"/>
  <c r="Q150" i="4"/>
  <c r="Q127" i="4"/>
  <c r="Q104" i="4"/>
  <c r="O40" i="4"/>
  <c r="Q99" i="4"/>
  <c r="O29" i="4"/>
  <c r="O45" i="4"/>
  <c r="Q118" i="4"/>
  <c r="O3" i="4"/>
  <c r="Q25" i="4"/>
  <c r="Q27" i="4"/>
  <c r="Q85" i="4"/>
  <c r="Q67" i="4"/>
  <c r="O41" i="4"/>
  <c r="Q5" i="4"/>
  <c r="Q120" i="4"/>
  <c r="Q21" i="4"/>
  <c r="Q47" i="4"/>
  <c r="Q106" i="4"/>
  <c r="Q15" i="4"/>
  <c r="Q9" i="4"/>
  <c r="Q52" i="4"/>
  <c r="Q46" i="4"/>
  <c r="O36" i="4"/>
  <c r="Q96" i="4"/>
  <c r="Q51" i="4"/>
  <c r="O17" i="4"/>
  <c r="O49" i="4"/>
  <c r="Q20" i="4"/>
  <c r="O26" i="4"/>
  <c r="Q151" i="4"/>
  <c r="Q59" i="4"/>
  <c r="Q105" i="4"/>
  <c r="O70" i="4"/>
  <c r="Q7" i="4"/>
  <c r="Q17" i="4"/>
  <c r="O71" i="4"/>
  <c r="Q119" i="4"/>
  <c r="Q33" i="4"/>
  <c r="Q68" i="4"/>
  <c r="Q93" i="4"/>
  <c r="Q49" i="4"/>
  <c r="O51" i="4"/>
  <c r="Q108" i="4"/>
  <c r="O77" i="4"/>
  <c r="Q112" i="4"/>
  <c r="Q13" i="4"/>
  <c r="Q72" i="4"/>
  <c r="Q40" i="4"/>
  <c r="Q54" i="4"/>
  <c r="Q30" i="4"/>
  <c r="O50" i="4"/>
  <c r="Q124" i="4"/>
  <c r="Q145" i="4"/>
  <c r="S12" i="4" l="1"/>
  <c r="S20" i="4"/>
  <c r="S28" i="4"/>
  <c r="S36" i="4"/>
  <c r="S44" i="4"/>
  <c r="S52" i="4"/>
  <c r="S62" i="4"/>
  <c r="S70" i="4"/>
  <c r="S78" i="4"/>
  <c r="S86" i="4"/>
  <c r="S94" i="4"/>
  <c r="S102" i="4"/>
  <c r="S110" i="4"/>
  <c r="S118" i="4"/>
  <c r="S126" i="4"/>
  <c r="S134" i="4"/>
  <c r="S142" i="4"/>
  <c r="S150" i="4"/>
  <c r="S4" i="4"/>
  <c r="S8" i="4"/>
  <c r="S13" i="4"/>
  <c r="S21" i="4"/>
  <c r="S29" i="4"/>
  <c r="S37" i="4"/>
  <c r="S45" i="4"/>
  <c r="S53" i="4"/>
  <c r="S63" i="4"/>
  <c r="S71" i="4"/>
  <c r="S79" i="4"/>
  <c r="S87" i="4"/>
  <c r="S95" i="4"/>
  <c r="S103" i="4"/>
  <c r="S111" i="4"/>
  <c r="S119" i="4"/>
  <c r="S127" i="4"/>
  <c r="S135" i="4"/>
  <c r="S143" i="4"/>
  <c r="S151" i="4"/>
  <c r="S14" i="4"/>
  <c r="S22" i="4"/>
  <c r="S30" i="4"/>
  <c r="S38" i="4"/>
  <c r="S46" i="4"/>
  <c r="S54" i="4"/>
  <c r="S64" i="4"/>
  <c r="S72" i="4"/>
  <c r="S80" i="4"/>
  <c r="S88" i="4"/>
  <c r="S96" i="4"/>
  <c r="S104" i="4"/>
  <c r="S112" i="4"/>
  <c r="S120" i="4"/>
  <c r="S128" i="4"/>
  <c r="S136" i="4"/>
  <c r="S144" i="4"/>
  <c r="S5" i="4"/>
  <c r="S9" i="4"/>
  <c r="S15" i="4"/>
  <c r="S23" i="4"/>
  <c r="S31" i="4"/>
  <c r="S39" i="4"/>
  <c r="S47" i="4"/>
  <c r="S55" i="4"/>
  <c r="S65" i="4"/>
  <c r="S73" i="4"/>
  <c r="S81" i="4"/>
  <c r="S89" i="4"/>
  <c r="S97" i="4"/>
  <c r="S105" i="4"/>
  <c r="S113" i="4"/>
  <c r="S121" i="4"/>
  <c r="S129" i="4"/>
  <c r="S137" i="4"/>
  <c r="S145" i="4"/>
  <c r="S16" i="4"/>
  <c r="S24" i="4"/>
  <c r="S32" i="4"/>
  <c r="S40" i="4"/>
  <c r="S48" i="4"/>
  <c r="S56" i="4"/>
  <c r="S66" i="4"/>
  <c r="S74" i="4"/>
  <c r="S82" i="4"/>
  <c r="S90" i="4"/>
  <c r="S98" i="4"/>
  <c r="S106" i="4"/>
  <c r="S114" i="4"/>
  <c r="S122" i="4"/>
  <c r="S130" i="4"/>
  <c r="S138" i="4"/>
  <c r="S146" i="4"/>
  <c r="S2" i="4"/>
  <c r="S6" i="4"/>
  <c r="S10" i="4"/>
  <c r="S17" i="4"/>
  <c r="S25" i="4"/>
  <c r="S33" i="4"/>
  <c r="S41" i="4"/>
  <c r="S49" i="4"/>
  <c r="S59" i="4"/>
  <c r="S67" i="4"/>
  <c r="S75" i="4"/>
  <c r="S83" i="4"/>
  <c r="S91" i="4"/>
  <c r="S99" i="4"/>
  <c r="S107" i="4"/>
  <c r="S115" i="4"/>
  <c r="S123" i="4"/>
  <c r="S131" i="4"/>
  <c r="S139" i="4"/>
  <c r="S147" i="4"/>
  <c r="S18" i="4"/>
  <c r="S26" i="4"/>
  <c r="S34" i="4"/>
  <c r="S42" i="4"/>
  <c r="S50" i="4"/>
  <c r="S60" i="4"/>
  <c r="S68" i="4"/>
  <c r="S76" i="4"/>
  <c r="S84" i="4"/>
  <c r="S92" i="4"/>
  <c r="S100" i="4"/>
  <c r="S108" i="4"/>
  <c r="S116" i="4"/>
  <c r="S124" i="4"/>
  <c r="S132" i="4"/>
  <c r="S140" i="4"/>
  <c r="S148" i="4"/>
  <c r="S3" i="4"/>
  <c r="S7" i="4"/>
  <c r="S11" i="4"/>
  <c r="S19" i="4"/>
  <c r="S27" i="4"/>
  <c r="S35" i="4"/>
  <c r="S43" i="4"/>
  <c r="S51" i="4"/>
  <c r="S61" i="4"/>
  <c r="S69" i="4"/>
  <c r="S77" i="4"/>
  <c r="S85" i="4"/>
  <c r="S93" i="4"/>
  <c r="S101" i="4"/>
  <c r="S109" i="4"/>
  <c r="S117" i="4"/>
  <c r="S125" i="4"/>
  <c r="S133" i="4"/>
  <c r="S141" i="4"/>
  <c r="S149" i="4"/>
  <c r="P169" i="4"/>
  <c r="P153" i="4"/>
  <c r="P158" i="4"/>
  <c r="P164" i="4"/>
  <c r="P180" i="4"/>
  <c r="P176" i="4"/>
  <c r="P170" i="4"/>
  <c r="P173" i="4"/>
  <c r="P161" i="4"/>
  <c r="P154" i="4"/>
  <c r="P162" i="4"/>
  <c r="P168" i="4"/>
  <c r="P182" i="4"/>
  <c r="P167" i="4"/>
  <c r="P186" i="4"/>
  <c r="P155" i="4"/>
  <c r="P163" i="4"/>
  <c r="P184" i="4"/>
  <c r="P177" i="4"/>
  <c r="P172" i="4"/>
  <c r="P185" i="4"/>
  <c r="P175" i="4"/>
  <c r="P188" i="4"/>
  <c r="P160" i="4"/>
  <c r="P174" i="4"/>
  <c r="P181" i="4"/>
  <c r="P183" i="4"/>
  <c r="P178" i="4"/>
  <c r="P187" i="4"/>
  <c r="P166" i="4"/>
  <c r="P171" i="4"/>
  <c r="P165" i="4"/>
  <c r="P156" i="4"/>
  <c r="P91" i="4"/>
  <c r="P127" i="4"/>
  <c r="P148" i="4"/>
  <c r="P87" i="4"/>
  <c r="P151" i="4"/>
  <c r="P138" i="4"/>
  <c r="P111" i="4"/>
  <c r="P105" i="4"/>
  <c r="P106" i="4"/>
  <c r="P99" i="4"/>
  <c r="P96" i="4"/>
  <c r="P102" i="4"/>
  <c r="P125" i="4"/>
  <c r="P71" i="4"/>
  <c r="P141" i="4"/>
  <c r="P142" i="4"/>
  <c r="P59" i="4"/>
  <c r="P147" i="4"/>
  <c r="P80" i="4"/>
  <c r="P69" i="4"/>
  <c r="P81" i="4"/>
  <c r="P109" i="4"/>
  <c r="P122" i="4"/>
  <c r="P79" i="4"/>
  <c r="P82" i="4"/>
  <c r="P104" i="4"/>
  <c r="P120" i="4"/>
  <c r="P98" i="4"/>
  <c r="P68" i="4"/>
  <c r="P117" i="4"/>
  <c r="P119" i="4"/>
  <c r="P121" i="4"/>
  <c r="P107" i="4"/>
  <c r="P144" i="4"/>
  <c r="P70" i="4"/>
  <c r="P130" i="4"/>
  <c r="P94" i="4"/>
  <c r="P110" i="4"/>
  <c r="P101" i="4"/>
  <c r="P100" i="4"/>
  <c r="P114" i="4"/>
  <c r="P126" i="4"/>
  <c r="P150" i="4"/>
  <c r="P128" i="4"/>
  <c r="P90" i="4"/>
  <c r="P108" i="4"/>
  <c r="P143" i="4"/>
  <c r="P136" i="4"/>
  <c r="P65" i="4"/>
  <c r="P84" i="4"/>
  <c r="P62" i="4"/>
  <c r="P140" i="4"/>
  <c r="P64" i="4"/>
  <c r="P139" i="4"/>
  <c r="P92" i="4"/>
  <c r="P77" i="4"/>
  <c r="P60" i="4"/>
  <c r="P88" i="4"/>
  <c r="P103" i="4"/>
  <c r="P132" i="4"/>
  <c r="P115" i="4"/>
  <c r="P137" i="4"/>
  <c r="P95" i="4"/>
  <c r="P112" i="4"/>
  <c r="P123" i="4"/>
  <c r="P63" i="4"/>
  <c r="P145" i="4"/>
  <c r="P146" i="4"/>
  <c r="P129" i="4"/>
  <c r="P73" i="4"/>
  <c r="P118" i="4"/>
  <c r="P78" i="4"/>
  <c r="P66" i="4"/>
  <c r="P113" i="4"/>
  <c r="P131" i="4"/>
  <c r="P89" i="4"/>
  <c r="P149" i="4"/>
  <c r="P124" i="4"/>
  <c r="P86" i="4"/>
  <c r="P56" i="4"/>
  <c r="E12" i="4"/>
  <c r="P5" i="4"/>
  <c r="P17" i="4"/>
  <c r="P25" i="4"/>
  <c r="P41" i="4"/>
  <c r="P49" i="4"/>
  <c r="P22" i="4"/>
  <c r="P30" i="4"/>
  <c r="P38" i="4"/>
  <c r="P54" i="4"/>
  <c r="P20" i="4"/>
  <c r="P44" i="4"/>
  <c r="P4" i="4"/>
  <c r="P12" i="4"/>
  <c r="P28" i="4"/>
  <c r="P36" i="4"/>
  <c r="P52" i="4"/>
  <c r="P3" i="4"/>
  <c r="P11" i="4"/>
  <c r="P15" i="4"/>
  <c r="P23" i="4"/>
  <c r="P39" i="4"/>
  <c r="P47" i="4"/>
  <c r="P55" i="4"/>
  <c r="P2" i="4"/>
  <c r="P10" i="4"/>
  <c r="P26" i="4"/>
  <c r="P50" i="4"/>
  <c r="P6" i="4"/>
  <c r="P14" i="4"/>
  <c r="P46" i="4"/>
  <c r="P9" i="4"/>
  <c r="P13" i="4"/>
  <c r="P29" i="4"/>
  <c r="P37" i="4"/>
  <c r="P45" i="4"/>
  <c r="P53" i="4"/>
  <c r="P18" i="4"/>
  <c r="P8" i="4"/>
  <c r="F11" i="4"/>
  <c r="P16" i="4"/>
  <c r="P24" i="4"/>
  <c r="P32" i="4"/>
  <c r="P40" i="4"/>
  <c r="P48" i="4"/>
  <c r="P19" i="4"/>
  <c r="P27" i="4"/>
  <c r="P35" i="4"/>
  <c r="P43" i="4"/>
  <c r="P51" i="4"/>
  <c r="O76" i="4"/>
  <c r="O67" i="4"/>
  <c r="O33" i="4"/>
  <c r="O7" i="4"/>
  <c r="O31" i="4"/>
  <c r="O34" i="4"/>
  <c r="O72" i="4"/>
  <c r="O21" i="4"/>
  <c r="O74" i="4"/>
  <c r="O42" i="4"/>
  <c r="O75" i="4"/>
  <c r="P179" i="4" l="1"/>
  <c r="P83" i="4"/>
  <c r="P97" i="4"/>
  <c r="P75" i="4"/>
  <c r="P72" i="4"/>
  <c r="P133" i="4"/>
  <c r="P134" i="4"/>
  <c r="P85" i="4"/>
  <c r="P93" i="4"/>
  <c r="P135" i="4"/>
  <c r="P61" i="4"/>
  <c r="P67" i="4"/>
  <c r="P74" i="4"/>
  <c r="P116" i="4"/>
  <c r="P76" i="4"/>
  <c r="P31" i="4"/>
  <c r="P42" i="4"/>
  <c r="P33" i="4"/>
  <c r="P21" i="4"/>
  <c r="P7" i="4"/>
  <c r="P34" i="4"/>
  <c r="O7" i="6" l="1"/>
  <c r="O7" i="8"/>
  <c r="O7" i="11"/>
  <c r="O7" i="7"/>
  <c r="O7" i="9"/>
  <c r="O7" i="12"/>
  <c r="O7" i="5"/>
  <c r="O7" i="13"/>
  <c r="C8" i="4"/>
  <c r="D7" i="4"/>
  <c r="D2" i="4"/>
  <c r="D11" i="4"/>
  <c r="C7" i="4"/>
  <c r="D9" i="4"/>
  <c r="C5" i="4"/>
  <c r="C3" i="4"/>
  <c r="C4" i="4"/>
  <c r="C10" i="4"/>
  <c r="C2" i="4"/>
  <c r="D8" i="4"/>
  <c r="D3" i="4"/>
  <c r="C6" i="4"/>
  <c r="D10" i="4"/>
  <c r="D5" i="4"/>
  <c r="D4" i="4"/>
  <c r="C9" i="4"/>
  <c r="D6" i="4"/>
  <c r="F3" i="4" l="1"/>
  <c r="F5" i="4"/>
  <c r="F6" i="4"/>
  <c r="F7" i="4"/>
  <c r="F8" i="4"/>
  <c r="F9" i="4"/>
  <c r="F10" i="4"/>
  <c r="F2" i="4"/>
  <c r="F4" i="4"/>
  <c r="C12" i="4"/>
  <c r="D12" i="4"/>
  <c r="F12" i="4" l="1"/>
</calcChain>
</file>

<file path=xl/sharedStrings.xml><?xml version="1.0" encoding="utf-8"?>
<sst xmlns="http://schemas.openxmlformats.org/spreadsheetml/2006/main" count="73746" uniqueCount="6107">
  <si>
    <t>순번</t>
    <phoneticPr fontId="20" type="noConversion"/>
  </si>
  <si>
    <t>영역명</t>
    <phoneticPr fontId="20" type="noConversion"/>
  </si>
  <si>
    <t>테이블명</t>
    <phoneticPr fontId="20" type="noConversion"/>
  </si>
  <si>
    <t>설명</t>
    <phoneticPr fontId="20" type="noConversion"/>
  </si>
  <si>
    <t>개 정 이 력</t>
    <phoneticPr fontId="30" type="noConversion"/>
  </si>
  <si>
    <t>No</t>
  </si>
  <si>
    <t>버전</t>
  </si>
  <si>
    <t>변경일</t>
  </si>
  <si>
    <r>
      <t xml:space="preserve">변경 사유 </t>
    </r>
    <r>
      <rPr>
        <vertAlign val="superscript"/>
        <sz val="10"/>
        <color theme="0"/>
        <rFont val="맑은 고딕"/>
        <family val="3"/>
        <charset val="129"/>
        <scheme val="minor"/>
      </rPr>
      <t>주1)</t>
    </r>
    <phoneticPr fontId="30" type="noConversion"/>
  </si>
  <si>
    <r>
      <t xml:space="preserve">변경 내용 </t>
    </r>
    <r>
      <rPr>
        <vertAlign val="superscript"/>
        <sz val="10"/>
        <color theme="0"/>
        <rFont val="맑은 고딕"/>
        <family val="3"/>
        <charset val="129"/>
        <scheme val="minor"/>
      </rPr>
      <t>주2)</t>
    </r>
    <phoneticPr fontId="30" type="noConversion"/>
  </si>
  <si>
    <t>작성자</t>
  </si>
  <si>
    <t>승인자</t>
  </si>
  <si>
    <t>최초 작성</t>
  </si>
  <si>
    <r>
      <rPr>
        <vertAlign val="superscript"/>
        <sz val="10"/>
        <color theme="1"/>
        <rFont val="맑은 고딕"/>
        <family val="3"/>
        <charset val="129"/>
        <scheme val="minor"/>
      </rPr>
      <t>주1)</t>
    </r>
    <r>
      <rPr>
        <sz val="10"/>
        <color theme="1"/>
        <rFont val="맑은 고딕"/>
        <family val="3"/>
        <charset val="129"/>
        <scheme val="minor"/>
      </rPr>
      <t xml:space="preserve"> 변경 사유: 변경 내용이 이전 문서에 대해 최초작성/검토용/승인용/추가/수정/삭제 중 선택 기입</t>
    </r>
    <phoneticPr fontId="30" type="noConversion"/>
  </si>
  <si>
    <r>
      <t>주2)</t>
    </r>
    <r>
      <rPr>
        <sz val="10"/>
        <color theme="1"/>
        <rFont val="맑은 고딕"/>
        <family val="3"/>
        <charset val="129"/>
        <scheme val="minor"/>
      </rPr>
      <t xml:space="preserve"> 변경 내용: 변경이 발생되는 위치와 변경 내용을 자세히 기록</t>
    </r>
  </si>
  <si>
    <t>[ 설계 단계 ]</t>
    <phoneticPr fontId="19" type="noConversion"/>
  </si>
  <si>
    <t>D6403 테이블정의서</t>
    <phoneticPr fontId="19" type="noConversion"/>
  </si>
  <si>
    <t>Ver 1.0</t>
    <phoneticPr fontId="19" type="noConversion"/>
  </si>
  <si>
    <t>에이블씨엔씨</t>
    <phoneticPr fontId="19" type="noConversion"/>
  </si>
  <si>
    <t>테이블목록</t>
    <phoneticPr fontId="19" type="noConversion"/>
  </si>
  <si>
    <t>번호</t>
    <phoneticPr fontId="30" type="noConversion"/>
  </si>
  <si>
    <t>영역</t>
    <phoneticPr fontId="30" type="noConversion"/>
  </si>
  <si>
    <t>분류</t>
    <phoneticPr fontId="30" type="noConversion"/>
  </si>
  <si>
    <t>테이블</t>
    <phoneticPr fontId="30" type="noConversion"/>
  </si>
  <si>
    <t>컬럼</t>
    <phoneticPr fontId="30" type="noConversion"/>
  </si>
  <si>
    <t>논리명</t>
    <phoneticPr fontId="30" type="noConversion"/>
  </si>
  <si>
    <t>물리명</t>
    <phoneticPr fontId="30" type="noConversion"/>
  </si>
  <si>
    <t>PK여부</t>
    <phoneticPr fontId="30" type="noConversion"/>
  </si>
  <si>
    <t>FK여부</t>
    <phoneticPr fontId="30" type="noConversion"/>
  </si>
  <si>
    <t>타입</t>
    <phoneticPr fontId="30" type="noConversion"/>
  </si>
  <si>
    <t>사이즈</t>
    <phoneticPr fontId="30" type="noConversion"/>
  </si>
  <si>
    <t>NOT NULL</t>
    <phoneticPr fontId="30" type="noConversion"/>
  </si>
  <si>
    <t>기본값</t>
    <phoneticPr fontId="30" type="noConversion"/>
  </si>
  <si>
    <t>REF_2_VAL</t>
  </si>
  <si>
    <t>REF_3_VAL</t>
  </si>
  <si>
    <t>REF_4_VAL</t>
  </si>
  <si>
    <t>REF_5_VAL</t>
  </si>
  <si>
    <t>VARCHAR2</t>
  </si>
  <si>
    <t>FN_CD</t>
  </si>
  <si>
    <t>TB_SYS_PROG_FN</t>
  </si>
  <si>
    <t>FN_AUTH_TP_CD</t>
  </si>
  <si>
    <t>TB_SYS_MENU_FN</t>
  </si>
  <si>
    <t>TB_SYS_AUGP</t>
  </si>
  <si>
    <t>AUGP_CD</t>
  </si>
  <si>
    <t>AUGP_KN</t>
  </si>
  <si>
    <t>AUGP_EN</t>
  </si>
  <si>
    <t>AUGP_GN</t>
  </si>
  <si>
    <t>AUGP_TP_CD</t>
  </si>
  <si>
    <t>TB_SYS_AUGP_MENU</t>
  </si>
  <si>
    <t>TB_SYS_AUGP_MENU_FN</t>
  </si>
  <si>
    <t>사용여부</t>
  </si>
  <si>
    <t>USE_YN</t>
  </si>
  <si>
    <t>Y</t>
  </si>
  <si>
    <t>등록일시</t>
  </si>
  <si>
    <t>REG_DTM</t>
  </si>
  <si>
    <t>등록자ID</t>
  </si>
  <si>
    <t>REGR_ID</t>
  </si>
  <si>
    <t>수정일시</t>
  </si>
  <si>
    <t>MOD_DTM</t>
  </si>
  <si>
    <t>수정자ID</t>
  </si>
  <si>
    <t>MODR_ID</t>
  </si>
  <si>
    <t>비고</t>
  </si>
  <si>
    <t>REMARK</t>
  </si>
  <si>
    <t>TB_SYS_USER_AUGP</t>
  </si>
  <si>
    <t>SHOP_CD</t>
  </si>
  <si>
    <t>영수증공통2내용</t>
  </si>
  <si>
    <t>BILL_COMM_2_DESC</t>
  </si>
  <si>
    <t>영수증공통3내용</t>
  </si>
  <si>
    <t>BILL_COMM_3_DESC</t>
  </si>
  <si>
    <t>영수증공통4내용</t>
  </si>
  <si>
    <t>BILL_COMM_4_DESC</t>
  </si>
  <si>
    <t>영수증공통5내용</t>
  </si>
  <si>
    <t>BILL_COMM_5_DESC</t>
  </si>
  <si>
    <t>영수증공통6내용</t>
  </si>
  <si>
    <t>BILL_COMM_6_DESC</t>
  </si>
  <si>
    <t>영수증공통7내용</t>
  </si>
  <si>
    <t>BILL_COMM_7_DESC</t>
  </si>
  <si>
    <t>영수증머리말2내용</t>
  </si>
  <si>
    <t>BILL_HEAD_2_DESC</t>
  </si>
  <si>
    <t>영수증머리말3내용</t>
  </si>
  <si>
    <t>BILL_HEAD_3_DESC</t>
  </si>
  <si>
    <t>영수증머리말4내용</t>
  </si>
  <si>
    <t>BILL_HEAD_4_DESC</t>
  </si>
  <si>
    <t>영수증정보2내용</t>
  </si>
  <si>
    <t>BILL_INFO_2_DESC</t>
  </si>
  <si>
    <t>영수증정보3내용</t>
  </si>
  <si>
    <t>BILL_INFO_3_DESC</t>
  </si>
  <si>
    <t>영수증정보4내용</t>
  </si>
  <si>
    <t>BILL_INFO_4_DESC</t>
  </si>
  <si>
    <t>영수증정보5내용</t>
  </si>
  <si>
    <t>BILL_INFO_5_DESC</t>
  </si>
  <si>
    <t>영수증정보6내용</t>
  </si>
  <si>
    <t>BILL_INFO_6_DESC</t>
  </si>
  <si>
    <t>영수증꼬리말2내용</t>
  </si>
  <si>
    <t>BILL_TAIL_2_DESC</t>
  </si>
  <si>
    <t>영수증꼬리말3내용</t>
  </si>
  <si>
    <t>BILL_TAIL_3_DESC</t>
  </si>
  <si>
    <t>영수증꼬리말4내용</t>
  </si>
  <si>
    <t>BILL_TAIL_4_DESC</t>
  </si>
  <si>
    <t>영수증꼬리말5내용</t>
  </si>
  <si>
    <t>BILL_TAIL_5_DESC</t>
  </si>
  <si>
    <t>가맹대분류코드</t>
  </si>
  <si>
    <t>CHAIN_LCLS_CD</t>
  </si>
  <si>
    <t>일매출품목사원</t>
  </si>
  <si>
    <t>월매출품목사원</t>
  </si>
  <si>
    <t>TB_BOA_POST</t>
  </si>
  <si>
    <t>TB_BOA_POST_READ_TRG</t>
  </si>
  <si>
    <t>TB_BOA_POST_READ_LOG</t>
  </si>
  <si>
    <t>TB_BOA_POST_REPLY</t>
  </si>
  <si>
    <t>USER_ID</t>
  </si>
  <si>
    <t>NUMBER</t>
  </si>
  <si>
    <t>배송그룹코드</t>
  </si>
  <si>
    <t>마일리지이력</t>
  </si>
  <si>
    <t>TB_SAL_MILG_LOG</t>
  </si>
  <si>
    <t>프로모션정산</t>
  </si>
  <si>
    <t>TB_CLO_PROM_CALC</t>
  </si>
  <si>
    <t>지정키그룹배포이력</t>
  </si>
  <si>
    <t>TB_IFM_SHOKEY_GRP_DIST_LOG</t>
  </si>
  <si>
    <t>지정키배포이력</t>
  </si>
  <si>
    <t>TB_IFM_SHOKEY_DIST_LOG</t>
  </si>
  <si>
    <t>기능키배포이력</t>
  </si>
  <si>
    <t>TB_IFM_FNKEY_DIST_LOG</t>
  </si>
  <si>
    <t>입출금계정배포이력</t>
  </si>
  <si>
    <t>TB_IFM_DOW_ACCT_DIST_LOG</t>
  </si>
  <si>
    <t>품목배포이력</t>
  </si>
  <si>
    <t>TB_IFM_ITEM_DIST_LOG</t>
  </si>
  <si>
    <t>사원배포이력</t>
  </si>
  <si>
    <t>TB_IFM_EMP_DIST_LOG</t>
  </si>
  <si>
    <t>공통코드배포이력</t>
  </si>
  <si>
    <t>TB_IFM_COMM_CD_DIST_LOG</t>
  </si>
  <si>
    <t>POS설정배포이력</t>
  </si>
  <si>
    <t>TB_IFM_POS_CONFIG_DIST_LOG</t>
  </si>
  <si>
    <t>카드프리픽스배포이력</t>
  </si>
  <si>
    <t>TB_IFM_CARD_PREFIX_DIST_LOG</t>
  </si>
  <si>
    <t>품목판매가배포이력</t>
  </si>
  <si>
    <t>TB_IFM_ITEM_SALE_PRC_DIST_LOG</t>
  </si>
  <si>
    <t>품목통제배포이력</t>
  </si>
  <si>
    <t>TB_IFM_ITEM_CTRL_DIST_LOG</t>
  </si>
  <si>
    <t>공통코드</t>
  </si>
  <si>
    <t>TB_SYS_COMM_CD</t>
  </si>
  <si>
    <t>공통코드상세</t>
  </si>
  <si>
    <t>TB_SYS_COMM_CD_DTL</t>
  </si>
  <si>
    <t>메시지</t>
  </si>
  <si>
    <t>TB_SYS_MSG</t>
  </si>
  <si>
    <t>파일</t>
  </si>
  <si>
    <t>TB_SYS_FILE</t>
  </si>
  <si>
    <t>설정</t>
  </si>
  <si>
    <t>TB_SYS_CONFIG</t>
  </si>
  <si>
    <t>달력</t>
  </si>
  <si>
    <t>TB_SYS_CAL</t>
  </si>
  <si>
    <t>배치실행이력</t>
  </si>
  <si>
    <t>TB_SYS_BATCH_RUN_LOG</t>
  </si>
  <si>
    <t>카드프리픽스</t>
  </si>
  <si>
    <t>TB_SYS_CARD_PREFIX</t>
  </si>
  <si>
    <t>예외이력</t>
  </si>
  <si>
    <t>TB_SYS_EXCP_LOG</t>
  </si>
  <si>
    <t>사용자접속이력</t>
  </si>
  <si>
    <t>TB_SYS_USER_CONN_LOG</t>
  </si>
  <si>
    <t>사용자메뉴사용이력</t>
  </si>
  <si>
    <t>TB_SYS_USER_MENU_LOG</t>
  </si>
  <si>
    <t>내부망</t>
  </si>
  <si>
    <t>TB_SYS_INTR_NETWORK</t>
  </si>
  <si>
    <t>모듈</t>
  </si>
  <si>
    <t>TB_SYS_MODULE</t>
  </si>
  <si>
    <t>프로그램</t>
  </si>
  <si>
    <t>TB_SYS_PROG</t>
  </si>
  <si>
    <t>프로그램기능</t>
  </si>
  <si>
    <t>메뉴분류</t>
  </si>
  <si>
    <t>TB_SYS_MENU_CLS</t>
  </si>
  <si>
    <t>메뉴</t>
  </si>
  <si>
    <t>TB_SYS_MENU</t>
  </si>
  <si>
    <t>메뉴기능</t>
  </si>
  <si>
    <t>권한그룹</t>
  </si>
  <si>
    <t>권한그룹메뉴</t>
  </si>
  <si>
    <t>권한그룹메뉴기능</t>
  </si>
  <si>
    <t>부서</t>
  </si>
  <si>
    <t>TB_SYS_DEPT</t>
  </si>
  <si>
    <t>사용자</t>
  </si>
  <si>
    <t>TB_SYS_USER</t>
  </si>
  <si>
    <t>사용자권한그룹</t>
  </si>
  <si>
    <t>사용자권한매장</t>
  </si>
  <si>
    <t>TB_SYS_USER_AUTH_SHOP</t>
  </si>
  <si>
    <t>사용자메뉴</t>
  </si>
  <si>
    <t>TB_SYS_USER_MENU</t>
  </si>
  <si>
    <t>사용자메뉴기능</t>
  </si>
  <si>
    <t>TB_SYS_USER_MENU_FN</t>
  </si>
  <si>
    <t>즐겨찾기메뉴</t>
  </si>
  <si>
    <t>TB_SYS_BOOK_MENU</t>
  </si>
  <si>
    <t>사용자비밀번호</t>
  </si>
  <si>
    <t>TB_SYS_USER_PASSWD</t>
  </si>
  <si>
    <t>사용자비밀번호이력</t>
  </si>
  <si>
    <t>TB_SYS_USER_PASSWD_LOG</t>
  </si>
  <si>
    <t>매장</t>
  </si>
  <si>
    <t>TB_BAS_SHOP</t>
  </si>
  <si>
    <t>매장계좌</t>
  </si>
  <si>
    <t>TB_BAS_SHOP_ACCT</t>
  </si>
  <si>
    <t>매장자산실사</t>
  </si>
  <si>
    <t>TB_BAS_SHOP_ASSET_INVCHK</t>
  </si>
  <si>
    <t>매장자산실사상세</t>
  </si>
  <si>
    <t>TB_BAS_SHOP_ASSET_INVCHK_DTL</t>
  </si>
  <si>
    <t>브랜드매장</t>
  </si>
  <si>
    <t>TB_BAS_BRAND_SHOP</t>
  </si>
  <si>
    <t>비쥬얼항목</t>
  </si>
  <si>
    <t>TB_BAS_VISUAL_ARTI</t>
  </si>
  <si>
    <t>매장비쥬얼항목</t>
  </si>
  <si>
    <t>TB_BAS_SHOP_VISUAL_ARTI</t>
  </si>
  <si>
    <t>매장입금</t>
  </si>
  <si>
    <t>TB_BAS_SHOP_DEPOSIT</t>
  </si>
  <si>
    <t>코레일매장</t>
  </si>
  <si>
    <t>TB_BAS_KORAIL_SHOP</t>
  </si>
  <si>
    <t>품목</t>
  </si>
  <si>
    <t>TB_BAS_ITEM</t>
  </si>
  <si>
    <t>품목상세</t>
  </si>
  <si>
    <t>TB_BAS_ITEM_DTL</t>
  </si>
  <si>
    <t>품목매장공급율</t>
  </si>
  <si>
    <t>TB_BAS_ITEM_SHOP_SUPP_RATE</t>
  </si>
  <si>
    <t>품목바코드</t>
  </si>
  <si>
    <t>TB_BAS_ITEM_BARCD</t>
  </si>
  <si>
    <t>품목BOM</t>
  </si>
  <si>
    <t>TB_BAS_ITEM_BOM</t>
  </si>
  <si>
    <t>즐겨찾기품목그룹</t>
  </si>
  <si>
    <t>TB_BAS_BOOK_ITEM_GRP</t>
  </si>
  <si>
    <t>즐겨찾기품목</t>
  </si>
  <si>
    <t>TB_BAS_BOOK_ITEM</t>
  </si>
  <si>
    <t>품목통제</t>
  </si>
  <si>
    <t>TB_BAS_ITEM_CTRL</t>
  </si>
  <si>
    <t>품목통제매장</t>
  </si>
  <si>
    <t>TB_BAS_ITEM_CTRL_SHOP</t>
  </si>
  <si>
    <t>품목통제유형</t>
  </si>
  <si>
    <t>TB_BAS_ITEM_CTRL_TP</t>
  </si>
  <si>
    <t>품목통제회원등급</t>
  </si>
  <si>
    <t>TB_BAS_ITEM_CTRL_MEM_GRADE</t>
  </si>
  <si>
    <t>품목통제상세</t>
  </si>
  <si>
    <t>TB_BAS_ITEM_CTRL_DTL</t>
  </si>
  <si>
    <t>공통명판</t>
  </si>
  <si>
    <t>TB_BAS_COMM_NMPLATE</t>
  </si>
  <si>
    <t>공통명판매장</t>
  </si>
  <si>
    <t>TB_BAS_COMM_NMPLATE_SHOP</t>
  </si>
  <si>
    <t>매장명판</t>
  </si>
  <si>
    <t>TB_BAS_SHOP_NMPLATE</t>
  </si>
  <si>
    <t>기능키</t>
  </si>
  <si>
    <t>TB_BAS_FNKEY</t>
  </si>
  <si>
    <t>매장기능키</t>
  </si>
  <si>
    <t>TB_BAS_SHOP_FNKEY</t>
  </si>
  <si>
    <t>지정키그룹</t>
  </si>
  <si>
    <t>TB_BAS_SHOKEY_GRP</t>
  </si>
  <si>
    <t>지정키</t>
  </si>
  <si>
    <t>TB_BAS_SHOKEY</t>
  </si>
  <si>
    <t>POS버전</t>
  </si>
  <si>
    <t>TB_BAS_POS_VER</t>
  </si>
  <si>
    <t>POS배포</t>
  </si>
  <si>
    <t>TB_BAS_POS_DIST</t>
  </si>
  <si>
    <t>매장카드사</t>
  </si>
  <si>
    <t>TB_BAS_SHOP_CARDCO</t>
  </si>
  <si>
    <t>POS</t>
  </si>
  <si>
    <t>TB_BAS_POS</t>
  </si>
  <si>
    <t>POS설정</t>
  </si>
  <si>
    <t>TB_BAS_POS_CONFIG</t>
  </si>
  <si>
    <t>매장입출금계정</t>
  </si>
  <si>
    <t>TB_BAS_SHOP_DOW_ACCT</t>
  </si>
  <si>
    <t>매장사원</t>
  </si>
  <si>
    <t>TB_BAS_SHOP_EMP</t>
  </si>
  <si>
    <t>사원근태</t>
  </si>
  <si>
    <t>TB_BAS_EMP_WORK</t>
  </si>
  <si>
    <t>주문</t>
  </si>
  <si>
    <t>TB_ORD_ORD</t>
  </si>
  <si>
    <t>주문상세</t>
  </si>
  <si>
    <t>TB_ORD_ORD_DTL</t>
  </si>
  <si>
    <t>주문입금</t>
  </si>
  <si>
    <t>TB_ORD_ORD_DEPOSIT</t>
  </si>
  <si>
    <t>주문마감시간</t>
  </si>
  <si>
    <t>TB_ORD_ORD_DDL_TM</t>
  </si>
  <si>
    <t>팀주문한도</t>
  </si>
  <si>
    <t>TB_ORD_TEAM_ORD_LIMIT</t>
  </si>
  <si>
    <t>팀주문한도품목</t>
  </si>
  <si>
    <t>TB_ORD_TEAM_ORD_LIMIT_ITEM</t>
  </si>
  <si>
    <t>팀주문한도상세</t>
  </si>
  <si>
    <t>TB_ORD_TEAM_ORD_LIMIT_DTL</t>
  </si>
  <si>
    <t>매장주문한도금액</t>
  </si>
  <si>
    <t>TB_ORD_SHOP_ORD_LIMIT_AMT</t>
  </si>
  <si>
    <t>매장주문한도수량</t>
  </si>
  <si>
    <t>TB_ORD_SHOP_ORD_LIMIT_QTY</t>
  </si>
  <si>
    <t>등급주문한도</t>
  </si>
  <si>
    <t>TB_ORD_GRADE_ORD_LIMIT</t>
  </si>
  <si>
    <t>반품</t>
  </si>
  <si>
    <t>TB_ORD_RTN</t>
  </si>
  <si>
    <t>반품상세</t>
  </si>
  <si>
    <t>TB_ORD_RTN_DTL</t>
  </si>
  <si>
    <t>팀배분</t>
  </si>
  <si>
    <t>TB_ORD_TEAM_DIST</t>
  </si>
  <si>
    <t>팀배분상세</t>
  </si>
  <si>
    <t>TB_ORD_TEAM_DIST_DTL</t>
  </si>
  <si>
    <t>할당</t>
  </si>
  <si>
    <t>TB_ORD_ALLOC</t>
  </si>
  <si>
    <t>할당대상</t>
  </si>
  <si>
    <t>TB_ORD_ALLOC_TRG</t>
  </si>
  <si>
    <t>할당상세</t>
  </si>
  <si>
    <t>TB_ORD_ALLOC_DTL</t>
  </si>
  <si>
    <t>할당품목</t>
  </si>
  <si>
    <t>TB_ORD_ALLOC_ITEM</t>
  </si>
  <si>
    <t>프로모션분류</t>
  </si>
  <si>
    <t>TB_SAL_PROM_CLS</t>
  </si>
  <si>
    <t>프로모션</t>
  </si>
  <si>
    <t>TB_SAL_PROM</t>
  </si>
  <si>
    <t>프로모션조건</t>
  </si>
  <si>
    <t>TB_SAL_PROM_COND</t>
  </si>
  <si>
    <t>프로모션조건품목</t>
  </si>
  <si>
    <t>TB_SAL_PROM_COND_ITEM</t>
  </si>
  <si>
    <t>프로모션제외기간</t>
  </si>
  <si>
    <t>TB_SAL_PROM_EXCP_PERIOD</t>
  </si>
  <si>
    <t>프로모션쿠폰</t>
  </si>
  <si>
    <t>TB_SAL_PROM_COUP</t>
  </si>
  <si>
    <t>프로모션매장</t>
  </si>
  <si>
    <t>TB_SAL_PROM_SHOP</t>
  </si>
  <si>
    <t>프로모션매장기간</t>
  </si>
  <si>
    <t>TB_SAL_PROM_SHOP_PERIOD</t>
  </si>
  <si>
    <t>프로모션혜택</t>
  </si>
  <si>
    <t>TB_SAL_PROM_BNFT</t>
  </si>
  <si>
    <t>프로모션혜택품목</t>
  </si>
  <si>
    <t>TB_SAL_PROM_BNFT_ITEM</t>
  </si>
  <si>
    <t>주문프로모션</t>
  </si>
  <si>
    <t>TB_SAL_ORD_PROM</t>
  </si>
  <si>
    <t>주문프로모션매장</t>
  </si>
  <si>
    <t>TB_SAL_ORD_PROM_SHOP</t>
  </si>
  <si>
    <t>주문프로모션조건</t>
  </si>
  <si>
    <t>TB_SAL_ORD_PROM_COND</t>
  </si>
  <si>
    <t>주문프로모션혜택</t>
  </si>
  <si>
    <t>TB_SAL_ORD_PROM_BNFT</t>
  </si>
  <si>
    <t>역매</t>
  </si>
  <si>
    <t>TB_SAL_FSALE</t>
  </si>
  <si>
    <t>역매품목</t>
  </si>
  <si>
    <t>TB_SAL_FSALE_ITEM</t>
  </si>
  <si>
    <t>역매매장목표</t>
  </si>
  <si>
    <t>TB_SAL_FSALE_SHOP_GOAL</t>
  </si>
  <si>
    <t>매장마일리지</t>
  </si>
  <si>
    <t>TB_SAL_SHOP_MILG</t>
  </si>
  <si>
    <t>마일리지정산</t>
  </si>
  <si>
    <t>TB_SAL_MILG_CALC</t>
  </si>
  <si>
    <t>마일리지일수불</t>
  </si>
  <si>
    <t>TB_SAL_MILG_DDIO</t>
  </si>
  <si>
    <t>마일리지월수불</t>
  </si>
  <si>
    <t>TB_SAL_MILG_MMIO</t>
  </si>
  <si>
    <t>재고실사</t>
  </si>
  <si>
    <t>TB_INV_STOCK_INVCHK</t>
  </si>
  <si>
    <t>재고실사상세</t>
  </si>
  <si>
    <t>TB_INV_STOCK_INVCHK_DTL</t>
  </si>
  <si>
    <t>재고이동</t>
  </si>
  <si>
    <t>TB_INV_STOCK_MV</t>
  </si>
  <si>
    <t>재고이동상세</t>
  </si>
  <si>
    <t>TB_INV_STOCK_MV_DTL</t>
  </si>
  <si>
    <t>재고수불이력</t>
  </si>
  <si>
    <t>TB_INV_STOCK_IO_LOG</t>
  </si>
  <si>
    <t>재고일수불</t>
  </si>
  <si>
    <t>TB_INV_DDIO</t>
  </si>
  <si>
    <t>재고월수불</t>
  </si>
  <si>
    <t>TB_INV_MMIO</t>
  </si>
  <si>
    <t>회원등급</t>
  </si>
  <si>
    <t>일매출</t>
  </si>
  <si>
    <t>TB_ANA_DD_SALES</t>
  </si>
  <si>
    <t>월매출</t>
  </si>
  <si>
    <t>TB_ANA_MM_SALES</t>
  </si>
  <si>
    <t>일매출시간</t>
  </si>
  <si>
    <t>TB_ANA_DD_SALES_TM</t>
  </si>
  <si>
    <t>월매출시간</t>
  </si>
  <si>
    <t>TB_ANA_MM_SALES_TM</t>
  </si>
  <si>
    <t>일매출품목</t>
  </si>
  <si>
    <t>TB_ANA_DD_SALES_ITEM</t>
  </si>
  <si>
    <t>월매출품목</t>
  </si>
  <si>
    <t>TB_ANA_MM_SALES_ITEM</t>
  </si>
  <si>
    <t>일매출코레일</t>
  </si>
  <si>
    <t>TB_ANA_DD_SALES_KORAIL</t>
  </si>
  <si>
    <t>일매출결제수단</t>
  </si>
  <si>
    <t>TB_ANA_DD_SALES_PAY_WAY</t>
  </si>
  <si>
    <t>TB_ANA_DD_SALES_ITEM_EMP</t>
  </si>
  <si>
    <t>TB_ANA_MM_SALES_ITEM_EMP</t>
  </si>
  <si>
    <t>일매출품목시간</t>
  </si>
  <si>
    <t>TB_ANA_DD_SALES_ITEM_TM</t>
  </si>
  <si>
    <t>월매출품목시간</t>
  </si>
  <si>
    <t>TB_ANA_MM_SALES_ITEM_TM</t>
  </si>
  <si>
    <t>마일리지적립기준</t>
  </si>
  <si>
    <t>TB_CLO_MILG_ACC_STD</t>
  </si>
  <si>
    <t>마감</t>
  </si>
  <si>
    <t>TB_CLO_DDL</t>
  </si>
  <si>
    <t>LOSS정산</t>
  </si>
  <si>
    <t>TB_CLO_LOSS_CALC</t>
  </si>
  <si>
    <t>포인트정산</t>
  </si>
  <si>
    <t>TB_CLO_POINT_CALC</t>
  </si>
  <si>
    <t>LOSS허용기준</t>
  </si>
  <si>
    <t>TB_CLO_LOSS_PERMIT_STD</t>
  </si>
  <si>
    <t>포인트부담기준</t>
  </si>
  <si>
    <t>TB_CLO_POINT_BURDEN_STD</t>
  </si>
  <si>
    <t>매출조정</t>
  </si>
  <si>
    <t>TB_CLO_SALES_ADJ</t>
  </si>
  <si>
    <t>리베이트정산</t>
  </si>
  <si>
    <t>TB_CLO_REBATE_CALC</t>
  </si>
  <si>
    <t>역매정산</t>
  </si>
  <si>
    <t>TB_CLO_FSALE_CALC</t>
  </si>
  <si>
    <t>게시판</t>
  </si>
  <si>
    <t>TB_BOA_BOARD</t>
  </si>
  <si>
    <t>게시판권한대상</t>
  </si>
  <si>
    <t>TB_BOA_BOARD_AUTH_TRG</t>
  </si>
  <si>
    <t>게시글</t>
  </si>
  <si>
    <t>게시글열람대상</t>
  </si>
  <si>
    <t>게시글열람이력</t>
  </si>
  <si>
    <t>게시글댓글</t>
  </si>
  <si>
    <t>POS매출</t>
  </si>
  <si>
    <t>TB_IFM_POS_SALES</t>
  </si>
  <si>
    <t>POS매출상세</t>
  </si>
  <si>
    <t>TB_IFM_POS_SALES_DTL</t>
  </si>
  <si>
    <t>POS매출현금영수증</t>
  </si>
  <si>
    <t>TB_IFM_POS_SALES_CASH_BILL</t>
  </si>
  <si>
    <t>POS매출카드</t>
  </si>
  <si>
    <t>TB_IFM_POS_SALES_CARD</t>
  </si>
  <si>
    <t>POS매출카드임의등록</t>
  </si>
  <si>
    <t>TB_IFM_POS_SALES_CARD_OPT</t>
  </si>
  <si>
    <t>POS매출모바일상품권</t>
  </si>
  <si>
    <t>TB_IFM_POS_SALES_MOBILE_GIFT</t>
  </si>
  <si>
    <t>POS매출알리페이</t>
  </si>
  <si>
    <t>TB_IFM_POS_SALES_ALIPAY</t>
  </si>
  <si>
    <t>POS매출엠틱</t>
  </si>
  <si>
    <t>TB_IFM_POS_SALES_MTIC</t>
  </si>
  <si>
    <t>POS매출프로모션</t>
  </si>
  <si>
    <t>TB_IFM_POS_SALES_PROM</t>
  </si>
  <si>
    <t>POS매출프로모션조건</t>
  </si>
  <si>
    <t>TB_IFM_POS_SALES_PROM_COND</t>
  </si>
  <si>
    <t>POS매출프로모션혜택</t>
  </si>
  <si>
    <t>POS정산</t>
  </si>
  <si>
    <t>TB_IFM_POS_CALC</t>
  </si>
  <si>
    <t>TB_IFM_POS_WORK</t>
  </si>
  <si>
    <t>POS입출금</t>
  </si>
  <si>
    <t>TB_IFM_POS_DOW</t>
  </si>
  <si>
    <t>POS매출즉시환급</t>
  </si>
  <si>
    <t>바코드배포이력</t>
  </si>
  <si>
    <t>TB_IFM_BARCD_DIST_LOG</t>
  </si>
  <si>
    <t>회원등급배포이력</t>
  </si>
  <si>
    <t>TB_IFM_MEM_GRADE_DIST_LOG</t>
  </si>
  <si>
    <t>배포적용이력</t>
  </si>
  <si>
    <t>TB_IFM_DIST_APPLY_LOG</t>
  </si>
  <si>
    <t>재고관리</t>
  </si>
  <si>
    <t>TB_ORD_SHOP_SALES_GRADE</t>
  </si>
  <si>
    <t>TB_ORD_ITEM_SALES_GRADE</t>
  </si>
  <si>
    <t>회원이력</t>
  </si>
  <si>
    <t>카드번호</t>
  </si>
  <si>
    <t>CARD_NO</t>
  </si>
  <si>
    <t>회원명</t>
  </si>
  <si>
    <t>전화번호</t>
  </si>
  <si>
    <t>TEL_NO</t>
  </si>
  <si>
    <t>우편번호</t>
  </si>
  <si>
    <t>SMS수신여부</t>
  </si>
  <si>
    <t>'N'</t>
  </si>
  <si>
    <t>SMS동의일자</t>
  </si>
  <si>
    <t>DM수신여부</t>
  </si>
  <si>
    <t>DM동의일자</t>
  </si>
  <si>
    <t>카드발급일자</t>
  </si>
  <si>
    <t>카드발급매장</t>
  </si>
  <si>
    <t>정회원등록일자</t>
  </si>
  <si>
    <t>정회원등록매장</t>
  </si>
  <si>
    <t>총구매횟수</t>
  </si>
  <si>
    <t>구매주기</t>
  </si>
  <si>
    <t>통합일자</t>
  </si>
  <si>
    <t>실명인증여부</t>
  </si>
  <si>
    <t>FOREIGN_YN</t>
  </si>
  <si>
    <t>WALLET_REG_YN</t>
  </si>
  <si>
    <t>WALLET_NEW_YN</t>
  </si>
  <si>
    <t>수집동의일자</t>
  </si>
  <si>
    <t>수집동의증빙여부</t>
  </si>
  <si>
    <t>마케팅동의일자</t>
  </si>
  <si>
    <t>마케팅동의증빙여부</t>
  </si>
  <si>
    <t>포인트번호</t>
  </si>
  <si>
    <t>수기여부</t>
  </si>
  <si>
    <t>구매일자</t>
  </si>
  <si>
    <t>소멸여부</t>
  </si>
  <si>
    <t>매장코드</t>
  </si>
  <si>
    <t>회원관리</t>
  </si>
  <si>
    <t>MEM_GRADE_CD</t>
  </si>
  <si>
    <t>POINT_ACC_RATE</t>
  </si>
  <si>
    <t>20,5</t>
  </si>
  <si>
    <t>매출일자</t>
  </si>
  <si>
    <t>영수증번호</t>
  </si>
  <si>
    <t>SALES_DT</t>
  </si>
  <si>
    <t>POS번호</t>
  </si>
  <si>
    <t>POS_NO</t>
  </si>
  <si>
    <t>BILL_NO</t>
  </si>
  <si>
    <t>TRANS_DT</t>
  </si>
  <si>
    <t>TRANS_SEQ</t>
  </si>
  <si>
    <t>매출총금액</t>
  </si>
  <si>
    <t>매출금액</t>
  </si>
  <si>
    <t>매출공급금액</t>
  </si>
  <si>
    <t>할인금액</t>
  </si>
  <si>
    <t>프로모션할인금액</t>
  </si>
  <si>
    <t>비매출할인금액</t>
  </si>
  <si>
    <t>매출건수</t>
  </si>
  <si>
    <t>SALES_TOT_AMT</t>
  </si>
  <si>
    <t>SALES_AMT</t>
  </si>
  <si>
    <t>SALES_SUPP_AMT</t>
  </si>
  <si>
    <t>DC_AMT</t>
  </si>
  <si>
    <t>PROM_DC_AMT</t>
  </si>
  <si>
    <t>NON_SALES_DC_AMT</t>
  </si>
  <si>
    <t>SALES_CNT</t>
  </si>
  <si>
    <t>SETTLE_DT</t>
  </si>
  <si>
    <t>OPEN_DTM</t>
  </si>
  <si>
    <t>SETTLE_DTM</t>
  </si>
  <si>
    <t>SETTLE_TP_CD</t>
  </si>
  <si>
    <t>CASHIER_ID</t>
  </si>
  <si>
    <t>CASHIER_TRANS_CNT</t>
  </si>
  <si>
    <t>PAY_TP_1_CNT</t>
  </si>
  <si>
    <t>PAY_TP_1_AMT</t>
  </si>
  <si>
    <t>PAY_TP_2_CNT</t>
  </si>
  <si>
    <t>PAY_TP_2_AMT</t>
  </si>
  <si>
    <t>PAY_TP_3_CNT</t>
  </si>
  <si>
    <t>PAY_TP_3_AMT</t>
  </si>
  <si>
    <t>PAY_TP_4_CNT</t>
  </si>
  <si>
    <t>PAY_TP_4_AMT</t>
  </si>
  <si>
    <t>PAY_TP_5_CNT</t>
  </si>
  <si>
    <t>PAY_TP_5_AMT</t>
  </si>
  <si>
    <t>PAY_TP_6_CNT</t>
  </si>
  <si>
    <t>PAY_TP_6_AMT</t>
  </si>
  <si>
    <t>PAY_TP_7_CNT</t>
  </si>
  <si>
    <t>PAY_TP_7_AMT</t>
  </si>
  <si>
    <t>PAY_TP_8_CNT</t>
  </si>
  <si>
    <t>PAY_TP_8_AMT</t>
  </si>
  <si>
    <t>PAY_TP_9_CNT</t>
  </si>
  <si>
    <t>PAY_TP_9_AMT</t>
  </si>
  <si>
    <t>PAY_TP_10_CNT</t>
  </si>
  <si>
    <t>PAY_TP_10_AMT</t>
  </si>
  <si>
    <t>SALE_CNT</t>
  </si>
  <si>
    <t>SALE_AMT</t>
  </si>
  <si>
    <t>CNCL_CNT</t>
  </si>
  <si>
    <t>CNCL_AMT</t>
  </si>
  <si>
    <t>SALES_TOT_CNT</t>
  </si>
  <si>
    <t>DC_CNT</t>
  </si>
  <si>
    <t>VAT_CNT</t>
  </si>
  <si>
    <t>VAT_AMT</t>
  </si>
  <si>
    <t>SALES_SUPP_CNT</t>
  </si>
  <si>
    <t>CARD_PAY_1_CNT</t>
  </si>
  <si>
    <t>CARD_PAY_1_AMT</t>
  </si>
  <si>
    <t>CARD_PAY_2_CNT</t>
  </si>
  <si>
    <t>CARD_PAY_2_AMT</t>
  </si>
  <si>
    <t>CARD_PAY_CNCL_1_CNT</t>
  </si>
  <si>
    <t>CARD_PAY_CNCL_1_AMT</t>
  </si>
  <si>
    <t>CARD_PAY_CNCL_2_CNT</t>
  </si>
  <si>
    <t>CARD_PAY_CNCL_2_AMT</t>
  </si>
  <si>
    <t>CARD_TEMP_PAY_CNT</t>
  </si>
  <si>
    <t>CARD_TEMP_PAY_AMT</t>
  </si>
  <si>
    <t>CASH_PAY_CNT</t>
  </si>
  <si>
    <t>CASH_PAY_AMT</t>
  </si>
  <si>
    <t>RESERVE_CNT</t>
  </si>
  <si>
    <t>RESERVE_AMT</t>
  </si>
  <si>
    <t>DDL_READY_CNT</t>
  </si>
  <si>
    <t>DDL_READY_AMT</t>
  </si>
  <si>
    <t>CASH_LOSS_CNT</t>
  </si>
  <si>
    <t>CASH_LOSS_AMT</t>
  </si>
  <si>
    <t>CHANGE_CNT</t>
  </si>
  <si>
    <t>CHANGE_AMT</t>
  </si>
  <si>
    <t>DEPOSIT_CNT</t>
  </si>
  <si>
    <t>DEPOSIT_AMT</t>
  </si>
  <si>
    <t>WITHDRAW_CNT</t>
  </si>
  <si>
    <t>WITHDRAW_AMT</t>
  </si>
  <si>
    <t>NOR_DC_CNT</t>
  </si>
  <si>
    <t>NOR_DC_AMT</t>
  </si>
  <si>
    <t>NON_SALES_DC_CNT</t>
  </si>
  <si>
    <t>ALLI_DC_CNT</t>
  </si>
  <si>
    <t>ALLI_DC_AMT</t>
  </si>
  <si>
    <t>PROM_DC_CNT</t>
  </si>
  <si>
    <t>COUP_DC_CNT</t>
  </si>
  <si>
    <t>COUP_DC_AMT</t>
  </si>
  <si>
    <t>CUST_DC_CNT</t>
  </si>
  <si>
    <t>CUST_DC_AMT</t>
  </si>
  <si>
    <t>POINT_PAY_CNT</t>
  </si>
  <si>
    <t>POINT_PAY_AMT</t>
  </si>
  <si>
    <t>GIFT_PAY_CNT</t>
  </si>
  <si>
    <t>GIFT_PAY_AMT</t>
  </si>
  <si>
    <t>ALIPAY_PAY_CNT</t>
  </si>
  <si>
    <t>ALIPAY_PAY_AMT</t>
  </si>
  <si>
    <t>MTIC_PAY_CNT</t>
  </si>
  <si>
    <t>MTIC_PAY_AMT</t>
  </si>
  <si>
    <t>REFUND_CNT</t>
  </si>
  <si>
    <t>REFUND_AMT</t>
  </si>
  <si>
    <t>정산일자</t>
  </si>
  <si>
    <t>개점일시</t>
  </si>
  <si>
    <t>정산일시</t>
  </si>
  <si>
    <t>정산유형코드</t>
  </si>
  <si>
    <t>캐셔ID</t>
  </si>
  <si>
    <t>캐셔인수인계횟수</t>
  </si>
  <si>
    <t>지불유형1건수</t>
  </si>
  <si>
    <t>지불유형1금액</t>
  </si>
  <si>
    <t>지불유형2건수</t>
  </si>
  <si>
    <t>지불유형2금액</t>
  </si>
  <si>
    <t>지불유형3건수</t>
  </si>
  <si>
    <t>지불유형3금액</t>
  </si>
  <si>
    <t>지불유형4건수</t>
  </si>
  <si>
    <t>지불유형4금액</t>
  </si>
  <si>
    <t>지불유형5건수</t>
  </si>
  <si>
    <t>지불유형5금액</t>
  </si>
  <si>
    <t>지불유형6건수</t>
  </si>
  <si>
    <t>지불유형6금액</t>
  </si>
  <si>
    <t>지불유형7건수</t>
  </si>
  <si>
    <t>지불유형7금액</t>
  </si>
  <si>
    <t>지불유형8건수</t>
  </si>
  <si>
    <t>지불유형8금액</t>
  </si>
  <si>
    <t>지불유형9건수</t>
  </si>
  <si>
    <t>지불유형9금액</t>
  </si>
  <si>
    <t>지불유형10건수</t>
  </si>
  <si>
    <t>지불유형10금액</t>
  </si>
  <si>
    <t>판매건수</t>
  </si>
  <si>
    <t>판매금액</t>
  </si>
  <si>
    <t>취소건수</t>
  </si>
  <si>
    <t>취소금액</t>
  </si>
  <si>
    <t>매출총건수</t>
  </si>
  <si>
    <t>할인건수</t>
  </si>
  <si>
    <t>부가세건수</t>
  </si>
  <si>
    <t>부가세액</t>
  </si>
  <si>
    <t>매출공급건수</t>
  </si>
  <si>
    <t>카드결제1건수</t>
  </si>
  <si>
    <t>카드결제1금액</t>
  </si>
  <si>
    <t>카드결제2건수</t>
  </si>
  <si>
    <t>카드결제2금액</t>
  </si>
  <si>
    <t>카드결제취소1건수</t>
  </si>
  <si>
    <t>카드결제취소1금액</t>
  </si>
  <si>
    <t>카드결제취소2건수</t>
  </si>
  <si>
    <t>카드결제취소2금액</t>
  </si>
  <si>
    <t>카드임의등록결제건수</t>
  </si>
  <si>
    <t>카드임의등록결제금액</t>
  </si>
  <si>
    <t>현금결제건수</t>
  </si>
  <si>
    <t>현금결제금액</t>
  </si>
  <si>
    <t>준비금건수</t>
  </si>
  <si>
    <t>준비금금액</t>
  </si>
  <si>
    <t>마감시재건수</t>
  </si>
  <si>
    <t>마감시재금액</t>
  </si>
  <si>
    <t>현금과부족건수</t>
  </si>
  <si>
    <t>현금과부족금액</t>
  </si>
  <si>
    <t>거스름돈건수</t>
  </si>
  <si>
    <t>거스름돈금액</t>
  </si>
  <si>
    <t>입금건수</t>
  </si>
  <si>
    <t>입금금액</t>
  </si>
  <si>
    <t>출금건수</t>
  </si>
  <si>
    <t>출금금액</t>
  </si>
  <si>
    <t>정상할인건수</t>
  </si>
  <si>
    <t>정상할인금액</t>
  </si>
  <si>
    <t>비매출할인건수</t>
  </si>
  <si>
    <t>제휴할인건수</t>
  </si>
  <si>
    <t>제휴할인금액</t>
  </si>
  <si>
    <t>프로모션할인건수</t>
  </si>
  <si>
    <t>쿠폰할인건수</t>
  </si>
  <si>
    <t>쿠폰할인금액</t>
  </si>
  <si>
    <t>고객할인건수</t>
  </si>
  <si>
    <t>고객할인금액</t>
  </si>
  <si>
    <t>포인트결제건수</t>
  </si>
  <si>
    <t>포인트결제금액</t>
  </si>
  <si>
    <t>상품권결제건수</t>
  </si>
  <si>
    <t>상품권결제금액</t>
  </si>
  <si>
    <t>알리페이결제건수</t>
  </si>
  <si>
    <t>알리페이결제금액</t>
  </si>
  <si>
    <t>엠틱결제건수</t>
  </si>
  <si>
    <t>엠틱결제금액</t>
  </si>
  <si>
    <t>즉시환급건수</t>
  </si>
  <si>
    <t>즉시환급금액</t>
  </si>
  <si>
    <t>SALE_DT</t>
  </si>
  <si>
    <t>EMP_ID</t>
  </si>
  <si>
    <t>WORK_DIV_CD</t>
  </si>
  <si>
    <t>영업일자</t>
  </si>
  <si>
    <t>사원ID</t>
  </si>
  <si>
    <t>근태구분</t>
  </si>
  <si>
    <t>기초관리</t>
  </si>
  <si>
    <t>매장매출목표</t>
  </si>
  <si>
    <t>TB_BAS_SHOP_SALES_GOAL</t>
  </si>
  <si>
    <t>팀매출목표</t>
  </si>
  <si>
    <t>TB_BAS_TEAM_SALES_GOAL</t>
  </si>
  <si>
    <t>마감관리</t>
  </si>
  <si>
    <t>시스템관리</t>
  </si>
  <si>
    <t>영업관리</t>
  </si>
  <si>
    <t>프로모션쿠폰타겟팅</t>
  </si>
  <si>
    <t>TB_SAL_PROM_COUP_TRGT</t>
  </si>
  <si>
    <t>영업분석</t>
  </si>
  <si>
    <t>일매출그룹금액</t>
  </si>
  <si>
    <t>TB_ANA_DD_SALES_GRP_AMT</t>
  </si>
  <si>
    <t>일매출품목프로모션</t>
  </si>
  <si>
    <t>TB_ANA_DD_SALES_ITEM_PROM</t>
  </si>
  <si>
    <t>주문관리</t>
  </si>
  <si>
    <t>매장매출등급</t>
  </si>
  <si>
    <t>커뮤니티</t>
  </si>
  <si>
    <t>카드발행</t>
  </si>
  <si>
    <t>TB_MEM_CARD_PBL</t>
  </si>
  <si>
    <t>포인트</t>
  </si>
  <si>
    <t>TB_MEM_POINT</t>
  </si>
  <si>
    <t>포인트월수불</t>
  </si>
  <si>
    <t>TB_MEM_POINT_MMIO</t>
  </si>
  <si>
    <t>포인트이관</t>
  </si>
  <si>
    <t>TB_MEM_POINT_TRANS</t>
  </si>
  <si>
    <t>포인트일수불</t>
  </si>
  <si>
    <t>TB_MEM_POINT_DDIO</t>
  </si>
  <si>
    <t>회원</t>
  </si>
  <si>
    <t>TB_MEM_MEM</t>
  </si>
  <si>
    <t>TB_MEM_MEM_GRADE</t>
  </si>
  <si>
    <t>TB_MEM_MEM_LOG</t>
  </si>
  <si>
    <t>회원카드발급</t>
  </si>
  <si>
    <t>TB_MEM_MEM_CARD_ISSUE</t>
  </si>
  <si>
    <t>ERP기준정보수신로그</t>
  </si>
  <si>
    <t>TB_IFM_ERP_MASTER_LOG</t>
  </si>
  <si>
    <t>POS근태</t>
  </si>
  <si>
    <t>POS매출사후적립</t>
  </si>
  <si>
    <t>TB_IFM_POS_SALES_AF_ACC</t>
  </si>
  <si>
    <t>TB_IFM_POS_SALES_REFUND</t>
  </si>
  <si>
    <t>TB_IFM_POS_SALES_PROM_BNFT</t>
  </si>
  <si>
    <t>품목통제등급배포이력</t>
  </si>
  <si>
    <t>TB_IFM_ITEM_CTRL_GRADE_LOG</t>
  </si>
  <si>
    <t>품목통제상세배포이력</t>
  </si>
  <si>
    <t>TB_IFM_ITEM_CTRL_DTL_LOG</t>
  </si>
  <si>
    <t>일매출회원등급</t>
  </si>
  <si>
    <t>TB_ANA_DD_SALES_MEM_GRADE</t>
  </si>
  <si>
    <t>월매출회원등급</t>
  </si>
  <si>
    <t>TB_ANA_MM_SALES_MEM_GRADE</t>
  </si>
  <si>
    <t>주문프로모션적용</t>
  </si>
  <si>
    <t>TB_SAL_ORD_PROM_APPLY</t>
  </si>
  <si>
    <t>CREATE_DT</t>
  </si>
  <si>
    <t>0시스템관리</t>
    <phoneticPr fontId="19" type="noConversion"/>
  </si>
  <si>
    <t>1기초정보관리</t>
    <phoneticPr fontId="19" type="noConversion"/>
  </si>
  <si>
    <t>2주문관리</t>
    <phoneticPr fontId="19" type="noConversion"/>
  </si>
  <si>
    <t>3영업관리</t>
    <phoneticPr fontId="19" type="noConversion"/>
  </si>
  <si>
    <t>4재고관리</t>
    <phoneticPr fontId="19" type="noConversion"/>
  </si>
  <si>
    <t>5회원관리</t>
    <phoneticPr fontId="19" type="noConversion"/>
  </si>
  <si>
    <t>6매출분석</t>
    <phoneticPr fontId="19" type="noConversion"/>
  </si>
  <si>
    <t>7마감관리</t>
    <phoneticPr fontId="19" type="noConversion"/>
  </si>
  <si>
    <t>8커뮤니티관리</t>
    <phoneticPr fontId="19" type="noConversion"/>
  </si>
  <si>
    <t>9인터페이스관리</t>
    <phoneticPr fontId="19" type="noConversion"/>
  </si>
  <si>
    <t>SAL</t>
  </si>
  <si>
    <t>INV</t>
  </si>
  <si>
    <t>MEM</t>
  </si>
  <si>
    <t>BOA</t>
  </si>
  <si>
    <t>ANA</t>
  </si>
  <si>
    <t>BAS</t>
  </si>
  <si>
    <t>IFM</t>
  </si>
  <si>
    <t>CLO</t>
  </si>
  <si>
    <t>ORD</t>
  </si>
  <si>
    <t>SYS</t>
  </si>
  <si>
    <t>SYS</t>
    <phoneticPr fontId="19" type="noConversion"/>
  </si>
  <si>
    <t>BAS</t>
    <phoneticPr fontId="19" type="noConversion"/>
  </si>
  <si>
    <t>ORD</t>
    <phoneticPr fontId="19" type="noConversion"/>
  </si>
  <si>
    <t>SAL</t>
    <phoneticPr fontId="19" type="noConversion"/>
  </si>
  <si>
    <t>INV</t>
    <phoneticPr fontId="19" type="noConversion"/>
  </si>
  <si>
    <t>MEM</t>
    <phoneticPr fontId="19" type="noConversion"/>
  </si>
  <si>
    <t>ANA</t>
    <phoneticPr fontId="19" type="noConversion"/>
  </si>
  <si>
    <t>CLO</t>
    <phoneticPr fontId="19" type="noConversion"/>
  </si>
  <si>
    <t>BOA</t>
    <phoneticPr fontId="19" type="noConversion"/>
  </si>
  <si>
    <t>IFM</t>
    <phoneticPr fontId="19" type="noConversion"/>
  </si>
  <si>
    <t>시트컬럼수</t>
    <phoneticPr fontId="30" type="noConversion"/>
  </si>
  <si>
    <t>미매칭수</t>
    <phoneticPr fontId="30" type="noConversion"/>
  </si>
  <si>
    <t>DB컬럼수</t>
    <phoneticPr fontId="30" type="noConversion"/>
  </si>
  <si>
    <t>합계</t>
    <phoneticPr fontId="30" type="noConversion"/>
  </si>
  <si>
    <t>비고</t>
    <phoneticPr fontId="19" type="noConversion"/>
  </si>
  <si>
    <t>품목매출등급</t>
  </si>
  <si>
    <t>모듈명</t>
    <phoneticPr fontId="19" type="noConversion"/>
  </si>
  <si>
    <t>모듈코드</t>
    <phoneticPr fontId="19" type="noConversion"/>
  </si>
  <si>
    <t>테이블 논리명</t>
    <phoneticPr fontId="19" type="noConversion"/>
  </si>
  <si>
    <t>테이블 물리명</t>
    <phoneticPr fontId="19" type="noConversion"/>
  </si>
  <si>
    <t>모듈코드</t>
    <phoneticPr fontId="30" type="noConversion"/>
  </si>
  <si>
    <t>시트명</t>
    <phoneticPr fontId="30" type="noConversion"/>
  </si>
  <si>
    <t>DB컬럼수</t>
    <phoneticPr fontId="19" type="noConversion"/>
  </si>
  <si>
    <t>시트컬럼수</t>
    <phoneticPr fontId="19" type="noConversion"/>
  </si>
  <si>
    <t>시트명</t>
    <phoneticPr fontId="19" type="noConversion"/>
  </si>
  <si>
    <t>컬럼차이</t>
    <phoneticPr fontId="19" type="noConversion"/>
  </si>
  <si>
    <t>ERP_COMM_CD</t>
  </si>
  <si>
    <t>ERP공통코드</t>
  </si>
  <si>
    <t>TB_IFM_POS_TR_APPLY_ERR</t>
  </si>
  <si>
    <t>POSTR반영오류</t>
  </si>
  <si>
    <t>프로모션코드</t>
  </si>
  <si>
    <t>PROM_CD</t>
  </si>
  <si>
    <t>MEM_TRGT_YN</t>
  </si>
  <si>
    <t>IF구분코드</t>
  </si>
  <si>
    <t>IF_DIV_CD</t>
  </si>
  <si>
    <t>게시판코드</t>
  </si>
  <si>
    <t>게시글번호</t>
  </si>
  <si>
    <t>게시글제목</t>
  </si>
  <si>
    <t>게시글내용</t>
  </si>
  <si>
    <t>BOARD_CD</t>
  </si>
  <si>
    <t>POST_NO</t>
  </si>
  <si>
    <t>POST_TITLE</t>
  </si>
  <si>
    <t>POST_DESC</t>
  </si>
  <si>
    <t>CLOB</t>
  </si>
  <si>
    <t>게시시작일자</t>
  </si>
  <si>
    <t>POST_STT_DT</t>
  </si>
  <si>
    <t>게시종료일자</t>
  </si>
  <si>
    <t>POST_END_DT</t>
  </si>
  <si>
    <t>라인번호</t>
  </si>
  <si>
    <t>LINE_NO</t>
  </si>
  <si>
    <t>TB_INV_STOCK_MV_CLOSE</t>
  </si>
  <si>
    <t>TB_INV_STAT_CHG_DTL</t>
  </si>
  <si>
    <t>STOCK_DIFF_IN_QTY</t>
  </si>
  <si>
    <t>STOCK_DIFF_OUT_QTY</t>
  </si>
  <si>
    <t>BAD_STOCK_DIFF_IN_QTY</t>
  </si>
  <si>
    <t>BAD_STOCK_DIFF_OUT_QTY</t>
  </si>
  <si>
    <t>재고차이입고수량</t>
  </si>
  <si>
    <t>재고차이출고수량</t>
  </si>
  <si>
    <t>불량재고차이입고수량</t>
  </si>
  <si>
    <t>불량재고차이출고수량</t>
  </si>
  <si>
    <t>오류건수</t>
    <phoneticPr fontId="19" type="noConversion"/>
  </si>
  <si>
    <t>TB_ORD_RTN_TRG_SALES</t>
  </si>
  <si>
    <t>TB_CLO_SALES_ADJ_SPC</t>
  </si>
  <si>
    <t>TB_BOA_CONT</t>
  </si>
  <si>
    <t>TB_BOA_POS_NOTI</t>
  </si>
  <si>
    <t>TB_BOA_POS_NOTI_SHOP</t>
  </si>
  <si>
    <t>TB_IFM_COUPON</t>
  </si>
  <si>
    <t>'-'</t>
  </si>
  <si>
    <t>매출조정특판</t>
  </si>
  <si>
    <t>팀예상매출</t>
  </si>
  <si>
    <t>TB_CLO_TEAM_EXPECT_SALES</t>
  </si>
  <si>
    <t>프로모션회원등급</t>
  </si>
  <si>
    <t>TB_SAL_PROM_MEM_GRADE</t>
  </si>
  <si>
    <t>월매출회원등급품목</t>
  </si>
  <si>
    <t>TB_ANA_MM_SALES_GRADE_ITEM</t>
  </si>
  <si>
    <t>일매출회원등급품목</t>
  </si>
  <si>
    <t>TB_ANA_DD_SALES_GRADE_ITEM</t>
  </si>
  <si>
    <t>상태변경</t>
  </si>
  <si>
    <t>TB_INV_STAT_CHG</t>
  </si>
  <si>
    <t>상태변경상세</t>
  </si>
  <si>
    <t>재고이동폐점</t>
  </si>
  <si>
    <t>매장배분</t>
  </si>
  <si>
    <t>TB_ORD_SHOP_DIST</t>
  </si>
  <si>
    <t>매장배분상세</t>
  </si>
  <si>
    <t>TB_ORD_SHOP_DIST_DTL</t>
  </si>
  <si>
    <t>반품대상매출</t>
  </si>
  <si>
    <t>POS공지</t>
  </si>
  <si>
    <t>POS공지매장</t>
  </si>
  <si>
    <t>게시판관리자</t>
  </si>
  <si>
    <t>TB_BOA_BOARD_MNGR</t>
  </si>
  <si>
    <t>계약서</t>
  </si>
  <si>
    <t>계약서매장</t>
  </si>
  <si>
    <t>TB_BOA_CONT_SHOP</t>
  </si>
  <si>
    <t>쿠폰</t>
  </si>
  <si>
    <t>품목코드</t>
  </si>
  <si>
    <t>기초재고수량</t>
  </si>
  <si>
    <t>기말재고수량</t>
  </si>
  <si>
    <t>판매수량</t>
  </si>
  <si>
    <t>프로모션증정수량</t>
  </si>
  <si>
    <t>출고단가</t>
  </si>
  <si>
    <t>차이수량</t>
  </si>
  <si>
    <t>차이금액</t>
  </si>
  <si>
    <t>영업소명내용</t>
  </si>
  <si>
    <t>ITEM_CD</t>
  </si>
  <si>
    <t>BAS_STOCK_QTY</t>
  </si>
  <si>
    <t>FINAL_STOCK_QTY</t>
  </si>
  <si>
    <t>SALE_QTY</t>
  </si>
  <si>
    <t>PROM_PRESENT_QTY</t>
  </si>
  <si>
    <t>SALES_CNCL_QTY</t>
  </si>
  <si>
    <t>OUT_UPRC</t>
  </si>
  <si>
    <t>DIFF_QTY</t>
  </si>
  <si>
    <t>DIFF_AMT</t>
  </si>
  <si>
    <t>SALES_EXPLAN_DESC</t>
  </si>
  <si>
    <t>등록년월</t>
  </si>
  <si>
    <t>매장구분코드</t>
  </si>
  <si>
    <t>회원등급코드</t>
  </si>
  <si>
    <t>연령대코드</t>
  </si>
  <si>
    <t>성별코드</t>
  </si>
  <si>
    <t>신규회원수</t>
  </si>
  <si>
    <t>카드발급건수</t>
  </si>
  <si>
    <t>WALLET카드발급건수</t>
  </si>
  <si>
    <t>정보등록건수</t>
  </si>
  <si>
    <t>포인트이관건수</t>
  </si>
  <si>
    <t>총회원수</t>
  </si>
  <si>
    <t>REG_YM</t>
  </si>
  <si>
    <t>SHOP_DIV_CD</t>
  </si>
  <si>
    <t>AGE_GRP_CD</t>
  </si>
  <si>
    <t>SEX_CD</t>
  </si>
  <si>
    <t>NEW_MEM_CNT</t>
  </si>
  <si>
    <t>CARD_ISSUE_CNT</t>
  </si>
  <si>
    <t>WALLET_CARD_ISSUE_CNT</t>
  </si>
  <si>
    <t>INFO_REG_CNT</t>
  </si>
  <si>
    <t>POINT_TRANS_CNT</t>
  </si>
  <si>
    <t>TOT_MEM_CNT</t>
  </si>
  <si>
    <t>경쟁사매출2내용</t>
  </si>
  <si>
    <t>경쟁사매출3내용</t>
  </si>
  <si>
    <t>경쟁사매출4내용</t>
  </si>
  <si>
    <t>경쟁사매출5내용</t>
  </si>
  <si>
    <t>경쟁사매출6내용</t>
  </si>
  <si>
    <t>경쟁사매출7내용</t>
  </si>
  <si>
    <t>RIVAL_SALES_2_DESC</t>
  </si>
  <si>
    <t>RIVAL_SALES_3_DESC</t>
  </si>
  <si>
    <t>RIVAL_SALES_4_DESC</t>
  </si>
  <si>
    <t>RIVAL_SALES_5_DESC</t>
  </si>
  <si>
    <t>RIVAL_SALES_6_DESC</t>
  </si>
  <si>
    <t>RIVAL_SALES_7_DESC</t>
  </si>
  <si>
    <t>TB_MEM_MEM_SIGN</t>
  </si>
  <si>
    <t>회원번호</t>
  </si>
  <si>
    <t>서명데이터</t>
  </si>
  <si>
    <t>서명일자</t>
  </si>
  <si>
    <t>서명매장코드</t>
  </si>
  <si>
    <t>마케팅서명데이터</t>
  </si>
  <si>
    <t>마케팅서명일자</t>
  </si>
  <si>
    <t>마케팅서명매장코드</t>
  </si>
  <si>
    <t>MEM_NO</t>
  </si>
  <si>
    <t>SIGN_DATA</t>
  </si>
  <si>
    <t>SIGN_DT</t>
  </si>
  <si>
    <t>SIGN_SHOP_CD</t>
  </si>
  <si>
    <t>MARK_SIGN_DATA</t>
  </si>
  <si>
    <t>MARK_SIGN_DT</t>
  </si>
  <si>
    <t>MARK_SIGN_SHOP_CD</t>
  </si>
  <si>
    <t>월회원</t>
  </si>
  <si>
    <t>TB_ANA_MM_MEM</t>
  </si>
  <si>
    <t>임시데이터</t>
  </si>
  <si>
    <t>TB_SYS_TMP_DATA</t>
  </si>
  <si>
    <t>TMP_01_CD</t>
  </si>
  <si>
    <t>TMP_02_CD</t>
  </si>
  <si>
    <t>TMP_03_CD</t>
  </si>
  <si>
    <t>TMP_04_CD</t>
  </si>
  <si>
    <t>TMP_05_CD</t>
  </si>
  <si>
    <t>TMP_06_CD</t>
  </si>
  <si>
    <t>TMP_07_CD</t>
  </si>
  <si>
    <t>TMP_08_CD</t>
  </si>
  <si>
    <t>TMP_09_CD</t>
  </si>
  <si>
    <t>TMP_10_CD</t>
  </si>
  <si>
    <t>TMP_01_DESC</t>
  </si>
  <si>
    <t>TMP_02_DESC</t>
  </si>
  <si>
    <t>TMP_03_DESC</t>
  </si>
  <si>
    <t>TMP_04_DESC</t>
  </si>
  <si>
    <t>TMP_05_DESC</t>
  </si>
  <si>
    <t>TMP_06_DESC</t>
  </si>
  <si>
    <t>TMP_07_DESC</t>
  </si>
  <si>
    <t>TMP_08_DESC</t>
  </si>
  <si>
    <t>TMP_09_DESC</t>
  </si>
  <si>
    <t>TMP_10_DESC</t>
  </si>
  <si>
    <t>TMP_01_NUM</t>
  </si>
  <si>
    <t>TMP_02_NUM</t>
  </si>
  <si>
    <t>TMP_03_NUM</t>
  </si>
  <si>
    <t>TMP_04_NUM</t>
  </si>
  <si>
    <t>TMP_05_NUM</t>
  </si>
  <si>
    <t>TMP_06_NUM</t>
  </si>
  <si>
    <t>TMP_07_NUM</t>
  </si>
  <si>
    <t>TMP_08_NUM</t>
  </si>
  <si>
    <t>TMP_09_NUM</t>
  </si>
  <si>
    <t>TMP_10_NUM</t>
  </si>
  <si>
    <t>임시01코드</t>
  </si>
  <si>
    <t>임시02코드</t>
  </si>
  <si>
    <t>임시03코드</t>
  </si>
  <si>
    <t>임시04코드</t>
  </si>
  <si>
    <t>임시05코드</t>
  </si>
  <si>
    <t>임시06코드</t>
  </si>
  <si>
    <t>임시07코드</t>
  </si>
  <si>
    <t>임시08코드</t>
  </si>
  <si>
    <t>임시09코드</t>
  </si>
  <si>
    <t>임시10코드</t>
  </si>
  <si>
    <t>임시01내용</t>
  </si>
  <si>
    <t>임시02내용</t>
  </si>
  <si>
    <t>임시03내용</t>
  </si>
  <si>
    <t>임시04내용</t>
  </si>
  <si>
    <t>임시05내용</t>
  </si>
  <si>
    <t>임시06내용</t>
  </si>
  <si>
    <t>임시07내용</t>
  </si>
  <si>
    <t>임시08내용</t>
  </si>
  <si>
    <t>임시09내용</t>
  </si>
  <si>
    <t>임시10내용</t>
  </si>
  <si>
    <t>임시01숫자</t>
  </si>
  <si>
    <t>임시02숫자</t>
  </si>
  <si>
    <t>임시03숫자</t>
  </si>
  <si>
    <t>임시04숫자</t>
  </si>
  <si>
    <t>임시05숫자</t>
  </si>
  <si>
    <t>임시06숫자</t>
  </si>
  <si>
    <t>임시07숫자</t>
  </si>
  <si>
    <t>임시08숫자</t>
  </si>
  <si>
    <t>임시09숫자</t>
  </si>
  <si>
    <t>임시10숫자</t>
  </si>
  <si>
    <t>매출금액02</t>
  </si>
  <si>
    <t>SALES_AMT_02</t>
  </si>
  <si>
    <t>매출금액03</t>
  </si>
  <si>
    <t>SALES_AMT_03</t>
  </si>
  <si>
    <t>매출금액04</t>
  </si>
  <si>
    <t>SALES_AMT_04</t>
  </si>
  <si>
    <t>매출금액05</t>
  </si>
  <si>
    <t>SALES_AMT_05</t>
  </si>
  <si>
    <t>매출금액06</t>
  </si>
  <si>
    <t>SALES_AMT_06</t>
  </si>
  <si>
    <t>매출금액07</t>
  </si>
  <si>
    <t>SALES_AMT_07</t>
  </si>
  <si>
    <t>매출금액08</t>
  </si>
  <si>
    <t>SALES_AMT_08</t>
  </si>
  <si>
    <t>매출금액09</t>
  </si>
  <si>
    <t>SALES_AMT_09</t>
  </si>
  <si>
    <t>매출금액10</t>
  </si>
  <si>
    <t>SALES_AMT_10</t>
  </si>
  <si>
    <t>매출금액11</t>
  </si>
  <si>
    <t>SALES_AMT_11</t>
  </si>
  <si>
    <t>매출금액12</t>
  </si>
  <si>
    <t>매출수량02</t>
  </si>
  <si>
    <t>SALES_QTY_02</t>
  </si>
  <si>
    <t>매출수량03</t>
  </si>
  <si>
    <t>SALES_QTY_03</t>
  </si>
  <si>
    <t>매출수량04</t>
  </si>
  <si>
    <t>SALES_QTY_04</t>
  </si>
  <si>
    <t>매출수량05</t>
  </si>
  <si>
    <t>SALES_QTY_05</t>
  </si>
  <si>
    <t>매출수량06</t>
  </si>
  <si>
    <t>SALES_QTY_06</t>
  </si>
  <si>
    <t>매출수량07</t>
  </si>
  <si>
    <t>SALES_QTY_07</t>
  </si>
  <si>
    <t>매출수량08</t>
  </si>
  <si>
    <t>SALES_QTY_08</t>
  </si>
  <si>
    <t>매출수량09</t>
  </si>
  <si>
    <t>SALES_QTY_09</t>
  </si>
  <si>
    <t>매출수량10</t>
  </si>
  <si>
    <t>SALES_QTY_10</t>
  </si>
  <si>
    <t>매출수량11</t>
  </si>
  <si>
    <t>SALES_QTY_11</t>
  </si>
  <si>
    <t>매출수량12</t>
  </si>
  <si>
    <t>SALES_QTY_12</t>
  </si>
  <si>
    <t>프로모션증정수량02</t>
  </si>
  <si>
    <t>PROM_PRESENT_QTY_02</t>
  </si>
  <si>
    <t>프로모션증정수량03</t>
  </si>
  <si>
    <t>PROM_PRESENT_QTY_03</t>
  </si>
  <si>
    <t>프로모션증정수량04</t>
  </si>
  <si>
    <t>PROM_PRESENT_QTY_04</t>
  </si>
  <si>
    <t>프로모션증정수량05</t>
  </si>
  <si>
    <t>PROM_PRESENT_QTY_05</t>
  </si>
  <si>
    <t>프로모션증정수량06</t>
  </si>
  <si>
    <t>PROM_PRESENT_QTY_06</t>
  </si>
  <si>
    <t>프로모션증정수량07</t>
  </si>
  <si>
    <t>PROM_PRESENT_QTY_07</t>
  </si>
  <si>
    <t>프로모션증정수량08</t>
  </si>
  <si>
    <t>PROM_PRESENT_QTY_08</t>
  </si>
  <si>
    <t>프로모션증정수량09</t>
  </si>
  <si>
    <t>PROM_PRESENT_QTY_09</t>
  </si>
  <si>
    <t>프로모션증정수량10</t>
  </si>
  <si>
    <t>PROM_PRESENT_QTY_10</t>
  </si>
  <si>
    <t>프로모션증정수량11</t>
  </si>
  <si>
    <t>PROM_PRESENT_QTY_11</t>
  </si>
  <si>
    <t>프로모션증정수량12</t>
  </si>
  <si>
    <t>PROM_PRESENT_QTY_12</t>
  </si>
  <si>
    <t>비매출수량02</t>
  </si>
  <si>
    <t>NON_SALES_QTY_02</t>
  </si>
  <si>
    <t>비매출수량03</t>
  </si>
  <si>
    <t>NON_SALES_QTY_03</t>
  </si>
  <si>
    <t>비매출수량04</t>
  </si>
  <si>
    <t>NON_SALES_QTY_04</t>
  </si>
  <si>
    <t>비매출수량05</t>
  </si>
  <si>
    <t>NON_SALES_QTY_05</t>
  </si>
  <si>
    <t>비매출수량06</t>
  </si>
  <si>
    <t>NON_SALES_QTY_06</t>
  </si>
  <si>
    <t>비매출수량07</t>
  </si>
  <si>
    <t>NON_SALES_QTY_07</t>
  </si>
  <si>
    <t>비매출수량08</t>
  </si>
  <si>
    <t>NON_SALES_QTY_08</t>
  </si>
  <si>
    <t>비매출수량09</t>
  </si>
  <si>
    <t>NON_SALES_QTY_09</t>
  </si>
  <si>
    <t>비매출수량10</t>
  </si>
  <si>
    <t>NON_SALES_QTY_10</t>
  </si>
  <si>
    <t>비매출수량11</t>
  </si>
  <si>
    <t>NON_SALES_QTY_11</t>
  </si>
  <si>
    <t>비매출수량12</t>
  </si>
  <si>
    <t>NON_SALES_QTY_12</t>
  </si>
  <si>
    <t>월매출사원</t>
  </si>
  <si>
    <t>TB_ANA_MM_SALES_EMP</t>
  </si>
  <si>
    <t>일매출사원</t>
  </si>
  <si>
    <t>TB_ANA_DD_SALES_EMP</t>
  </si>
  <si>
    <t>EXCHG_CLC_AMT</t>
  </si>
  <si>
    <t>EXCHG_SALE_AMT</t>
  </si>
  <si>
    <t>매출취소일반수량</t>
  </si>
  <si>
    <t>매출취소클레임수량</t>
  </si>
  <si>
    <t>SALES_CNCL_NOR_QTY</t>
  </si>
  <si>
    <t>SALES_CNCL_CLAIM_QTY</t>
  </si>
  <si>
    <t>비회원매출금액</t>
  </si>
  <si>
    <t>정회원매출금액</t>
  </si>
  <si>
    <t>준회원매출금액</t>
  </si>
  <si>
    <t>비회원(없음)매출금액</t>
  </si>
  <si>
    <t>정회원(없음)매출금액</t>
  </si>
  <si>
    <t>준회원(없음)매출금액</t>
  </si>
  <si>
    <t>연령대(없음)매출금액</t>
  </si>
  <si>
    <t>연령대(00~14)매출금액</t>
  </si>
  <si>
    <t>연령대(15~19)매출금액</t>
  </si>
  <si>
    <t>연령대(20~24)매출금액</t>
  </si>
  <si>
    <t>연령대(25~29)매출금액</t>
  </si>
  <si>
    <t>연령대(30~34)매출금액</t>
  </si>
  <si>
    <t>연령대(35~39)매출금액</t>
  </si>
  <si>
    <t>연령대(40~44)매출금액</t>
  </si>
  <si>
    <t>연령대(45~49)매출금액</t>
  </si>
  <si>
    <t>연령대(50~54)매출금액</t>
  </si>
  <si>
    <t>연령대(55~59)매출금액</t>
  </si>
  <si>
    <t>연령대(60~99)매출금액</t>
  </si>
  <si>
    <t>비회원영수건수</t>
  </si>
  <si>
    <t>정회원영수건수</t>
  </si>
  <si>
    <t>준회원영수건수</t>
  </si>
  <si>
    <t>비회원(없음)영수건수</t>
  </si>
  <si>
    <t>정회원(없음)영수건수</t>
  </si>
  <si>
    <t>준회원(없음)영수건수</t>
  </si>
  <si>
    <t>연령대(없음)영수건수</t>
  </si>
  <si>
    <t>연령대(00~14)영수건수</t>
  </si>
  <si>
    <t>연령대(15~19)영수건수</t>
  </si>
  <si>
    <t>연령대(20~24)영수건수</t>
  </si>
  <si>
    <t>연령대(25~29)영수건수</t>
  </si>
  <si>
    <t>연령대(30~34)영수건수</t>
  </si>
  <si>
    <t>연령대(35~39)영수건수</t>
  </si>
  <si>
    <t>연령대(40~44)영수건수</t>
  </si>
  <si>
    <t>연령대(45~49)영수건수</t>
  </si>
  <si>
    <t>연령대(50~54)영수건수</t>
  </si>
  <si>
    <t>연령대(55~59)영수건수</t>
  </si>
  <si>
    <t>연령대(60~99)영수건수</t>
  </si>
  <si>
    <t>AGE_02_SALES_QTY</t>
  </si>
  <si>
    <t>AGE_03_SALES_QTY</t>
  </si>
  <si>
    <t>AGE_04_SALES_QTY</t>
  </si>
  <si>
    <t>AGE_05_SALES_QTY</t>
  </si>
  <si>
    <t>AGE_06_SALES_QTY</t>
  </si>
  <si>
    <t>AGE_07_SALES_QTY</t>
  </si>
  <si>
    <t>AGE_08_SALES_QTY</t>
  </si>
  <si>
    <t>AGE_09_SALES_QTY</t>
  </si>
  <si>
    <t>AGE_10_SALES_QTY</t>
  </si>
  <si>
    <t>AGE_11_SALES_QTY</t>
  </si>
  <si>
    <t>NON_MEM_SALES_AMT</t>
  </si>
  <si>
    <t>NOR_MEM_SALES_AMT</t>
  </si>
  <si>
    <t>TMP_MEM_SALES_AMT</t>
  </si>
  <si>
    <t>NON_MEM_XX_SALES_AMT</t>
  </si>
  <si>
    <t>NOR_MEM_XX_SALES_AMT</t>
  </si>
  <si>
    <t>TMP_MEM_XX_SALES_AMT</t>
  </si>
  <si>
    <t>AGE_XX_SALES_AMT</t>
  </si>
  <si>
    <t>AGE_01_SALES_AMT</t>
  </si>
  <si>
    <t>AGE_02_SALES_AMT</t>
  </si>
  <si>
    <t>AGE_03_SALES_AMT</t>
  </si>
  <si>
    <t>AGE_04_SALES_AMT</t>
  </si>
  <si>
    <t>AGE_05_SALES_AMT</t>
  </si>
  <si>
    <t>AGE_06_SALES_AMT</t>
  </si>
  <si>
    <t>AGE_07_SALES_AMT</t>
  </si>
  <si>
    <t>AGE_08_SALES_AMT</t>
  </si>
  <si>
    <t>AGE_09_SALES_AMT</t>
  </si>
  <si>
    <t>AGE_10_SALES_AMT</t>
  </si>
  <si>
    <t>AGE_11_SALES_AMT</t>
  </si>
  <si>
    <t>NON_MEM_BILL_CNT</t>
  </si>
  <si>
    <t>NOR_MEM_BILL_CNT</t>
  </si>
  <si>
    <t>TMP_MEM_BILL_CNT</t>
  </si>
  <si>
    <t>NON_MEM_XX_BILL_CNT</t>
  </si>
  <si>
    <t>NOR_MEM_XX_BILL_CNT</t>
  </si>
  <si>
    <t>TMP_MEM_XX_BILL_CNT</t>
  </si>
  <si>
    <t>AGE_XX_BILL_CNT</t>
  </si>
  <si>
    <t>AGE_01_BILL_CNT</t>
  </si>
  <si>
    <t>AGE_02_BILL_CNT</t>
  </si>
  <si>
    <t>AGE_03_BILL_CNT</t>
  </si>
  <si>
    <t>AGE_04_BILL_CNT</t>
  </si>
  <si>
    <t>AGE_05_BILL_CNT</t>
  </si>
  <si>
    <t>AGE_06_BILL_CNT</t>
  </si>
  <si>
    <t>AGE_07_BILL_CNT</t>
  </si>
  <si>
    <t>AGE_08_BILL_CNT</t>
  </si>
  <si>
    <t>AGE_09_BILL_CNT</t>
  </si>
  <si>
    <t>AGE_10_BILL_CNT</t>
  </si>
  <si>
    <t>AGE_11_BILL_CNT</t>
  </si>
  <si>
    <t>비매출수량</t>
  </si>
  <si>
    <t>NON_SALES_QTY</t>
  </si>
  <si>
    <t>매출수량</t>
  </si>
  <si>
    <t>SALES_QTY</t>
  </si>
  <si>
    <t>연령대(없음)회원수</t>
  </si>
  <si>
    <t>연령대(00~14)회원수</t>
  </si>
  <si>
    <t>연령대(15~19)회원수</t>
  </si>
  <si>
    <t>연령대(20~24)회원수</t>
  </si>
  <si>
    <t>연령대(25~29)회원수</t>
  </si>
  <si>
    <t>연령대(30~34)회원수</t>
  </si>
  <si>
    <t>연령대(35~39)회원수</t>
  </si>
  <si>
    <t>연령대(40~44)회원수</t>
  </si>
  <si>
    <t>연령대(45~49)회원수</t>
  </si>
  <si>
    <t>연령대(50~54)회원수</t>
  </si>
  <si>
    <t>연령대(55~59)회원수</t>
  </si>
  <si>
    <t>연령대(60~99)회원수</t>
  </si>
  <si>
    <t>AGE_XX_MEM_CNT</t>
  </si>
  <si>
    <t>AGE_01_MEM_CNT</t>
  </si>
  <si>
    <t>AGE_02_MEM_CNT</t>
  </si>
  <si>
    <t>AGE_03_MEM_CNT</t>
  </si>
  <si>
    <t>AGE_04_MEM_CNT</t>
  </si>
  <si>
    <t>AGE_05_MEM_CNT</t>
  </si>
  <si>
    <t>AGE_06_MEM_CNT</t>
  </si>
  <si>
    <t>AGE_07_MEM_CNT</t>
  </si>
  <si>
    <t>AGE_08_MEM_CNT</t>
  </si>
  <si>
    <t>AGE_09_MEM_CNT</t>
  </si>
  <si>
    <t>AGE_10_MEM_CNT</t>
  </si>
  <si>
    <t>AGE_11_MEM_CNT</t>
  </si>
  <si>
    <t>컬럼</t>
    <phoneticPr fontId="30" type="noConversion"/>
  </si>
  <si>
    <t>브랜드코드</t>
  </si>
  <si>
    <t>BRAND_CD</t>
  </si>
  <si>
    <t>파일번호</t>
  </si>
  <si>
    <t>FILE_NO</t>
  </si>
  <si>
    <t>프로시져실행이력</t>
  </si>
  <si>
    <t>TB_SYS_PROCEDURE_RUN_LOG</t>
  </si>
  <si>
    <t>가맹</t>
  </si>
  <si>
    <t>TB_BAS_CHAIN</t>
  </si>
  <si>
    <t>듀얼동영상</t>
  </si>
  <si>
    <t>TB_BAS_DUAL_VIDEO</t>
  </si>
  <si>
    <t>듀얼동영상브랜드</t>
  </si>
  <si>
    <t>TB_BAS_DUAL_VIDEO_BRAND</t>
  </si>
  <si>
    <t>듀얼동영상파일</t>
  </si>
  <si>
    <t>TB_BAS_DUAL_VIDEO_FILE</t>
  </si>
  <si>
    <t>품목통제제외</t>
  </si>
  <si>
    <t>TB_BAS_ITEM_CTRL_EXCP</t>
  </si>
  <si>
    <t>매장기타</t>
  </si>
  <si>
    <t>TB_BAS_SHOP_ETC</t>
  </si>
  <si>
    <t>주문상태이력</t>
  </si>
  <si>
    <t>TB_ORD_ORD_STAT_LOG</t>
  </si>
  <si>
    <t>프로모션적용</t>
  </si>
  <si>
    <t>TB_ORD_PROM_APPLY</t>
  </si>
  <si>
    <t>반품상태이력</t>
  </si>
  <si>
    <t>TB_ORD_RTN_STAT_LOG</t>
  </si>
  <si>
    <t>프로모션재고수불</t>
  </si>
  <si>
    <t>TB_INV_PROM_STOCK_IO</t>
  </si>
  <si>
    <t>재고수불백업</t>
  </si>
  <si>
    <t>TB_INV_STOCK_IO_BACK</t>
  </si>
  <si>
    <t>부정적립소명</t>
  </si>
  <si>
    <t>TB_MEM_BAD_ACC_EXPLAIN</t>
  </si>
  <si>
    <t>회원일구매</t>
  </si>
  <si>
    <t>TB_MEM_MEM_DD_SALE</t>
  </si>
  <si>
    <t>회원일구매품목</t>
  </si>
  <si>
    <t>TB_MEM_MEM_DD_SALE_ITEM</t>
  </si>
  <si>
    <t>회원가입요청이력</t>
  </si>
  <si>
    <t>TB_MEM_MEM_JOIN_REQ_LOG</t>
  </si>
  <si>
    <t>회원월구매</t>
  </si>
  <si>
    <t>TB_MEM_MEM_MM_SALE</t>
  </si>
  <si>
    <t>회원월구매품목</t>
  </si>
  <si>
    <t>TB_MEM_MEM_MM_SALE_ITEM</t>
  </si>
  <si>
    <t>회원서명</t>
  </si>
  <si>
    <t>포인트일수불매장</t>
  </si>
  <si>
    <t>TB_MEM_POINT_DDIO_SHOP</t>
  </si>
  <si>
    <t>포인트월수불매장</t>
  </si>
  <si>
    <t>TB_MEM_POINT_MMIO_SHOP</t>
  </si>
  <si>
    <t>포인트TR푸쉬</t>
  </si>
  <si>
    <t>TB_MEM_POINT_TR_PUSH</t>
  </si>
  <si>
    <t>일회사매출</t>
  </si>
  <si>
    <t>TB_ANA_DD_COMP_SALES</t>
  </si>
  <si>
    <t>일회사매출품목</t>
  </si>
  <si>
    <t>TB_ANA_DD_COMP_SALES_ITEM</t>
  </si>
  <si>
    <t>일회원</t>
  </si>
  <si>
    <t>TB_ANA_DD_MEM</t>
  </si>
  <si>
    <t>TB_ANA_DD_SALES_GRP_AMT_PROM</t>
  </si>
  <si>
    <t>일매출품목연령대</t>
  </si>
  <si>
    <t>TB_ANA_DD_SALES_ITEM_AGE</t>
  </si>
  <si>
    <t>일매출회원유형시간</t>
  </si>
  <si>
    <t>TB_ANA_DD_SALES_MEM_TP_TM</t>
  </si>
  <si>
    <t>일매출프로모션</t>
  </si>
  <si>
    <t>TB_ANA_DD_SALES_PROM</t>
  </si>
  <si>
    <t>월매출연령대</t>
  </si>
  <si>
    <t>TB_ANA_MM_SALES_AGE</t>
  </si>
  <si>
    <t>월매출품목연령대</t>
  </si>
  <si>
    <t>TB_ANA_MM_SALES_ITEM_AGE</t>
  </si>
  <si>
    <t>년매출품목</t>
  </si>
  <si>
    <t>TB_ANA_YY_SALES_ITEM</t>
  </si>
  <si>
    <t>카드임의등록확정</t>
  </si>
  <si>
    <t>TB_CLO_CARD_OPT_CONF</t>
  </si>
  <si>
    <t>POS공지열람이력</t>
  </si>
  <si>
    <t>TB_BOA_POS_NOTI_READ_LOG</t>
  </si>
  <si>
    <t>가맹배포이력</t>
  </si>
  <si>
    <t>TB_IFM_CHAIN_DIST_LOG</t>
  </si>
  <si>
    <t>듀얼동영상배포이력</t>
  </si>
  <si>
    <t>TB_IFM_DUAL_VIDEO_DIST_LOG</t>
  </si>
  <si>
    <t>품목통제제외 이력</t>
  </si>
  <si>
    <t>TB_IFM_ITEM_CTRL_EXCP_LOG</t>
  </si>
  <si>
    <t>POS매출사후적립상세</t>
  </si>
  <si>
    <t>TB_IFM_POS_SALES_AF_ACC_DTL</t>
  </si>
  <si>
    <t>POS매출현금영수증사후</t>
  </si>
  <si>
    <t>TB_IFM_POS_SALES_CASH_BILL_AF</t>
  </si>
  <si>
    <t>POS매출KT마일리지</t>
  </si>
  <si>
    <t>TB_IFM_POS_SALES_KTMILG</t>
  </si>
  <si>
    <t>POS매출프로모션영수증</t>
  </si>
  <si>
    <t>TB_IFM_POS_SALES_PROM_BILL</t>
  </si>
  <si>
    <t>카드발급내역_NOTI</t>
  </si>
  <si>
    <t>P_CUSTOMER_ISSUECARD_NOTI</t>
  </si>
  <si>
    <t>회원정보_NOTI</t>
  </si>
  <si>
    <t>P_CUSTOMER_NOTI</t>
  </si>
  <si>
    <t>포인트전표_NOTI</t>
  </si>
  <si>
    <t>P_POINT_NOTI</t>
  </si>
  <si>
    <t>INVCHK_TRG_YN</t>
  </si>
  <si>
    <t>ERP_RECV_YN</t>
  </si>
  <si>
    <t>원적용종료일자</t>
  </si>
  <si>
    <t>ORI_APPLY_END_DT</t>
  </si>
  <si>
    <t>CRM_CMMRC_TP_CD</t>
  </si>
  <si>
    <t>CRM상권유형코드</t>
  </si>
  <si>
    <t>MODULE_KN</t>
  </si>
  <si>
    <t>MENU_CLS</t>
  </si>
  <si>
    <t>TABLE_COMMENTS</t>
  </si>
  <si>
    <t>TABLE_NAME</t>
  </si>
  <si>
    <t>COLUMN_COMMENTS</t>
  </si>
  <si>
    <t>COLUMN_NAME</t>
  </si>
  <si>
    <t>PK_YN</t>
  </si>
  <si>
    <t>FK_YN</t>
  </si>
  <si>
    <t>DATA_TYPE</t>
  </si>
  <si>
    <t>DATA_SIZE</t>
  </si>
  <si>
    <t>NOT_NULL_YN</t>
  </si>
  <si>
    <t>DEFAULT_VAL</t>
  </si>
  <si>
    <t xml:space="preserve">'Y' </t>
  </si>
  <si>
    <t>POS버전ID</t>
  </si>
  <si>
    <t>POS_VER_ID</t>
  </si>
  <si>
    <t>배포예정일자</t>
  </si>
  <si>
    <t>DIST_SCHE_DT</t>
  </si>
  <si>
    <t>배포완료여부</t>
  </si>
  <si>
    <t>DIST_CMPL_YN</t>
  </si>
  <si>
    <t>배포완료일시</t>
  </si>
  <si>
    <t>DIST_CMPL_DTM</t>
  </si>
  <si>
    <t>버전파일ID</t>
  </si>
  <si>
    <t>VER_FILE_ID</t>
  </si>
  <si>
    <t>버전파일명</t>
  </si>
  <si>
    <t>VER_FILE_NM</t>
  </si>
  <si>
    <t>버전유형코드</t>
  </si>
  <si>
    <t>VER_TP_CD</t>
  </si>
  <si>
    <t>설정코드</t>
  </si>
  <si>
    <t>CONFIG_CD</t>
  </si>
  <si>
    <t>설정코드명</t>
  </si>
  <si>
    <t>CONFIG_CD_NM</t>
  </si>
  <si>
    <t>설정값</t>
  </si>
  <si>
    <t>CONFIG_VAL</t>
  </si>
  <si>
    <t>VAN코드</t>
  </si>
  <si>
    <t>VAN_CD</t>
  </si>
  <si>
    <t>VANIP</t>
  </si>
  <si>
    <t>VAN_IP</t>
  </si>
  <si>
    <t>VANPORT</t>
  </si>
  <si>
    <t>VAN_PORT</t>
  </si>
  <si>
    <t>VAN명</t>
  </si>
  <si>
    <t>VAN_NM</t>
  </si>
  <si>
    <t>단말기ID</t>
  </si>
  <si>
    <t>TERM_ID</t>
  </si>
  <si>
    <t>단말기구분코드</t>
  </si>
  <si>
    <t>TERM_DIV_CD</t>
  </si>
  <si>
    <t>즉시환급장비구분코드</t>
  </si>
  <si>
    <t>REFUND_MACHINE_DIV_CD</t>
  </si>
  <si>
    <t>즉시환급ComPort번호</t>
  </si>
  <si>
    <t>REFUND_COM_PORT_NO</t>
  </si>
  <si>
    <t>적용시작일자</t>
  </si>
  <si>
    <t>APPLY_STT_DT</t>
  </si>
  <si>
    <t>적용일련번호</t>
  </si>
  <si>
    <t>APPLY_SEQ</t>
  </si>
  <si>
    <t>적용종료일자</t>
  </si>
  <si>
    <t>APPLY_END_DT</t>
  </si>
  <si>
    <t>영수증공통1내용</t>
  </si>
  <si>
    <t>BILL_COMM_1_DESC</t>
  </si>
  <si>
    <t>기능키코드</t>
  </si>
  <si>
    <t>FNKEY_CD</t>
  </si>
  <si>
    <t>기능키한글명</t>
  </si>
  <si>
    <t>FNKEY_KN</t>
  </si>
  <si>
    <t>기능키영어명</t>
  </si>
  <si>
    <t>FNKEY_EN</t>
  </si>
  <si>
    <t>기능키현지명</t>
  </si>
  <si>
    <t>FNKEY_GN</t>
  </si>
  <si>
    <t>POS기능코드</t>
  </si>
  <si>
    <t>POS_FN_CD</t>
  </si>
  <si>
    <t>동영상순번</t>
  </si>
  <si>
    <t>VIDEO_SEQ</t>
  </si>
  <si>
    <t>파일명</t>
  </si>
  <si>
    <t>FILE_NM</t>
  </si>
  <si>
    <t>매장명</t>
  </si>
  <si>
    <t>SHOP_NM</t>
  </si>
  <si>
    <t>거래처코드</t>
  </si>
  <si>
    <t>VENDOR_CD</t>
  </si>
  <si>
    <t>가맹중분류코드</t>
  </si>
  <si>
    <t>CHAIN_MCLS_CD</t>
  </si>
  <si>
    <t>입지대분류코드</t>
  </si>
  <si>
    <t>POSI_LCLS_CD</t>
  </si>
  <si>
    <t>입지중분류코드</t>
  </si>
  <si>
    <t>POSI_MCLS_CD</t>
  </si>
  <si>
    <t>입지소분류코드</t>
  </si>
  <si>
    <t>POSI_SCLS_CD</t>
  </si>
  <si>
    <t>지역대분류코드</t>
  </si>
  <si>
    <t>AREA_LCLS_CD</t>
  </si>
  <si>
    <t>지역중분류코드</t>
  </si>
  <si>
    <t>AREA_MCLS_CD</t>
  </si>
  <si>
    <t>지역소분류코드</t>
  </si>
  <si>
    <t>AREA_SCLS_CD</t>
  </si>
  <si>
    <t>DELV_GRP_CD</t>
  </si>
  <si>
    <t>상권1코드</t>
  </si>
  <si>
    <t>CMMRC_1_CD</t>
  </si>
  <si>
    <t>상권2코드</t>
  </si>
  <si>
    <t>CMMRC_2_CD</t>
  </si>
  <si>
    <t>관리부서코드</t>
  </si>
  <si>
    <t>MNG_DEPT_CD</t>
  </si>
  <si>
    <t>관리사원번호</t>
  </si>
  <si>
    <t>MNG_EMP_NO</t>
  </si>
  <si>
    <t>사업자등록번호</t>
  </si>
  <si>
    <t>REGS_NO</t>
  </si>
  <si>
    <t>대표자명</t>
  </si>
  <si>
    <t>BOSS_NM</t>
  </si>
  <si>
    <t>법인번호</t>
  </si>
  <si>
    <t>CORP_NO</t>
  </si>
  <si>
    <t>업태명</t>
  </si>
  <si>
    <t>INDUSTRY_NM</t>
  </si>
  <si>
    <t>업종명</t>
  </si>
  <si>
    <t>SECTOR_NM</t>
  </si>
  <si>
    <t>모바일번호</t>
  </si>
  <si>
    <t>MOBILE_NO</t>
  </si>
  <si>
    <t>모바일사용자명</t>
  </si>
  <si>
    <t>MOBILE_USER_NM</t>
  </si>
  <si>
    <t>ZIP_NO</t>
  </si>
  <si>
    <t>주소</t>
  </si>
  <si>
    <t>ADDR</t>
  </si>
  <si>
    <t>상세주소</t>
  </si>
  <si>
    <t>DTL_ADDR</t>
  </si>
  <si>
    <t>매장상태코드</t>
  </si>
  <si>
    <t>SHOP_STAT_CD</t>
  </si>
  <si>
    <t>오픈여부</t>
  </si>
  <si>
    <t>OPEN_YN</t>
  </si>
  <si>
    <t>오픈일자</t>
  </si>
  <si>
    <t>OPEN_DT</t>
  </si>
  <si>
    <t>폐점일자</t>
  </si>
  <si>
    <t>CLOSE_DT</t>
  </si>
  <si>
    <t>계약일자</t>
  </si>
  <si>
    <t>CONT_DT</t>
  </si>
  <si>
    <t>리뉴얼일자</t>
  </si>
  <si>
    <t>RENEWAL_DT</t>
  </si>
  <si>
    <t>리뉴얼거래처코드</t>
  </si>
  <si>
    <t>RENEWAL_VENDOR_CD</t>
  </si>
  <si>
    <t>현금마일리지적립율</t>
  </si>
  <si>
    <t>CASH_MILG_ACC_RATE</t>
  </si>
  <si>
    <t>6,3</t>
  </si>
  <si>
    <t>판촉마일리지적립율</t>
  </si>
  <si>
    <t>SPRM_MILG_ACC_RATE</t>
  </si>
  <si>
    <t>POS설치대수</t>
  </si>
  <si>
    <t>POS_INST_CNT</t>
  </si>
  <si>
    <t>유통사구분코드</t>
  </si>
  <si>
    <t>MART_CD</t>
  </si>
  <si>
    <t>회계담당자번호</t>
  </si>
  <si>
    <t>ACCT_MNGR_NO</t>
  </si>
  <si>
    <t>매장등급코드</t>
  </si>
  <si>
    <t>SHOP_GRADE_CD</t>
  </si>
  <si>
    <t>프로모션적용여부</t>
  </si>
  <si>
    <t>PROM_APPLY_YN</t>
  </si>
  <si>
    <t xml:space="preserve">'N'    </t>
  </si>
  <si>
    <t>LAST_SHOP_CD</t>
  </si>
  <si>
    <t>계좌일련번호</t>
  </si>
  <si>
    <t>ACCT_SEQ</t>
  </si>
  <si>
    <t>계좌구분코드</t>
  </si>
  <si>
    <t>ACCT_DIV_CD</t>
  </si>
  <si>
    <t>은행코드</t>
  </si>
  <si>
    <t>BANK_CD</t>
  </si>
  <si>
    <t>계좌번호</t>
  </si>
  <si>
    <t>ACCT_NO</t>
  </si>
  <si>
    <t>예금주명</t>
  </si>
  <si>
    <t>ACCTR_NM</t>
  </si>
  <si>
    <t>주계좌여부</t>
  </si>
  <si>
    <t>MAIN_ACCT_YN</t>
  </si>
  <si>
    <t>기능키위치코드</t>
  </si>
  <si>
    <t>FNKEY_IDX_CD</t>
  </si>
  <si>
    <t>오픈마감시간내용</t>
  </si>
  <si>
    <t>OPEN_CLOSE_TM_DESC</t>
  </si>
  <si>
    <t>점주겸업내용</t>
  </si>
  <si>
    <t>OWNER_SUBJOB_DESC</t>
  </si>
  <si>
    <t>점주성향내용</t>
  </si>
  <si>
    <t>OWNER_TP_DESC</t>
  </si>
  <si>
    <t>월임대비용</t>
  </si>
  <si>
    <t>MM_RENT_COST</t>
  </si>
  <si>
    <t>관리비용</t>
  </si>
  <si>
    <t>MNG_COST</t>
  </si>
  <si>
    <t>예상BEP비용</t>
  </si>
  <si>
    <t>EXPECT_BEP_COST</t>
  </si>
  <si>
    <t>특약내용</t>
  </si>
  <si>
    <t>SPC_CONT_DESC</t>
  </si>
  <si>
    <t>리뉴얼내용</t>
  </si>
  <si>
    <t>RENEWAL_DESC</t>
  </si>
  <si>
    <t>인테리어비용</t>
  </si>
  <si>
    <t>INTERIOR_COST</t>
  </si>
  <si>
    <t>인테리어버전내용</t>
  </si>
  <si>
    <t>INTERIOR_VER_DESC</t>
  </si>
  <si>
    <t>상권내용</t>
  </si>
  <si>
    <t>CMMRC_DESC</t>
  </si>
  <si>
    <t>상권상세내용</t>
  </si>
  <si>
    <t>CMMRC_DTL_DESC</t>
  </si>
  <si>
    <t>배후상권내용</t>
  </si>
  <si>
    <t>BEHIND_CMMRC_DESC</t>
  </si>
  <si>
    <t>주고객층명</t>
  </si>
  <si>
    <t>MAJOR_CUST_GRP_NM</t>
  </si>
  <si>
    <t>보조고객층명</t>
  </si>
  <si>
    <t>SUB_CUST_GRP_NM</t>
  </si>
  <si>
    <t>경쟁사매출1내용</t>
  </si>
  <si>
    <t>RIVAL_SALES_1_DESC</t>
  </si>
  <si>
    <t>매출년월</t>
  </si>
  <si>
    <t>SALES_YM</t>
  </si>
  <si>
    <t>회사매출목표금액</t>
  </si>
  <si>
    <t>COMP_SALES_GOAL_AMT</t>
  </si>
  <si>
    <t>매장매출목표금액</t>
  </si>
  <si>
    <t>SHOP_SALES_GOAL_AMT</t>
  </si>
  <si>
    <t>영수증머리말1내용</t>
  </si>
  <si>
    <t>BILL_HEAD_1_DESC</t>
  </si>
  <si>
    <t>영수증정보1내용</t>
  </si>
  <si>
    <t>BILL_INFO_1_DESC</t>
  </si>
  <si>
    <t>영수증꼬리말1내용</t>
  </si>
  <si>
    <t>BILL_TAIL_1_DESC</t>
  </si>
  <si>
    <t>비쥬얼항목코드</t>
  </si>
  <si>
    <t>VISUAL_ARTI_CD</t>
  </si>
  <si>
    <t>비쥬얼항목값</t>
  </si>
  <si>
    <t>VISUAL_ARTI_VAL</t>
  </si>
  <si>
    <t>사원번호</t>
  </si>
  <si>
    <t>EMP_NO</t>
  </si>
  <si>
    <t>사원명</t>
  </si>
  <si>
    <t>EMP_NM</t>
  </si>
  <si>
    <t>사원카드번호</t>
  </si>
  <si>
    <t>EMP_CARD_NO</t>
  </si>
  <si>
    <t>입사일자</t>
  </si>
  <si>
    <t>JOIN_DT</t>
  </si>
  <si>
    <t>퇴사일자</t>
  </si>
  <si>
    <t>RESIGN_DT</t>
  </si>
  <si>
    <t>사원유형코드</t>
  </si>
  <si>
    <t>EMP_TP_CD</t>
  </si>
  <si>
    <t>근무유형코드</t>
  </si>
  <si>
    <t>WORK_TP_CD</t>
  </si>
  <si>
    <t>출근시간</t>
  </si>
  <si>
    <t>COME_TM</t>
  </si>
  <si>
    <t>퇴근시간</t>
  </si>
  <si>
    <t>LEAVE_TM</t>
  </si>
  <si>
    <t>사원상태코드</t>
  </si>
  <si>
    <t>EMP_STAT_CD</t>
  </si>
  <si>
    <t>PRM사용여부</t>
  </si>
  <si>
    <t>PRM_USE_YN</t>
  </si>
  <si>
    <t xml:space="preserve">'N' </t>
  </si>
  <si>
    <t>사용자ID</t>
  </si>
  <si>
    <t>입금일자</t>
  </si>
  <si>
    <t>DEPOSIT_DT</t>
  </si>
  <si>
    <t>입금일련번호</t>
  </si>
  <si>
    <t>DEPOSIT_SEQ</t>
  </si>
  <si>
    <t>입금취소금액</t>
  </si>
  <si>
    <t>DEPOSIT_CNCL_AMT</t>
  </si>
  <si>
    <t>판매일자</t>
  </si>
  <si>
    <t>입금구분코드</t>
  </si>
  <si>
    <t>DEPOSIT_DIV_CD</t>
  </si>
  <si>
    <t>입출금구분코드</t>
  </si>
  <si>
    <t>DOW_DIV_CD</t>
  </si>
  <si>
    <t>입출금코드</t>
  </si>
  <si>
    <t>DOW_CD</t>
  </si>
  <si>
    <t>입출금명</t>
  </si>
  <si>
    <t>DOW_NM</t>
  </si>
  <si>
    <t>실사년월</t>
  </si>
  <si>
    <t>INVCHK_YM</t>
  </si>
  <si>
    <t>실사일자</t>
  </si>
  <si>
    <t>INVCHK_DT</t>
  </si>
  <si>
    <t>확정여부</t>
  </si>
  <si>
    <t>CONF_YN</t>
  </si>
  <si>
    <t>자산번호</t>
  </si>
  <si>
    <t>ASSET_NO</t>
  </si>
  <si>
    <t>자산분류코드</t>
  </si>
  <si>
    <t>ASSET_CLS_CD</t>
  </si>
  <si>
    <t>품목분류코드</t>
  </si>
  <si>
    <t>ITEM_CLS_CD</t>
  </si>
  <si>
    <t>ERP수량</t>
  </si>
  <si>
    <t>ERP_QTY</t>
  </si>
  <si>
    <t>실사수량</t>
  </si>
  <si>
    <t>INVCHK_QTY</t>
  </si>
  <si>
    <t>카드사일련번호</t>
  </si>
  <si>
    <t>CARDCO_SEQ</t>
  </si>
  <si>
    <t>카드사코드</t>
  </si>
  <si>
    <t>CARDCO_CD</t>
  </si>
  <si>
    <t>가맹번호</t>
  </si>
  <si>
    <t>CHAIN_NO</t>
  </si>
  <si>
    <t>카드유형코드</t>
  </si>
  <si>
    <t>CARD_TP_CD</t>
  </si>
  <si>
    <t>카드사수수료율</t>
  </si>
  <si>
    <t>CARDCO_FEE_RATE</t>
  </si>
  <si>
    <t>카드사로그인ID</t>
  </si>
  <si>
    <t>CARDCO_LOGIN_ID</t>
  </si>
  <si>
    <t>비쥬얼항목한글명</t>
  </si>
  <si>
    <t>VISUAL_ARTI_KN</t>
  </si>
  <si>
    <t>비쥬얼항목영어명</t>
  </si>
  <si>
    <t>VISUAL_ARTI_EN</t>
  </si>
  <si>
    <t>비쥬얼항목현지명</t>
  </si>
  <si>
    <t>VISUAL_ARTI_GN</t>
  </si>
  <si>
    <t>비쥬얼항목구분코드</t>
  </si>
  <si>
    <t>VISUAL_ARTI_DIV_CD</t>
  </si>
  <si>
    <t>비쥬얼항목분류코드</t>
  </si>
  <si>
    <t>VISUAL_ARTI_CLS_CD</t>
  </si>
  <si>
    <t>비쥬얼항목유형코드</t>
  </si>
  <si>
    <t>VISUAL_ARTI_TP_CD</t>
  </si>
  <si>
    <t>비쥬얼항목공통코드</t>
  </si>
  <si>
    <t>VISUAL_ARTI_COMM_CD</t>
  </si>
  <si>
    <t>정렬번호</t>
  </si>
  <si>
    <t>SORT_NO</t>
  </si>
  <si>
    <t>근무일자</t>
  </si>
  <si>
    <t>WORK_DT</t>
  </si>
  <si>
    <t>근무일련번호</t>
  </si>
  <si>
    <t>WORK_SEQ</t>
  </si>
  <si>
    <t>출근등록일시</t>
  </si>
  <si>
    <t>COME_REG_DTM</t>
  </si>
  <si>
    <t>퇴근등록일시</t>
  </si>
  <si>
    <t>LEAVE_REG_DTM</t>
  </si>
  <si>
    <t>근무시간수</t>
  </si>
  <si>
    <t>WORK_TM_CNT</t>
  </si>
  <si>
    <t>품목그룹코드</t>
  </si>
  <si>
    <t>ITEM_GRP_CD</t>
  </si>
  <si>
    <t>품목그룹명</t>
  </si>
  <si>
    <t>ITEM_GRP_NM</t>
  </si>
  <si>
    <t>지정키그룹코드</t>
  </si>
  <si>
    <t>SHOKEY_GRP_CD</t>
  </si>
  <si>
    <t>지정키코드</t>
  </si>
  <si>
    <t>SHOKEY_CD</t>
  </si>
  <si>
    <t>지정키그룹명</t>
  </si>
  <si>
    <t>SHOKEY_GRP_NM</t>
  </si>
  <si>
    <t>코레일브랜드코드</t>
  </si>
  <si>
    <t>KORAIL_BRAND_CD</t>
  </si>
  <si>
    <t>코레일매장코드</t>
  </si>
  <si>
    <t>KORAIL_SHOP_CD</t>
  </si>
  <si>
    <t>대표품목코드</t>
  </si>
  <si>
    <t>REPRE_ITEM_CD</t>
  </si>
  <si>
    <t>변경시작일자</t>
  </si>
  <si>
    <t>CHG_STT_DT</t>
  </si>
  <si>
    <t>변경종료일자</t>
  </si>
  <si>
    <t>CHG_END_DT</t>
  </si>
  <si>
    <t>변경품목코드</t>
  </si>
  <si>
    <t>CHG_ITEM_CD</t>
  </si>
  <si>
    <t>팀코드</t>
  </si>
  <si>
    <t>TEAM_CD</t>
  </si>
  <si>
    <t>품목한글명</t>
  </si>
  <si>
    <t>ITEM_KN</t>
  </si>
  <si>
    <t>품목영어명</t>
  </si>
  <si>
    <t>ITEM_EN</t>
  </si>
  <si>
    <t>품목현지명</t>
  </si>
  <si>
    <t>ITEM_GN</t>
  </si>
  <si>
    <t>품목한글명약어</t>
  </si>
  <si>
    <t>ITEM_KN_ABBR</t>
  </si>
  <si>
    <t>품목규격내용</t>
  </si>
  <si>
    <t>ITEM_SPEC_DESC</t>
  </si>
  <si>
    <t>소브랜드구분코드</t>
  </si>
  <si>
    <t>SBRAND_DIV_CD</t>
  </si>
  <si>
    <t>품목대분류코드</t>
  </si>
  <si>
    <t>ITEM_LCLS_CD</t>
  </si>
  <si>
    <t>품목중분류코드</t>
  </si>
  <si>
    <t>ITEM_MCLS_CD</t>
  </si>
  <si>
    <t>품목소분류코드</t>
  </si>
  <si>
    <t>ITEM_SCLS_CD</t>
  </si>
  <si>
    <t>주문단위코드</t>
  </si>
  <si>
    <t>ORD_UNIT_CD</t>
  </si>
  <si>
    <t>재고단위코드</t>
  </si>
  <si>
    <t>STOCK_UNIT_CD</t>
  </si>
  <si>
    <t>주문입수량</t>
  </si>
  <si>
    <t>ORD_INPQTY</t>
  </si>
  <si>
    <t>최소주문수량</t>
  </si>
  <si>
    <t>MIN_ORD_QTY</t>
  </si>
  <si>
    <t>안전재고수량</t>
  </si>
  <si>
    <t>SAFE_STOCK_QTY</t>
  </si>
  <si>
    <t>최초출시일자</t>
  </si>
  <si>
    <t>FIRST_RELEASE_DT</t>
  </si>
  <si>
    <t>실사대상여부</t>
  </si>
  <si>
    <t>판촉판매여부</t>
  </si>
  <si>
    <t>SPRM_SALE_YN</t>
  </si>
  <si>
    <t>원이미지파일명</t>
  </si>
  <si>
    <t>ORI_IMG_FILE_NM</t>
  </si>
  <si>
    <t>이미지파일명</t>
  </si>
  <si>
    <t>IMG_FILE_NM</t>
  </si>
  <si>
    <t>과면세구분코드</t>
  </si>
  <si>
    <t>TAX_DIV_CD</t>
  </si>
  <si>
    <t>세트품목여부</t>
  </si>
  <si>
    <t>SET_ITEM_YN</t>
  </si>
  <si>
    <t>매장재고관리여부</t>
  </si>
  <si>
    <t>SHOP_STOCK_MNG_YN</t>
  </si>
  <si>
    <t>층화상태코드</t>
  </si>
  <si>
    <t>STRATIFI_STAT_CD</t>
  </si>
  <si>
    <t>층화상태일자</t>
  </si>
  <si>
    <t>STRATIFI_STAT_DT</t>
  </si>
  <si>
    <t>판촉마일리지구매구분</t>
  </si>
  <si>
    <t>SPRM_MILG_SALE_DIV</t>
  </si>
  <si>
    <t>리뉴얼품목코드</t>
  </si>
  <si>
    <t>RENEWAL_ITEM_CD</t>
  </si>
  <si>
    <t>소품구분코드</t>
  </si>
  <si>
    <t>PROP_DIV_CD</t>
  </si>
  <si>
    <t>품목유형6코드</t>
  </si>
  <si>
    <t>ITEM_TP_6_CD</t>
  </si>
  <si>
    <t>품목유형7코드</t>
  </si>
  <si>
    <t>ITEM_TP_7_CD</t>
  </si>
  <si>
    <t>품목유형8코드</t>
  </si>
  <si>
    <t>ITEM_TP_8_CD</t>
  </si>
  <si>
    <t>품목유형9코드</t>
  </si>
  <si>
    <t>ITEM_TP_9_CD</t>
  </si>
  <si>
    <t>용량</t>
  </si>
  <si>
    <t>WEIGHT_QTY</t>
  </si>
  <si>
    <t>상세품목코드</t>
  </si>
  <si>
    <t>DTL_ITEM_CD</t>
  </si>
  <si>
    <t>기준일자</t>
  </si>
  <si>
    <t>STD_DT</t>
  </si>
  <si>
    <t>소요수량</t>
  </si>
  <si>
    <t>LEAD_QTY</t>
  </si>
  <si>
    <t>소비자가</t>
  </si>
  <si>
    <t>CONSPRC</t>
  </si>
  <si>
    <t>공급율</t>
  </si>
  <si>
    <t>SUPP_RATE</t>
  </si>
  <si>
    <t>출고가</t>
  </si>
  <si>
    <t>OUTPRC</t>
  </si>
  <si>
    <t>바코드</t>
  </si>
  <si>
    <t>BARCD</t>
  </si>
  <si>
    <t>기준원가적용일자</t>
  </si>
  <si>
    <t>STD_COST_APPLY_DT</t>
  </si>
  <si>
    <t>최종기준원가</t>
  </si>
  <si>
    <t>LAST_STD_COST</t>
  </si>
  <si>
    <t>최종출고가적용일자</t>
  </si>
  <si>
    <t>LAST_OUTPRC_APPLY_DT</t>
  </si>
  <si>
    <t>최종출고가</t>
  </si>
  <si>
    <t>LAST_OUTPRC</t>
  </si>
  <si>
    <t>최종소비자가적용일자</t>
  </si>
  <si>
    <t>LAST_CONSPRC_APPLY_DT</t>
  </si>
  <si>
    <t>최종소비자가</t>
  </si>
  <si>
    <t>LAST_CONSPRC</t>
  </si>
  <si>
    <t>최초입고일자</t>
  </si>
  <si>
    <t>FIRST_IN_DT</t>
  </si>
  <si>
    <t>통제번호</t>
  </si>
  <si>
    <t>CTRL_NO</t>
  </si>
  <si>
    <t>통제명</t>
  </si>
  <si>
    <t>CTRL_NM</t>
  </si>
  <si>
    <t>통제시작일자</t>
  </si>
  <si>
    <t>CTRL_STT_DT</t>
  </si>
  <si>
    <t>통제종료일자</t>
  </si>
  <si>
    <t>CTRL_END_DT</t>
  </si>
  <si>
    <t>통제사유코드</t>
  </si>
  <si>
    <t>CTRL_REASON_CD</t>
  </si>
  <si>
    <t>매장선택구분코드</t>
  </si>
  <si>
    <t>SHOP_SEL_DIV_CD</t>
  </si>
  <si>
    <t>통제상태코드</t>
  </si>
  <si>
    <t>CTRL_STAT_CD</t>
  </si>
  <si>
    <t>통제유형코드</t>
  </si>
  <si>
    <t>CTRL_TP_CD</t>
  </si>
  <si>
    <t>제외시작일자</t>
  </si>
  <si>
    <t>EXCP_STT_DT</t>
  </si>
  <si>
    <t>제외종료일자</t>
  </si>
  <si>
    <t>EXCP_END_DT</t>
  </si>
  <si>
    <t>정산년월</t>
  </si>
  <si>
    <t>CALC_YM</t>
  </si>
  <si>
    <t>LOSS총금액</t>
  </si>
  <si>
    <t>LOSS_TOT_AMT</t>
  </si>
  <si>
    <t>LOSS공급금액</t>
  </si>
  <si>
    <t>LOSS_SUPP_AMT</t>
  </si>
  <si>
    <t>LOSS정산대상금액</t>
  </si>
  <si>
    <t>LOSS_CALC_TRG_AMT</t>
  </si>
  <si>
    <t>LOSS정산금액</t>
  </si>
  <si>
    <t>LOSS_CALC_AMT</t>
  </si>
  <si>
    <t>ERP계정코드</t>
  </si>
  <si>
    <t>ERP_ACCT_CD</t>
  </si>
  <si>
    <t>처리일자</t>
  </si>
  <si>
    <t>PROC_DT</t>
  </si>
  <si>
    <t>처리여부</t>
  </si>
  <si>
    <t>PROC_YN</t>
  </si>
  <si>
    <t>차감율</t>
  </si>
  <si>
    <t>DEDUCT_RATE</t>
  </si>
  <si>
    <t>허용율</t>
  </si>
  <si>
    <t>PREMIT_RATE</t>
  </si>
  <si>
    <t>회사매출기준금액</t>
  </si>
  <si>
    <t>COMP_SALES_STD_AMT</t>
  </si>
  <si>
    <t>매장예상매출금액</t>
  </si>
  <si>
    <t>SHOP_EXPECT_SALES_AMT</t>
  </si>
  <si>
    <t>지급율</t>
  </si>
  <si>
    <t>PAY_RATE</t>
  </si>
  <si>
    <t>현금마일리지정산금액</t>
  </si>
  <si>
    <t>CASH_MILG_CALC_AMT</t>
  </si>
  <si>
    <t>판촉마일리지정산금액</t>
  </si>
  <si>
    <t>SPRM_MILG_CALC_AMT</t>
  </si>
  <si>
    <t>귀속일자</t>
  </si>
  <si>
    <t>BELONG_DT</t>
  </si>
  <si>
    <t>마감년월</t>
  </si>
  <si>
    <t>DDL_YM</t>
  </si>
  <si>
    <t>마감유형코드</t>
  </si>
  <si>
    <t>DDL_TP_CD</t>
  </si>
  <si>
    <t>마감기준일자</t>
  </si>
  <si>
    <t>DDL_STD_DT</t>
  </si>
  <si>
    <t>마감일시</t>
  </si>
  <si>
    <t>DDL_DTM</t>
  </si>
  <si>
    <t>마감여부</t>
  </si>
  <si>
    <t>DDL_YN</t>
  </si>
  <si>
    <t>마일리지유형코드</t>
  </si>
  <si>
    <t>MILG_TP_CD</t>
  </si>
  <si>
    <t>적립기준일련번호</t>
  </si>
  <si>
    <t>ACC_STD_SEQ</t>
  </si>
  <si>
    <t>기준금액</t>
  </si>
  <si>
    <t>STD_AMT</t>
  </si>
  <si>
    <t>적립율</t>
  </si>
  <si>
    <t>ACC_RATE</t>
  </si>
  <si>
    <t>조정년월</t>
  </si>
  <si>
    <t>ADJ_YM</t>
  </si>
  <si>
    <t>매출조정구분코드</t>
  </si>
  <si>
    <t>SALES_ADJ_DIV_CD</t>
  </si>
  <si>
    <t>조정일자</t>
  </si>
  <si>
    <t>ADJ_DT</t>
  </si>
  <si>
    <t>매출단가</t>
  </si>
  <si>
    <t>SALES_UPRC</t>
  </si>
  <si>
    <t>매출부가세액</t>
  </si>
  <si>
    <t>SALES_VAT</t>
  </si>
  <si>
    <t>매출USD단가</t>
  </si>
  <si>
    <t>SALES_USD_UPRC</t>
  </si>
  <si>
    <t>매출USD총금액</t>
  </si>
  <si>
    <t>SALES_USD_TOT_AMT</t>
  </si>
  <si>
    <t>확정일자</t>
  </si>
  <si>
    <t>CONF_DT</t>
  </si>
  <si>
    <t>확정자ID</t>
  </si>
  <si>
    <t>CONFR_ID</t>
  </si>
  <si>
    <t>원매출금액</t>
  </si>
  <si>
    <t>ORI_SALES_AMT</t>
  </si>
  <si>
    <t>원포인트매출금액</t>
  </si>
  <si>
    <t>ORI_POINT_SALES_AMT</t>
  </si>
  <si>
    <t>주문번호</t>
  </si>
  <si>
    <t>ORD_NO</t>
  </si>
  <si>
    <t>주문출고금액</t>
  </si>
  <si>
    <t>ORD_OUT_AMT</t>
  </si>
  <si>
    <t>매출조정금액</t>
  </si>
  <si>
    <t>SALES_ADJ_AMT</t>
  </si>
  <si>
    <t>주문출고일자</t>
  </si>
  <si>
    <t>ORD_OUT_DT</t>
  </si>
  <si>
    <t>역매코드</t>
  </si>
  <si>
    <t>FSALE_CD</t>
  </si>
  <si>
    <t>정산금액</t>
  </si>
  <si>
    <t>CALC_AMT</t>
  </si>
  <si>
    <t>마일리지번호</t>
  </si>
  <si>
    <t>MILG_NO</t>
  </si>
  <si>
    <t xml:space="preserve">'N'         </t>
  </si>
  <si>
    <t>확정일시</t>
  </si>
  <si>
    <t>CONF_DTM</t>
  </si>
  <si>
    <t>예상매출금액</t>
  </si>
  <si>
    <t>EXPECT_SALES_AMT</t>
  </si>
  <si>
    <t>부담율</t>
  </si>
  <si>
    <t>BURDEN_RATE</t>
  </si>
  <si>
    <t>정산처리금액</t>
  </si>
  <si>
    <t>CALC_PROC_AMT</t>
  </si>
  <si>
    <t>정산처리포인트금액</t>
  </si>
  <si>
    <t>CALC_PROC_POINT_AMT</t>
  </si>
  <si>
    <t>잔여포인트금액</t>
  </si>
  <si>
    <t>REMAIN_POINT_AMT</t>
  </si>
  <si>
    <t>정산일련번호</t>
  </si>
  <si>
    <t>CALC_SEQ</t>
  </si>
  <si>
    <t>CALC_TP_CD</t>
  </si>
  <si>
    <t>적용일자</t>
  </si>
  <si>
    <t>APPLY_DT</t>
  </si>
  <si>
    <t>정산시작일자</t>
  </si>
  <si>
    <t>CALC_STT_DT</t>
  </si>
  <si>
    <t>정산종료일자</t>
  </si>
  <si>
    <t>CALC_END_DT</t>
  </si>
  <si>
    <t>프로모션조건코드</t>
  </si>
  <si>
    <t>PROM_COND_CD</t>
  </si>
  <si>
    <t xml:space="preserve">'001'   </t>
  </si>
  <si>
    <t>COMM_CD</t>
  </si>
  <si>
    <t>공통명</t>
  </si>
  <si>
    <t>COMM_NM</t>
  </si>
  <si>
    <t>ERP수신여부</t>
  </si>
  <si>
    <t>POS전송여부</t>
  </si>
  <si>
    <t>POS_SEND_YN</t>
  </si>
  <si>
    <t>공통상세코드</t>
  </si>
  <si>
    <t>COMM_DTL_CD</t>
  </si>
  <si>
    <t>공통상세명</t>
  </si>
  <si>
    <t>COMM_DTL_NM</t>
  </si>
  <si>
    <t>참조1값</t>
  </si>
  <si>
    <t>REF_1_VAL</t>
  </si>
  <si>
    <t>참조2값</t>
  </si>
  <si>
    <t>참조3값</t>
  </si>
  <si>
    <t>참조4값</t>
  </si>
  <si>
    <t>참조5값</t>
  </si>
  <si>
    <t>권한그룹코드</t>
  </si>
  <si>
    <t>권한그룹한글명</t>
  </si>
  <si>
    <t>권한그룹영어명</t>
  </si>
  <si>
    <t>권한그룹현지명</t>
  </si>
  <si>
    <t>권한그룹유형코드</t>
  </si>
  <si>
    <t>메뉴코드</t>
  </si>
  <si>
    <t>MENU_CD</t>
  </si>
  <si>
    <t>기능권한유형코드</t>
  </si>
  <si>
    <t>IP허가번호</t>
  </si>
  <si>
    <t>IP_PERMIT_NO</t>
  </si>
  <si>
    <t>IP명</t>
  </si>
  <si>
    <t>IP_NM</t>
  </si>
  <si>
    <t>IP시작번호</t>
  </si>
  <si>
    <t>IP_STT_NO</t>
  </si>
  <si>
    <t>IP종료번호</t>
  </si>
  <si>
    <t>IP_END_NO</t>
  </si>
  <si>
    <t>달력일자</t>
  </si>
  <si>
    <t>CAL_DT</t>
  </si>
  <si>
    <t>달력년도</t>
  </si>
  <si>
    <t>CAL_YR</t>
  </si>
  <si>
    <t>달력년월</t>
  </si>
  <si>
    <t>CAL_YM</t>
  </si>
  <si>
    <t>달력요일</t>
  </si>
  <si>
    <t>CAL_DAY</t>
  </si>
  <si>
    <t>년주수</t>
  </si>
  <si>
    <t>YR_WEEK_CNT</t>
  </si>
  <si>
    <t>월주수</t>
  </si>
  <si>
    <t>MM_WEEK_CNT</t>
  </si>
  <si>
    <t>주시작일자</t>
  </si>
  <si>
    <t>WEEK_STT_DT</t>
  </si>
  <si>
    <t>주종료일자</t>
  </si>
  <si>
    <t>WEEK_END_DT</t>
  </si>
  <si>
    <t>메뉴분류코드</t>
  </si>
  <si>
    <t>MENU_CLS_CD</t>
  </si>
  <si>
    <t>프로그램코드</t>
  </si>
  <si>
    <t>PROG_CD</t>
  </si>
  <si>
    <t>메뉴한글명</t>
  </si>
  <si>
    <t>MENU_KN</t>
  </si>
  <si>
    <t>메뉴영어명</t>
  </si>
  <si>
    <t>MENU_EN</t>
  </si>
  <si>
    <t>메뉴현지명</t>
  </si>
  <si>
    <t>MENU_GN</t>
  </si>
  <si>
    <t>파라미터값</t>
  </si>
  <si>
    <t>PARAM_VAL</t>
  </si>
  <si>
    <t>외부접속여부</t>
  </si>
  <si>
    <t>EXTR_CONN_YN</t>
  </si>
  <si>
    <t>기능코드</t>
  </si>
  <si>
    <t>메뉴분류한글명</t>
  </si>
  <si>
    <t>MENU_CLS_KN</t>
  </si>
  <si>
    <t>메뉴분류영어명</t>
  </si>
  <si>
    <t>MENU_CLS_EN</t>
  </si>
  <si>
    <t>메뉴분류현지명</t>
  </si>
  <si>
    <t>MENU_CLS_GN</t>
  </si>
  <si>
    <t>모듈코드</t>
  </si>
  <si>
    <t>MODULE_CD</t>
  </si>
  <si>
    <t>메시지코드</t>
  </si>
  <si>
    <t>MSG_CD</t>
  </si>
  <si>
    <t>메시지구분코드</t>
  </si>
  <si>
    <t>MSG_DIV_CD</t>
  </si>
  <si>
    <t>메시지명</t>
  </si>
  <si>
    <t>MSG_NM</t>
  </si>
  <si>
    <t>모듈한글명</t>
  </si>
  <si>
    <t>모듈영어명</t>
  </si>
  <si>
    <t>MODULE_EN</t>
  </si>
  <si>
    <t>모듈현지명</t>
  </si>
  <si>
    <t>MODULE_GN</t>
  </si>
  <si>
    <t>배치실행일련번호</t>
  </si>
  <si>
    <t>BATCH_RUN_SEQ</t>
  </si>
  <si>
    <t>배치ID</t>
  </si>
  <si>
    <t>BATCH_ID</t>
  </si>
  <si>
    <t>실행구분코드</t>
  </si>
  <si>
    <t>RUN_DIV_CD</t>
  </si>
  <si>
    <t>이력일시</t>
  </si>
  <si>
    <t>LOG_DTM</t>
  </si>
  <si>
    <t>결과내용</t>
  </si>
  <si>
    <t>RESULT_DESC</t>
  </si>
  <si>
    <t>부서코드</t>
  </si>
  <si>
    <t>DEPT_CD</t>
  </si>
  <si>
    <t>부서명</t>
  </si>
  <si>
    <t>DEPT_NM</t>
  </si>
  <si>
    <t>부서구분</t>
  </si>
  <si>
    <t>DEPT_DIV</t>
  </si>
  <si>
    <t>상위부서코드</t>
  </si>
  <si>
    <t>UP_DEPT_CD</t>
  </si>
  <si>
    <t>사용자명</t>
  </si>
  <si>
    <t>USER_NM</t>
  </si>
  <si>
    <t>사용자유형코드</t>
  </si>
  <si>
    <t>USER_TP_CD</t>
  </si>
  <si>
    <t>권한대상유형코드</t>
  </si>
  <si>
    <t>AUTH_TRG_TP_CD</t>
  </si>
  <si>
    <t>권한대상ID</t>
  </si>
  <si>
    <t>AUTH_TRG_ID</t>
  </si>
  <si>
    <t>메뉴사용일련번호</t>
  </si>
  <si>
    <t>MENU_USE_SEQ</t>
  </si>
  <si>
    <t>시작일시</t>
  </si>
  <si>
    <t>STT_DTM</t>
  </si>
  <si>
    <t>종료일시</t>
  </si>
  <si>
    <t>END_DTM</t>
  </si>
  <si>
    <t>걸린시간(초)</t>
  </si>
  <si>
    <t>TERM_SEC</t>
  </si>
  <si>
    <t>메소드명</t>
  </si>
  <si>
    <t>METHOD_NM</t>
  </si>
  <si>
    <t>접속IP</t>
  </si>
  <si>
    <t>CONN_IP</t>
  </si>
  <si>
    <t>비밀번호</t>
  </si>
  <si>
    <t>PASSWD</t>
  </si>
  <si>
    <t>변경일자</t>
  </si>
  <si>
    <t>CHG_DT</t>
  </si>
  <si>
    <t>오류횟수</t>
  </si>
  <si>
    <t>ERR_CNT</t>
  </si>
  <si>
    <t>잠금여부</t>
  </si>
  <si>
    <t>LOCK_YN</t>
  </si>
  <si>
    <t>변경전비밀번호</t>
  </si>
  <si>
    <t>BF_PASSWD</t>
  </si>
  <si>
    <t>접속일련번호</t>
  </si>
  <si>
    <t>CONN_SEQ</t>
  </si>
  <si>
    <t>접속구분코드</t>
  </si>
  <si>
    <t>CONN_DIV_CD</t>
  </si>
  <si>
    <t>설정유형명</t>
  </si>
  <si>
    <t>CONFIG_TP_NM</t>
  </si>
  <si>
    <t>설정명</t>
  </si>
  <si>
    <t>CONFIG_NM</t>
  </si>
  <si>
    <t>고정여부</t>
  </si>
  <si>
    <t>FIX_YN</t>
  </si>
  <si>
    <t>예외일련번호</t>
  </si>
  <si>
    <t>EXCP_SEQ</t>
  </si>
  <si>
    <t>클래스명</t>
  </si>
  <si>
    <t>CLASS_NM</t>
  </si>
  <si>
    <t>예외내용</t>
  </si>
  <si>
    <t>EXCP_DESC</t>
  </si>
  <si>
    <t>카드프리픽스코드</t>
  </si>
  <si>
    <t>CARD_PREFIX_CD</t>
  </si>
  <si>
    <t>카드명</t>
  </si>
  <si>
    <t>CARD_NM</t>
  </si>
  <si>
    <t>최대할부개월수</t>
  </si>
  <si>
    <t>MAX_INSMT_MM_CNT</t>
  </si>
  <si>
    <t>쿠폰적용여부</t>
  </si>
  <si>
    <t>COUP_APPLY_YN</t>
  </si>
  <si>
    <t>파일상세번호</t>
  </si>
  <si>
    <t>FILE_DTL_NO</t>
  </si>
  <si>
    <t>원파일명</t>
  </si>
  <si>
    <t>ORI_FILE_NM</t>
  </si>
  <si>
    <t>파일유형코드</t>
  </si>
  <si>
    <t>FILE_TP_CD</t>
  </si>
  <si>
    <t>파일크기</t>
  </si>
  <si>
    <t>FILE_SIZE</t>
  </si>
  <si>
    <t>파일경로명</t>
  </si>
  <si>
    <t>FILE_PATH_NM</t>
  </si>
  <si>
    <t>프로그램명</t>
  </si>
  <si>
    <t>PROG_NM</t>
  </si>
  <si>
    <t>프로그램URL</t>
  </si>
  <si>
    <t>PROG_URL</t>
  </si>
  <si>
    <t>버튼명</t>
  </si>
  <si>
    <t>BTN_NM</t>
  </si>
  <si>
    <t>CSS명</t>
  </si>
  <si>
    <t>CSS_NM</t>
  </si>
  <si>
    <t>자바스크립트함수명</t>
  </si>
  <si>
    <t>JS_FN_NM</t>
  </si>
  <si>
    <t>공통버튼여부</t>
  </si>
  <si>
    <t>COMM_BTN_YN</t>
  </si>
  <si>
    <t>프로시져실행일련번호</t>
  </si>
  <si>
    <t>PROCEDURE_RUN_SEQ</t>
  </si>
  <si>
    <t>프로시져명</t>
  </si>
  <si>
    <t>PROCEDURE_NM</t>
  </si>
  <si>
    <t>실행일자</t>
  </si>
  <si>
    <t>RUN_DT</t>
  </si>
  <si>
    <t>오류일시</t>
  </si>
  <si>
    <t>ERR_DTM</t>
  </si>
  <si>
    <t>오류코드</t>
  </si>
  <si>
    <t>ERR_CD</t>
  </si>
  <si>
    <t>오류내용</t>
  </si>
  <si>
    <t>ERR_DESC</t>
  </si>
  <si>
    <t>수불년월</t>
  </si>
  <si>
    <t>IO_YM</t>
  </si>
  <si>
    <t>기초마일리지금액</t>
  </si>
  <si>
    <t>BAS_MILG_AMT</t>
  </si>
  <si>
    <t>적립마일리지금액</t>
  </si>
  <si>
    <t>ACC_MILG_AMT</t>
  </si>
  <si>
    <t>적립취소마일리지금액</t>
  </si>
  <si>
    <t>ACC_CNCL_MILG_AMT</t>
  </si>
  <si>
    <t>차감마일리지금액</t>
  </si>
  <si>
    <t>DEDUCT_MILG_AMT</t>
  </si>
  <si>
    <t>차감취소마일리지금액</t>
  </si>
  <si>
    <t>DEDUCT_CNCL_MILG_AMT</t>
  </si>
  <si>
    <t>기말마일리지금액</t>
  </si>
  <si>
    <t>FINAL_MILG_AMT</t>
  </si>
  <si>
    <t>생성일자</t>
  </si>
  <si>
    <t>처리구분코드</t>
  </si>
  <si>
    <t>PROC_DIV_CD</t>
  </si>
  <si>
    <t>처리유형코드</t>
  </si>
  <si>
    <t>PROC_TP_CD</t>
  </si>
  <si>
    <t>변경전마일리지잔액</t>
  </si>
  <si>
    <t>BF_MILG_BAL</t>
  </si>
  <si>
    <t>마일리지처리금액</t>
  </si>
  <si>
    <t>MILG_PROC_AMT</t>
  </si>
  <si>
    <t>변경후마일리지잔액</t>
  </si>
  <si>
    <t>AF_MILG_BAL</t>
  </si>
  <si>
    <t>마일리지사유코드</t>
  </si>
  <si>
    <t>MILG_REASON_CD</t>
  </si>
  <si>
    <t>회계전표번호</t>
  </si>
  <si>
    <t>ACCT_SLIP_NO</t>
  </si>
  <si>
    <t>이전마일리지번호</t>
  </si>
  <si>
    <t>PRE_MILG_NO</t>
  </si>
  <si>
    <t>수불일자</t>
  </si>
  <si>
    <t>IO_DT</t>
  </si>
  <si>
    <t>대상시작일자</t>
  </si>
  <si>
    <t>TRG_STT_DT</t>
  </si>
  <si>
    <t>대상종료일자</t>
  </si>
  <si>
    <t>TRG_END_DT</t>
  </si>
  <si>
    <t>대상매출금액</t>
  </si>
  <si>
    <t>TRG_SALES_AMT</t>
  </si>
  <si>
    <t>처리ID</t>
  </si>
  <si>
    <t>PROC_ID</t>
  </si>
  <si>
    <t>처리상태코드</t>
  </si>
  <si>
    <t>PROC_STAT_CD</t>
  </si>
  <si>
    <t>처리일시</t>
  </si>
  <si>
    <t>PROC_DTM</t>
  </si>
  <si>
    <t>마일리지잔액</t>
  </si>
  <si>
    <t>MILG_BAL</t>
  </si>
  <si>
    <t>역매명</t>
  </si>
  <si>
    <t>FSALE_NM</t>
  </si>
  <si>
    <t>수당지급구분코드</t>
  </si>
  <si>
    <t>BNFT_PAY_DIV_CD</t>
  </si>
  <si>
    <t>역매유형코드</t>
  </si>
  <si>
    <t>FSALE_TP_CD</t>
  </si>
  <si>
    <t>지급수단구분코드</t>
  </si>
  <si>
    <t>PAY_WAY_DIV_CD</t>
  </si>
  <si>
    <t>영업팀코드</t>
  </si>
  <si>
    <t>SALE_TEAM_CD</t>
  </si>
  <si>
    <t>목표금액</t>
  </si>
  <si>
    <t>GOAL_AMT</t>
  </si>
  <si>
    <t>목표수량</t>
  </si>
  <si>
    <t>GOAL_QTY</t>
  </si>
  <si>
    <t>목표달성지급금액</t>
  </si>
  <si>
    <t>GOAL_ACHV_PAY_AMT</t>
  </si>
  <si>
    <t>프로모션명</t>
  </si>
  <si>
    <t>PROM_NM</t>
  </si>
  <si>
    <t>프로모션상태코드</t>
  </si>
  <si>
    <t>PROM_STAT_CD</t>
  </si>
  <si>
    <t>매장적용구분코드</t>
  </si>
  <si>
    <t>SHOP_APPLY_DIV_CD</t>
  </si>
  <si>
    <t>조건구분코드</t>
  </si>
  <si>
    <t>COND_DIV_CD</t>
  </si>
  <si>
    <t>조건품목수량</t>
  </si>
  <si>
    <t>COND_ITEM_QTY</t>
  </si>
  <si>
    <t>1회적용여부</t>
  </si>
  <si>
    <t>ONCE_APPLY_YN</t>
  </si>
  <si>
    <t>무상여부</t>
  </si>
  <si>
    <t>FREE_YN</t>
  </si>
  <si>
    <t>적용수량</t>
  </si>
  <si>
    <t>APPLY_QTY</t>
  </si>
  <si>
    <t>삭제여부</t>
  </si>
  <si>
    <t>DEL_YN</t>
  </si>
  <si>
    <t xml:space="preserve">'N'     </t>
  </si>
  <si>
    <t>매장부담금액</t>
  </si>
  <si>
    <t>SHOP_BURDEN_AMT</t>
  </si>
  <si>
    <t>프로모션관리년도</t>
  </si>
  <si>
    <t>PROM_MNG_YR</t>
  </si>
  <si>
    <t>프로모션분류코드</t>
  </si>
  <si>
    <t>PROM_CLS_CD</t>
  </si>
  <si>
    <t>프로모션유형코드</t>
  </si>
  <si>
    <t>PROM_TP_CD</t>
  </si>
  <si>
    <t>프로모션내용</t>
  </si>
  <si>
    <t>PROM_DESC</t>
  </si>
  <si>
    <t>할인중복적용여부</t>
  </si>
  <si>
    <t>DC_DUP_APPLY_YN</t>
  </si>
  <si>
    <t>영수증중복적용여부</t>
  </si>
  <si>
    <t>BILL_DUP_APPLY_YN</t>
  </si>
  <si>
    <t>품목중복적용여부</t>
  </si>
  <si>
    <t>ITEM_DUP_APPLY_YN</t>
  </si>
  <si>
    <t>중복기준단가구분코드</t>
  </si>
  <si>
    <t>DUP_STD_UPRC_DIV_CD</t>
  </si>
  <si>
    <t>조건적용구분코드</t>
  </si>
  <si>
    <t>COND_APPLY_DIV_CD</t>
  </si>
  <si>
    <t>쿠폰발행여부</t>
  </si>
  <si>
    <t>COUP_PBL_YN</t>
  </si>
  <si>
    <t>쿠폰사용프로모션코드</t>
  </si>
  <si>
    <t>COUP_USE_PROM_CD</t>
  </si>
  <si>
    <t>쿠폰인증여부</t>
  </si>
  <si>
    <t>COUP_APPR_YN</t>
  </si>
  <si>
    <t>회원프로모션여부</t>
  </si>
  <si>
    <t>MEM_PROM_YN</t>
  </si>
  <si>
    <t>CRM프로모션여부</t>
  </si>
  <si>
    <t>CRM프로모션코드</t>
  </si>
  <si>
    <t>MEM_TRGT_CD</t>
  </si>
  <si>
    <t>온라인사용여부</t>
  </si>
  <si>
    <t>ONLINE_USE_YN</t>
  </si>
  <si>
    <t>온라인프로모션코드</t>
  </si>
  <si>
    <t>ONLINE_PROM_CD</t>
  </si>
  <si>
    <t>매장부담율</t>
  </si>
  <si>
    <t>SHOP_BURDEN_RATE</t>
  </si>
  <si>
    <t>쿠폰내용</t>
  </si>
  <si>
    <t>COUP_DESC</t>
  </si>
  <si>
    <t>조건품목혜택적용여부</t>
  </si>
  <si>
    <t>COND_ITEM_BNFT_APPLY_YN</t>
  </si>
  <si>
    <t>정산대상여부</t>
  </si>
  <si>
    <t>CALC_TRG_YN</t>
  </si>
  <si>
    <t xml:space="preserve">'Y'     </t>
  </si>
  <si>
    <t>혜택유형코드</t>
  </si>
  <si>
    <t>BNFT_TP_CD</t>
  </si>
  <si>
    <t>고정쿠폰번호</t>
  </si>
  <si>
    <t>FIX_COUP_NO</t>
  </si>
  <si>
    <t>조건중복적용여부</t>
  </si>
  <si>
    <t>COND_DUP_APPLY_YN</t>
  </si>
  <si>
    <t>혜택중복적용여부</t>
  </si>
  <si>
    <t>BNFT_DUP_APPLY_YN</t>
  </si>
  <si>
    <t>포인트적립단가구분코드</t>
  </si>
  <si>
    <t>POINT_ACC_UPRC_DIV_CD</t>
  </si>
  <si>
    <t xml:space="preserve">'20'    </t>
  </si>
  <si>
    <t>할인상품부담율</t>
  </si>
  <si>
    <t>DC_GOODS_BURDEN_RATE</t>
  </si>
  <si>
    <t>증정상품부담율</t>
  </si>
  <si>
    <t>PRESENT_GOODS_BURDEN_RATE</t>
  </si>
  <si>
    <t>증정판촉부담율</t>
  </si>
  <si>
    <t>PRESENT_SPRM_BURDEN_RATE</t>
  </si>
  <si>
    <t>프로모션분류한글명</t>
  </si>
  <si>
    <t>PROM_CLS_KN</t>
  </si>
  <si>
    <t>프로모션분류영어명</t>
  </si>
  <si>
    <t>PROM_CLS_EN</t>
  </si>
  <si>
    <t>프로모션분류현지명</t>
  </si>
  <si>
    <t>PROM_CLS_GN</t>
  </si>
  <si>
    <t xml:space="preserve">'000' </t>
  </si>
  <si>
    <t>프로모션조건명</t>
  </si>
  <si>
    <t>PROM_COND_NM</t>
  </si>
  <si>
    <t>구매금액적용여부</t>
  </si>
  <si>
    <t>SALE_AMT_APPLY_YN</t>
  </si>
  <si>
    <t>최소구매금액</t>
  </si>
  <si>
    <t>MIN_SALE_AMT</t>
  </si>
  <si>
    <t>최대구매금액</t>
  </si>
  <si>
    <t>MAX_SALE_AMT</t>
  </si>
  <si>
    <t>품목대상구분코드</t>
  </si>
  <si>
    <t>ITEM_TRG_DIV_CD</t>
  </si>
  <si>
    <t>적용기준구분코드</t>
  </si>
  <si>
    <t>APPLY_STD_DIV_CD</t>
  </si>
  <si>
    <t>개별적용여부</t>
  </si>
  <si>
    <t>EACH_APPLY_YN</t>
  </si>
  <si>
    <t>프로모션혜택코드</t>
  </si>
  <si>
    <t>PROM_BNFT_CD</t>
  </si>
  <si>
    <t>구매금액적용구분코드</t>
  </si>
  <si>
    <t>SALE_AMT_APPLY_DIV_CD</t>
  </si>
  <si>
    <t>포인트적립제외여부</t>
  </si>
  <si>
    <t>POINT_ACC_EXCP_YN</t>
  </si>
  <si>
    <t>쿠폰번호</t>
  </si>
  <si>
    <t>COUP_NO</t>
  </si>
  <si>
    <t>쿠폰발행일자</t>
  </si>
  <si>
    <t>COUP_PBL_DT</t>
  </si>
  <si>
    <t>쿠폰발행매장코드</t>
  </si>
  <si>
    <t>COUP_PBL_SHOP_CD</t>
  </si>
  <si>
    <t>쿠폰사용대상코드</t>
  </si>
  <si>
    <t>COUP_USE_TRG_CD</t>
  </si>
  <si>
    <t>쿠폰사용구분코드</t>
  </si>
  <si>
    <t>COUP_USE_DIV_CD</t>
  </si>
  <si>
    <t>쿠폰사용일시</t>
  </si>
  <si>
    <t>COUP_USE_DTM</t>
  </si>
  <si>
    <t>쿠폰사용유형코드</t>
  </si>
  <si>
    <t>COUP_USE_TP_CD</t>
  </si>
  <si>
    <t>쿠폰사용매장코드</t>
  </si>
  <si>
    <t>COUP_USE_SHOP_CD</t>
  </si>
  <si>
    <t>유효시작일자</t>
  </si>
  <si>
    <t>VALID_STT_DT</t>
  </si>
  <si>
    <t>유효종료일자</t>
  </si>
  <si>
    <t>VALID_END_DT</t>
  </si>
  <si>
    <t>쿠폰발행유형코드</t>
  </si>
  <si>
    <t>COUP_PBL_TP_CD</t>
  </si>
  <si>
    <t>통합회원번호</t>
  </si>
  <si>
    <t>MERGE_MEM_NO</t>
  </si>
  <si>
    <t>혜택구분코드</t>
  </si>
  <si>
    <t>BNFT_DIV_CD</t>
  </si>
  <si>
    <t>할인구분코드</t>
  </si>
  <si>
    <t>DC_DIV_CD</t>
  </si>
  <si>
    <t>할인율</t>
  </si>
  <si>
    <t>DC_RATE</t>
  </si>
  <si>
    <t>균일단가</t>
  </si>
  <si>
    <t>SAME_UPRC</t>
  </si>
  <si>
    <t>포인트적립구분코드</t>
  </si>
  <si>
    <t>POINT_ACC_DIV_CD</t>
  </si>
  <si>
    <t>포인트적립배수</t>
  </si>
  <si>
    <t>POINT_ACC_POW_CNT</t>
  </si>
  <si>
    <t>포인트추가적립금액</t>
  </si>
  <si>
    <t>POINT_ADD_ACC_AMT</t>
  </si>
  <si>
    <t>포인트사용제외여부</t>
  </si>
  <si>
    <t>POINT_USE_EXCP_YN</t>
  </si>
  <si>
    <t>최대혜택횟수</t>
  </si>
  <si>
    <t>MAX_BNFT_CNT</t>
  </si>
  <si>
    <t>혜택제한수량</t>
  </si>
  <si>
    <t>BNFT_EXCP_QTY</t>
  </si>
  <si>
    <t>묶음여부</t>
  </si>
  <si>
    <t>BUNDLE_YN</t>
  </si>
  <si>
    <t>구매한도수량</t>
  </si>
  <si>
    <t>SALE_LIMIT_QTY</t>
  </si>
  <si>
    <t>증정여부</t>
  </si>
  <si>
    <t>PRESENT_YN</t>
  </si>
  <si>
    <t>ACC_DC_RATE</t>
  </si>
  <si>
    <t>추가할인금액</t>
  </si>
  <si>
    <t>ACC_DC_AMT</t>
  </si>
  <si>
    <t>TEMP_DC_RATE</t>
  </si>
  <si>
    <t>매출년도</t>
  </si>
  <si>
    <t>SALES_YR</t>
  </si>
  <si>
    <t>매출금액합계</t>
  </si>
  <si>
    <t>SALES_AMT_SUM</t>
  </si>
  <si>
    <t>매출금액01</t>
  </si>
  <si>
    <t>SALES_AMT_01</t>
  </si>
  <si>
    <t>SALES_AMT_12</t>
  </si>
  <si>
    <t>매출수량합계</t>
  </si>
  <si>
    <t>SALES_QTY_SUM</t>
  </si>
  <si>
    <t>매출수량01</t>
  </si>
  <si>
    <t>SALES_QTY_01</t>
  </si>
  <si>
    <t>프로모션증정수량합계</t>
  </si>
  <si>
    <t>PROM_PRESENT_QTY_SUM</t>
  </si>
  <si>
    <t>프로모션증정수량01</t>
  </si>
  <si>
    <t>PROM_PRESENT_QTY_01</t>
  </si>
  <si>
    <t>비매출수량합계</t>
  </si>
  <si>
    <t>NON_SALES_QTY_SUM</t>
  </si>
  <si>
    <t>비매출수량01</t>
  </si>
  <si>
    <t>NON_SALES_QTY_01</t>
  </si>
  <si>
    <t>현금금액</t>
  </si>
  <si>
    <t>CASH_AMT</t>
  </si>
  <si>
    <t>카드금액</t>
  </si>
  <si>
    <t>CARD_AMT</t>
  </si>
  <si>
    <t>포인트매출금액</t>
  </si>
  <si>
    <t>POINT_SALES_AMT</t>
  </si>
  <si>
    <t>기타매출금액</t>
  </si>
  <si>
    <t>ETC_SALES_AMT</t>
  </si>
  <si>
    <t>프로모션사용포인트금액</t>
  </si>
  <si>
    <t>PROM_USE_POINT_AMT</t>
  </si>
  <si>
    <t>적립포인트금액</t>
  </si>
  <si>
    <t>ACC_POINT_AMT</t>
  </si>
  <si>
    <t>영수증건수</t>
  </si>
  <si>
    <t>BILL_CNT</t>
  </si>
  <si>
    <t>현금건수</t>
  </si>
  <si>
    <t>CASH_CNT</t>
  </si>
  <si>
    <t>카드건수</t>
  </si>
  <si>
    <t>CARD_CNT</t>
  </si>
  <si>
    <t>포인트매출건수</t>
  </si>
  <si>
    <t>POINT_SALES_CNT</t>
  </si>
  <si>
    <t>기타매출건수</t>
  </si>
  <si>
    <t>ETC_SALES_CNT</t>
  </si>
  <si>
    <t>매출취소건수</t>
  </si>
  <si>
    <t>SALES_CNCL_CNT</t>
  </si>
  <si>
    <t>매출취소총금액</t>
  </si>
  <si>
    <t>SALES_CNCL_TOT_AMT</t>
  </si>
  <si>
    <t>현금취소금액</t>
  </si>
  <si>
    <t>CASH_CNCL_AMT</t>
  </si>
  <si>
    <t>카드취소금액</t>
  </si>
  <si>
    <t>CARD_CNCL_AMT</t>
  </si>
  <si>
    <t>포인트매출취소금액</t>
  </si>
  <si>
    <t>POINT_SALES_CNCL_AMT</t>
  </si>
  <si>
    <t>기타매출취소금액</t>
  </si>
  <si>
    <t>ETC_SALES_CNCL_AMT</t>
  </si>
  <si>
    <t>고객수</t>
  </si>
  <si>
    <t>CUST_CNT</t>
  </si>
  <si>
    <t>프로모션사용포인트취소금액</t>
  </si>
  <si>
    <t>PROM_USE_POINT_CNCL_AMT</t>
  </si>
  <si>
    <t>적립포인트취소금액</t>
  </si>
  <si>
    <t>ACC_POINT_CNCL_AMT</t>
  </si>
  <si>
    <t>프로모션증정금액</t>
  </si>
  <si>
    <t>PROM_PRESENT_AMT</t>
  </si>
  <si>
    <t>시간코드</t>
  </si>
  <si>
    <t>TM_CD</t>
  </si>
  <si>
    <t>MEM_CNT</t>
  </si>
  <si>
    <t>비매출증정금액</t>
  </si>
  <si>
    <t>NON_SALES_PRESENT_AMT</t>
  </si>
  <si>
    <t>비매출테스터금액</t>
  </si>
  <si>
    <t>NON_SALES_TESTER_AMT</t>
  </si>
  <si>
    <t>비매출기부금액</t>
  </si>
  <si>
    <t>NON_SALES_DONATE_AMT</t>
  </si>
  <si>
    <t>비매출기타금액</t>
  </si>
  <si>
    <t>NON_SALES_ETC_AMT</t>
  </si>
  <si>
    <t>프로모션할인수량</t>
  </si>
  <si>
    <t>PROM_DC_QTY</t>
  </si>
  <si>
    <t>비매출증정수량</t>
  </si>
  <si>
    <t>NON_SALES_PRESENT_QTY</t>
  </si>
  <si>
    <t>비매출테스터수량</t>
  </si>
  <si>
    <t>NON_SALES_TESTER_QTY</t>
  </si>
  <si>
    <t>비매출기부수량</t>
  </si>
  <si>
    <t>NON_SALES_DONATE_QTY</t>
  </si>
  <si>
    <t>비매출기타수량</t>
  </si>
  <si>
    <t>NON_SALES_ETC_QTY</t>
  </si>
  <si>
    <t>매출취소수량</t>
  </si>
  <si>
    <t>매출취소금액</t>
  </si>
  <si>
    <t>SALES_CNCL_AMT</t>
  </si>
  <si>
    <t>매출취소공급금액</t>
  </si>
  <si>
    <t>SALES_CNCL_SUPP_AMT</t>
  </si>
  <si>
    <t>매출취소부가세액</t>
  </si>
  <si>
    <t>SALES_CNCL_VAT</t>
  </si>
  <si>
    <t>교환회수금액</t>
  </si>
  <si>
    <t>교환판매금액</t>
  </si>
  <si>
    <t>교환회수수량</t>
  </si>
  <si>
    <t>EXCHG_CLC_QTY</t>
  </si>
  <si>
    <t>교환판매수량</t>
  </si>
  <si>
    <t>EXCHG_SALE_QTY</t>
  </si>
  <si>
    <t>매출취소일반금액</t>
  </si>
  <si>
    <t>SALES_CNCL_NOR_AMT</t>
  </si>
  <si>
    <t>매출취소클레임금액</t>
  </si>
  <si>
    <t>SALES_CNCL_CLAIM_AMT</t>
  </si>
  <si>
    <t>비회원매출수량</t>
  </si>
  <si>
    <t>NON_MEM_SALES_QTY</t>
  </si>
  <si>
    <t>정회원매출수량</t>
  </si>
  <si>
    <t>NOR_MEM_SALES_QTY</t>
  </si>
  <si>
    <t>준회원매출수량</t>
  </si>
  <si>
    <t>TMP_MEM_SALES_QTY</t>
  </si>
  <si>
    <t>비회원(없음)매출수량</t>
  </si>
  <si>
    <t>NON_MEM_XX_SALES_QTY</t>
  </si>
  <si>
    <t>정회원(없음)매출수량</t>
  </si>
  <si>
    <t>NOR_MEM_XX_SALES_QTY</t>
  </si>
  <si>
    <t>준회원(없음)매출수량</t>
  </si>
  <si>
    <t>TMP_MEM_XX_SALES_QTY</t>
  </si>
  <si>
    <t>연령대(없음)매출수량</t>
  </si>
  <si>
    <t>AGE_XX_SALES_QTY</t>
  </si>
  <si>
    <t>연령대(00~14)매출수량</t>
  </si>
  <si>
    <t>AGE_01_SALES_QTY</t>
  </si>
  <si>
    <t>연령대(15~19)매출수량</t>
  </si>
  <si>
    <t>연령대(20~24)매출수량</t>
  </si>
  <si>
    <t>연령대(25~29)매출수량</t>
  </si>
  <si>
    <t>연령대(30~34)매출수량</t>
  </si>
  <si>
    <t>연령대(35~39)매출수량</t>
  </si>
  <si>
    <t>연령대(40~44)매출수량</t>
  </si>
  <si>
    <t>연령대(45~49)매출수량</t>
  </si>
  <si>
    <t>연령대(50~54)매출수량</t>
  </si>
  <si>
    <t>연령대(55~59)매출수량</t>
  </si>
  <si>
    <t>연령대(60~99)매출수량</t>
  </si>
  <si>
    <t>회원유형코드</t>
  </si>
  <si>
    <t>MEM_TP_CD</t>
  </si>
  <si>
    <t xml:space="preserve">'-'     </t>
  </si>
  <si>
    <t>신규여부</t>
  </si>
  <si>
    <t>NEW_YN</t>
  </si>
  <si>
    <t>탈퇴회원수</t>
  </si>
  <si>
    <t>LEAVE_MEM_CNT</t>
  </si>
  <si>
    <t>결제수단코드</t>
  </si>
  <si>
    <t>PAY_WAY_CD</t>
  </si>
  <si>
    <t>결제수단상세코드</t>
  </si>
  <si>
    <t>PAY_WAY_DTL_CD</t>
  </si>
  <si>
    <t>결제금액</t>
  </si>
  <si>
    <t>PAY_AMT</t>
  </si>
  <si>
    <t>결제취소금액</t>
  </si>
  <si>
    <t>PAY_CNCL_AMT</t>
  </si>
  <si>
    <t>결제건수</t>
  </si>
  <si>
    <t>PAY_CNT</t>
  </si>
  <si>
    <t>결제취소건수</t>
  </si>
  <si>
    <t>PAY_CNCL_CNT</t>
  </si>
  <si>
    <t>매출그룹금액</t>
  </si>
  <si>
    <t>SALES_GRP_AMT</t>
  </si>
  <si>
    <t>매출구분코드</t>
  </si>
  <si>
    <t>SALES_DIV_CD</t>
  </si>
  <si>
    <t>프로모션여부</t>
  </si>
  <si>
    <t>PROM_YN</t>
  </si>
  <si>
    <t>코레일품목코드</t>
  </si>
  <si>
    <t>KORAIL_ITEM_CD</t>
  </si>
  <si>
    <t>코레일품목명</t>
  </si>
  <si>
    <t>KORAIL_ITEM_NM</t>
  </si>
  <si>
    <t xml:space="preserve">'001' </t>
  </si>
  <si>
    <t>비매출할인수량(미사용)</t>
  </si>
  <si>
    <t>NON_SALES_DC_QTY</t>
  </si>
  <si>
    <t>매출공급금액(미사용)</t>
  </si>
  <si>
    <t>매출부가세액(미사용)</t>
  </si>
  <si>
    <t>할인금액(미사용)</t>
  </si>
  <si>
    <t>비매출할인금액(미사용)</t>
  </si>
  <si>
    <t>매출취소공급금액(미사용)</t>
  </si>
  <si>
    <t>매출취소부가세액(미사용)</t>
  </si>
  <si>
    <t>할인취소금액(미사용)</t>
  </si>
  <si>
    <t>DC_CNCL_AMT</t>
  </si>
  <si>
    <t>프로모션할인취소금액</t>
  </si>
  <si>
    <t>PROM_DC_CNCL_AMT</t>
  </si>
  <si>
    <t>프로모션증정취소금액</t>
  </si>
  <si>
    <t>PROM_PRESENT_CNCL_AMT</t>
  </si>
  <si>
    <t>비매출할인취소금액(미사용)</t>
  </si>
  <si>
    <t>NON_SALES_DC_CNCL_AMT</t>
  </si>
  <si>
    <t>프로모션분류코드(미사용)</t>
  </si>
  <si>
    <t xml:space="preserve">'0000' </t>
  </si>
  <si>
    <t>프로모션사용포인트금액(미사용)</t>
  </si>
  <si>
    <t>프로모션할인취소수량</t>
  </si>
  <si>
    <t>PROM_DC_CNCL_QTY</t>
  </si>
  <si>
    <t>프로모션증정취소수량</t>
  </si>
  <si>
    <t>PROM_PRESENT_CNCL_QTY</t>
  </si>
  <si>
    <t>프로모션사용포인트취소금액(미사용)</t>
  </si>
  <si>
    <t>중복매출금액</t>
  </si>
  <si>
    <t>DUP_SALES_AMT</t>
  </si>
  <si>
    <t>사용포인트금액(미사용)</t>
  </si>
  <si>
    <t>USE_POINT_AMT</t>
  </si>
  <si>
    <t>사용포인트취소금액(미사용)</t>
  </si>
  <si>
    <t>USE_POINT_CNCL_AMT</t>
  </si>
  <si>
    <t xml:space="preserve">'-' </t>
  </si>
  <si>
    <t>출고금액</t>
  </si>
  <si>
    <t>OUT_AMT</t>
  </si>
  <si>
    <t>출고공급금액</t>
  </si>
  <si>
    <t>OUT_SUPP_AMT</t>
  </si>
  <si>
    <t>출고부가세액</t>
  </si>
  <si>
    <t>OUT_VAT</t>
  </si>
  <si>
    <t>입고금액</t>
  </si>
  <si>
    <t>IN_AMT</t>
  </si>
  <si>
    <t>입고공급금액</t>
  </si>
  <si>
    <t>IN_SUPP_AMT</t>
  </si>
  <si>
    <t>입고부가세액</t>
  </si>
  <si>
    <t>IN_VAT</t>
  </si>
  <si>
    <t>이동출고금액</t>
  </si>
  <si>
    <t>MV_OUT_AMT</t>
  </si>
  <si>
    <t>이동출고공급금액</t>
  </si>
  <si>
    <t>MV_OUT_SUPP_AMT</t>
  </si>
  <si>
    <t>이동출고부가세액</t>
  </si>
  <si>
    <t>MV_OUT_VAT</t>
  </si>
  <si>
    <t>이동입고금액</t>
  </si>
  <si>
    <t>MV_IN_AMT</t>
  </si>
  <si>
    <t>이동입고공급금액</t>
  </si>
  <si>
    <t>MV_IN_SUPP_AMT</t>
  </si>
  <si>
    <t>이동입고부가세액</t>
  </si>
  <si>
    <t>MV_IN_VAT</t>
  </si>
  <si>
    <t>판촉주문금액</t>
  </si>
  <si>
    <t>SPRM_ORD_AMT</t>
  </si>
  <si>
    <t>판촉주문공급금액</t>
  </si>
  <si>
    <t>SPRM_ORD_SUPP_AMT</t>
  </si>
  <si>
    <t>판촉주문부가세액</t>
  </si>
  <si>
    <t>SPRM_ORD_VAT</t>
  </si>
  <si>
    <t>비매출반품금액</t>
  </si>
  <si>
    <t>NON_SALES_RTN_AMT</t>
  </si>
  <si>
    <t>비매출반품공급금액</t>
  </si>
  <si>
    <t>NON_SALES_RTN_SUPP_AMT</t>
  </si>
  <si>
    <t>비매출반품부가세액</t>
  </si>
  <si>
    <t>NON_SALES_RTN_VAT</t>
  </si>
  <si>
    <t>예외이동출고금액</t>
  </si>
  <si>
    <t>EXCP_MV_OUT_AMT</t>
  </si>
  <si>
    <t>예외이동출고공급금액</t>
  </si>
  <si>
    <t>EXCP_MV_OUT_SUPP_AMT</t>
  </si>
  <si>
    <t>예외이동출고부가세액</t>
  </si>
  <si>
    <t>EXCP_MV_OUT_VAT</t>
  </si>
  <si>
    <t>예외이동입고금액</t>
  </si>
  <si>
    <t>EXCP_MV_IN_AMT</t>
  </si>
  <si>
    <t>예외이동입고공급금액</t>
  </si>
  <si>
    <t>EXCP_MV_IN_SUPP_AMT</t>
  </si>
  <si>
    <t>예외이동입고부가세액</t>
  </si>
  <si>
    <t>EXCP_MV_IN_VAT</t>
  </si>
  <si>
    <t>출고수량</t>
  </si>
  <si>
    <t>OUT_QTY</t>
  </si>
  <si>
    <t>입고수량</t>
  </si>
  <si>
    <t>IN_QTY</t>
  </si>
  <si>
    <t>이동출고수량</t>
  </si>
  <si>
    <t>MV_OUT_QTY</t>
  </si>
  <si>
    <t>이동입고수량</t>
  </si>
  <si>
    <t>MV_IN_QTY</t>
  </si>
  <si>
    <t>판촉주문수량</t>
  </si>
  <si>
    <t>SPRM_ORD_QTY</t>
  </si>
  <si>
    <t>비매출반품수량</t>
  </si>
  <si>
    <t>NON_SALES_RTN_QTY</t>
  </si>
  <si>
    <t>예외이동출고수량</t>
  </si>
  <si>
    <t>EXCP_MV_OUT_QTY</t>
  </si>
  <si>
    <t>예외이동입고수량</t>
  </si>
  <si>
    <t>EXCP_MV_IN_QTY</t>
  </si>
  <si>
    <t>REG_DT</t>
  </si>
  <si>
    <t>상태변경번호</t>
  </si>
  <si>
    <t>STAT_CHG_NO</t>
  </si>
  <si>
    <t>상태변경일자</t>
  </si>
  <si>
    <t>STAT_CHG_DT</t>
  </si>
  <si>
    <t>창고코드</t>
  </si>
  <si>
    <t>WH_CD</t>
  </si>
  <si>
    <t>상태변경구분코드</t>
  </si>
  <si>
    <t>STAT_CHG_DIV_CD</t>
  </si>
  <si>
    <t>상태변경상세번호</t>
  </si>
  <si>
    <t>STAT_CHG_DTL_NO</t>
  </si>
  <si>
    <t>단위코드</t>
  </si>
  <si>
    <t>UNIT_CD</t>
  </si>
  <si>
    <t>상태변경수량</t>
  </si>
  <si>
    <t>STAT_CHG_QTY</t>
  </si>
  <si>
    <t>상태변경사유코드</t>
  </si>
  <si>
    <t>STAT_CHG_REASON_CD</t>
  </si>
  <si>
    <t>정상재고수량</t>
  </si>
  <si>
    <t>NOR_STOCK_QTY</t>
  </si>
  <si>
    <t>불량재고수량</t>
  </si>
  <si>
    <t>BAD_STOCK_QTY</t>
  </si>
  <si>
    <t>수불일련번호</t>
  </si>
  <si>
    <t>IO_SEQ</t>
  </si>
  <si>
    <t>수불구분코드</t>
  </si>
  <si>
    <t>IO_DIV_CD</t>
  </si>
  <si>
    <t>전표번호</t>
  </si>
  <si>
    <t>SLIP_NO</t>
  </si>
  <si>
    <t>상세번호</t>
  </si>
  <si>
    <t>DTL_NO</t>
  </si>
  <si>
    <t>수불수량</t>
  </si>
  <si>
    <t>IO_QTY</t>
  </si>
  <si>
    <t>수불금액</t>
  </si>
  <si>
    <t>IO_AMT</t>
  </si>
  <si>
    <t>재고실사번호</t>
  </si>
  <si>
    <t>STOCK_INVCHK_NO</t>
  </si>
  <si>
    <t>실사상태코드</t>
  </si>
  <si>
    <t>INVCHK_STAT_CD</t>
  </si>
  <si>
    <t>실사유형코드</t>
  </si>
  <si>
    <t>INVCHK_TP_CD</t>
  </si>
  <si>
    <t>재고상태코드</t>
  </si>
  <si>
    <t>STOCK_STAT_CD</t>
  </si>
  <si>
    <t>재고실사상세번호</t>
  </si>
  <si>
    <t>STOCK_INVCHK_DTL_NO</t>
  </si>
  <si>
    <t>단위입수량</t>
  </si>
  <si>
    <t>UNIT_INPQTY</t>
  </si>
  <si>
    <t>시스템수량</t>
  </si>
  <si>
    <t>SYS_QTY</t>
  </si>
  <si>
    <t>창고1수량</t>
  </si>
  <si>
    <t>WH_1_QTY</t>
  </si>
  <si>
    <t>창고2수량</t>
  </si>
  <si>
    <t>WH_2_QTY</t>
  </si>
  <si>
    <t>창고3수량</t>
  </si>
  <si>
    <t>WH_3_QTY</t>
  </si>
  <si>
    <t>창고4수량</t>
  </si>
  <si>
    <t>WH_4_QTY</t>
  </si>
  <si>
    <t>실사원가기준금액</t>
  </si>
  <si>
    <t>INVCHK_COST_STD_AMT</t>
  </si>
  <si>
    <t>실사판매기준금액</t>
  </si>
  <si>
    <t>INVCHK_SALE_STD_AMT</t>
  </si>
  <si>
    <t>조정사유코드</t>
  </si>
  <si>
    <t>ADJ_REASON_CD</t>
  </si>
  <si>
    <t>불량기초재고수량</t>
  </si>
  <si>
    <t>BAD_BAS_STOCK_QTY</t>
  </si>
  <si>
    <t>주문입고수량</t>
  </si>
  <si>
    <t>ORD_IN_QTY</t>
  </si>
  <si>
    <t>주문반품수량</t>
  </si>
  <si>
    <t>ORD_RTN_QTY</t>
  </si>
  <si>
    <t>불량반품수량</t>
  </si>
  <si>
    <t>BAD_RTN_QTY</t>
  </si>
  <si>
    <t>고객판매수량</t>
  </si>
  <si>
    <t>CUST_SALE_QTY</t>
  </si>
  <si>
    <t>고객반품수량</t>
  </si>
  <si>
    <t>CUST_RTN_QTY</t>
  </si>
  <si>
    <t>불량고객반품수량</t>
  </si>
  <si>
    <t>BAD_CUST_RTN_QTY</t>
  </si>
  <si>
    <t>비매출기타출고수량</t>
  </si>
  <si>
    <t>NON_SALES_ETC_OUT_QTY</t>
  </si>
  <si>
    <t>정상조정입고수량</t>
  </si>
  <si>
    <t>NOR_ADJ_IN_QTY</t>
  </si>
  <si>
    <t>정상조정출고수량</t>
  </si>
  <si>
    <t>NOR_ADJ_OUT_QTY</t>
  </si>
  <si>
    <t>불량조정입고수량</t>
  </si>
  <si>
    <t>BAD_ADJ_IN_QTY</t>
  </si>
  <si>
    <t>불량조정출고수량</t>
  </si>
  <si>
    <t>BAD_ADJ_OUT_QTY</t>
  </si>
  <si>
    <t>불량기말재고수량</t>
  </si>
  <si>
    <t>BAD_FINAL_STOCK_QTY</t>
  </si>
  <si>
    <t>재고이동번호</t>
  </si>
  <si>
    <t>STOCK_MV_NO</t>
  </si>
  <si>
    <t>이동유형코드</t>
  </si>
  <si>
    <t>MV_TP_CD</t>
  </si>
  <si>
    <t>이동일자</t>
  </si>
  <si>
    <t>MV_DT</t>
  </si>
  <si>
    <t>이동상태코드</t>
  </si>
  <si>
    <t>MV_STAT_CD</t>
  </si>
  <si>
    <t>판촉품목여부</t>
  </si>
  <si>
    <t>SPRM_ITEM_YN</t>
  </si>
  <si>
    <t>출고매장코드</t>
  </si>
  <si>
    <t>OUT_SHOP_CD</t>
  </si>
  <si>
    <t>결제유형코드</t>
  </si>
  <si>
    <t>PAY_TP_CD</t>
  </si>
  <si>
    <t>수기입금확인여부</t>
  </si>
  <si>
    <t>HAND_DEPOSIT_CHK_YN</t>
  </si>
  <si>
    <t>계좌관리번호</t>
  </si>
  <si>
    <t>ACCT_MNG_NO</t>
  </si>
  <si>
    <t>승인일시</t>
  </si>
  <si>
    <t>APPR_DTM</t>
  </si>
  <si>
    <t>승인자ID</t>
  </si>
  <si>
    <t>APPRR_ID</t>
  </si>
  <si>
    <t>재고이동상세번호</t>
  </si>
  <si>
    <t>STOCK_MV_DTL_NO</t>
  </si>
  <si>
    <t>이동수량</t>
  </si>
  <si>
    <t>MV_QTY</t>
  </si>
  <si>
    <t>이동입고공급율</t>
  </si>
  <si>
    <t>MV_IN_SUPP_RATE</t>
  </si>
  <si>
    <t>이동출고공급율</t>
  </si>
  <si>
    <t>MV_OUT_SUPP_RATE</t>
  </si>
  <si>
    <t>이관일자</t>
  </si>
  <si>
    <t>폐점매장코드</t>
  </si>
  <si>
    <t>CLOSE_SHOP_CD</t>
  </si>
  <si>
    <t>이관매장코드</t>
  </si>
  <si>
    <t>TRANS_SHOP_CD</t>
  </si>
  <si>
    <t>이관일련번호</t>
  </si>
  <si>
    <t>매장매출등급코드</t>
  </si>
  <si>
    <t>SHOP_SALES_GRADE_CD</t>
  </si>
  <si>
    <t>품목매출등급코드</t>
  </si>
  <si>
    <t>ITEM_SALES_GRADE_CD</t>
  </si>
  <si>
    <t>주문가능수량</t>
  </si>
  <si>
    <t>ORD_ABLE_QTY</t>
  </si>
  <si>
    <t>배분번호</t>
  </si>
  <si>
    <t>DIST_NO</t>
  </si>
  <si>
    <t>배분명</t>
  </si>
  <si>
    <t>DIST_NM</t>
  </si>
  <si>
    <t>배분유형코드</t>
  </si>
  <si>
    <t>DIST_TP_CD</t>
  </si>
  <si>
    <t>배분시작일자</t>
  </si>
  <si>
    <t>DIST_STT_DT</t>
  </si>
  <si>
    <t>배분종료일자</t>
  </si>
  <si>
    <t>DIST_END_DT</t>
  </si>
  <si>
    <t>판촉품목코드</t>
  </si>
  <si>
    <t>SPRM_ITEM_CD</t>
  </si>
  <si>
    <t>대상총수량</t>
  </si>
  <si>
    <t>TRG_TOT_QTY</t>
  </si>
  <si>
    <t>배분잔여수량</t>
  </si>
  <si>
    <t>DIST_REMAIN_QTY</t>
  </si>
  <si>
    <t>팀배분번호</t>
  </si>
  <si>
    <t>TEAM_DIST_NO</t>
  </si>
  <si>
    <t>배분수량</t>
  </si>
  <si>
    <t>DIST_QTY</t>
  </si>
  <si>
    <t>한도년월</t>
  </si>
  <si>
    <t>LIMIT_YM</t>
  </si>
  <si>
    <t>한도율</t>
  </si>
  <si>
    <t>LIMIT_RATE</t>
  </si>
  <si>
    <t>9,3</t>
  </si>
  <si>
    <t>사용금액</t>
  </si>
  <si>
    <t>USE_AMT</t>
  </si>
  <si>
    <t>반품번호</t>
  </si>
  <si>
    <t>RTN_NO</t>
  </si>
  <si>
    <t>반품일자</t>
  </si>
  <si>
    <t>RTN_DT</t>
  </si>
  <si>
    <t>반품유형코드</t>
  </si>
  <si>
    <t>RTN_TP_CD</t>
  </si>
  <si>
    <t>반품상태코드</t>
  </si>
  <si>
    <t>RTN_STAT_CD</t>
  </si>
  <si>
    <t>물류창고코드</t>
  </si>
  <si>
    <t>LOGIS_WH_CD</t>
  </si>
  <si>
    <t>폐점반품율</t>
  </si>
  <si>
    <t>CLOSE_RTN_RATE</t>
  </si>
  <si>
    <t>반품구분코드</t>
  </si>
  <si>
    <t>RTN_DIV_CD</t>
  </si>
  <si>
    <t>반품요청일자</t>
  </si>
  <si>
    <t>RTN_REQ_DT</t>
  </si>
  <si>
    <t>반품요청ID</t>
  </si>
  <si>
    <t>RTN_REQ_ID</t>
  </si>
  <si>
    <t>반품확정일자</t>
  </si>
  <si>
    <t>RTN_CONF_DT</t>
  </si>
  <si>
    <t>반품확정ID</t>
  </si>
  <si>
    <t>RTN_CONF_ID</t>
  </si>
  <si>
    <t>입고확정일자</t>
  </si>
  <si>
    <t>IN_CONF_DT</t>
  </si>
  <si>
    <t>입고확정ID</t>
  </si>
  <si>
    <t>IN_CONF_ID</t>
  </si>
  <si>
    <t>반품상세번호</t>
  </si>
  <si>
    <t>RTN_DTL_NO</t>
  </si>
  <si>
    <t>사유구분코드</t>
  </si>
  <si>
    <t>REASON_DIV_CD</t>
  </si>
  <si>
    <t>사유코드</t>
  </si>
  <si>
    <t>REASON_CD</t>
  </si>
  <si>
    <t>요청수량</t>
  </si>
  <si>
    <t>REQ_QTY</t>
  </si>
  <si>
    <t>요청단위수량</t>
  </si>
  <si>
    <t>REQ_UNIT_QTY</t>
  </si>
  <si>
    <t>요청단가</t>
  </si>
  <si>
    <t>REQ_UPRC</t>
  </si>
  <si>
    <t>요청공급금액</t>
  </si>
  <si>
    <t>REQ_SUPP_AMT</t>
  </si>
  <si>
    <t>요청부가세액</t>
  </si>
  <si>
    <t>REQ_VAT</t>
  </si>
  <si>
    <t>요청총금액</t>
  </si>
  <si>
    <t>REQ_TOT_AMT</t>
  </si>
  <si>
    <t>확정수량</t>
  </si>
  <si>
    <t>CONF_QTY</t>
  </si>
  <si>
    <t>확정단위수량</t>
  </si>
  <si>
    <t>CONF_UNIT_QTY</t>
  </si>
  <si>
    <t>할인단가</t>
  </si>
  <si>
    <t>DC_UPRC</t>
  </si>
  <si>
    <t>확정단가</t>
  </si>
  <si>
    <t>CONF_UPRC</t>
  </si>
  <si>
    <t>확정공급금액</t>
  </si>
  <si>
    <t>CONF_SUPP_AMT</t>
  </si>
  <si>
    <t>확정부가세액</t>
  </si>
  <si>
    <t>CONF_VAT</t>
  </si>
  <si>
    <t>확정총금액</t>
  </si>
  <si>
    <t>CONF_TOT_AMT</t>
  </si>
  <si>
    <t>입고단위수량</t>
  </si>
  <si>
    <t>IN_UNIT_QTY</t>
  </si>
  <si>
    <t>입고단가</t>
  </si>
  <si>
    <t>IN_UPRC</t>
  </si>
  <si>
    <t>입고총금액</t>
  </si>
  <si>
    <t>IN_TOT_AMT</t>
  </si>
  <si>
    <t>반품사유코드</t>
  </si>
  <si>
    <t>RTN_REASON_CD</t>
  </si>
  <si>
    <t>상태이력번호</t>
  </si>
  <si>
    <t>STAT_LOG_NO</t>
  </si>
  <si>
    <t>주문일자</t>
  </si>
  <si>
    <t>ORD_DT</t>
  </si>
  <si>
    <t>주문유형코드</t>
  </si>
  <si>
    <t>ORD_TP_CD</t>
  </si>
  <si>
    <t>주문상세유형코드</t>
  </si>
  <si>
    <t>ORD_DTL_TP_CD</t>
  </si>
  <si>
    <t>주문상태코드</t>
  </si>
  <si>
    <t>ORD_STAT_CD</t>
  </si>
  <si>
    <t>주문요청일자</t>
  </si>
  <si>
    <t>ORD_REG_DT</t>
  </si>
  <si>
    <t>주문요청ID</t>
  </si>
  <si>
    <t>ORD_REG_ID</t>
  </si>
  <si>
    <t>주문확정일자</t>
  </si>
  <si>
    <t>ORD_CONF_DT</t>
  </si>
  <si>
    <t>주문확정ID</t>
  </si>
  <si>
    <t>ORD_CONF_ID</t>
  </si>
  <si>
    <t>출고확정일자</t>
  </si>
  <si>
    <t>OUT_CONF_DT</t>
  </si>
  <si>
    <t>출고확정ID</t>
  </si>
  <si>
    <t>OUT_CONF_ID</t>
  </si>
  <si>
    <t>배송유형코드</t>
  </si>
  <si>
    <t>DELV_TP_CD</t>
  </si>
  <si>
    <t>배송일자</t>
  </si>
  <si>
    <t>DELV_DT</t>
  </si>
  <si>
    <t>배송지우편번호</t>
  </si>
  <si>
    <t>DEST_ZIP_NO</t>
  </si>
  <si>
    <t>배송지주소</t>
  </si>
  <si>
    <t>DEST_ADDR</t>
  </si>
  <si>
    <t>배송지상세주소</t>
  </si>
  <si>
    <t>DEST_DTL_ADDR</t>
  </si>
  <si>
    <t>배송지전화번호</t>
  </si>
  <si>
    <t>DEST_TEL_NO</t>
  </si>
  <si>
    <t>배송지기타전화번호</t>
  </si>
  <si>
    <t>DEST_ETC_TEL_NO</t>
  </si>
  <si>
    <t>입고일자</t>
  </si>
  <si>
    <t>IN_DT</t>
  </si>
  <si>
    <t>부담유형코드</t>
  </si>
  <si>
    <t>BURDEN_TP_CD</t>
  </si>
  <si>
    <t>일반주문가능여부</t>
  </si>
  <si>
    <t>NOR_ORD_ABLE_YN</t>
  </si>
  <si>
    <t>주문총금액</t>
  </si>
  <si>
    <t>ORD_TOT_AMT</t>
  </si>
  <si>
    <t>할당번호</t>
  </si>
  <si>
    <t>ALLOC_NO</t>
  </si>
  <si>
    <t>낱개주문여부</t>
  </si>
  <si>
    <t>EA_ORD_YN</t>
  </si>
  <si>
    <t>최종결제금액</t>
  </si>
  <si>
    <t>LAST_PAY_AMT</t>
  </si>
  <si>
    <t>마감요일</t>
  </si>
  <si>
    <t>DDL_DAY</t>
  </si>
  <si>
    <t>배송요일</t>
  </si>
  <si>
    <t>DELV_DAY</t>
  </si>
  <si>
    <t>마감시간</t>
  </si>
  <si>
    <t>DDL_TM</t>
  </si>
  <si>
    <t>주문상세번호</t>
  </si>
  <si>
    <t>ORD_DTL_NO</t>
  </si>
  <si>
    <t>출고단위수량</t>
  </si>
  <si>
    <t>OUT_UNIT_QTY</t>
  </si>
  <si>
    <t>출고총금액</t>
  </si>
  <si>
    <t>OUT_TOT_AMT</t>
  </si>
  <si>
    <t xml:space="preserve">'Y'         </t>
  </si>
  <si>
    <t>입금자명</t>
  </si>
  <si>
    <t>DEPOSITOR_NM</t>
  </si>
  <si>
    <t>입금일시</t>
  </si>
  <si>
    <t>DEPOSIT_DTM</t>
  </si>
  <si>
    <t>한도번호</t>
  </si>
  <si>
    <t>LIMIT_NO</t>
  </si>
  <si>
    <t>한도명</t>
  </si>
  <si>
    <t>LIMIT_NM</t>
  </si>
  <si>
    <t>한도배분율</t>
  </si>
  <si>
    <t>LIMIT_DIST_RATE</t>
  </si>
  <si>
    <t>할당일자</t>
  </si>
  <si>
    <t>ALLOC_DT</t>
  </si>
  <si>
    <t>할당유형코드</t>
  </si>
  <si>
    <t>ALLOC_TP_CD</t>
  </si>
  <si>
    <t>할당수량</t>
  </si>
  <si>
    <t>ALLOC_QTY</t>
  </si>
  <si>
    <t>할당단가</t>
  </si>
  <si>
    <t>ALLOC_UPRC</t>
  </si>
  <si>
    <t>할당공급금액</t>
  </si>
  <si>
    <t>ALLOC_SUPP_AMT</t>
  </si>
  <si>
    <t>할당부가세액</t>
  </si>
  <si>
    <t>ALLOC_VAT</t>
  </si>
  <si>
    <t>할당총금액</t>
  </si>
  <si>
    <t>ALLOC_TOT_AMT</t>
  </si>
  <si>
    <t>작성자ID</t>
  </si>
  <si>
    <t>WRITER_ID</t>
  </si>
  <si>
    <t>작성일자</t>
  </si>
  <si>
    <t>WRITE_DT</t>
  </si>
  <si>
    <t>작성자IP</t>
  </si>
  <si>
    <t>WRITER_IP</t>
  </si>
  <si>
    <t xml:space="preserve">'ALL'               </t>
  </si>
  <si>
    <t>조회수</t>
  </si>
  <si>
    <t>HIT_CNT</t>
  </si>
  <si>
    <t>게시글구분코드</t>
  </si>
  <si>
    <t>POST_DIV_CD</t>
  </si>
  <si>
    <t>팝업표시유형코드</t>
  </si>
  <si>
    <t>POP_SHOW_TP_CD</t>
  </si>
  <si>
    <t>프로모션시작일자</t>
  </si>
  <si>
    <t>PROM_STT_DT</t>
  </si>
  <si>
    <t>프로모션종료일자</t>
  </si>
  <si>
    <t>PROM_END_DT</t>
  </si>
  <si>
    <t>미리보기여부</t>
  </si>
  <si>
    <t>PREVIEW_YN</t>
  </si>
  <si>
    <t>댓글번호</t>
  </si>
  <si>
    <t>REPLY_NO</t>
  </si>
  <si>
    <t>댓글내용</t>
  </si>
  <si>
    <t>REPLY_DESC</t>
  </si>
  <si>
    <t>UP_REPLY_NO</t>
  </si>
  <si>
    <t>REPLY_LV_NO</t>
  </si>
  <si>
    <t>게시대상유형코드</t>
  </si>
  <si>
    <t>POST_TRG_TP_CD</t>
  </si>
  <si>
    <t>게시대상ID</t>
  </si>
  <si>
    <t>POST_TRG_ID</t>
  </si>
  <si>
    <t>파일다운로드여부</t>
  </si>
  <si>
    <t>FILE_DOWN_YN</t>
  </si>
  <si>
    <t>게시판한글명</t>
  </si>
  <si>
    <t>BOARD_KN</t>
  </si>
  <si>
    <t>게시판영어명</t>
  </si>
  <si>
    <t>BOARD_EN</t>
  </si>
  <si>
    <t>게시판현지명</t>
  </si>
  <si>
    <t>BOARD_GN</t>
  </si>
  <si>
    <t>게시판유형코드</t>
  </si>
  <si>
    <t>BOARD_TP_CD</t>
  </si>
  <si>
    <t>댓글기능사용여부</t>
  </si>
  <si>
    <t>REPLY_FN_USE_YN</t>
  </si>
  <si>
    <t>팝업공지사용여부</t>
  </si>
  <si>
    <t>POP_NOTI_USE_YN</t>
  </si>
  <si>
    <t>프로모션사용여부</t>
  </si>
  <si>
    <t>PROM_USE_YN</t>
  </si>
  <si>
    <t>파일사용여부</t>
  </si>
  <si>
    <t>FILE_USE_YN</t>
  </si>
  <si>
    <t>권한대상구분코드</t>
  </si>
  <si>
    <t>AUTH_TRG_DIV_CD</t>
  </si>
  <si>
    <t>작성권한여부</t>
  </si>
  <si>
    <t>WRITE_AUTH_YN</t>
  </si>
  <si>
    <t>계약서유형코드</t>
  </si>
  <si>
    <t>CONT_TP_CD</t>
  </si>
  <si>
    <t>계약가능일자</t>
  </si>
  <si>
    <t>CONT_ABLE_DT</t>
  </si>
  <si>
    <t>계약시작일자</t>
  </si>
  <si>
    <t>CONT_STT_DT</t>
  </si>
  <si>
    <t>계약종료일자</t>
  </si>
  <si>
    <t>CONT_END_DT</t>
  </si>
  <si>
    <t>계약서승인구분코드</t>
  </si>
  <si>
    <t>CONT_APPR_DIV_CD</t>
  </si>
  <si>
    <t>계약서승인일시</t>
  </si>
  <si>
    <t>CONT_APPR_DTM</t>
  </si>
  <si>
    <t>계약서폐기여부</t>
  </si>
  <si>
    <t>CONT_DISP_YN</t>
  </si>
  <si>
    <t>계약서폐기일시</t>
  </si>
  <si>
    <t>CONT_DISP_DTM</t>
  </si>
  <si>
    <t>사업자명</t>
  </si>
  <si>
    <t>BIZ_NM</t>
  </si>
  <si>
    <t>사업자우편번호</t>
  </si>
  <si>
    <t>BIZ_ZIP_NO</t>
  </si>
  <si>
    <t>사업자주소</t>
  </si>
  <si>
    <t>BIZ_ADDR</t>
  </si>
  <si>
    <t>사업자상세주소</t>
  </si>
  <si>
    <t>BIZ_DTL_ADDR</t>
  </si>
  <si>
    <t>사업자번호</t>
  </si>
  <si>
    <t>BIZ_NO</t>
  </si>
  <si>
    <t>법인등록번호</t>
  </si>
  <si>
    <t>CORP_REG_NO</t>
  </si>
  <si>
    <t>본사인증키값</t>
  </si>
  <si>
    <t>HQ_APPR_KEY_VAL</t>
  </si>
  <si>
    <t>확인일시</t>
  </si>
  <si>
    <t>CHK_DTM</t>
  </si>
  <si>
    <t>인증구분코드</t>
  </si>
  <si>
    <t>APPR_DIV_CD</t>
  </si>
  <si>
    <t>인증일시</t>
  </si>
  <si>
    <t>반려사유내용</t>
  </si>
  <si>
    <t>RTN_REASON_DESC</t>
  </si>
  <si>
    <t>생년월일</t>
  </si>
  <si>
    <t>BIRTH_DT</t>
  </si>
  <si>
    <t>매장인증키값</t>
  </si>
  <si>
    <t>SHOP_APPR_KEY_VAL</t>
  </si>
  <si>
    <t>소명일련번호</t>
  </si>
  <si>
    <t>EXPLAIN_SEQ</t>
  </si>
  <si>
    <t>매출시작년월</t>
  </si>
  <si>
    <t>SALES_STT_YM</t>
  </si>
  <si>
    <t>매출종료년월</t>
  </si>
  <si>
    <t>SALES_END_YM</t>
  </si>
  <si>
    <t>구매금액</t>
  </si>
  <si>
    <t>구매건수</t>
  </si>
  <si>
    <t>사용포인트금액</t>
  </si>
  <si>
    <t>부정적립여부</t>
  </si>
  <si>
    <t>BAD_ACC_YN</t>
  </si>
  <si>
    <t>SALE_EXPLAN_DESC</t>
  </si>
  <si>
    <t>부정적립처리구분코드</t>
  </si>
  <si>
    <t>BAD_ACC_PROC_DIV_CD</t>
  </si>
  <si>
    <t>소명자ID</t>
  </si>
  <si>
    <t>EXPLAINER_ID</t>
  </si>
  <si>
    <t>소명일자</t>
  </si>
  <si>
    <t>EXPLAIN_DT</t>
  </si>
  <si>
    <t>발행일련번호</t>
  </si>
  <si>
    <t>PBL_SEQ</t>
  </si>
  <si>
    <t>카드시작번호</t>
  </si>
  <si>
    <t>CARD_STT_NO</t>
  </si>
  <si>
    <t>카드종료번호</t>
  </si>
  <si>
    <t>CARD_END_NO</t>
  </si>
  <si>
    <t>발행수량</t>
  </si>
  <si>
    <t>PBL_QTY</t>
  </si>
  <si>
    <t>발행일시</t>
  </si>
  <si>
    <t>PBL_DTM</t>
  </si>
  <si>
    <t>POINT_NO</t>
  </si>
  <si>
    <t>포인트일자</t>
  </si>
  <si>
    <t>POINT_DT</t>
  </si>
  <si>
    <t>포인트유형코드</t>
  </si>
  <si>
    <t>POINT_TP_CD</t>
  </si>
  <si>
    <t>포인트사유코드</t>
  </si>
  <si>
    <t>POINT_REASON_CD</t>
  </si>
  <si>
    <t>MANUAL_YN</t>
  </si>
  <si>
    <t>포인트금액</t>
  </si>
  <si>
    <t>POINT_AMT</t>
  </si>
  <si>
    <t>EXTINCT_YN</t>
  </si>
  <si>
    <t>U-포인트금액</t>
  </si>
  <si>
    <t>U_POINT_AMT</t>
  </si>
  <si>
    <t>이관구분코드</t>
  </si>
  <si>
    <t>TRANS_DIV_CD</t>
  </si>
  <si>
    <t>통합사유코드</t>
  </si>
  <si>
    <t>MERGE_REASON_CD</t>
  </si>
  <si>
    <t>적용스킵여부</t>
  </si>
  <si>
    <t>APPLY_SKIP_YN</t>
  </si>
  <si>
    <t>MEM_NM</t>
  </si>
  <si>
    <t>브랜드명</t>
  </si>
  <si>
    <t>BRAND_NM</t>
  </si>
  <si>
    <t>처리제목</t>
  </si>
  <si>
    <t>PROC_TITLE</t>
  </si>
  <si>
    <t>처리내용</t>
  </si>
  <si>
    <t>PROC_DESC</t>
  </si>
  <si>
    <t>WALLET응답코드</t>
  </si>
  <si>
    <t>WALLET_RTN_CD</t>
  </si>
  <si>
    <t>WALLET응답내용</t>
  </si>
  <si>
    <t>WALLET_RTN_DESC</t>
  </si>
  <si>
    <t>기초포인트금액</t>
  </si>
  <si>
    <t>BAS_POINT_AMT</t>
  </si>
  <si>
    <t>차감포인트금액</t>
  </si>
  <si>
    <t>DEDUCT_POINT_AMT</t>
  </si>
  <si>
    <t>소멸포인트금액</t>
  </si>
  <si>
    <t>EXTINCT_POINT_AMT</t>
  </si>
  <si>
    <t>수기적립포인트금액</t>
  </si>
  <si>
    <t>M_ACC_POINT_AMT</t>
  </si>
  <si>
    <t>수기차감포인트금액</t>
  </si>
  <si>
    <t>M_DEDUCT_POINT_AMT</t>
  </si>
  <si>
    <t>수기소멸포인트금액</t>
  </si>
  <si>
    <t>M_EXTINCT_POINT_AMT</t>
  </si>
  <si>
    <t>기말포인트금액</t>
  </si>
  <si>
    <t>FINAL_POINT_AMT</t>
  </si>
  <si>
    <t>이관포인트금액</t>
  </si>
  <si>
    <t>TRANS_POINT_AMT</t>
  </si>
  <si>
    <t>통합회원카드번호</t>
  </si>
  <si>
    <t>MERGE_CARD_NO</t>
  </si>
  <si>
    <t>통합회원유형코드</t>
  </si>
  <si>
    <t>MERGE_MEM_TP_CD</t>
  </si>
  <si>
    <t>통합회원등급코드</t>
  </si>
  <si>
    <t>MERGE_MEM_GRADE_CD</t>
  </si>
  <si>
    <t>대상회원번호</t>
  </si>
  <si>
    <t>TRG_MEM_NO</t>
  </si>
  <si>
    <t>대상회원카드번호</t>
  </si>
  <si>
    <t>TRG_CARD_NO</t>
  </si>
  <si>
    <t>대상회원유형코드</t>
  </si>
  <si>
    <t>TRG_MEM_TP_CD</t>
  </si>
  <si>
    <t>대상회원등급코드</t>
  </si>
  <si>
    <t>TRG_MEM_GRADE_CD</t>
  </si>
  <si>
    <t>양음구분코드</t>
  </si>
  <si>
    <t>SOL_DIV_CD</t>
  </si>
  <si>
    <t>출생년도</t>
  </si>
  <si>
    <t>BIRTH_YR</t>
  </si>
  <si>
    <t>주민등록1번호</t>
  </si>
  <si>
    <t>RESI_1_NO</t>
  </si>
  <si>
    <t>주민등록2번호</t>
  </si>
  <si>
    <t>RESI_2_NO</t>
  </si>
  <si>
    <t>주민등록번호</t>
  </si>
  <si>
    <t>RESI_NO</t>
  </si>
  <si>
    <t>모바일마지막번호</t>
  </si>
  <si>
    <t>MOBILE_LAST_NO</t>
  </si>
  <si>
    <t>이메일ID</t>
  </si>
  <si>
    <t>EMAIL_ID</t>
  </si>
  <si>
    <t>이메일서버코드</t>
  </si>
  <si>
    <t>EMAIL_SERVER_CD</t>
  </si>
  <si>
    <t>이메일서버주소</t>
  </si>
  <si>
    <t>EMAIL_SERVER_ADDR</t>
  </si>
  <si>
    <t>이메일주소</t>
  </si>
  <si>
    <t>EMAIL_ADDR</t>
  </si>
  <si>
    <t>SMS_RECV_YN</t>
  </si>
  <si>
    <t>SMS_AGR_DT</t>
  </si>
  <si>
    <t>SMS수신거부경로코드</t>
  </si>
  <si>
    <t>SMS_DISAGR_PATH_CD</t>
  </si>
  <si>
    <t>DM_RECV_YN</t>
  </si>
  <si>
    <t>DM_AGR_DT</t>
  </si>
  <si>
    <t>DM수신거부경로코드</t>
  </si>
  <si>
    <t>DM_DISAGR_PATH_CD</t>
  </si>
  <si>
    <t>이메일수신여부</t>
  </si>
  <si>
    <t>EMAIL_RECV_YN</t>
  </si>
  <si>
    <t>이메일동의일자</t>
  </si>
  <si>
    <t>EMAIL_AGR_DT</t>
  </si>
  <si>
    <t>이메일수신거부경로코드</t>
  </si>
  <si>
    <t>EMAIL_DISAGR_PATH_CD</t>
  </si>
  <si>
    <t>회원상태코드</t>
  </si>
  <si>
    <t>MEM_STAT_CD</t>
  </si>
  <si>
    <t>주거래매장코드</t>
  </si>
  <si>
    <t>MAIN_TRADE_SHOP_CD</t>
  </si>
  <si>
    <t>CARD_ISSUE_DT</t>
  </si>
  <si>
    <t>카드발급매장코드</t>
  </si>
  <si>
    <t>CARD_ISSUE_SHOP_CD</t>
  </si>
  <si>
    <t>NOR_MEM_REG_DT</t>
  </si>
  <si>
    <t>정회원등록매장코드</t>
  </si>
  <si>
    <t>NOR_MEM_REG_SHOP_CD</t>
  </si>
  <si>
    <t>가용포인트금액</t>
  </si>
  <si>
    <t>ABLE_POINT_AMT</t>
  </si>
  <si>
    <t>누적적립포인트금액</t>
  </si>
  <si>
    <t>TOT_ACC_POINT_AMT</t>
  </si>
  <si>
    <t>누적사용포인트금액</t>
  </si>
  <si>
    <t>TOT_USE_POINT_AMT</t>
  </si>
  <si>
    <t>총구매금액</t>
  </si>
  <si>
    <t>TOT_SALE_AMT</t>
  </si>
  <si>
    <t>TOT_SALE_CNT</t>
  </si>
  <si>
    <t>SALE_CYCLE</t>
  </si>
  <si>
    <t>최초구매일자</t>
  </si>
  <si>
    <t>FIRST_SALE_DT</t>
  </si>
  <si>
    <t>최종구매일자</t>
  </si>
  <si>
    <t>LAST_SALE_DT</t>
  </si>
  <si>
    <t>통합여부</t>
  </si>
  <si>
    <t>MERGE_YN</t>
  </si>
  <si>
    <t>MERGE_DT</t>
  </si>
  <si>
    <t>통합미사용포인트금액</t>
  </si>
  <si>
    <t>MERGE_UNUSE_POINT_AMT</t>
  </si>
  <si>
    <t>기타포인트금액</t>
  </si>
  <si>
    <t>ETC_POINT_AMT</t>
  </si>
  <si>
    <t>블랙컨슈머구분코드</t>
  </si>
  <si>
    <t>BLACKCONSUMER_DIV_CD</t>
  </si>
  <si>
    <t>가입채널코드</t>
  </si>
  <si>
    <t>JOIN_CHANNEL_CD</t>
  </si>
  <si>
    <t>로그인ID</t>
  </si>
  <si>
    <t>LOGIN_ID</t>
  </si>
  <si>
    <t>암호</t>
  </si>
  <si>
    <t>PWD</t>
  </si>
  <si>
    <t>회원가입일자</t>
  </si>
  <si>
    <t>MEM_JOIN_DT</t>
  </si>
  <si>
    <t>회원탈퇴일자</t>
  </si>
  <si>
    <t>MEM_WITHDRAW_DT</t>
  </si>
  <si>
    <t>NM_APPR_YN</t>
  </si>
  <si>
    <t>외국인여부</t>
  </si>
  <si>
    <t>결혼여부</t>
  </si>
  <si>
    <t>MARRIE_YN</t>
  </si>
  <si>
    <t>기념일자</t>
  </si>
  <si>
    <t>ANNI_DT</t>
  </si>
  <si>
    <t>기념일구분코드</t>
  </si>
  <si>
    <t>ANNI_DIV_CD</t>
  </si>
  <si>
    <t>기념일명</t>
  </si>
  <si>
    <t>ANNI_NM</t>
  </si>
  <si>
    <t>우편번호구분코드</t>
  </si>
  <si>
    <t>DI코드</t>
  </si>
  <si>
    <t>DI_CD</t>
  </si>
  <si>
    <t>스마트월렛등록여부</t>
  </si>
  <si>
    <t>스마트월렛브랜드코드</t>
  </si>
  <si>
    <t>WALLET_BRAND_CD</t>
  </si>
  <si>
    <t>스마트월렛등록일시</t>
  </si>
  <si>
    <t>WALLET_REG_DTM</t>
  </si>
  <si>
    <t>스마트월렛신규여부</t>
  </si>
  <si>
    <t>스마트월렛기타서명여부</t>
  </si>
  <si>
    <t>WALLET_ETC_SIGN_YN</t>
  </si>
  <si>
    <t>스마트월렛본인인증여부</t>
  </si>
  <si>
    <t>WALLET_CERT_YN</t>
  </si>
  <si>
    <t>스마트월렛정보제공동의여부</t>
  </si>
  <si>
    <t>WALLET_INFO_SUPP_AGR_YN</t>
  </si>
  <si>
    <t>COLL_AGR_DT</t>
  </si>
  <si>
    <t>수집동의경로코드</t>
  </si>
  <si>
    <t>COLL_AGR_PATH_CD</t>
  </si>
  <si>
    <t>COLL_AGR_EVID_YN</t>
  </si>
  <si>
    <t>마케팅동의여부</t>
  </si>
  <si>
    <t>MARK_AGR_YN</t>
  </si>
  <si>
    <t>MARK_AGR_DT</t>
  </si>
  <si>
    <t>마케팅동의경로코드</t>
  </si>
  <si>
    <t>MARK_AGR_PATH_CD</t>
  </si>
  <si>
    <t>MARK_AGR_EVID_YN</t>
  </si>
  <si>
    <t>신한카드가입여부</t>
  </si>
  <si>
    <t>SHINHAN_CARD_JOIN_YN</t>
  </si>
  <si>
    <t>신한카드가입일자</t>
  </si>
  <si>
    <t>SHINHAN_CARD_JOIN_DT</t>
  </si>
  <si>
    <t>본인인증성공여부</t>
  </si>
  <si>
    <t>CERT_SUCC_YN</t>
  </si>
  <si>
    <t>본인인증번호</t>
  </si>
  <si>
    <t>CERT_NO</t>
  </si>
  <si>
    <t>요청일자</t>
  </si>
  <si>
    <t>REQ_DT</t>
  </si>
  <si>
    <t>요청일련번호</t>
  </si>
  <si>
    <t>REQ_SEQ</t>
  </si>
  <si>
    <t>요청일시</t>
  </si>
  <si>
    <t>REQ_DTM</t>
  </si>
  <si>
    <t>요청내용</t>
  </si>
  <si>
    <t>REQ_DESC</t>
  </si>
  <si>
    <t>요청키코드</t>
  </si>
  <si>
    <t>REQ_KEY_CD</t>
  </si>
  <si>
    <t xml:space="preserve">'R'     </t>
  </si>
  <si>
    <t>인증데이터</t>
  </si>
  <si>
    <t>CERT_DATA</t>
  </si>
  <si>
    <t>회원등급명</t>
  </si>
  <si>
    <t>MEM_GRADE_NM</t>
  </si>
  <si>
    <t>포인트적립율</t>
  </si>
  <si>
    <t xml:space="preserve">'G' </t>
  </si>
  <si>
    <t>카드결제금액</t>
  </si>
  <si>
    <t>CARD_PAY_AMT</t>
  </si>
  <si>
    <t>기타결제금액</t>
  </si>
  <si>
    <t>ETC_PAY_AMT</t>
  </si>
  <si>
    <t>사용립포인트금액</t>
  </si>
  <si>
    <t>변경컬럼명</t>
  </si>
  <si>
    <t>CHG_COL_NM</t>
  </si>
  <si>
    <t>변경일련번호</t>
  </si>
  <si>
    <t>CHG_SEQ</t>
  </si>
  <si>
    <t>변경전값</t>
  </si>
  <si>
    <t>CHG_BF_VAL</t>
  </si>
  <si>
    <t>변경후값</t>
  </si>
  <si>
    <t>CHG_AF_VAL</t>
  </si>
  <si>
    <t xml:space="preserve">'G'     </t>
  </si>
  <si>
    <t>발급일련번호</t>
  </si>
  <si>
    <t>ISSUE_SEQ</t>
  </si>
  <si>
    <t>협력카드번호</t>
  </si>
  <si>
    <t>COOP_CARD_NO</t>
  </si>
  <si>
    <t>발급시작일자</t>
  </si>
  <si>
    <t>ISSUE_STT_DT</t>
  </si>
  <si>
    <t>발급종료일자</t>
  </si>
  <si>
    <t>ISSUE_END_DT</t>
  </si>
  <si>
    <t>카드상태코드</t>
  </si>
  <si>
    <t>CARD_STAT_CD</t>
  </si>
  <si>
    <t>카드유효년월</t>
  </si>
  <si>
    <t>CARD_VALID_YM</t>
  </si>
  <si>
    <t>전문ID</t>
  </si>
  <si>
    <t>TELEX_ID</t>
  </si>
  <si>
    <t>업로드경로명</t>
  </si>
  <si>
    <t>UPLOAD_PATH_NM</t>
  </si>
  <si>
    <t>오류경로명</t>
  </si>
  <si>
    <t>ERR_PATH_NM</t>
  </si>
  <si>
    <t>전문처리코드</t>
  </si>
  <si>
    <t>TELEX_PROC_CD</t>
  </si>
  <si>
    <t>결제일시</t>
  </si>
  <si>
    <t>PAY_DTM</t>
  </si>
  <si>
    <t>앰틱결제금액</t>
  </si>
  <si>
    <t>REFUND_PAY_AMT</t>
  </si>
  <si>
    <t>매출상세건수</t>
  </si>
  <si>
    <t>SALES_DTL_CNT</t>
  </si>
  <si>
    <t>결제전표건수</t>
  </si>
  <si>
    <t>PAY_SLIP_CNT</t>
  </si>
  <si>
    <t>회원카드번호</t>
  </si>
  <si>
    <t>MEM_CARD_NO</t>
  </si>
  <si>
    <t>취소구분코드</t>
  </si>
  <si>
    <t>CNCL_DIV_CD</t>
  </si>
  <si>
    <t>원영수증번호</t>
  </si>
  <si>
    <t>ORI_BILL_NO</t>
  </si>
  <si>
    <t>담당자ID</t>
  </si>
  <si>
    <t>MNGR_ID</t>
  </si>
  <si>
    <t>객층코드</t>
  </si>
  <si>
    <t>CUST_GRADE_CD</t>
  </si>
  <si>
    <t>객수</t>
  </si>
  <si>
    <t>가이드매출여부</t>
  </si>
  <si>
    <t>GUIDE_SALES_YN</t>
  </si>
  <si>
    <t>가이드번호</t>
  </si>
  <si>
    <t>GUIDE_NO</t>
  </si>
  <si>
    <t>증정금액</t>
  </si>
  <si>
    <t>PRESENT_AMT</t>
  </si>
  <si>
    <t>에누리금액</t>
  </si>
  <si>
    <t>DROP_AMT</t>
  </si>
  <si>
    <t>승인금액</t>
  </si>
  <si>
    <t>APPR_AMT</t>
  </si>
  <si>
    <t>승인번호</t>
  </si>
  <si>
    <t>APPR_NO</t>
  </si>
  <si>
    <t>승인일자</t>
  </si>
  <si>
    <t>APPR_DT</t>
  </si>
  <si>
    <t>승인시간</t>
  </si>
  <si>
    <t>APPR_TM</t>
  </si>
  <si>
    <t>WCC</t>
  </si>
  <si>
    <t>원승인일자</t>
  </si>
  <si>
    <t>ORG_APPR_DT</t>
  </si>
  <si>
    <t>원승인번호</t>
  </si>
  <si>
    <t>ORG_APPR_NO</t>
  </si>
  <si>
    <t>상품권번호</t>
  </si>
  <si>
    <t>GIFT_NO</t>
  </si>
  <si>
    <t>상품권명</t>
  </si>
  <si>
    <t>GIFT_NM</t>
  </si>
  <si>
    <t>상품권단가</t>
  </si>
  <si>
    <t>GIFT_UPRC</t>
  </si>
  <si>
    <t>거래번호</t>
  </si>
  <si>
    <t>TRADE_NO</t>
  </si>
  <si>
    <t>원거래번호</t>
  </si>
  <si>
    <t>ORI_TRADE_NO</t>
  </si>
  <si>
    <t>결제수량</t>
  </si>
  <si>
    <t>PAY_QTY</t>
  </si>
  <si>
    <t>결제잔액</t>
  </si>
  <si>
    <t>PAY_BAL</t>
  </si>
  <si>
    <t>상세라인번호</t>
  </si>
  <si>
    <t>DTL_LINE_NO</t>
  </si>
  <si>
    <t>판매가</t>
  </si>
  <si>
    <t>SALE_PRC</t>
  </si>
  <si>
    <t>매출유형코드</t>
  </si>
  <si>
    <t>SALES_TP_CD</t>
  </si>
  <si>
    <t>비매출구분코드</t>
  </si>
  <si>
    <t>NON_SALES_DIV_CD</t>
  </si>
  <si>
    <t>비매출사유코드</t>
  </si>
  <si>
    <t>NON_SALES_REASON_CD</t>
  </si>
  <si>
    <t>증정수량</t>
  </si>
  <si>
    <t>PRESENT_QTY</t>
  </si>
  <si>
    <t>시리얼번호</t>
  </si>
  <si>
    <t>SERIAL_NO</t>
  </si>
  <si>
    <t>ORI_APPR_DT</t>
  </si>
  <si>
    <t>ORI_APPR_NO</t>
  </si>
  <si>
    <t>변경한도금액</t>
  </si>
  <si>
    <t>CHG_LIMIT_AMT</t>
  </si>
  <si>
    <t>환급금액</t>
  </si>
  <si>
    <t>원판매금액</t>
  </si>
  <si>
    <t>ORI_SALE_AMT</t>
  </si>
  <si>
    <t>환급후판매금액</t>
  </si>
  <si>
    <t>REFUND_SALE_AMT</t>
  </si>
  <si>
    <t>환급수수료금액</t>
  </si>
  <si>
    <t>REFUND_FEE_AMT</t>
  </si>
  <si>
    <t>국가코드</t>
  </si>
  <si>
    <t>NATION_CD</t>
  </si>
  <si>
    <t>할부개월수</t>
  </si>
  <si>
    <t>IMSMT_MM_CNT</t>
  </si>
  <si>
    <t>VANID</t>
  </si>
  <si>
    <t>VAN_ID</t>
  </si>
  <si>
    <t>발급사코드</t>
  </si>
  <si>
    <t>ISSUER_CD</t>
  </si>
  <si>
    <t>발급사명</t>
  </si>
  <si>
    <t>ISSUER_NM</t>
  </si>
  <si>
    <t>매입사코드</t>
  </si>
  <si>
    <t>ACQ_CD</t>
  </si>
  <si>
    <t>매입사명</t>
  </si>
  <si>
    <t>ACQ_NM</t>
  </si>
  <si>
    <t>카드사가맹번호</t>
  </si>
  <si>
    <t>CARDCD_CHAIN_NO</t>
  </si>
  <si>
    <t>승인구분코드</t>
  </si>
  <si>
    <t>전자서명사용여부(미사용)</t>
  </si>
  <si>
    <t>E_SIGN_USE_YN</t>
  </si>
  <si>
    <t>은련카드사용여부</t>
  </si>
  <si>
    <t>UNION_PAY_USE_YN</t>
  </si>
  <si>
    <t>쿠폰인증번호</t>
  </si>
  <si>
    <t>COUP_APPR_NO</t>
  </si>
  <si>
    <t>조건코드</t>
  </si>
  <si>
    <t>COND_CD</t>
  </si>
  <si>
    <t>기본적립포인트금액</t>
  </si>
  <si>
    <t>BAS_ACC_POINT_AMT</t>
  </si>
  <si>
    <t>추가적립포인트금액</t>
  </si>
  <si>
    <t>ADD_ACC_POINT_AMT</t>
  </si>
  <si>
    <t>조건품목여부</t>
  </si>
  <si>
    <t>COND_ITEM_YN</t>
  </si>
  <si>
    <t>입력구분코드</t>
  </si>
  <si>
    <t>INPUT_DIV_CD</t>
  </si>
  <si>
    <t>확인번호구분코드</t>
  </si>
  <si>
    <t>CHK_NO_DIV_CD</t>
  </si>
  <si>
    <t>확인번호</t>
  </si>
  <si>
    <t>CHK_NO</t>
  </si>
  <si>
    <t>거래자구분코드</t>
  </si>
  <si>
    <t>TRADER_DIV_CD</t>
  </si>
  <si>
    <t>취소사유코드</t>
  </si>
  <si>
    <t>CNCL_REASON_CD</t>
  </si>
  <si>
    <t>배포일련번호</t>
  </si>
  <si>
    <t>DIST_SEQ</t>
  </si>
  <si>
    <t>입출금일자</t>
  </si>
  <si>
    <t>DOW_DT</t>
  </si>
  <si>
    <t>입출금번호</t>
  </si>
  <si>
    <t>DOW_NO</t>
  </si>
  <si>
    <t>계정금액</t>
  </si>
  <si>
    <t>ACCT_AMT</t>
  </si>
  <si>
    <t>계정부가세액</t>
  </si>
  <si>
    <t>ACCT_VAT</t>
  </si>
  <si>
    <t>기능키명</t>
  </si>
  <si>
    <t>FNKEY_NM</t>
  </si>
  <si>
    <t>배포유형코드</t>
  </si>
  <si>
    <t>적용일시</t>
  </si>
  <si>
    <t>APPLY_DTM</t>
  </si>
  <si>
    <t>등록일자</t>
  </si>
  <si>
    <t>REG_DATE</t>
  </si>
  <si>
    <t>성별</t>
  </si>
  <si>
    <t>WEDD_YN</t>
  </si>
  <si>
    <t>BIRTH_DATE</t>
  </si>
  <si>
    <t>ZIP_CODE</t>
  </si>
  <si>
    <t>MARKET_AGREE</t>
  </si>
  <si>
    <t>MARKET_AGREEDATE</t>
  </si>
  <si>
    <t>MARGET_AGREEPATH</t>
  </si>
  <si>
    <t>PROCDATE</t>
  </si>
  <si>
    <t>이벤트구분 (I:신규, U:수정, D:삭제)</t>
  </si>
  <si>
    <t>EVT_TYPE</t>
  </si>
  <si>
    <t>서버구분</t>
  </si>
  <si>
    <t>SERVER_TYPE</t>
  </si>
  <si>
    <t>회원ID</t>
  </si>
  <si>
    <t>CSTMR_ID</t>
  </si>
  <si>
    <t>순번</t>
  </si>
  <si>
    <t>SEQ</t>
  </si>
  <si>
    <t>카드종류</t>
  </si>
  <si>
    <t>CARDKIND_CD</t>
  </si>
  <si>
    <t>발급시작일</t>
  </si>
  <si>
    <t>ISSUESTART_DATE</t>
  </si>
  <si>
    <t>발급종료일</t>
  </si>
  <si>
    <t>ISSUEEND_DATE</t>
  </si>
  <si>
    <t>카드상태</t>
  </si>
  <si>
    <t>CARDSTATUS_CD</t>
  </si>
  <si>
    <t>유효년월</t>
  </si>
  <si>
    <t>VALIDTHRU</t>
  </si>
  <si>
    <t>미샤카드번호</t>
  </si>
  <si>
    <t>REGDATE</t>
  </si>
  <si>
    <t>DATE</t>
  </si>
  <si>
    <t>REGID</t>
  </si>
  <si>
    <t>CHGDATE</t>
  </si>
  <si>
    <t>CHGID</t>
  </si>
  <si>
    <t>RI</t>
  </si>
  <si>
    <t>ROWID</t>
  </si>
  <si>
    <t>사용자_이름(오라클)</t>
  </si>
  <si>
    <t>USER_NAME</t>
  </si>
  <si>
    <t>처리종료일</t>
  </si>
  <si>
    <t>PROCENDDATE</t>
  </si>
  <si>
    <t>COUPON_NO</t>
  </si>
  <si>
    <t>통합고객일련번호</t>
  </si>
  <si>
    <t>CICS_SEQ</t>
  </si>
  <si>
    <t>미샤ID</t>
  </si>
  <si>
    <t>MSSH_ID</t>
  </si>
  <si>
    <t>뷰티넷고유번호</t>
  </si>
  <si>
    <t>MBR_NO</t>
  </si>
  <si>
    <t>온라인프로모션ID</t>
  </si>
  <si>
    <t>ON_PROMOTION_ID</t>
  </si>
  <si>
    <t>오프라인프로모션ID</t>
  </si>
  <si>
    <t>OFF_PROMOTION_ID</t>
  </si>
  <si>
    <t>발행일자</t>
  </si>
  <si>
    <t>ISSUE_DATE</t>
  </si>
  <si>
    <t>발행처</t>
  </si>
  <si>
    <t>ISSUE_CHANNEL_CD</t>
  </si>
  <si>
    <t>사용가능처</t>
  </si>
  <si>
    <t>AVAILABLE_CHANNEL_CD</t>
  </si>
  <si>
    <t>발행취소</t>
  </si>
  <si>
    <t>ISSUE_CANCEL_YES</t>
  </si>
  <si>
    <t>BATCH여부</t>
  </si>
  <si>
    <t>BATCH시간</t>
  </si>
  <si>
    <t>PROC_DTIME_DATE</t>
  </si>
  <si>
    <t>REG_ID</t>
  </si>
  <si>
    <t>쿠폰유효시작일자</t>
  </si>
  <si>
    <t>CPN_SDTTM</t>
  </si>
  <si>
    <t>쿠폰유효종료일자</t>
  </si>
  <si>
    <t>CPN_EDTTM</t>
  </si>
  <si>
    <t>POINT_ID</t>
  </si>
  <si>
    <t>일자</t>
  </si>
  <si>
    <t>BASE_DATE</t>
  </si>
  <si>
    <t>적립/차감</t>
  </si>
  <si>
    <t>POINTPROC_CD</t>
  </si>
  <si>
    <t>사유</t>
  </si>
  <si>
    <t>CHAR</t>
  </si>
  <si>
    <t>POINT</t>
  </si>
  <si>
    <t>18,4</t>
  </si>
  <si>
    <t>BUY_DATE</t>
  </si>
  <si>
    <t>특이사항</t>
  </si>
  <si>
    <t>U-POINT</t>
  </si>
  <si>
    <t>U_POINT</t>
  </si>
  <si>
    <t>유효Flag</t>
  </si>
  <si>
    <t>ACTIVE_FLG</t>
  </si>
  <si>
    <t>사업브랜드구분</t>
  </si>
  <si>
    <t>DIV_CD</t>
  </si>
  <si>
    <t>품목명</t>
  </si>
  <si>
    <t>품목약어명</t>
  </si>
  <si>
    <t>판촉물여부</t>
  </si>
  <si>
    <t>SAMPLE_YN</t>
  </si>
  <si>
    <t>CSTMR_NM</t>
  </si>
  <si>
    <t>주민번호1</t>
  </si>
  <si>
    <t>ID_NO</t>
  </si>
  <si>
    <t>주민번호2</t>
  </si>
  <si>
    <t>ID_NO2</t>
  </si>
  <si>
    <t>주민번호</t>
  </si>
  <si>
    <t>ID_NO_STR</t>
  </si>
  <si>
    <t>양/음구분</t>
  </si>
  <si>
    <t>BIRTH_CD</t>
  </si>
  <si>
    <t>휴대폰번호</t>
  </si>
  <si>
    <t>HP_NO</t>
  </si>
  <si>
    <t>E-Mail사용자ID</t>
  </si>
  <si>
    <t>E-Mail서버코드</t>
  </si>
  <si>
    <t>EMAILSERVER_CD</t>
  </si>
  <si>
    <t>E-Mail서버주소</t>
  </si>
  <si>
    <t>EMAILSERVER_ADDR</t>
  </si>
  <si>
    <t>E-Mail주소</t>
  </si>
  <si>
    <t>주소1</t>
  </si>
  <si>
    <t>ADDR1</t>
  </si>
  <si>
    <t>주소2</t>
  </si>
  <si>
    <t>ADDR2</t>
  </si>
  <si>
    <t>SMSAGREE_YN</t>
  </si>
  <si>
    <t>SMSAGREE_DATE</t>
  </si>
  <si>
    <t>SMS수신거부경로</t>
  </si>
  <si>
    <t>SMSDENYPATH_CD</t>
  </si>
  <si>
    <t>DMAGREE_YN</t>
  </si>
  <si>
    <t>DMAGREE_DATE</t>
  </si>
  <si>
    <t>DM수신거부경로</t>
  </si>
  <si>
    <t>DMDENYPATH_CD</t>
  </si>
  <si>
    <t>E-Mail동의여부</t>
  </si>
  <si>
    <t>EMAILAGREE_YN</t>
  </si>
  <si>
    <t>E-Mail동의일자</t>
  </si>
  <si>
    <t>EMAILAGREE_DATE</t>
  </si>
  <si>
    <t>E-Mail수신거부경로</t>
  </si>
  <si>
    <t>EMAILDENYPATH_CD</t>
  </si>
  <si>
    <t>회원상태</t>
  </si>
  <si>
    <t>CSTMRSTAT_CD</t>
  </si>
  <si>
    <t>회원구분</t>
  </si>
  <si>
    <t>CSTMRTYPE_CD</t>
  </si>
  <si>
    <t>CSTMRGRADE_CD</t>
  </si>
  <si>
    <t>단골매장</t>
  </si>
  <si>
    <t>MAINSHOP_CD</t>
  </si>
  <si>
    <t>CARDISSUE_DATE</t>
  </si>
  <si>
    <t>CARDISSUESHOP_CD</t>
  </si>
  <si>
    <t>MEMBERSHIP_DATE</t>
  </si>
  <si>
    <t>MEMBERSHIPSHOP_CD</t>
  </si>
  <si>
    <t>가용P</t>
  </si>
  <si>
    <t>USABLEPOINT</t>
  </si>
  <si>
    <t>누적적립P</t>
  </si>
  <si>
    <t>TOTALSAVINGPOINT</t>
  </si>
  <si>
    <t>누적사용P</t>
  </si>
  <si>
    <t>TOTALUSEPOINT</t>
  </si>
  <si>
    <t>TOTALBUY_AMT</t>
  </si>
  <si>
    <t>TOTALBUY_CNT</t>
  </si>
  <si>
    <t>BUYTERM</t>
  </si>
  <si>
    <t>최초구매일</t>
  </si>
  <si>
    <t>FIRSTBUY_DATE</t>
  </si>
  <si>
    <t>최종구매일</t>
  </si>
  <si>
    <t>LASTBUY_DATE</t>
  </si>
  <si>
    <t>등록경로</t>
  </si>
  <si>
    <t>CHANNEL_CD</t>
  </si>
  <si>
    <t>아이디</t>
  </si>
  <si>
    <t>ID</t>
  </si>
  <si>
    <t>패스워드</t>
  </si>
  <si>
    <t>PASSWORD</t>
  </si>
  <si>
    <t>기념일</t>
  </si>
  <si>
    <t>WEDD_DATE</t>
  </si>
  <si>
    <t>기념일구분</t>
  </si>
  <si>
    <t>WEDD_CD</t>
  </si>
  <si>
    <t>기념일구분내역</t>
  </si>
  <si>
    <t>WEDD_NM</t>
  </si>
  <si>
    <t>DICODE</t>
  </si>
  <si>
    <t>MERGE_DATE</t>
  </si>
  <si>
    <t>통합P_미사용</t>
  </si>
  <si>
    <t>MERGEPOINT</t>
  </si>
  <si>
    <t>그외P</t>
  </si>
  <si>
    <t>ETCPOINT</t>
  </si>
  <si>
    <t>블랙컨슈머여부</t>
  </si>
  <si>
    <t>BLACKCONSUMER_CD</t>
  </si>
  <si>
    <t>회원등록일자</t>
  </si>
  <si>
    <t>MEMBER_DATE</t>
  </si>
  <si>
    <t>해지일자</t>
  </si>
  <si>
    <t>LEAVE_DATE</t>
  </si>
  <si>
    <t>NAMECHK_YN</t>
  </si>
  <si>
    <t>내외국인구분</t>
  </si>
  <si>
    <t>마케팅동의</t>
  </si>
  <si>
    <t>마케팅동의경로</t>
  </si>
  <si>
    <t>최종매장코드</t>
  </si>
  <si>
    <t>추가할인율</t>
  </si>
  <si>
    <t>최종할인율</t>
  </si>
  <si>
    <t>최종회원번호</t>
  </si>
  <si>
    <t>상위댓글번호</t>
  </si>
  <si>
    <t>댓글레벨번호</t>
  </si>
  <si>
    <t>회원수</t>
  </si>
  <si>
    <t>영수건수</t>
  </si>
  <si>
    <t>일매출그룹금액프로모션</t>
  </si>
  <si>
    <t>TB_MEM_DD_MEM</t>
  </si>
  <si>
    <t>월회원연령</t>
  </si>
  <si>
    <t>TB_MEM_MM_MEM_AGE</t>
  </si>
  <si>
    <t>월회원등급</t>
  </si>
  <si>
    <t>TB_MEM_MM_MEM_GRADE</t>
  </si>
  <si>
    <t>월회원성별</t>
  </si>
  <si>
    <t>TB_MEM_MM_MEM_SEX</t>
  </si>
  <si>
    <t>가입수</t>
  </si>
  <si>
    <t>탈퇴수</t>
  </si>
  <si>
    <t>이관수</t>
  </si>
  <si>
    <t>JOIN_CNT</t>
  </si>
  <si>
    <t>LEAVE_CNT</t>
  </si>
  <si>
    <t>TRANS_CNT</t>
  </si>
  <si>
    <t>TIMESTAMP</t>
  </si>
  <si>
    <t>분류</t>
    <phoneticPr fontId="19" type="noConversion"/>
  </si>
  <si>
    <t>1.0</t>
    <phoneticPr fontId="19" type="noConversion"/>
  </si>
  <si>
    <t>받은금액</t>
  </si>
  <si>
    <t>잔전할인금액</t>
  </si>
  <si>
    <t>사용포인트</t>
  </si>
  <si>
    <t>VAT</t>
  </si>
  <si>
    <t>수량</t>
  </si>
  <si>
    <t>단가</t>
  </si>
  <si>
    <t>공급가</t>
  </si>
  <si>
    <t>부가세</t>
  </si>
  <si>
    <t>적립포인트</t>
  </si>
  <si>
    <t>TB_BAS_ITEM_BRAND</t>
  </si>
  <si>
    <t>TB_IFM_BRAND_SHOP_LOG</t>
  </si>
  <si>
    <t>TB_BAS_SHOP_PRT_MSG</t>
  </si>
  <si>
    <t xml:space="preserve"> 품목코드</t>
  </si>
  <si>
    <t xml:space="preserve"> 브랜드코드</t>
  </si>
  <si>
    <t xml:space="preserve"> 품목한글명</t>
  </si>
  <si>
    <t xml:space="preserve"> 품목영어명</t>
  </si>
  <si>
    <t xml:space="preserve"> 품목현지명</t>
  </si>
  <si>
    <t xml:space="preserve"> 품목한글명약어</t>
  </si>
  <si>
    <t xml:space="preserve"> 품목규격내용</t>
  </si>
  <si>
    <t xml:space="preserve"> 소브랜드구분코드</t>
  </si>
  <si>
    <t xml:space="preserve"> 품목대분류코드</t>
  </si>
  <si>
    <t xml:space="preserve"> 품목중분류코드</t>
  </si>
  <si>
    <t xml:space="preserve"> 품목소분류코드</t>
  </si>
  <si>
    <t xml:space="preserve"> 자산분류코드</t>
  </si>
  <si>
    <t xml:space="preserve"> 주문단위코드</t>
  </si>
  <si>
    <t xml:space="preserve"> 재고단위코드</t>
  </si>
  <si>
    <t xml:space="preserve"> 주문입수량</t>
  </si>
  <si>
    <t xml:space="preserve"> 최소주문수량</t>
  </si>
  <si>
    <t xml:space="preserve"> 안전재고수량</t>
  </si>
  <si>
    <t xml:space="preserve"> 최초출시일자</t>
  </si>
  <si>
    <t xml:space="preserve"> 실사대상여부</t>
  </si>
  <si>
    <t xml:space="preserve"> 판촉판매여부</t>
  </si>
  <si>
    <t xml:space="preserve"> 원이미지파일명</t>
  </si>
  <si>
    <t xml:space="preserve"> 이미지파일명</t>
  </si>
  <si>
    <t xml:space="preserve"> 과면세구분코드</t>
  </si>
  <si>
    <t xml:space="preserve"> 세트품목여부</t>
  </si>
  <si>
    <t xml:space="preserve"> 매장재고관리여부</t>
  </si>
  <si>
    <t xml:space="preserve"> 층화상태코드</t>
  </si>
  <si>
    <t xml:space="preserve"> 층화상태일자</t>
  </si>
  <si>
    <t xml:space="preserve"> 판촉마일리지구매구분</t>
  </si>
  <si>
    <t xml:space="preserve"> 리뉴얼품목코드</t>
  </si>
  <si>
    <t xml:space="preserve"> 소품구분코드</t>
  </si>
  <si>
    <t xml:space="preserve"> 품목유형6코드</t>
  </si>
  <si>
    <t xml:space="preserve"> 품목유형7코드</t>
  </si>
  <si>
    <t xml:space="preserve"> 품목유형8코드</t>
  </si>
  <si>
    <t xml:space="preserve"> 품목유형9코드</t>
  </si>
  <si>
    <t xml:space="preserve"> 사용여부</t>
  </si>
  <si>
    <t xml:space="preserve"> 비고</t>
  </si>
  <si>
    <t xml:space="preserve"> 등록일시</t>
  </si>
  <si>
    <t xml:space="preserve"> 등록자ID</t>
  </si>
  <si>
    <t xml:space="preserve"> 수정일시</t>
  </si>
  <si>
    <t xml:space="preserve"> 수정자ID</t>
  </si>
  <si>
    <t xml:space="preserve"> 용량</t>
  </si>
  <si>
    <t>TB_IFM_MST_SERVICE_LOG</t>
  </si>
  <si>
    <t>시퀀스</t>
  </si>
  <si>
    <t>인터페이스ID</t>
  </si>
  <si>
    <t>IF_ID</t>
  </si>
  <si>
    <t>요청구분</t>
  </si>
  <si>
    <t>REQ_TP</t>
  </si>
  <si>
    <t>최종수신일시</t>
  </si>
  <si>
    <t>LST_DW_DTM</t>
  </si>
  <si>
    <t>조회기준일시</t>
  </si>
  <si>
    <t>SCH_STD_DTM</t>
  </si>
  <si>
    <t>총건수</t>
  </si>
  <si>
    <t>TOT_CNT</t>
  </si>
  <si>
    <t>결과코드</t>
  </si>
  <si>
    <t>RES_DC</t>
  </si>
  <si>
    <t>결과메시지</t>
  </si>
  <si>
    <t>RES_MSG</t>
  </si>
  <si>
    <t>거래아이디</t>
  </si>
  <si>
    <t>TRAN_ID</t>
  </si>
  <si>
    <t xml:space="preserve"> 배포일련번호</t>
  </si>
  <si>
    <t xml:space="preserve"> IF구분코드</t>
  </si>
  <si>
    <t>''</t>
  </si>
  <si>
    <t xml:space="preserve"> 권한그룹</t>
  </si>
  <si>
    <t xml:space="preserve"> 권한그룹영어명</t>
  </si>
  <si>
    <t xml:space="preserve"> 권한그룹유형코드</t>
  </si>
  <si>
    <t xml:space="preserve"> 권한그룹코드</t>
  </si>
  <si>
    <t xml:space="preserve"> 권한그룹한글명</t>
  </si>
  <si>
    <t xml:space="preserve"> 권한그룹현지명</t>
  </si>
  <si>
    <t xml:space="preserve"> 권한그룹메뉴</t>
  </si>
  <si>
    <t xml:space="preserve"> 메뉴코드</t>
  </si>
  <si>
    <t xml:space="preserve"> 권한그룹메뉴기능</t>
  </si>
  <si>
    <t xml:space="preserve"> 기능권한유형코드</t>
  </si>
  <si>
    <t xml:space="preserve"> 배치실행이력</t>
  </si>
  <si>
    <t xml:space="preserve"> 결과내용</t>
  </si>
  <si>
    <t xml:space="preserve"> 배치ID</t>
  </si>
  <si>
    <t xml:space="preserve"> 배치실행일련번호</t>
  </si>
  <si>
    <t xml:space="preserve"> 실행구분코드</t>
  </si>
  <si>
    <t xml:space="preserve"> 이력일시</t>
  </si>
  <si>
    <t xml:space="preserve"> 즐겨찾기메뉴</t>
  </si>
  <si>
    <t xml:space="preserve"> 사용자ID</t>
  </si>
  <si>
    <t xml:space="preserve"> 달력</t>
  </si>
  <si>
    <t xml:space="preserve"> 년주수</t>
  </si>
  <si>
    <t xml:space="preserve"> 달력년도</t>
  </si>
  <si>
    <t xml:space="preserve"> 달력년월</t>
  </si>
  <si>
    <t xml:space="preserve"> 달력요일</t>
  </si>
  <si>
    <t xml:space="preserve"> 달력일자</t>
  </si>
  <si>
    <t xml:space="preserve"> 월주수</t>
  </si>
  <si>
    <t xml:space="preserve"> 주시작일자</t>
  </si>
  <si>
    <t xml:space="preserve"> 주종료일자</t>
  </si>
  <si>
    <t xml:space="preserve"> 카드프리픽스</t>
  </si>
  <si>
    <t xml:space="preserve"> 은행코드</t>
  </si>
  <si>
    <t xml:space="preserve"> 최대할부개월수</t>
  </si>
  <si>
    <t xml:space="preserve"> 카드명</t>
  </si>
  <si>
    <t xml:space="preserve"> 카드사코드</t>
  </si>
  <si>
    <t xml:space="preserve"> 카드프리픽스코드</t>
  </si>
  <si>
    <t xml:space="preserve"> 쿠폰적용여부</t>
  </si>
  <si>
    <t xml:space="preserve"> 공통코드</t>
  </si>
  <si>
    <t xml:space="preserve"> ERP공통코드</t>
  </si>
  <si>
    <t xml:space="preserve"> ERP수신여부</t>
  </si>
  <si>
    <t xml:space="preserve"> POS전송여부</t>
  </si>
  <si>
    <t xml:space="preserve"> 공통명</t>
  </si>
  <si>
    <t xml:space="preserve"> 공통코드상세</t>
  </si>
  <si>
    <t xml:space="preserve"> 공통상세명</t>
  </si>
  <si>
    <t xml:space="preserve"> 공통상세코드</t>
  </si>
  <si>
    <t xml:space="preserve"> 정렬번호</t>
  </si>
  <si>
    <t xml:space="preserve"> 참조1값</t>
  </si>
  <si>
    <t xml:space="preserve"> 참조2값</t>
  </si>
  <si>
    <t xml:space="preserve"> 참조3값</t>
  </si>
  <si>
    <t xml:space="preserve"> 참조4값</t>
  </si>
  <si>
    <t xml:space="preserve"> 참조5값</t>
  </si>
  <si>
    <t xml:space="preserve"> 설정</t>
  </si>
  <si>
    <t xml:space="preserve"> 고정여부</t>
  </si>
  <si>
    <t xml:space="preserve"> 설정값</t>
  </si>
  <si>
    <t xml:space="preserve"> 설정명</t>
  </si>
  <si>
    <t xml:space="preserve"> 설정유형명</t>
  </si>
  <si>
    <t xml:space="preserve"> 설정코드</t>
  </si>
  <si>
    <t xml:space="preserve"> 부서</t>
  </si>
  <si>
    <t xml:space="preserve"> 부서구분</t>
  </si>
  <si>
    <t xml:space="preserve"> 부서명</t>
  </si>
  <si>
    <t xml:space="preserve"> 부서코드</t>
  </si>
  <si>
    <t xml:space="preserve"> 상위부서코드</t>
  </si>
  <si>
    <t xml:space="preserve"> 도메인</t>
  </si>
  <si>
    <t>TB_SYS_DOMAIN</t>
  </si>
  <si>
    <t xml:space="preserve"> 도메인명</t>
  </si>
  <si>
    <t>DOMAIN_NM</t>
  </si>
  <si>
    <t xml:space="preserve"> 도메인유형코드</t>
  </si>
  <si>
    <t>DOMAIN_TP_CD</t>
  </si>
  <si>
    <t xml:space="preserve"> 도메인코드</t>
  </si>
  <si>
    <t>DOMAIN_CD</t>
  </si>
  <si>
    <t xml:space="preserve"> 도메인언어</t>
  </si>
  <si>
    <t>TB_SYS_DOMAIN_LANG</t>
  </si>
  <si>
    <t xml:space="preserve"> 언어명</t>
  </si>
  <si>
    <t>LANG_NM</t>
  </si>
  <si>
    <t xml:space="preserve"> 언어코드</t>
  </si>
  <si>
    <t>LANG_CD</t>
  </si>
  <si>
    <t xml:space="preserve"> 툴팁내용</t>
  </si>
  <si>
    <t>TOOLTIP_DESC</t>
  </si>
  <si>
    <t xml:space="preserve"> 예외이력</t>
  </si>
  <si>
    <t xml:space="preserve"> 메소드명</t>
  </si>
  <si>
    <t xml:space="preserve"> 예외내용</t>
  </si>
  <si>
    <t xml:space="preserve"> 예외일련번호</t>
  </si>
  <si>
    <t xml:space="preserve"> 접속IP</t>
  </si>
  <si>
    <t xml:space="preserve"> 클래스명</t>
  </si>
  <si>
    <t xml:space="preserve"> 파일</t>
  </si>
  <si>
    <t xml:space="preserve"> 원파일명</t>
  </si>
  <si>
    <t xml:space="preserve"> 파일경로명</t>
  </si>
  <si>
    <t xml:space="preserve"> 파일명</t>
  </si>
  <si>
    <t xml:space="preserve"> 파일번호</t>
  </si>
  <si>
    <t xml:space="preserve"> 파일상세번호</t>
  </si>
  <si>
    <t xml:space="preserve"> 파일유형코드</t>
  </si>
  <si>
    <t xml:space="preserve"> 파일크기</t>
  </si>
  <si>
    <t xml:space="preserve"> 내부망</t>
  </si>
  <si>
    <t xml:space="preserve"> IP명</t>
  </si>
  <si>
    <t xml:space="preserve"> IP시작번호</t>
  </si>
  <si>
    <t xml:space="preserve"> IP종료번호</t>
  </si>
  <si>
    <t xml:space="preserve"> IP허가번호</t>
  </si>
  <si>
    <t xml:space="preserve"> 메뉴</t>
  </si>
  <si>
    <t xml:space="preserve"> 메뉴분류코드</t>
  </si>
  <si>
    <t xml:space="preserve"> 메뉴영어명</t>
  </si>
  <si>
    <t xml:space="preserve"> 메뉴한글명</t>
  </si>
  <si>
    <t xml:space="preserve"> 메뉴현지명</t>
  </si>
  <si>
    <t xml:space="preserve"> 외부접속여부</t>
  </si>
  <si>
    <t xml:space="preserve"> 파라미터값</t>
  </si>
  <si>
    <t xml:space="preserve"> 프로그램코드</t>
  </si>
  <si>
    <t xml:space="preserve"> 메뉴분류</t>
  </si>
  <si>
    <t xml:space="preserve"> 메뉴분류영어명</t>
  </si>
  <si>
    <t xml:space="preserve"> 메뉴분류한글명</t>
  </si>
  <si>
    <t xml:space="preserve"> 메뉴분류현지명</t>
  </si>
  <si>
    <t xml:space="preserve"> 모듈코드</t>
  </si>
  <si>
    <t xml:space="preserve"> 메뉴기능</t>
  </si>
  <si>
    <t xml:space="preserve"> 기능코드</t>
  </si>
  <si>
    <t xml:space="preserve"> 모듈</t>
  </si>
  <si>
    <t xml:space="preserve"> 모듈영어명</t>
  </si>
  <si>
    <t xml:space="preserve"> 모듈한글명</t>
  </si>
  <si>
    <t xml:space="preserve"> 모듈현지명</t>
  </si>
  <si>
    <t xml:space="preserve"> 메시지</t>
  </si>
  <si>
    <t xml:space="preserve"> 메시지구분코드</t>
  </si>
  <si>
    <t xml:space="preserve"> 메시지명</t>
  </si>
  <si>
    <t xml:space="preserve"> 메시지코드</t>
  </si>
  <si>
    <t xml:space="preserve"> 프로시져실행이력</t>
  </si>
  <si>
    <t xml:space="preserve"> 실행일자</t>
  </si>
  <si>
    <t xml:space="preserve"> 오류내용</t>
  </si>
  <si>
    <t xml:space="preserve"> 오류일시</t>
  </si>
  <si>
    <t xml:space="preserve"> 오류코드</t>
  </si>
  <si>
    <t xml:space="preserve"> 프로시져명</t>
  </si>
  <si>
    <t xml:space="preserve"> 프로시져실행일련번호</t>
  </si>
  <si>
    <t xml:space="preserve"> 프로그램</t>
  </si>
  <si>
    <t xml:space="preserve"> 프로그램URL</t>
  </si>
  <si>
    <t xml:space="preserve"> 프로그램명</t>
  </si>
  <si>
    <t xml:space="preserve"> 프로그램기능</t>
  </si>
  <si>
    <t xml:space="preserve"> CSS명</t>
  </si>
  <si>
    <t xml:space="preserve"> 공통버튼여부</t>
  </si>
  <si>
    <t xml:space="preserve"> 버튼명</t>
  </si>
  <si>
    <t xml:space="preserve"> 자바스크립트함수명</t>
  </si>
  <si>
    <t xml:space="preserve"> 사용자</t>
  </si>
  <si>
    <t xml:space="preserve"> 사용자명</t>
  </si>
  <si>
    <t xml:space="preserve"> 사용자유형코드 ( A:시스템관리자,  E:점포직원, S:점포관리자, U:일반사용자)</t>
  </si>
  <si>
    <t xml:space="preserve"> 사원번호</t>
  </si>
  <si>
    <t xml:space="preserve"> 전화번호</t>
  </si>
  <si>
    <t xml:space="preserve"> 사용자권한그룹</t>
  </si>
  <si>
    <t xml:space="preserve"> 적용시작일자</t>
  </si>
  <si>
    <t xml:space="preserve"> 적용종료일자</t>
  </si>
  <si>
    <t xml:space="preserve"> 사용자권한매장</t>
  </si>
  <si>
    <t xml:space="preserve"> 권한대상ID</t>
  </si>
  <si>
    <t xml:space="preserve"> 권한대상유형코드</t>
  </si>
  <si>
    <t xml:space="preserve"> 사용자접속이력</t>
  </si>
  <si>
    <t xml:space="preserve"> 접속구분코드</t>
  </si>
  <si>
    <t xml:space="preserve"> 접속일련번호</t>
  </si>
  <si>
    <t xml:space="preserve"> 사용자메뉴</t>
  </si>
  <si>
    <t xml:space="preserve"> 사용자메뉴기능</t>
  </si>
  <si>
    <t xml:space="preserve"> 사용자메뉴사용이력</t>
  </si>
  <si>
    <t xml:space="preserve"> 걸린시간(초)</t>
  </si>
  <si>
    <t xml:space="preserve"> 메뉴사용일련번호</t>
  </si>
  <si>
    <t xml:space="preserve"> 시작일시</t>
  </si>
  <si>
    <t xml:space="preserve"> 종료일시</t>
  </si>
  <si>
    <t xml:space="preserve"> 사용자비밀번호</t>
  </si>
  <si>
    <t xml:space="preserve"> 변경일자</t>
  </si>
  <si>
    <t xml:space="preserve"> 비밀번호</t>
  </si>
  <si>
    <t xml:space="preserve"> 오류횟수</t>
  </si>
  <si>
    <t xml:space="preserve"> 잠금여부</t>
  </si>
  <si>
    <t xml:space="preserve"> 사용자비밀번호이력</t>
  </si>
  <si>
    <t xml:space="preserve"> 변경전비밀번호</t>
  </si>
  <si>
    <t xml:space="preserve"> 즐겨찾기품목</t>
  </si>
  <si>
    <t xml:space="preserve"> 품목그룹코드</t>
  </si>
  <si>
    <t xml:space="preserve"> 즐겨찾기품목그룹</t>
  </si>
  <si>
    <t xml:space="preserve"> 품목그룹명</t>
  </si>
  <si>
    <t xml:space="preserve"> 브랜드매장</t>
  </si>
  <si>
    <t xml:space="preserve"> 매장코드</t>
  </si>
  <si>
    <t xml:space="preserve"> 가맹</t>
  </si>
  <si>
    <t xml:space="preserve"> VANIP</t>
  </si>
  <si>
    <t xml:space="preserve"> VANPORT</t>
  </si>
  <si>
    <t xml:space="preserve"> VAN명</t>
  </si>
  <si>
    <t xml:space="preserve"> VAN코드</t>
  </si>
  <si>
    <t xml:space="preserve"> 단말기ID</t>
  </si>
  <si>
    <t xml:space="preserve"> 단말기구분코드</t>
  </si>
  <si>
    <t xml:space="preserve"> 즉시환급ComPort번호</t>
  </si>
  <si>
    <t xml:space="preserve"> 즉시환급장비구분코드</t>
  </si>
  <si>
    <t xml:space="preserve"> 공통명판</t>
  </si>
  <si>
    <t xml:space="preserve"> 영수증공통1내용</t>
  </si>
  <si>
    <t xml:space="preserve"> 영수증공통2내용</t>
  </si>
  <si>
    <t xml:space="preserve"> 영수증공통3내용</t>
  </si>
  <si>
    <t xml:space="preserve"> 영수증공통4내용</t>
  </si>
  <si>
    <t xml:space="preserve"> 영수증공통5내용</t>
  </si>
  <si>
    <t xml:space="preserve"> 영수증공통6내용</t>
  </si>
  <si>
    <t xml:space="preserve"> 영수증공통7내용</t>
  </si>
  <si>
    <t xml:space="preserve"> 적용일련번호</t>
  </si>
  <si>
    <t xml:space="preserve"> 공통명판매장</t>
  </si>
  <si>
    <t>통제그룹별품목관리</t>
  </si>
  <si>
    <t>TB_BAS_CTRL_GRP_ITEM</t>
  </si>
  <si>
    <t>통제그룹코드</t>
  </si>
  <si>
    <t>CTRL_GRP_CD</t>
  </si>
  <si>
    <t>품목별점포별통제그룹관리</t>
  </si>
  <si>
    <t>TB_BAS_CTRL_GRP_ITEM_SHOP</t>
  </si>
  <si>
    <t>통제그룹명</t>
  </si>
  <si>
    <t>CTRL_GRP_NM</t>
  </si>
  <si>
    <t>통제그룹별매장관리</t>
  </si>
  <si>
    <t>TB_BAS_CTRL_GRP_SHOP</t>
  </si>
  <si>
    <t xml:space="preserve"> 듀얼동영상</t>
  </si>
  <si>
    <t xml:space="preserve"> 동영상순번</t>
  </si>
  <si>
    <t xml:space="preserve"> 듀얼동영상브랜드</t>
  </si>
  <si>
    <t xml:space="preserve"> 듀얼동영상파일</t>
  </si>
  <si>
    <t xml:space="preserve"> 버전파일ID</t>
  </si>
  <si>
    <t xml:space="preserve"> 사원근태</t>
  </si>
  <si>
    <t xml:space="preserve"> 근무시간수</t>
  </si>
  <si>
    <t xml:space="preserve"> 근무일련번호</t>
  </si>
  <si>
    <t xml:space="preserve"> 근무일자</t>
  </si>
  <si>
    <t xml:space="preserve"> 출근등록일시</t>
  </si>
  <si>
    <t xml:space="preserve"> 출근시간</t>
  </si>
  <si>
    <t xml:space="preserve"> 퇴근등록일시</t>
  </si>
  <si>
    <t xml:space="preserve"> 퇴근시간</t>
  </si>
  <si>
    <t xml:space="preserve"> 기능키</t>
  </si>
  <si>
    <t xml:space="preserve"> POS기능코드</t>
  </si>
  <si>
    <t xml:space="preserve"> 기능키영어명</t>
  </si>
  <si>
    <t xml:space="preserve"> 기능키코드</t>
  </si>
  <si>
    <t xml:space="preserve"> 기능키한글명</t>
  </si>
  <si>
    <t xml:space="preserve"> 기능키현지명</t>
  </si>
  <si>
    <t xml:space="preserve"> 품목</t>
  </si>
  <si>
    <t xml:space="preserve"> 품목바코드</t>
  </si>
  <si>
    <t xml:space="preserve"> 바코드</t>
  </si>
  <si>
    <t xml:space="preserve"> 품목BOM</t>
  </si>
  <si>
    <t xml:space="preserve"> 기준일자</t>
  </si>
  <si>
    <t xml:space="preserve"> 상세품목코드</t>
  </si>
  <si>
    <t xml:space="preserve"> 소요수량</t>
  </si>
  <si>
    <t xml:space="preserve"> 품목별 취급 브랜드</t>
  </si>
  <si>
    <t xml:space="preserve"> 품목통제</t>
  </si>
  <si>
    <t xml:space="preserve"> 매장선택구분코드</t>
  </si>
  <si>
    <t xml:space="preserve"> 통제명</t>
  </si>
  <si>
    <t xml:space="preserve"> 통제번호</t>
  </si>
  <si>
    <t xml:space="preserve"> 통제사유코드</t>
  </si>
  <si>
    <t xml:space="preserve"> 통제상태코드</t>
  </si>
  <si>
    <t xml:space="preserve"> 통제시작일자</t>
  </si>
  <si>
    <t xml:space="preserve"> 통제종료일자</t>
  </si>
  <si>
    <t xml:space="preserve"> 품목통제상세</t>
  </si>
  <si>
    <t xml:space="preserve"> 품목통제제외</t>
  </si>
  <si>
    <t xml:space="preserve"> 제외시작일자</t>
  </si>
  <si>
    <t xml:space="preserve"> 제외종료일자</t>
  </si>
  <si>
    <t xml:space="preserve"> 품목통제회원등급</t>
  </si>
  <si>
    <t xml:space="preserve"> 회원등급코드</t>
  </si>
  <si>
    <t xml:space="preserve"> 품목통제매장</t>
  </si>
  <si>
    <t xml:space="preserve"> 품목통제유형</t>
  </si>
  <si>
    <t xml:space="preserve"> 통제유형코드</t>
  </si>
  <si>
    <t xml:space="preserve"> 품목상세</t>
  </si>
  <si>
    <t xml:space="preserve"> 공급율</t>
  </si>
  <si>
    <t xml:space="preserve"> 기준원가적용일자</t>
  </si>
  <si>
    <t xml:space="preserve"> 최종기준원가</t>
  </si>
  <si>
    <t xml:space="preserve"> 최종소비자가</t>
  </si>
  <si>
    <t xml:space="preserve"> 최종소비자가적용일자</t>
  </si>
  <si>
    <t xml:space="preserve"> 최종출고가</t>
  </si>
  <si>
    <t xml:space="preserve"> 최종출고가적용일자</t>
  </si>
  <si>
    <t xml:space="preserve"> 최초입고일자</t>
  </si>
  <si>
    <t>매장별 상품가격</t>
  </si>
  <si>
    <t>TB_BAS_ITEM_SHOP_PRC</t>
  </si>
  <si>
    <t xml:space="preserve"> 품목매장공급율</t>
  </si>
  <si>
    <t xml:space="preserve"> 소비자가</t>
  </si>
  <si>
    <t xml:space="preserve"> 원적용종료일자</t>
  </si>
  <si>
    <t xml:space="preserve"> 출고가</t>
  </si>
  <si>
    <t xml:space="preserve"> 코레일매장</t>
  </si>
  <si>
    <t xml:space="preserve"> 대표품목코드</t>
  </si>
  <si>
    <t xml:space="preserve"> 변경시작일자</t>
  </si>
  <si>
    <t xml:space="preserve"> 변경종료일자</t>
  </si>
  <si>
    <t xml:space="preserve"> 변경품목코드</t>
  </si>
  <si>
    <t xml:space="preserve"> 코레일매장코드</t>
  </si>
  <si>
    <t xml:space="preserve"> 코레일브랜드코드</t>
  </si>
  <si>
    <t xml:space="preserve"> POS</t>
  </si>
  <si>
    <t xml:space="preserve"> POS번호</t>
  </si>
  <si>
    <t xml:space="preserve"> POS설정</t>
  </si>
  <si>
    <t xml:space="preserve"> 설정코드명</t>
  </si>
  <si>
    <t xml:space="preserve"> POS배포</t>
  </si>
  <si>
    <t xml:space="preserve"> POS버전ID</t>
  </si>
  <si>
    <t xml:space="preserve"> 배포예정일자</t>
  </si>
  <si>
    <t xml:space="preserve"> 배포완료여부</t>
  </si>
  <si>
    <t xml:space="preserve"> 배포완료일시</t>
  </si>
  <si>
    <t xml:space="preserve"> POS버전</t>
  </si>
  <si>
    <t xml:space="preserve"> 버전유형코드</t>
  </si>
  <si>
    <t xml:space="preserve"> 버전파일명</t>
  </si>
  <si>
    <t>창고정보</t>
  </si>
  <si>
    <t>TB_BAS_ROOMCODE</t>
  </si>
  <si>
    <t>DKSH창고여부</t>
  </si>
  <si>
    <t>DKSH_YSNO</t>
  </si>
  <si>
    <t>CUST_CODE</t>
  </si>
  <si>
    <t>관리부서</t>
  </si>
  <si>
    <t>DEPT_CODE</t>
  </si>
  <si>
    <t>등록자</t>
  </si>
  <si>
    <t>물리창고여부</t>
  </si>
  <si>
    <t>PHYS_DIV</t>
  </si>
  <si>
    <t>USE_YSNO</t>
  </si>
  <si>
    <t>상위창고</t>
  </si>
  <si>
    <t>PREV_ROOM</t>
  </si>
  <si>
    <t>수정자</t>
  </si>
  <si>
    <t>안전재고제외여부</t>
  </si>
  <si>
    <t>SAFE_YSNO</t>
  </si>
  <si>
    <t>정렬순서</t>
  </si>
  <si>
    <t>SORT_ORDR</t>
  </si>
  <si>
    <t>창고구분</t>
  </si>
  <si>
    <t>ROOM_DIV</t>
  </si>
  <si>
    <t>창고명</t>
  </si>
  <si>
    <t>ROOM_NAME</t>
  </si>
  <si>
    <t>ROOM_CODE</t>
  </si>
  <si>
    <t xml:space="preserve"> 지정키</t>
  </si>
  <si>
    <t xml:space="preserve"> 지정키그룹코드</t>
  </si>
  <si>
    <t xml:space="preserve"> 지정키코드</t>
  </si>
  <si>
    <t xml:space="preserve"> 지정키그룹</t>
  </si>
  <si>
    <t xml:space="preserve"> 지정키그룹명</t>
  </si>
  <si>
    <t xml:space="preserve"> 매장</t>
  </si>
  <si>
    <t xml:space="preserve"> CRM상권유형코드</t>
  </si>
  <si>
    <t xml:space="preserve"> POS설치대수</t>
  </si>
  <si>
    <t xml:space="preserve"> 가맹대분류코드</t>
  </si>
  <si>
    <t xml:space="preserve"> 가맹중분류코드</t>
  </si>
  <si>
    <t xml:space="preserve"> 거래처코드</t>
  </si>
  <si>
    <t xml:space="preserve"> 계약일자</t>
  </si>
  <si>
    <t xml:space="preserve"> 관리부서코드</t>
  </si>
  <si>
    <t xml:space="preserve"> 관리사원번호</t>
  </si>
  <si>
    <t xml:space="preserve"> 대표자명</t>
  </si>
  <si>
    <t xml:space="preserve"> 리뉴얼거래처코드</t>
  </si>
  <si>
    <t xml:space="preserve"> 리뉴얼일자</t>
  </si>
  <si>
    <t xml:space="preserve"> 매장등급코드</t>
  </si>
  <si>
    <t xml:space="preserve"> 매장명</t>
  </si>
  <si>
    <t xml:space="preserve"> 매장상태코드</t>
  </si>
  <si>
    <t xml:space="preserve"> 모바일번호</t>
  </si>
  <si>
    <t xml:space="preserve"> 모바일사용자명</t>
  </si>
  <si>
    <t xml:space="preserve"> 배송그룹코드</t>
  </si>
  <si>
    <t xml:space="preserve"> 법인번호</t>
  </si>
  <si>
    <t xml:space="preserve"> 사업자등록번호</t>
  </si>
  <si>
    <t xml:space="preserve"> 상권1코드</t>
  </si>
  <si>
    <t xml:space="preserve"> 상권2코드</t>
  </si>
  <si>
    <t xml:space="preserve"> 상세주소</t>
  </si>
  <si>
    <t xml:space="preserve"> 업종명</t>
  </si>
  <si>
    <t xml:space="preserve"> 업태명</t>
  </si>
  <si>
    <t xml:space="preserve"> 오픈여부</t>
  </si>
  <si>
    <t xml:space="preserve"> 오픈일자</t>
  </si>
  <si>
    <t xml:space="preserve"> 우편번호</t>
  </si>
  <si>
    <t xml:space="preserve"> 유통사구분코드</t>
  </si>
  <si>
    <t xml:space="preserve"> 입지대분류코드</t>
  </si>
  <si>
    <t xml:space="preserve"> 입지소분류코드</t>
  </si>
  <si>
    <t xml:space="preserve"> 입지중분류코드</t>
  </si>
  <si>
    <t xml:space="preserve"> 주소</t>
  </si>
  <si>
    <t xml:space="preserve"> 지역대분류코드</t>
  </si>
  <si>
    <t xml:space="preserve"> 지역소분류코드</t>
  </si>
  <si>
    <t xml:space="preserve"> 지역중분류코드</t>
  </si>
  <si>
    <t xml:space="preserve"> 최종매장코드</t>
  </si>
  <si>
    <t xml:space="preserve"> 판촉마일리지적립율</t>
  </si>
  <si>
    <t xml:space="preserve"> 폐점일자</t>
  </si>
  <si>
    <t xml:space="preserve"> 프로모션적용여부</t>
  </si>
  <si>
    <t xml:space="preserve"> 현금마일리지적립율</t>
  </si>
  <si>
    <t xml:space="preserve"> 회계담당자번호</t>
  </si>
  <si>
    <t xml:space="preserve"> 매장계좌</t>
  </si>
  <si>
    <t xml:space="preserve"> 계좌구분코드</t>
  </si>
  <si>
    <t xml:space="preserve"> 계좌번호</t>
  </si>
  <si>
    <t xml:space="preserve"> 계좌일련번호</t>
  </si>
  <si>
    <t xml:space="preserve"> 예금주명</t>
  </si>
  <si>
    <t xml:space="preserve"> 주계좌여부</t>
  </si>
  <si>
    <t xml:space="preserve"> 매장자산실사</t>
  </si>
  <si>
    <t xml:space="preserve"> 실사년월</t>
  </si>
  <si>
    <t xml:space="preserve"> 실사일자</t>
  </si>
  <si>
    <t xml:space="preserve"> 확정여부</t>
  </si>
  <si>
    <t xml:space="preserve"> 매장자산실사상세</t>
  </si>
  <si>
    <t xml:space="preserve"> ERP수량</t>
  </si>
  <si>
    <t xml:space="preserve"> 실사수량</t>
  </si>
  <si>
    <t xml:space="preserve"> 자산번호</t>
  </si>
  <si>
    <t xml:space="preserve"> 차이수량</t>
  </si>
  <si>
    <t xml:space="preserve"> 품목분류코드</t>
  </si>
  <si>
    <t xml:space="preserve"> 매장카드사</t>
  </si>
  <si>
    <t xml:space="preserve"> 가맹번호</t>
  </si>
  <si>
    <t xml:space="preserve"> 카드사로그인ID</t>
  </si>
  <si>
    <t xml:space="preserve"> 카드사수수료율</t>
  </si>
  <si>
    <t xml:space="preserve"> 카드사일련번호</t>
  </si>
  <si>
    <t xml:space="preserve"> 카드유형코드</t>
  </si>
  <si>
    <t xml:space="preserve"> 매장입금</t>
  </si>
  <si>
    <t xml:space="preserve"> 입금구분코드</t>
  </si>
  <si>
    <t xml:space="preserve"> 입금금액</t>
  </si>
  <si>
    <t xml:space="preserve"> 입금일련번호</t>
  </si>
  <si>
    <t xml:space="preserve"> 입금일자</t>
  </si>
  <si>
    <t xml:space="preserve"> 입금취소금액</t>
  </si>
  <si>
    <t xml:space="preserve"> 판매일자</t>
  </si>
  <si>
    <t xml:space="preserve"> 매장입출금계정</t>
  </si>
  <si>
    <t xml:space="preserve"> 입출금구분코드</t>
  </si>
  <si>
    <t xml:space="preserve"> 입출금명</t>
  </si>
  <si>
    <t xml:space="preserve"> 입출금코드</t>
  </si>
  <si>
    <t xml:space="preserve"> 매장사원</t>
  </si>
  <si>
    <t xml:space="preserve"> POS비밀번호</t>
  </si>
  <si>
    <t>POS_PW</t>
  </si>
  <si>
    <t xml:space="preserve"> PRM사용여부</t>
  </si>
  <si>
    <t xml:space="preserve"> 사원명</t>
  </si>
  <si>
    <t xml:space="preserve"> 사원카드번호</t>
  </si>
  <si>
    <t xml:space="preserve"> 입사일자</t>
  </si>
  <si>
    <t xml:space="preserve"> 퇴사일자</t>
  </si>
  <si>
    <t xml:space="preserve"> 매장기타</t>
  </si>
  <si>
    <t xml:space="preserve"> 경쟁사매출1내용</t>
  </si>
  <si>
    <t xml:space="preserve"> 경쟁사매출2내용</t>
  </si>
  <si>
    <t xml:space="preserve"> 경쟁사매출3내용</t>
  </si>
  <si>
    <t xml:space="preserve"> 경쟁사매출4내용</t>
  </si>
  <si>
    <t xml:space="preserve"> 경쟁사매출5내용</t>
  </si>
  <si>
    <t xml:space="preserve"> 경쟁사매출6내용</t>
  </si>
  <si>
    <t xml:space="preserve"> 경쟁사매출7내용</t>
  </si>
  <si>
    <t xml:space="preserve"> 관리비용</t>
  </si>
  <si>
    <t xml:space="preserve"> 리뉴얼내용</t>
  </si>
  <si>
    <t xml:space="preserve"> 배후상권내용</t>
  </si>
  <si>
    <t xml:space="preserve"> 보조고객층명</t>
  </si>
  <si>
    <t xml:space="preserve"> 상권내용</t>
  </si>
  <si>
    <t xml:space="preserve"> 상권상세내용</t>
  </si>
  <si>
    <t xml:space="preserve"> 예상BEP비용</t>
  </si>
  <si>
    <t xml:space="preserve"> 오픈마감시간내용</t>
  </si>
  <si>
    <t xml:space="preserve"> 월임대비용</t>
  </si>
  <si>
    <t xml:space="preserve"> 인테리어버전내용</t>
  </si>
  <si>
    <t xml:space="preserve"> 인테리어비용</t>
  </si>
  <si>
    <t xml:space="preserve"> 점주겸업내용</t>
  </si>
  <si>
    <t xml:space="preserve"> 점주성향내용</t>
  </si>
  <si>
    <t xml:space="preserve"> 주고객층명</t>
  </si>
  <si>
    <t xml:space="preserve"> 특약내용</t>
  </si>
  <si>
    <t xml:space="preserve"> 매장기능키</t>
  </si>
  <si>
    <t xml:space="preserve"> 기능키위치코드</t>
  </si>
  <si>
    <t xml:space="preserve"> 매장그룹</t>
  </si>
  <si>
    <t>TB_BAS_SHOP_GRP</t>
  </si>
  <si>
    <t xml:space="preserve"> 매장그룹코드</t>
  </si>
  <si>
    <t>SHOP_GRP</t>
  </si>
  <si>
    <t xml:space="preserve"> 매장명판</t>
  </si>
  <si>
    <t xml:space="preserve"> 영수증꼬리말1내용</t>
  </si>
  <si>
    <t xml:space="preserve"> 영수증꼬리말2내용</t>
  </si>
  <si>
    <t xml:space="preserve"> 영수증꼬리말3내용</t>
  </si>
  <si>
    <t xml:space="preserve"> 영수증꼬리말4내용</t>
  </si>
  <si>
    <t xml:space="preserve"> 영수증꼬리말5내용</t>
  </si>
  <si>
    <t xml:space="preserve"> 영수증머리말1내용</t>
  </si>
  <si>
    <t xml:space="preserve"> 영수증머리말2내용</t>
  </si>
  <si>
    <t xml:space="preserve"> 영수증머리말3내용</t>
  </si>
  <si>
    <t xml:space="preserve"> 영수증머리말4내용</t>
  </si>
  <si>
    <t xml:space="preserve"> 영수증정보1내용</t>
  </si>
  <si>
    <t xml:space="preserve"> 영수증정보2내용</t>
  </si>
  <si>
    <t xml:space="preserve"> 영수증정보3내용</t>
  </si>
  <si>
    <t xml:space="preserve"> 영수증정보4내용</t>
  </si>
  <si>
    <t xml:space="preserve"> 영수증정보5내용</t>
  </si>
  <si>
    <t xml:space="preserve"> 영수증정보6내용</t>
  </si>
  <si>
    <t xml:space="preserve"> 매장매출목표</t>
  </si>
  <si>
    <t xml:space="preserve"> 매장매출목표금액</t>
  </si>
  <si>
    <t xml:space="preserve"> 매출년월</t>
  </si>
  <si>
    <t xml:space="preserve"> 회사매출목표금액</t>
  </si>
  <si>
    <t xml:space="preserve"> 매장비쥬얼항목</t>
  </si>
  <si>
    <t xml:space="preserve"> 비쥬얼항목값</t>
  </si>
  <si>
    <t xml:space="preserve"> 비쥬얼항목코드</t>
  </si>
  <si>
    <t xml:space="preserve"> 팀매출목표</t>
  </si>
  <si>
    <t xml:space="preserve"> 팀코드</t>
  </si>
  <si>
    <t xml:space="preserve"> 비쥬얼항목</t>
  </si>
  <si>
    <t xml:space="preserve"> 비쥬얼항목공통코드</t>
  </si>
  <si>
    <t xml:space="preserve"> 비쥬얼항목구분코드</t>
  </si>
  <si>
    <t xml:space="preserve"> 비쥬얼항목분류코드</t>
  </si>
  <si>
    <t xml:space="preserve"> 비쥬얼항목영어명</t>
  </si>
  <si>
    <t xml:space="preserve"> 비쥬얼항목유형코드</t>
  </si>
  <si>
    <t xml:space="preserve"> 비쥬얼항목한글명</t>
  </si>
  <si>
    <t xml:space="preserve"> 비쥬얼항목현지명</t>
  </si>
  <si>
    <t xml:space="preserve"> 할당</t>
  </si>
  <si>
    <t xml:space="preserve"> 낱개주문여부</t>
  </si>
  <si>
    <t xml:space="preserve"> 단위입수량</t>
  </si>
  <si>
    <t xml:space="preserve"> 단위코드</t>
  </si>
  <si>
    <t xml:space="preserve"> 무상여부</t>
  </si>
  <si>
    <t xml:space="preserve"> 물류창고코드</t>
  </si>
  <si>
    <t xml:space="preserve"> 배분번호</t>
  </si>
  <si>
    <t xml:space="preserve"> 배송유형코드</t>
  </si>
  <si>
    <t xml:space="preserve"> 부담유형코드</t>
  </si>
  <si>
    <t xml:space="preserve"> 부담율</t>
  </si>
  <si>
    <t xml:space="preserve"> 일반주문가능여부</t>
  </si>
  <si>
    <t xml:space="preserve"> 주문상세유형코드</t>
  </si>
  <si>
    <t xml:space="preserve"> 할당번호</t>
  </si>
  <si>
    <t xml:space="preserve"> 할당유형코드</t>
  </si>
  <si>
    <t xml:space="preserve"> 할당일자</t>
  </si>
  <si>
    <t xml:space="preserve"> 할당상세</t>
  </si>
  <si>
    <t xml:space="preserve"> 배송일자</t>
  </si>
  <si>
    <t xml:space="preserve"> 주문번호</t>
  </si>
  <si>
    <t xml:space="preserve"> 주문상세번호</t>
  </si>
  <si>
    <t xml:space="preserve"> 창고코드</t>
  </si>
  <si>
    <t xml:space="preserve"> 할당공급금액</t>
  </si>
  <si>
    <t xml:space="preserve"> 할당단가</t>
  </si>
  <si>
    <t xml:space="preserve"> 할당부가세액</t>
  </si>
  <si>
    <t xml:space="preserve"> 할당수량</t>
  </si>
  <si>
    <t xml:space="preserve"> 할당총금액</t>
  </si>
  <si>
    <t xml:space="preserve"> 할당품목</t>
  </si>
  <si>
    <t xml:space="preserve"> 할당대상</t>
  </si>
  <si>
    <t xml:space="preserve"> 주문일자</t>
  </si>
  <si>
    <t xml:space="preserve"> 등급주문한도</t>
  </si>
  <si>
    <t xml:space="preserve"> 매장매출등급코드</t>
  </si>
  <si>
    <t xml:space="preserve"> 주문가능수량</t>
  </si>
  <si>
    <t xml:space="preserve"> 품목매출등급코드</t>
  </si>
  <si>
    <t xml:space="preserve"> 품목매출등급</t>
  </si>
  <si>
    <t xml:space="preserve"> 주문</t>
  </si>
  <si>
    <t xml:space="preserve"> 결제금액</t>
  </si>
  <si>
    <t xml:space="preserve"> 결제유형코드</t>
  </si>
  <si>
    <t xml:space="preserve"> 계좌관리번호</t>
  </si>
  <si>
    <t xml:space="preserve"> 마일리지번호</t>
  </si>
  <si>
    <t xml:space="preserve"> 배송지기타전화번호</t>
  </si>
  <si>
    <t xml:space="preserve"> 배송지상세주소</t>
  </si>
  <si>
    <t xml:space="preserve"> 배송지우편번호</t>
  </si>
  <si>
    <t xml:space="preserve"> 배송지전화번호</t>
  </si>
  <si>
    <t xml:space="preserve"> 배송지주소</t>
  </si>
  <si>
    <t xml:space="preserve"> 수기입금확인여부</t>
  </si>
  <si>
    <t xml:space="preserve"> 입고일자</t>
  </si>
  <si>
    <t xml:space="preserve"> 주문상태코드</t>
  </si>
  <si>
    <t xml:space="preserve"> 주문요청ID</t>
  </si>
  <si>
    <t xml:space="preserve"> 주문요청일자</t>
  </si>
  <si>
    <t xml:space="preserve"> 주문총금액</t>
  </si>
  <si>
    <t xml:space="preserve"> 주문확정ID</t>
  </si>
  <si>
    <t xml:space="preserve"> 주문확정일자</t>
  </si>
  <si>
    <t xml:space="preserve"> 최종결제금액</t>
  </si>
  <si>
    <t xml:space="preserve"> 출고공급금액</t>
  </si>
  <si>
    <t xml:space="preserve"> 출고금액</t>
  </si>
  <si>
    <t xml:space="preserve"> 출고부가세액</t>
  </si>
  <si>
    <t xml:space="preserve"> 출고확정ID</t>
  </si>
  <si>
    <t xml:space="preserve"> 출고확정일자</t>
  </si>
  <si>
    <t xml:space="preserve"> 주문마감시간</t>
  </si>
  <si>
    <t xml:space="preserve"> 마감시간</t>
  </si>
  <si>
    <t xml:space="preserve"> 주문입금</t>
  </si>
  <si>
    <t xml:space="preserve"> 입금일시</t>
  </si>
  <si>
    <t xml:space="preserve"> 입금자명</t>
  </si>
  <si>
    <t xml:space="preserve"> 처리여부</t>
  </si>
  <si>
    <t xml:space="preserve"> 처리일시</t>
  </si>
  <si>
    <t xml:space="preserve"> 주문상세</t>
  </si>
  <si>
    <t xml:space="preserve"> 요청공급금액</t>
  </si>
  <si>
    <t xml:space="preserve"> 요청단가</t>
  </si>
  <si>
    <t xml:space="preserve"> 요청단위수량</t>
  </si>
  <si>
    <t xml:space="preserve"> 요청부가세액</t>
  </si>
  <si>
    <t xml:space="preserve"> 요청수량</t>
  </si>
  <si>
    <t xml:space="preserve"> 요청총금액</t>
  </si>
  <si>
    <t xml:space="preserve"> 입고단위수량</t>
  </si>
  <si>
    <t xml:space="preserve"> 입고수량</t>
  </si>
  <si>
    <t xml:space="preserve"> 출고단가</t>
  </si>
  <si>
    <t xml:space="preserve"> 출고단위수량</t>
  </si>
  <si>
    <t xml:space="preserve"> 출고수량</t>
  </si>
  <si>
    <t xml:space="preserve"> 출고총금액</t>
  </si>
  <si>
    <t xml:space="preserve"> 프로모션코드</t>
  </si>
  <si>
    <t xml:space="preserve"> 할인단가</t>
  </si>
  <si>
    <t xml:space="preserve"> 확정공급금액</t>
  </si>
  <si>
    <t xml:space="preserve"> 확정단가</t>
  </si>
  <si>
    <t xml:space="preserve"> 확정단위수량</t>
  </si>
  <si>
    <t xml:space="preserve"> 확정부가세액</t>
  </si>
  <si>
    <t xml:space="preserve"> 확정수량</t>
  </si>
  <si>
    <t xml:space="preserve"> 확정총금액</t>
  </si>
  <si>
    <t xml:space="preserve"> 주문상태이력</t>
  </si>
  <si>
    <t xml:space="preserve"> 상태이력번호</t>
  </si>
  <si>
    <t xml:space="preserve"> 프로모션적용</t>
  </si>
  <si>
    <t xml:space="preserve"> 반품</t>
  </si>
  <si>
    <t xml:space="preserve"> 반품구분코드</t>
  </si>
  <si>
    <t xml:space="preserve"> 반품번호</t>
  </si>
  <si>
    <t xml:space="preserve"> 반품상태코드</t>
  </si>
  <si>
    <t xml:space="preserve"> 반품요청ID</t>
  </si>
  <si>
    <t xml:space="preserve"> 반품요청일자</t>
  </si>
  <si>
    <t xml:space="preserve"> 반품유형코드</t>
  </si>
  <si>
    <t xml:space="preserve"> 반품일자</t>
  </si>
  <si>
    <t xml:space="preserve"> 반품확정ID</t>
  </si>
  <si>
    <t xml:space="preserve"> 반품확정일자</t>
  </si>
  <si>
    <t xml:space="preserve"> 입고공급금액</t>
  </si>
  <si>
    <t xml:space="preserve"> 입고금액</t>
  </si>
  <si>
    <t xml:space="preserve"> 입고부가세액</t>
  </si>
  <si>
    <t xml:space="preserve"> 입고확정ID</t>
  </si>
  <si>
    <t xml:space="preserve"> 입고확정일자</t>
  </si>
  <si>
    <t xml:space="preserve"> 폐점반품율</t>
  </si>
  <si>
    <t xml:space="preserve"> 반품상세</t>
  </si>
  <si>
    <t xml:space="preserve"> 반품사유코드</t>
  </si>
  <si>
    <t xml:space="preserve"> 반품상세번호</t>
  </si>
  <si>
    <t xml:space="preserve"> 입고단가</t>
  </si>
  <si>
    <t xml:space="preserve"> 입고총금액</t>
  </si>
  <si>
    <t xml:space="preserve"> 반품상태이력</t>
  </si>
  <si>
    <t xml:space="preserve"> 반품대상매출</t>
  </si>
  <si>
    <t xml:space="preserve"> 라인번호</t>
  </si>
  <si>
    <t xml:space="preserve"> 매출일자</t>
  </si>
  <si>
    <t xml:space="preserve"> 사유구분코드</t>
  </si>
  <si>
    <t xml:space="preserve"> 사유코드</t>
  </si>
  <si>
    <t xml:space="preserve"> 영수증번호</t>
  </si>
  <si>
    <t xml:space="preserve"> 매장배분</t>
  </si>
  <si>
    <t xml:space="preserve"> 대상총수량</t>
  </si>
  <si>
    <t xml:space="preserve"> 배분명</t>
  </si>
  <si>
    <t xml:space="preserve"> 배분시작일자</t>
  </si>
  <si>
    <t xml:space="preserve"> 배분유형코드</t>
  </si>
  <si>
    <t xml:space="preserve"> 배분잔여수량</t>
  </si>
  <si>
    <t xml:space="preserve"> 배분종료일자</t>
  </si>
  <si>
    <t xml:space="preserve"> 팀배분번호</t>
  </si>
  <si>
    <t xml:space="preserve"> 판촉품목코드</t>
  </si>
  <si>
    <t xml:space="preserve"> 매장배분상세</t>
  </si>
  <si>
    <t xml:space="preserve"> 배분수량</t>
  </si>
  <si>
    <t xml:space="preserve"> 매장주문한도금액</t>
  </si>
  <si>
    <t xml:space="preserve"> 사용금액</t>
  </si>
  <si>
    <t xml:space="preserve"> 한도년월</t>
  </si>
  <si>
    <t xml:space="preserve"> 한도율</t>
  </si>
  <si>
    <t xml:space="preserve"> 매장주문한도수량</t>
  </si>
  <si>
    <t xml:space="preserve"> 매장매출등급</t>
  </si>
  <si>
    <t xml:space="preserve"> 팀배분</t>
  </si>
  <si>
    <t xml:space="preserve"> 팀배분상세</t>
  </si>
  <si>
    <t xml:space="preserve"> 팀주문한도</t>
  </si>
  <si>
    <t xml:space="preserve"> 한도명</t>
  </si>
  <si>
    <t xml:space="preserve"> 한도번호</t>
  </si>
  <si>
    <t xml:space="preserve"> 팀주문한도상세</t>
  </si>
  <si>
    <t xml:space="preserve"> 한도배분율</t>
  </si>
  <si>
    <t xml:space="preserve"> 팀주문한도품목</t>
  </si>
  <si>
    <t xml:space="preserve">'Y'                   </t>
  </si>
  <si>
    <t xml:space="preserve"> 역매</t>
  </si>
  <si>
    <t xml:space="preserve"> 수당지급구분코드</t>
  </si>
  <si>
    <t xml:space="preserve"> 역매명</t>
  </si>
  <si>
    <t xml:space="preserve"> 역매유형코드</t>
  </si>
  <si>
    <t xml:space="preserve"> 역매코드</t>
  </si>
  <si>
    <t xml:space="preserve"> 영업팀코드</t>
  </si>
  <si>
    <t xml:space="preserve"> 지급수단구분코드</t>
  </si>
  <si>
    <t xml:space="preserve"> 역매품목</t>
  </si>
  <si>
    <t xml:space="preserve"> 목표달성지급금액</t>
  </si>
  <si>
    <t xml:space="preserve"> 역매매장목표</t>
  </si>
  <si>
    <t xml:space="preserve"> 목표금액</t>
  </si>
  <si>
    <t xml:space="preserve"> 목표수량</t>
  </si>
  <si>
    <t xml:space="preserve"> 마일리지정산</t>
  </si>
  <si>
    <t xml:space="preserve"> 귀속일자</t>
  </si>
  <si>
    <t xml:space="preserve"> 대상매출금액</t>
  </si>
  <si>
    <t xml:space="preserve"> 대상시작일자</t>
  </si>
  <si>
    <t xml:space="preserve"> 대상종료일자</t>
  </si>
  <si>
    <t xml:space="preserve"> 마일리지유형코드</t>
  </si>
  <si>
    <t xml:space="preserve"> 적립율</t>
  </si>
  <si>
    <t xml:space="preserve"> 정산금액</t>
  </si>
  <si>
    <t xml:space="preserve"> 정산년월</t>
  </si>
  <si>
    <t xml:space="preserve"> 정산일련번호</t>
  </si>
  <si>
    <t xml:space="preserve"> 처리ID</t>
  </si>
  <si>
    <t xml:space="preserve"> 처리상태코드</t>
  </si>
  <si>
    <t xml:space="preserve"> 마일리지일수불</t>
  </si>
  <si>
    <t xml:space="preserve"> 수불일자</t>
  </si>
  <si>
    <t xml:space="preserve"> 적립마일리지금액</t>
  </si>
  <si>
    <t xml:space="preserve"> 적립취소마일리지금액</t>
  </si>
  <si>
    <t xml:space="preserve"> 차감마일리지금액</t>
  </si>
  <si>
    <t xml:space="preserve"> 차감취소마일리지금액</t>
  </si>
  <si>
    <t xml:space="preserve"> 마일리지이력</t>
  </si>
  <si>
    <t xml:space="preserve"> 마일리지사유코드</t>
  </si>
  <si>
    <t xml:space="preserve"> 마일리지처리금액</t>
  </si>
  <si>
    <t xml:space="preserve"> 변경전마일리지잔액</t>
  </si>
  <si>
    <t xml:space="preserve"> 변경후마일리지잔액</t>
  </si>
  <si>
    <t xml:space="preserve"> 생성일자</t>
  </si>
  <si>
    <t xml:space="preserve"> 이전마일리지번호</t>
  </si>
  <si>
    <t xml:space="preserve"> 처리구분코드</t>
  </si>
  <si>
    <t xml:space="preserve"> 처리유형코드</t>
  </si>
  <si>
    <t xml:space="preserve"> 회계전표번호</t>
  </si>
  <si>
    <t xml:space="preserve"> 마일리지월수불</t>
  </si>
  <si>
    <t xml:space="preserve"> 기말마일리지금액</t>
  </si>
  <si>
    <t xml:space="preserve"> 기초마일리지금액</t>
  </si>
  <si>
    <t xml:space="preserve"> 수불년월</t>
  </si>
  <si>
    <t>이전프로모션</t>
  </si>
  <si>
    <t>TB_SAL_OLD_PROM</t>
  </si>
  <si>
    <t xml:space="preserve"> 주문프로모션</t>
  </si>
  <si>
    <t xml:space="preserve"> 1회적용여부</t>
  </si>
  <si>
    <t xml:space="preserve"> 매장적용구분코드</t>
  </si>
  <si>
    <t xml:space="preserve"> 조건구분코드</t>
  </si>
  <si>
    <t xml:space="preserve"> 조건품목수량</t>
  </si>
  <si>
    <t xml:space="preserve"> 프로모션명</t>
  </si>
  <si>
    <t xml:space="preserve"> 프로모션상태코드</t>
  </si>
  <si>
    <t xml:space="preserve"> 주문프로모션적용</t>
  </si>
  <si>
    <t xml:space="preserve"> 삭제여부</t>
  </si>
  <si>
    <t xml:space="preserve"> 적용수량</t>
  </si>
  <si>
    <t xml:space="preserve"> 주문프로모션혜택</t>
  </si>
  <si>
    <t xml:space="preserve"> 매장부담금액</t>
  </si>
  <si>
    <t xml:space="preserve"> 주문프로모션조건</t>
  </si>
  <si>
    <t xml:space="preserve"> 주문프로모션매장</t>
  </si>
  <si>
    <t>쿠폰유형코드</t>
  </si>
  <si>
    <t>COUP_CD</t>
  </si>
  <si>
    <t>RULE_CD</t>
  </si>
  <si>
    <t>LN_SEQ</t>
  </si>
  <si>
    <t>본사부담률</t>
  </si>
  <si>
    <t>일련번호</t>
  </si>
  <si>
    <t>SAVE_PT</t>
  </si>
  <si>
    <t>추가적립포인트</t>
  </si>
  <si>
    <t>SAVE_PT_ADD</t>
  </si>
  <si>
    <t>DC_SAL_PRC</t>
  </si>
  <si>
    <t>혜택구분</t>
  </si>
  <si>
    <t>BNFT_TP</t>
  </si>
  <si>
    <t xml:space="preserve"> 매장마일리지</t>
  </si>
  <si>
    <t xml:space="preserve"> 마일리지잔액</t>
  </si>
  <si>
    <t>멤버십번호</t>
  </si>
  <si>
    <t xml:space="preserve"> 사용포인트금액</t>
  </si>
  <si>
    <t xml:space="preserve"> 영업소명내용</t>
  </si>
  <si>
    <t xml:space="preserve"> 적립포인트금액</t>
  </si>
  <si>
    <t xml:space="preserve"> 일회원</t>
  </si>
  <si>
    <t xml:space="preserve"> 등록일자</t>
  </si>
  <si>
    <t xml:space="preserve"> 생년월일</t>
  </si>
  <si>
    <t xml:space="preserve"> 성별코드</t>
  </si>
  <si>
    <t xml:space="preserve"> 카드번호</t>
  </si>
  <si>
    <t xml:space="preserve"> 회원유형코드</t>
  </si>
  <si>
    <t xml:space="preserve"> 고객할인금액</t>
  </si>
  <si>
    <t xml:space="preserve"> 매출공급금액</t>
  </si>
  <si>
    <t xml:space="preserve"> 매출금액</t>
  </si>
  <si>
    <t xml:space="preserve"> 매출부가세액</t>
  </si>
  <si>
    <t xml:space="preserve"> 매출총건수</t>
  </si>
  <si>
    <t xml:space="preserve"> 매출총금액</t>
  </si>
  <si>
    <t xml:space="preserve"> 매출취소건수</t>
  </si>
  <si>
    <t xml:space="preserve"> 매출취소공급금액</t>
  </si>
  <si>
    <t xml:space="preserve"> 매출취소금액</t>
  </si>
  <si>
    <t xml:space="preserve"> 매출취소부가세액</t>
  </si>
  <si>
    <t xml:space="preserve"> 매출취소총금액</t>
  </si>
  <si>
    <t xml:space="preserve"> 비매출할인금액</t>
  </si>
  <si>
    <t xml:space="preserve"> 신규여부</t>
  </si>
  <si>
    <t xml:space="preserve"> 연령대코드</t>
  </si>
  <si>
    <t xml:space="preserve"> 영수증건수</t>
  </si>
  <si>
    <t xml:space="preserve"> 정상할인금액</t>
  </si>
  <si>
    <t xml:space="preserve"> 제휴할인금액</t>
  </si>
  <si>
    <t xml:space="preserve"> 취소건수</t>
  </si>
  <si>
    <t xml:space="preserve"> 쿠폰할인금액</t>
  </si>
  <si>
    <t xml:space="preserve"> 포인트결제금액</t>
  </si>
  <si>
    <t xml:space="preserve"> 프로모션할인금액</t>
  </si>
  <si>
    <t xml:space="preserve"> 할인금액</t>
  </si>
  <si>
    <t xml:space="preserve"> 현금결제금액</t>
  </si>
  <si>
    <t xml:space="preserve"> 매출수량</t>
  </si>
  <si>
    <t xml:space="preserve"> 매출취소수량</t>
  </si>
  <si>
    <t xml:space="preserve"> 비매출수량</t>
  </si>
  <si>
    <t xml:space="preserve"> 프로모션증정금액</t>
  </si>
  <si>
    <t xml:space="preserve"> 프로모션증정수량</t>
  </si>
  <si>
    <t xml:space="preserve"> 프로모션할인수량</t>
  </si>
  <si>
    <t xml:space="preserve"> 등록년월</t>
  </si>
  <si>
    <t xml:space="preserve"> 매장구분코드</t>
  </si>
  <si>
    <t xml:space="preserve"> 회원수</t>
  </si>
  <si>
    <t xml:space="preserve"> 이관일련번호</t>
  </si>
  <si>
    <t xml:space="preserve"> 이관일자</t>
  </si>
  <si>
    <t xml:space="preserve"> 프로모션사용여부</t>
  </si>
  <si>
    <t xml:space="preserve"> 프로모션사용포인트금액</t>
  </si>
  <si>
    <t xml:space="preserve"> 일회사매출</t>
  </si>
  <si>
    <t xml:space="preserve"> 비매출반품공급금액</t>
  </si>
  <si>
    <t xml:space="preserve"> 비매출반품금액</t>
  </si>
  <si>
    <t xml:space="preserve"> 비매출반품부가세액</t>
  </si>
  <si>
    <t xml:space="preserve"> 예외이동입고공급금액</t>
  </si>
  <si>
    <t xml:space="preserve"> 예외이동입고금액</t>
  </si>
  <si>
    <t xml:space="preserve"> 예외이동입고부가세액</t>
  </si>
  <si>
    <t xml:space="preserve"> 예외이동출고공급금액</t>
  </si>
  <si>
    <t xml:space="preserve"> 예외이동출고금액</t>
  </si>
  <si>
    <t xml:space="preserve"> 예외이동출고부가세액</t>
  </si>
  <si>
    <t xml:space="preserve"> 이동입고공급금액</t>
  </si>
  <si>
    <t xml:space="preserve"> 이동입고금액</t>
  </si>
  <si>
    <t xml:space="preserve"> 이동입고부가세액</t>
  </si>
  <si>
    <t xml:space="preserve"> 이동출고공급금액</t>
  </si>
  <si>
    <t xml:space="preserve"> 이동출고금액</t>
  </si>
  <si>
    <t xml:space="preserve"> 이동출고부가세액</t>
  </si>
  <si>
    <t xml:space="preserve"> 판촉주문공급금액</t>
  </si>
  <si>
    <t xml:space="preserve"> 판촉주문금액</t>
  </si>
  <si>
    <t xml:space="preserve"> 판촉주문부가세액</t>
  </si>
  <si>
    <t xml:space="preserve"> 일회사매출품목</t>
  </si>
  <si>
    <t xml:space="preserve"> 비매출반품수량</t>
  </si>
  <si>
    <t xml:space="preserve"> 예외이동입고수량</t>
  </si>
  <si>
    <t xml:space="preserve"> 예외이동출고수량</t>
  </si>
  <si>
    <t xml:space="preserve"> 이동입고수량</t>
  </si>
  <si>
    <t xml:space="preserve"> 이동출고수량</t>
  </si>
  <si>
    <t xml:space="preserve"> 판촉주문수량</t>
  </si>
  <si>
    <t xml:space="preserve"> WALLET카드발급건수</t>
  </si>
  <si>
    <t xml:space="preserve"> 신규회원수</t>
  </si>
  <si>
    <t xml:space="preserve"> 정보등록건수</t>
  </si>
  <si>
    <t xml:space="preserve"> 카드발급건수</t>
  </si>
  <si>
    <t xml:space="preserve"> 탈퇴회원수</t>
  </si>
  <si>
    <t xml:space="preserve"> 포인트이관건수</t>
  </si>
  <si>
    <t xml:space="preserve"> 일매출</t>
  </si>
  <si>
    <t xml:space="preserve"> 고객수</t>
  </si>
  <si>
    <t xml:space="preserve"> 기타매출건수</t>
  </si>
  <si>
    <t xml:space="preserve"> 기타매출금액</t>
  </si>
  <si>
    <t xml:space="preserve"> 기타매출취소금액</t>
  </si>
  <si>
    <t xml:space="preserve"> 적립포인트취소금액</t>
  </si>
  <si>
    <t xml:space="preserve"> 카드건수</t>
  </si>
  <si>
    <t xml:space="preserve"> 카드금액</t>
  </si>
  <si>
    <t xml:space="preserve"> 카드취소금액</t>
  </si>
  <si>
    <t xml:space="preserve"> 포인트매출건수</t>
  </si>
  <si>
    <t xml:space="preserve"> 포인트매출금액</t>
  </si>
  <si>
    <t xml:space="preserve"> 포인트매출취소금액</t>
  </si>
  <si>
    <t xml:space="preserve"> 프로모션사용포인트취소금액</t>
  </si>
  <si>
    <t xml:space="preserve"> 현금건수</t>
  </si>
  <si>
    <t xml:space="preserve"> 현금금액</t>
  </si>
  <si>
    <t xml:space="preserve"> 현금취소금액</t>
  </si>
  <si>
    <t xml:space="preserve"> 일매출사원</t>
  </si>
  <si>
    <t xml:space="preserve"> 일매출회원등급품목</t>
  </si>
  <si>
    <t xml:space="preserve"> 교환판매금액</t>
  </si>
  <si>
    <t xml:space="preserve"> 교환판매수량</t>
  </si>
  <si>
    <t xml:space="preserve"> 교환회수금액</t>
  </si>
  <si>
    <t xml:space="preserve"> 교환회수수량</t>
  </si>
  <si>
    <t xml:space="preserve"> 매출취소일반금액</t>
  </si>
  <si>
    <t xml:space="preserve"> 매출취소일반수량</t>
  </si>
  <si>
    <t xml:space="preserve"> 매출취소클레임금액</t>
  </si>
  <si>
    <t xml:space="preserve"> 매출취소클레임수량</t>
  </si>
  <si>
    <t xml:space="preserve"> 비매출기부금액</t>
  </si>
  <si>
    <t xml:space="preserve"> 비매출기부수량</t>
  </si>
  <si>
    <t xml:space="preserve"> 비매출기타금액</t>
  </si>
  <si>
    <t xml:space="preserve"> 비매출기타수량</t>
  </si>
  <si>
    <t xml:space="preserve"> 비매출증정금액</t>
  </si>
  <si>
    <t xml:space="preserve"> 비매출증정수량</t>
  </si>
  <si>
    <t xml:space="preserve"> 비매출테스터금액</t>
  </si>
  <si>
    <t xml:space="preserve"> 비매출테스터수량</t>
  </si>
  <si>
    <t>TB_ANA_DD_SALES_GRADE_TM</t>
  </si>
  <si>
    <t xml:space="preserve"> 시간코드</t>
  </si>
  <si>
    <t>TB_ANA_DD_SALES_GRD_ITEM_TM</t>
  </si>
  <si>
    <t xml:space="preserve"> 일매출그룹금액</t>
  </si>
  <si>
    <t xml:space="preserve"> 매출건수</t>
  </si>
  <si>
    <t xml:space="preserve"> 매출구분코드</t>
  </si>
  <si>
    <t xml:space="preserve"> 매출그룹금액</t>
  </si>
  <si>
    <t xml:space="preserve"> 프로모션여부</t>
  </si>
  <si>
    <t xml:space="preserve"> 일매출그룹금액프로모션</t>
  </si>
  <si>
    <t xml:space="preserve"> 일매출품목</t>
  </si>
  <si>
    <t xml:space="preserve"> 일매출품목연령대</t>
  </si>
  <si>
    <t xml:space="preserve"> 비회원(없음)매출금액</t>
  </si>
  <si>
    <t xml:space="preserve"> 비회원(없음)매출수량</t>
  </si>
  <si>
    <t xml:space="preserve"> 비회원(없음)영수건수</t>
  </si>
  <si>
    <t xml:space="preserve"> 비회원매출금액</t>
  </si>
  <si>
    <t xml:space="preserve"> 비회원매출수량</t>
  </si>
  <si>
    <t xml:space="preserve"> 비회원영수건수</t>
  </si>
  <si>
    <t xml:space="preserve"> 연령대(00~14)매출금액</t>
  </si>
  <si>
    <t xml:space="preserve"> 연령대(00~14)매출수량</t>
  </si>
  <si>
    <t xml:space="preserve"> 연령대(00~14)영수건수</t>
  </si>
  <si>
    <t xml:space="preserve"> 연령대(15~19)매출금액</t>
  </si>
  <si>
    <t xml:space="preserve"> 연령대(15~19)매출수량</t>
  </si>
  <si>
    <t xml:space="preserve"> 연령대(15~19)영수건수</t>
  </si>
  <si>
    <t xml:space="preserve"> 연령대(20~24)매출금액</t>
  </si>
  <si>
    <t xml:space="preserve"> 연령대(20~24)매출수량</t>
  </si>
  <si>
    <t xml:space="preserve"> 연령대(20~24)영수건수</t>
  </si>
  <si>
    <t xml:space="preserve"> 연령대(25~29)매출금액</t>
  </si>
  <si>
    <t xml:space="preserve"> 연령대(25~29)매출수량</t>
  </si>
  <si>
    <t xml:space="preserve"> 연령대(25~29)영수건수</t>
  </si>
  <si>
    <t xml:space="preserve"> 연령대(30~34)매출금액</t>
  </si>
  <si>
    <t xml:space="preserve"> 연령대(30~34)매출수량</t>
  </si>
  <si>
    <t xml:space="preserve"> 연령대(30~34)영수건수</t>
  </si>
  <si>
    <t xml:space="preserve"> 연령대(35~39)매출금액</t>
  </si>
  <si>
    <t xml:space="preserve"> 연령대(35~39)매출수량</t>
  </si>
  <si>
    <t xml:space="preserve"> 연령대(35~39)영수건수</t>
  </si>
  <si>
    <t xml:space="preserve"> 연령대(40~44)매출금액</t>
  </si>
  <si>
    <t xml:space="preserve"> 연령대(40~44)매출수량</t>
  </si>
  <si>
    <t xml:space="preserve"> 연령대(40~44)영수건수</t>
  </si>
  <si>
    <t xml:space="preserve"> 연령대(45~49)매출금액</t>
  </si>
  <si>
    <t xml:space="preserve"> 연령대(45~49)매출수량</t>
  </si>
  <si>
    <t xml:space="preserve"> 연령대(45~49)영수건수</t>
  </si>
  <si>
    <t xml:space="preserve"> 연령대(50~54)매출금액</t>
  </si>
  <si>
    <t xml:space="preserve"> 연령대(50~54)매출수량</t>
  </si>
  <si>
    <t xml:space="preserve"> 연령대(50~54)영수건수</t>
  </si>
  <si>
    <t xml:space="preserve"> 연령대(55~59)매출금액</t>
  </si>
  <si>
    <t xml:space="preserve"> 연령대(55~59)매출수량</t>
  </si>
  <si>
    <t xml:space="preserve"> 연령대(55~59)영수건수</t>
  </si>
  <si>
    <t xml:space="preserve"> 연령대(60~99)매출금액</t>
  </si>
  <si>
    <t xml:space="preserve"> 연령대(60~99)매출수량</t>
  </si>
  <si>
    <t xml:space="preserve"> 연령대(60~99)영수건수</t>
  </si>
  <si>
    <t xml:space="preserve"> 연령대(없음)매출금액</t>
  </si>
  <si>
    <t xml:space="preserve"> 연령대(없음)매출수량</t>
  </si>
  <si>
    <t xml:space="preserve"> 연령대(없음)영수건수</t>
  </si>
  <si>
    <t xml:space="preserve"> 정회원(없음)매출금액</t>
  </si>
  <si>
    <t xml:space="preserve"> 정회원(없음)매출수량</t>
  </si>
  <si>
    <t xml:space="preserve"> 정회원(없음)영수건수</t>
  </si>
  <si>
    <t xml:space="preserve"> 정회원매출금액</t>
  </si>
  <si>
    <t xml:space="preserve"> 정회원매출수량</t>
  </si>
  <si>
    <t xml:space="preserve"> 정회원영수건수</t>
  </si>
  <si>
    <t xml:space="preserve"> 준회원(없음)매출금액</t>
  </si>
  <si>
    <t xml:space="preserve"> 준회원(없음)매출수량</t>
  </si>
  <si>
    <t xml:space="preserve"> 준회원(없음)영수건수</t>
  </si>
  <si>
    <t xml:space="preserve"> 준회원매출금액</t>
  </si>
  <si>
    <t xml:space="preserve"> 준회원매출수량</t>
  </si>
  <si>
    <t xml:space="preserve"> 준회원영수건수</t>
  </si>
  <si>
    <t xml:space="preserve"> 일매출품목사원</t>
  </si>
  <si>
    <t xml:space="preserve"> 일매출품목프로모션</t>
  </si>
  <si>
    <t xml:space="preserve"> RULE코드</t>
  </si>
  <si>
    <t xml:space="preserve"> 매출공급금액(미사용)</t>
  </si>
  <si>
    <t xml:space="preserve"> 매출부가세액(미사용)</t>
  </si>
  <si>
    <t xml:space="preserve"> 매출취소공급금액(미사용)</t>
  </si>
  <si>
    <t xml:space="preserve"> 매출취소부가세액(미사용)</t>
  </si>
  <si>
    <t xml:space="preserve"> 비매출할인금액(미사용)</t>
  </si>
  <si>
    <t xml:space="preserve"> 비매출할인수량(미사용)</t>
  </si>
  <si>
    <t xml:space="preserve"> 비매출할인취소금액(미사용)</t>
  </si>
  <si>
    <t xml:space="preserve"> 오퍼코드</t>
  </si>
  <si>
    <t>OFFR_CD</t>
  </si>
  <si>
    <t xml:space="preserve"> 중복매출금액</t>
  </si>
  <si>
    <t xml:space="preserve"> 프로모션분류코드(미사용)</t>
  </si>
  <si>
    <t xml:space="preserve"> 프로모션사용포인트금액(미사용)</t>
  </si>
  <si>
    <t xml:space="preserve"> 프로모션사용포인트취소금액(미사용)</t>
  </si>
  <si>
    <t xml:space="preserve"> 프로모션증정취소금액</t>
  </si>
  <si>
    <t xml:space="preserve"> 프로모션증정취소수량</t>
  </si>
  <si>
    <t xml:space="preserve"> 프로모션할인취소금액</t>
  </si>
  <si>
    <t xml:space="preserve"> 프로모션할인취소수량</t>
  </si>
  <si>
    <t xml:space="preserve"> 할인금액(미사용)</t>
  </si>
  <si>
    <t xml:space="preserve"> 할인취소금액(미사용)</t>
  </si>
  <si>
    <t>증정부담률</t>
  </si>
  <si>
    <t>PROM_PRESENT_BURDEN_RATE</t>
  </si>
  <si>
    <t>할인부담률</t>
  </si>
  <si>
    <t>PROM_DC_BURDEN_RATE</t>
  </si>
  <si>
    <t xml:space="preserve"> 일매출코레일</t>
  </si>
  <si>
    <t xml:space="preserve"> 코레일품목명</t>
  </si>
  <si>
    <t xml:space="preserve"> 코레일품목코드</t>
  </si>
  <si>
    <t xml:space="preserve"> 일매출회원등급</t>
  </si>
  <si>
    <t xml:space="preserve"> 일매출회원유형시간</t>
  </si>
  <si>
    <t xml:space="preserve"> 일매출결제수단</t>
  </si>
  <si>
    <t xml:space="preserve"> 결제건수</t>
  </si>
  <si>
    <t xml:space="preserve"> 결제수단상세코드</t>
  </si>
  <si>
    <t xml:space="preserve"> 결제수단코드</t>
  </si>
  <si>
    <t xml:space="preserve"> 결제취소건수</t>
  </si>
  <si>
    <t xml:space="preserve"> 결제취소금액</t>
  </si>
  <si>
    <t xml:space="preserve"> 일매출프로모션</t>
  </si>
  <si>
    <t xml:space="preserve"> 사용포인트금액(미사용)</t>
  </si>
  <si>
    <t xml:space="preserve"> 사용포인트취소금액(미사용)</t>
  </si>
  <si>
    <t xml:space="preserve"> 일매출시간</t>
  </si>
  <si>
    <t xml:space="preserve"> 월회원</t>
  </si>
  <si>
    <t xml:space="preserve"> 총회원수</t>
  </si>
  <si>
    <t xml:space="preserve"> 월매출</t>
  </si>
  <si>
    <t xml:space="preserve"> 월매출연령대</t>
  </si>
  <si>
    <t xml:space="preserve"> 연령대(00~14)회원수</t>
  </si>
  <si>
    <t xml:space="preserve"> 연령대(15~19)회원수</t>
  </si>
  <si>
    <t xml:space="preserve"> 연령대(20~24)회원수</t>
  </si>
  <si>
    <t xml:space="preserve"> 연령대(25~29)회원수</t>
  </si>
  <si>
    <t xml:space="preserve"> 연령대(30~34)회원수</t>
  </si>
  <si>
    <t xml:space="preserve"> 연령대(35~39)회원수</t>
  </si>
  <si>
    <t xml:space="preserve"> 연령대(40~44)회원수</t>
  </si>
  <si>
    <t xml:space="preserve"> 연령대(45~49)회원수</t>
  </si>
  <si>
    <t xml:space="preserve"> 연령대(50~54)회원수</t>
  </si>
  <si>
    <t xml:space="preserve"> 연령대(55~59)회원수</t>
  </si>
  <si>
    <t xml:space="preserve"> 연령대(60~99)회원수</t>
  </si>
  <si>
    <t xml:space="preserve"> 연령대(없음)회원수</t>
  </si>
  <si>
    <t xml:space="preserve"> 영수건수</t>
  </si>
  <si>
    <t xml:space="preserve"> 월매출사원</t>
  </si>
  <si>
    <t xml:space="preserve"> 월매출회원등급품목</t>
  </si>
  <si>
    <t>TB_ANA_MM_SALES_GRADE_TM</t>
  </si>
  <si>
    <t>TB_ANA_MM_SALES_GRD_ITEM_TM</t>
  </si>
  <si>
    <t xml:space="preserve"> 월매출품목사원</t>
  </si>
  <si>
    <t xml:space="preserve"> 월매출회원등급</t>
  </si>
  <si>
    <t xml:space="preserve"> 년매출품목</t>
  </si>
  <si>
    <t xml:space="preserve"> 매출금액01</t>
  </si>
  <si>
    <t xml:space="preserve"> 매출금액02</t>
  </si>
  <si>
    <t xml:space="preserve"> 매출금액03</t>
  </si>
  <si>
    <t xml:space="preserve"> 매출금액04</t>
  </si>
  <si>
    <t xml:space="preserve"> 매출금액05</t>
  </si>
  <si>
    <t xml:space="preserve"> 매출금액06</t>
  </si>
  <si>
    <t xml:space="preserve"> 매출금액07</t>
  </si>
  <si>
    <t xml:space="preserve"> 매출금액08</t>
  </si>
  <si>
    <t xml:space="preserve"> 매출금액09</t>
  </si>
  <si>
    <t xml:space="preserve"> 매출금액10</t>
  </si>
  <si>
    <t xml:space="preserve"> 매출금액11</t>
  </si>
  <si>
    <t xml:space="preserve"> 매출금액12</t>
  </si>
  <si>
    <t xml:space="preserve"> 매출금액합계</t>
  </si>
  <si>
    <t xml:space="preserve"> 매출년도</t>
  </si>
  <si>
    <t xml:space="preserve"> 매출수량01</t>
  </si>
  <si>
    <t xml:space="preserve"> 매출수량02</t>
  </si>
  <si>
    <t xml:space="preserve"> 매출수량03</t>
  </si>
  <si>
    <t xml:space="preserve"> 매출수량04</t>
  </si>
  <si>
    <t xml:space="preserve"> 매출수량05</t>
  </si>
  <si>
    <t xml:space="preserve"> 매출수량06</t>
  </si>
  <si>
    <t xml:space="preserve"> 매출수량07</t>
  </si>
  <si>
    <t xml:space="preserve"> 매출수량08</t>
  </si>
  <si>
    <t xml:space="preserve"> 매출수량09</t>
  </si>
  <si>
    <t xml:space="preserve"> 매출수량10</t>
  </si>
  <si>
    <t xml:space="preserve"> 매출수량11</t>
  </si>
  <si>
    <t xml:space="preserve"> 매출수량12</t>
  </si>
  <si>
    <t xml:space="preserve"> 매출수량합계</t>
  </si>
  <si>
    <t xml:space="preserve"> 비매출수량01</t>
  </si>
  <si>
    <t xml:space="preserve"> 비매출수량02</t>
  </si>
  <si>
    <t xml:space="preserve"> 비매출수량03</t>
  </si>
  <si>
    <t xml:space="preserve"> 비매출수량04</t>
  </si>
  <si>
    <t xml:space="preserve"> 비매출수량05</t>
  </si>
  <si>
    <t xml:space="preserve"> 비매출수량06</t>
  </si>
  <si>
    <t xml:space="preserve"> 비매출수량07</t>
  </si>
  <si>
    <t xml:space="preserve"> 비매출수량08</t>
  </si>
  <si>
    <t xml:space="preserve"> 비매출수량09</t>
  </si>
  <si>
    <t xml:space="preserve"> 비매출수량10</t>
  </si>
  <si>
    <t xml:space="preserve"> 비매출수량11</t>
  </si>
  <si>
    <t xml:space="preserve"> 비매출수량12</t>
  </si>
  <si>
    <t xml:space="preserve"> 비매출수량합계</t>
  </si>
  <si>
    <t xml:space="preserve"> 프로모션증정수량01</t>
  </si>
  <si>
    <t xml:space="preserve"> 프로모션증정수량02</t>
  </si>
  <si>
    <t xml:space="preserve"> 프로모션증정수량03</t>
  </si>
  <si>
    <t xml:space="preserve"> 프로모션증정수량04</t>
  </si>
  <si>
    <t xml:space="preserve"> 프로모션증정수량05</t>
  </si>
  <si>
    <t xml:space="preserve"> 프로모션증정수량06</t>
  </si>
  <si>
    <t xml:space="preserve"> 프로모션증정수량07</t>
  </si>
  <si>
    <t xml:space="preserve"> 프로모션증정수량08</t>
  </si>
  <si>
    <t xml:space="preserve"> 프로모션증정수량09</t>
  </si>
  <si>
    <t xml:space="preserve"> 프로모션증정수량10</t>
  </si>
  <si>
    <t xml:space="preserve"> 프로모션증정수량11</t>
  </si>
  <si>
    <t xml:space="preserve"> 프로모션증정수량12</t>
  </si>
  <si>
    <t xml:space="preserve"> 프로모션증정수량합계</t>
  </si>
  <si>
    <t xml:space="preserve"> 게시판</t>
  </si>
  <si>
    <t xml:space="preserve"> 게시판영어명</t>
  </si>
  <si>
    <t xml:space="preserve"> 게시판유형코드</t>
  </si>
  <si>
    <t xml:space="preserve"> 게시판코드</t>
  </si>
  <si>
    <t xml:space="preserve"> 게시판한글명</t>
  </si>
  <si>
    <t xml:space="preserve"> 게시판현지명</t>
  </si>
  <si>
    <t xml:space="preserve"> 권한대상구분코드</t>
  </si>
  <si>
    <t xml:space="preserve"> 댓글기능사용여부</t>
  </si>
  <si>
    <t xml:space="preserve"> 파일사용여부</t>
  </si>
  <si>
    <t xml:space="preserve"> 팝업공지사용여부</t>
  </si>
  <si>
    <t xml:space="preserve"> 게시판권한대상</t>
  </si>
  <si>
    <t xml:space="preserve"> 게시대상ID</t>
  </si>
  <si>
    <t xml:space="preserve"> 게시대상유형코드</t>
  </si>
  <si>
    <t xml:space="preserve"> 작성권한여부</t>
  </si>
  <si>
    <t xml:space="preserve"> 게시판관리자</t>
  </si>
  <si>
    <t xml:space="preserve"> 계약서</t>
  </si>
  <si>
    <t xml:space="preserve"> 게시글내용</t>
  </si>
  <si>
    <t xml:space="preserve"> 게시글번호</t>
  </si>
  <si>
    <t xml:space="preserve"> 게시글제목</t>
  </si>
  <si>
    <t xml:space="preserve"> 계약가능일자</t>
  </si>
  <si>
    <t xml:space="preserve"> 계약서승인구분코드</t>
  </si>
  <si>
    <t xml:space="preserve"> 계약서승인일시</t>
  </si>
  <si>
    <t xml:space="preserve"> 계약서유형코드</t>
  </si>
  <si>
    <t xml:space="preserve"> 계약서폐기여부</t>
  </si>
  <si>
    <t xml:space="preserve"> 계약서폐기일시</t>
  </si>
  <si>
    <t xml:space="preserve"> 계약시작일자</t>
  </si>
  <si>
    <t xml:space="preserve"> 계약종료일자</t>
  </si>
  <si>
    <t xml:space="preserve"> 법인등록번호</t>
  </si>
  <si>
    <t xml:space="preserve"> 본사인증키값</t>
  </si>
  <si>
    <t xml:space="preserve"> 사업자명</t>
  </si>
  <si>
    <t xml:space="preserve"> 사업자번호</t>
  </si>
  <si>
    <t xml:space="preserve"> 사업자상세주소</t>
  </si>
  <si>
    <t xml:space="preserve"> 사업자우편번호</t>
  </si>
  <si>
    <t xml:space="preserve"> 사업자주소</t>
  </si>
  <si>
    <t xml:space="preserve"> 작성일자</t>
  </si>
  <si>
    <t xml:space="preserve"> 작성자ID</t>
  </si>
  <si>
    <t xml:space="preserve"> 작성자IP</t>
  </si>
  <si>
    <t xml:space="preserve"> 계약서매장</t>
  </si>
  <si>
    <t xml:space="preserve"> 매장인증키값</t>
  </si>
  <si>
    <t xml:space="preserve"> 반려사유내용</t>
  </si>
  <si>
    <t xml:space="preserve"> 인증구분코드</t>
  </si>
  <si>
    <t xml:space="preserve"> 인증일시</t>
  </si>
  <si>
    <t xml:space="preserve"> 확인일시</t>
  </si>
  <si>
    <t xml:space="preserve"> 게시글</t>
  </si>
  <si>
    <t xml:space="preserve"> 게시글구분코드</t>
  </si>
  <si>
    <t xml:space="preserve"> 게시시작일자</t>
  </si>
  <si>
    <t xml:space="preserve"> 게시종료일자</t>
  </si>
  <si>
    <t xml:space="preserve"> 미리보기여부</t>
  </si>
  <si>
    <t xml:space="preserve"> 조회수</t>
  </si>
  <si>
    <t xml:space="preserve"> 팝업표시유형코드</t>
  </si>
  <si>
    <t xml:space="preserve"> 프로모션시작일자</t>
  </si>
  <si>
    <t xml:space="preserve"> 프로모션유형코드</t>
  </si>
  <si>
    <t xml:space="preserve"> 프로모션종료일자</t>
  </si>
  <si>
    <t xml:space="preserve"> 게시글열람이력</t>
  </si>
  <si>
    <t xml:space="preserve"> 파일다운로드여부</t>
  </si>
  <si>
    <t xml:space="preserve"> 게시글열람대상</t>
  </si>
  <si>
    <t xml:space="preserve"> 게시글댓글</t>
  </si>
  <si>
    <t xml:space="preserve"> 댓글내용</t>
  </si>
  <si>
    <t xml:space="preserve"> 댓글레벨번호</t>
  </si>
  <si>
    <t xml:space="preserve"> 댓글번호</t>
  </si>
  <si>
    <t xml:space="preserve"> 상위댓글번호</t>
  </si>
  <si>
    <t xml:space="preserve"> POS공지</t>
  </si>
  <si>
    <t xml:space="preserve"> POS공지열람이력</t>
  </si>
  <si>
    <t xml:space="preserve"> POS공지매장</t>
  </si>
  <si>
    <t xml:space="preserve"> 설문</t>
  </si>
  <si>
    <t>TB_BOA_SURV</t>
  </si>
  <si>
    <t xml:space="preserve"> 설문내용</t>
  </si>
  <si>
    <t>SURV_DESC</t>
  </si>
  <si>
    <t xml:space="preserve"> 설문번호</t>
  </si>
  <si>
    <t>SURV_NO</t>
  </si>
  <si>
    <t xml:space="preserve"> 설문상태코드</t>
  </si>
  <si>
    <t>SURV_STAT_CD</t>
  </si>
  <si>
    <t xml:space="preserve"> 설문시작일자</t>
  </si>
  <si>
    <t>SURV_STT_DT</t>
  </si>
  <si>
    <t xml:space="preserve"> 설문제목</t>
  </si>
  <si>
    <t>SURV_TITLE</t>
  </si>
  <si>
    <t xml:space="preserve"> 설문종료일자</t>
  </si>
  <si>
    <t>SURV_END_DT</t>
  </si>
  <si>
    <t xml:space="preserve"> 팝업공지여부</t>
  </si>
  <si>
    <t>POP_NOTI_YN</t>
  </si>
  <si>
    <t>TB_BOA_SURV_ANSW</t>
  </si>
  <si>
    <t>ANSW_SCORE</t>
  </si>
  <si>
    <t>TB_BOA_SURV_TRG</t>
  </si>
  <si>
    <t>SURV_TRG_DIV_CD</t>
  </si>
  <si>
    <t>POS 정산</t>
  </si>
  <si>
    <t>TB_PS_CLOSE</t>
  </si>
  <si>
    <t xml:space="preserve"> 개점일시</t>
  </si>
  <si>
    <t xml:space="preserve"> 거스름돈건수</t>
  </si>
  <si>
    <t xml:space="preserve"> 거스름돈금액</t>
  </si>
  <si>
    <t xml:space="preserve"> 고객할인건수</t>
  </si>
  <si>
    <t xml:space="preserve"> 마감시재건수</t>
  </si>
  <si>
    <t xml:space="preserve"> 마감시재금액</t>
  </si>
  <si>
    <t xml:space="preserve"> 매출공급건수</t>
  </si>
  <si>
    <t xml:space="preserve"> 부가세건수</t>
  </si>
  <si>
    <t xml:space="preserve"> 부가세액</t>
  </si>
  <si>
    <t xml:space="preserve"> 비매출할인건수</t>
  </si>
  <si>
    <t xml:space="preserve"> 상품권결제건수</t>
  </si>
  <si>
    <t xml:space="preserve"> 상품권결제금액</t>
  </si>
  <si>
    <t xml:space="preserve"> 알리페이결제건수</t>
  </si>
  <si>
    <t xml:space="preserve"> 알리페이결제금액</t>
  </si>
  <si>
    <t xml:space="preserve"> 에누리금액</t>
  </si>
  <si>
    <t xml:space="preserve"> 입금건수</t>
  </si>
  <si>
    <t xml:space="preserve"> 점포코드</t>
  </si>
  <si>
    <t xml:space="preserve"> 정산유형코드</t>
  </si>
  <si>
    <t xml:space="preserve"> 정산일시</t>
  </si>
  <si>
    <t xml:space="preserve"> 정산일자</t>
  </si>
  <si>
    <t xml:space="preserve"> 정상할인건수</t>
  </si>
  <si>
    <t xml:space="preserve"> 제휴할인건수</t>
  </si>
  <si>
    <t xml:space="preserve"> 준비금건수</t>
  </si>
  <si>
    <t xml:space="preserve"> 준비금금액</t>
  </si>
  <si>
    <t xml:space="preserve"> 즉시환급건수</t>
  </si>
  <si>
    <t xml:space="preserve"> 즉시환급금액</t>
  </si>
  <si>
    <t xml:space="preserve"> 지불유형10건수</t>
  </si>
  <si>
    <t xml:space="preserve"> 지불유형10금액</t>
  </si>
  <si>
    <t xml:space="preserve"> 지불유형1건수</t>
  </si>
  <si>
    <t xml:space="preserve"> 지불유형1금액</t>
  </si>
  <si>
    <t xml:space="preserve"> 지불유형2건수</t>
  </si>
  <si>
    <t xml:space="preserve"> 지불유형2금액</t>
  </si>
  <si>
    <t xml:space="preserve"> 지불유형3건수</t>
  </si>
  <si>
    <t xml:space="preserve"> 지불유형3금액</t>
  </si>
  <si>
    <t xml:space="preserve"> 지불유형4건수</t>
  </si>
  <si>
    <t xml:space="preserve"> 지불유형4금액</t>
  </si>
  <si>
    <t xml:space="preserve"> 지불유형5건수</t>
  </si>
  <si>
    <t xml:space="preserve"> 지불유형5금액</t>
  </si>
  <si>
    <t xml:space="preserve"> 지불유형6건수</t>
  </si>
  <si>
    <t xml:space="preserve"> 지불유형6금액</t>
  </si>
  <si>
    <t xml:space="preserve"> 지불유형7건수</t>
  </si>
  <si>
    <t xml:space="preserve"> 지불유형7금액</t>
  </si>
  <si>
    <t xml:space="preserve"> 지불유형8건수</t>
  </si>
  <si>
    <t xml:space="preserve"> 지불유형8금액</t>
  </si>
  <si>
    <t xml:space="preserve"> 지불유형9건수</t>
  </si>
  <si>
    <t xml:space="preserve"> 지불유형9금액</t>
  </si>
  <si>
    <t xml:space="preserve"> 출금건수</t>
  </si>
  <si>
    <t xml:space="preserve"> 출금금액</t>
  </si>
  <si>
    <t xml:space="preserve"> 취소금액</t>
  </si>
  <si>
    <t xml:space="preserve"> 카드결제1건수</t>
  </si>
  <si>
    <t xml:space="preserve"> 카드결제1금액</t>
  </si>
  <si>
    <t xml:space="preserve"> 카드결제2건수</t>
  </si>
  <si>
    <t xml:space="preserve"> 카드결제2금액</t>
  </si>
  <si>
    <t xml:space="preserve"> 카드결제취소1건수</t>
  </si>
  <si>
    <t xml:space="preserve"> 카드결제취소1금액</t>
  </si>
  <si>
    <t xml:space="preserve"> 카드결제취소2건수</t>
  </si>
  <si>
    <t xml:space="preserve"> 카드결제취소2금액</t>
  </si>
  <si>
    <t xml:space="preserve"> 카드임의등록결제건수</t>
  </si>
  <si>
    <t xml:space="preserve"> 카드임의등록결제금액</t>
  </si>
  <si>
    <t xml:space="preserve"> 캐셔ID</t>
  </si>
  <si>
    <t xml:space="preserve"> 캐셔인수인계횟수</t>
  </si>
  <si>
    <t xml:space="preserve"> 쿠폰할인건수</t>
  </si>
  <si>
    <t xml:space="preserve"> 판매건수</t>
  </si>
  <si>
    <t xml:space="preserve"> 판매금액</t>
  </si>
  <si>
    <t xml:space="preserve"> 포인트결제건수</t>
  </si>
  <si>
    <t xml:space="preserve"> 프로모션할인건수</t>
  </si>
  <si>
    <t xml:space="preserve"> 할인건수</t>
  </si>
  <si>
    <t xml:space="preserve"> 현금결제건수</t>
  </si>
  <si>
    <t xml:space="preserve"> 현금과부족건수</t>
  </si>
  <si>
    <t xml:space="preserve"> 현금과부족금액</t>
  </si>
  <si>
    <t>KT할인건수</t>
  </si>
  <si>
    <t>KT_DC_CNT</t>
  </si>
  <si>
    <t>KT할인금액</t>
  </si>
  <si>
    <t>KT_DC_AMT</t>
  </si>
  <si>
    <t>상품별할인건수</t>
  </si>
  <si>
    <t>ITEM_DC_CNT</t>
  </si>
  <si>
    <t>상품별할인금액</t>
  </si>
  <si>
    <t>ITEM_DC_AMT</t>
  </si>
  <si>
    <t>영수증할인건수</t>
  </si>
  <si>
    <t>RECEIPT_DC_CNT</t>
  </si>
  <si>
    <t>영수증할인금액</t>
  </si>
  <si>
    <t>RECEIPT_DC_AMT</t>
  </si>
  <si>
    <t>잔전할인건수</t>
  </si>
  <si>
    <t>DROP_DC_CNT</t>
  </si>
  <si>
    <t>DROP_DC_AMT</t>
  </si>
  <si>
    <t>증정할인건수</t>
  </si>
  <si>
    <t>PROM_GIFT_DC_CNT</t>
  </si>
  <si>
    <t>증정할인금액</t>
  </si>
  <si>
    <t>PROM_GIFT_DC_AMT</t>
  </si>
  <si>
    <t>마감시재</t>
  </si>
  <si>
    <t>TB_PS_CLOSE_CURRENCY</t>
  </si>
  <si>
    <t>만원</t>
  </si>
  <si>
    <t>CURRENCY3</t>
  </si>
  <si>
    <t>백원</t>
  </si>
  <si>
    <t>CURRENCY7</t>
  </si>
  <si>
    <t>상품권1건수</t>
  </si>
  <si>
    <t>GIFT1_CNT</t>
  </si>
  <si>
    <t>상품권1금액</t>
  </si>
  <si>
    <t>GIFT1_AMT</t>
  </si>
  <si>
    <t>상품권2건수</t>
  </si>
  <si>
    <t>GIFT2_CNT</t>
  </si>
  <si>
    <t>상품권2금액</t>
  </si>
  <si>
    <t>GIFT2_AMT</t>
  </si>
  <si>
    <t>십만원</t>
  </si>
  <si>
    <t>CURRENCY1</t>
  </si>
  <si>
    <t>십원</t>
  </si>
  <si>
    <t>CURRENCY9</t>
  </si>
  <si>
    <t>오만원</t>
  </si>
  <si>
    <t>CURRENCY2</t>
  </si>
  <si>
    <t>오백원</t>
  </si>
  <si>
    <t>CURRENCY6</t>
  </si>
  <si>
    <t>오십원</t>
  </si>
  <si>
    <t>CURRENCY8</t>
  </si>
  <si>
    <t>오천원</t>
  </si>
  <si>
    <t>CURRENCY4</t>
  </si>
  <si>
    <t>점포코드</t>
  </si>
  <si>
    <t>천원</t>
  </si>
  <si>
    <t>CURRENCY5</t>
  </si>
  <si>
    <t xml:space="preserve"> POS입출금</t>
  </si>
  <si>
    <t>TB_PS_DOW</t>
  </si>
  <si>
    <t xml:space="preserve"> 계정금액</t>
  </si>
  <si>
    <t xml:space="preserve"> 계정부가세액</t>
  </si>
  <si>
    <t>NCHAR</t>
  </si>
  <si>
    <t xml:space="preserve"> 입출금번호</t>
  </si>
  <si>
    <t xml:space="preserve"> 입출금일자</t>
  </si>
  <si>
    <t>망취소</t>
  </si>
  <si>
    <t>TB_PS_NET_CANCEL</t>
  </si>
  <si>
    <t>응답전문</t>
  </si>
  <si>
    <t>전문구분(알리,신용등)</t>
  </si>
  <si>
    <t>전문내역</t>
  </si>
  <si>
    <t>REQ_MSG</t>
  </si>
  <si>
    <t>전송결과</t>
  </si>
  <si>
    <t>SEND_YN</t>
  </si>
  <si>
    <t>전송일시</t>
  </si>
  <si>
    <t>SEND_DTM</t>
  </si>
  <si>
    <t xml:space="preserve"> POS근태</t>
  </si>
  <si>
    <t>TB_PS_POS_WORK</t>
  </si>
  <si>
    <t xml:space="preserve"> 근태구분</t>
  </si>
  <si>
    <t xml:space="preserve"> 사원ID</t>
  </si>
  <si>
    <t xml:space="preserve"> 순번</t>
  </si>
  <si>
    <t xml:space="preserve"> 영업일자</t>
  </si>
  <si>
    <t>거래영수증 전문</t>
  </si>
  <si>
    <t>TB_PS_RECEIPT</t>
  </si>
  <si>
    <t>거래구분</t>
  </si>
  <si>
    <t>TRAN_TP</t>
  </si>
  <si>
    <t>거래구분상세</t>
  </si>
  <si>
    <t>TRAN_DTL_TP</t>
  </si>
  <si>
    <t>TRAN_NO</t>
  </si>
  <si>
    <t>매출시각</t>
  </si>
  <si>
    <t>SALE_TM</t>
  </si>
  <si>
    <t>영수증본문</t>
  </si>
  <si>
    <t>SALE_CONTENTS</t>
  </si>
  <si>
    <t>전송여부</t>
  </si>
  <si>
    <t>SND_TP</t>
  </si>
  <si>
    <t>SND_DTM</t>
  </si>
  <si>
    <t>알리페이 승인내역</t>
  </si>
  <si>
    <t>TB_PS_TR_ALIPAY</t>
  </si>
  <si>
    <t>Lineitem 일련번호</t>
  </si>
  <si>
    <t>승인구분</t>
  </si>
  <si>
    <t>APPR_TP</t>
  </si>
  <si>
    <t>승인시각</t>
  </si>
  <si>
    <t>원승인시각</t>
  </si>
  <si>
    <t>ORG_APPR_TM</t>
  </si>
  <si>
    <t>현금결제내역</t>
  </si>
  <si>
    <t>TB_PS_TR_CASH</t>
  </si>
  <si>
    <t>면제금액</t>
  </si>
  <si>
    <t>FTAX_AMT</t>
  </si>
  <si>
    <t>부가세대상금액</t>
  </si>
  <si>
    <t>TAX_AMT</t>
  </si>
  <si>
    <t>TB_PS_TR_CASH_TEST</t>
  </si>
  <si>
    <t>신용카드 승인내역</t>
  </si>
  <si>
    <t>TB_PS_TR_CDCARD</t>
  </si>
  <si>
    <t>TR구분코드</t>
  </si>
  <si>
    <t>TR_TP</t>
  </si>
  <si>
    <t>VanID</t>
  </si>
  <si>
    <t>결제유형</t>
  </si>
  <si>
    <t>PAY_TP</t>
  </si>
  <si>
    <t>ACQ_COMP_NM</t>
  </si>
  <si>
    <t>ACQ_COMP</t>
  </si>
  <si>
    <t>ISS_COMP_NM</t>
  </si>
  <si>
    <t>ISS_COMP</t>
  </si>
  <si>
    <t>입력구분</t>
  </si>
  <si>
    <t>INPUT_TP</t>
  </si>
  <si>
    <t>카드Track</t>
  </si>
  <si>
    <t>CARD_DATA</t>
  </si>
  <si>
    <t>COMP_CD</t>
  </si>
  <si>
    <t>CARD_TP</t>
  </si>
  <si>
    <t>수표조회이력</t>
  </si>
  <si>
    <t>TB_PS_TR_CHCK_INQ</t>
  </si>
  <si>
    <t>권종코드</t>
  </si>
  <si>
    <t>STKND_CD</t>
  </si>
  <si>
    <t>PBC_DT</t>
  </si>
  <si>
    <t>수표번호</t>
  </si>
  <si>
    <t>CHCK_NO</t>
  </si>
  <si>
    <t>BNK_CD</t>
  </si>
  <si>
    <t>응답메시지</t>
  </si>
  <si>
    <t>RESPON_MSG</t>
  </si>
  <si>
    <t>응답코드</t>
  </si>
  <si>
    <t>RCV_RESPON_CD</t>
  </si>
  <si>
    <t>조합코드</t>
  </si>
  <si>
    <t>JOIN_CD</t>
  </si>
  <si>
    <t>현금영수증 발행 내역</t>
  </si>
  <si>
    <t>TB_PS_TR_CSHBILL</t>
  </si>
  <si>
    <t>TRD_DIV</t>
  </si>
  <si>
    <t>사후발행여부</t>
  </si>
  <si>
    <t>AF_ISSUE</t>
  </si>
  <si>
    <t>REG_TP</t>
  </si>
  <si>
    <t>CNCL_REASON</t>
  </si>
  <si>
    <t>CHK_NO_DIV</t>
  </si>
  <si>
    <t>할인종합</t>
  </si>
  <si>
    <t>TB_PS_TR_DC</t>
  </si>
  <si>
    <t>할인유형</t>
  </si>
  <si>
    <t>DC_TP</t>
  </si>
  <si>
    <t>상품별 할인 내역</t>
  </si>
  <si>
    <t>TB_PS_TR_DC_ITM</t>
  </si>
  <si>
    <t>PLU_CD</t>
  </si>
  <si>
    <t>QTY</t>
  </si>
  <si>
    <t>취소여부</t>
  </si>
  <si>
    <t>CAN_TYPE</t>
  </si>
  <si>
    <t>SAL_PRC</t>
  </si>
  <si>
    <t>DC_PRC</t>
  </si>
  <si>
    <t>할인대상금액</t>
  </si>
  <si>
    <t>SAL_AMT</t>
  </si>
  <si>
    <t>DC_RT</t>
  </si>
  <si>
    <t>할인적용금액</t>
  </si>
  <si>
    <t>KT멤버십 할인내역</t>
  </si>
  <si>
    <t>TB_PS_TR_DC_KTM</t>
  </si>
  <si>
    <t>ABLE_AMT</t>
  </si>
  <si>
    <t>적용대상금액</t>
  </si>
  <si>
    <t>TGET_AMT</t>
  </si>
  <si>
    <t>TB_PS_TR_GIFT_CARD</t>
  </si>
  <si>
    <t>결제후잔액</t>
  </si>
  <si>
    <t>REM_AMT</t>
  </si>
  <si>
    <t>상품권액면금액</t>
  </si>
  <si>
    <t>FACE_AMT</t>
  </si>
  <si>
    <t>TR 헤더</t>
  </si>
  <si>
    <t>TB_PS_TR_HDR</t>
  </si>
  <si>
    <t>CSTLVL_TP</t>
  </si>
  <si>
    <t>공급금액</t>
  </si>
  <si>
    <t>NET_SALE_AMT</t>
  </si>
  <si>
    <t>담당자번호</t>
  </si>
  <si>
    <t>UTAKMN_NO</t>
  </si>
  <si>
    <t>상품건수</t>
  </si>
  <si>
    <t>ITM_CNT</t>
  </si>
  <si>
    <t>총매출금액</t>
  </si>
  <si>
    <t>총매출수량</t>
  </si>
  <si>
    <t>TOT_SALE_QTY</t>
  </si>
  <si>
    <t>환불여부</t>
  </si>
  <si>
    <t>POS_MUS_TP</t>
  </si>
  <si>
    <t>거래상품목록</t>
  </si>
  <si>
    <t>TB_PS_TR_ITM</t>
  </si>
  <si>
    <t>TR구분</t>
  </si>
  <si>
    <t>SUPP_AMT</t>
  </si>
  <si>
    <t>교환구분</t>
  </si>
  <si>
    <t>IN_OUT_TP</t>
  </si>
  <si>
    <t>교환수량</t>
  </si>
  <si>
    <t>EXG_QTY</t>
  </si>
  <si>
    <t>기타할인금액</t>
  </si>
  <si>
    <t>ETC_DC_AMT</t>
  </si>
  <si>
    <t>SAL_TP</t>
  </si>
  <si>
    <t>매출총금액(할인전)</t>
  </si>
  <si>
    <t>멤버십할인금액</t>
  </si>
  <si>
    <t>MEM_DC_AMT</t>
  </si>
  <si>
    <t>부가세구분</t>
  </si>
  <si>
    <t>TAX_TP</t>
  </si>
  <si>
    <t>부가세율</t>
  </si>
  <si>
    <t>TAX_RT</t>
  </si>
  <si>
    <t>브랜드</t>
  </si>
  <si>
    <t>BRAND</t>
  </si>
  <si>
    <t>SBRAND_CD</t>
  </si>
  <si>
    <t>NON_SAL_AMT</t>
  </si>
  <si>
    <t>RG_DC_AMT</t>
  </si>
  <si>
    <t>PT_DC_AMT</t>
  </si>
  <si>
    <t>GIF_AMT</t>
  </si>
  <si>
    <t>GIF_QTY</t>
  </si>
  <si>
    <t>CNCL_TP</t>
  </si>
  <si>
    <t>CPN_DC_AMT</t>
  </si>
  <si>
    <t>SAL_QTY</t>
  </si>
  <si>
    <t>ITEM_NM</t>
  </si>
  <si>
    <t>프로모션적용건수</t>
  </si>
  <si>
    <t>DUP_EVT_CNTR</t>
  </si>
  <si>
    <t>프로모션적용구분</t>
  </si>
  <si>
    <t>EVT_TP</t>
  </si>
  <si>
    <t>PRM_DC_AMT</t>
  </si>
  <si>
    <t>프로모션적용상품</t>
  </si>
  <si>
    <t>TB_PS_TR_ITM_PRM</t>
  </si>
  <si>
    <t>오퍼코드</t>
  </si>
  <si>
    <t>PRM_CD</t>
  </si>
  <si>
    <t>혜택코드</t>
  </si>
  <si>
    <t>TR JSON</t>
  </si>
  <si>
    <t>TB_PS_TR_JSN</t>
  </si>
  <si>
    <t>JSON String</t>
  </si>
  <si>
    <t>TRAN_LOG</t>
  </si>
  <si>
    <t>결과메세지</t>
  </si>
  <si>
    <t>PROC_MSG</t>
  </si>
  <si>
    <t>요청구분(C:입력, U:수정, D:삭제)</t>
  </si>
  <si>
    <t>집계결과메세지</t>
  </si>
  <si>
    <t>TOTAL_MSG</t>
  </si>
  <si>
    <t>집계실행일시</t>
  </si>
  <si>
    <t>TOTAL_DT</t>
  </si>
  <si>
    <t>집계여부</t>
  </si>
  <si>
    <t>TOTAL_YN</t>
  </si>
  <si>
    <t>처리결과</t>
  </si>
  <si>
    <t>Line Item</t>
  </si>
  <si>
    <t>TB_PS_TR_LN_ITM</t>
  </si>
  <si>
    <t>TR명</t>
  </si>
  <si>
    <t>TR_NM</t>
  </si>
  <si>
    <t>TransactionLog</t>
  </si>
  <si>
    <t>TB_PS_TR_LOG</t>
  </si>
  <si>
    <t>거래상태</t>
  </si>
  <si>
    <t>TR_STS</t>
  </si>
  <si>
    <t>거래시작일시</t>
  </si>
  <si>
    <t>BGN_DTM</t>
  </si>
  <si>
    <t>거래완료일시</t>
  </si>
  <si>
    <t>결제완료일시</t>
  </si>
  <si>
    <t>PAY_COMP_DT</t>
  </si>
  <si>
    <t>등록구분</t>
  </si>
  <si>
    <t>REG_TYPE</t>
  </si>
  <si>
    <t>연습모드구분</t>
  </si>
  <si>
    <t>EXE_MOD</t>
  </si>
  <si>
    <t>오프라인구분</t>
  </si>
  <si>
    <t>OFF_FG</t>
  </si>
  <si>
    <t>장표구분</t>
  </si>
  <si>
    <t>SLP_TYPE</t>
  </si>
  <si>
    <t>회원 정보</t>
  </si>
  <si>
    <t>TB_PS_TR_MEM</t>
  </si>
  <si>
    <t>마일리지적립율</t>
  </si>
  <si>
    <t>SAVE_RT</t>
  </si>
  <si>
    <t>GRD_CD</t>
  </si>
  <si>
    <t>모바일상품권 승인내역</t>
  </si>
  <si>
    <t>TB_PS_TR_MOBILE_GIFT</t>
  </si>
  <si>
    <t>승인거래번호</t>
  </si>
  <si>
    <t>APPR_TRAN_ID</t>
  </si>
  <si>
    <t>비매출 상품 목록</t>
  </si>
  <si>
    <t>TB_PS_TR_NON_SAL_ITM</t>
  </si>
  <si>
    <t>금액</t>
  </si>
  <si>
    <t>AMT</t>
  </si>
  <si>
    <t>PRC</t>
  </si>
  <si>
    <t>NON_SAL_TP</t>
  </si>
  <si>
    <t>결제내역</t>
  </si>
  <si>
    <t>TB_PS_TR_PAY</t>
  </si>
  <si>
    <t>거스름돈</t>
  </si>
  <si>
    <t>CHG_AMT</t>
  </si>
  <si>
    <t>결제명칭코드</t>
  </si>
  <si>
    <t>PAY_TIT_ID</t>
  </si>
  <si>
    <t>결제방법</t>
  </si>
  <si>
    <t>PAY_MD</t>
  </si>
  <si>
    <t>RECV_AMT</t>
  </si>
  <si>
    <t>실결제금액</t>
  </si>
  <si>
    <t>REAL_AMT</t>
  </si>
  <si>
    <t>현금영수증발급대상</t>
  </si>
  <si>
    <t>CSH_BL_FG</t>
  </si>
  <si>
    <t>포인트/스탬프 적립 내역</t>
  </si>
  <si>
    <t>TB_PS_TR_POINT_SAVE</t>
  </si>
  <si>
    <t>등급코드</t>
  </si>
  <si>
    <t>원거래 승인시각</t>
  </si>
  <si>
    <t>원거래 승인일자</t>
  </si>
  <si>
    <t>적립구분</t>
  </si>
  <si>
    <t>SAVE_TP</t>
  </si>
  <si>
    <t>회원포인트 사용</t>
  </si>
  <si>
    <t>TB_PS_TR_POINT_USE</t>
  </si>
  <si>
    <t>사용전포인트</t>
  </si>
  <si>
    <t>USE_BEF_AMT</t>
  </si>
  <si>
    <t>사용후포인트</t>
  </si>
  <si>
    <t>USE_AF_AMT</t>
  </si>
  <si>
    <t>프로모션 적용 내역</t>
  </si>
  <si>
    <t>TB_PS_TR_PRM</t>
  </si>
  <si>
    <t>SAL_TOT_AMT</t>
  </si>
  <si>
    <t>USE_PT</t>
  </si>
  <si>
    <t>영수증 환불 연관 정보</t>
  </si>
  <si>
    <t>TB_PS_TR_RTN</t>
  </si>
  <si>
    <t>RTN_RSN</t>
  </si>
  <si>
    <t>원거래아이디</t>
  </si>
  <si>
    <t>ORG_TRAN_ID</t>
  </si>
  <si>
    <t>클레임상세코드</t>
  </si>
  <si>
    <t>RTN_RSN_DTL</t>
  </si>
  <si>
    <t>부가세 환급</t>
  </si>
  <si>
    <t>TB_PS_TR_TAX_REFUND</t>
  </si>
  <si>
    <t>구매일련번호</t>
  </si>
  <si>
    <t>BUY_NO</t>
  </si>
  <si>
    <t>기준한도금액</t>
  </si>
  <si>
    <t>STD_LMT</t>
  </si>
  <si>
    <t>여권국가코드</t>
  </si>
  <si>
    <t>NAT_CD</t>
  </si>
  <si>
    <t>응답전문(암호화)</t>
  </si>
  <si>
    <t>RES_DOC</t>
  </si>
  <si>
    <t>NCLOB</t>
  </si>
  <si>
    <t>전문번호</t>
  </si>
  <si>
    <t>판매총금액</t>
  </si>
  <si>
    <t>판매총수량</t>
  </si>
  <si>
    <t>품목수</t>
  </si>
  <si>
    <t>ITEM_CNT</t>
  </si>
  <si>
    <t>환급총액</t>
  </si>
  <si>
    <t>부가세 환급 대상 상품</t>
  </si>
  <si>
    <t>TB_PS_TR_TAX_REFUND_ITM</t>
  </si>
  <si>
    <t>부가가치세</t>
  </si>
  <si>
    <t>상품의 일련번호</t>
  </si>
  <si>
    <t>ITM_SEQ</t>
  </si>
  <si>
    <t>거래금액정보</t>
  </si>
  <si>
    <t>TB_PS_TR_TOT</t>
  </si>
  <si>
    <t>NET_AMT</t>
  </si>
  <si>
    <t>면세매출금액</t>
  </si>
  <si>
    <t>TAX_FREE_AMT</t>
  </si>
  <si>
    <t>미수금액</t>
  </si>
  <si>
    <t>ATTP_AMT</t>
  </si>
  <si>
    <t>RECVED_AMT</t>
  </si>
  <si>
    <t>받을금액</t>
  </si>
  <si>
    <t>CHARGE_AMT</t>
  </si>
  <si>
    <t>VAT_TRG_AMT</t>
  </si>
  <si>
    <t>부가세합계</t>
  </si>
  <si>
    <t>부가세환급총액</t>
  </si>
  <si>
    <t>TAX_RF_AMT</t>
  </si>
  <si>
    <t>잔전할인</t>
  </si>
  <si>
    <t>RD_DC_AMT</t>
  </si>
  <si>
    <t>제휴할인금액합계</t>
  </si>
  <si>
    <t>CC_DC_AMT</t>
  </si>
  <si>
    <t>증정상품합계</t>
  </si>
  <si>
    <t>GFT_AMT</t>
  </si>
  <si>
    <t>총합계금액</t>
  </si>
  <si>
    <t>GRD_AMT</t>
  </si>
  <si>
    <t>할인금액합계</t>
  </si>
  <si>
    <t>현금영수증대상금액</t>
  </si>
  <si>
    <t>CSH_BILL_AMT</t>
  </si>
  <si>
    <t>인터페이스관리</t>
  </si>
  <si>
    <t>TB_PS_STAT</t>
  </si>
  <si>
    <t>OS명</t>
  </si>
  <si>
    <t>OS_NM</t>
  </si>
  <si>
    <t>OSVersion</t>
  </si>
  <si>
    <t>OS_VER</t>
  </si>
  <si>
    <t>컴퓨터명</t>
  </si>
  <si>
    <t>COM_NM</t>
  </si>
  <si>
    <t>Instal일자</t>
  </si>
  <si>
    <t>INST_DY</t>
  </si>
  <si>
    <t>LastBootupTime</t>
  </si>
  <si>
    <t>LST_BOOT_DTM</t>
  </si>
  <si>
    <t>LocalDateTime</t>
  </si>
  <si>
    <t>LC_DTM</t>
  </si>
  <si>
    <t>MaxProcessMemorySize</t>
  </si>
  <si>
    <t>MAX_PRC_MEM</t>
  </si>
  <si>
    <t>OSArchitecture</t>
  </si>
  <si>
    <t>OS_ARCH</t>
  </si>
  <si>
    <t>총메모리</t>
  </si>
  <si>
    <t>TOT_MEM</t>
  </si>
  <si>
    <t>가용메모리</t>
  </si>
  <si>
    <t>FREE_MEM</t>
  </si>
  <si>
    <t>가상메모리</t>
  </si>
  <si>
    <t>VT_MEM</t>
  </si>
  <si>
    <t>CPU정보</t>
  </si>
  <si>
    <t>CPU</t>
  </si>
  <si>
    <t>HDD전체용량</t>
  </si>
  <si>
    <t>TOT_HDD</t>
  </si>
  <si>
    <t>HDD잔여용량</t>
  </si>
  <si>
    <t>FREE_HDD</t>
  </si>
  <si>
    <t>POS기종</t>
  </si>
  <si>
    <t>POS_TP</t>
  </si>
  <si>
    <t>프로그램버전</t>
  </si>
  <si>
    <t>PG_VER</t>
  </si>
  <si>
    <t>SALE_DY</t>
  </si>
  <si>
    <t>CLS_DY</t>
  </si>
  <si>
    <t>최종거래번호</t>
  </si>
  <si>
    <t>LST_TR_NO</t>
  </si>
  <si>
    <t>NVCat 상태</t>
  </si>
  <si>
    <t>NVC_ST</t>
  </si>
  <si>
    <t>사인패드정상여부</t>
  </si>
  <si>
    <t>SNP_ST</t>
  </si>
  <si>
    <t>프린터정상여부</t>
  </si>
  <si>
    <t>PRT_ST</t>
  </si>
  <si>
    <t>데몬정상동작 여부</t>
  </si>
  <si>
    <t>DMN_ST</t>
  </si>
  <si>
    <t>TR전송 오류건수</t>
  </si>
  <si>
    <t>TR_SND_ERR_CNT</t>
  </si>
  <si>
    <t>마스터최종수신일시</t>
  </si>
  <si>
    <t>RECV_MST_LST_DTM</t>
  </si>
  <si>
    <t>수정일자</t>
  </si>
  <si>
    <t>TB_PS_TR_COUPON_ISSUE</t>
  </si>
  <si>
    <t>ISSUE_MEM_NO</t>
  </si>
  <si>
    <t>ISSUE_CH</t>
  </si>
  <si>
    <t>ISSUE_DT</t>
  </si>
  <si>
    <t>ISSUE_SHOP_CD</t>
  </si>
  <si>
    <t>ORG_ISSUE_DT</t>
  </si>
  <si>
    <t>TB_PS_TR_CPON_USE</t>
  </si>
  <si>
    <t>CPN_NO</t>
  </si>
  <si>
    <t>CPN_CD</t>
  </si>
  <si>
    <t>쿠폰금액</t>
  </si>
  <si>
    <t>CPN_AMT</t>
  </si>
  <si>
    <t>GIFT_QTY</t>
  </si>
  <si>
    <t>쿠폰구분</t>
  </si>
  <si>
    <t>CPN_TP</t>
  </si>
  <si>
    <t>유효기간</t>
  </si>
  <si>
    <t>VALD_TERM</t>
  </si>
  <si>
    <t xml:space="preserve">입력구분 ( NVCat 입력타입 )_x000D_
C  Card_x000D_
K  KeyIn_x000D_
F  FailBack_x000D_
</t>
  </si>
  <si>
    <t>TB_PS_TR_FREQ</t>
  </si>
  <si>
    <t>멤버십카드번호</t>
  </si>
  <si>
    <t>원 승인일자</t>
  </si>
  <si>
    <t>원 승인시각</t>
  </si>
  <si>
    <t>원 승인번호</t>
  </si>
  <si>
    <t>발급스탬프수</t>
  </si>
  <si>
    <t>ISS_STMP_CNT</t>
  </si>
  <si>
    <t>누적스탬프수</t>
  </si>
  <si>
    <t>TOT_STMP_CNT</t>
  </si>
  <si>
    <t xml:space="preserve">매출유형코드 (0:정상,1:낱개반품,2:교환회수,3:교환판매 )_x000D_
</t>
  </si>
  <si>
    <t>비매출사유코드_x000D_
NON_SALES_REASON_CD_x000D_
10 증정_x000D_
20 기부_x000D_
30 테스터_x000D_
99 기타</t>
  </si>
  <si>
    <t>결제수단 :_x000D_
 PAY_WAY_DTL_CD (결제구분)_x000D_
10 현금_x000D_
15 현금영수증_x000D_
20 신용카드_x000D_
30 포인트(마일리지)_x000D_
35 쿠폰_교환권_x000D_
36 쿠폰_금액권_x000D_
70 은련카드_x000D_
90 모빌리언스_x000D_
91 알리페이_x000D_
92 부가세즉시환급_x000D_
93 모바일상품권_x000D_
94 나랑사랑카드_x000D_
95 기프트카드</t>
  </si>
  <si>
    <t xml:space="preserve">'KR' </t>
  </si>
  <si>
    <t>기초정보관리</t>
  </si>
  <si>
    <t xml:space="preserve"> 사원유형코드 _x000D_
10	점주(매니저)_x000D_
20	일반직원_x000D_
30	아르바이트</t>
  </si>
  <si>
    <t xml:space="preserve"> 근무유형코드_x000D_
10	점주(매니저)_x000D_
20	일반직원_x000D_
30	아르바이트</t>
  </si>
  <si>
    <t xml:space="preserve"> 사원상태코드_x000D_
1	정상_x000D_
2	퇴사</t>
  </si>
  <si>
    <t>구분</t>
  </si>
  <si>
    <t>MSG_TP</t>
  </si>
  <si>
    <t>MSG</t>
  </si>
  <si>
    <t>NVARCHAR2</t>
  </si>
  <si>
    <t>출력구분</t>
  </si>
  <si>
    <t>PRINT_YN</t>
  </si>
  <si>
    <t>확대구분</t>
  </si>
  <si>
    <t>EXPAND_YN</t>
  </si>
  <si>
    <t>REGR_DTM</t>
  </si>
  <si>
    <t>MODR_DTM</t>
  </si>
  <si>
    <t xml:space="preserve">'40' </t>
  </si>
  <si>
    <t xml:space="preserve">'10' </t>
  </si>
  <si>
    <t xml:space="preserve"> 재고일수불</t>
  </si>
  <si>
    <t xml:space="preserve"> 주문입고수량</t>
  </si>
  <si>
    <t xml:space="preserve"> 주문반품수량</t>
  </si>
  <si>
    <t xml:space="preserve"> 불량반품수량</t>
  </si>
  <si>
    <t xml:space="preserve"> 고객판매수량</t>
  </si>
  <si>
    <t xml:space="preserve"> 고객반품수량</t>
  </si>
  <si>
    <t xml:space="preserve"> 불량고객반품수량</t>
  </si>
  <si>
    <t xml:space="preserve"> 비매출기타출고수량</t>
  </si>
  <si>
    <t xml:space="preserve"> 재고차이입고수량</t>
  </si>
  <si>
    <t xml:space="preserve"> 재고차이출고수량</t>
  </si>
  <si>
    <t xml:space="preserve"> 불량재고차이입고수량</t>
  </si>
  <si>
    <t xml:space="preserve"> 불량재고차이출고수량</t>
  </si>
  <si>
    <t xml:space="preserve"> 정상조정입고수량</t>
  </si>
  <si>
    <t xml:space="preserve"> 정상조정출고수량</t>
  </si>
  <si>
    <t xml:space="preserve"> 불량조정입고수량</t>
  </si>
  <si>
    <t xml:space="preserve"> 불량조정출고수량</t>
  </si>
  <si>
    <t xml:space="preserve"> 재고월수불</t>
  </si>
  <si>
    <t xml:space="preserve"> 기초재고수량</t>
  </si>
  <si>
    <t xml:space="preserve"> 불량기초재고수량</t>
  </si>
  <si>
    <t xml:space="preserve"> 기말재고수량</t>
  </si>
  <si>
    <t xml:space="preserve"> 불량기말재고수량</t>
  </si>
  <si>
    <t xml:space="preserve"> 프로모션재고수불</t>
  </si>
  <si>
    <t xml:space="preserve"> 판매수량</t>
  </si>
  <si>
    <t xml:space="preserve"> 차이금액</t>
  </si>
  <si>
    <t xml:space="preserve"> 상태변경</t>
  </si>
  <si>
    <t xml:space="preserve"> 상태변경번호</t>
  </si>
  <si>
    <t xml:space="preserve"> 상태변경일자</t>
  </si>
  <si>
    <t xml:space="preserve"> 상태변경구분코드</t>
  </si>
  <si>
    <t xml:space="preserve"> 상태변경상세</t>
  </si>
  <si>
    <t xml:space="preserve"> 상태변경상세번호</t>
  </si>
  <si>
    <t xml:space="preserve"> 상태변경수량</t>
  </si>
  <si>
    <t xml:space="preserve"> 상태변경사유코드</t>
  </si>
  <si>
    <t xml:space="preserve"> 정상재고수량</t>
  </si>
  <si>
    <t xml:space="preserve"> 불량재고수량</t>
  </si>
  <si>
    <t xml:space="preserve"> 재고실사</t>
  </si>
  <si>
    <t xml:space="preserve"> 재고실사번호</t>
  </si>
  <si>
    <t xml:space="preserve"> 실사상태코드</t>
  </si>
  <si>
    <t xml:space="preserve"> 실사유형코드</t>
  </si>
  <si>
    <t xml:space="preserve"> 재고상태코드</t>
  </si>
  <si>
    <t xml:space="preserve"> 확정일시</t>
  </si>
  <si>
    <t xml:space="preserve"> 확정자ID</t>
  </si>
  <si>
    <t xml:space="preserve"> 재고실사상세</t>
  </si>
  <si>
    <t xml:space="preserve"> 재고실사상세번호</t>
  </si>
  <si>
    <t xml:space="preserve"> 시스템수량</t>
  </si>
  <si>
    <t xml:space="preserve"> 창고1수량</t>
  </si>
  <si>
    <t xml:space="preserve"> 창고2수량</t>
  </si>
  <si>
    <t xml:space="preserve"> 창고3수량</t>
  </si>
  <si>
    <t xml:space="preserve"> 창고4수량</t>
  </si>
  <si>
    <t xml:space="preserve"> 실사원가기준금액</t>
  </si>
  <si>
    <t xml:space="preserve"> 실사판매기준금액</t>
  </si>
  <si>
    <t xml:space="preserve"> 조정사유코드</t>
  </si>
  <si>
    <t xml:space="preserve"> 재고수불백업</t>
  </si>
  <si>
    <t xml:space="preserve"> 수불일련번호</t>
  </si>
  <si>
    <t xml:space="preserve"> 수불구분코드</t>
  </si>
  <si>
    <t xml:space="preserve"> 적용일자</t>
  </si>
  <si>
    <t xml:space="preserve"> 전표번호</t>
  </si>
  <si>
    <t xml:space="preserve"> 상세번호</t>
  </si>
  <si>
    <t xml:space="preserve"> 수불수량</t>
  </si>
  <si>
    <t xml:space="preserve"> 수불금액</t>
  </si>
  <si>
    <t xml:space="preserve"> 재고수불이력</t>
  </si>
  <si>
    <t xml:space="preserve"> 재고이동</t>
  </si>
  <si>
    <t xml:space="preserve"> 재고이동번호</t>
  </si>
  <si>
    <t xml:space="preserve"> 이동유형코드</t>
  </si>
  <si>
    <t xml:space="preserve"> 이동일자</t>
  </si>
  <si>
    <t xml:space="preserve"> 이동상태코드</t>
  </si>
  <si>
    <t xml:space="preserve"> 판촉품목여부</t>
  </si>
  <si>
    <t xml:space="preserve"> 출고매장코드</t>
  </si>
  <si>
    <t xml:space="preserve"> 승인일시</t>
  </si>
  <si>
    <t xml:space="preserve"> 승인자ID</t>
  </si>
  <si>
    <t xml:space="preserve"> 재고이동폐점</t>
  </si>
  <si>
    <t xml:space="preserve"> 폐점매장코드</t>
  </si>
  <si>
    <t xml:space="preserve"> 이관매장코드</t>
  </si>
  <si>
    <t xml:space="preserve"> 재고이동상세</t>
  </si>
  <si>
    <t xml:space="preserve"> 재고이동상세번호</t>
  </si>
  <si>
    <t xml:space="preserve"> 이동수량</t>
  </si>
  <si>
    <t xml:space="preserve"> 이동입고공급율</t>
  </si>
  <si>
    <t xml:space="preserve"> 이동출고공급율</t>
  </si>
  <si>
    <t>매출분석</t>
  </si>
  <si>
    <t>TB_ANA_MM_SALES_ITEM_T</t>
  </si>
  <si>
    <t>TB_ANA_MM_SALES_T</t>
  </si>
  <si>
    <t xml:space="preserve"> 카드임의등록확정</t>
  </si>
  <si>
    <t xml:space="preserve"> 마감</t>
  </si>
  <si>
    <t xml:space="preserve"> 마감년월</t>
  </si>
  <si>
    <t xml:space="preserve"> 마감유형코드</t>
  </si>
  <si>
    <t xml:space="preserve"> 마감기준일자</t>
  </si>
  <si>
    <t xml:space="preserve"> 마감일시</t>
  </si>
  <si>
    <t xml:space="preserve"> 마감여부</t>
  </si>
  <si>
    <t xml:space="preserve"> 역매정산</t>
  </si>
  <si>
    <t xml:space="preserve"> ERP계정코드</t>
  </si>
  <si>
    <t xml:space="preserve"> 처리일자</t>
  </si>
  <si>
    <t xml:space="preserve"> LOSS정산</t>
  </si>
  <si>
    <t xml:space="preserve"> LOSS총금액</t>
  </si>
  <si>
    <t xml:space="preserve"> LOSS공급금액</t>
  </si>
  <si>
    <t xml:space="preserve"> LOSS정산대상금액</t>
  </si>
  <si>
    <t xml:space="preserve"> LOSS정산금액</t>
  </si>
  <si>
    <t xml:space="preserve"> LOSS허용기준</t>
  </si>
  <si>
    <t xml:space="preserve"> 차감율</t>
  </si>
  <si>
    <t xml:space="preserve"> 허용율</t>
  </si>
  <si>
    <t xml:space="preserve"> 마일리지적립기준</t>
  </si>
  <si>
    <t xml:space="preserve"> 적립기준일련번호</t>
  </si>
  <si>
    <t xml:space="preserve"> 기준금액</t>
  </si>
  <si>
    <t xml:space="preserve"> 포인트부담기준</t>
  </si>
  <si>
    <t xml:space="preserve"> 정산처리금액</t>
  </si>
  <si>
    <t xml:space="preserve"> 프로모션정산</t>
  </si>
  <si>
    <t xml:space="preserve"> 정산시작일자</t>
  </si>
  <si>
    <t xml:space="preserve"> 정산종료일자</t>
  </si>
  <si>
    <t xml:space="preserve"> 리베이트정산</t>
  </si>
  <si>
    <t xml:space="preserve"> 회사매출기준금액</t>
  </si>
  <si>
    <t xml:space="preserve"> 매장예상매출금액</t>
  </si>
  <si>
    <t xml:space="preserve"> 지급율</t>
  </si>
  <si>
    <t xml:space="preserve"> 현금마일리지정산금액</t>
  </si>
  <si>
    <t xml:space="preserve"> 판촉마일리지정산금액</t>
  </si>
  <si>
    <t xml:space="preserve"> 매출조정</t>
  </si>
  <si>
    <t xml:space="preserve"> 조정년월</t>
  </si>
  <si>
    <t xml:space="preserve"> 매출조정구분코드</t>
  </si>
  <si>
    <t xml:space="preserve"> 조정일자</t>
  </si>
  <si>
    <t xml:space="preserve"> 매출단가</t>
  </si>
  <si>
    <t xml:space="preserve"> 매출USD단가</t>
  </si>
  <si>
    <t xml:space="preserve"> 매출USD총금액</t>
  </si>
  <si>
    <t xml:space="preserve"> 확정일자</t>
  </si>
  <si>
    <t xml:space="preserve"> 원매출금액</t>
  </si>
  <si>
    <t xml:space="preserve"> 원포인트매출금액</t>
  </si>
  <si>
    <t xml:space="preserve"> 매출조정특판</t>
  </si>
  <si>
    <t xml:space="preserve"> 주문출고금액</t>
  </si>
  <si>
    <t xml:space="preserve"> 매출조정금액</t>
  </si>
  <si>
    <t xml:space="preserve"> 주문출고일자</t>
  </si>
  <si>
    <t xml:space="preserve"> 팀예상매출</t>
  </si>
  <si>
    <t xml:space="preserve"> 예상매출금액</t>
  </si>
  <si>
    <t>커뮤니티관리</t>
  </si>
  <si>
    <t xml:space="preserve"> 게시대상유형코드 (10:부서, 20:매장,30:사용자)</t>
  </si>
  <si>
    <t xml:space="preserve"> 배치이력</t>
  </si>
  <si>
    <t xml:space="preserve"> 바코드배포이력</t>
  </si>
  <si>
    <t>TB_IFM_BRAND_ITEM_LOG</t>
  </si>
  <si>
    <t xml:space="preserve"> 품목별 취급 브랜드 이력</t>
  </si>
  <si>
    <t xml:space="preserve"> 매장별 취급 브랜드 이력</t>
  </si>
  <si>
    <t xml:space="preserve"> 카드프리픽스배포이력</t>
  </si>
  <si>
    <t xml:space="preserve"> 가맹배포이력</t>
  </si>
  <si>
    <t xml:space="preserve"> 공통코드배포이력</t>
  </si>
  <si>
    <t xml:space="preserve"> 쿠폰</t>
  </si>
  <si>
    <t xml:space="preserve"> 배포적용이력</t>
  </si>
  <si>
    <t xml:space="preserve"> 입출금계정배포이력</t>
  </si>
  <si>
    <t xml:space="preserve"> 듀얼동영상배포이력</t>
  </si>
  <si>
    <t xml:space="preserve"> 사원배포이력</t>
  </si>
  <si>
    <t xml:space="preserve"> ERP기준정보수신로그</t>
  </si>
  <si>
    <t xml:space="preserve"> 기능키배포이력</t>
  </si>
  <si>
    <t xml:space="preserve"> 품목통제배포이력</t>
  </si>
  <si>
    <t xml:space="preserve"> 품목통제상세배포이력</t>
  </si>
  <si>
    <t xml:space="preserve"> 품목통제제외 이력</t>
  </si>
  <si>
    <t xml:space="preserve"> 품목통제등급배포이력</t>
  </si>
  <si>
    <t xml:space="preserve"> 품목배포이력</t>
  </si>
  <si>
    <t xml:space="preserve"> 품목판매가배포이력</t>
  </si>
  <si>
    <t xml:space="preserve"> 회원등급배포이력</t>
  </si>
  <si>
    <t>TB_IFM_RT_SERVICE_LOG</t>
  </si>
  <si>
    <t xml:space="preserve"> 지정키배포이력</t>
  </si>
  <si>
    <t xml:space="preserve"> 지정키그룹배포이력</t>
  </si>
  <si>
    <t>TB_IFM_TR_SERVICE_LOG</t>
  </si>
  <si>
    <t>TB_IF_KOREAL</t>
  </si>
  <si>
    <t>2019.09.10</t>
    <phoneticPr fontId="30" type="noConversion"/>
  </si>
  <si>
    <t>에이블씨엔씨 POS/PRM 고도화</t>
  </si>
  <si>
    <t>요청년월</t>
  </si>
  <si>
    <t>요청년월일</t>
  </si>
  <si>
    <t>할인유형2 00:일반, 10:KT멤버십, 20:나라사랑카드, 30:쿠폰프로모션</t>
  </si>
  <si>
    <t>DC_SUB_TP</t>
  </si>
  <si>
    <t>프로모션키(프로모션코드:오퍼코드:룰코드)</t>
  </si>
  <si>
    <t>EVT_KEY</t>
  </si>
  <si>
    <t>DC_WAY</t>
  </si>
  <si>
    <t>마일리지 적립가능 금액</t>
  </si>
  <si>
    <t>마일리지 사용 가능 금액</t>
  </si>
  <si>
    <t>쿠폰 사용 시 할인할 수 있는 금액</t>
  </si>
  <si>
    <t>쿠폰 사용 가능한 수량</t>
  </si>
  <si>
    <t>MIL_SV_AMT</t>
  </si>
  <si>
    <t>MIL_US_AMT</t>
  </si>
  <si>
    <t>CPN_US_AMT</t>
  </si>
  <si>
    <t>CPN_US_QTY</t>
  </si>
  <si>
    <t xml:space="preserve"> 판매가</t>
  </si>
  <si>
    <t>TB_ERP_BATCH_LOG</t>
  </si>
  <si>
    <t xml:space="preserve"> 배치로그일련번호</t>
  </si>
  <si>
    <t>BATCH_LOG_SEQ</t>
  </si>
  <si>
    <t xml:space="preserve"> 실행상태코드</t>
  </si>
  <si>
    <t>RUN_STAT_CD</t>
  </si>
  <si>
    <t xml:space="preserve"> 실행시작일시</t>
  </si>
  <si>
    <t>RUN_STT_DTM</t>
  </si>
  <si>
    <t xml:space="preserve"> 실행종료일시</t>
  </si>
  <si>
    <t>RUN_END_DTM</t>
  </si>
  <si>
    <t xml:space="preserve"> 실행초</t>
  </si>
  <si>
    <t>RUN_SEC</t>
  </si>
  <si>
    <t>SALE_DATE</t>
  </si>
  <si>
    <t>PROC_FG</t>
  </si>
  <si>
    <t>CREATE_DTIME</t>
  </si>
  <si>
    <t>LAST_DTIME</t>
  </si>
  <si>
    <t xml:space="preserve"> 일매출회원등급시간[미사용]</t>
  </si>
  <si>
    <t xml:space="preserve"> 일매출회원등급품목시간[미사용]</t>
  </si>
  <si>
    <t xml:space="preserve"> 일매출품목시간[미사용]</t>
  </si>
  <si>
    <t xml:space="preserve"> 월매출회원등급시간[미사용]</t>
  </si>
  <si>
    <t xml:space="preserve"> 월매출회원등급품목시간[미사용]</t>
  </si>
  <si>
    <t xml:space="preserve"> 월매출품목시간[미사용]</t>
  </si>
  <si>
    <t xml:space="preserve"> 월매출시간[미사용]</t>
  </si>
  <si>
    <t>TB_BAS_ADDRESS</t>
  </si>
  <si>
    <t>TB_BAS_COOP</t>
  </si>
  <si>
    <t>가맹정보관리</t>
  </si>
  <si>
    <t>TB_BAS_SHOP_CONTXD</t>
  </si>
  <si>
    <t>계약서관리</t>
  </si>
  <si>
    <t>설문문항별답변</t>
  </si>
  <si>
    <t>TB_BOA_SURV_ANSW_COMM</t>
  </si>
  <si>
    <t>TB_BOA_SURV_ASK</t>
  </si>
  <si>
    <t>설문질의항목</t>
  </si>
  <si>
    <t>TB_BOA_SURV_COL</t>
  </si>
  <si>
    <t>설문답변보기항목</t>
  </si>
  <si>
    <t>TB_BOA_SURV_GRP</t>
  </si>
  <si>
    <t>설문그룹</t>
  </si>
  <si>
    <t>TB_BOA_SURV_POP_TRG</t>
  </si>
  <si>
    <t>설문 팝업 대상팀</t>
  </si>
  <si>
    <t>설문 대상</t>
  </si>
  <si>
    <t>매장별포인트정산|본사이연수익포함</t>
  </si>
  <si>
    <t>TB_IF_ERP_OUTORDD</t>
  </si>
  <si>
    <t>출고지시 DETAIL 인터페이스 테이블</t>
  </si>
  <si>
    <t>TB_MEM_BUY_SUMUP</t>
  </si>
  <si>
    <t xml:space="preserve"> 회원일구매</t>
  </si>
  <si>
    <t xml:space="preserve"> 회원일구매품목</t>
  </si>
  <si>
    <t xml:space="preserve"> 회원월구매</t>
  </si>
  <si>
    <t xml:space="preserve"> 회원월구매품목</t>
  </si>
  <si>
    <t>TB_ORD_ORD_DTL_LOG</t>
  </si>
  <si>
    <t>TB_ORD_PROC_LOG</t>
  </si>
  <si>
    <t>주문관련 처리이력</t>
  </si>
  <si>
    <t>TB_PS_TR_GIFT_CARD_REFUND</t>
  </si>
  <si>
    <t>TB_PS_TR_GIFT_CARD_REFUND_ITM</t>
  </si>
  <si>
    <t>TB_PS_TR_KAKAOPAY</t>
  </si>
  <si>
    <t>TB_PS_TR_KAKAOPAY_NICE</t>
  </si>
  <si>
    <t>NICE카카오승인내역</t>
  </si>
  <si>
    <t>TB_PS_TR_KAKAOPAY_NICE_LOG</t>
  </si>
  <si>
    <t>NICE카카오승인파일처리이력</t>
  </si>
  <si>
    <t>TB_SAL_MILG_DDIO_TR_LOG</t>
  </si>
  <si>
    <t>TB_SAL_MILG_LOG_TR_LOG</t>
  </si>
  <si>
    <t>TB_SYS_CHKLIST_LOG</t>
  </si>
  <si>
    <t xml:space="preserve"> 시스템체크내역</t>
  </si>
  <si>
    <t>비매출증정금액(프로모션제외)</t>
  </si>
  <si>
    <t>NON_SALES_REAL_PRESENT_QTY</t>
  </si>
  <si>
    <t>NON_SALES_REAL_PRESENT_AMT</t>
  </si>
  <si>
    <t>NON_SALES_PROM_PRESENT_QTY</t>
  </si>
  <si>
    <t>NON_SALES_PROM_PRESENT_AMT</t>
  </si>
  <si>
    <t>N</t>
  </si>
  <si>
    <t xml:space="preserve"> 중복매출금액(미사용?????)</t>
  </si>
  <si>
    <t xml:space="preserve"> 매장코드|본사매장코드:0000|온라인:----</t>
  </si>
  <si>
    <t>BURDEN_AMT</t>
  </si>
  <si>
    <t xml:space="preserve"> 정산처리포인트</t>
  </si>
  <si>
    <t xml:space="preserve">'N'                   </t>
  </si>
  <si>
    <t>잔여포인트금액|본사이연수익만쓰임</t>
  </si>
  <si>
    <t>소멸포인트</t>
  </si>
  <si>
    <t>EXT_POINT_AMT</t>
  </si>
  <si>
    <t>LOG_SEQ</t>
  </si>
  <si>
    <t>SUB_SEQ</t>
  </si>
  <si>
    <t>LOG_DT</t>
  </si>
  <si>
    <t>LOG_TYPE</t>
  </si>
  <si>
    <t>SUCC_DIV</t>
  </si>
  <si>
    <t>PROG_START_DTM</t>
  </si>
  <si>
    <t>PROG_FNSH_DTM</t>
  </si>
  <si>
    <t>RTN_CODE</t>
  </si>
  <si>
    <t>RTN_MSG</t>
  </si>
  <si>
    <t>NOTE</t>
  </si>
  <si>
    <t>INST_DT</t>
  </si>
  <si>
    <t>UUID</t>
  </si>
  <si>
    <t>구역번호</t>
  </si>
  <si>
    <t>POST_NUMB</t>
  </si>
  <si>
    <t>시도</t>
  </si>
  <si>
    <t>SIDO</t>
  </si>
  <si>
    <t>시군구</t>
  </si>
  <si>
    <t>SIGUNGU</t>
  </si>
  <si>
    <t>도로명코드</t>
  </si>
  <si>
    <t>ROAD_NAME</t>
  </si>
  <si>
    <t>건물번호본번</t>
  </si>
  <si>
    <t>BUILD_NO1</t>
  </si>
  <si>
    <t>건물번호부번</t>
  </si>
  <si>
    <t>BUILD_NO2</t>
  </si>
  <si>
    <t>시군구용건물명</t>
  </si>
  <si>
    <t>BUILD_NAME</t>
  </si>
  <si>
    <t>법정동명</t>
  </si>
  <si>
    <t>DONG_NAME</t>
  </si>
  <si>
    <t>리명</t>
  </si>
  <si>
    <t>RI_NAME</t>
  </si>
  <si>
    <t>읍면</t>
  </si>
  <si>
    <t>TOWN</t>
  </si>
  <si>
    <t>산여부</t>
  </si>
  <si>
    <t>MT_NO</t>
  </si>
  <si>
    <t>지번본번</t>
  </si>
  <si>
    <t>JIBUN_NO1</t>
  </si>
  <si>
    <t>지번부번</t>
  </si>
  <si>
    <t>JIBUN_NO2</t>
  </si>
  <si>
    <t>제휴코드(공통코드:CHAIN_CD)</t>
  </si>
  <si>
    <t>CHAIN_CD</t>
  </si>
  <si>
    <t>제휴명</t>
  </si>
  <si>
    <t>CHAIN_NM</t>
  </si>
  <si>
    <t>거래시작일자</t>
  </si>
  <si>
    <t>TRD_STR_DTM</t>
  </si>
  <si>
    <t>거래종료일자</t>
  </si>
  <si>
    <t>TRD_END_DTM</t>
  </si>
  <si>
    <t>접속_IP</t>
  </si>
  <si>
    <t>CON_IP</t>
  </si>
  <si>
    <t>접속_PORT</t>
  </si>
  <si>
    <t>CON_PORT</t>
  </si>
  <si>
    <t>단말기구분코드(공통코드:TERM_DIV_CD)</t>
  </si>
  <si>
    <t>거래처구분코드</t>
  </si>
  <si>
    <t>CDIV_CD</t>
  </si>
  <si>
    <t>유통점분류</t>
  </si>
  <si>
    <t>DSTBSHOPTYPE_CD</t>
  </si>
  <si>
    <t>임대차권리금</t>
  </si>
  <si>
    <t>RENT_GAMT</t>
  </si>
  <si>
    <t>임대차보증금</t>
  </si>
  <si>
    <t>RENT_SAMT</t>
  </si>
  <si>
    <t>임대차임차료</t>
  </si>
  <si>
    <t>RENT_RAMT</t>
  </si>
  <si>
    <t>가맹계약가맹비</t>
  </si>
  <si>
    <t>CONT_CATM</t>
  </si>
  <si>
    <t>가맹계약보증금</t>
  </si>
  <si>
    <t>SURE_SAMT</t>
  </si>
  <si>
    <t>최종계약종료일</t>
  </si>
  <si>
    <t>LAST_EDDT</t>
  </si>
  <si>
    <t xml:space="preserve"> 주문상세유형코드_x000D_
010	영업팀판촉용_x000D_
015	디피비관련출고_x000D_
020	BTL판촉용_x000D_
030	오픈지원_x000D_
040	직영BTL지원_x000D_
050	무상지원_x000D_
060	마케팅지원</t>
  </si>
  <si>
    <t xml:space="preserve"> 주문상태코드 (30이후로는 미사용, 60, 70은 상품단위로 처리)_x000D_
10	등록_x000D_
20	요청_x000D_
30	확정_x000D_
40	입금확정_x000D_
50	물류전송_x000D_
60	출고_x000D_
70	매입확정</t>
  </si>
  <si>
    <t xml:space="preserve"> 결제유형코드_x000D_
10	현금M_x000D_
20	판촉M_x000D_
30	현금</t>
  </si>
  <si>
    <t xml:space="preserve"> 마감요일[1:일요일, 2:월요일 ... 7:토요일]</t>
  </si>
  <si>
    <t xml:space="preserve"> 배송요일[1:일요일, 2:월요일 ... 7:토요일]</t>
  </si>
  <si>
    <t>주문관련처리일련번호</t>
  </si>
  <si>
    <t>PROC_SEQ</t>
  </si>
  <si>
    <t>실행프로시져</t>
  </si>
  <si>
    <t>TR_DT</t>
  </si>
  <si>
    <t>CI_IP</t>
  </si>
  <si>
    <t>CI_MAXHINE</t>
  </si>
  <si>
    <t>CI_OSUSER</t>
  </si>
  <si>
    <t>CI_TERMINAL</t>
  </si>
  <si>
    <t>CI_PROGRAM</t>
  </si>
  <si>
    <t>TR_FLAG</t>
  </si>
  <si>
    <t xml:space="preserve"> 설문대상구분</t>
  </si>
  <si>
    <t>SURV_TARGET</t>
  </si>
  <si>
    <t xml:space="preserve"> 설문대상매체</t>
  </si>
  <si>
    <t>SURV_TARGET_LOC</t>
  </si>
  <si>
    <t xml:space="preserve">'1'                   </t>
  </si>
  <si>
    <t xml:space="preserve"> 팝업체크주기</t>
  </si>
  <si>
    <t>SURV_CYCLE</t>
  </si>
  <si>
    <t>설문답변번호</t>
  </si>
  <si>
    <t>SURV_ANSW_NO</t>
  </si>
  <si>
    <t>설문번호</t>
  </si>
  <si>
    <t>설문그룹코드</t>
  </si>
  <si>
    <t>SURV_GRP_NO</t>
  </si>
  <si>
    <t>설문질의 번호</t>
  </si>
  <si>
    <t>SURV_ASK_NO</t>
  </si>
  <si>
    <t>답변내용</t>
  </si>
  <si>
    <t>SURV_ANSW</t>
  </si>
  <si>
    <t>답변점수</t>
  </si>
  <si>
    <t>방문일자(매장일경우 점검일자)</t>
  </si>
  <si>
    <t>VISIT_DT</t>
  </si>
  <si>
    <t>방문시각(매장일경우 점검시각)</t>
  </si>
  <si>
    <t>VIST_TM</t>
  </si>
  <si>
    <t>행시기간구분코드(1.미샤데이, 2.빅세일, 3.블랙프라이데이, 9.미행사기간)</t>
  </si>
  <si>
    <t>EVT_TP_CD</t>
  </si>
  <si>
    <t>채널구분</t>
  </si>
  <si>
    <t>CH_TP_CD</t>
  </si>
  <si>
    <t>관리자팀</t>
  </si>
  <si>
    <t>평가자ID</t>
  </si>
  <si>
    <t>평가자이름</t>
  </si>
  <si>
    <t>직급코드</t>
  </si>
  <si>
    <t>JOB_GRADE_CD</t>
  </si>
  <si>
    <t>BROWSER_GUBUN</t>
  </si>
  <si>
    <t>MPC_GUBUN</t>
  </si>
  <si>
    <t>설문질의 내용</t>
  </si>
  <si>
    <t>SURV_ASK_DESC</t>
  </si>
  <si>
    <t>설문질의 키워드</t>
  </si>
  <si>
    <t>SURV_ASK_KWRD</t>
  </si>
  <si>
    <t>설문유형 코드</t>
  </si>
  <si>
    <t>SURV_ASK_TP_CD</t>
  </si>
  <si>
    <t>필수답변 여부</t>
  </si>
  <si>
    <t>REQUIRE_YN</t>
  </si>
  <si>
    <t>설문답변항목 번호</t>
  </si>
  <si>
    <t>SURV_COL_NO</t>
  </si>
  <si>
    <t>설문답변내용</t>
  </si>
  <si>
    <t>SURV_COL_NM</t>
  </si>
  <si>
    <t>설문답변점수</t>
  </si>
  <si>
    <t>SURV_SCORE</t>
  </si>
  <si>
    <t>그룹코드</t>
  </si>
  <si>
    <t>그룹명</t>
  </si>
  <si>
    <t>SURV_GRP_NM</t>
  </si>
  <si>
    <t>팝업 대상 팀 코드</t>
  </si>
  <si>
    <t>SURV_TEAM_CD</t>
  </si>
  <si>
    <t>등록자 아이디</t>
  </si>
  <si>
    <t xml:space="preserve"> 설문대상구분코드(BRN:대상브랜드, SEL:대상매장, EXC:제외매장)</t>
  </si>
  <si>
    <t xml:space="preserve"> 설문대상코드(제외일경우 제외매장코드)</t>
  </si>
  <si>
    <t>SURV_TRG_CD</t>
  </si>
  <si>
    <t>SMS_YN</t>
  </si>
  <si>
    <t>'X'</t>
  </si>
  <si>
    <t xml:space="preserve"> 쿠폰번호</t>
  </si>
  <si>
    <t xml:space="preserve"> 통합고객일련번호</t>
  </si>
  <si>
    <t xml:space="preserve"> 미샤ID</t>
  </si>
  <si>
    <t xml:space="preserve"> 뷰티넷고유번호</t>
  </si>
  <si>
    <t xml:space="preserve"> 온라인프로모션ID</t>
  </si>
  <si>
    <t xml:space="preserve"> 오프라인프로모션ID</t>
  </si>
  <si>
    <t xml:space="preserve"> 발행일자</t>
  </si>
  <si>
    <t xml:space="preserve"> 발행처</t>
  </si>
  <si>
    <t xml:space="preserve"> 사용가능처</t>
  </si>
  <si>
    <t xml:space="preserve"> 발행취소</t>
  </si>
  <si>
    <t xml:space="preserve"> BATCH여부</t>
  </si>
  <si>
    <t xml:space="preserve"> BATCH시간</t>
  </si>
  <si>
    <t xml:space="preserve"> 쿠폰유효시작일자</t>
  </si>
  <si>
    <t xml:space="preserve"> 쿠폰유효종료일자</t>
  </si>
  <si>
    <t xml:space="preserve"> 배포유형코드</t>
  </si>
  <si>
    <t xml:space="preserve"> 적용일시</t>
  </si>
  <si>
    <t xml:space="preserve"> 근무유형코드</t>
  </si>
  <si>
    <t xml:space="preserve"> 기능키명</t>
  </si>
  <si>
    <t xml:space="preserve"> 품목명</t>
  </si>
  <si>
    <t xml:space="preserve"> 품목약어명</t>
  </si>
  <si>
    <t xml:space="preserve"> 판촉물여부</t>
  </si>
  <si>
    <t xml:space="preserve"> 회원등급명</t>
  </si>
  <si>
    <t xml:space="preserve"> 포인트적립율</t>
  </si>
  <si>
    <t>부문구분</t>
  </si>
  <si>
    <t>ACCT_CODE</t>
  </si>
  <si>
    <t>지시번호</t>
  </si>
  <si>
    <t>OORD_NUMB</t>
  </si>
  <si>
    <t>지시순번</t>
  </si>
  <si>
    <t>OORD_SEQ</t>
  </si>
  <si>
    <t>SORD_NUMB</t>
  </si>
  <si>
    <t>주문순번</t>
  </si>
  <si>
    <t>SORD_SEQ</t>
  </si>
  <si>
    <t>물류처리일자</t>
  </si>
  <si>
    <t>PROC_DATE</t>
  </si>
  <si>
    <t>PROC_YSNO</t>
  </si>
  <si>
    <t>DECODE("PROC_DATE",NULL,0,1)</t>
  </si>
  <si>
    <t>카카오페이 머니 결제 건수</t>
  </si>
  <si>
    <t>KAKAOPAYMONY_CNT</t>
  </si>
  <si>
    <t>카카오페이 머니 결제 금액</t>
  </si>
  <si>
    <t>KAKAOPAYMONY_AMT</t>
  </si>
  <si>
    <t>카카오페이 신용 결제 건수</t>
  </si>
  <si>
    <t>KAKAOPAYCREDIT_CNT</t>
  </si>
  <si>
    <t>카카오페이 신용 결제 금액</t>
  </si>
  <si>
    <t>KAKAOPAYCREDIT_AMT</t>
  </si>
  <si>
    <t>영수증본문_2</t>
  </si>
  <si>
    <t>SALE_CONTENTS_2</t>
  </si>
  <si>
    <t>영수증본문_3</t>
  </si>
  <si>
    <t>SALE_CONTENTS_3</t>
  </si>
  <si>
    <t>할인방식(10:정율 20:정액)</t>
  </si>
  <si>
    <t>거래ID</t>
  </si>
  <si>
    <t>결제수단</t>
  </si>
  <si>
    <t>거래추적번호</t>
  </si>
  <si>
    <t>REQ_MANAGE_NO</t>
  </si>
  <si>
    <t>결제 후 잔액</t>
  </si>
  <si>
    <t>거래발생사유코드</t>
  </si>
  <si>
    <t>판매유형코드</t>
  </si>
  <si>
    <t>SALE_TP</t>
  </si>
  <si>
    <t>환불가능여부</t>
  </si>
  <si>
    <t>REFUND_ENABLE</t>
  </si>
  <si>
    <t>원거래추적번호</t>
  </si>
  <si>
    <t>ORG_REQ_MANAGE_NO</t>
  </si>
  <si>
    <t>환불 승인 번호</t>
  </si>
  <si>
    <t>환불 승인 일자</t>
  </si>
  <si>
    <t>환불 승인 시간</t>
  </si>
  <si>
    <t>환불 승인 금액</t>
  </si>
  <si>
    <t>SEQ_NO</t>
  </si>
  <si>
    <t>권종명</t>
  </si>
  <si>
    <t>SALE_TP_CD</t>
  </si>
  <si>
    <t>액면가액</t>
  </si>
  <si>
    <t>환불 전 잔여금액</t>
  </si>
  <si>
    <t>REMAIN_AMT</t>
  </si>
  <si>
    <t>환불금액</t>
  </si>
  <si>
    <t>유효 시작일자</t>
  </si>
  <si>
    <t>VALID_START_DT</t>
  </si>
  <si>
    <t>유효 만료일자</t>
  </si>
  <si>
    <t xml:space="preserve">등록일자_x000D_
</t>
  </si>
  <si>
    <t xml:space="preserve">거래번호 </t>
  </si>
  <si>
    <t xml:space="preserve">매출일자 </t>
  </si>
  <si>
    <t xml:space="preserve">매장코드 </t>
  </si>
  <si>
    <t xml:space="preserve">Lineitem 일련번호 </t>
  </si>
  <si>
    <t xml:space="preserve">TR구분코드 ( 1239 ) </t>
  </si>
  <si>
    <t xml:space="preserve">결제수단 ( 96 : 카카오머니, 97 : 카카오페이(신용)) </t>
  </si>
  <si>
    <t xml:space="preserve">전문관리번호 </t>
  </si>
  <si>
    <t xml:space="preserve">거래고유번호 </t>
  </si>
  <si>
    <t xml:space="preserve">카드번호 </t>
  </si>
  <si>
    <t>BARCODE_NO</t>
  </si>
  <si>
    <t xml:space="preserve">승인금액 </t>
  </si>
  <si>
    <t xml:space="preserve">세금(부가세) </t>
  </si>
  <si>
    <t xml:space="preserve">봉사료 </t>
  </si>
  <si>
    <t>SERVICE_AMT</t>
  </si>
  <si>
    <t xml:space="preserve">할인금액 </t>
  </si>
  <si>
    <t xml:space="preserve">승인번호 </t>
  </si>
  <si>
    <t xml:space="preserve">승인구분 (승인 : 1, 취소 : 2) </t>
  </si>
  <si>
    <t xml:space="preserve">VanID </t>
  </si>
  <si>
    <t xml:space="preserve">승인일자 </t>
  </si>
  <si>
    <t xml:space="preserve">승인시각 </t>
  </si>
  <si>
    <t xml:space="preserve">할부개월수 </t>
  </si>
  <si>
    <t xml:space="preserve">발급사코드 </t>
  </si>
  <si>
    <t xml:space="preserve">발급사명 </t>
  </si>
  <si>
    <t xml:space="preserve">매입사코드 </t>
  </si>
  <si>
    <t xml:space="preserve">매입사명 </t>
  </si>
  <si>
    <t xml:space="preserve">원승인번호 </t>
  </si>
  <si>
    <t xml:space="preserve">원승인일자 </t>
  </si>
  <si>
    <t xml:space="preserve">원승인시각 </t>
  </si>
  <si>
    <t xml:space="preserve">원거래고유번호 </t>
  </si>
  <si>
    <t>ORG_SERIAL_NO</t>
  </si>
  <si>
    <t xml:space="preserve">카드사가맹번호 </t>
  </si>
  <si>
    <t>거래일련번호/VAN거래고유번호</t>
  </si>
  <si>
    <t xml:space="preserve">승인/취소 구분(정상 : 1, 취소 : 2) </t>
  </si>
  <si>
    <t>바코드번호/카드번호</t>
  </si>
  <si>
    <t>거래금액(결제또는 취소금액)</t>
  </si>
  <si>
    <t>세액</t>
  </si>
  <si>
    <t>할부기간(00)</t>
  </si>
  <si>
    <t>카드사 반송 코드(0000)</t>
  </si>
  <si>
    <t>CARD_RTN_CD</t>
  </si>
  <si>
    <t>레코드구분</t>
  </si>
  <si>
    <t>RECORD_DIV</t>
  </si>
  <si>
    <t>단말기번호</t>
  </si>
  <si>
    <t>TERM_NO</t>
  </si>
  <si>
    <t>파일작성일</t>
  </si>
  <si>
    <t>FILE_WRITE_DT</t>
  </si>
  <si>
    <t>유통점 사업자번호</t>
  </si>
  <si>
    <t>MART_BIZ_NO</t>
  </si>
  <si>
    <t>나이스 사업자번호</t>
  </si>
  <si>
    <t>NICE_BIZ_NO</t>
  </si>
  <si>
    <t>가맹점 번호</t>
  </si>
  <si>
    <t>통화코드</t>
  </si>
  <si>
    <t>CURRENCY_CD</t>
  </si>
  <si>
    <t>통화지수</t>
  </si>
  <si>
    <t>CURRENCY_IDX</t>
  </si>
  <si>
    <t>청구일자</t>
  </si>
  <si>
    <t>수수료</t>
  </si>
  <si>
    <t>FEE_AMT</t>
  </si>
  <si>
    <t>입금예정일자</t>
  </si>
  <si>
    <t>DEPOSIT_SCHE_DT</t>
  </si>
  <si>
    <t>가맹점영역</t>
  </si>
  <si>
    <t>CHAIN_SPACE</t>
  </si>
  <si>
    <t>TRAN_DIV</t>
  </si>
  <si>
    <t>파일처리일시</t>
  </si>
  <si>
    <t>가용포인트</t>
  </si>
  <si>
    <t>ABLE_PT</t>
  </si>
  <si>
    <t>실매출금액(GRD_AMT - DC_AMT)</t>
  </si>
  <si>
    <t>원거래 TrID (영수증 환불 시 에만 Set)</t>
    <phoneticPr fontId="19" type="noConversion"/>
  </si>
  <si>
    <t>NCHAR</t>
    <phoneticPr fontId="30" type="noConversion"/>
  </si>
  <si>
    <t>Y</t>
    <phoneticPr fontId="30" type="noConversion"/>
  </si>
  <si>
    <t>N</t>
    <phoneticPr fontId="30" type="noConversion"/>
  </si>
  <si>
    <t>TB_PS_TR_ITM_RESERVE</t>
    <phoneticPr fontId="20" type="noConversion"/>
  </si>
  <si>
    <t>예약판매 상품목록</t>
    <phoneticPr fontId="20" type="noConversion"/>
  </si>
  <si>
    <t>비고</t>
    <phoneticPr fontId="30" type="noConversion"/>
  </si>
  <si>
    <t>사이즈</t>
    <phoneticPr fontId="30" type="noConversion"/>
  </si>
  <si>
    <t>SHOP_CD</t>
    <phoneticPr fontId="30" type="noConversion"/>
  </si>
  <si>
    <t xml:space="preserve"> 점포코드</t>
    <phoneticPr fontId="30" type="noConversion"/>
  </si>
  <si>
    <r>
      <t xml:space="preserve">사이즈 </t>
    </r>
    <r>
      <rPr>
        <sz val="11"/>
        <color theme="1"/>
        <rFont val="맑은 고딕"/>
        <family val="2"/>
        <charset val="129"/>
        <scheme val="minor"/>
      </rPr>
      <t>5 -&gt; 10 으로 변경</t>
    </r>
    <phoneticPr fontId="30" type="noConversion"/>
  </si>
  <si>
    <t>TRAN_ID</t>
    <phoneticPr fontId="30" type="noConversion"/>
  </si>
  <si>
    <t>POS 상태 정보</t>
    <phoneticPr fontId="30" type="noConversion"/>
  </si>
  <si>
    <t>POS 상태 정보</t>
    <phoneticPr fontId="30" type="noConversion"/>
  </si>
  <si>
    <t>테이블명</t>
    <phoneticPr fontId="30" type="noConversion"/>
  </si>
  <si>
    <t>RESERVE_ITEM_CNT</t>
    <phoneticPr fontId="30" type="noConversion"/>
  </si>
  <si>
    <t>RESERVE_ITEM_AMT</t>
    <phoneticPr fontId="30" type="noConversion"/>
  </si>
  <si>
    <t>예약판매건수</t>
    <phoneticPr fontId="30" type="noConversion"/>
  </si>
  <si>
    <t>예약판매금액</t>
    <phoneticPr fontId="30" type="noConversion"/>
  </si>
  <si>
    <t>2021-02-22 컬럼 추가</t>
  </si>
  <si>
    <t>2021-02-22 컬럼 추가</t>
    <phoneticPr fontId="30" type="noConversion"/>
  </si>
  <si>
    <t>쿠폰발급내역</t>
    <phoneticPr fontId="30" type="noConversion"/>
  </si>
  <si>
    <t>쿠폰할인내역</t>
    <phoneticPr fontId="30" type="noConversion"/>
  </si>
  <si>
    <t>ERP_PRM_CD</t>
    <phoneticPr fontId="30" type="noConversion"/>
  </si>
  <si>
    <t>ERP 프로모션코드</t>
    <phoneticPr fontId="30" type="noConversion"/>
  </si>
  <si>
    <t>ERP_OFFR_CD</t>
    <phoneticPr fontId="30" type="noConversion"/>
  </si>
  <si>
    <t>ERP 오퍼코드</t>
    <phoneticPr fontId="30" type="noConversion"/>
  </si>
  <si>
    <t>N</t>
    <phoneticPr fontId="30" type="noConversion"/>
  </si>
  <si>
    <r>
      <t>2021-02-22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컬럼 추가</t>
    </r>
    <phoneticPr fontId="30" type="noConversion"/>
  </si>
  <si>
    <t>프로모션코드</t>
    <phoneticPr fontId="30" type="noConversion"/>
  </si>
  <si>
    <t>ERP_PRM_CD</t>
    <phoneticPr fontId="30" type="noConversion"/>
  </si>
  <si>
    <t>ERP 프로모션코드</t>
    <phoneticPr fontId="30" type="noConversion"/>
  </si>
  <si>
    <t>ERP_OFFR_CD</t>
    <phoneticPr fontId="30" type="noConversion"/>
  </si>
  <si>
    <t>ERP 오퍼코드</t>
    <phoneticPr fontId="30" type="noConversion"/>
  </si>
  <si>
    <t>N</t>
    <phoneticPr fontId="30" type="noConversion"/>
  </si>
  <si>
    <t>2021-02-22 컬럼 추가</t>
    <phoneticPr fontId="30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</si>
  <si>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RP_</t>
    </r>
    <r>
      <rPr>
        <sz val="11"/>
        <color theme="1"/>
        <rFont val="맑은 고딕"/>
        <family val="2"/>
        <charset val="129"/>
        <scheme val="minor"/>
      </rPr>
      <t>PRM_CD</t>
    </r>
    <phoneticPr fontId="30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</si>
  <si>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 xml:space="preserve">RP </t>
    </r>
    <r>
      <rPr>
        <sz val="11"/>
        <color theme="1"/>
        <rFont val="맑은 고딕"/>
        <family val="2"/>
        <charset val="129"/>
        <scheme val="minor"/>
      </rPr>
      <t>프로모션코드</t>
    </r>
    <phoneticPr fontId="30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</si>
  <si>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RP_</t>
    </r>
    <r>
      <rPr>
        <sz val="11"/>
        <color theme="1"/>
        <rFont val="맑은 고딕"/>
        <family val="2"/>
        <charset val="129"/>
        <scheme val="minor"/>
      </rPr>
      <t>OFFR_CD</t>
    </r>
    <phoneticPr fontId="30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</si>
  <si>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 xml:space="preserve">RP </t>
    </r>
    <r>
      <rPr>
        <sz val="11"/>
        <color theme="1"/>
        <rFont val="맑은 고딕"/>
        <family val="2"/>
        <charset val="129"/>
        <scheme val="minor"/>
      </rPr>
      <t>오퍼코드</t>
    </r>
    <phoneticPr fontId="30" type="noConversion"/>
  </si>
  <si>
    <t>프리퀀시 내역</t>
  </si>
  <si>
    <t>프리퀀시 내역</t>
    <phoneticPr fontId="30" type="noConversion"/>
  </si>
  <si>
    <t>프리퀀시 내역</t>
    <phoneticPr fontId="30" type="noConversion"/>
  </si>
  <si>
    <t>기프트카드사용내역</t>
    <phoneticPr fontId="30" type="noConversion"/>
  </si>
  <si>
    <t>기프트카드사용내역</t>
    <phoneticPr fontId="30" type="noConversion"/>
  </si>
  <si>
    <t>기프트카드사용내역</t>
    <phoneticPr fontId="30" type="noConversion"/>
  </si>
  <si>
    <t>기프트카드환불내역</t>
    <phoneticPr fontId="30" type="noConversion"/>
  </si>
  <si>
    <t>기프트카드환불내역</t>
    <phoneticPr fontId="30" type="noConversion"/>
  </si>
  <si>
    <t>기프트카드환불내역</t>
    <phoneticPr fontId="30" type="noConversion"/>
  </si>
  <si>
    <t>기프트카드환불내역상세</t>
    <phoneticPr fontId="30" type="noConversion"/>
  </si>
  <si>
    <t>기프트카드환불내역상세</t>
    <phoneticPr fontId="30" type="noConversion"/>
  </si>
  <si>
    <t>기프트카드환불내역상세</t>
    <phoneticPr fontId="30" type="noConversion"/>
  </si>
  <si>
    <t>카카오페이사용 내역</t>
    <phoneticPr fontId="30" type="noConversion"/>
  </si>
  <si>
    <t>카카오페이사용 내역</t>
    <phoneticPr fontId="30" type="noConversion"/>
  </si>
  <si>
    <t>카카오페이사용 내역</t>
    <phoneticPr fontId="30" type="noConversion"/>
  </si>
  <si>
    <t>ITEM_LN_SEQ</t>
  </si>
  <si>
    <t>ITEM_OUT_QTY</t>
  </si>
  <si>
    <t>ITEM_OUT_COMPLETE</t>
  </si>
  <si>
    <t>TB_PS_TR_ITM_RESERVE</t>
    <phoneticPr fontId="30" type="noConversion"/>
  </si>
  <si>
    <t>예약판매 상품 목록</t>
  </si>
  <si>
    <t>점포코드</t>
    <phoneticPr fontId="30" type="noConversion"/>
  </si>
  <si>
    <t>TB_PS_TR_ITM_RESERVE</t>
    <phoneticPr fontId="30" type="noConversion"/>
  </si>
  <si>
    <t>품목코드</t>
    <phoneticPr fontId="19" type="noConversion"/>
  </si>
  <si>
    <t>바코드</t>
    <phoneticPr fontId="19" type="noConversion"/>
  </si>
  <si>
    <t>품목명</t>
    <phoneticPr fontId="19" type="noConversion"/>
  </si>
  <si>
    <t>판매수량</t>
    <phoneticPr fontId="19" type="noConversion"/>
  </si>
  <si>
    <t>예약판매 상품 수령 수량</t>
    <phoneticPr fontId="19" type="noConversion"/>
  </si>
  <si>
    <t xml:space="preserve">수령 완료 플래그 (N : 미수령, Y : 수령완료) </t>
    <phoneticPr fontId="19" type="noConversion"/>
  </si>
  <si>
    <t>영수증 환불 플래그  (N : 환불X, Y : 영수증 환불)</t>
    <phoneticPr fontId="19" type="noConversion"/>
  </si>
  <si>
    <t>TB_PS_TR_ITM의 Lineitem 일련번호</t>
    <phoneticPr fontId="30" type="noConversion"/>
  </si>
  <si>
    <t>Y</t>
    <phoneticPr fontId="30" type="noConversion"/>
  </si>
  <si>
    <t>TR_TP</t>
    <phoneticPr fontId="30" type="noConversion"/>
  </si>
  <si>
    <t>SAL_TP</t>
    <phoneticPr fontId="30" type="noConversion"/>
  </si>
  <si>
    <t>ITEM_CD</t>
    <phoneticPr fontId="30" type="noConversion"/>
  </si>
  <si>
    <t>N</t>
    <phoneticPr fontId="30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</si>
  <si>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020-12-09 테이블생성</t>
    </r>
    <phoneticPr fontId="30" type="noConversion"/>
  </si>
  <si>
    <t>TB_PS_TR_ITM_RESERVE</t>
    <phoneticPr fontId="30" type="noConversion"/>
  </si>
  <si>
    <t>프로모션조건상품</t>
    <phoneticPr fontId="30" type="noConversion"/>
  </si>
  <si>
    <t>TB_PS_TR_ITM_PRM_COND</t>
    <phoneticPr fontId="30" type="noConversion"/>
  </si>
  <si>
    <t>COND_TP</t>
    <phoneticPr fontId="30" type="noConversion"/>
  </si>
  <si>
    <t>조건구분</t>
    <phoneticPr fontId="30" type="noConversion"/>
  </si>
  <si>
    <r>
      <t>2021-02-24</t>
    </r>
    <r>
      <rPr>
        <sz val="11"/>
        <color theme="1"/>
        <rFont val="맑은 고딕"/>
        <family val="2"/>
        <charset val="129"/>
        <scheme val="minor"/>
      </rPr>
      <t xml:space="preserve"> 테이블생성</t>
    </r>
    <phoneticPr fontId="30" type="noConversion"/>
  </si>
  <si>
    <t>1.3</t>
    <phoneticPr fontId="19" type="noConversion"/>
  </si>
  <si>
    <r>
      <t>2021-02-22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컬럼 추가</t>
    </r>
    <phoneticPr fontId="30" type="noConversion"/>
  </si>
  <si>
    <t>2021.02.24</t>
    <phoneticPr fontId="19" type="noConversion"/>
  </si>
  <si>
    <t>컬럼 변경,
테이블 생성</t>
    <phoneticPr fontId="19" type="noConversion"/>
  </si>
  <si>
    <t>SHOP_CD</t>
    <phoneticPr fontId="30" type="noConversion"/>
  </si>
  <si>
    <t>SHOP_CD 사이즈 5 -&gt; 10으로 변경
ERP 프로모션코드, ERP 오퍼코드 컬럼 추가
테이블 생성
( 8인터페이스관리 탭의 노란색 음영 참조)</t>
    <phoneticPr fontId="19" type="noConversion"/>
  </si>
  <si>
    <t xml:space="preserve"> 주문유형코드_x000D_
ALLOCATION	일괄주문_x000D_
BTL	직영BTL판촉주문_x000D_
BUSINESS	영업전략주문_x000D_
COMPANY	영업담당주문_x000D_
PROP	소품주문_x000D_
SAMPLE	무상판촉_x000D_
SHOP	매장주문_x000D_
SPECIAL	특판주문</t>
    <phoneticPr fontId="19" type="noConversion"/>
  </si>
  <si>
    <t>컬럼명</t>
    <phoneticPr fontId="30" type="noConversion"/>
  </si>
  <si>
    <t>NOT NULL</t>
    <phoneticPr fontId="30" type="noConversion"/>
  </si>
  <si>
    <t>FK여부</t>
    <phoneticPr fontId="30" type="noConversion"/>
  </si>
  <si>
    <t>TB_PS_TR_ITM_PRM_COND</t>
    <phoneticPr fontId="30" type="noConversion"/>
  </si>
  <si>
    <r>
      <t xml:space="preserve"> 품목상세</t>
    </r>
    <r>
      <rPr>
        <b/>
        <sz val="11"/>
        <color rgb="FFFF0000"/>
        <rFont val="맑은 고딕"/>
        <family val="3"/>
        <charset val="129"/>
      </rPr>
      <t xml:space="preserve">    ----&gt; 삭제처리됨</t>
    </r>
    <phoneticPr fontId="20" type="noConversion"/>
  </si>
  <si>
    <r>
      <t xml:space="preserve"> 품목바코드</t>
    </r>
    <r>
      <rPr>
        <b/>
        <sz val="11"/>
        <color rgb="FFFF0000"/>
        <rFont val="맑은 고딕"/>
        <family val="3"/>
        <charset val="129"/>
      </rPr>
      <t xml:space="preserve">    ----&gt; 삭제처리됨</t>
    </r>
    <phoneticPr fontId="20" type="noConversion"/>
  </si>
  <si>
    <t>TB_PS_TR_ITM_RESERVE</t>
    <phoneticPr fontId="30" type="noConversion"/>
  </si>
  <si>
    <t>TB_PS_TR_ITM_PRM_COND</t>
    <phoneticPr fontId="30" type="noConversion"/>
  </si>
  <si>
    <t>TB_PS_TR_ITM_RESERVE</t>
    <phoneticPr fontId="30" type="noConversion"/>
  </si>
  <si>
    <t>IF_ABLE_STOCK_MST</t>
  </si>
  <si>
    <t>IF_ALLOC_MST</t>
  </si>
  <si>
    <t>IF_CHAIN_MILG_SALES_DEDUCT</t>
  </si>
  <si>
    <t>IF_CONS_ITEM_SALE</t>
  </si>
  <si>
    <t>IF_CUST_VT_ACCT_INFO</t>
  </si>
  <si>
    <t>IF_DD_SALES_SELL_OUT</t>
  </si>
  <si>
    <t>IF_DELV_GRP_DAY_INFO</t>
  </si>
  <si>
    <t>IF_ITEM_MST</t>
  </si>
  <si>
    <t>IF_ITEM_SET_INFO</t>
  </si>
  <si>
    <t>IF_OUT_OORD_STAT</t>
  </si>
  <si>
    <t>IF_OUT_PROC_RES</t>
  </si>
  <si>
    <t>IF_PROM_CHAIN_CONS_SALES</t>
  </si>
  <si>
    <t>IF_PROM_PLAN</t>
  </si>
  <si>
    <t>IF_REPL_DELV_DAY_INFO</t>
  </si>
  <si>
    <t>IF_SHOP_DD_STOCK</t>
  </si>
  <si>
    <t>IF_SHOP_ITEM_CTRL_EXCP_MST</t>
  </si>
  <si>
    <t>IF_SHOP_LOAN_LIMIT</t>
  </si>
  <si>
    <t>IF_SHOP_MNG_EMP</t>
  </si>
  <si>
    <t>IF_SHOP_MST</t>
  </si>
  <si>
    <t>IF_SHOP_RTN</t>
  </si>
  <si>
    <t>IF_SHOP_STOCK_STAT_CHG</t>
  </si>
  <si>
    <t>IF_SHOP_TAX_CLS_SALE</t>
  </si>
  <si>
    <t>IF_SUPP_PRC_MST</t>
  </si>
  <si>
    <t>IF_TRANS_STOCK_ORD_DEL_RES</t>
  </si>
  <si>
    <t>(IF)매장별 여신현황 정보</t>
  </si>
  <si>
    <t>(IF)할당 마스터 정보</t>
  </si>
  <si>
    <t>(IF)매출차감증액</t>
  </si>
  <si>
    <t>(IF)위탁품판매실적</t>
  </si>
  <si>
    <t>(IF)거래처 가상계좌 정보</t>
  </si>
  <si>
    <t>(IF)판매실적_Sell-out</t>
  </si>
  <si>
    <t>(IF)배송조 요일 관리 정보</t>
  </si>
  <si>
    <t>(IF)자재 마스터</t>
  </si>
  <si>
    <t>(IF)주문 BOM</t>
  </si>
  <si>
    <t>(IF)출고지시상태</t>
  </si>
  <si>
    <t>(IF)출고처리결과</t>
  </si>
  <si>
    <t>(IF)프로모션별 가맹점 소비자판매실적</t>
  </si>
  <si>
    <t>(IF)프로모션계획</t>
  </si>
  <si>
    <t>(IF)매장별 대체 배송일 정보</t>
  </si>
  <si>
    <t>(IF)직영매장재고 일 기초재고</t>
  </si>
  <si>
    <t>(IF)허용제외 마스터</t>
  </si>
  <si>
    <t>(IF)매장별 담당 영업</t>
  </si>
  <si>
    <t>(IF)거래처,매장,납품처 마스터</t>
  </si>
  <si>
    <t>(IF)직영매장재고 재고상태 정보</t>
  </si>
  <si>
    <t>(IF)일별세금분류별매출금액</t>
  </si>
  <si>
    <t>(IF)가격 마스터</t>
  </si>
  <si>
    <t>(IF)판매주문/이관재고 삭제처리</t>
  </si>
  <si>
    <t>IF_SHOP_LOAN_LIMIT</t>
    <phoneticPr fontId="20" type="noConversion"/>
  </si>
  <si>
    <t>인터페이스 수신일자</t>
  </si>
  <si>
    <t>8</t>
  </si>
  <si>
    <t>인터페이스 메세지ID</t>
  </si>
  <si>
    <t>IF_MSGID</t>
  </si>
  <si>
    <t>32</t>
  </si>
  <si>
    <t>인터페이스 일련번호</t>
  </si>
  <si>
    <t>IF_SEQ</t>
  </si>
  <si>
    <t>10</t>
  </si>
  <si>
    <t>20</t>
  </si>
  <si>
    <t>오프라인 가용재고</t>
  </si>
  <si>
    <t>OFF_ABLE_STOCK</t>
  </si>
  <si>
    <t>15,2</t>
  </si>
  <si>
    <t xml:space="preserve">0 </t>
  </si>
  <si>
    <t>온라인 가용재고</t>
  </si>
  <si>
    <t>ON_ABLE_STOCK</t>
  </si>
  <si>
    <t>수출 가용재고</t>
  </si>
  <si>
    <t>EXPORT_ABLE_STOCK</t>
  </si>
  <si>
    <t>MAX 가용재고</t>
  </si>
  <si>
    <t>MAX_ABLE_STOCK</t>
  </si>
  <si>
    <t>가용재고 계</t>
  </si>
  <si>
    <t>ABLE_STOCK_SUM</t>
  </si>
  <si>
    <t>1</t>
  </si>
  <si>
    <t>PROC_REMARK</t>
  </si>
  <si>
    <t>2000</t>
  </si>
  <si>
    <t>14</t>
  </si>
  <si>
    <t>할당구분</t>
  </si>
  <si>
    <t>ALLOC_TYPE</t>
  </si>
  <si>
    <t>2</t>
  </si>
  <si>
    <t>채널유형</t>
  </si>
  <si>
    <t>CH_TYPE</t>
  </si>
  <si>
    <t>3</t>
  </si>
  <si>
    <t>할당시작일</t>
  </si>
  <si>
    <t>ALLOC_STT_DT</t>
  </si>
  <si>
    <t>할당종료일</t>
  </si>
  <si>
    <t>ALLOC_END_DT</t>
  </si>
  <si>
    <t>할당잔량</t>
  </si>
  <si>
    <t>ALOOC_REMAIN_QTY</t>
  </si>
  <si>
    <t>13</t>
  </si>
  <si>
    <t>시스템 구분</t>
  </si>
  <si>
    <t>SYSTEM_DIV</t>
  </si>
  <si>
    <t>주문유형</t>
  </si>
  <si>
    <t xml:space="preserve">ORD_TP </t>
  </si>
  <si>
    <t>4</t>
  </si>
  <si>
    <t>재고 체크일</t>
  </si>
  <si>
    <t>STOCK_CHK_DT</t>
  </si>
  <si>
    <t>SEQNO</t>
  </si>
  <si>
    <t>마일리지금액</t>
  </si>
  <si>
    <t>MILG_AMT</t>
  </si>
  <si>
    <t>프로모션1</t>
  </si>
  <si>
    <t>PROM_CD1</t>
  </si>
  <si>
    <t>프로모션2</t>
  </si>
  <si>
    <t>PROM_CD2</t>
  </si>
  <si>
    <t>프로모션3</t>
  </si>
  <si>
    <t>PROM_CD3</t>
  </si>
  <si>
    <t>프로모션4</t>
  </si>
  <si>
    <t>PROM_CD4</t>
  </si>
  <si>
    <t>프로모션5</t>
  </si>
  <si>
    <t>PROM_CD5</t>
  </si>
  <si>
    <t>프로모션6</t>
  </si>
  <si>
    <t>PROM_CD6</t>
  </si>
  <si>
    <t>프로모션7</t>
  </si>
  <si>
    <t>PROM_CD7</t>
  </si>
  <si>
    <t>프로모션8</t>
  </si>
  <si>
    <t>PROM_CD8</t>
  </si>
  <si>
    <t>프로모션9</t>
  </si>
  <si>
    <t>PROM_CD9</t>
  </si>
  <si>
    <t>시스템구분</t>
  </si>
  <si>
    <t>ORD_TP</t>
  </si>
  <si>
    <t>유통경로</t>
  </si>
  <si>
    <t>MART_PATH</t>
  </si>
  <si>
    <t>제품군</t>
  </si>
  <si>
    <t>ITEM_GROUP</t>
  </si>
  <si>
    <t>납품처</t>
  </si>
  <si>
    <t>SUPP_CD</t>
  </si>
  <si>
    <t>출하예정일자</t>
  </si>
  <si>
    <t>OUT_SCHE_DT</t>
  </si>
  <si>
    <t>오더사유</t>
  </si>
  <si>
    <t>SAP_ORD_REASON</t>
  </si>
  <si>
    <t>30</t>
  </si>
  <si>
    <t>주문수량</t>
  </si>
  <si>
    <t>ORD_QTY</t>
  </si>
  <si>
    <t>플랜트코드</t>
  </si>
  <si>
    <t>PLANT_CD</t>
  </si>
  <si>
    <t>저장위치코드</t>
  </si>
  <si>
    <t>SAVE_POS_CD</t>
  </si>
  <si>
    <t>18,2</t>
  </si>
  <si>
    <t>BT마일리지</t>
  </si>
  <si>
    <t>BT_MILEAGE</t>
  </si>
  <si>
    <t>15</t>
  </si>
  <si>
    <t>택배비</t>
  </si>
  <si>
    <t>DELV_AMT</t>
  </si>
  <si>
    <t>실판매금액</t>
  </si>
  <si>
    <t>REAL_SALES_AMT</t>
  </si>
  <si>
    <t>매출금액(부가세제외_택배비제외)</t>
  </si>
  <si>
    <t>매출부가세액(택배비포함)</t>
  </si>
  <si>
    <t>가상계좌번호</t>
  </si>
  <si>
    <t>VT_ACCT_NO</t>
  </si>
  <si>
    <t>200</t>
  </si>
  <si>
    <t>유효시작일</t>
  </si>
  <si>
    <t>VALID_FR_DT</t>
  </si>
  <si>
    <t>유효종료일</t>
  </si>
  <si>
    <t>VALID_TO_DT</t>
  </si>
  <si>
    <t>시스템구분(PRM)</t>
  </si>
  <si>
    <t>24</t>
  </si>
  <si>
    <t>DTL_SEQ</t>
  </si>
  <si>
    <t>6</t>
  </si>
  <si>
    <t>세금구분</t>
  </si>
  <si>
    <t>TAXKD</t>
  </si>
  <si>
    <t>품목구분코드</t>
  </si>
  <si>
    <t>ITEM_DIV_CD</t>
  </si>
  <si>
    <t>배송조코드</t>
  </si>
  <si>
    <t>배송조 내역</t>
  </si>
  <si>
    <t>DELV_GRP_DESC</t>
  </si>
  <si>
    <t>일</t>
  </si>
  <si>
    <t>SUN</t>
  </si>
  <si>
    <t>월</t>
  </si>
  <si>
    <t>MON</t>
  </si>
  <si>
    <t>화</t>
  </si>
  <si>
    <t>TUE</t>
  </si>
  <si>
    <t>수</t>
  </si>
  <si>
    <t>WED</t>
  </si>
  <si>
    <t>목</t>
  </si>
  <si>
    <t>THU</t>
  </si>
  <si>
    <t>금</t>
  </si>
  <si>
    <t>FRI</t>
  </si>
  <si>
    <t>토</t>
  </si>
  <si>
    <t>SAT</t>
  </si>
  <si>
    <t>300</t>
  </si>
  <si>
    <t>브랜드유형코드</t>
  </si>
  <si>
    <t>BRAND_TP_CD</t>
  </si>
  <si>
    <t>라인(대)</t>
  </si>
  <si>
    <t>LINE_LCLS_CD</t>
  </si>
  <si>
    <t>라인(중)</t>
  </si>
  <si>
    <t>LINE_MCLS_CD</t>
  </si>
  <si>
    <t>전용코드</t>
  </si>
  <si>
    <t>SPC_CD</t>
  </si>
  <si>
    <t xml:space="preserve"> 주문단위</t>
  </si>
  <si>
    <t>구품목코드</t>
  </si>
  <si>
    <t>OLD_ITEM_CD</t>
  </si>
  <si>
    <t>판촉가</t>
  </si>
  <si>
    <t>SPRM_PRC</t>
  </si>
  <si>
    <t>BOM모코드여부</t>
  </si>
  <si>
    <t>BOM_PARENT_YN</t>
  </si>
  <si>
    <t>작업구분</t>
  </si>
  <si>
    <t>JOB_DIV</t>
  </si>
  <si>
    <t>모코드 단가</t>
  </si>
  <si>
    <t>PARENT_PRC</t>
  </si>
  <si>
    <t>구성품 단가</t>
  </si>
  <si>
    <t>SET_PRC</t>
  </si>
  <si>
    <t>SAP주문번호</t>
  </si>
  <si>
    <t>SAP_ORD_NO</t>
  </si>
  <si>
    <t>납품문서번호</t>
  </si>
  <si>
    <t>DELV_DOC_ID</t>
  </si>
  <si>
    <t>자재이동일</t>
  </si>
  <si>
    <t>ITEM_MV_DT</t>
  </si>
  <si>
    <t>판매오더 번호</t>
  </si>
  <si>
    <t>SALE_ORD_NO</t>
  </si>
  <si>
    <t>5</t>
  </si>
  <si>
    <t>ITEM_NO</t>
  </si>
  <si>
    <t>출고지시 수량</t>
  </si>
  <si>
    <t>OORD_QTY</t>
  </si>
  <si>
    <t>13,3</t>
  </si>
  <si>
    <t>SUP_AMT</t>
  </si>
  <si>
    <t>합계</t>
  </si>
  <si>
    <t>AMOUNT</t>
  </si>
  <si>
    <t>회사코드</t>
  </si>
  <si>
    <t>수립월</t>
  </si>
  <si>
    <t>ESTBL_MM</t>
  </si>
  <si>
    <t>저장번호</t>
  </si>
  <si>
    <t>SAVE_NO</t>
  </si>
  <si>
    <t>오퍼명</t>
  </si>
  <si>
    <t>OFFR_NM</t>
  </si>
  <si>
    <t>프로모션상세내역</t>
  </si>
  <si>
    <t>PROM_DTL_DESC</t>
  </si>
  <si>
    <t>적용대상</t>
  </si>
  <si>
    <t>APPLY_TRG_CD</t>
  </si>
  <si>
    <t>PROM_APPLY_TP</t>
  </si>
  <si>
    <t>프로모션유형</t>
  </si>
  <si>
    <t>PROM_TP</t>
  </si>
  <si>
    <t>BM적립</t>
  </si>
  <si>
    <t>BM_ACC</t>
  </si>
  <si>
    <t>미샤데이여부</t>
  </si>
  <si>
    <t>MISSADAY_YN</t>
  </si>
  <si>
    <t>맴버십데이여부</t>
  </si>
  <si>
    <t>MEM_DAY_YN</t>
  </si>
  <si>
    <t>중복여부</t>
  </si>
  <si>
    <t>DUP_YN</t>
  </si>
  <si>
    <t>전송대상_직영</t>
  </si>
  <si>
    <t>SEND_TRG_DIRECT</t>
  </si>
  <si>
    <t>전송대상_가맹</t>
  </si>
  <si>
    <t>SEND_TRG_CHAIN</t>
  </si>
  <si>
    <t>전송대상_유통</t>
  </si>
  <si>
    <t>SEND_TRG_MART</t>
  </si>
  <si>
    <t>전체품목여부</t>
  </si>
  <si>
    <t>TOT_ITEM_YN</t>
  </si>
  <si>
    <t>행사가</t>
  </si>
  <si>
    <t>EVT_AMT</t>
  </si>
  <si>
    <t>배송휴무일</t>
  </si>
  <si>
    <t>DELV_CLOSE_DT</t>
  </si>
  <si>
    <t>대체배송일</t>
  </si>
  <si>
    <t>REPL_DELV_DT</t>
  </si>
  <si>
    <t>적용일자(전일자)</t>
  </si>
  <si>
    <t>현금마일리지</t>
  </si>
  <si>
    <t>CASH_MILG</t>
  </si>
  <si>
    <t>판촉마일리지</t>
  </si>
  <si>
    <t>SPRM_MILG</t>
  </si>
  <si>
    <t xml:space="preserve"> 인터페이스 수신일자</t>
  </si>
  <si>
    <t xml:space="preserve"> 인터페이스 메세지ID</t>
  </si>
  <si>
    <t xml:space="preserve"> 인터페이스 일련번호</t>
  </si>
  <si>
    <t xml:space="preserve"> 작업구분</t>
  </si>
  <si>
    <t xml:space="preserve"> 담당영업사원코드</t>
  </si>
  <si>
    <t xml:space="preserve"> 처리내용</t>
  </si>
  <si>
    <t>고객구분</t>
  </si>
  <si>
    <t>CUST_DIV</t>
  </si>
  <si>
    <t>CRM상권분류코드</t>
  </si>
  <si>
    <t>100</t>
  </si>
  <si>
    <t>50</t>
  </si>
  <si>
    <t>매장형태</t>
  </si>
  <si>
    <t>SHOP_TYPE</t>
  </si>
  <si>
    <t>위탁형태</t>
  </si>
  <si>
    <t>CONS_TYPE</t>
  </si>
  <si>
    <t>납품처코드</t>
  </si>
  <si>
    <t>DELV_TO_CD</t>
  </si>
  <si>
    <t>구매장코드</t>
  </si>
  <si>
    <t>OLD_SHOP_CD</t>
  </si>
  <si>
    <t>원주문번호</t>
  </si>
  <si>
    <t>제품코드</t>
  </si>
  <si>
    <t>18,5</t>
  </si>
  <si>
    <t>매출액(부가세제외_택배비제외)</t>
  </si>
  <si>
    <t xml:space="preserve">'N'        </t>
  </si>
  <si>
    <t>전송일자</t>
  </si>
  <si>
    <t>SEND_DT</t>
  </si>
  <si>
    <t>조정여부</t>
  </si>
  <si>
    <t>ADJ_YN</t>
  </si>
  <si>
    <t>세금코드</t>
  </si>
  <si>
    <t>VAT_CD</t>
  </si>
  <si>
    <t>공급가액</t>
  </si>
  <si>
    <t>가격구분</t>
  </si>
  <si>
    <t>SUPP_TP</t>
  </si>
  <si>
    <t>오더유형</t>
  </si>
  <si>
    <t>SAP_ORD_TP</t>
  </si>
  <si>
    <t>2020-12-14 테이블생성</t>
    <phoneticPr fontId="30" type="noConversion"/>
  </si>
  <si>
    <t>(IF)여신현황 정보</t>
    <phoneticPr fontId="20" type="noConversion"/>
  </si>
  <si>
    <t>TB_ERP_ABLE_STOCK_MST</t>
  </si>
  <si>
    <t>TB_ERP_ALLOC_MST</t>
  </si>
  <si>
    <t>TB_ERP_ORD_ORD_DTL</t>
  </si>
  <si>
    <t>TB_ERP_PROM_PLAN</t>
  </si>
  <si>
    <t>TB_ERP_PROM_PLAN_DTL</t>
  </si>
  <si>
    <t>TB_ERP_REPL_DELV_DAY_INFO</t>
  </si>
  <si>
    <t>TB_ERP_SHOP_DD_STOCK</t>
  </si>
  <si>
    <t>TB_ERP_SHOP_ITEM_CTRL_EXCP</t>
  </si>
  <si>
    <t>TB_ERP_SHOP_LOAN_LIMIT</t>
  </si>
  <si>
    <t>ERP가용성재고 정보</t>
  </si>
  <si>
    <t>ERP 할당 마스터 정보</t>
  </si>
  <si>
    <t>(IF)ERP출고처리결과</t>
  </si>
  <si>
    <t>프로모션계획상세</t>
  </si>
  <si>
    <t>ERP프로모션계획상세</t>
  </si>
  <si>
    <t>ERP 매장별 대체 배송일 정보</t>
  </si>
  <si>
    <t>(ERP)직영매장 일 기초 재고</t>
  </si>
  <si>
    <t>매장별허용제외관리</t>
  </si>
  <si>
    <t>ERP 매장별 여신현황 정보</t>
  </si>
  <si>
    <t>프로모션 상세내역</t>
  </si>
  <si>
    <t>프로모션 적용 구분</t>
  </si>
  <si>
    <t>프로모션 유형</t>
  </si>
  <si>
    <t>적용 시작일자</t>
  </si>
  <si>
    <t>적용 종료일자</t>
  </si>
  <si>
    <t xml:space="preserve">0  </t>
  </si>
  <si>
    <t>STOCK_DT</t>
  </si>
  <si>
    <t>TB_ERP_ALLOC_MSTALLOC_TYPE</t>
  </si>
  <si>
    <t>TB_ERP_ALLOC_MSTCH_TYPE</t>
  </si>
  <si>
    <t>TB_ERP_ALLOC_MSTITEM_CD</t>
  </si>
  <si>
    <t>TB_ERP_ALLOC_MSTSHOP_CD</t>
  </si>
  <si>
    <t>TB_ERP_ALLOC_MSTALLOC_STT_DT</t>
  </si>
  <si>
    <t>TB_ERP_ALLOC_MSTALLOC_END_DT</t>
  </si>
  <si>
    <t>TB_ERP_ALLOC_MSTALOOC_REMAIN_QTY</t>
  </si>
  <si>
    <t>TB_ERP_ALLOC_MSTREG_DTM</t>
  </si>
  <si>
    <t>TB_ERP_ALLOC_MSTREGR_ID</t>
  </si>
  <si>
    <t>TB_ERP_PROM_PLANPROM_CD</t>
  </si>
  <si>
    <t>TB_ERP_PROM_PLANOFFR_CD</t>
  </si>
  <si>
    <t>TB_ERP_PROM_PLANPROM_NM</t>
  </si>
  <si>
    <t>TB_ERP_PROM_PLANOFFR_NM</t>
  </si>
  <si>
    <t>TB_ERP_PROM_PLANCOMP_CD</t>
  </si>
  <si>
    <t>TB_ERP_PROM_PLANESTBL_MM</t>
  </si>
  <si>
    <t>TB_ERP_PROM_PLANSAVE_NO</t>
  </si>
  <si>
    <t>TB_ERP_PROM_PLANPROM_DTL_DESC</t>
  </si>
  <si>
    <t>TB_ERP_PROM_PLANAPPLY_TRG_CD</t>
  </si>
  <si>
    <t>TB_ERP_PROM_PLANPROM_APPLY_TP</t>
  </si>
  <si>
    <t>TB_ERP_PROM_PLANPROM_TP</t>
  </si>
  <si>
    <t>TB_ERP_PROM_PLANAPPLY_STT_DT</t>
  </si>
  <si>
    <t>TB_ERP_PROM_PLANAPPLY_END_DT</t>
  </si>
  <si>
    <t>TB_ERP_PROM_PLANBM_ACC</t>
  </si>
  <si>
    <t>TB_ERP_PROM_PLANMISSADAY_YN</t>
  </si>
  <si>
    <t>TB_ERP_PROM_PLANMEM_DAY_YN</t>
  </si>
  <si>
    <t>TB_ERP_PROM_PLANDUP_YN</t>
  </si>
  <si>
    <t>TB_ERP_PROM_PLANSEND_TRG_DIRECT</t>
  </si>
  <si>
    <t>TB_ERP_PROM_PLANSEND_TRG_CHAIN</t>
  </si>
  <si>
    <t>TB_ERP_PROM_PLANSEND_TRG_MART</t>
  </si>
  <si>
    <t>TB_ERP_PROM_PLANREG_DTM</t>
  </si>
  <si>
    <t>TB_ERP_PROM_PLANREGR_ID</t>
  </si>
  <si>
    <t>TB_ERP_PROM_PLANMOD_DTM</t>
  </si>
  <si>
    <t>TB_ERP_PROM_PLANMODR_ID</t>
  </si>
  <si>
    <t>TB_ERP_PROM_PLAN_DTLPROM_CD</t>
  </si>
  <si>
    <t>TB_ERP_PROM_PLAN_DTLOFFR_CD</t>
  </si>
  <si>
    <t>TB_ERP_PROM_PLAN_DTLITEM_CD</t>
  </si>
  <si>
    <t>TB_ERP_PROM_PLAN_DTLSHOP_CD</t>
  </si>
  <si>
    <t>TB_ERP_PROM_PLAN_DTLTOT_ITEM_YN</t>
  </si>
  <si>
    <t>TB_ERP_PROM_PLAN_DTLCONSPRC</t>
  </si>
  <si>
    <t>TB_ERP_PROM_PLAN_DTLDC_AMT</t>
  </si>
  <si>
    <t>TB_ERP_PROM_PLAN_DTLEVT_AMT</t>
  </si>
  <si>
    <t>TB_ERP_PROM_PLAN_DTLCURRENCY_CD</t>
  </si>
  <si>
    <t>TB_ERP_PROM_PLAN_DTLDC_RATE</t>
  </si>
  <si>
    <t>TB_ERP_REPL_DELV_DAY_INFOSHOP_CD</t>
  </si>
  <si>
    <t>TB_ERP_REPL_DELV_DAY_INFODELV_CLOSE_DT</t>
  </si>
  <si>
    <t>TB_ERP_REPL_DELV_DAY_INFOREPL_DELV_DT</t>
  </si>
  <si>
    <t>TB_ERP_REPL_DELV_DAY_INFOREG_DTM</t>
  </si>
  <si>
    <t>TB_ERP_REPL_DELV_DAY_INFOREGR_ID</t>
  </si>
  <si>
    <t>TB_ERP_SHOP_ITEM_CTRL_EXCPSHOP_CD</t>
  </si>
  <si>
    <t>TB_ERP_SHOP_ITEM_CTRL_EXCPITEM_CD</t>
  </si>
  <si>
    <t>TB_ERP_SHOP_ITEM_CTRL_EXCPAPPLY_STT_DT</t>
  </si>
  <si>
    <t>TB_ERP_SHOP_ITEM_CTRL_EXCPAPPLY_END_DT</t>
  </si>
  <si>
    <t>TB_ERP_SHOP_ITEM_CTRL_EXCPREG_DTM</t>
  </si>
  <si>
    <t>TB_ERP_SHOP_ITEM_CTRL_EXCPREGR_ID</t>
  </si>
  <si>
    <t>TB_ERP_SHOP_ITEM_CTRL_EXCPMOD_DTM</t>
  </si>
  <si>
    <t>TB_ERP_SHOP_ITEM_CTRL_EXCPMODR_ID</t>
  </si>
  <si>
    <t>TB_BAS_ITEM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</si>
</sst>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1" formatCode="_-* #,##0_-;\-* #,##0_-;_-* &quot;-&quot;_-;_-@_-"/>
    <numFmt numFmtId="43" formatCode="_-* #,##0.00_-;\-* #,##0.00_-;_-* &quot;-&quot;??_-;_-@_-"/>
    <numFmt numFmtId="176" formatCode="_-* #,##0.00_-;&quot;₩&quot;&quot;₩&quot;&quot;₩&quot;\-* #,##0.00_-;_-* &quot;-&quot;??_-;_-@_-"/>
    <numFmt numFmtId="177" formatCode="&quot;₩&quot;&quot;₩&quot;&quot;₩&quot;\$#,##0.00_);&quot;₩&quot;&quot;₩&quot;\(&quot;₩&quot;&quot;₩&quot;&quot;₩&quot;\$#,##0.00&quot;₩&quot;&quot;₩&quot;&quot;₩&quot;\)"/>
    <numFmt numFmtId="178" formatCode="&quot;₩&quot;#,##0.00;[Red]&quot;₩&quot;&quot;₩&quot;&quot;₩&quot;&quot;₩&quot;&quot;₩&quot;&quot;₩&quot;&quot;₩&quot;&quot;₩&quot;&quot;₩&quot;&quot;₩&quot;&quot;₩&quot;\-&quot;₩&quot;#,##0.00"/>
    <numFmt numFmtId="179" formatCode="_(&quot;$&quot;* #,##0_);_(&quot;$&quot;* \(#,##0\);_(&quot;$&quot;* &quot;-&quot;_);_(@_)"/>
    <numFmt numFmtId="180" formatCode="_(&quot;$&quot;* #,##0.00_);_(&quot;$&quot;* \(#,##0.00\);_(&quot;$&quot;* &quot;-&quot;??_);_(@_)"/>
    <numFmt numFmtId="181" formatCode="&quot;₩&quot;#,##0;[Red]&quot;₩&quot;&quot;₩&quot;&quot;₩&quot;&quot;₩&quot;&quot;₩&quot;&quot;₩&quot;&quot;₩&quot;&quot;₩&quot;&quot;₩&quot;\-&quot;₩&quot;#,##0"/>
    <numFmt numFmtId="182" formatCode="_-&quot;₩&quot;* #,##0_-;&quot;₩&quot;&quot;₩&quot;&quot;₩&quot;&quot;₩&quot;&quot;₩&quot;&quot;₩&quot;&quot;₩&quot;&quot;₩&quot;&quot;₩&quot;\-&quot;₩&quot;* #,##0_-;_-&quot;₩&quot;* &quot;-&quot;_-;_-@_-"/>
    <numFmt numFmtId="183" formatCode="_-* #,##0.00_-;&quot;₩&quot;&quot;₩&quot;&quot;₩&quot;&quot;₩&quot;&quot;₩&quot;\-* #,##0.00_-;_-* &quot;-&quot;??_-;_-@_-"/>
    <numFmt numFmtId="184" formatCode="_ * #,##0_ ;_ * \-#,##0_ ;_ * &quot;-&quot;_ ;_ @_ "/>
    <numFmt numFmtId="185" formatCode="_ * #,##0.00_ ;_ * \-#,##0.00_ ;_ * &quot;-&quot;??_ ;_ @_ "/>
    <numFmt numFmtId="186" formatCode="0_);[Red]\(0\)"/>
    <numFmt numFmtId="187" formatCode="mm&quot;월&quot;\ dd&quot;일&quot;"/>
  </numFmts>
  <fonts count="79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8"/>
      <name val="돋움"/>
      <family val="3"/>
      <charset val="129"/>
    </font>
    <font>
      <sz val="11"/>
      <name val="맑은 고딕"/>
      <family val="3"/>
      <charset val="129"/>
    </font>
    <font>
      <b/>
      <sz val="18"/>
      <name val="맑은 고딕"/>
      <family val="3"/>
      <charset val="129"/>
    </font>
    <font>
      <b/>
      <sz val="14"/>
      <name val="맑은 고딕"/>
      <family val="3"/>
      <charset val="129"/>
    </font>
    <font>
      <b/>
      <sz val="24"/>
      <name val="맑은 고딕"/>
      <family val="3"/>
      <charset val="129"/>
    </font>
    <font>
      <b/>
      <sz val="20"/>
      <name val="맑은 고딕"/>
      <family val="3"/>
      <charset val="129"/>
    </font>
    <font>
      <b/>
      <sz val="11"/>
      <name val="맑은 고딕"/>
      <family val="3"/>
      <charset val="129"/>
    </font>
    <font>
      <b/>
      <sz val="16"/>
      <name val="맑은 고딕"/>
      <family val="3"/>
      <charset val="129"/>
    </font>
    <font>
      <sz val="11"/>
      <name val="돋움"/>
      <family val="3"/>
      <charset val="129"/>
    </font>
    <font>
      <sz val="14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vertAlign val="superscript"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3"/>
      <charset val="129"/>
      <scheme val="minor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indexed="63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0"/>
      <name val="MS Sans Serif"/>
      <family val="2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b/>
      <sz val="11"/>
      <name val="Helv"/>
      <family val="2"/>
    </font>
    <font>
      <sz val="10"/>
      <name val="Times New Roma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36"/>
      <name val="맑은 고딕"/>
      <family val="3"/>
      <charset val="129"/>
    </font>
    <font>
      <sz val="9"/>
      <name val="굴림체"/>
      <family val="3"/>
      <charset val="129"/>
    </font>
    <font>
      <sz val="11"/>
      <color indexed="19"/>
      <name val="맑은 고딕"/>
      <family val="3"/>
      <charset val="129"/>
    </font>
    <font>
      <i/>
      <sz val="11"/>
      <color indexed="6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indexed="49"/>
      <name val="맑은 고딕"/>
      <family val="3"/>
      <charset val="129"/>
    </font>
    <font>
      <b/>
      <sz val="13"/>
      <color indexed="49"/>
      <name val="맑은 고딕"/>
      <family val="3"/>
      <charset val="129"/>
    </font>
    <font>
      <b/>
      <sz val="11"/>
      <color indexed="49"/>
      <name val="맑은 고딕"/>
      <family val="3"/>
      <charset val="129"/>
    </font>
    <font>
      <b/>
      <sz val="18"/>
      <color indexed="49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name val="돋움"/>
      <family val="3"/>
      <charset val="129"/>
    </font>
    <font>
      <sz val="9"/>
      <color indexed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9"/>
      <color indexed="8"/>
      <name val="맑은 고딕"/>
      <family val="2"/>
      <scheme val="minor"/>
    </font>
    <font>
      <sz val="1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</font>
    <font>
      <b/>
      <sz val="11"/>
      <color rgb="FFFF0000"/>
      <name val="맑은 고딕"/>
      <family val="3"/>
      <charset val="129"/>
    </font>
  </fonts>
  <fills count="2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gray0625">
        <bgColor rgb="FF002060"/>
      </patternFill>
    </fill>
    <fill>
      <patternFill patternType="solid">
        <fgColor rgb="FF002060"/>
        <bgColor indexed="64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8"/>
      </patternFill>
    </fill>
    <fill>
      <patternFill patternType="solid">
        <fgColor indexed="46"/>
      </patternFill>
    </fill>
    <fill>
      <patternFill patternType="solid">
        <fgColor indexed="23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7"/>
      </patternFill>
    </fill>
    <fill>
      <patternFill patternType="solid">
        <fgColor indexed="9"/>
        <bgColor indexed="6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63"/>
      </patternFill>
    </fill>
    <fill>
      <patternFill patternType="solid">
        <fgColor indexed="53"/>
      </patternFill>
    </fill>
    <fill>
      <patternFill patternType="solid">
        <fgColor indexed="56"/>
      </patternFill>
    </fill>
    <fill>
      <patternFill patternType="solid">
        <fgColor indexed="45"/>
      </patternFill>
    </fill>
    <fill>
      <patternFill patternType="solid">
        <fgColor indexed="5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6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medium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28">
    <xf numFmtId="0" fontId="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8" fillId="0" borderId="0"/>
    <xf numFmtId="0" fontId="18" fillId="0" borderId="0">
      <alignment vertical="center"/>
    </xf>
    <xf numFmtId="0" fontId="28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8" fillId="0" borderId="0"/>
    <xf numFmtId="0" fontId="28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6" fillId="0" borderId="0"/>
    <xf numFmtId="0" fontId="35" fillId="0" borderId="0"/>
    <xf numFmtId="0" fontId="37" fillId="5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37" fillId="8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8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10" borderId="0" applyNumberFormat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176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39" fillId="0" borderId="0"/>
    <xf numFmtId="0" fontId="35" fillId="0" borderId="0"/>
    <xf numFmtId="0" fontId="40" fillId="0" borderId="0"/>
    <xf numFmtId="41" fontId="35" fillId="0" borderId="0" applyFont="0" applyFill="0" applyBorder="0" applyAlignment="0" applyProtection="0"/>
    <xf numFmtId="178" fontId="28" fillId="0" borderId="0"/>
    <xf numFmtId="43" fontId="35" fillId="0" borderId="0" applyFont="0" applyFill="0" applyBorder="0" applyAlignment="0" applyProtection="0"/>
    <xf numFmtId="179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1" fontId="28" fillId="0" borderId="0"/>
    <xf numFmtId="182" fontId="28" fillId="0" borderId="0"/>
    <xf numFmtId="38" fontId="41" fillId="13" borderId="0" applyNumberFormat="0" applyBorder="0" applyAlignment="0" applyProtection="0"/>
    <xf numFmtId="0" fontId="42" fillId="0" borderId="0">
      <alignment horizontal="left"/>
    </xf>
    <xf numFmtId="0" fontId="43" fillId="0" borderId="3" applyNumberFormat="0" applyAlignment="0" applyProtection="0">
      <alignment horizontal="left" vertical="center"/>
    </xf>
    <xf numFmtId="0" fontId="43" fillId="0" borderId="7">
      <alignment horizontal="left" vertical="center"/>
    </xf>
    <xf numFmtId="0" fontId="44" fillId="0" borderId="0" applyNumberFormat="0" applyFill="0" applyBorder="0" applyAlignment="0" applyProtection="0"/>
    <xf numFmtId="10" fontId="41" fillId="13" borderId="1" applyNumberFormat="0" applyBorder="0" applyAlignment="0" applyProtection="0"/>
    <xf numFmtId="0" fontId="45" fillId="0" borderId="8"/>
    <xf numFmtId="183" fontId="28" fillId="0" borderId="0"/>
    <xf numFmtId="0" fontId="46" fillId="0" borderId="0"/>
    <xf numFmtId="10" fontId="35" fillId="0" borderId="0" applyFont="0" applyFill="0" applyBorder="0" applyAlignment="0" applyProtection="0"/>
    <xf numFmtId="0" fontId="45" fillId="0" borderId="0"/>
    <xf numFmtId="0" fontId="38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19" borderId="9" applyNumberFormat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1" borderId="10" applyNumberFormat="0" applyFont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8" borderId="11" applyNumberFormat="0" applyAlignment="0" applyProtection="0">
      <alignment vertical="center"/>
    </xf>
    <xf numFmtId="41" fontId="54" fillId="0" borderId="0" applyFont="0" applyFill="0" applyBorder="0" applyAlignment="0" applyProtection="0">
      <alignment vertical="center"/>
    </xf>
    <xf numFmtId="0" fontId="35" fillId="0" borderId="0"/>
    <xf numFmtId="0" fontId="55" fillId="0" borderId="0"/>
    <xf numFmtId="0" fontId="56" fillId="0" borderId="12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37" fillId="12" borderId="9" applyNumberFormat="0" applyAlignment="0" applyProtection="0">
      <alignment vertical="center"/>
    </xf>
    <xf numFmtId="0" fontId="58" fillId="0" borderId="14" applyNumberFormat="0" applyFill="0" applyAlignment="0" applyProtection="0">
      <alignment vertical="center"/>
    </xf>
    <xf numFmtId="0" fontId="59" fillId="0" borderId="15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7" borderId="0" applyNumberFormat="0" applyBorder="0" applyAlignment="0" applyProtection="0">
      <alignment vertical="center"/>
    </xf>
    <xf numFmtId="0" fontId="57" fillId="19" borderId="9" applyNumberFormat="0" applyAlignment="0" applyProtection="0">
      <alignment vertical="center"/>
    </xf>
    <xf numFmtId="184" fontId="36" fillId="0" borderId="0" applyFont="0" applyFill="0" applyBorder="0" applyAlignment="0" applyProtection="0"/>
    <xf numFmtId="185" fontId="36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>
      <alignment vertical="center"/>
    </xf>
    <xf numFmtId="0" fontId="28" fillId="0" borderId="0"/>
    <xf numFmtId="0" fontId="1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17" fillId="0" borderId="0">
      <alignment vertical="center"/>
    </xf>
    <xf numFmtId="0" fontId="28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6" fillId="0" borderId="0">
      <alignment vertical="center"/>
    </xf>
    <xf numFmtId="41" fontId="28" fillId="0" borderId="0" applyFont="0" applyFill="0" applyBorder="0" applyAlignment="0" applyProtection="0">
      <alignment vertical="center"/>
    </xf>
    <xf numFmtId="0" fontId="71" fillId="0" borderId="0">
      <alignment vertical="center"/>
    </xf>
  </cellStyleXfs>
  <cellXfs count="165">
    <xf numFmtId="0" fontId="0" fillId="0" borderId="0" xfId="0"/>
    <xf numFmtId="0" fontId="18" fillId="0" borderId="0" xfId="1">
      <alignment vertical="center"/>
    </xf>
    <xf numFmtId="0" fontId="31" fillId="3" borderId="4" xfId="1" applyFont="1" applyFill="1" applyBorder="1" applyAlignment="1">
      <alignment horizontal="center" vertical="center" wrapText="1"/>
    </xf>
    <xf numFmtId="0" fontId="31" fillId="3" borderId="5" xfId="1" applyFont="1" applyFill="1" applyBorder="1" applyAlignment="1">
      <alignment horizontal="center" vertical="center" wrapText="1"/>
    </xf>
    <xf numFmtId="0" fontId="31" fillId="4" borderId="5" xfId="1" applyFont="1" applyFill="1" applyBorder="1" applyAlignment="1">
      <alignment horizontal="center" vertical="center" wrapText="1"/>
    </xf>
    <xf numFmtId="0" fontId="31" fillId="3" borderId="6" xfId="1" applyFont="1" applyFill="1" applyBorder="1" applyAlignment="1">
      <alignment horizontal="center" vertical="center" wrapText="1"/>
    </xf>
    <xf numFmtId="0" fontId="33" fillId="0" borderId="1" xfId="1" applyFont="1" applyBorder="1" applyAlignment="1">
      <alignment horizontal="center" vertical="center" wrapText="1"/>
    </xf>
    <xf numFmtId="0" fontId="33" fillId="0" borderId="1" xfId="1" applyFont="1" applyBorder="1" applyAlignment="1">
      <alignment horizontal="justify" vertical="center" wrapText="1"/>
    </xf>
    <xf numFmtId="0" fontId="33" fillId="0" borderId="1" xfId="1" applyFont="1" applyBorder="1" applyAlignment="1">
      <alignment horizontal="left" vertical="center" wrapText="1"/>
    </xf>
    <xf numFmtId="0" fontId="33" fillId="0" borderId="0" xfId="1" applyFont="1">
      <alignment vertical="center"/>
    </xf>
    <xf numFmtId="0" fontId="21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21" fillId="0" borderId="0" xfId="13" applyFont="1" applyAlignment="1">
      <alignment horizontal="right"/>
    </xf>
    <xf numFmtId="0" fontId="21" fillId="0" borderId="0" xfId="13" applyFont="1"/>
    <xf numFmtId="0" fontId="22" fillId="0" borderId="0" xfId="13" applyFont="1" applyAlignment="1">
      <alignment horizontal="right"/>
    </xf>
    <xf numFmtId="0" fontId="24" fillId="0" borderId="0" xfId="13" applyFont="1" applyAlignment="1">
      <alignment horizontal="right"/>
    </xf>
    <xf numFmtId="0" fontId="23" fillId="0" borderId="0" xfId="13" applyFont="1"/>
    <xf numFmtId="0" fontId="21" fillId="22" borderId="0" xfId="0" applyFont="1" applyFill="1" applyAlignment="1">
      <alignment vertical="center"/>
    </xf>
    <xf numFmtId="0" fontId="16" fillId="0" borderId="0" xfId="225">
      <alignment vertical="center"/>
    </xf>
    <xf numFmtId="0" fontId="65" fillId="23" borderId="1" xfId="225" applyFont="1" applyFill="1" applyBorder="1" applyAlignment="1">
      <alignment horizontal="center" vertical="center"/>
    </xf>
    <xf numFmtId="0" fontId="16" fillId="0" borderId="1" xfId="225" applyBorder="1">
      <alignment vertical="center"/>
    </xf>
    <xf numFmtId="0" fontId="16" fillId="0" borderId="1" xfId="225" applyFill="1" applyBorder="1">
      <alignment vertical="center"/>
    </xf>
    <xf numFmtId="0" fontId="66" fillId="0" borderId="0" xfId="0" applyFont="1" applyAlignment="1">
      <alignment vertical="center"/>
    </xf>
    <xf numFmtId="0" fontId="63" fillId="0" borderId="0" xfId="225" applyFont="1">
      <alignment vertical="center"/>
    </xf>
    <xf numFmtId="0" fontId="66" fillId="0" borderId="1" xfId="0" applyFont="1" applyFill="1" applyBorder="1" applyAlignment="1">
      <alignment vertical="center"/>
    </xf>
    <xf numFmtId="0" fontId="66" fillId="0" borderId="1" xfId="0" applyFont="1" applyFill="1" applyBorder="1" applyAlignment="1">
      <alignment horizontal="right" vertical="center"/>
    </xf>
    <xf numFmtId="0" fontId="66" fillId="0" borderId="1" xfId="0" quotePrefix="1" applyFont="1" applyFill="1" applyBorder="1" applyAlignment="1">
      <alignment vertical="center"/>
    </xf>
    <xf numFmtId="0" fontId="66" fillId="0" borderId="0" xfId="0" applyFont="1" applyFill="1" applyAlignment="1">
      <alignment vertical="center"/>
    </xf>
    <xf numFmtId="0" fontId="0" fillId="0" borderId="1" xfId="0" applyBorder="1"/>
    <xf numFmtId="0" fontId="68" fillId="23" borderId="1" xfId="225" applyFont="1" applyFill="1" applyBorder="1" applyAlignment="1">
      <alignment horizontal="center" vertical="center"/>
    </xf>
    <xf numFmtId="0" fontId="69" fillId="0" borderId="1" xfId="0" applyFont="1" applyBorder="1"/>
    <xf numFmtId="0" fontId="69" fillId="0" borderId="1" xfId="0" applyFont="1" applyBorder="1" applyAlignment="1">
      <alignment horizontal="center"/>
    </xf>
    <xf numFmtId="41" fontId="69" fillId="0" borderId="1" xfId="226" applyFont="1" applyBorder="1" applyAlignment="1"/>
    <xf numFmtId="0" fontId="69" fillId="0" borderId="0" xfId="0" applyFont="1"/>
    <xf numFmtId="186" fontId="69" fillId="0" borderId="1" xfId="226" applyNumberFormat="1" applyFont="1" applyBorder="1" applyAlignment="1"/>
    <xf numFmtId="0" fontId="66" fillId="0" borderId="1" xfId="0" applyFont="1" applyFill="1" applyBorder="1" applyAlignment="1">
      <alignment horizontal="left" vertical="center"/>
    </xf>
    <xf numFmtId="0" fontId="63" fillId="0" borderId="1" xfId="225" applyFont="1" applyFill="1" applyBorder="1">
      <alignment vertical="center"/>
    </xf>
    <xf numFmtId="0" fontId="0" fillId="0" borderId="0" xfId="0" applyFill="1" applyAlignment="1">
      <alignment vertical="center"/>
    </xf>
    <xf numFmtId="49" fontId="67" fillId="0" borderId="1" xfId="95" applyNumberFormat="1" applyFont="1" applyFill="1" applyBorder="1">
      <alignment vertical="center"/>
    </xf>
    <xf numFmtId="0" fontId="15" fillId="0" borderId="0" xfId="225" applyFont="1" applyFill="1">
      <alignment vertical="center"/>
    </xf>
    <xf numFmtId="0" fontId="14" fillId="0" borderId="0" xfId="225" applyFont="1" applyAlignment="1">
      <alignment horizontal="center" vertical="center"/>
    </xf>
    <xf numFmtId="0" fontId="16" fillId="0" borderId="0" xfId="225" applyAlignment="1">
      <alignment horizontal="left" vertical="center"/>
    </xf>
    <xf numFmtId="0" fontId="12" fillId="0" borderId="1" xfId="225" applyFont="1" applyFill="1" applyBorder="1">
      <alignment vertical="center"/>
    </xf>
    <xf numFmtId="0" fontId="11" fillId="0" borderId="1" xfId="225" applyFont="1" applyFill="1" applyBorder="1">
      <alignment vertical="center"/>
    </xf>
    <xf numFmtId="0" fontId="66" fillId="0" borderId="19" xfId="0" applyFont="1" applyFill="1" applyBorder="1" applyAlignment="1">
      <alignment vertical="center"/>
    </xf>
    <xf numFmtId="0" fontId="16" fillId="0" borderId="0" xfId="225" applyFill="1">
      <alignment vertical="center"/>
    </xf>
    <xf numFmtId="0" fontId="9" fillId="0" borderId="1" xfId="225" applyFont="1" applyFill="1" applyBorder="1">
      <alignment vertical="center"/>
    </xf>
    <xf numFmtId="187" fontId="66" fillId="0" borderId="0" xfId="0" applyNumberFormat="1" applyFont="1" applyFill="1" applyAlignment="1">
      <alignment vertical="center"/>
    </xf>
    <xf numFmtId="0" fontId="10" fillId="0" borderId="0" xfId="225" applyFont="1" applyFill="1">
      <alignment vertical="center"/>
    </xf>
    <xf numFmtId="0" fontId="13" fillId="0" borderId="0" xfId="225" applyFont="1" applyFill="1">
      <alignment vertical="center"/>
    </xf>
    <xf numFmtId="0" fontId="8" fillId="0" borderId="1" xfId="225" applyFont="1" applyFill="1" applyBorder="1">
      <alignment vertical="center"/>
    </xf>
    <xf numFmtId="0" fontId="72" fillId="0" borderId="0" xfId="227" applyFont="1">
      <alignment vertical="center"/>
    </xf>
    <xf numFmtId="0" fontId="71" fillId="0" borderId="0" xfId="227">
      <alignment vertical="center"/>
    </xf>
    <xf numFmtId="0" fontId="70" fillId="0" borderId="0" xfId="227" applyFont="1">
      <alignment vertical="center"/>
    </xf>
    <xf numFmtId="0" fontId="16" fillId="0" borderId="0" xfId="225" applyAlignment="1">
      <alignment vertical="center"/>
    </xf>
    <xf numFmtId="0" fontId="7" fillId="0" borderId="1" xfId="225" applyFont="1" applyFill="1" applyBorder="1">
      <alignment vertical="center"/>
    </xf>
    <xf numFmtId="0" fontId="7" fillId="0" borderId="0" xfId="225" applyFont="1">
      <alignment vertical="center"/>
    </xf>
    <xf numFmtId="0" fontId="70" fillId="0" borderId="0" xfId="227" quotePrefix="1" applyFont="1">
      <alignment vertical="center"/>
    </xf>
    <xf numFmtId="49" fontId="33" fillId="0" borderId="1" xfId="1" applyNumberFormat="1" applyFont="1" applyBorder="1" applyAlignment="1">
      <alignment horizontal="center" vertical="center" wrapText="1"/>
    </xf>
    <xf numFmtId="0" fontId="6" fillId="0" borderId="1" xfId="225" applyFont="1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5" fillId="0" borderId="1" xfId="225" applyFont="1" applyFill="1" applyBorder="1">
      <alignment vertical="center"/>
    </xf>
    <xf numFmtId="0" fontId="16" fillId="0" borderId="1" xfId="225" applyBorder="1" applyAlignment="1">
      <alignment horizontal="right" vertical="center"/>
    </xf>
    <xf numFmtId="0" fontId="5" fillId="0" borderId="1" xfId="225" applyFont="1" applyBorder="1">
      <alignment vertical="center"/>
    </xf>
    <xf numFmtId="0" fontId="73" fillId="0" borderId="1" xfId="0" applyFont="1" applyBorder="1" applyAlignment="1">
      <alignment vertical="center"/>
    </xf>
    <xf numFmtId="0" fontId="73" fillId="0" borderId="1" xfId="0" applyFont="1" applyBorder="1" applyAlignment="1">
      <alignment horizontal="right" vertical="center"/>
    </xf>
    <xf numFmtId="0" fontId="73" fillId="0" borderId="0" xfId="0" applyFont="1" applyAlignment="1">
      <alignment vertical="center"/>
    </xf>
    <xf numFmtId="0" fontId="73" fillId="0" borderId="1" xfId="0" quotePrefix="1" applyFont="1" applyBorder="1" applyAlignment="1">
      <alignment vertical="center"/>
    </xf>
    <xf numFmtId="0" fontId="73" fillId="0" borderId="1" xfId="0" applyFont="1" applyFill="1" applyBorder="1" applyAlignment="1">
      <alignment vertical="center"/>
    </xf>
    <xf numFmtId="0" fontId="73" fillId="0" borderId="1" xfId="0" applyFont="1" applyFill="1" applyBorder="1" applyAlignment="1">
      <alignment horizontal="right" vertical="center"/>
    </xf>
    <xf numFmtId="0" fontId="4" fillId="0" borderId="1" xfId="225" applyFont="1" applyBorder="1">
      <alignment vertical="center"/>
    </xf>
    <xf numFmtId="0" fontId="66" fillId="0" borderId="1" xfId="0" applyFont="1" applyFill="1" applyBorder="1" applyAlignment="1">
      <alignment vertical="center" wrapText="1"/>
    </xf>
    <xf numFmtId="0" fontId="66" fillId="0" borderId="1" xfId="0" applyNumberFormat="1" applyFont="1" applyFill="1" applyBorder="1" applyAlignment="1">
      <alignment vertical="center"/>
    </xf>
    <xf numFmtId="0" fontId="66" fillId="25" borderId="1" xfId="0" applyFont="1" applyFill="1" applyBorder="1" applyAlignment="1">
      <alignment vertical="center"/>
    </xf>
    <xf numFmtId="0" fontId="16" fillId="25" borderId="1" xfId="225" applyFill="1" applyBorder="1">
      <alignment vertical="center"/>
    </xf>
    <xf numFmtId="0" fontId="64" fillId="4" borderId="1" xfId="225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vertical="center"/>
    </xf>
    <xf numFmtId="0" fontId="21" fillId="25" borderId="20" xfId="0" applyFont="1" applyFill="1" applyBorder="1" applyAlignment="1">
      <alignment vertical="center"/>
    </xf>
    <xf numFmtId="0" fontId="65" fillId="23" borderId="21" xfId="225" applyFont="1" applyFill="1" applyBorder="1" applyAlignment="1">
      <alignment horizontal="center" vertical="center"/>
    </xf>
    <xf numFmtId="0" fontId="73" fillId="0" borderId="20" xfId="0" applyFont="1" applyBorder="1" applyAlignment="1">
      <alignment vertical="center"/>
    </xf>
    <xf numFmtId="0" fontId="73" fillId="0" borderId="20" xfId="0" applyFont="1" applyFill="1" applyBorder="1" applyAlignment="1">
      <alignment horizontal="right" vertical="center"/>
    </xf>
    <xf numFmtId="0" fontId="73" fillId="0" borderId="20" xfId="0" applyNumberFormat="1" applyFont="1" applyFill="1" applyBorder="1" applyAlignment="1">
      <alignment horizontal="right" vertical="center"/>
    </xf>
    <xf numFmtId="0" fontId="16" fillId="0" borderId="20" xfId="225" applyBorder="1">
      <alignment vertical="center"/>
    </xf>
    <xf numFmtId="0" fontId="66" fillId="0" borderId="20" xfId="0" applyFont="1" applyFill="1" applyBorder="1" applyAlignment="1">
      <alignment vertical="center"/>
    </xf>
    <xf numFmtId="0" fontId="16" fillId="0" borderId="20" xfId="225" applyFill="1" applyBorder="1">
      <alignment vertical="center"/>
    </xf>
    <xf numFmtId="0" fontId="66" fillId="0" borderId="20" xfId="0" applyFont="1" applyFill="1" applyBorder="1" applyAlignment="1">
      <alignment horizontal="right" vertical="center"/>
    </xf>
    <xf numFmtId="0" fontId="73" fillId="25" borderId="1" xfId="0" applyFont="1" applyFill="1" applyBorder="1" applyAlignment="1">
      <alignment vertical="center"/>
    </xf>
    <xf numFmtId="0" fontId="16" fillId="25" borderId="20" xfId="225" applyFill="1" applyBorder="1">
      <alignment vertical="center"/>
    </xf>
    <xf numFmtId="0" fontId="73" fillId="25" borderId="20" xfId="0" applyFont="1" applyFill="1" applyBorder="1" applyAlignment="1">
      <alignment vertical="center"/>
    </xf>
    <xf numFmtId="0" fontId="66" fillId="25" borderId="20" xfId="0" applyFont="1" applyFill="1" applyBorder="1" applyAlignment="1">
      <alignment vertical="center"/>
    </xf>
    <xf numFmtId="0" fontId="66" fillId="25" borderId="20" xfId="0" applyFont="1" applyFill="1" applyBorder="1" applyAlignment="1">
      <alignment horizontal="right" vertical="center"/>
    </xf>
    <xf numFmtId="0" fontId="73" fillId="25" borderId="20" xfId="0" applyFont="1" applyFill="1" applyBorder="1" applyAlignment="1">
      <alignment horizontal="right" vertical="center"/>
    </xf>
    <xf numFmtId="0" fontId="3" fillId="25" borderId="20" xfId="225" applyFont="1" applyFill="1" applyBorder="1">
      <alignment vertical="center"/>
    </xf>
    <xf numFmtId="0" fontId="73" fillId="0" borderId="20" xfId="0" applyNumberFormat="1" applyFont="1" applyFill="1" applyBorder="1" applyAlignment="1">
      <alignment horizontal="center" vertical="center"/>
    </xf>
    <xf numFmtId="0" fontId="73" fillId="25" borderId="20" xfId="0" applyNumberFormat="1" applyFont="1" applyFill="1" applyBorder="1" applyAlignment="1">
      <alignment horizontal="center" vertical="center"/>
    </xf>
    <xf numFmtId="0" fontId="73" fillId="0" borderId="20" xfId="0" applyFont="1" applyFill="1" applyBorder="1" applyAlignment="1">
      <alignment horizontal="center" vertical="center"/>
    </xf>
    <xf numFmtId="0" fontId="66" fillId="0" borderId="20" xfId="0" applyFont="1" applyFill="1" applyBorder="1" applyAlignment="1">
      <alignment horizontal="center" vertical="center"/>
    </xf>
    <xf numFmtId="0" fontId="66" fillId="25" borderId="20" xfId="0" applyFont="1" applyFill="1" applyBorder="1" applyAlignment="1">
      <alignment horizontal="center" vertical="center"/>
    </xf>
    <xf numFmtId="0" fontId="66" fillId="0" borderId="20" xfId="0" applyNumberFormat="1" applyFont="1" applyFill="1" applyBorder="1" applyAlignment="1">
      <alignment horizontal="center" vertical="center"/>
    </xf>
    <xf numFmtId="0" fontId="66" fillId="25" borderId="20" xfId="0" applyNumberFormat="1" applyFont="1" applyFill="1" applyBorder="1" applyAlignment="1">
      <alignment horizontal="center" vertical="center"/>
    </xf>
    <xf numFmtId="0" fontId="16" fillId="0" borderId="20" xfId="225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73" fillId="25" borderId="20" xfId="0" applyFont="1" applyFill="1" applyBorder="1" applyAlignment="1">
      <alignment horizontal="center" vertical="center"/>
    </xf>
    <xf numFmtId="0" fontId="73" fillId="0" borderId="20" xfId="0" applyFont="1" applyBorder="1" applyAlignment="1">
      <alignment horizontal="center" vertical="center"/>
    </xf>
    <xf numFmtId="0" fontId="16" fillId="0" borderId="20" xfId="225" applyBorder="1" applyAlignment="1">
      <alignment horizontal="center" vertical="center"/>
    </xf>
    <xf numFmtId="0" fontId="16" fillId="25" borderId="20" xfId="225" applyFill="1" applyBorder="1" applyAlignment="1">
      <alignment horizontal="center" vertical="center"/>
    </xf>
    <xf numFmtId="0" fontId="12" fillId="0" borderId="20" xfId="225" applyFont="1" applyFill="1" applyBorder="1" applyAlignment="1">
      <alignment horizontal="center" vertical="center"/>
    </xf>
    <xf numFmtId="0" fontId="7" fillId="0" borderId="20" xfId="225" applyFont="1" applyFill="1" applyBorder="1" applyAlignment="1">
      <alignment horizontal="center" vertical="center"/>
    </xf>
    <xf numFmtId="0" fontId="73" fillId="0" borderId="20" xfId="0" applyFont="1" applyBorder="1" applyAlignment="1">
      <alignment horizontal="right" vertical="center"/>
    </xf>
    <xf numFmtId="0" fontId="16" fillId="0" borderId="20" xfId="225" applyFill="1" applyBorder="1" applyAlignment="1">
      <alignment horizontal="right" vertical="center"/>
    </xf>
    <xf numFmtId="0" fontId="16" fillId="0" borderId="20" xfId="225" applyBorder="1" applyAlignment="1">
      <alignment horizontal="right" vertical="center"/>
    </xf>
    <xf numFmtId="0" fontId="73" fillId="0" borderId="1" xfId="0" applyFont="1" applyBorder="1" applyAlignment="1">
      <alignment horizontal="left" vertical="center"/>
    </xf>
    <xf numFmtId="0" fontId="73" fillId="25" borderId="1" xfId="0" applyFont="1" applyFill="1" applyBorder="1" applyAlignment="1">
      <alignment horizontal="left" vertical="center"/>
    </xf>
    <xf numFmtId="0" fontId="73" fillId="0" borderId="1" xfId="0" applyFont="1" applyBorder="1" applyAlignment="1">
      <alignment horizontal="left" vertical="center" wrapText="1"/>
    </xf>
    <xf numFmtId="0" fontId="66" fillId="25" borderId="1" xfId="0" applyFont="1" applyFill="1" applyBorder="1" applyAlignment="1">
      <alignment horizontal="left" vertical="center"/>
    </xf>
    <xf numFmtId="0" fontId="66" fillId="0" borderId="1" xfId="0" applyFont="1" applyFill="1" applyBorder="1" applyAlignment="1">
      <alignment horizontal="left" vertical="center" wrapText="1"/>
    </xf>
    <xf numFmtId="0" fontId="12" fillId="0" borderId="1" xfId="225" applyFont="1" applyFill="1" applyBorder="1" applyAlignment="1">
      <alignment horizontal="left" vertical="center"/>
    </xf>
    <xf numFmtId="0" fontId="16" fillId="0" borderId="1" xfId="225" applyBorder="1" applyAlignment="1">
      <alignment horizontal="left" vertical="center"/>
    </xf>
    <xf numFmtId="0" fontId="16" fillId="25" borderId="1" xfId="225" applyFill="1" applyBorder="1" applyAlignment="1">
      <alignment horizontal="left" vertical="center"/>
    </xf>
    <xf numFmtId="0" fontId="4" fillId="0" borderId="1" xfId="225" applyFont="1" applyBorder="1" applyAlignment="1">
      <alignment horizontal="left" vertical="center"/>
    </xf>
    <xf numFmtId="0" fontId="73" fillId="25" borderId="20" xfId="0" applyFont="1" applyFill="1" applyBorder="1" applyAlignment="1">
      <alignment horizontal="left" vertical="center"/>
    </xf>
    <xf numFmtId="0" fontId="3" fillId="25" borderId="20" xfId="225" applyFont="1" applyFill="1" applyBorder="1" applyAlignment="1">
      <alignment vertical="center" wrapText="1"/>
    </xf>
    <xf numFmtId="0" fontId="16" fillId="0" borderId="1" xfId="225" applyFill="1" applyBorder="1" applyAlignment="1">
      <alignment horizontal="left" vertical="center"/>
    </xf>
    <xf numFmtId="0" fontId="3" fillId="25" borderId="1" xfId="225" applyFont="1" applyFill="1" applyBorder="1">
      <alignment vertical="center"/>
    </xf>
    <xf numFmtId="0" fontId="3" fillId="25" borderId="1" xfId="225" applyFont="1" applyFill="1" applyBorder="1" applyAlignment="1">
      <alignment horizontal="left" vertical="center"/>
    </xf>
    <xf numFmtId="0" fontId="16" fillId="25" borderId="20" xfId="225" applyFill="1" applyBorder="1" applyAlignment="1">
      <alignment horizontal="right" vertical="center"/>
    </xf>
    <xf numFmtId="0" fontId="75" fillId="25" borderId="20" xfId="225" applyFont="1" applyFill="1" applyBorder="1" applyAlignment="1">
      <alignment horizontal="left" vertical="center"/>
    </xf>
    <xf numFmtId="0" fontId="75" fillId="25" borderId="20" xfId="225" applyFont="1" applyFill="1" applyBorder="1">
      <alignment vertical="center"/>
    </xf>
    <xf numFmtId="0" fontId="74" fillId="25" borderId="20" xfId="0" applyFont="1" applyFill="1" applyBorder="1" applyAlignment="1">
      <alignment horizontal="left"/>
    </xf>
    <xf numFmtId="0" fontId="76" fillId="25" borderId="20" xfId="0" applyFont="1" applyFill="1" applyBorder="1" applyAlignment="1">
      <alignment horizontal="left"/>
    </xf>
    <xf numFmtId="0" fontId="76" fillId="25" borderId="20" xfId="0" applyFont="1" applyFill="1" applyBorder="1"/>
    <xf numFmtId="0" fontId="74" fillId="25" borderId="20" xfId="0" applyFont="1" applyFill="1" applyBorder="1"/>
    <xf numFmtId="0" fontId="3" fillId="25" borderId="20" xfId="225" applyFont="1" applyFill="1" applyBorder="1" applyAlignment="1">
      <alignment horizontal="center" vertical="center"/>
    </xf>
    <xf numFmtId="0" fontId="2" fillId="25" borderId="20" xfId="225" applyFont="1" applyFill="1" applyBorder="1">
      <alignment vertical="center"/>
    </xf>
    <xf numFmtId="0" fontId="63" fillId="0" borderId="20" xfId="225" applyFont="1" applyFill="1" applyBorder="1">
      <alignment vertical="center"/>
    </xf>
    <xf numFmtId="0" fontId="66" fillId="0" borderId="20" xfId="0" applyFont="1" applyFill="1" applyBorder="1" applyAlignment="1">
      <alignment horizontal="left" vertical="center"/>
    </xf>
    <xf numFmtId="0" fontId="66" fillId="0" borderId="20" xfId="0" quotePrefix="1" applyFont="1" applyFill="1" applyBorder="1" applyAlignment="1">
      <alignment horizontal="left" vertical="center"/>
    </xf>
    <xf numFmtId="0" fontId="66" fillId="0" borderId="20" xfId="0" applyFont="1" applyFill="1" applyBorder="1" applyAlignment="1">
      <alignment vertical="center" wrapText="1"/>
    </xf>
    <xf numFmtId="0" fontId="63" fillId="0" borderId="20" xfId="225" applyFont="1" applyBorder="1">
      <alignment vertical="center"/>
    </xf>
    <xf numFmtId="0" fontId="25" fillId="0" borderId="0" xfId="13" applyFont="1" applyAlignment="1">
      <alignment horizontal="center"/>
    </xf>
    <xf numFmtId="0" fontId="29" fillId="0" borderId="0" xfId="1" applyFont="1" applyAlignment="1">
      <alignment horizontal="center" vertical="center"/>
    </xf>
    <xf numFmtId="0" fontId="33" fillId="0" borderId="0" xfId="1" applyFont="1" applyAlignment="1">
      <alignment horizontal="left" vertical="center" wrapText="1"/>
    </xf>
    <xf numFmtId="0" fontId="34" fillId="0" borderId="0" xfId="1" applyFont="1" applyAlignment="1">
      <alignment horizontal="left" vertical="center" wrapText="1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68" fillId="24" borderId="1" xfId="225" applyFont="1" applyFill="1" applyBorder="1" applyAlignment="1">
      <alignment horizontal="center" vertical="center"/>
    </xf>
    <xf numFmtId="0" fontId="64" fillId="4" borderId="1" xfId="225" applyFont="1" applyFill="1" applyBorder="1" applyAlignment="1">
      <alignment horizontal="center" vertical="center"/>
    </xf>
    <xf numFmtId="0" fontId="65" fillId="4" borderId="17" xfId="225" applyFont="1" applyFill="1" applyBorder="1" applyAlignment="1">
      <alignment horizontal="center" vertical="center"/>
    </xf>
    <xf numFmtId="0" fontId="65" fillId="4" borderId="7" xfId="225" applyFont="1" applyFill="1" applyBorder="1" applyAlignment="1">
      <alignment horizontal="center" vertical="center"/>
    </xf>
    <xf numFmtId="0" fontId="65" fillId="4" borderId="18" xfId="225" applyFont="1" applyFill="1" applyBorder="1" applyAlignment="1">
      <alignment horizontal="center" vertical="center"/>
    </xf>
    <xf numFmtId="0" fontId="65" fillId="4" borderId="1" xfId="225" applyFont="1" applyFill="1" applyBorder="1" applyAlignment="1">
      <alignment horizontal="center" vertical="center"/>
    </xf>
    <xf numFmtId="0" fontId="64" fillId="4" borderId="21" xfId="225" applyFont="1" applyFill="1" applyBorder="1" applyAlignment="1">
      <alignment horizontal="center" vertical="center"/>
    </xf>
    <xf numFmtId="0" fontId="77" fillId="0" borderId="1" xfId="0" applyFont="1" applyBorder="1" applyAlignment="1">
      <alignment vertical="center"/>
    </xf>
    <xf numFmtId="0" fontId="1" fillId="25" borderId="20" xfId="225" applyFont="1" applyFill="1" applyBorder="1">
      <alignment vertical="center"/>
    </xf>
    <xf numFmtId="0" fontId="21" fillId="0" borderId="20" xfId="0" applyFont="1" applyBorder="1" applyAlignment="1">
      <alignment vertical="center"/>
    </xf>
    <xf numFmtId="0" fontId="0" fillId="25" borderId="20" xfId="0" applyFill="1" applyBorder="1" applyAlignment="1">
      <alignment vertical="center"/>
    </xf>
    <xf numFmtId="0" fontId="16" fillId="0" borderId="20" xfId="225" applyBorder="1" applyAlignment="1">
      <alignment horizontal="left" vertical="center"/>
    </xf>
    <xf numFmtId="0" fontId="66" fillId="25" borderId="20" xfId="0" applyFont="1" applyFill="1" applyBorder="1" applyAlignment="1">
      <alignment horizontal="left" vertical="center"/>
    </xf>
    <xf numFmtId="0" fontId="0" fillId="25" borderId="20" xfId="0" applyFill="1" applyBorder="1" applyAlignment="1">
      <alignment horizontal="right" vertical="center"/>
    </xf>
    <xf numFmtId="0" fontId="0" fillId="25" borderId="20" xfId="0" applyFill="1" applyBorder="1" applyAlignment="1">
      <alignment horizontal="center" vertical="center"/>
    </xf>
    <xf numFmtId="0" fontId="63" fillId="25" borderId="20" xfId="225" applyFont="1" applyFill="1" applyBorder="1">
      <alignment vertical="center"/>
    </xf>
  </cellXfs>
  <cellStyles count="228">
    <cellStyle name="_시정조치계획결과서_#.업무영역명_작성표준및보기" xfId="14"/>
    <cellStyle name="_업무기능분해도_작성표준및보기" xfId="15"/>
    <cellStyle name="_엑셀문서표준_양식(가로)" xfId="16"/>
    <cellStyle name="_요구사항추적매트릭스(CS)_보기" xfId="17"/>
    <cellStyle name="_요구사항추적표(웹)_양식" xfId="18"/>
    <cellStyle name="_통합테스트빌드목록" xfId="19"/>
    <cellStyle name="_회의록관리대장_#.업무영역명" xfId="20"/>
    <cellStyle name="20% - 강조색1 2" xfId="21"/>
    <cellStyle name="20% - 강조색2 2" xfId="22"/>
    <cellStyle name="20% - 강조색3 2" xfId="23"/>
    <cellStyle name="20% - 강조색4 2" xfId="24"/>
    <cellStyle name="20% - 강조색5 2" xfId="25"/>
    <cellStyle name="20% - 강조색6 2" xfId="26"/>
    <cellStyle name="40% - 강조색1 2" xfId="27"/>
    <cellStyle name="40% - 강조색2 2" xfId="28"/>
    <cellStyle name="40% - 강조색3 2" xfId="29"/>
    <cellStyle name="40% - 강조색4 2" xfId="30"/>
    <cellStyle name="40% - 강조색5 2" xfId="31"/>
    <cellStyle name="40% - 강조색6 2" xfId="32"/>
    <cellStyle name="60% - 강조색1 2" xfId="33"/>
    <cellStyle name="60% - 강조색2 2" xfId="34"/>
    <cellStyle name="60% - 강조색3 2" xfId="35"/>
    <cellStyle name="60% - 강조색4 2" xfId="36"/>
    <cellStyle name="60% - 강조색5 2" xfId="37"/>
    <cellStyle name="60% - 강조색6 2" xfId="38"/>
    <cellStyle name="AeE­ [0]_PERSONAL" xfId="39"/>
    <cellStyle name="AeE­_PERSONAL" xfId="40"/>
    <cellStyle name="ALIGNMENT" xfId="41"/>
    <cellStyle name="C￥AØ_PERSONAL" xfId="42"/>
    <cellStyle name="category" xfId="43"/>
    <cellStyle name="Comma [0]_laroux" xfId="44"/>
    <cellStyle name="comma zerodec" xfId="45"/>
    <cellStyle name="Comma_laroux" xfId="46"/>
    <cellStyle name="Currency [0]_laroux" xfId="47"/>
    <cellStyle name="Currency_laroux" xfId="48"/>
    <cellStyle name="Currency1" xfId="49"/>
    <cellStyle name="Dollar (zero dec)" xfId="50"/>
    <cellStyle name="Grey" xfId="51"/>
    <cellStyle name="HEADER" xfId="52"/>
    <cellStyle name="Header1" xfId="53"/>
    <cellStyle name="Header2" xfId="54"/>
    <cellStyle name="Hyperlink_NEGS" xfId="55"/>
    <cellStyle name="Input [yellow]" xfId="56"/>
    <cellStyle name="Model" xfId="57"/>
    <cellStyle name="Normal - Style1" xfId="58"/>
    <cellStyle name="Normal_Certs Q2" xfId="59"/>
    <cellStyle name="Percent [2]" xfId="60"/>
    <cellStyle name="subhead" xfId="61"/>
    <cellStyle name="강조색1 2" xfId="62"/>
    <cellStyle name="강조색2 2" xfId="63"/>
    <cellStyle name="강조색3 2" xfId="64"/>
    <cellStyle name="강조색4 2" xfId="65"/>
    <cellStyle name="강조색5 2" xfId="66"/>
    <cellStyle name="강조색6 2" xfId="67"/>
    <cellStyle name="경고문 2" xfId="68"/>
    <cellStyle name="계산 2" xfId="69"/>
    <cellStyle name="나쁨 2" xfId="70"/>
    <cellStyle name="메모 2" xfId="71"/>
    <cellStyle name="보통 2" xfId="72"/>
    <cellStyle name="설명 텍스트 2" xfId="73"/>
    <cellStyle name="셀 확인 2" xfId="74"/>
    <cellStyle name="쉼표 [0]" xfId="226" builtinId="6"/>
    <cellStyle name="쉼표 [0] 2" xfId="75"/>
    <cellStyle name="스타일 1" xfId="76"/>
    <cellStyle name="스타일 1 2" xfId="77"/>
    <cellStyle name="연결된 셀 2" xfId="78"/>
    <cellStyle name="요약 2" xfId="79"/>
    <cellStyle name="입력 2" xfId="80"/>
    <cellStyle name="제목 1 2" xfId="81"/>
    <cellStyle name="제목 2 2" xfId="82"/>
    <cellStyle name="제목 3 2" xfId="83"/>
    <cellStyle name="제목 4 2" xfId="84"/>
    <cellStyle name="제목 5" xfId="85"/>
    <cellStyle name="좋음 2" xfId="86"/>
    <cellStyle name="출력 2" xfId="87"/>
    <cellStyle name="콤마 [0]_95" xfId="88"/>
    <cellStyle name="콤마_95" xfId="89"/>
    <cellStyle name="표준" xfId="0" builtinId="0"/>
    <cellStyle name="표준 10" xfId="2"/>
    <cellStyle name="표준 11" xfId="3"/>
    <cellStyle name="표준 12" xfId="4"/>
    <cellStyle name="표준 13" xfId="5"/>
    <cellStyle name="표준 14" xfId="225"/>
    <cellStyle name="표준 15" xfId="227"/>
    <cellStyle name="표준 17" xfId="90"/>
    <cellStyle name="표준 18" xfId="91"/>
    <cellStyle name="표준 19" xfId="92"/>
    <cellStyle name="표준 2" xfId="6"/>
    <cellStyle name="표준 2 2" xfId="12"/>
    <cellStyle name="표준 2 2 2" xfId="93"/>
    <cellStyle name="표준 2 3" xfId="94"/>
    <cellStyle name="표준 2 4" xfId="95"/>
    <cellStyle name="표준 20" xfId="96"/>
    <cellStyle name="표준 21" xfId="97"/>
    <cellStyle name="표준 22" xfId="98"/>
    <cellStyle name="표준 3" xfId="1"/>
    <cellStyle name="표준 3 10" xfId="99"/>
    <cellStyle name="표준 3 11" xfId="100"/>
    <cellStyle name="표준 3 2" xfId="101"/>
    <cellStyle name="표준 3 2 2" xfId="102"/>
    <cellStyle name="표준 3 2 2 2" xfId="103"/>
    <cellStyle name="표준 3 2 2 2 2" xfId="104"/>
    <cellStyle name="표준 3 2 2 2 2 2" xfId="105"/>
    <cellStyle name="표준 3 2 2 2 2 2 2" xfId="106"/>
    <cellStyle name="표준 3 2 2 2 2 3" xfId="107"/>
    <cellStyle name="표준 3 2 2 2 3" xfId="108"/>
    <cellStyle name="표준 3 2 2 2 3 2" xfId="109"/>
    <cellStyle name="표준 3 2 2 2 4" xfId="110"/>
    <cellStyle name="표준 3 2 2 2 4 2" xfId="111"/>
    <cellStyle name="표준 3 2 2 2 5" xfId="112"/>
    <cellStyle name="표준 3 2 2 2 5 2" xfId="113"/>
    <cellStyle name="표준 3 2 2 2 6" xfId="114"/>
    <cellStyle name="표준 3 2 2 3" xfId="115"/>
    <cellStyle name="표준 3 2 2 3 2" xfId="116"/>
    <cellStyle name="표준 3 2 2 3 2 2" xfId="117"/>
    <cellStyle name="표준 3 2 2 3 3" xfId="118"/>
    <cellStyle name="표준 3 2 2 3 3 2" xfId="119"/>
    <cellStyle name="표준 3 2 2 3 4" xfId="120"/>
    <cellStyle name="표준 3 2 2 3 4 2" xfId="121"/>
    <cellStyle name="표준 3 2 2 3 5" xfId="122"/>
    <cellStyle name="표준 3 2 2 4" xfId="123"/>
    <cellStyle name="표준 3 2 2 4 2" xfId="124"/>
    <cellStyle name="표준 3 2 2 5" xfId="125"/>
    <cellStyle name="표준 3 2 2 5 2" xfId="126"/>
    <cellStyle name="표준 3 2 2 6" xfId="127"/>
    <cellStyle name="표준 3 2 2 6 2" xfId="128"/>
    <cellStyle name="표준 3 2 2 7" xfId="129"/>
    <cellStyle name="표준 3 2 2 7 2" xfId="130"/>
    <cellStyle name="표준 3 2 2 8" xfId="131"/>
    <cellStyle name="표준 3 2 3" xfId="132"/>
    <cellStyle name="표준 3 2 3 2" xfId="133"/>
    <cellStyle name="표준 3 2 3 2 2" xfId="134"/>
    <cellStyle name="표준 3 2 3 2 2 2" xfId="135"/>
    <cellStyle name="표준 3 2 3 2 3" xfId="136"/>
    <cellStyle name="표준 3 2 3 3" xfId="137"/>
    <cellStyle name="표준 3 2 3 3 2" xfId="138"/>
    <cellStyle name="표준 3 2 3 4" xfId="139"/>
    <cellStyle name="표준 3 2 3 4 2" xfId="140"/>
    <cellStyle name="표준 3 2 3 5" xfId="141"/>
    <cellStyle name="표준 3 2 3 5 2" xfId="142"/>
    <cellStyle name="표준 3 2 3 6" xfId="143"/>
    <cellStyle name="표준 3 2 4" xfId="144"/>
    <cellStyle name="표준 3 2 4 2" xfId="145"/>
    <cellStyle name="표준 3 2 4 2 2" xfId="146"/>
    <cellStyle name="표준 3 2 4 3" xfId="147"/>
    <cellStyle name="표준 3 2 4 3 2" xfId="148"/>
    <cellStyle name="표준 3 2 4 4" xfId="149"/>
    <cellStyle name="표준 3 2 4 4 2" xfId="150"/>
    <cellStyle name="표준 3 2 4 5" xfId="151"/>
    <cellStyle name="표준 3 2 5" xfId="152"/>
    <cellStyle name="표준 3 2 5 2" xfId="153"/>
    <cellStyle name="표준 3 2 6" xfId="154"/>
    <cellStyle name="표준 3 2 6 2" xfId="155"/>
    <cellStyle name="표준 3 2 7" xfId="156"/>
    <cellStyle name="표준 3 2 7 2" xfId="157"/>
    <cellStyle name="표준 3 2 8" xfId="158"/>
    <cellStyle name="표준 3 2 8 2" xfId="159"/>
    <cellStyle name="표준 3 2 9" xfId="160"/>
    <cellStyle name="표준 3 3" xfId="161"/>
    <cellStyle name="표준 3 3 2" xfId="162"/>
    <cellStyle name="표준 3 3 2 2" xfId="163"/>
    <cellStyle name="표준 3 3 2 2 2" xfId="164"/>
    <cellStyle name="표준 3 3 2 2 2 2" xfId="165"/>
    <cellStyle name="표준 3 3 2 2 3" xfId="166"/>
    <cellStyle name="표준 3 3 2 3" xfId="167"/>
    <cellStyle name="표준 3 3 2 3 2" xfId="168"/>
    <cellStyle name="표준 3 3 2 4" xfId="169"/>
    <cellStyle name="표준 3 3 2 4 2" xfId="170"/>
    <cellStyle name="표준 3 3 2 5" xfId="171"/>
    <cellStyle name="표준 3 3 2 5 2" xfId="172"/>
    <cellStyle name="표준 3 3 2 6" xfId="173"/>
    <cellStyle name="표준 3 3 3" xfId="174"/>
    <cellStyle name="표준 3 3 3 2" xfId="175"/>
    <cellStyle name="표준 3 3 3 2 2" xfId="176"/>
    <cellStyle name="표준 3 3 3 3" xfId="177"/>
    <cellStyle name="표준 3 3 3 3 2" xfId="178"/>
    <cellStyle name="표준 3 3 3 4" xfId="179"/>
    <cellStyle name="표준 3 3 3 4 2" xfId="180"/>
    <cellStyle name="표준 3 3 3 5" xfId="181"/>
    <cellStyle name="표준 3 3 4" xfId="182"/>
    <cellStyle name="표준 3 3 4 2" xfId="183"/>
    <cellStyle name="표준 3 3 5" xfId="184"/>
    <cellStyle name="표준 3 3 5 2" xfId="185"/>
    <cellStyle name="표준 3 3 6" xfId="186"/>
    <cellStyle name="표준 3 3 6 2" xfId="187"/>
    <cellStyle name="표준 3 3 7" xfId="188"/>
    <cellStyle name="표준 3 3 7 2" xfId="189"/>
    <cellStyle name="표준 3 3 8" xfId="190"/>
    <cellStyle name="표준 3 4" xfId="191"/>
    <cellStyle name="표준 3 4 2" xfId="192"/>
    <cellStyle name="표준 3 4 2 2" xfId="193"/>
    <cellStyle name="표준 3 4 2 2 2" xfId="194"/>
    <cellStyle name="표준 3 4 2 3" xfId="195"/>
    <cellStyle name="표준 3 4 3" xfId="196"/>
    <cellStyle name="표준 3 4 3 2" xfId="197"/>
    <cellStyle name="표준 3 4 4" xfId="198"/>
    <cellStyle name="표준 3 4 4 2" xfId="199"/>
    <cellStyle name="표준 3 4 5" xfId="200"/>
    <cellStyle name="표준 3 4 5 2" xfId="201"/>
    <cellStyle name="표준 3 4 6" xfId="202"/>
    <cellStyle name="표준 3 5" xfId="203"/>
    <cellStyle name="표준 3 5 2" xfId="204"/>
    <cellStyle name="표준 3 5 2 2" xfId="205"/>
    <cellStyle name="표준 3 5 3" xfId="206"/>
    <cellStyle name="표준 3 5 3 2" xfId="207"/>
    <cellStyle name="표준 3 5 4" xfId="208"/>
    <cellStyle name="표준 3 5 4 2" xfId="209"/>
    <cellStyle name="표준 3 5 5" xfId="210"/>
    <cellStyle name="표준 3 6" xfId="211"/>
    <cellStyle name="표준 3 6 2" xfId="212"/>
    <cellStyle name="표준 3 7" xfId="213"/>
    <cellStyle name="표준 3 7 2" xfId="214"/>
    <cellStyle name="표준 3 8" xfId="215"/>
    <cellStyle name="표준 3 8 2" xfId="216"/>
    <cellStyle name="표준 3 9" xfId="217"/>
    <cellStyle name="표준 3 9 2" xfId="218"/>
    <cellStyle name="표준 33" xfId="219"/>
    <cellStyle name="표준 4" xfId="7"/>
    <cellStyle name="표준 4 2" xfId="220"/>
    <cellStyle name="표준 5" xfId="8"/>
    <cellStyle name="표준 5 2" xfId="13"/>
    <cellStyle name="표준 5 3" xfId="221"/>
    <cellStyle name="표준 6" xfId="9"/>
    <cellStyle name="표준 6 2" xfId="222"/>
    <cellStyle name="표준 66" xfId="223"/>
    <cellStyle name="표준 7" xfId="10"/>
    <cellStyle name="표준 8" xfId="224"/>
    <cellStyle name="표준 9" xfId="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498928</xdr:colOff>
      <xdr:row>12</xdr:row>
      <xdr:rowOff>117928</xdr:rowOff>
    </xdr:from>
    <xdr:to>
      <xdr:col>10</xdr:col>
      <xdr:colOff>371928</xdr:colOff>
      <xdr:row>27</xdr:row>
      <xdr:rowOff>54429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928" y="3343728"/>
          <a:ext cx="6731000" cy="3175001"/>
        </a:xfrm>
        <a:prstGeom prst="rect">
          <a:avLst/>
        </a:prstGeom>
      </xdr:spPr>
    </xdr:pic>
    <xdr:clientData/>
  </xdr:twoCellAnchor>
  <xdr:twoCellAnchor>
    <xdr:from>
      <xdr:col>1</xdr:col>
      <xdr:colOff>515056</xdr:colOff>
      <xdr:row>27</xdr:row>
      <xdr:rowOff>190501</xdr:rowOff>
    </xdr:from>
    <xdr:to>
      <xdr:col>9</xdr:col>
      <xdr:colOff>103727</xdr:colOff>
      <xdr:row>29</xdr:row>
      <xdr:rowOff>168736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1200856" y="6802968"/>
          <a:ext cx="5075071" cy="418501"/>
          <a:chOff x="1990161" y="5762329"/>
          <a:chExt cx="5063782" cy="415680"/>
        </a:xfrm>
      </xdr:grpSpPr>
      <xdr:pic>
        <xdr:nvPicPr>
          <xdr:cNvPr id="9" name="그림 8" descr="뷰티넷로고.jpg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990161" y="5880554"/>
            <a:ext cx="873715" cy="29745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0" name="그림 9" descr="스위스퓨어로고.jpg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5000741" y="5831578"/>
            <a:ext cx="1177434" cy="27658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1" name="Picture 2" descr="C:\Users\이승우\Desktop\로고\어퓨.png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1195" y="5893693"/>
            <a:ext cx="755162" cy="21446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3" descr="C:\Users\이승우\Desktop\로고\러브.png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22560" y="5762329"/>
            <a:ext cx="731383" cy="345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그림 12" descr="화면 캡처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8260" y="5915164"/>
            <a:ext cx="948551" cy="19299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0</xdr:colOff>
      <xdr:row>4</xdr:row>
      <xdr:rowOff>171450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GrpSpPr/>
      </xdr:nvGrpSpPr>
      <xdr:grpSpPr>
        <a:xfrm>
          <a:off x="0" y="0"/>
          <a:ext cx="9547860" cy="1062990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 baseline="0">
                <a:solidFill>
                  <a:schemeClr val="tx1"/>
                </a:solidFill>
              </a:rPr>
              <a:t> 고도화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200-000052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0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2021-02-24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200-000055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260350</xdr:colOff>
      <xdr:row>4</xdr:row>
      <xdr:rowOff>184150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pSpPr/>
      </xdr:nvGrpSpPr>
      <xdr:grpSpPr>
        <a:xfrm>
          <a:off x="0" y="0"/>
          <a:ext cx="8756650" cy="1060450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0500-00001B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500-00001C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0500-000020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1892300</xdr:colOff>
      <xdr:row>4</xdr:row>
      <xdr:rowOff>184150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0" y="0"/>
          <a:ext cx="8750300" cy="1060450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600-00000F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825500</xdr:colOff>
      <xdr:row>4</xdr:row>
      <xdr:rowOff>184150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0" y="0"/>
          <a:ext cx="8911167" cy="1064683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고도하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101600</xdr:colOff>
      <xdr:row>4</xdr:row>
      <xdr:rowOff>184150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0" y="0"/>
          <a:ext cx="8627533" cy="1064683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고도하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8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171450</xdr:colOff>
      <xdr:row>4</xdr:row>
      <xdr:rowOff>184150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0"/>
          <a:ext cx="8543925" cy="1060450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0</xdr:colOff>
      <xdr:row>4</xdr:row>
      <xdr:rowOff>184150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0" y="0"/>
          <a:ext cx="9692640" cy="1068070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B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B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B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B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B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B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B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B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298450</xdr:colOff>
      <xdr:row>4</xdr:row>
      <xdr:rowOff>184150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0"/>
          <a:ext cx="9047595" cy="1070841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C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C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C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C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C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C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412750</xdr:colOff>
      <xdr:row>4</xdr:row>
      <xdr:rowOff>184150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0" y="0"/>
          <a:ext cx="8756650" cy="1060450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D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D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D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D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1296504</xdr:colOff>
      <xdr:row>4</xdr:row>
      <xdr:rowOff>186359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0" y="0"/>
          <a:ext cx="9991771" cy="1066892"/>
          <a:chOff x="611560" y="1412015"/>
          <a:chExt cx="7488832" cy="1445000"/>
        </a:xfrm>
        <a:solidFill>
          <a:schemeClr val="bg1"/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/>
        </xdr:nvSpPr>
        <xdr:spPr>
          <a:xfrm>
            <a:off x="611560" y="1412776"/>
            <a:ext cx="7488832" cy="1444239"/>
          </a:xfrm>
          <a:prstGeom prst="rect">
            <a:avLst/>
          </a:prstGeom>
          <a:grp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/>
        </xdr:nvSpPr>
        <xdr:spPr>
          <a:xfrm>
            <a:off x="611560" y="170080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산출물코드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/>
        </xdr:nvSpPr>
        <xdr:spPr>
          <a:xfrm>
            <a:off x="611560" y="1990882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프로젝트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/>
        </xdr:nvSpPr>
        <xdr:spPr>
          <a:xfrm>
            <a:off x="611560" y="227890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업  무  명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SpPr/>
        </xdr:nvSpPr>
        <xdr:spPr>
          <a:xfrm>
            <a:off x="611560" y="256898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자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/>
        </xdr:nvSpPr>
        <xdr:spPr>
          <a:xfrm>
            <a:off x="1619672" y="1700805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D6403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/>
        </xdr:nvSpPr>
        <xdr:spPr>
          <a:xfrm>
            <a:off x="1619672" y="1990879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고도화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/>
        </xdr:nvSpPr>
        <xdr:spPr>
          <a:xfrm>
            <a:off x="1619672" y="2278906"/>
            <a:ext cx="316835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에이블씨엔씨 </a:t>
            </a:r>
            <a:r>
              <a:rPr lang="en-US" altLang="ko-KR" sz="1000">
                <a:solidFill>
                  <a:schemeClr val="tx1"/>
                </a:solidFill>
              </a:rPr>
              <a:t>POS/PRM </a:t>
            </a:r>
            <a:r>
              <a:rPr lang="ko-KR" altLang="en-US" sz="1000">
                <a:solidFill>
                  <a:schemeClr val="tx1"/>
                </a:solidFill>
              </a:rPr>
              <a:t>시스템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SpPr/>
        </xdr:nvSpPr>
        <xdr:spPr>
          <a:xfrm>
            <a:off x="4788024" y="1700804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버</a:t>
            </a:r>
            <a:r>
              <a:rPr lang="en-US" altLang="ko-KR" sz="1000">
                <a:solidFill>
                  <a:schemeClr val="tx1"/>
                </a:solidFill>
              </a:rPr>
              <a:t>     </a:t>
            </a:r>
            <a:r>
              <a:rPr lang="ko-KR" altLang="en-US" sz="1000">
                <a:solidFill>
                  <a:schemeClr val="tx1"/>
                </a:solidFill>
              </a:rPr>
              <a:t>전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E00-00000C000000}"/>
              </a:ext>
            </a:extLst>
          </xdr:cNvPr>
          <xdr:cNvSpPr/>
        </xdr:nvSpPr>
        <xdr:spPr>
          <a:xfrm>
            <a:off x="4788024" y="19908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단     계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E00-00000D000000}"/>
              </a:ext>
            </a:extLst>
          </xdr:cNvPr>
          <xdr:cNvSpPr/>
        </xdr:nvSpPr>
        <xdr:spPr>
          <a:xfrm>
            <a:off x="4788024" y="2278905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활     동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E00-00000E000000}"/>
              </a:ext>
            </a:extLst>
          </xdr:cNvPr>
          <xdr:cNvSpPr/>
        </xdr:nvSpPr>
        <xdr:spPr>
          <a:xfrm>
            <a:off x="4788024" y="2568979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   업</a:t>
            </a: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E00-00000F000000}"/>
              </a:ext>
            </a:extLst>
          </xdr:cNvPr>
          <xdr:cNvSpPr/>
        </xdr:nvSpPr>
        <xdr:spPr>
          <a:xfrm>
            <a:off x="5796136" y="1700801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chemeClr val="tx1"/>
                </a:solidFill>
              </a:rPr>
              <a:t>1.0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E00-000010000000}"/>
              </a:ext>
            </a:extLst>
          </xdr:cNvPr>
          <xdr:cNvSpPr/>
        </xdr:nvSpPr>
        <xdr:spPr>
          <a:xfrm>
            <a:off x="5796136" y="1990875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설계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E00-000011000000}"/>
              </a:ext>
            </a:extLst>
          </xdr:cNvPr>
          <xdr:cNvSpPr/>
        </xdr:nvSpPr>
        <xdr:spPr>
          <a:xfrm>
            <a:off x="5796136" y="2278902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데이터베이스설계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SpPr/>
        </xdr:nvSpPr>
        <xdr:spPr>
          <a:xfrm>
            <a:off x="5796136" y="2568976"/>
            <a:ext cx="2304256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chemeClr val="tx1"/>
                </a:solidFill>
              </a:rPr>
              <a:t>물리데이터모델설계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E00-000013000000}"/>
              </a:ext>
            </a:extLst>
          </xdr:cNvPr>
          <xdr:cNvSpPr/>
        </xdr:nvSpPr>
        <xdr:spPr>
          <a:xfrm>
            <a:off x="1619672" y="2568978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E00-000014000000}"/>
              </a:ext>
            </a:extLst>
          </xdr:cNvPr>
          <xdr:cNvSpPr/>
        </xdr:nvSpPr>
        <xdr:spPr>
          <a:xfrm>
            <a:off x="3635896" y="2568978"/>
            <a:ext cx="1152128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2019-09-10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E00-000015000000}"/>
              </a:ext>
            </a:extLst>
          </xdr:cNvPr>
          <xdr:cNvSpPr/>
        </xdr:nvSpPr>
        <xdr:spPr>
          <a:xfrm>
            <a:off x="2627784" y="2568973"/>
            <a:ext cx="100811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작  성  일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SpPr/>
        </xdr:nvSpPr>
        <xdr:spPr>
          <a:xfrm>
            <a:off x="611560" y="1412015"/>
            <a:ext cx="7488832" cy="288032"/>
          </a:xfrm>
          <a:prstGeom prst="rect">
            <a:avLst/>
          </a:prstGeom>
          <a:grpFill/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solidFill>
                  <a:schemeClr val="tx1"/>
                </a:solidFill>
              </a:rPr>
              <a:t>테이블정의서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si\&#54616;&#51088;\&#44204;&#51201;\&#54805;\2002\&#49457;&#44305;&#51204;&#51088;\BMAIL\INBOX\HSOH\TEMP\IPG0696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usfs8\PriceCost\Price%20Books\2002\05_May_2002\Apr02_Compare_JG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si\&#54616;&#51088;\&#45236;&#47564;\&#54805;&#44204;&#51201;\2002\&#49457;&#44305;&#51204;&#51088;\BMAIL\INBOX\HSOH\TEMP\IPG0696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si\&#54616;&#51088;\&#44204;&#51201;\&#54805;\2002\&#49457;&#44305;&#51204;&#51088;\WINDOWS\TEMP\ARC95PRC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WWW/&#48120;&#49892;&#51060;&#51088;&#47308;/&#53685;&#54633;&#51088;&#47308;&#49892;/&#54617;&#45236;&#47581;-&#45824;&#44396;&#49884;/&#44204;&#51201;&#49436;&#47784;&#51020;/&#44204;&#51201;&#4943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ment2"/>
      <sheetName val="(실사조정)총괄"/>
      <sheetName val="IPG0696F"/>
      <sheetName val="list price"/>
      <sheetName val="DATA"/>
      <sheetName val="데이타"/>
      <sheetName val="부재료입고집계"/>
      <sheetName val="Option"/>
      <sheetName val="손익분석"/>
      <sheetName val="데이터유효성검사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Compare_Pricebook"/>
      <sheetName val="Compare_All"/>
      <sheetName val="Additions"/>
      <sheetName val="Deletions"/>
      <sheetName val="Data_PB"/>
      <sheetName val="Data_All"/>
      <sheetName val="Data_Add"/>
      <sheetName val="Data_Del"/>
      <sheetName val="Descriptions"/>
      <sheetName val="Sheet1"/>
      <sheetName val="COMPAQ-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>
            <v>2688</v>
          </cell>
          <cell r="B1" t="str">
            <v>IBM HBA</v>
          </cell>
        </row>
        <row r="2">
          <cell r="A2">
            <v>2771</v>
          </cell>
          <cell r="B2" t="str">
            <v>PRODUCT MANAGER</v>
          </cell>
        </row>
        <row r="3">
          <cell r="A3">
            <v>3330</v>
          </cell>
          <cell r="B3" t="str">
            <v>SYM 3330 9GB FRAME</v>
          </cell>
        </row>
        <row r="4">
          <cell r="A4">
            <v>3430</v>
          </cell>
          <cell r="B4" t="str">
            <v>SYM 3430 9GB FRAME</v>
          </cell>
        </row>
        <row r="5">
          <cell r="A5">
            <v>5072</v>
          </cell>
          <cell r="B5" t="str">
            <v>IBM EXPANSION TOWER</v>
          </cell>
        </row>
        <row r="6">
          <cell r="A6">
            <v>5240</v>
          </cell>
          <cell r="B6" t="str">
            <v>8 PORT ESCON CARD</v>
          </cell>
        </row>
        <row r="7">
          <cell r="A7">
            <v>5330</v>
          </cell>
          <cell r="B7" t="str">
            <v>SYM 5330 9GB FRAME</v>
          </cell>
        </row>
        <row r="8">
          <cell r="A8">
            <v>5430</v>
          </cell>
          <cell r="B8" t="str">
            <v>SYM 5430 9GB FRAME</v>
          </cell>
        </row>
        <row r="9">
          <cell r="A9">
            <v>6207</v>
          </cell>
          <cell r="B9" t="str">
            <v>HOST BUS ADAPTER</v>
          </cell>
        </row>
        <row r="10">
          <cell r="A10">
            <v>6209</v>
          </cell>
          <cell r="B10" t="str">
            <v>HOST BUS ADAPTER</v>
          </cell>
        </row>
        <row r="11">
          <cell r="A11">
            <v>6228</v>
          </cell>
          <cell r="B11" t="str">
            <v>IBM CARD</v>
          </cell>
        </row>
        <row r="12">
          <cell r="A12">
            <v>58105302</v>
          </cell>
          <cell r="B12" t="str">
            <v>BULL 5030-36S3</v>
          </cell>
        </row>
        <row r="13">
          <cell r="A13">
            <v>68647585</v>
          </cell>
          <cell r="B13" t="str">
            <v>UNISYS LB SP W/1GB SPARE</v>
          </cell>
        </row>
        <row r="14">
          <cell r="A14">
            <v>68647593</v>
          </cell>
          <cell r="B14" t="str">
            <v>1M FC CABLE(4700 DPE-DAE)</v>
          </cell>
        </row>
        <row r="15">
          <cell r="A15">
            <v>68648963</v>
          </cell>
          <cell r="B15" t="str">
            <v>UNISYS LONGBOW PS (SPARE)</v>
          </cell>
        </row>
        <row r="16">
          <cell r="A16">
            <v>68648971</v>
          </cell>
          <cell r="B16" t="str">
            <v>.5M FC TABLE (DAE-DAE)</v>
          </cell>
        </row>
        <row r="17">
          <cell r="A17">
            <v>68676667</v>
          </cell>
          <cell r="B17" t="str">
            <v>WIDE DIFF.SCSI Y CABLE</v>
          </cell>
        </row>
        <row r="18">
          <cell r="A18">
            <v>68676675</v>
          </cell>
          <cell r="B18" t="str">
            <v>BULL DP2-USD4SW</v>
          </cell>
        </row>
        <row r="19">
          <cell r="A19">
            <v>68681980</v>
          </cell>
          <cell r="B19" t="str">
            <v>SYM 5330 9GB FRAME</v>
          </cell>
        </row>
        <row r="20">
          <cell r="A20">
            <v>68682012</v>
          </cell>
          <cell r="B20" t="str">
            <v>BULL MEM2-1024</v>
          </cell>
        </row>
        <row r="21">
          <cell r="A21">
            <v>68682079</v>
          </cell>
          <cell r="B21" t="str">
            <v>BULL MEM2-1536</v>
          </cell>
        </row>
        <row r="22">
          <cell r="A22">
            <v>68684216</v>
          </cell>
          <cell r="B22" t="str">
            <v>BULL MEM2-2048</v>
          </cell>
        </row>
        <row r="23">
          <cell r="A23">
            <v>68684349</v>
          </cell>
          <cell r="B23" t="str">
            <v>BULL MEM2-2560</v>
          </cell>
        </row>
        <row r="24">
          <cell r="A24">
            <v>68685866</v>
          </cell>
          <cell r="B24" t="str">
            <v>FC4500/5700 UGRD FC4700</v>
          </cell>
        </row>
        <row r="25">
          <cell r="A25">
            <v>68799634</v>
          </cell>
          <cell r="B25" t="str">
            <v>BULL MEM2-3072</v>
          </cell>
        </row>
        <row r="26">
          <cell r="A26">
            <v>79962249</v>
          </cell>
          <cell r="B26" t="str">
            <v>NCR MEM2-1024</v>
          </cell>
        </row>
        <row r="27">
          <cell r="A27">
            <v>79962251</v>
          </cell>
          <cell r="B27" t="str">
            <v>NCR MEM2-2048</v>
          </cell>
        </row>
        <row r="28">
          <cell r="A28">
            <v>79962252</v>
          </cell>
          <cell r="B28" t="str">
            <v>NCR MEM2-2560</v>
          </cell>
        </row>
        <row r="29">
          <cell r="A29" t="str">
            <v>1-504969-3</v>
          </cell>
          <cell r="B29" t="str">
            <v>150M CABLE</v>
          </cell>
        </row>
        <row r="30">
          <cell r="A30" t="str">
            <v>15495A001</v>
          </cell>
          <cell r="B30" t="str">
            <v>FC CPR CBL</v>
          </cell>
        </row>
        <row r="31">
          <cell r="A31" t="str">
            <v>15495A002</v>
          </cell>
          <cell r="B31" t="str">
            <v>FC COPPER CABLE 0.5M, 1.6</v>
          </cell>
        </row>
        <row r="32">
          <cell r="A32" t="str">
            <v>15495A003</v>
          </cell>
          <cell r="B32" t="str">
            <v>FC CPR CBL 1M, 3.28'</v>
          </cell>
        </row>
        <row r="33">
          <cell r="A33" t="str">
            <v>15495A010</v>
          </cell>
          <cell r="B33" t="str">
            <v>FC CPR CBL 3M, 9.84'</v>
          </cell>
        </row>
        <row r="34">
          <cell r="A34" t="str">
            <v>15495A016</v>
          </cell>
          <cell r="B34" t="str">
            <v>FC CPR CBL 5M, 16.4'</v>
          </cell>
        </row>
        <row r="35">
          <cell r="A35" t="str">
            <v>15495A033</v>
          </cell>
          <cell r="B35" t="str">
            <v>FC COPPER CABLE 10M, 32.8</v>
          </cell>
        </row>
        <row r="36">
          <cell r="A36" t="str">
            <v>15495A098</v>
          </cell>
          <cell r="B36" t="str">
            <v>FC CPR CBL 30M, 98.4'</v>
          </cell>
        </row>
        <row r="37">
          <cell r="A37" t="str">
            <v>15498A001</v>
          </cell>
          <cell r="B37" t="str">
            <v>FC OPTIC CBL 5M, 16'</v>
          </cell>
        </row>
        <row r="38">
          <cell r="A38" t="str">
            <v>15498A002</v>
          </cell>
          <cell r="B38" t="str">
            <v>FC OPTIC CBL 10M, 33'</v>
          </cell>
        </row>
        <row r="39">
          <cell r="A39" t="str">
            <v>15498A010</v>
          </cell>
          <cell r="B39" t="str">
            <v>FC OPTIC CBL 50M, 164'</v>
          </cell>
        </row>
        <row r="40">
          <cell r="A40" t="str">
            <v>15498A020</v>
          </cell>
          <cell r="B40" t="str">
            <v>FC OPTIC CBL 100M, 328'</v>
          </cell>
        </row>
        <row r="41">
          <cell r="A41" t="str">
            <v>15498A050</v>
          </cell>
          <cell r="B41" t="str">
            <v>FC OPTIC CBL 250M, 820'</v>
          </cell>
        </row>
        <row r="42">
          <cell r="A42" t="str">
            <v>15498A100</v>
          </cell>
          <cell r="B42" t="str">
            <v>FC OPTIC CBL 500M, 1640'</v>
          </cell>
        </row>
        <row r="43">
          <cell r="A43" t="str">
            <v>16PARACHN56</v>
          </cell>
          <cell r="B43" t="str">
            <v>RPQ 5630 16 PARALLEL CHNL</v>
          </cell>
        </row>
        <row r="44">
          <cell r="A44" t="str">
            <v>16PARACHN58</v>
          </cell>
          <cell r="B44" t="str">
            <v>RPQ 5830 16 PARALLEL</v>
          </cell>
        </row>
        <row r="45">
          <cell r="A45" t="str">
            <v>1DFCSWX4HV</v>
          </cell>
          <cell r="B45" t="str">
            <v>PATHLIGHT BRIDGE</v>
          </cell>
        </row>
        <row r="46">
          <cell r="A46" t="str">
            <v>1SFCSWX4HV</v>
          </cell>
          <cell r="B46" t="str">
            <v>PATHLIGHT BRIDGE</v>
          </cell>
        </row>
        <row r="47">
          <cell r="A47" t="str">
            <v>2GBCACHE</v>
          </cell>
          <cell r="B47" t="str">
            <v>2GB CACHE FOR FC5500</v>
          </cell>
        </row>
        <row r="48">
          <cell r="A48" t="str">
            <v>3000-182</v>
          </cell>
          <cell r="B48" t="str">
            <v>SYM 3000 36.2GB OPEN</v>
          </cell>
        </row>
        <row r="49">
          <cell r="A49" t="str">
            <v>3000-182AS</v>
          </cell>
          <cell r="B49" t="str">
            <v>SYM 3000 36.2GB AS400</v>
          </cell>
        </row>
        <row r="50">
          <cell r="A50" t="str">
            <v>3000-182ASUPG</v>
          </cell>
          <cell r="B50" t="str">
            <v>SYM 3000 36.2 GB AS4</v>
          </cell>
        </row>
        <row r="51">
          <cell r="A51" t="str">
            <v>3000-182UPG</v>
          </cell>
          <cell r="B51" t="str">
            <v>SYM 3000 36.2GB OPEN UPG</v>
          </cell>
        </row>
        <row r="52">
          <cell r="A52" t="str">
            <v>3000-232</v>
          </cell>
          <cell r="B52" t="str">
            <v>SYM 3000 46.17GB OPEN</v>
          </cell>
        </row>
        <row r="53">
          <cell r="A53" t="str">
            <v>3000-232AS</v>
          </cell>
          <cell r="B53" t="str">
            <v>SYM 3000 46.17GB AS400</v>
          </cell>
        </row>
        <row r="54">
          <cell r="A54" t="str">
            <v>3000-232ASUPG</v>
          </cell>
          <cell r="B54" t="str">
            <v>SYM 3000 46.17GB AS400 UPG</v>
          </cell>
        </row>
        <row r="55">
          <cell r="A55" t="str">
            <v>3000-232UPG</v>
          </cell>
          <cell r="B55" t="str">
            <v>SYM 3000 46.17GB OPEN UPG</v>
          </cell>
        </row>
        <row r="56">
          <cell r="A56" t="str">
            <v>3000-472</v>
          </cell>
          <cell r="B56" t="str">
            <v>SYM 3000 93.64GB OPE</v>
          </cell>
        </row>
        <row r="57">
          <cell r="A57" t="str">
            <v>3000-472AS</v>
          </cell>
          <cell r="B57" t="str">
            <v>ASY ELITE 47 520 DD5.25</v>
          </cell>
        </row>
        <row r="58">
          <cell r="A58" t="str">
            <v>3000-472ASUPG</v>
          </cell>
          <cell r="B58" t="str">
            <v>SYM 3000 47GB AS400 UPG</v>
          </cell>
        </row>
        <row r="59">
          <cell r="A59" t="str">
            <v>3000-472UPG</v>
          </cell>
          <cell r="B59" t="str">
            <v>SYM 3000 93.64GB OPE</v>
          </cell>
        </row>
        <row r="60">
          <cell r="A60" t="str">
            <v>3000-92</v>
          </cell>
          <cell r="B60" t="str">
            <v>SYM 3000 17GB UPGRADE</v>
          </cell>
        </row>
        <row r="61">
          <cell r="A61" t="str">
            <v>3000-92AS</v>
          </cell>
          <cell r="B61" t="str">
            <v>SYM 3000 17.2GB AS/400</v>
          </cell>
        </row>
        <row r="62">
          <cell r="A62" t="str">
            <v>3000-EHDA</v>
          </cell>
          <cell r="B62" t="str">
            <v>SYM AS/400 LOAD SRC 6/S20</v>
          </cell>
        </row>
        <row r="63">
          <cell r="A63" t="str">
            <v>3000-UHDA</v>
          </cell>
          <cell r="B63" t="str">
            <v>SYM AS/400 LOAD SRC 6X SX</v>
          </cell>
        </row>
        <row r="64">
          <cell r="A64" t="str">
            <v>3030-182</v>
          </cell>
          <cell r="B64" t="str">
            <v>SYM 3030 36.2GB OPEN</v>
          </cell>
        </row>
        <row r="65">
          <cell r="A65" t="str">
            <v>3030-182AS</v>
          </cell>
          <cell r="B65" t="str">
            <v>SYM 3030 36.2GB AS400</v>
          </cell>
        </row>
        <row r="66">
          <cell r="A66" t="str">
            <v>3030-182ASUPG</v>
          </cell>
          <cell r="B66" t="str">
            <v>SYM 3030 36.2GB AS400 UPG</v>
          </cell>
        </row>
        <row r="67">
          <cell r="A67" t="str">
            <v>3030-182UPG</v>
          </cell>
          <cell r="B67" t="str">
            <v>SYM 3030 36.2GB OPEN</v>
          </cell>
        </row>
        <row r="68">
          <cell r="A68" t="str">
            <v>3030-362</v>
          </cell>
          <cell r="B68" t="str">
            <v>SYM 3030 72.4GB SRDF</v>
          </cell>
        </row>
        <row r="69">
          <cell r="A69" t="str">
            <v>3030-362AS</v>
          </cell>
          <cell r="B69" t="str">
            <v>SYM3030 72GB AS4 SRDF</v>
          </cell>
        </row>
        <row r="70">
          <cell r="A70" t="str">
            <v>3030-362ASUPG</v>
          </cell>
          <cell r="B70" t="str">
            <v>SYM 3030 72GB AS4 SRDF UPG</v>
          </cell>
        </row>
        <row r="71">
          <cell r="A71" t="str">
            <v>3030-362UPG</v>
          </cell>
          <cell r="B71" t="str">
            <v>SYM 3030 72.4GB SRDF UPG</v>
          </cell>
        </row>
        <row r="72">
          <cell r="A72" t="str">
            <v>3030-36M2</v>
          </cell>
          <cell r="B72" t="str">
            <v>SYM 3030 72.4GB MIRROR</v>
          </cell>
        </row>
        <row r="73">
          <cell r="A73" t="str">
            <v>3030-36M2AS</v>
          </cell>
          <cell r="B73" t="str">
            <v>SYM 3030 72GB AS400 MIRR</v>
          </cell>
        </row>
        <row r="74">
          <cell r="A74" t="str">
            <v>3030-36M2ASUP</v>
          </cell>
          <cell r="B74" t="str">
            <v>SYM 3030 72GB AS4 MIR UPG</v>
          </cell>
        </row>
        <row r="75">
          <cell r="A75" t="str">
            <v>3030-36M2UPG</v>
          </cell>
          <cell r="B75" t="str">
            <v>SYM 3030 72.4GB MIRR UPG</v>
          </cell>
        </row>
        <row r="76">
          <cell r="A76" t="str">
            <v>3030-36S3</v>
          </cell>
          <cell r="B76" t="str">
            <v>SYM 3030 108.6GB RAIDS</v>
          </cell>
        </row>
        <row r="77">
          <cell r="A77" t="str">
            <v>3030-36S3AS</v>
          </cell>
          <cell r="B77" t="str">
            <v>SYM3030 108GB RAIDS AS/4</v>
          </cell>
        </row>
        <row r="78">
          <cell r="A78" t="str">
            <v>3030-36S3ASUP</v>
          </cell>
          <cell r="B78" t="str">
            <v>3030 108GB RAIDS AS4 UPG</v>
          </cell>
        </row>
        <row r="79">
          <cell r="A79" t="str">
            <v>3030-36S3UPG</v>
          </cell>
          <cell r="B79" t="str">
            <v>SYM 3030 108.6GB RAIDS UPG</v>
          </cell>
        </row>
        <row r="80">
          <cell r="A80" t="str">
            <v>3030-502UPG</v>
          </cell>
          <cell r="B80" t="str">
            <v>SYM 3030 99.4GB SRDF UPG</v>
          </cell>
        </row>
        <row r="81">
          <cell r="A81" t="str">
            <v>3030-50M2UPG</v>
          </cell>
          <cell r="B81" t="str">
            <v>SYM 3030 99.4GB MIRR UPG</v>
          </cell>
        </row>
        <row r="82">
          <cell r="A82" t="str">
            <v>3030-50S3</v>
          </cell>
          <cell r="B82" t="str">
            <v>SYM 3030 149.1GB RAID S</v>
          </cell>
        </row>
        <row r="83">
          <cell r="A83" t="str">
            <v>3030-50S3UPG</v>
          </cell>
          <cell r="B83" t="str">
            <v>SYM 3030 149.1GB RAID S U</v>
          </cell>
        </row>
        <row r="84">
          <cell r="A84" t="str">
            <v>3030-92</v>
          </cell>
          <cell r="B84" t="str">
            <v>SYM 3030 18.1GB OPEN</v>
          </cell>
        </row>
        <row r="85">
          <cell r="A85" t="str">
            <v>3030-92UPG</v>
          </cell>
          <cell r="B85" t="str">
            <v>SYM 3030 18.1GB OPEN UPG</v>
          </cell>
        </row>
        <row r="86">
          <cell r="A86" t="str">
            <v>3031-182AS</v>
          </cell>
          <cell r="B86" t="str">
            <v>SYM 3031 36.2GB AS/4 SRDF</v>
          </cell>
        </row>
        <row r="87">
          <cell r="A87" t="str">
            <v>3031-182ASUPG</v>
          </cell>
          <cell r="B87" t="str">
            <v>SYM 3031 36.2GB AS/4 SRDFU</v>
          </cell>
        </row>
        <row r="88">
          <cell r="A88" t="str">
            <v>3031-182UPG</v>
          </cell>
          <cell r="B88" t="str">
            <v>SYM 3031 36.2GB OPEN UPG</v>
          </cell>
        </row>
        <row r="89">
          <cell r="A89" t="str">
            <v>3031-18M2AS</v>
          </cell>
          <cell r="B89" t="str">
            <v>SYM 3031 36.2GB AS/4 MIRR</v>
          </cell>
        </row>
        <row r="90">
          <cell r="A90" t="str">
            <v>3031-18M2ASUP</v>
          </cell>
          <cell r="B90" t="str">
            <v>SYM 3031 36.2GB AS/4 MUPG</v>
          </cell>
        </row>
        <row r="91">
          <cell r="A91" t="str">
            <v>3031-18M2UPG</v>
          </cell>
          <cell r="B91" t="str">
            <v>SYM 3031 36.2GB MIRR UPG</v>
          </cell>
        </row>
        <row r="92">
          <cell r="A92" t="str">
            <v>3031-18S3AS</v>
          </cell>
          <cell r="B92" t="str">
            <v>SYM 3031 36.2GB AS/4 RAID</v>
          </cell>
        </row>
        <row r="93">
          <cell r="A93" t="str">
            <v>3031-18S3ASUP</v>
          </cell>
          <cell r="B93" t="str">
            <v>SYM 3031 36.2GB AS/4</v>
          </cell>
        </row>
        <row r="94">
          <cell r="A94" t="str">
            <v>3031-18S3UPG</v>
          </cell>
          <cell r="B94" t="str">
            <v>SYM 3031 54.3GB RAIDS UPG</v>
          </cell>
        </row>
        <row r="95">
          <cell r="A95" t="str">
            <v>303606-B21</v>
          </cell>
          <cell r="B95" t="str">
            <v>CABLE</v>
          </cell>
        </row>
        <row r="96">
          <cell r="A96" t="str">
            <v>3200-9024</v>
          </cell>
          <cell r="B96" t="str">
            <v>SYM ICDA 209GB, 768MB</v>
          </cell>
        </row>
        <row r="97">
          <cell r="A97" t="str">
            <v>3230-4032</v>
          </cell>
          <cell r="B97" t="str">
            <v>SYM ICDA 134GB, 512MB</v>
          </cell>
        </row>
        <row r="98">
          <cell r="A98" t="str">
            <v>32MBCACHE</v>
          </cell>
          <cell r="B98" t="str">
            <v>32MB CACHE FOR FC5500</v>
          </cell>
        </row>
        <row r="99">
          <cell r="A99" t="str">
            <v>32PARACHN59</v>
          </cell>
          <cell r="B99" t="str">
            <v>RPQ 5930 32 PARALLEL CHNL</v>
          </cell>
        </row>
        <row r="100">
          <cell r="A100" t="str">
            <v>3330-18</v>
          </cell>
          <cell r="B100" t="str">
            <v>SYM 3330 18GB FRAME</v>
          </cell>
        </row>
        <row r="101">
          <cell r="A101" t="str">
            <v>3430-18</v>
          </cell>
          <cell r="B101" t="str">
            <v>SYM 3430 18GB FRAME</v>
          </cell>
        </row>
        <row r="102">
          <cell r="A102" t="str">
            <v>3630-18</v>
          </cell>
          <cell r="B102" t="str">
            <v>SYM 3630 18GB FRAME</v>
          </cell>
        </row>
        <row r="103">
          <cell r="A103" t="str">
            <v>3630-36</v>
          </cell>
          <cell r="B103" t="str">
            <v>SYM 3630 36GB FRAME</v>
          </cell>
        </row>
        <row r="104">
          <cell r="A104" t="str">
            <v>3700-18</v>
          </cell>
          <cell r="B104" t="str">
            <v>SYM 3700 18GB FRAME</v>
          </cell>
        </row>
        <row r="105">
          <cell r="A105" t="str">
            <v>3700-47</v>
          </cell>
          <cell r="B105" t="str">
            <v>SYM 3700 47GB FRAME</v>
          </cell>
        </row>
        <row r="106">
          <cell r="A106" t="str">
            <v>3830-18</v>
          </cell>
          <cell r="B106" t="str">
            <v>SYM 3830 18GB FRAME</v>
          </cell>
        </row>
        <row r="107">
          <cell r="A107" t="str">
            <v>3830-36</v>
          </cell>
          <cell r="B107" t="str">
            <v>SYM 3830-36 FRAME</v>
          </cell>
        </row>
        <row r="108">
          <cell r="A108" t="str">
            <v>3830-50</v>
          </cell>
          <cell r="B108" t="str">
            <v>SYM 3830-50 FRAME</v>
          </cell>
        </row>
        <row r="109">
          <cell r="A109" t="str">
            <v>3930-18</v>
          </cell>
          <cell r="B109" t="str">
            <v>SYM 3930 18GB FRAME</v>
          </cell>
        </row>
        <row r="110">
          <cell r="A110" t="str">
            <v>3930-36</v>
          </cell>
          <cell r="B110" t="str">
            <v>SYM 3930 36GB FRAME</v>
          </cell>
        </row>
        <row r="111">
          <cell r="A111" t="str">
            <v>3930-50</v>
          </cell>
          <cell r="B111" t="str">
            <v>SYM 3930-50 FRAME</v>
          </cell>
        </row>
        <row r="112">
          <cell r="A112" t="str">
            <v>4260-100A</v>
          </cell>
          <cell r="B112" t="str">
            <v>100' BUS &amp; TAG SET</v>
          </cell>
        </row>
        <row r="113">
          <cell r="A113" t="str">
            <v>4260-125</v>
          </cell>
          <cell r="B113" t="str">
            <v>125' BUS &amp; TAG SET</v>
          </cell>
        </row>
        <row r="114">
          <cell r="A114" t="str">
            <v>4260-150</v>
          </cell>
          <cell r="B114" t="str">
            <v>150' BUS &amp; TAG SET</v>
          </cell>
        </row>
        <row r="115">
          <cell r="A115" t="str">
            <v>4260-175</v>
          </cell>
          <cell r="B115" t="str">
            <v>175' BUS &amp; TAG SET</v>
          </cell>
        </row>
        <row r="116">
          <cell r="A116" t="str">
            <v>4260-200</v>
          </cell>
          <cell r="B116" t="str">
            <v>200' BUS &amp; TAG SET</v>
          </cell>
        </row>
        <row r="117">
          <cell r="A117" t="str">
            <v>4260-25A</v>
          </cell>
          <cell r="B117" t="str">
            <v>25' BUS &amp; TAG SET</v>
          </cell>
        </row>
        <row r="118">
          <cell r="A118" t="str">
            <v>4260-50A</v>
          </cell>
          <cell r="B118" t="str">
            <v>50' BUS &amp; TAG SET</v>
          </cell>
        </row>
        <row r="119">
          <cell r="A119" t="str">
            <v>4260-75</v>
          </cell>
          <cell r="B119" t="str">
            <v>75' BUS &amp; TAG SET</v>
          </cell>
        </row>
        <row r="120">
          <cell r="A120" t="str">
            <v>45CACHEUPG</v>
          </cell>
          <cell r="B120" t="str">
            <v>1GB  FACTORY UPG FOR FC4500</v>
          </cell>
        </row>
        <row r="121">
          <cell r="A121" t="str">
            <v>5000-182</v>
          </cell>
          <cell r="B121" t="str">
            <v>SYM 5000 35.8GB SRDF</v>
          </cell>
        </row>
        <row r="122">
          <cell r="A122" t="str">
            <v>5000-182UPG</v>
          </cell>
          <cell r="B122" t="str">
            <v>SYM 5000 35.8GB SRDF</v>
          </cell>
        </row>
        <row r="123">
          <cell r="A123" t="str">
            <v>5000-18M2</v>
          </cell>
          <cell r="B123" t="str">
            <v>SYM 5000 35.8GB MIRROR</v>
          </cell>
        </row>
        <row r="124">
          <cell r="A124" t="str">
            <v>5000-18M2UPG</v>
          </cell>
          <cell r="B124" t="str">
            <v>SYM 5000 35.8GB MIRR</v>
          </cell>
        </row>
        <row r="125">
          <cell r="A125" t="str">
            <v>5000-18S3</v>
          </cell>
          <cell r="B125" t="str">
            <v>SYM 5000 53.70 RAIDS</v>
          </cell>
        </row>
        <row r="126">
          <cell r="A126" t="str">
            <v>5000-18S3UPG</v>
          </cell>
          <cell r="B126" t="str">
            <v>SYM 5000 53.7GB RAID</v>
          </cell>
        </row>
        <row r="127">
          <cell r="A127" t="str">
            <v>5000-232</v>
          </cell>
          <cell r="B127" t="str">
            <v>SYM 5000 45.58GB SRDF</v>
          </cell>
        </row>
        <row r="128">
          <cell r="A128" t="str">
            <v>5000-232UPG</v>
          </cell>
          <cell r="B128" t="str">
            <v>SYM 5000 45.58GB SRDF UPG</v>
          </cell>
        </row>
        <row r="129">
          <cell r="A129" t="str">
            <v>5000-23M2</v>
          </cell>
          <cell r="B129" t="str">
            <v>SYM 5000 45.58GB MIRROR</v>
          </cell>
        </row>
        <row r="130">
          <cell r="A130" t="str">
            <v>5000-23M2UPG</v>
          </cell>
          <cell r="B130" t="str">
            <v>SYM 5000 45.58GB MIRR UPG</v>
          </cell>
        </row>
        <row r="131">
          <cell r="A131" t="str">
            <v>5000-472</v>
          </cell>
          <cell r="B131" t="str">
            <v>SYM 5000 92.46GB SRD</v>
          </cell>
        </row>
        <row r="132">
          <cell r="A132" t="str">
            <v>5000-472UPG</v>
          </cell>
          <cell r="B132" t="str">
            <v>SYM 5000 92.46GB SRD</v>
          </cell>
        </row>
        <row r="133">
          <cell r="A133" t="str">
            <v>5000-47M2</v>
          </cell>
          <cell r="B133" t="str">
            <v>SYM 5000 92.46GB MIR</v>
          </cell>
        </row>
        <row r="134">
          <cell r="A134" t="str">
            <v>5000-47M2UPG</v>
          </cell>
          <cell r="B134" t="str">
            <v>SYM 5000 92.46GB MIR</v>
          </cell>
        </row>
        <row r="135">
          <cell r="A135" t="str">
            <v>5000-47R7</v>
          </cell>
          <cell r="B135" t="str">
            <v>SYM 5000 323GB RAIDS</v>
          </cell>
        </row>
        <row r="136">
          <cell r="A136" t="str">
            <v>5000-47R7UPG</v>
          </cell>
          <cell r="B136" t="str">
            <v>SYM 5000 323GB RAIDS</v>
          </cell>
        </row>
        <row r="137">
          <cell r="A137" t="str">
            <v>5000-47S3</v>
          </cell>
          <cell r="B137" t="str">
            <v>SYM 5000 138GB RAIDS</v>
          </cell>
        </row>
        <row r="138">
          <cell r="A138" t="str">
            <v>5000-47S3UPG</v>
          </cell>
          <cell r="B138" t="str">
            <v>SYM 5000 138.69GB RA</v>
          </cell>
        </row>
        <row r="139">
          <cell r="A139" t="str">
            <v>5030-182</v>
          </cell>
          <cell r="B139" t="str">
            <v>SYM 5030 35.8GB SRDF</v>
          </cell>
        </row>
        <row r="140">
          <cell r="A140" t="str">
            <v>5030-182UPG</v>
          </cell>
          <cell r="B140" t="str">
            <v>SYM 5030 35.8GB SRDF</v>
          </cell>
        </row>
        <row r="141">
          <cell r="A141" t="str">
            <v>5030-18M2</v>
          </cell>
          <cell r="B141" t="str">
            <v>SYM 5030 35.8GB MIRROR</v>
          </cell>
        </row>
        <row r="142">
          <cell r="A142" t="str">
            <v>5030-18M2UPG</v>
          </cell>
          <cell r="B142" t="str">
            <v>SYM 5030 35.8GB MIRR</v>
          </cell>
        </row>
        <row r="143">
          <cell r="A143" t="str">
            <v>5030-18S3</v>
          </cell>
          <cell r="B143" t="str">
            <v>SYM 5030 53.70 RAIDS</v>
          </cell>
        </row>
        <row r="144">
          <cell r="A144" t="str">
            <v>5030-18S3UPG</v>
          </cell>
          <cell r="B144" t="str">
            <v>SYM 5030 53.7GB RAID</v>
          </cell>
        </row>
        <row r="145">
          <cell r="A145" t="str">
            <v>5030-362</v>
          </cell>
          <cell r="B145" t="str">
            <v>SYM 5030 71.6GB SRDF</v>
          </cell>
        </row>
        <row r="146">
          <cell r="A146" t="str">
            <v>5030-362UPG</v>
          </cell>
          <cell r="B146" t="str">
            <v>SYM 5030 71.6GB SRDF UPG</v>
          </cell>
        </row>
        <row r="147">
          <cell r="A147" t="str">
            <v>5030-36M2</v>
          </cell>
          <cell r="B147" t="str">
            <v>SYM 5030 71.6GB MIRROR</v>
          </cell>
        </row>
        <row r="148">
          <cell r="A148" t="str">
            <v>5030-36M2UPG</v>
          </cell>
          <cell r="B148" t="str">
            <v>SYM 5030 71.6GB MIRR UPG</v>
          </cell>
        </row>
        <row r="149">
          <cell r="A149" t="str">
            <v>5030-36S3</v>
          </cell>
          <cell r="B149" t="str">
            <v>SYM 5030 107.4GB RAIDS</v>
          </cell>
        </row>
        <row r="150">
          <cell r="A150" t="str">
            <v>5030-36S3UPG</v>
          </cell>
          <cell r="B150" t="str">
            <v>SYM 5030 107.4GB R-S UPG</v>
          </cell>
        </row>
        <row r="151">
          <cell r="A151" t="str">
            <v>5030-502</v>
          </cell>
          <cell r="B151" t="str">
            <v>SYM 5030 98.2GB SRDF</v>
          </cell>
        </row>
        <row r="152">
          <cell r="A152" t="str">
            <v>5030-502UPG</v>
          </cell>
          <cell r="B152" t="str">
            <v>SYM 5030 98.2GB SRDF UPG</v>
          </cell>
        </row>
        <row r="153">
          <cell r="A153" t="str">
            <v>5030-50M2</v>
          </cell>
          <cell r="B153" t="str">
            <v>SYM 5030 98.2GB MIRR UPG</v>
          </cell>
        </row>
        <row r="154">
          <cell r="A154" t="str">
            <v>5030-50M2UPG</v>
          </cell>
          <cell r="B154" t="str">
            <v>SYM 5030 98.2GB MIRR UPG</v>
          </cell>
        </row>
        <row r="155">
          <cell r="A155" t="str">
            <v>5030-50S3</v>
          </cell>
          <cell r="B155" t="str">
            <v>SYM 5030 147.3GB RAID S</v>
          </cell>
        </row>
        <row r="156">
          <cell r="A156" t="str">
            <v>5030-50S3UPG</v>
          </cell>
          <cell r="B156" t="str">
            <v>SYM 5030 147.3GB R-S UPG</v>
          </cell>
        </row>
        <row r="157">
          <cell r="A157" t="str">
            <v>5030-92</v>
          </cell>
          <cell r="B157" t="str">
            <v>SYM 5030 17.9GB SRDF</v>
          </cell>
        </row>
        <row r="158">
          <cell r="A158" t="str">
            <v>5030-92UPG</v>
          </cell>
          <cell r="B158" t="str">
            <v>SYM 5030 17.96B SRDF</v>
          </cell>
        </row>
        <row r="159">
          <cell r="A159" t="str">
            <v>5030-9M2</v>
          </cell>
          <cell r="B159" t="str">
            <v>SYM 5030 17.9GB MIRR</v>
          </cell>
        </row>
        <row r="160">
          <cell r="A160" t="str">
            <v>5030-9M2UPG</v>
          </cell>
          <cell r="B160" t="str">
            <v>SYM 5030 17.9GB MIRR</v>
          </cell>
        </row>
        <row r="161">
          <cell r="A161" t="str">
            <v>5030-9S3</v>
          </cell>
          <cell r="B161" t="str">
            <v>SYM 5030 26.85GB RAI</v>
          </cell>
        </row>
        <row r="162">
          <cell r="A162" t="str">
            <v>5030-9S3UPG</v>
          </cell>
          <cell r="B162" t="str">
            <v>SYM 5030 26.85GB RAI</v>
          </cell>
        </row>
        <row r="163">
          <cell r="A163" t="str">
            <v>5031-182UPG</v>
          </cell>
          <cell r="B163" t="str">
            <v>SYM 5031 35.8GB SRDF UPG</v>
          </cell>
        </row>
        <row r="164">
          <cell r="A164" t="str">
            <v>5031-18M2UPG</v>
          </cell>
          <cell r="B164" t="str">
            <v>SYM 5031 35.8GB MIRR UPG</v>
          </cell>
        </row>
        <row r="165">
          <cell r="A165" t="str">
            <v>5031-18S3UPG</v>
          </cell>
          <cell r="B165" t="str">
            <v>SYM 5031 53.7GB RAIDS UPG</v>
          </cell>
        </row>
        <row r="166">
          <cell r="A166" t="str">
            <v>53/33-MNTKIT</v>
          </cell>
          <cell r="B166" t="str">
            <v>53XX/33XX MAINT TOOL KIT</v>
          </cell>
        </row>
        <row r="167">
          <cell r="A167" t="str">
            <v>54/34-MNTKIT</v>
          </cell>
          <cell r="B167" t="str">
            <v>54XX/34XX MAINT TOOL KIT</v>
          </cell>
        </row>
        <row r="168">
          <cell r="A168" t="str">
            <v>5430-18</v>
          </cell>
          <cell r="B168" t="str">
            <v>SYM 5430-18 FRAME</v>
          </cell>
        </row>
        <row r="169">
          <cell r="A169" t="str">
            <v>5630-36</v>
          </cell>
          <cell r="B169" t="str">
            <v>SYM 5630 36GB FRAME</v>
          </cell>
        </row>
        <row r="170">
          <cell r="A170" t="str">
            <v>57/37-MNTKIT</v>
          </cell>
          <cell r="B170" t="str">
            <v>57XX/37XX MAINT TOOL KIT</v>
          </cell>
        </row>
        <row r="171">
          <cell r="A171" t="str">
            <v>5700-18</v>
          </cell>
          <cell r="B171" t="str">
            <v>SYM 5700 18GB FRAME</v>
          </cell>
        </row>
        <row r="172">
          <cell r="A172" t="str">
            <v>5700-47</v>
          </cell>
          <cell r="B172" t="str">
            <v>SYM 5700 47GB FRAME</v>
          </cell>
        </row>
        <row r="173">
          <cell r="A173" t="str">
            <v>57CACHE256</v>
          </cell>
          <cell r="B173" t="str">
            <v>256MB CACHE UPG 5700/5703</v>
          </cell>
        </row>
        <row r="174">
          <cell r="A174" t="str">
            <v>57CACHE512</v>
          </cell>
          <cell r="B174" t="str">
            <v>512MB CACHE UPG FC5700/5703</v>
          </cell>
        </row>
        <row r="175">
          <cell r="A175" t="str">
            <v>58062535-01</v>
          </cell>
          <cell r="B175" t="str">
            <v>BULL 8430-18</v>
          </cell>
        </row>
        <row r="176">
          <cell r="A176" t="str">
            <v>58062536-01</v>
          </cell>
          <cell r="B176" t="str">
            <v>BULL 8430-36</v>
          </cell>
        </row>
        <row r="177">
          <cell r="A177" t="str">
            <v>58062537-01</v>
          </cell>
          <cell r="B177" t="str">
            <v>BULL 8430-73</v>
          </cell>
        </row>
        <row r="178">
          <cell r="A178" t="str">
            <v>58062538-01</v>
          </cell>
          <cell r="B178" t="str">
            <v>BULL 8730-18</v>
          </cell>
        </row>
        <row r="179">
          <cell r="A179" t="str">
            <v>58062539-01</v>
          </cell>
          <cell r="B179" t="str">
            <v>BULL 8730-36</v>
          </cell>
        </row>
        <row r="180">
          <cell r="A180" t="str">
            <v>58062540-01</v>
          </cell>
          <cell r="B180" t="str">
            <v>BULL 8730-73</v>
          </cell>
        </row>
        <row r="181">
          <cell r="A181" t="str">
            <v>58062544-01</v>
          </cell>
          <cell r="B181" t="str">
            <v>BULL 8031-36M1</v>
          </cell>
        </row>
        <row r="182">
          <cell r="A182" t="str">
            <v>58062545-01</v>
          </cell>
          <cell r="B182" t="str">
            <v>BULL 8031-361</v>
          </cell>
        </row>
        <row r="183">
          <cell r="A183" t="str">
            <v>58062546-01</v>
          </cell>
          <cell r="B183" t="str">
            <v>BULL 8031-36S3</v>
          </cell>
        </row>
        <row r="184">
          <cell r="A184" t="str">
            <v>58062547-01</v>
          </cell>
          <cell r="B184" t="str">
            <v>BULL 8031-73M1</v>
          </cell>
        </row>
        <row r="185">
          <cell r="A185" t="str">
            <v>58062548-01</v>
          </cell>
          <cell r="B185" t="str">
            <v>BULL 8031-731</v>
          </cell>
        </row>
        <row r="186">
          <cell r="A186" t="str">
            <v>58062553-01</v>
          </cell>
          <cell r="B186" t="str">
            <v>BULL 8031-36M1UPG</v>
          </cell>
        </row>
        <row r="187">
          <cell r="A187" t="str">
            <v>58062554-01</v>
          </cell>
          <cell r="B187" t="str">
            <v>BULL 8031-361UPG</v>
          </cell>
        </row>
        <row r="188">
          <cell r="A188" t="str">
            <v>58062555-01</v>
          </cell>
          <cell r="B188" t="str">
            <v>BULL 8031-36S3UPG</v>
          </cell>
        </row>
        <row r="189">
          <cell r="A189" t="str">
            <v>58062556-01</v>
          </cell>
          <cell r="B189" t="str">
            <v>BULL 8031-73M1UPG</v>
          </cell>
        </row>
        <row r="190">
          <cell r="A190" t="str">
            <v>58062557-01</v>
          </cell>
          <cell r="B190" t="str">
            <v>BULL 8031-731UPG</v>
          </cell>
        </row>
        <row r="191">
          <cell r="A191" t="str">
            <v>58062559-01</v>
          </cell>
          <cell r="B191" t="str">
            <v>BULL DP3-FCD2</v>
          </cell>
        </row>
        <row r="192">
          <cell r="A192" t="str">
            <v>58062560-01</v>
          </cell>
          <cell r="B192" t="str">
            <v>BULL DP3-FCD2S</v>
          </cell>
        </row>
        <row r="193">
          <cell r="A193" t="str">
            <v>58062561-01</v>
          </cell>
          <cell r="B193" t="str">
            <v>BULL DP3-SCD42</v>
          </cell>
        </row>
        <row r="194">
          <cell r="A194" t="str">
            <v>58062562-01</v>
          </cell>
          <cell r="B194" t="str">
            <v>BULL DP3-USD4H</v>
          </cell>
        </row>
        <row r="195">
          <cell r="A195" t="str">
            <v>58062563-01</v>
          </cell>
          <cell r="B195" t="str">
            <v>BULL DP3-RLD42</v>
          </cell>
        </row>
        <row r="196">
          <cell r="A196" t="str">
            <v>58062564-01</v>
          </cell>
          <cell r="B196" t="str">
            <v>BULL DP3-RFD2</v>
          </cell>
        </row>
        <row r="197">
          <cell r="A197" t="str">
            <v>58062565-01</v>
          </cell>
          <cell r="B197" t="str">
            <v>BULL DP3-RFD2S</v>
          </cell>
        </row>
        <row r="198">
          <cell r="A198" t="str">
            <v>58062566-01</v>
          </cell>
          <cell r="B198" t="str">
            <v>BULL MEM3-2048</v>
          </cell>
        </row>
        <row r="199">
          <cell r="A199" t="str">
            <v>58062567-01</v>
          </cell>
          <cell r="B199" t="str">
            <v>BULL MEM3-4096</v>
          </cell>
        </row>
        <row r="200">
          <cell r="A200" t="str">
            <v>58062568-01</v>
          </cell>
          <cell r="B200" t="str">
            <v>BULL MEM3-8192</v>
          </cell>
        </row>
        <row r="201">
          <cell r="A201" t="str">
            <v>58062569-01</v>
          </cell>
          <cell r="B201" t="str">
            <v>BULL MEM3-16384</v>
          </cell>
        </row>
        <row r="202">
          <cell r="A202" t="str">
            <v>58062570-01</v>
          </cell>
          <cell r="B202" t="str">
            <v>BULL MEM3-24576</v>
          </cell>
        </row>
        <row r="203">
          <cell r="A203" t="str">
            <v>58062571-01</v>
          </cell>
          <cell r="B203" t="str">
            <v>BULL MEM3-32768</v>
          </cell>
        </row>
        <row r="204">
          <cell r="A204" t="str">
            <v>58062572-01</v>
          </cell>
          <cell r="B204" t="str">
            <v>BULL MEM3-1024UPG</v>
          </cell>
        </row>
        <row r="205">
          <cell r="A205" t="str">
            <v>58062573-01</v>
          </cell>
          <cell r="B205" t="str">
            <v>BULL MEM3-2048UPG</v>
          </cell>
        </row>
        <row r="206">
          <cell r="A206" t="str">
            <v>58062574-01</v>
          </cell>
          <cell r="B206" t="str">
            <v>BULL MEM3-4096UPG</v>
          </cell>
        </row>
        <row r="207">
          <cell r="A207" t="str">
            <v>58062575-01</v>
          </cell>
          <cell r="B207" t="str">
            <v>BULL MEM3-8192UPG</v>
          </cell>
        </row>
        <row r="208">
          <cell r="A208" t="str">
            <v>58062576-01</v>
          </cell>
          <cell r="B208" t="str">
            <v>BULL 8031-361UPG</v>
          </cell>
        </row>
        <row r="209">
          <cell r="A209" t="str">
            <v>58062578-01</v>
          </cell>
          <cell r="B209" t="str">
            <v>BULL 8031-36S3UPG</v>
          </cell>
        </row>
        <row r="210">
          <cell r="A210" t="str">
            <v>58062580-01</v>
          </cell>
          <cell r="B210" t="str">
            <v>BULL 8730 DOM SHIP KIT</v>
          </cell>
        </row>
        <row r="211">
          <cell r="A211" t="str">
            <v>58062581-01</v>
          </cell>
          <cell r="B211" t="str">
            <v>BULL 8730 INTL SHIP KIT</v>
          </cell>
        </row>
        <row r="212">
          <cell r="A212" t="str">
            <v>58062582-01</v>
          </cell>
          <cell r="B212" t="str">
            <v>BULL DP3-FCD8</v>
          </cell>
        </row>
        <row r="213">
          <cell r="A213" t="str">
            <v>58062583-01</v>
          </cell>
          <cell r="B213" t="str">
            <v>RPL 1OR2 CACHE BD W/CHNDR</v>
          </cell>
        </row>
        <row r="214">
          <cell r="A214" t="str">
            <v>58105211-01</v>
          </cell>
          <cell r="B214" t="str">
            <v>BULL MEM2-1024</v>
          </cell>
        </row>
        <row r="215">
          <cell r="A215" t="str">
            <v>58105212-01</v>
          </cell>
          <cell r="B215" t="str">
            <v>BULL MEM2-1536</v>
          </cell>
        </row>
        <row r="216">
          <cell r="A216" t="str">
            <v>58105213-01</v>
          </cell>
          <cell r="B216" t="str">
            <v>BULL MEM2-2048</v>
          </cell>
        </row>
        <row r="217">
          <cell r="A217" t="str">
            <v>58105214-01</v>
          </cell>
          <cell r="B217" t="str">
            <v>BULL MEM2-2560</v>
          </cell>
        </row>
        <row r="218">
          <cell r="A218" t="str">
            <v>58105215-01</v>
          </cell>
          <cell r="B218" t="str">
            <v>BULL MEM2-3072</v>
          </cell>
        </row>
        <row r="219">
          <cell r="A219" t="str">
            <v>58105216-01</v>
          </cell>
          <cell r="B219" t="str">
            <v>BULL MEM2-4096</v>
          </cell>
        </row>
        <row r="220">
          <cell r="A220" t="str">
            <v>58105217-01</v>
          </cell>
          <cell r="B220" t="str">
            <v>BULL MEM2-5120</v>
          </cell>
        </row>
        <row r="221">
          <cell r="A221" t="str">
            <v>58105218-01</v>
          </cell>
          <cell r="B221" t="str">
            <v>BULL MEM2-6144</v>
          </cell>
        </row>
        <row r="222">
          <cell r="A222" t="str">
            <v>58105219-01</v>
          </cell>
          <cell r="B222" t="str">
            <v>BULL MEM2-7168</v>
          </cell>
        </row>
        <row r="223">
          <cell r="A223" t="str">
            <v>58105220-01</v>
          </cell>
          <cell r="B223" t="str">
            <v>BULL MEM2-8192</v>
          </cell>
        </row>
        <row r="224">
          <cell r="A224" t="str">
            <v>58105221-01</v>
          </cell>
          <cell r="B224" t="str">
            <v>BULL MEM2-10240</v>
          </cell>
        </row>
        <row r="225">
          <cell r="A225" t="str">
            <v>58105222-01</v>
          </cell>
          <cell r="B225" t="str">
            <v>BULL MEM2-12288</v>
          </cell>
        </row>
        <row r="226">
          <cell r="A226" t="str">
            <v>58105223-01</v>
          </cell>
          <cell r="B226" t="str">
            <v>BULL MEM2-14336</v>
          </cell>
        </row>
        <row r="227">
          <cell r="A227" t="str">
            <v>58105224-01</v>
          </cell>
          <cell r="B227" t="str">
            <v>BULL MEM2-16384</v>
          </cell>
        </row>
        <row r="228">
          <cell r="A228" t="str">
            <v>58105225-01</v>
          </cell>
          <cell r="B228" t="str">
            <v>BULL MEM2-512UPG</v>
          </cell>
        </row>
        <row r="229">
          <cell r="A229" t="str">
            <v>58105226-01</v>
          </cell>
          <cell r="B229" t="str">
            <v>BULL MEM2-1024UPG</v>
          </cell>
        </row>
        <row r="230">
          <cell r="A230" t="str">
            <v>58105227-01</v>
          </cell>
          <cell r="B230" t="str">
            <v>BULL MEM2-2048UPG</v>
          </cell>
        </row>
        <row r="231">
          <cell r="A231" t="str">
            <v>58105228-01</v>
          </cell>
          <cell r="B231" t="str">
            <v>BULL MEM2-4096UPG</v>
          </cell>
        </row>
        <row r="232">
          <cell r="A232" t="str">
            <v>58105242-01</v>
          </cell>
          <cell r="B232" t="str">
            <v>BULL 5630-18</v>
          </cell>
        </row>
        <row r="233">
          <cell r="A233" t="str">
            <v>58105243-01</v>
          </cell>
          <cell r="B233" t="str">
            <v>BULL 5630-36</v>
          </cell>
        </row>
        <row r="234">
          <cell r="A234" t="str">
            <v>58105244-01</v>
          </cell>
          <cell r="B234" t="str">
            <v>BULL 5830-18</v>
          </cell>
        </row>
        <row r="235">
          <cell r="A235" t="str">
            <v>58105245-01</v>
          </cell>
          <cell r="B235" t="str">
            <v>BULL 5830-36</v>
          </cell>
        </row>
        <row r="236">
          <cell r="A236" t="str">
            <v>58105246-01</v>
          </cell>
          <cell r="B236" t="str">
            <v>BULL 5031-18M2</v>
          </cell>
        </row>
        <row r="237">
          <cell r="A237" t="str">
            <v>58105247-01</v>
          </cell>
          <cell r="B237" t="str">
            <v>BULL 5031-18M2UPG</v>
          </cell>
        </row>
        <row r="238">
          <cell r="A238" t="str">
            <v>58105248-01</v>
          </cell>
          <cell r="B238" t="str">
            <v>BULL 5031-182</v>
          </cell>
        </row>
        <row r="239">
          <cell r="A239" t="str">
            <v>58105249-01</v>
          </cell>
          <cell r="B239" t="str">
            <v>BULL 5031-182UPG</v>
          </cell>
        </row>
        <row r="240">
          <cell r="A240" t="str">
            <v>58105250-01</v>
          </cell>
          <cell r="B240" t="str">
            <v>BULL 5030-36M2</v>
          </cell>
        </row>
        <row r="241">
          <cell r="A241" t="str">
            <v>58105251-01</v>
          </cell>
          <cell r="B241" t="str">
            <v>BULL 5030-36M2UPG</v>
          </cell>
        </row>
        <row r="242">
          <cell r="A242" t="str">
            <v>58105252-01</v>
          </cell>
          <cell r="B242" t="str">
            <v>BULL 5030-362</v>
          </cell>
        </row>
        <row r="243">
          <cell r="A243" t="str">
            <v>58105253-01</v>
          </cell>
          <cell r="B243" t="str">
            <v>BULL 5030-362UPG</v>
          </cell>
        </row>
        <row r="244">
          <cell r="A244" t="str">
            <v>58105254-01</v>
          </cell>
          <cell r="B244" t="str">
            <v>BULL DP2-PCD4</v>
          </cell>
        </row>
        <row r="245">
          <cell r="A245" t="str">
            <v>58105255-01</v>
          </cell>
          <cell r="B245" t="str">
            <v>BULL DP2-RLD4</v>
          </cell>
        </row>
        <row r="246">
          <cell r="A246" t="str">
            <v>58105256-01</v>
          </cell>
          <cell r="B246" t="str">
            <v>BULL DP2-SCD4</v>
          </cell>
        </row>
        <row r="247">
          <cell r="A247" t="str">
            <v>58105257-01</v>
          </cell>
          <cell r="B247" t="str">
            <v>BULL DP2-USD4SW</v>
          </cell>
        </row>
        <row r="248">
          <cell r="A248" t="str">
            <v>58105259-01</v>
          </cell>
          <cell r="B248" t="str">
            <v>5630 SHIP KIT DOMESTIC</v>
          </cell>
        </row>
        <row r="249">
          <cell r="A249" t="str">
            <v>58105260-01</v>
          </cell>
          <cell r="B249" t="str">
            <v>5630 SHIP KIT INT'L</v>
          </cell>
        </row>
        <row r="250">
          <cell r="A250" t="str">
            <v>58105284-01</v>
          </cell>
          <cell r="B250" t="str">
            <v>5630 TOOL KIT</v>
          </cell>
        </row>
        <row r="251">
          <cell r="A251" t="str">
            <v>58105286-01</v>
          </cell>
          <cell r="B251" t="str">
            <v>5830 SHIP KIT DOMESTIC</v>
          </cell>
        </row>
        <row r="252">
          <cell r="A252" t="str">
            <v>58105287-01</v>
          </cell>
          <cell r="B252" t="str">
            <v>5830 SHIP KIT INT'L</v>
          </cell>
        </row>
        <row r="253">
          <cell r="A253" t="str">
            <v>58105288-01</v>
          </cell>
          <cell r="B253" t="str">
            <v>5830 TOOL KIT</v>
          </cell>
        </row>
        <row r="254">
          <cell r="A254" t="str">
            <v>58105295-01</v>
          </cell>
          <cell r="B254" t="str">
            <v>BULL 8PARACHN58</v>
          </cell>
        </row>
        <row r="255">
          <cell r="A255" t="str">
            <v>58105296-01</v>
          </cell>
          <cell r="B255" t="str">
            <v>BULL 16PARACHN58</v>
          </cell>
        </row>
        <row r="256">
          <cell r="A256" t="str">
            <v>58105297-01</v>
          </cell>
          <cell r="B256" t="str">
            <v>BULL 16PARACHN56</v>
          </cell>
        </row>
        <row r="257">
          <cell r="A257" t="str">
            <v>58105298-01</v>
          </cell>
          <cell r="B257" t="str">
            <v>BULL ENHCHN5830</v>
          </cell>
        </row>
        <row r="258">
          <cell r="A258" t="str">
            <v>58105299-01</v>
          </cell>
          <cell r="B258" t="str">
            <v>BULL DP2-FCD2</v>
          </cell>
        </row>
        <row r="259">
          <cell r="A259" t="str">
            <v>58105300-01</v>
          </cell>
          <cell r="B259" t="str">
            <v>BULL 5031-18S3</v>
          </cell>
        </row>
        <row r="260">
          <cell r="A260" t="str">
            <v>58105301-01</v>
          </cell>
          <cell r="B260" t="str">
            <v>BULL 5031-18S3UPG</v>
          </cell>
        </row>
        <row r="261">
          <cell r="A261" t="str">
            <v>58105303-01</v>
          </cell>
          <cell r="B261" t="str">
            <v>BULL 5030-36S3 UPG</v>
          </cell>
        </row>
        <row r="262">
          <cell r="A262" t="str">
            <v>5830-36</v>
          </cell>
          <cell r="B262" t="str">
            <v>SYM 5830 36GB FRAME</v>
          </cell>
        </row>
        <row r="263">
          <cell r="A263" t="str">
            <v>5830-50</v>
          </cell>
          <cell r="B263" t="str">
            <v>SYM 5830-50 FRAME</v>
          </cell>
        </row>
        <row r="264">
          <cell r="A264" t="str">
            <v>5930-36</v>
          </cell>
          <cell r="B264" t="str">
            <v>SYM 5930 36GB FRAME</v>
          </cell>
        </row>
        <row r="265">
          <cell r="A265" t="str">
            <v>5930-50</v>
          </cell>
          <cell r="B265" t="str">
            <v>SYM 5930-50 FRAME</v>
          </cell>
        </row>
        <row r="266">
          <cell r="A266" t="str">
            <v>6FCX4SLVD</v>
          </cell>
          <cell r="B266" t="str">
            <v>PATHLIGHT BRIDGE</v>
          </cell>
        </row>
        <row r="267">
          <cell r="A267" t="str">
            <v>8030-1811</v>
          </cell>
          <cell r="B267" t="str">
            <v>SYM 8030 181GB SRDF</v>
          </cell>
        </row>
        <row r="268">
          <cell r="A268" t="str">
            <v>8030-1811UPG</v>
          </cell>
          <cell r="B268" t="str">
            <v>SYM 8030 181GB SRDF UPG</v>
          </cell>
        </row>
        <row r="269">
          <cell r="A269" t="str">
            <v>8030-181M1</v>
          </cell>
          <cell r="B269" t="str">
            <v>SYM 8030 181GB MIRR</v>
          </cell>
        </row>
        <row r="270">
          <cell r="A270" t="str">
            <v>8030-181M1UPG</v>
          </cell>
          <cell r="B270" t="str">
            <v>SYM 8030 181GB MIRR UPG</v>
          </cell>
        </row>
        <row r="271">
          <cell r="A271" t="str">
            <v>8030-501UPG</v>
          </cell>
          <cell r="B271" t="str">
            <v>SYM 8030 49.1GB SRDF UPG</v>
          </cell>
        </row>
        <row r="272">
          <cell r="A272" t="str">
            <v>8030-50M1UPG</v>
          </cell>
          <cell r="B272" t="str">
            <v>SYM 8030 49.1GB MIRR UPG</v>
          </cell>
        </row>
        <row r="273">
          <cell r="A273" t="str">
            <v>8030-50S3UPG</v>
          </cell>
          <cell r="B273" t="str">
            <v>SYM8030 147.3GB RAIDS UPG</v>
          </cell>
        </row>
        <row r="274">
          <cell r="A274" t="str">
            <v>8031-181AS</v>
          </cell>
          <cell r="B274" t="str">
            <v>SYM 8031 17.6GB AS/4 SRDF</v>
          </cell>
        </row>
        <row r="275">
          <cell r="A275" t="str">
            <v>8031-181ASUPG</v>
          </cell>
          <cell r="B275" t="str">
            <v>SYM 8031 17.9GB AS/4 UPG</v>
          </cell>
        </row>
        <row r="276">
          <cell r="A276" t="str">
            <v>8031-181UPG</v>
          </cell>
          <cell r="B276" t="str">
            <v>SYM 8031 17.9GB SRDF UPG</v>
          </cell>
        </row>
        <row r="277">
          <cell r="A277" t="str">
            <v>8031-18M1AS</v>
          </cell>
          <cell r="B277" t="str">
            <v>SYM 8031 17.9GB AS400 MIR</v>
          </cell>
        </row>
        <row r="278">
          <cell r="A278" t="str">
            <v>8031-18M1ASUP</v>
          </cell>
          <cell r="B278" t="str">
            <v>SYM 8031 17.9GB AS/MIR UP</v>
          </cell>
        </row>
        <row r="279">
          <cell r="A279" t="str">
            <v>8031-18M1UPG</v>
          </cell>
          <cell r="B279" t="str">
            <v>SYM 8031 17.9GB MIRR UPG</v>
          </cell>
        </row>
        <row r="280">
          <cell r="A280" t="str">
            <v>8031-18S3AS</v>
          </cell>
          <cell r="B280" t="str">
            <v>SYM8031 51.6GB AS/4 RAIDS</v>
          </cell>
        </row>
        <row r="281">
          <cell r="A281" t="str">
            <v>8031-18S3ASUP</v>
          </cell>
          <cell r="B281" t="str">
            <v>SYM8031 51.6GB AS4 R-S UP</v>
          </cell>
        </row>
        <row r="282">
          <cell r="A282" t="str">
            <v>8031-361</v>
          </cell>
          <cell r="B282" t="str">
            <v>SYM 8031 35.8GB SRDF</v>
          </cell>
        </row>
        <row r="283">
          <cell r="A283" t="str">
            <v>8031-361AS</v>
          </cell>
          <cell r="B283" t="str">
            <v>SYM 8031 35.8GB AS400 SRD</v>
          </cell>
        </row>
        <row r="284">
          <cell r="A284" t="str">
            <v>8031-361ASUPG</v>
          </cell>
          <cell r="B284" t="str">
            <v>SYM 8031 35.8GB AS/4 UPG</v>
          </cell>
        </row>
        <row r="285">
          <cell r="A285" t="str">
            <v>8031-361L</v>
          </cell>
          <cell r="B285" t="str">
            <v>SYM8031 35.8GB 1" SRDF</v>
          </cell>
        </row>
        <row r="286">
          <cell r="A286" t="str">
            <v>8031-361LAS</v>
          </cell>
          <cell r="B286" t="str">
            <v>SYM8031 35.8GB 1" SRDF AS4</v>
          </cell>
        </row>
        <row r="287">
          <cell r="A287" t="str">
            <v>8031-361LASU</v>
          </cell>
          <cell r="B287" t="str">
            <v>SYM8031 35.8GB 1" SRDF AS4 U</v>
          </cell>
        </row>
        <row r="288">
          <cell r="A288" t="str">
            <v>8031-361LUPG</v>
          </cell>
          <cell r="B288" t="str">
            <v>SYM8031 35.8GB 1" SRDF UP</v>
          </cell>
        </row>
        <row r="289">
          <cell r="A289" t="str">
            <v>8031-361UPG</v>
          </cell>
          <cell r="B289" t="str">
            <v>SYM 8031 35.8GB SRDF UPG</v>
          </cell>
        </row>
        <row r="290">
          <cell r="A290" t="str">
            <v>8031-36M1</v>
          </cell>
          <cell r="B290" t="str">
            <v>SYM 8031 35.8GB MIRROR</v>
          </cell>
        </row>
        <row r="291">
          <cell r="A291" t="str">
            <v>8031-36M1AS</v>
          </cell>
          <cell r="B291" t="str">
            <v>SYM 8031 35.8GB AS400 MIRR</v>
          </cell>
        </row>
        <row r="292">
          <cell r="A292" t="str">
            <v>8031-36M1ASUP</v>
          </cell>
          <cell r="B292" t="str">
            <v>SYM 8031 35.8GB AS/MIR UP</v>
          </cell>
        </row>
        <row r="293">
          <cell r="A293" t="str">
            <v>8031-36M1L</v>
          </cell>
          <cell r="B293" t="str">
            <v>SYM8031-35.8GB 1" MIR</v>
          </cell>
        </row>
        <row r="294">
          <cell r="A294" t="str">
            <v>8031-36M1LAS</v>
          </cell>
          <cell r="B294" t="str">
            <v>SYM8031 35.8GB 1" MIR UP</v>
          </cell>
        </row>
        <row r="295">
          <cell r="A295" t="str">
            <v>8031-36M1LASU</v>
          </cell>
          <cell r="B295" t="str">
            <v>SYM8031 35GB 1</v>
          </cell>
        </row>
        <row r="296">
          <cell r="A296" t="str">
            <v>8031-36M1LUPG</v>
          </cell>
          <cell r="B296" t="str">
            <v>SYM8031 35.8GB 1</v>
          </cell>
        </row>
        <row r="297">
          <cell r="A297" t="str">
            <v>8031-36M1UPG</v>
          </cell>
          <cell r="B297" t="str">
            <v>SYM 8031 35.8GB MIRR UPG</v>
          </cell>
        </row>
        <row r="298">
          <cell r="A298" t="str">
            <v>8031-36S3</v>
          </cell>
          <cell r="B298" t="str">
            <v>SYM 8031 107.4GB RAIDS</v>
          </cell>
        </row>
        <row r="299">
          <cell r="A299" t="str">
            <v>8031-36S3AS</v>
          </cell>
          <cell r="B299" t="str">
            <v>SYM 8031 103GB AS/4 RAIDS</v>
          </cell>
        </row>
        <row r="300">
          <cell r="A300" t="str">
            <v>8031-36S3ASUP</v>
          </cell>
          <cell r="B300" t="str">
            <v>SYM8031 103GB AS4 RD-S UP</v>
          </cell>
        </row>
        <row r="301">
          <cell r="A301" t="str">
            <v>8031-36S3L</v>
          </cell>
          <cell r="B301" t="str">
            <v>SYM8031 107.4GB 1</v>
          </cell>
        </row>
        <row r="302">
          <cell r="A302" t="str">
            <v>8031-36S3LAS</v>
          </cell>
          <cell r="B302" t="str">
            <v>SYM8031 105GB 1</v>
          </cell>
        </row>
        <row r="303">
          <cell r="A303" t="str">
            <v>8031-36S3LASU</v>
          </cell>
          <cell r="B303" t="str">
            <v>SYM8031 107.4GB 1" AS/4  UP</v>
          </cell>
        </row>
        <row r="304">
          <cell r="A304" t="str">
            <v>8031-36S3LUPG</v>
          </cell>
          <cell r="B304" t="str">
            <v>SYM8031 107.4GB 1</v>
          </cell>
        </row>
        <row r="305">
          <cell r="A305" t="str">
            <v>8031-36S3UPG</v>
          </cell>
          <cell r="B305" t="str">
            <v>SYM 8031 107.4GB RAIDS UPG</v>
          </cell>
        </row>
        <row r="306">
          <cell r="A306" t="str">
            <v>8031-731</v>
          </cell>
          <cell r="B306" t="str">
            <v>SYM 8031 72.17GB SRDF</v>
          </cell>
        </row>
        <row r="307">
          <cell r="A307" t="str">
            <v>8031-731L</v>
          </cell>
          <cell r="B307" t="str">
            <v>SYM8031 72.17GB 1</v>
          </cell>
        </row>
        <row r="308">
          <cell r="A308" t="str">
            <v>8031-731LUPG</v>
          </cell>
          <cell r="B308" t="str">
            <v>SYM8031 72.17GB 1</v>
          </cell>
        </row>
        <row r="309">
          <cell r="A309" t="str">
            <v>8031-731UPG</v>
          </cell>
          <cell r="B309" t="str">
            <v>SYM 8031 72.17GB SRDF UPG</v>
          </cell>
        </row>
        <row r="310">
          <cell r="A310" t="str">
            <v>8031-73M1</v>
          </cell>
          <cell r="B310" t="str">
            <v>SYM 8031 72.17GB MIRR</v>
          </cell>
        </row>
        <row r="311">
          <cell r="A311" t="str">
            <v>8031-73M1L</v>
          </cell>
          <cell r="B311" t="str">
            <v>SYM8031 72.17GB 1</v>
          </cell>
        </row>
        <row r="312">
          <cell r="A312" t="str">
            <v>8031-73M1LUPG</v>
          </cell>
          <cell r="B312" t="str">
            <v>SYM8031 72.17GB 1</v>
          </cell>
        </row>
        <row r="313">
          <cell r="A313" t="str">
            <v>8031-73M1UPG</v>
          </cell>
          <cell r="B313" t="str">
            <v>SYM 8031 72.17GB MIRR UPG</v>
          </cell>
        </row>
        <row r="314">
          <cell r="A314" t="str">
            <v>8230-181</v>
          </cell>
          <cell r="B314" t="str">
            <v>SYM 8230-181 FRAME</v>
          </cell>
        </row>
        <row r="315">
          <cell r="A315" t="str">
            <v>8230-36</v>
          </cell>
          <cell r="B315" t="str">
            <v>SYM 8230-36 FRAME</v>
          </cell>
        </row>
        <row r="316">
          <cell r="A316" t="str">
            <v>8230-73</v>
          </cell>
          <cell r="B316" t="str">
            <v>SYM 8230-73 FRAME</v>
          </cell>
        </row>
        <row r="317">
          <cell r="A317" t="str">
            <v>8430-18</v>
          </cell>
          <cell r="B317" t="str">
            <v>SYM 8430-18 FRAME</v>
          </cell>
        </row>
        <row r="318">
          <cell r="A318" t="str">
            <v>8430-181</v>
          </cell>
          <cell r="B318" t="str">
            <v>SYM 8430-181 FRAME</v>
          </cell>
        </row>
        <row r="319">
          <cell r="A319" t="str">
            <v>8430-36</v>
          </cell>
          <cell r="B319" t="str">
            <v>SYM 8430-36 FRAME</v>
          </cell>
        </row>
        <row r="320">
          <cell r="A320" t="str">
            <v>8430-73</v>
          </cell>
          <cell r="B320" t="str">
            <v>SYM 8430-73</v>
          </cell>
        </row>
        <row r="321">
          <cell r="A321" t="str">
            <v>8530-181</v>
          </cell>
          <cell r="B321" t="str">
            <v>SYM 8530-181 FRAME</v>
          </cell>
        </row>
        <row r="322">
          <cell r="A322" t="str">
            <v>8530-36</v>
          </cell>
          <cell r="B322" t="str">
            <v>SYM 8530-36 FRAME</v>
          </cell>
        </row>
        <row r="323">
          <cell r="A323" t="str">
            <v>8530-73</v>
          </cell>
          <cell r="B323" t="str">
            <v>SYM 8530-73</v>
          </cell>
        </row>
        <row r="324">
          <cell r="A324" t="str">
            <v>8730-18</v>
          </cell>
          <cell r="B324" t="str">
            <v>SYM 8730-18 FRAME</v>
          </cell>
        </row>
        <row r="325">
          <cell r="A325" t="str">
            <v>8730-181</v>
          </cell>
          <cell r="B325" t="str">
            <v>SYM 8730-181 FRAME</v>
          </cell>
        </row>
        <row r="326">
          <cell r="A326" t="str">
            <v>8730-36</v>
          </cell>
          <cell r="B326" t="str">
            <v>SYM 8730-36 FRAME</v>
          </cell>
        </row>
        <row r="327">
          <cell r="A327" t="str">
            <v>8730-73</v>
          </cell>
          <cell r="B327" t="str">
            <v>SYM 8730-73 FRAME</v>
          </cell>
        </row>
        <row r="328">
          <cell r="A328" t="str">
            <v>8730-PWRUPG</v>
          </cell>
          <cell r="B328" t="str">
            <v>8730 POWER UPGRADE</v>
          </cell>
        </row>
        <row r="329">
          <cell r="A329" t="str">
            <v>8830-181</v>
          </cell>
          <cell r="B329" t="str">
            <v>SYM 8830-181 FRAME</v>
          </cell>
        </row>
        <row r="330">
          <cell r="A330" t="str">
            <v>8830-36</v>
          </cell>
          <cell r="B330" t="str">
            <v>SYM 8830-36 FRAME</v>
          </cell>
        </row>
        <row r="331">
          <cell r="A331" t="str">
            <v>8830-73</v>
          </cell>
          <cell r="B331" t="str">
            <v>SYM 8830-73 FRAME</v>
          </cell>
        </row>
        <row r="332">
          <cell r="A332" t="str">
            <v>8PARACHN58</v>
          </cell>
          <cell r="B332" t="str">
            <v>RPQ 5830 8 PARALLEL</v>
          </cell>
        </row>
        <row r="333">
          <cell r="A333" t="str">
            <v>A2F20277660P</v>
          </cell>
          <cell r="B333" t="str">
            <v>200 METER FIBRE CABLE</v>
          </cell>
        </row>
        <row r="334">
          <cell r="A334" t="str">
            <v>A3724A/A2</v>
          </cell>
          <cell r="B334" t="str">
            <v>HP GADZOOK 10 PORT HUB</v>
          </cell>
        </row>
        <row r="335">
          <cell r="A335" t="str">
            <v>ACCONKIT-D</v>
          </cell>
          <cell r="B335" t="str">
            <v>AC CONNECTOR KIT DOM 3BAY</v>
          </cell>
        </row>
        <row r="336">
          <cell r="A336" t="str">
            <v>ACKIT8230-D</v>
          </cell>
          <cell r="B336" t="str">
            <v>AC LINE KIT DOM 8230</v>
          </cell>
        </row>
        <row r="337">
          <cell r="A337" t="str">
            <v>ACKIT8230-I</v>
          </cell>
          <cell r="B337" t="str">
            <v>AC LINE KIT INT 8230</v>
          </cell>
        </row>
        <row r="338">
          <cell r="A338" t="str">
            <v>AC-LINE-EXT</v>
          </cell>
          <cell r="B338" t="str">
            <v>54/34 AC LINE EXT (DOM)</v>
          </cell>
        </row>
        <row r="339">
          <cell r="A339" t="str">
            <v>AC-LINE-EXT-I</v>
          </cell>
          <cell r="B339" t="str">
            <v>INT'L POWER CORD FOR CFS</v>
          </cell>
        </row>
        <row r="340">
          <cell r="A340" t="str">
            <v>ACLINKIT-D</v>
          </cell>
          <cell r="B340" t="str">
            <v>AC LINE KIT DOM BOBCAT</v>
          </cell>
        </row>
        <row r="341">
          <cell r="A341" t="str">
            <v>ACLINKIT-I</v>
          </cell>
          <cell r="B341" t="str">
            <v>AC LINE KIT INT HALF BAY</v>
          </cell>
        </row>
        <row r="342">
          <cell r="A342" t="str">
            <v>ADAE273</v>
          </cell>
          <cell r="B342" t="str">
            <v>AVID 146GB BLK RK 2-73GB GEN5</v>
          </cell>
        </row>
        <row r="343">
          <cell r="A343" t="str">
            <v>ARY351A180G</v>
          </cell>
          <cell r="B343" t="str">
            <v>A3500</v>
          </cell>
        </row>
        <row r="344">
          <cell r="A344" t="str">
            <v>ARY353A360G</v>
          </cell>
          <cell r="B344" t="str">
            <v>A3500</v>
          </cell>
        </row>
        <row r="345">
          <cell r="A345" t="str">
            <v>ARY355A2160G</v>
          </cell>
          <cell r="B345" t="str">
            <v>A3500</v>
          </cell>
        </row>
        <row r="346">
          <cell r="A346" t="str">
            <v>AS400-SE-1</v>
          </cell>
          <cell r="B346" t="str">
            <v>AS/400 SCSI EXT 1</v>
          </cell>
        </row>
        <row r="347">
          <cell r="A347" t="str">
            <v>AVID473</v>
          </cell>
          <cell r="B347" t="str">
            <v>292 GB 10K GEN 5 DRIVE (4 PACK)</v>
          </cell>
        </row>
        <row r="348">
          <cell r="A348" t="str">
            <v>AVID73</v>
          </cell>
          <cell r="B348" t="str">
            <v>AVID JBOD Drive 73GB GBN5</v>
          </cell>
        </row>
        <row r="349">
          <cell r="A349" t="str">
            <v>AVPWDOM-47</v>
          </cell>
          <cell r="B349" t="str">
            <v>AV DOMESTIC POWER KIT FC4700</v>
          </cell>
        </row>
        <row r="350">
          <cell r="A350" t="str">
            <v>AVPWDOMDAE</v>
          </cell>
          <cell r="B350" t="str">
            <v>AV DOMESTIC POWER KIT DAE</v>
          </cell>
        </row>
        <row r="351">
          <cell r="A351" t="str">
            <v>AVPWINT-47</v>
          </cell>
          <cell r="B351" t="str">
            <v>AV INT'L POWER KIT FC4700</v>
          </cell>
        </row>
        <row r="352">
          <cell r="A352" t="str">
            <v>AVPWINTDAE</v>
          </cell>
          <cell r="B352" t="str">
            <v>AV INT'L POWER KIT DAE</v>
          </cell>
        </row>
        <row r="353">
          <cell r="A353" t="str">
            <v>BR-12000-0001</v>
          </cell>
          <cell r="B353" t="str">
            <v>64 PORT BROCADE SWITCH</v>
          </cell>
        </row>
        <row r="354">
          <cell r="A354" t="str">
            <v>BR-12000-0002</v>
          </cell>
          <cell r="B354" t="str">
            <v>128 PORT BROCADE SWITCH</v>
          </cell>
        </row>
        <row r="355">
          <cell r="A355" t="str">
            <v>C03054-01</v>
          </cell>
          <cell r="B355" t="str">
            <v>DRV, 18GB GEN 4FC W/CR</v>
          </cell>
        </row>
        <row r="356">
          <cell r="A356" t="str">
            <v>C03055-01</v>
          </cell>
          <cell r="B356" t="str">
            <v>DRV, 73GB GEN 4 FC W/CR</v>
          </cell>
        </row>
        <row r="357">
          <cell r="A357" t="str">
            <v>C03154-01</v>
          </cell>
          <cell r="B357" t="str">
            <v>AVID 36GB BLK DS2-18GB</v>
          </cell>
        </row>
        <row r="358">
          <cell r="A358" t="str">
            <v>C03155-01</v>
          </cell>
          <cell r="B358" t="str">
            <v>AVID 36GB BLK RK 2-18GB</v>
          </cell>
        </row>
        <row r="359">
          <cell r="A359" t="str">
            <v>C03156-01</v>
          </cell>
          <cell r="B359" t="str">
            <v>72GB ADD ON KIT, 4-18GB</v>
          </cell>
        </row>
        <row r="360">
          <cell r="A360" t="str">
            <v>C03157-01</v>
          </cell>
          <cell r="B360" t="str">
            <v>AVID 146GB BLK DS2-73GB</v>
          </cell>
        </row>
        <row r="361">
          <cell r="A361" t="str">
            <v>C03158-01</v>
          </cell>
          <cell r="B361" t="str">
            <v>AVID 146GB BLK RK 2-73GB</v>
          </cell>
        </row>
        <row r="362">
          <cell r="A362" t="str">
            <v>C03159-01</v>
          </cell>
          <cell r="B362" t="str">
            <v>292GB ADD ON KIT, 4-73GB</v>
          </cell>
        </row>
        <row r="363">
          <cell r="A363" t="str">
            <v>C100-FO-SC</v>
          </cell>
          <cell r="B363" t="str">
            <v>100 FT FIBR OPT SC C</v>
          </cell>
        </row>
        <row r="364">
          <cell r="A364" t="str">
            <v>C100-TP-RJ45</v>
          </cell>
          <cell r="B364" t="str">
            <v>ENET 100FT RJ45 TO R</v>
          </cell>
        </row>
        <row r="365">
          <cell r="A365" t="str">
            <v>C10M-50S</v>
          </cell>
          <cell r="B365" t="str">
            <v>10M NAR DIFF SCSI CBL 50 PIN</v>
          </cell>
        </row>
        <row r="366">
          <cell r="A366" t="str">
            <v>C10M-AIT</v>
          </cell>
          <cell r="B366" t="str">
            <v>CBL SCSI SYM TO HP 10M</v>
          </cell>
        </row>
        <row r="367">
          <cell r="A367" t="str">
            <v>C10M-PYR</v>
          </cell>
          <cell r="B367" t="str">
            <v>10M WIDE DIFF SCSI PYRAMID</v>
          </cell>
        </row>
        <row r="368">
          <cell r="A368" t="str">
            <v>C10M-RM1000</v>
          </cell>
          <cell r="B368" t="str">
            <v>10M FWD CBL SNI RM1000</v>
          </cell>
        </row>
        <row r="369">
          <cell r="A369" t="str">
            <v>C10M-SEQ</v>
          </cell>
          <cell r="B369" t="str">
            <v>10M WIDE DIFF SCSI CBL SEQUENT</v>
          </cell>
        </row>
        <row r="370">
          <cell r="A370" t="str">
            <v>C10M-SNI</v>
          </cell>
          <cell r="B370" t="str">
            <v>10M WIDE DIFF SCSI SNI</v>
          </cell>
        </row>
        <row r="371">
          <cell r="A371" t="str">
            <v>C12M-68S</v>
          </cell>
          <cell r="B371" t="str">
            <v>12M WIDE DIFF SCSI CBL 68 PIN</v>
          </cell>
        </row>
        <row r="372">
          <cell r="A372" t="str">
            <v>C12M-AS4</v>
          </cell>
          <cell r="B372" t="str">
            <v>12M WIDE DIFF SCSI CBL IBM AS/400</v>
          </cell>
        </row>
        <row r="373">
          <cell r="A373" t="str">
            <v>C12MINI68S</v>
          </cell>
          <cell r="B373" t="str">
            <v>12M SCSI CBL</v>
          </cell>
        </row>
        <row r="374">
          <cell r="A374" t="str">
            <v>C12M-NCR</v>
          </cell>
          <cell r="B374" t="str">
            <v>12M NCR CBL</v>
          </cell>
        </row>
        <row r="375">
          <cell r="A375" t="str">
            <v>C12M-PCS</v>
          </cell>
          <cell r="B375" t="str">
            <v>12M WIDE DIFF SCSI CBL RS/6000 &amp; SP2</v>
          </cell>
        </row>
        <row r="376">
          <cell r="A376" t="str">
            <v>C12M-SUN</v>
          </cell>
          <cell r="B376" t="str">
            <v>12M SUN PCI UWD SCSI CBL</v>
          </cell>
        </row>
        <row r="377">
          <cell r="A377" t="str">
            <v>C12M-UNI</v>
          </cell>
          <cell r="B377" t="str">
            <v>12 METER FWD CABLE UNISYS</v>
          </cell>
        </row>
        <row r="378">
          <cell r="A378" t="str">
            <v>C15M-NUMA</v>
          </cell>
          <cell r="B378" t="str">
            <v>15M FWD CBL SEQ-NUMA</v>
          </cell>
        </row>
        <row r="379">
          <cell r="A379" t="str">
            <v>C1710FPD-AA</v>
          </cell>
          <cell r="B379" t="str">
            <v>18.0GB 1" FC DSK, 10K</v>
          </cell>
        </row>
        <row r="380">
          <cell r="A380" t="str">
            <v>C1810FPD-AA</v>
          </cell>
          <cell r="B380" t="str">
            <v>18.2GB 1" FC DSK, 10K</v>
          </cell>
        </row>
        <row r="381">
          <cell r="A381" t="str">
            <v>C19M-50S</v>
          </cell>
          <cell r="B381" t="str">
            <v>19M NARR DIFF SCSI CBL 50 PIN</v>
          </cell>
        </row>
        <row r="382">
          <cell r="A382" t="str">
            <v>C19M-68S</v>
          </cell>
          <cell r="B382" t="str">
            <v>19M WIDE DIFF SCSI 68 PIN</v>
          </cell>
        </row>
        <row r="383">
          <cell r="A383" t="str">
            <v>C19M-NCR</v>
          </cell>
          <cell r="B383" t="str">
            <v>19M NCR CBL</v>
          </cell>
        </row>
        <row r="384">
          <cell r="A384" t="str">
            <v>C19M-UNI</v>
          </cell>
          <cell r="B384" t="str">
            <v>19 METER FWD CABLE UNISYS</v>
          </cell>
        </row>
        <row r="385">
          <cell r="A385" t="str">
            <v>C20M-AIT</v>
          </cell>
          <cell r="B385" t="str">
            <v>CBL SCSI SYM TO HP 20M</v>
          </cell>
        </row>
        <row r="386">
          <cell r="A386" t="str">
            <v>C20M-AS4</v>
          </cell>
          <cell r="B386" t="str">
            <v>20M WIDE SCSI CABLEIBM</v>
          </cell>
        </row>
        <row r="387">
          <cell r="A387" t="str">
            <v>C20MINI68S</v>
          </cell>
          <cell r="B387" t="str">
            <v>20 Meter SCSI Cable</v>
          </cell>
        </row>
        <row r="388">
          <cell r="A388" t="str">
            <v>C20M-PYR</v>
          </cell>
          <cell r="B388" t="str">
            <v>20M WIDE DIFF SCSI PYRAMID</v>
          </cell>
        </row>
        <row r="389">
          <cell r="A389" t="str">
            <v>C20M-RM1000</v>
          </cell>
          <cell r="B389" t="str">
            <v>20M FWD CBL SNI RM1000</v>
          </cell>
        </row>
        <row r="390">
          <cell r="A390" t="str">
            <v>C20M-SEQ</v>
          </cell>
          <cell r="B390" t="str">
            <v>20M WIDE DIFF SCSI CBL SEQUENT</v>
          </cell>
        </row>
        <row r="391">
          <cell r="A391" t="str">
            <v>C20M-SNI</v>
          </cell>
          <cell r="B391" t="str">
            <v>20M WIDE DIFF SCSI SNI</v>
          </cell>
        </row>
        <row r="392">
          <cell r="A392" t="str">
            <v>C20M-SUN</v>
          </cell>
          <cell r="B392" t="str">
            <v>20M SUN PCI UWD SCSI CBL</v>
          </cell>
        </row>
        <row r="393">
          <cell r="A393" t="str">
            <v>C25M-68S</v>
          </cell>
          <cell r="B393" t="str">
            <v>25M WIDE DIFF SCSI CBL 68 PIN</v>
          </cell>
        </row>
        <row r="394">
          <cell r="A394" t="str">
            <v>C25M-PCS</v>
          </cell>
          <cell r="B394" t="str">
            <v>25M WIDE DIFF SCSI CBL RS/6000 &amp; SP2</v>
          </cell>
        </row>
        <row r="395">
          <cell r="A395" t="str">
            <v>C2MINI68S</v>
          </cell>
          <cell r="B395" t="str">
            <v>2 METER SCSI CABLE</v>
          </cell>
        </row>
        <row r="396">
          <cell r="A396" t="str">
            <v>C3510-B</v>
          </cell>
          <cell r="B396" t="str">
            <v>36GB fibre channel disk, 10K RPM, 520 byte</v>
          </cell>
        </row>
        <row r="397">
          <cell r="A397" t="str">
            <v>C3510FLD-AA</v>
          </cell>
          <cell r="B397" t="str">
            <v>35.8GB 1" FC DSK, 10K</v>
          </cell>
        </row>
        <row r="398">
          <cell r="A398" t="str">
            <v>C3610FLD-AA</v>
          </cell>
          <cell r="B398" t="str">
            <v>36.0GB 1" FC DSK, 10K</v>
          </cell>
        </row>
        <row r="399">
          <cell r="A399" t="str">
            <v>C3M-NUMA</v>
          </cell>
          <cell r="B399" t="str">
            <v>3M FWD CBL SEQ-NUMA</v>
          </cell>
        </row>
        <row r="400">
          <cell r="A400" t="str">
            <v>C4400C-B</v>
          </cell>
          <cell r="B400" t="str">
            <v>ADD-ON SP</v>
          </cell>
        </row>
        <row r="401">
          <cell r="A401" t="str">
            <v>C4401RP-B</v>
          </cell>
          <cell r="B401" t="str">
            <v>BULL FC4400 RK DPE NON-HA</v>
          </cell>
        </row>
        <row r="402">
          <cell r="A402" t="str">
            <v>C4501DP-B</v>
          </cell>
          <cell r="B402" t="str">
            <v>DPE DESK ISPIPSILCC2GIBCS</v>
          </cell>
        </row>
        <row r="403">
          <cell r="A403" t="str">
            <v>C4501RP-B</v>
          </cell>
          <cell r="B403" t="str">
            <v>FC4400 HA DPE</v>
          </cell>
        </row>
        <row r="404">
          <cell r="A404" t="str">
            <v>C4502DP-B</v>
          </cell>
          <cell r="B404" t="str">
            <v>BULL HA DPE DESKSIDE</v>
          </cell>
        </row>
        <row r="405">
          <cell r="A405" t="str">
            <v>C5001D-B</v>
          </cell>
          <cell r="B405" t="str">
            <v>DAE-10 BASE DESK</v>
          </cell>
        </row>
        <row r="406">
          <cell r="A406" t="str">
            <v>C5001R-B</v>
          </cell>
          <cell r="B406" t="str">
            <v>DAE BASE RACK</v>
          </cell>
        </row>
        <row r="407">
          <cell r="A407" t="str">
            <v>C5003D-B</v>
          </cell>
          <cell r="B407" t="str">
            <v>DAE-30 BASE DESK</v>
          </cell>
        </row>
        <row r="408">
          <cell r="A408" t="str">
            <v>C5051D-B</v>
          </cell>
          <cell r="B408" t="str">
            <v>DAE-10 HA DESK</v>
          </cell>
        </row>
        <row r="409">
          <cell r="A409" t="str">
            <v>C5051R-B</v>
          </cell>
          <cell r="B409" t="str">
            <v>DAE HA RACK</v>
          </cell>
        </row>
        <row r="410">
          <cell r="A410" t="str">
            <v>C5051R-I</v>
          </cell>
          <cell r="B410" t="str">
            <v>DAE RACK HA 10-SLOT</v>
          </cell>
        </row>
        <row r="411">
          <cell r="A411" t="str">
            <v>C5053D-B</v>
          </cell>
          <cell r="B411" t="str">
            <v>DAE-30 HA DESK</v>
          </cell>
        </row>
        <row r="412">
          <cell r="A412" t="str">
            <v>C5201D-B</v>
          </cell>
          <cell r="B412" t="str">
            <v>BASE K110 SLT DESK ISPIPS</v>
          </cell>
        </row>
        <row r="413">
          <cell r="A413" t="str">
            <v>C5201R-B</v>
          </cell>
          <cell r="B413" t="str">
            <v>BASE K110SLT RACK ISPIPS</v>
          </cell>
        </row>
        <row r="414">
          <cell r="A414" t="str">
            <v>C5203D-B</v>
          </cell>
          <cell r="B414" t="str">
            <v>BASE K130 SLT DESK ISPIPS</v>
          </cell>
        </row>
        <row r="415">
          <cell r="A415" t="str">
            <v>C5210D-B</v>
          </cell>
          <cell r="B415" t="str">
            <v>K1 DESK ISPIPS MAX 10 DRV</v>
          </cell>
        </row>
        <row r="416">
          <cell r="A416" t="str">
            <v>C5210R-B</v>
          </cell>
          <cell r="B416" t="str">
            <v>K1 RACK ISPIPS NEG 10 DRV</v>
          </cell>
        </row>
        <row r="417">
          <cell r="A417" t="str">
            <v>C5301D-B</v>
          </cell>
          <cell r="B417" t="str">
            <v>HA K1 10 SLT DESK 2SP 2PS</v>
          </cell>
        </row>
        <row r="418">
          <cell r="A418" t="str">
            <v>C5301R-B</v>
          </cell>
          <cell r="B418" t="str">
            <v>HA K1 10 SLT RACK 2SP 2PS</v>
          </cell>
        </row>
        <row r="419">
          <cell r="A419" t="str">
            <v>C5303D-B</v>
          </cell>
          <cell r="B419" t="str">
            <v>HA K1 30 SLT DESK 2SP 2PS</v>
          </cell>
        </row>
        <row r="420">
          <cell r="A420" t="str">
            <v>C5310D-B</v>
          </cell>
          <cell r="B420" t="str">
            <v>K1 HA DESK 2SP 2PS 10 DRV</v>
          </cell>
        </row>
        <row r="421">
          <cell r="A421" t="str">
            <v>C5310R-B</v>
          </cell>
          <cell r="B421" t="str">
            <v>K1HA RACK 2SP2PS MAX10DRV</v>
          </cell>
        </row>
        <row r="422">
          <cell r="A422" t="str">
            <v>C5600C-AA</v>
          </cell>
          <cell r="B422" t="str">
            <v>ADD-ON C5600C SP</v>
          </cell>
        </row>
        <row r="423">
          <cell r="A423" t="str">
            <v>C5600C-B</v>
          </cell>
          <cell r="B423" t="str">
            <v>ADD-ON SP FOR DPE/DENALI</v>
          </cell>
        </row>
        <row r="424">
          <cell r="A424" t="str">
            <v>C5601R-B</v>
          </cell>
          <cell r="B424" t="str">
            <v>DPE DENALI BASE RACK</v>
          </cell>
        </row>
        <row r="425">
          <cell r="A425" t="str">
            <v>C5602D-B</v>
          </cell>
          <cell r="B425" t="str">
            <v>DPE DENALI BASE DESK</v>
          </cell>
        </row>
        <row r="426">
          <cell r="A426" t="str">
            <v>C5701R-B</v>
          </cell>
          <cell r="B426" t="str">
            <v>DPE DENALI HA RACK</v>
          </cell>
        </row>
        <row r="427">
          <cell r="A427" t="str">
            <v>C5701R-I</v>
          </cell>
          <cell r="B427" t="str">
            <v>DPE RACK HA 10-SLOT</v>
          </cell>
        </row>
        <row r="428">
          <cell r="A428" t="str">
            <v>C5702D-B</v>
          </cell>
          <cell r="B428" t="str">
            <v>DPE DENALI HA DESK</v>
          </cell>
        </row>
        <row r="429">
          <cell r="A429" t="str">
            <v>C5H010-R18</v>
          </cell>
          <cell r="B429" t="str">
            <v>DUAL FC HUB RACK 9PORT</v>
          </cell>
        </row>
        <row r="430">
          <cell r="A430" t="str">
            <v>C5H01D-V</v>
          </cell>
          <cell r="B430" t="str">
            <v>FC HUB DESK 9 DB9 PORTS</v>
          </cell>
        </row>
        <row r="431">
          <cell r="A431" t="str">
            <v>C5M-50S</v>
          </cell>
          <cell r="B431" t="str">
            <v>5M NAR DIFF SCSI 50 PIN</v>
          </cell>
        </row>
        <row r="432">
          <cell r="A432" t="str">
            <v>C5M-AIT</v>
          </cell>
          <cell r="B432" t="str">
            <v>CBL SCSI SYM TO HP 5M</v>
          </cell>
        </row>
        <row r="433">
          <cell r="A433" t="str">
            <v>C5M-PYR</v>
          </cell>
          <cell r="B433" t="str">
            <v>5M WIDE DIFF SCSI PYRAMID</v>
          </cell>
        </row>
        <row r="434">
          <cell r="A434" t="str">
            <v>C5M-RM1000</v>
          </cell>
          <cell r="B434" t="str">
            <v>5M FWD CBL SNI RM1000</v>
          </cell>
        </row>
        <row r="435">
          <cell r="A435" t="str">
            <v>C5M-SEQ</v>
          </cell>
          <cell r="B435" t="str">
            <v>5M WIDE DIFF SCSI CBL SEQUENT</v>
          </cell>
        </row>
        <row r="436">
          <cell r="A436" t="str">
            <v>C5M-SNI</v>
          </cell>
          <cell r="B436" t="str">
            <v>5M WIDE DIFF SCSI SNI</v>
          </cell>
        </row>
        <row r="437">
          <cell r="A437" t="str">
            <v>C6M-68S</v>
          </cell>
          <cell r="B437" t="str">
            <v>6M WIDE DIFF SCSI CBL 68 PIN</v>
          </cell>
        </row>
        <row r="438">
          <cell r="A438" t="str">
            <v>C6M-AS4</v>
          </cell>
          <cell r="B438" t="str">
            <v>6M WIDE SCSI CBL</v>
          </cell>
        </row>
        <row r="439">
          <cell r="A439" t="str">
            <v>C6MINI68S</v>
          </cell>
          <cell r="B439" t="str">
            <v>6M SCSI CBL</v>
          </cell>
        </row>
        <row r="440">
          <cell r="A440" t="str">
            <v>C6M-NCR</v>
          </cell>
          <cell r="B440" t="str">
            <v>6M NCR CBL</v>
          </cell>
        </row>
        <row r="441">
          <cell r="A441" t="str">
            <v>C6M-PCS</v>
          </cell>
          <cell r="B441" t="str">
            <v>6M WIDE DIFF SCSI  RS/6000 &amp; SP2</v>
          </cell>
        </row>
        <row r="442">
          <cell r="A442" t="str">
            <v>C6M-SUN</v>
          </cell>
          <cell r="B442" t="str">
            <v>6M SUN PCI UWD SCSI CBL</v>
          </cell>
        </row>
        <row r="443">
          <cell r="A443" t="str">
            <v>C6M-UNI</v>
          </cell>
          <cell r="B443" t="str">
            <v>6 METER FWD CABLE UNISYS</v>
          </cell>
        </row>
        <row r="444">
          <cell r="A444" t="str">
            <v>C72001G-B</v>
          </cell>
          <cell r="B444" t="str">
            <v>ADD-ON SP FOR K1</v>
          </cell>
        </row>
        <row r="445">
          <cell r="A445" t="str">
            <v>C72010G-B</v>
          </cell>
          <cell r="B445" t="str">
            <v>K1 ADD-ON SP MAX 10 DRV</v>
          </cell>
        </row>
        <row r="446">
          <cell r="A446" t="str">
            <v>C72064G-AA</v>
          </cell>
          <cell r="B446" t="str">
            <v>64MB CACHE DIMM FC5300</v>
          </cell>
        </row>
        <row r="447">
          <cell r="A447" t="str">
            <v>C7210-B</v>
          </cell>
          <cell r="B447" t="str">
            <v>73GB fibre channel disk, 10K RPM, 520 byte</v>
          </cell>
        </row>
        <row r="448">
          <cell r="A448" t="str">
            <v>C7210FD-AA</v>
          </cell>
          <cell r="B448" t="str">
            <v>73GB 1.6" FC DSK, 10K</v>
          </cell>
        </row>
        <row r="449">
          <cell r="A449" t="str">
            <v>C7210G-B</v>
          </cell>
          <cell r="B449" t="str">
            <v>1ST SPS FOR RCK 5300 400W</v>
          </cell>
        </row>
        <row r="450">
          <cell r="A450" t="str">
            <v>C7211G-AA</v>
          </cell>
          <cell r="B450" t="str">
            <v>2ND SPS FOR RCK 5300 400W</v>
          </cell>
        </row>
        <row r="451">
          <cell r="A451" t="str">
            <v>C72128G-AA</v>
          </cell>
          <cell r="B451" t="str">
            <v>128MB CACHE DIMM FC5300</v>
          </cell>
        </row>
        <row r="452">
          <cell r="A452" t="str">
            <v>C7212G-AA</v>
          </cell>
          <cell r="B452" t="str">
            <v>1 OR 1 SPS FOR DESK 5300</v>
          </cell>
        </row>
        <row r="453">
          <cell r="A453" t="str">
            <v>C7214G-B</v>
          </cell>
          <cell r="B453" t="str">
            <v>DUAL SPS RACK 5300 400W</v>
          </cell>
        </row>
        <row r="454">
          <cell r="A454" t="str">
            <v>C7215G-AA</v>
          </cell>
          <cell r="B454" t="str">
            <v>DUAL SPS DESK 5300 400W</v>
          </cell>
        </row>
        <row r="455">
          <cell r="A455" t="str">
            <v>C7222G-AA</v>
          </cell>
          <cell r="B455" t="str">
            <v>ADD-ON PS FC5300 &amp; DAE</v>
          </cell>
        </row>
        <row r="456">
          <cell r="A456" t="str">
            <v>C7310FD-AA</v>
          </cell>
          <cell r="B456" t="str">
            <v>73GB 1.6" FC DSK, 10K</v>
          </cell>
        </row>
        <row r="457">
          <cell r="A457" t="str">
            <v>C7311G-AA</v>
          </cell>
          <cell r="B457" t="str">
            <v>DAE LCC CARD</v>
          </cell>
        </row>
        <row r="458">
          <cell r="A458" t="str">
            <v>C73128G-AA</v>
          </cell>
          <cell r="B458" t="str">
            <v>DUAL 128MB DIMM FC5300</v>
          </cell>
        </row>
        <row r="459">
          <cell r="A459" t="str">
            <v>C7315G-A</v>
          </cell>
          <cell r="B459" t="str">
            <v>ADD-ON PDU WIDE DAE/DPE</v>
          </cell>
        </row>
        <row r="460">
          <cell r="A460" t="str">
            <v>C7320G-AA</v>
          </cell>
          <cell r="B460" t="str">
            <v>DPE LCC CARD</v>
          </cell>
        </row>
        <row r="461">
          <cell r="A461" t="str">
            <v>C7321G-AA</v>
          </cell>
          <cell r="B461" t="str">
            <v>DPE Rail kit for EMC Rack</v>
          </cell>
        </row>
        <row r="462">
          <cell r="A462" t="str">
            <v>C7322G-AA</v>
          </cell>
          <cell r="B462" t="str">
            <v>DPE POWER SUPPLY</v>
          </cell>
        </row>
        <row r="463">
          <cell r="A463" t="str">
            <v>C76064G-AA</v>
          </cell>
          <cell r="B463" t="str">
            <v>64MB CACHE - 2X32MB DIMMS</v>
          </cell>
        </row>
        <row r="464">
          <cell r="A464" t="str">
            <v>C76128G-AA</v>
          </cell>
          <cell r="B464" t="str">
            <v>128MB CACHE 4.32MB DIMMS</v>
          </cell>
        </row>
        <row r="465">
          <cell r="A465" t="str">
            <v>C76256G-AA</v>
          </cell>
          <cell r="B465" t="str">
            <v>256MB CACHE 2X128MB DIMMS</v>
          </cell>
        </row>
        <row r="466">
          <cell r="A466" t="str">
            <v>C76512G-AA</v>
          </cell>
          <cell r="B466" t="str">
            <v>512MB CACHE 4.128MB DIMMS</v>
          </cell>
        </row>
        <row r="467">
          <cell r="A467" t="str">
            <v>C7680G-AA</v>
          </cell>
          <cell r="B467" t="str">
            <v>DAE RACK KIT</v>
          </cell>
        </row>
        <row r="468">
          <cell r="A468" t="str">
            <v>C7680G-I</v>
          </cell>
          <cell r="B468" t="str">
            <v>DAE RAIL KIT</v>
          </cell>
        </row>
        <row r="469">
          <cell r="A469" t="str">
            <v>C7681G-I</v>
          </cell>
          <cell r="B469" t="str">
            <v>DPE RAIL KIT</v>
          </cell>
        </row>
        <row r="470">
          <cell r="A470" t="str">
            <v>C77064G-AA</v>
          </cell>
          <cell r="B470" t="str">
            <v>64MB CACHE 2X32MB DIMMS</v>
          </cell>
        </row>
        <row r="471">
          <cell r="A471" t="str">
            <v>C77128G-AA</v>
          </cell>
          <cell r="B471" t="str">
            <v>128MB CACHE 4X32MB DIMMS</v>
          </cell>
        </row>
        <row r="472">
          <cell r="A472" t="str">
            <v>C77256G-AA</v>
          </cell>
          <cell r="B472" t="str">
            <v>256MB CACHE 2X128MB DIMMS</v>
          </cell>
        </row>
        <row r="473">
          <cell r="A473" t="str">
            <v>C77512G-AA</v>
          </cell>
          <cell r="B473" t="str">
            <v>512MB CACHE 4X128MB DIMMS</v>
          </cell>
        </row>
        <row r="474">
          <cell r="A474" t="str">
            <v>C7810G-B</v>
          </cell>
          <cell r="B474" t="str">
            <v>BASE DPE RACK SPS W/KIT</v>
          </cell>
        </row>
        <row r="475">
          <cell r="A475" t="str">
            <v>C7810G-II</v>
          </cell>
          <cell r="B475" t="str">
            <v>BASE DPE RACK SPS W/ KIT</v>
          </cell>
        </row>
        <row r="476">
          <cell r="A476" t="str">
            <v>C7810M-I</v>
          </cell>
          <cell r="B476" t="str">
            <v>SHORT SPS RACK KIT</v>
          </cell>
        </row>
        <row r="477">
          <cell r="A477" t="str">
            <v>C7811G-AA</v>
          </cell>
          <cell r="B477" t="str">
            <v>ADD-ON DPE RACK SPS NO K</v>
          </cell>
        </row>
        <row r="478">
          <cell r="A478" t="str">
            <v>C78128G-AA</v>
          </cell>
          <cell r="B478" t="str">
            <v>256MB CACHE 128MB DIMM</v>
          </cell>
        </row>
        <row r="479">
          <cell r="A479" t="str">
            <v>C7812G-AA</v>
          </cell>
          <cell r="B479" t="str">
            <v>BASE OR ADD-ON DPE DESK</v>
          </cell>
        </row>
        <row r="480">
          <cell r="A480" t="str">
            <v>C7814G-AA</v>
          </cell>
          <cell r="B480" t="str">
            <v>SPS Rail Kit for EMC Clariion rack</v>
          </cell>
        </row>
        <row r="481">
          <cell r="A481" t="str">
            <v>C7814G-B</v>
          </cell>
          <cell r="B481" t="str">
            <v>DUAL DPE RACK SPS W/KIT</v>
          </cell>
        </row>
        <row r="482">
          <cell r="A482" t="str">
            <v>C7814G-I</v>
          </cell>
          <cell r="B482" t="str">
            <v>DUAL SPS&amp; SHORT TRAY ASSY</v>
          </cell>
        </row>
        <row r="483">
          <cell r="A483" t="str">
            <v>C7815G-AA</v>
          </cell>
          <cell r="B483" t="str">
            <v>DUAL DPE DESK SPS W/KIT</v>
          </cell>
        </row>
        <row r="484">
          <cell r="A484" t="str">
            <v>C78256G-AA</v>
          </cell>
          <cell r="B484" t="str">
            <v>512MB CACHE 256MB DIMM</v>
          </cell>
        </row>
        <row r="485">
          <cell r="A485" t="str">
            <v>C78512G-AA</v>
          </cell>
          <cell r="B485" t="str">
            <v>1024MB CACHE 2X256MB DIM</v>
          </cell>
        </row>
        <row r="486">
          <cell r="A486" t="str">
            <v>C7M-NUMA</v>
          </cell>
          <cell r="B486" t="str">
            <v>7M FWD CBL SEQ-NUMA</v>
          </cell>
        </row>
        <row r="487">
          <cell r="A487" t="str">
            <v>CAT5CBL100</v>
          </cell>
          <cell r="B487" t="str">
            <v>Two 100ft (yellow) Cat 5 LAN cables for connecting</v>
          </cell>
        </row>
        <row r="488">
          <cell r="A488" t="str">
            <v>CAT5CBL25</v>
          </cell>
          <cell r="B488" t="str">
            <v xml:space="preserve">Two 25ft (yellow) Cat 5 LAN cables for connecting </v>
          </cell>
        </row>
        <row r="489">
          <cell r="A489" t="str">
            <v>CAT6CBL15</v>
          </cell>
          <cell r="B489" t="str">
            <v>Two 15ft (brown) Cat 6 LAN cables for interconnect</v>
          </cell>
        </row>
        <row r="490">
          <cell r="A490" t="str">
            <v>CAT6CBL70</v>
          </cell>
          <cell r="B490" t="str">
            <v>Two 70ft (brown) Cat 6 LAN cables for interconnect</v>
          </cell>
        </row>
        <row r="491">
          <cell r="A491" t="str">
            <v>C-FOS-SC</v>
          </cell>
          <cell r="B491" t="str">
            <v>FIBR OPT SPLITTER SC</v>
          </cell>
        </row>
        <row r="492">
          <cell r="A492" t="str">
            <v>CFS-14</v>
          </cell>
          <cell r="B492" t="str">
            <v>CAB W/1-14 DATA MOVERS</v>
          </cell>
        </row>
        <row r="493">
          <cell r="A493" t="str">
            <v>CFS-14-PWRS-U</v>
          </cell>
          <cell r="B493" t="str">
            <v>CFS-14 Power Supply Upgrade</v>
          </cell>
        </row>
        <row r="494">
          <cell r="A494" t="str">
            <v>CFS-DCKIT</v>
          </cell>
          <cell r="B494" t="str">
            <v>DUAL CS MODEM CABLE KIT</v>
          </cell>
        </row>
        <row r="495">
          <cell r="A495" t="str">
            <v>CFS-EPO-6-U</v>
          </cell>
          <cell r="B495" t="str">
            <v>CFS-14 6 Breaker EPO Upgrade</v>
          </cell>
        </row>
        <row r="496">
          <cell r="A496" t="str">
            <v>CFS-INST-DOM</v>
          </cell>
          <cell r="B496" t="str">
            <v>CFS INSTALL KIT DOM</v>
          </cell>
        </row>
        <row r="497">
          <cell r="A497" t="str">
            <v>CFS-INST-INTL</v>
          </cell>
          <cell r="B497" t="str">
            <v>CFS INSTALL KIT INTL</v>
          </cell>
        </row>
        <row r="498">
          <cell r="A498" t="str">
            <v>CFS-SE</v>
          </cell>
          <cell r="B498" t="str">
            <v>CAB W/1-4 DATA MOVERS</v>
          </cell>
        </row>
        <row r="499">
          <cell r="A499" t="str">
            <v>CFS-SE-1000E</v>
          </cell>
          <cell r="B499" t="str">
            <v>CFS-SE 1.2TB R1 2QUAD ENET</v>
          </cell>
        </row>
        <row r="500">
          <cell r="A500" t="str">
            <v>CFS-SE-1000G</v>
          </cell>
          <cell r="B500" t="str">
            <v>CFS-SE 1.2TB R1 2GB ENET</v>
          </cell>
        </row>
        <row r="501">
          <cell r="A501" t="str">
            <v>CFS-SE-1001E</v>
          </cell>
          <cell r="B501" t="str">
            <v>CFS-SE5 1.45TB R1 2QUADE</v>
          </cell>
        </row>
        <row r="502">
          <cell r="A502" t="str">
            <v>CFS-SE-1001G</v>
          </cell>
          <cell r="B502" t="str">
            <v>CFS-SE5 1.45TB R1 2GIGE</v>
          </cell>
        </row>
        <row r="503">
          <cell r="A503" t="str">
            <v>CFS-SE5</v>
          </cell>
          <cell r="B503" t="str">
            <v>CELERRA SE W/ 5.0 SYMM</v>
          </cell>
        </row>
        <row r="504">
          <cell r="A504" t="str">
            <v>CFS-SE-501E</v>
          </cell>
          <cell r="B504" t="str">
            <v>CFS-SE 580GB R1 2 QUAD ENET</v>
          </cell>
        </row>
        <row r="505">
          <cell r="A505" t="str">
            <v>CFS-SE-501G</v>
          </cell>
          <cell r="B505" t="str">
            <v>CFS-SE 580GB R1 2GB ENET</v>
          </cell>
        </row>
        <row r="506">
          <cell r="A506" t="str">
            <v>CFS-SE-502E</v>
          </cell>
          <cell r="B506" t="str">
            <v>CFS-SE5 580GB R1 2QUADE</v>
          </cell>
        </row>
        <row r="507">
          <cell r="A507" t="str">
            <v>CFS-SE-502G</v>
          </cell>
          <cell r="B507" t="str">
            <v>CFS-SE5 580GB R1 2GIGE</v>
          </cell>
        </row>
        <row r="508">
          <cell r="A508" t="str">
            <v>CIENA</v>
          </cell>
          <cell r="B508" t="str">
            <v>CIENA EQUIPMENT</v>
          </cell>
        </row>
        <row r="509">
          <cell r="A509" t="str">
            <v>C-MODEM-US</v>
          </cell>
          <cell r="B509" t="str">
            <v>CLARIION SERVICE MODEM-US</v>
          </cell>
        </row>
        <row r="510">
          <cell r="A510" t="str">
            <v>CMS-14</v>
          </cell>
          <cell r="B510" t="str">
            <v>CMS DM CAB 7 TO 14</v>
          </cell>
        </row>
        <row r="511">
          <cell r="A511" t="str">
            <v>CMS-INST-DOM</v>
          </cell>
          <cell r="B511" t="str">
            <v>FILE MEDIA INSTALL K</v>
          </cell>
        </row>
        <row r="512">
          <cell r="A512" t="str">
            <v>CMS-INST-INTL</v>
          </cell>
          <cell r="B512" t="str">
            <v>FILE MEDIA INSTALL K</v>
          </cell>
        </row>
        <row r="513">
          <cell r="A513" t="str">
            <v>CMS-SE</v>
          </cell>
          <cell r="B513" t="str">
            <v>NMSB 208</v>
          </cell>
        </row>
        <row r="514">
          <cell r="A514" t="str">
            <v>CNR5TB</v>
          </cell>
          <cell r="B514" t="str">
            <v>5TB raw capacity expansion increment for Centera (</v>
          </cell>
        </row>
        <row r="515">
          <cell r="A515" t="str">
            <v>CNR5TBUP</v>
          </cell>
          <cell r="B515" t="str">
            <v>Field Upgrade 5TB raw capacity of Centera (8U requ</v>
          </cell>
        </row>
        <row r="516">
          <cell r="A516" t="str">
            <v>CNRGBECON</v>
          </cell>
          <cell r="B516" t="str">
            <v>Centera Inter-Rack Expansion kit. Includes 4Gigabi</v>
          </cell>
        </row>
        <row r="517">
          <cell r="A517" t="str">
            <v>CNRMOD-US</v>
          </cell>
          <cell r="B517" t="str">
            <v>Centera Remote Access Modem for N. America only</v>
          </cell>
        </row>
        <row r="518">
          <cell r="A518" t="str">
            <v>CNRRK10TB</v>
          </cell>
          <cell r="B518" t="str">
            <v>Centera 40U (6ft) Cabinet configured with 10TB raw</v>
          </cell>
        </row>
        <row r="519">
          <cell r="A519" t="str">
            <v>CNRRTSWCH</v>
          </cell>
          <cell r="B519" t="str">
            <v>Dual 8-port Gigabit Ethernet switches for intercon</v>
          </cell>
        </row>
        <row r="520">
          <cell r="A520" t="str">
            <v>CNT</v>
          </cell>
          <cell r="B520" t="str">
            <v>CNT Channel Extenders</v>
          </cell>
        </row>
        <row r="521">
          <cell r="A521" t="str">
            <v>CNT2</v>
          </cell>
          <cell r="B521" t="str">
            <v>CNT CHANNEL EXTENDERS</v>
          </cell>
        </row>
        <row r="522">
          <cell r="A522" t="str">
            <v>C-PH-CABLE</v>
          </cell>
          <cell r="B522" t="str">
            <v>SERVICE CABLE, PHONE HOME SOFTWARE</v>
          </cell>
        </row>
        <row r="523">
          <cell r="A523" t="str">
            <v>CR4200-DF</v>
          </cell>
          <cell r="B523" t="str">
            <v>FIBRE TO SCSI BRIDGE</v>
          </cell>
        </row>
        <row r="524">
          <cell r="A524" t="str">
            <v>CR4250</v>
          </cell>
          <cell r="B524" t="str">
            <v>CROSSROADS BRIDGE</v>
          </cell>
        </row>
        <row r="525">
          <cell r="A525" t="str">
            <v>CR4450</v>
          </cell>
          <cell r="B525" t="str">
            <v>CROSSROADS BRIDGE</v>
          </cell>
        </row>
        <row r="526">
          <cell r="A526" t="str">
            <v>CS7-S-E-TC</v>
          </cell>
          <cell r="B526" t="str">
            <v>BULL DP3-FCD8</v>
          </cell>
        </row>
        <row r="527">
          <cell r="A527" t="str">
            <v>CS-F-E</v>
          </cell>
          <cell r="B527" t="str">
            <v>CS-FIBRE, ENET</v>
          </cell>
        </row>
        <row r="528">
          <cell r="A528" t="str">
            <v>CS-F-E-U</v>
          </cell>
          <cell r="B528" t="str">
            <v>CS-FIBRE, ENET</v>
          </cell>
        </row>
        <row r="529">
          <cell r="A529" t="str">
            <v>CS-S-E</v>
          </cell>
          <cell r="B529" t="str">
            <v>CNTRL STATION - SCSI, ENET</v>
          </cell>
        </row>
        <row r="530">
          <cell r="A530" t="str">
            <v>CS-S-E-U</v>
          </cell>
          <cell r="B530" t="str">
            <v>CNTRL STATION - SCSI, ENET</v>
          </cell>
        </row>
        <row r="531">
          <cell r="A531" t="str">
            <v>C-YCABLE</v>
          </cell>
          <cell r="B531" t="str">
            <v>WIDE DIFF.SCSI Y CABLE</v>
          </cell>
        </row>
        <row r="532">
          <cell r="A532" t="str">
            <v>CY-IBM</v>
          </cell>
          <cell r="B532" t="str">
            <v>IBM CLUSTER "Y" CBL</v>
          </cell>
        </row>
        <row r="533">
          <cell r="A533" t="str">
            <v>CY-MULTI</v>
          </cell>
          <cell r="B533" t="str">
            <v>MULTI-HOST CLUSTER "Y" CBL</v>
          </cell>
        </row>
        <row r="534">
          <cell r="A534" t="str">
            <v>CY-SEQ</v>
          </cell>
          <cell r="B534" t="str">
            <v>SEQUENT CLUSTER "Y" CBL</v>
          </cell>
        </row>
        <row r="535">
          <cell r="A535" t="str">
            <v>D0-2F-2E4</v>
          </cell>
          <cell r="B535" t="str">
            <v>DM 2xFibre, 2xQuadE</v>
          </cell>
        </row>
        <row r="536">
          <cell r="A536" t="str">
            <v>D0-2F-2E4-2G</v>
          </cell>
          <cell r="B536" t="str">
            <v>DM 2xFibre, 2xQuadE, 2xGbE</v>
          </cell>
        </row>
        <row r="537">
          <cell r="A537" t="str">
            <v>D0-2F-2E4-2GU</v>
          </cell>
          <cell r="B537" t="str">
            <v>DM 2xFibre, 2xQuadE, 2xGbE, Upgrade</v>
          </cell>
        </row>
        <row r="538">
          <cell r="A538" t="str">
            <v>D0-2F-2G</v>
          </cell>
          <cell r="B538" t="str">
            <v>DM 2xFibre, 2xGbE</v>
          </cell>
        </row>
        <row r="539">
          <cell r="A539" t="str">
            <v>D0-2F-3E4</v>
          </cell>
          <cell r="B539" t="str">
            <v>DM 2xFibre, 2xQuadE</v>
          </cell>
        </row>
        <row r="540">
          <cell r="A540" t="str">
            <v>D0-2F-3G</v>
          </cell>
          <cell r="B540" t="str">
            <v>DM 2xFibre, 3xGbE</v>
          </cell>
        </row>
        <row r="541">
          <cell r="A541" t="str">
            <v>D0-2S-2E4</v>
          </cell>
          <cell r="B541" t="str">
            <v>DM 2xSCSI, 2xQuadE</v>
          </cell>
        </row>
        <row r="542">
          <cell r="A542" t="str">
            <v>D0-2S-2E4-2G</v>
          </cell>
          <cell r="B542" t="str">
            <v>DM 2xSCSI, 2xQuadE, 2xGbE</v>
          </cell>
        </row>
        <row r="543">
          <cell r="A543" t="str">
            <v>D0-2S-2G</v>
          </cell>
          <cell r="B543" t="str">
            <v>DM 2xSCSI, 2xGbE</v>
          </cell>
        </row>
        <row r="544">
          <cell r="A544" t="str">
            <v>D0-2S-3E4</v>
          </cell>
          <cell r="B544" t="str">
            <v>DM 2xSCSI, 2xQuadE</v>
          </cell>
        </row>
        <row r="545">
          <cell r="A545" t="str">
            <v>D0-2S-3G</v>
          </cell>
          <cell r="B545" t="str">
            <v>DM 2xSCSI, 2xGbE</v>
          </cell>
        </row>
        <row r="546">
          <cell r="A546" t="str">
            <v>D0-F-2E4</v>
          </cell>
          <cell r="B546" t="str">
            <v>DM Fibre, 2xQuadE</v>
          </cell>
        </row>
        <row r="547">
          <cell r="A547" t="str">
            <v>D0-F-2E4-2G</v>
          </cell>
          <cell r="B547" t="str">
            <v>DM Fibre, 2xQuadE, 2xGbE</v>
          </cell>
        </row>
        <row r="548">
          <cell r="A548" t="str">
            <v>D0-F-2E4-2G-U</v>
          </cell>
          <cell r="B548" t="str">
            <v>DM Fibre, 2xQuadE, 2xGbE, Upgrade</v>
          </cell>
        </row>
        <row r="549">
          <cell r="A549" t="str">
            <v>D0-F-2G</v>
          </cell>
          <cell r="B549" t="str">
            <v>DM Fibre, 2xGbE</v>
          </cell>
        </row>
        <row r="550">
          <cell r="A550" t="str">
            <v>D0-F-3E4</v>
          </cell>
          <cell r="B550" t="str">
            <v>DM Fibre, 3xQuadE</v>
          </cell>
        </row>
        <row r="551">
          <cell r="A551" t="str">
            <v>D0-F-3G</v>
          </cell>
          <cell r="B551" t="str">
            <v>DM Fibre, 3xGbE</v>
          </cell>
        </row>
        <row r="552">
          <cell r="A552" t="str">
            <v>D0-FS-2E4</v>
          </cell>
          <cell r="B552" t="str">
            <v>DM Fibre, SCSI, 2xQuadE</v>
          </cell>
        </row>
        <row r="553">
          <cell r="A553" t="str">
            <v>D0-FS-2E4-2G</v>
          </cell>
          <cell r="B553" t="str">
            <v>DM Fibre, SCSI, 2xQuadE, 2xGbE</v>
          </cell>
        </row>
        <row r="554">
          <cell r="A554" t="str">
            <v>D0-FS-2G</v>
          </cell>
          <cell r="B554" t="str">
            <v>DM Fibre, SCSI, 2xGbE</v>
          </cell>
        </row>
        <row r="555">
          <cell r="A555" t="str">
            <v>D0-FS-3E4</v>
          </cell>
          <cell r="B555" t="str">
            <v>DM Fibre, SCSI, 3xQuadE</v>
          </cell>
        </row>
        <row r="556">
          <cell r="A556" t="str">
            <v>D0-FS-3G</v>
          </cell>
          <cell r="B556" t="str">
            <v>DM Fibre, SCSI, 3xGbE</v>
          </cell>
        </row>
        <row r="557">
          <cell r="A557" t="str">
            <v>D0-SF-2E4</v>
          </cell>
          <cell r="B557" t="str">
            <v>DM SCSI, Fibre, 2xQuadE</v>
          </cell>
        </row>
        <row r="558">
          <cell r="A558" t="str">
            <v>D0-SF-2E4-2G</v>
          </cell>
          <cell r="B558" t="str">
            <v>DM SCSI, Fibre, 2xQuadE, 2xGbE</v>
          </cell>
        </row>
        <row r="559">
          <cell r="A559" t="str">
            <v>D0-SF-2G</v>
          </cell>
          <cell r="B559" t="str">
            <v>DM SCSI, Fibre, 2xGbE</v>
          </cell>
        </row>
        <row r="560">
          <cell r="A560" t="str">
            <v>D0-SF-3E4</v>
          </cell>
          <cell r="B560" t="str">
            <v>DM SCSI, Fibre, 3xQuadE</v>
          </cell>
        </row>
        <row r="561">
          <cell r="A561" t="str">
            <v>D0-SF-3G</v>
          </cell>
          <cell r="B561" t="str">
            <v>DM SCSI, Fibre, 3xGbE</v>
          </cell>
        </row>
        <row r="562">
          <cell r="A562" t="str">
            <v>DAE</v>
          </cell>
          <cell r="B562" t="str">
            <v>ARRAY EXPANSION (FACTORY INSTALL)</v>
          </cell>
        </row>
        <row r="563">
          <cell r="A563" t="str">
            <v>DAE-DE</v>
          </cell>
          <cell r="B563" t="str">
            <v>DE DAE FIELD UPGRADE</v>
          </cell>
        </row>
        <row r="564">
          <cell r="A564" t="str">
            <v>DAEFLD</v>
          </cell>
          <cell r="B564" t="str">
            <v>ARRAY EXPANSION (FIELD INSTALL)</v>
          </cell>
        </row>
        <row r="565">
          <cell r="A565" t="str">
            <v>DAELCC</v>
          </cell>
          <cell r="B565" t="str">
            <v>DAE LINK CONTROL CARD</v>
          </cell>
        </row>
        <row r="566">
          <cell r="A566" t="str">
            <v>DAEPS</v>
          </cell>
          <cell r="B566" t="str">
            <v>DAE/FC5300 POWER SUPPLY</v>
          </cell>
        </row>
        <row r="567">
          <cell r="A567" t="str">
            <v>DB9-SERIAL</v>
          </cell>
          <cell r="B567" t="str">
            <v>DB9 DIAG SERIAL CABLE</v>
          </cell>
        </row>
        <row r="568">
          <cell r="A568" t="str">
            <v>DECKZPBA-CA</v>
          </cell>
          <cell r="B568" t="str">
            <v>PCI CONTROLLER</v>
          </cell>
        </row>
        <row r="569">
          <cell r="A569" t="str">
            <v>DECKZPBA-CB</v>
          </cell>
          <cell r="B569" t="str">
            <v>ULTRA SCSI ADAPTER</v>
          </cell>
        </row>
        <row r="570">
          <cell r="A570" t="str">
            <v>DECKZPSA</v>
          </cell>
          <cell r="B570" t="str">
            <v>DIGITAL SCSI KZPSA-BB</v>
          </cell>
        </row>
        <row r="571">
          <cell r="A571" t="str">
            <v>DELL</v>
          </cell>
          <cell r="B571" t="str">
            <v>DELL EQUIPMENT</v>
          </cell>
        </row>
        <row r="572">
          <cell r="A572" t="str">
            <v>DELL2</v>
          </cell>
          <cell r="B572" t="str">
            <v>DELL EQUIPMENT</v>
          </cell>
        </row>
        <row r="573">
          <cell r="A573" t="str">
            <v>DELL3</v>
          </cell>
          <cell r="B573" t="str">
            <v>DELL EQUIPMENT</v>
          </cell>
        </row>
        <row r="574">
          <cell r="A574" t="str">
            <v>DELL4</v>
          </cell>
          <cell r="B574" t="str">
            <v>DELL EQUIPMENT</v>
          </cell>
        </row>
        <row r="575">
          <cell r="A575" t="str">
            <v>DELL5</v>
          </cell>
          <cell r="B575" t="str">
            <v>DELL EQUIPMENT</v>
          </cell>
        </row>
        <row r="576">
          <cell r="A576" t="str">
            <v>DGC4GB</v>
          </cell>
          <cell r="B576" t="str">
            <v>CLARION 4 GB DRIVE</v>
          </cell>
        </row>
        <row r="577">
          <cell r="A577" t="str">
            <v>DGC9GB</v>
          </cell>
          <cell r="B577" t="str">
            <v>CLARION 9GB DRIVE</v>
          </cell>
        </row>
        <row r="578">
          <cell r="A578" t="str">
            <v>DM7-2E4</v>
          </cell>
          <cell r="B578" t="str">
            <v>DM SCSI 2xQUAD ENET</v>
          </cell>
        </row>
        <row r="579">
          <cell r="A579" t="str">
            <v>DM7-2S-2E4-U</v>
          </cell>
          <cell r="B579" t="str">
            <v>DM 2X SCSI 2X QUAD E UPG</v>
          </cell>
        </row>
        <row r="580">
          <cell r="A580" t="str">
            <v>DM7-2S-2G-U</v>
          </cell>
          <cell r="B580" t="str">
            <v>DM 2 SCSI 2 GB E UPG</v>
          </cell>
        </row>
        <row r="581">
          <cell r="A581" t="str">
            <v>DM7-2S-E4-2D</v>
          </cell>
          <cell r="B581" t="str">
            <v>DM 2xSCSI 4P-ENET 2xDVB23</v>
          </cell>
        </row>
        <row r="582">
          <cell r="A582" t="str">
            <v>DM7-2S-E4-A-U</v>
          </cell>
          <cell r="B582" t="str">
            <v>DM 2 SCSI, QUAD E ATM UPG</v>
          </cell>
        </row>
        <row r="583">
          <cell r="A583" t="str">
            <v>DM7-2S-E4-D</v>
          </cell>
          <cell r="B583" t="str">
            <v>DM 2xSCSI 4P-ENET DVB23</v>
          </cell>
        </row>
        <row r="584">
          <cell r="A584" t="str">
            <v>DM7-2S-E4-F-U</v>
          </cell>
          <cell r="B584" t="str">
            <v>DM 2 SCSI, QUAD E FDDI UPG</v>
          </cell>
        </row>
        <row r="585">
          <cell r="A585" t="str">
            <v>DM7-2S-E4-G-U</v>
          </cell>
          <cell r="B585" t="str">
            <v>DM 2 SCSI QUAD E GB E UPG</v>
          </cell>
        </row>
        <row r="586">
          <cell r="A586" t="str">
            <v>DM7-E4-G</v>
          </cell>
          <cell r="B586" t="str">
            <v>DM SCSI QUAD ENET GB ENET</v>
          </cell>
        </row>
        <row r="587">
          <cell r="A587" t="str">
            <v>DM7-FS-2E4</v>
          </cell>
          <cell r="B587" t="str">
            <v>DM FIBRE SCSI 2X QUAD E</v>
          </cell>
        </row>
        <row r="588">
          <cell r="A588" t="str">
            <v>DM7-FS-2E4-U</v>
          </cell>
          <cell r="B588" t="str">
            <v>DM FIBRE SCSI 2X QUAD E UPG</v>
          </cell>
        </row>
        <row r="589">
          <cell r="A589" t="str">
            <v>DM7-FS-2G</v>
          </cell>
          <cell r="B589" t="str">
            <v>DM FIBRE SCSI 2xGigE</v>
          </cell>
        </row>
        <row r="590">
          <cell r="A590" t="str">
            <v>DM7-FS-2G-U</v>
          </cell>
          <cell r="B590" t="str">
            <v>DM FIBRE SCSI, 2X G E UPG</v>
          </cell>
        </row>
        <row r="591">
          <cell r="A591" t="str">
            <v>DM7-FS-E4-A-U</v>
          </cell>
          <cell r="B591" t="str">
            <v>DM FIBRE SCSI, QUAD E ATM UPG</v>
          </cell>
        </row>
        <row r="592">
          <cell r="A592" t="str">
            <v>DM7-FS-E4-F-U</v>
          </cell>
          <cell r="B592" t="str">
            <v>DM FIBRE SCSI, QUAD E FDDI UPG</v>
          </cell>
        </row>
        <row r="593">
          <cell r="A593" t="str">
            <v>DM7-FS-E4-G</v>
          </cell>
          <cell r="B593" t="str">
            <v>DM FIBRE SCSI QUAD E GB E</v>
          </cell>
        </row>
        <row r="594">
          <cell r="A594" t="str">
            <v>DM7-FS-E4-G-U</v>
          </cell>
          <cell r="B594" t="str">
            <v>DM FIBRE SCSI, QUAD E GB E UPG</v>
          </cell>
        </row>
        <row r="595">
          <cell r="A595" t="str">
            <v>DP2-FCD2</v>
          </cell>
          <cell r="B595" t="str">
            <v>2-PORT DP FIBRE CHNL MULTI</v>
          </cell>
        </row>
        <row r="596">
          <cell r="A596" t="str">
            <v>DP2-PCD4</v>
          </cell>
          <cell r="B596" t="str">
            <v>4-PORT DP PAR CHNL DIR</v>
          </cell>
        </row>
        <row r="597">
          <cell r="A597" t="str">
            <v>DP2-RFD2</v>
          </cell>
          <cell r="B597" t="str">
            <v>2-PORT REMOTE FC DIR</v>
          </cell>
        </row>
        <row r="598">
          <cell r="A598" t="str">
            <v>DP2-RFD2S</v>
          </cell>
          <cell r="B598" t="str">
            <v>REMOVE FC DIR 2PT MUL/SIN</v>
          </cell>
        </row>
        <row r="599">
          <cell r="A599" t="str">
            <v>DP2-RLD4</v>
          </cell>
          <cell r="B599" t="str">
            <v>4-PORT DP REMOTE LINK DIR</v>
          </cell>
        </row>
        <row r="600">
          <cell r="A600" t="str">
            <v>DP2-SCD4</v>
          </cell>
          <cell r="B600" t="str">
            <v>4-PORT DP SERIAL CHNL DIR</v>
          </cell>
        </row>
        <row r="601">
          <cell r="A601" t="str">
            <v>DP2-USD4SW</v>
          </cell>
          <cell r="B601" t="str">
            <v>4-PORT DP UF SCSI DIR</v>
          </cell>
        </row>
        <row r="602">
          <cell r="A602" t="str">
            <v>DP3-FCD2</v>
          </cell>
          <cell r="B602" t="str">
            <v>2PORT DP FIBRE CHNL MULT</v>
          </cell>
        </row>
        <row r="603">
          <cell r="A603" t="str">
            <v>DP3-FCD2S</v>
          </cell>
          <cell r="B603" t="str">
            <v>FIBRE CHN DIR 2PT MUL/SIN</v>
          </cell>
        </row>
        <row r="604">
          <cell r="A604" t="str">
            <v>DP3-FCD42G</v>
          </cell>
          <cell r="B604" t="str">
            <v>2GB FC DIR 4PT MULTI</v>
          </cell>
        </row>
        <row r="605">
          <cell r="A605" t="str">
            <v>DP3-FCD42GS</v>
          </cell>
          <cell r="B605" t="str">
            <v>2GB FC DIR 4PT 1SIN, 3MUL</v>
          </cell>
        </row>
        <row r="606">
          <cell r="A606" t="str">
            <v>DP3-FCD8</v>
          </cell>
          <cell r="B606" t="str">
            <v>FIBRE CHN DIR 8 PORT HUB</v>
          </cell>
        </row>
        <row r="607">
          <cell r="A607" t="str">
            <v>DP3-RFD2</v>
          </cell>
          <cell r="B607" t="str">
            <v>2PORT DP FIBRE CHN REMOT</v>
          </cell>
        </row>
        <row r="608">
          <cell r="A608" t="str">
            <v>DP3-RFD2S</v>
          </cell>
          <cell r="B608" t="str">
            <v>REMOTE FC DIR 2PT MUL/SIN</v>
          </cell>
        </row>
        <row r="609">
          <cell r="A609" t="str">
            <v>DP3-RLD42</v>
          </cell>
          <cell r="B609" t="str">
            <v>REMOTE LINK DIR 4PT 2CCI/O</v>
          </cell>
        </row>
        <row r="610">
          <cell r="A610" t="str">
            <v>DP3-RLD44</v>
          </cell>
          <cell r="B610" t="str">
            <v>REMOTE LNK DIR 4PT 4CCI/O</v>
          </cell>
        </row>
        <row r="611">
          <cell r="A611" t="str">
            <v>DP3-SCB1</v>
          </cell>
          <cell r="B611" t="str">
            <v>12PORTB SYM FC SWITCH DIR</v>
          </cell>
        </row>
        <row r="612">
          <cell r="A612" t="str">
            <v>DP3-SCD42</v>
          </cell>
          <cell r="B612" t="str">
            <v>ESCON CHN DIR 4 PT 2CCI/O</v>
          </cell>
        </row>
        <row r="613">
          <cell r="A613" t="str">
            <v>DP3-SCD44</v>
          </cell>
          <cell r="B613" t="str">
            <v>ESCON CHN DIR 4PT 4CCI/O</v>
          </cell>
        </row>
        <row r="614">
          <cell r="A614" t="str">
            <v>DP3-SCQ1</v>
          </cell>
          <cell r="B614" t="str">
            <v>12PORTQ SYM FC SWITCH DIR</v>
          </cell>
        </row>
        <row r="615">
          <cell r="A615" t="str">
            <v>DP3-U2SD4L</v>
          </cell>
          <cell r="B615" t="str">
            <v>ULTRA2 SCSI DIR 4PT LVD</v>
          </cell>
        </row>
        <row r="616">
          <cell r="A616" t="str">
            <v>DP3-USD4H</v>
          </cell>
          <cell r="B616" t="str">
            <v>4-PORT HVD ULTRA SCSI DIR</v>
          </cell>
        </row>
        <row r="617">
          <cell r="A617" t="str">
            <v>DPELCC</v>
          </cell>
          <cell r="B617" t="str">
            <v>DPE LINK CONTROL CARD</v>
          </cell>
        </row>
        <row r="618">
          <cell r="A618" t="str">
            <v>DPEPS</v>
          </cell>
          <cell r="B618" t="str">
            <v>DPE POWER SUPPLY</v>
          </cell>
        </row>
        <row r="619">
          <cell r="A619" t="str">
            <v>DP-FCD2-MM</v>
          </cell>
          <cell r="B619" t="str">
            <v>DP-FCD2-MM CHNL</v>
          </cell>
        </row>
        <row r="620">
          <cell r="A620" t="str">
            <v>DP-PCD4</v>
          </cell>
          <cell r="B620" t="str">
            <v>DP PCD4 CHNL</v>
          </cell>
        </row>
        <row r="621">
          <cell r="A621" t="str">
            <v>DP-RLD2</v>
          </cell>
          <cell r="B621" t="str">
            <v>DP-RLD2 CHNL</v>
          </cell>
        </row>
        <row r="622">
          <cell r="A622" t="str">
            <v>DP-RLD4</v>
          </cell>
          <cell r="B622" t="str">
            <v>DP-RLD4 CHNL</v>
          </cell>
        </row>
        <row r="623">
          <cell r="A623" t="str">
            <v>DP-SCD2</v>
          </cell>
          <cell r="B623" t="str">
            <v>DP-SCD2 CHNL</v>
          </cell>
        </row>
        <row r="624">
          <cell r="A624" t="str">
            <v>DP-SCD4</v>
          </cell>
          <cell r="B624" t="str">
            <v>DP-SCD4</v>
          </cell>
        </row>
        <row r="625">
          <cell r="A625" t="str">
            <v>DP-USD4SW</v>
          </cell>
          <cell r="B625" t="str">
            <v>DP-USD4SW CHNL</v>
          </cell>
        </row>
        <row r="626">
          <cell r="A626" t="str">
            <v>DP-WSD4SW</v>
          </cell>
          <cell r="B626" t="str">
            <v>DP WSCSI CHNL SW</v>
          </cell>
        </row>
        <row r="627">
          <cell r="A627" t="str">
            <v>DS-16B-02</v>
          </cell>
          <cell r="B627" t="str">
            <v>SINGLE 16PT FC SWITCH W/2LW PTS</v>
          </cell>
        </row>
        <row r="628">
          <cell r="A628" t="str">
            <v>DS-16B-02D</v>
          </cell>
          <cell r="B628" t="str">
            <v>SINGLE 16 PORT FC SWITCH W 2 LW PORTS</v>
          </cell>
        </row>
        <row r="629">
          <cell r="A629" t="str">
            <v>DS-16B2-00</v>
          </cell>
          <cell r="B629" t="str">
            <v>SINGLE 16PT 2Gb FC SWITCH</v>
          </cell>
        </row>
        <row r="630">
          <cell r="A630" t="str">
            <v>DS-16B2-0D</v>
          </cell>
          <cell r="B630" t="str">
            <v>SINGLE 16 PORT 2Gb FC SWITCH</v>
          </cell>
        </row>
        <row r="631">
          <cell r="A631" t="str">
            <v>DS16B2-DE</v>
          </cell>
          <cell r="B631" t="str">
            <v>Brocade 16 Port 2Gb Rail Kit for Dell</v>
          </cell>
        </row>
        <row r="632">
          <cell r="A632" t="str">
            <v>DS16B2-RKH</v>
          </cell>
          <cell r="B632" t="str">
            <v>DS16B2 1U RACK KIT HI PRO</v>
          </cell>
        </row>
        <row r="633">
          <cell r="A633" t="str">
            <v>DS16B2-RKL</v>
          </cell>
          <cell r="B633" t="str">
            <v>DS16B2 1U RACK KIT LO PRO</v>
          </cell>
        </row>
        <row r="634">
          <cell r="A634" t="str">
            <v>DS16B2RKLS</v>
          </cell>
          <cell r="B634" t="str">
            <v>DS-16B2 LO-PRO UNIVERSAL RAIL KIT</v>
          </cell>
        </row>
        <row r="635">
          <cell r="A635" t="str">
            <v>DS-16B-CRK</v>
          </cell>
          <cell r="B635" t="str">
            <v>DS-16B RAIL KIT FOR CLARiiON RACKS</v>
          </cell>
        </row>
        <row r="636">
          <cell r="A636" t="str">
            <v>DS-16M-00</v>
          </cell>
          <cell r="B636" t="str">
            <v>16 PORT SWITCH W/SW OPTIC</v>
          </cell>
        </row>
        <row r="637">
          <cell r="A637" t="str">
            <v>DS-16M-0D</v>
          </cell>
          <cell r="B637" t="str">
            <v>16 PORT FCSWITCH SW OPT</v>
          </cell>
        </row>
        <row r="638">
          <cell r="A638" t="str">
            <v>DS16M-CRKH</v>
          </cell>
          <cell r="B638" t="str">
            <v>16PORT RAILKIT HI-P BEZEL</v>
          </cell>
        </row>
        <row r="639">
          <cell r="A639" t="str">
            <v>DS16M-CRKL</v>
          </cell>
          <cell r="B639" t="str">
            <v>16PORT RAILKIT LO-P BEZEL</v>
          </cell>
        </row>
        <row r="640">
          <cell r="A640" t="str">
            <v>DS16M-DE</v>
          </cell>
          <cell r="B640" t="str">
            <v>McData 16 port rail kit for Dell</v>
          </cell>
        </row>
        <row r="641">
          <cell r="A641" t="str">
            <v>DS-32M-00</v>
          </cell>
          <cell r="B641" t="str">
            <v>32 PORT SWITCH W/SW OPTIC</v>
          </cell>
        </row>
        <row r="642">
          <cell r="A642" t="str">
            <v>DS-32M-0D</v>
          </cell>
          <cell r="B642" t="str">
            <v>32 PORT FCSWITCH FW OPT</v>
          </cell>
        </row>
        <row r="643">
          <cell r="A643" t="str">
            <v>DS32M-CRKH</v>
          </cell>
          <cell r="B643" t="str">
            <v>32PORT RAILKIT HI-P BEZEL</v>
          </cell>
        </row>
        <row r="644">
          <cell r="A644" t="str">
            <v>DS32M-CRKL</v>
          </cell>
          <cell r="B644" t="str">
            <v>32PORT RAILKIT LO-P BEZEL</v>
          </cell>
        </row>
        <row r="645">
          <cell r="A645" t="str">
            <v>DS32M-DE</v>
          </cell>
          <cell r="B645" t="str">
            <v>McData 32 port rail kit for Dell</v>
          </cell>
        </row>
        <row r="646">
          <cell r="A646" t="str">
            <v>DS-8B-CRK</v>
          </cell>
          <cell r="B646" t="str">
            <v>DS-8B RAIL KIT FOR CLARiiON RACKS</v>
          </cell>
        </row>
        <row r="647">
          <cell r="A647" t="str">
            <v>DSB2-LWKT</v>
          </cell>
          <cell r="B647" t="str">
            <v>DS-16B2 LONG WAVE OPTIC KIT</v>
          </cell>
        </row>
        <row r="648">
          <cell r="A648" t="str">
            <v>DSB2-LWKTC</v>
          </cell>
          <cell r="B648" t="str">
            <v>DS-16B2 LONG WAVE OPTIC KIT</v>
          </cell>
        </row>
        <row r="649">
          <cell r="A649" t="str">
            <v>DS-B-PC01</v>
          </cell>
          <cell r="B649" t="str">
            <v>FC DS PWR CRD INTL GRP 1</v>
          </cell>
        </row>
        <row r="650">
          <cell r="A650" t="str">
            <v>DS-B-PC02</v>
          </cell>
          <cell r="B650" t="str">
            <v>FC DS PWR CRD INTL GRP 2</v>
          </cell>
        </row>
        <row r="651">
          <cell r="A651" t="str">
            <v>DS-B-PC03</v>
          </cell>
          <cell r="B651" t="str">
            <v>FC DS PWR CRD INTL GRP 3</v>
          </cell>
        </row>
        <row r="652">
          <cell r="A652" t="str">
            <v>DS-B-PC04</v>
          </cell>
          <cell r="B652" t="str">
            <v>FC DS PWR CRD INTL GRP 4</v>
          </cell>
        </row>
        <row r="653">
          <cell r="A653" t="str">
            <v>DS-B-PC05</v>
          </cell>
          <cell r="B653" t="str">
            <v>FC DS PWR CRD INTL GRP 5</v>
          </cell>
        </row>
        <row r="654">
          <cell r="A654" t="str">
            <v>DS-B-PC06</v>
          </cell>
          <cell r="B654" t="str">
            <v>FC DS PWR CRD INTL GRP 6</v>
          </cell>
        </row>
        <row r="655">
          <cell r="A655" t="str">
            <v>DS-B-RLKT</v>
          </cell>
          <cell r="B655" t="str">
            <v>RAILKIT FOR 8B/16B SWITCHES</v>
          </cell>
        </row>
        <row r="656">
          <cell r="A656" t="str">
            <v>DSED-LWKT</v>
          </cell>
          <cell r="B656" t="str">
            <v>LONG WAVE OPTIC KIT</v>
          </cell>
        </row>
        <row r="657">
          <cell r="A657" t="str">
            <v>DSED-LWKT-UPG</v>
          </cell>
          <cell r="B657" t="str">
            <v>LONG WAVE PORT UPG KIT</v>
          </cell>
        </row>
        <row r="658">
          <cell r="A658" t="str">
            <v>DSK109A</v>
          </cell>
          <cell r="B658" t="str">
            <v>109GB UPGRADE JBOD</v>
          </cell>
        </row>
        <row r="659">
          <cell r="A659" t="str">
            <v>DSK109P</v>
          </cell>
          <cell r="B659" t="str">
            <v>109GB PRIMARY BOX</v>
          </cell>
        </row>
        <row r="660">
          <cell r="A660" t="str">
            <v>DSK36A</v>
          </cell>
          <cell r="B660" t="str">
            <v>36GB UPG 3500 SERIES</v>
          </cell>
        </row>
        <row r="661">
          <cell r="A661" t="str">
            <v>DS-LWKT</v>
          </cell>
          <cell r="B661" t="str">
            <v>DS LONGWAVE OPTIC</v>
          </cell>
        </row>
        <row r="662">
          <cell r="A662" t="str">
            <v>DS-LWKT-UG</v>
          </cell>
          <cell r="B662" t="str">
            <v>DS LONGWAVE OPTIC UPGRADE</v>
          </cell>
        </row>
        <row r="663">
          <cell r="A663" t="str">
            <v>DS-M-1200KT</v>
          </cell>
          <cell r="B663" t="str">
            <v>DS-XXM RAIL KIT FOR EC-1200</v>
          </cell>
        </row>
        <row r="664">
          <cell r="A664" t="str">
            <v>DS-M-RLKT</v>
          </cell>
          <cell r="B664" t="str">
            <v>DS-XXM RAIL KIT FOR 19" RACK</v>
          </cell>
        </row>
        <row r="665">
          <cell r="A665" t="str">
            <v>EC-1100</v>
          </cell>
          <cell r="B665" t="str">
            <v>CONNECTRIX CABINET</v>
          </cell>
        </row>
        <row r="666">
          <cell r="A666" t="str">
            <v>EC-1200</v>
          </cell>
          <cell r="B666" t="str">
            <v>CONNECTRIX CABINET</v>
          </cell>
        </row>
        <row r="667">
          <cell r="A667" t="str">
            <v>ED-1032-00</v>
          </cell>
          <cell r="B667" t="str">
            <v>ED1032 WITH NO PORT CARDS</v>
          </cell>
        </row>
        <row r="668">
          <cell r="A668" t="str">
            <v>ED-1032-UPG</v>
          </cell>
          <cell r="B668" t="str">
            <v>ED-1032 UPGRADE WITH NO PORT CARDS</v>
          </cell>
        </row>
        <row r="669">
          <cell r="A669" t="str">
            <v>ED-6064</v>
          </cell>
          <cell r="B669" t="str">
            <v>ED-6064 DIRECTOR W/CUP LIC</v>
          </cell>
        </row>
        <row r="670">
          <cell r="A670" t="str">
            <v>ED-6064-UPG</v>
          </cell>
          <cell r="B670" t="str">
            <v>ED-6064 DIRECTOR W/CUP LIC UPG</v>
          </cell>
        </row>
        <row r="671">
          <cell r="A671" t="str">
            <v>ED-64M</v>
          </cell>
          <cell r="B671" t="str">
            <v>64 PORT DIRECTOR-NO CARDS</v>
          </cell>
        </row>
        <row r="672">
          <cell r="A672" t="str">
            <v>ED-64M-UPG</v>
          </cell>
          <cell r="B672" t="str">
            <v>64 PORT UPGRADE-NO CARDS</v>
          </cell>
        </row>
        <row r="673">
          <cell r="A673" t="str">
            <v>EDM0-4EF-PCI</v>
          </cell>
          <cell r="B673" t="str">
            <v>PCI QUAD FAST ETHERNET</v>
          </cell>
        </row>
        <row r="674">
          <cell r="A674" t="str">
            <v>EDM0-ATMF</v>
          </cell>
          <cell r="B674" t="str">
            <v>ATM RING CARD-MFIBER</v>
          </cell>
        </row>
        <row r="675">
          <cell r="A675" t="str">
            <v>EDM0-ATMU</v>
          </cell>
          <cell r="B675" t="str">
            <v>ATM RING CARD-UTP5</v>
          </cell>
        </row>
        <row r="676">
          <cell r="A676" t="str">
            <v>EDM0-D7-4</v>
          </cell>
          <cell r="B676" t="str">
            <v>7 PACK DLT 4/7/8000 TAPES</v>
          </cell>
        </row>
        <row r="677">
          <cell r="A677" t="str">
            <v>EDM0-DC-LTO</v>
          </cell>
          <cell r="B677" t="str">
            <v>LTO IBM CLEANING CART</v>
          </cell>
        </row>
        <row r="678">
          <cell r="A678" t="str">
            <v>EDM0-F2-PCI</v>
          </cell>
          <cell r="B678" t="str">
            <v>PCI DUAL PORT FDDI BD</v>
          </cell>
        </row>
        <row r="679">
          <cell r="A679" t="str">
            <v>EDM0-GBE-PCI</v>
          </cell>
          <cell r="B679" t="str">
            <v>PCI GIGABIT ETHERNET BD</v>
          </cell>
        </row>
        <row r="680">
          <cell r="A680" t="str">
            <v>EDM0-LTO-IBM</v>
          </cell>
          <cell r="B680" t="str">
            <v>LTO IBM MEDIA CARTRIDGE 5 PACK</v>
          </cell>
        </row>
        <row r="681">
          <cell r="A681" t="str">
            <v>EDM0-PCI-IO</v>
          </cell>
          <cell r="B681" t="str">
            <v>PCI I/O-2 EMPTY PCI SLOTS</v>
          </cell>
        </row>
        <row r="682">
          <cell r="A682" t="str">
            <v>EDM0-TR</v>
          </cell>
          <cell r="B682" t="str">
            <v>TOKEN RING RING CARD</v>
          </cell>
        </row>
        <row r="683">
          <cell r="A683" t="str">
            <v>EDM35K4</v>
          </cell>
          <cell r="B683" t="str">
            <v>EDM 3500 4-CPU</v>
          </cell>
        </row>
        <row r="684">
          <cell r="A684" t="str">
            <v>EDM45K4</v>
          </cell>
          <cell r="B684" t="str">
            <v>EDM 4500 4-CPU</v>
          </cell>
        </row>
        <row r="685">
          <cell r="A685" t="str">
            <v>EDM45K6</v>
          </cell>
          <cell r="B685" t="str">
            <v>EDM 4500 6-CPU</v>
          </cell>
        </row>
        <row r="686">
          <cell r="A686" t="str">
            <v>EDM65K4</v>
          </cell>
          <cell r="B686" t="str">
            <v>EDM 6500 4-CPU</v>
          </cell>
        </row>
        <row r="687">
          <cell r="A687" t="str">
            <v>EDM65K6</v>
          </cell>
          <cell r="B687" t="str">
            <v>EDM 6500 6-CPU</v>
          </cell>
        </row>
        <row r="688">
          <cell r="A688" t="str">
            <v>EDM65K8</v>
          </cell>
          <cell r="B688" t="str">
            <v>EDM 6500 8-CPU</v>
          </cell>
        </row>
        <row r="689">
          <cell r="A689" t="str">
            <v>EDM6K-PWR-UPG</v>
          </cell>
          <cell r="B689" t="str">
            <v>EDM65K POWER UPG</v>
          </cell>
        </row>
        <row r="690">
          <cell r="A690" t="str">
            <v>EDMFC230</v>
          </cell>
          <cell r="B690" t="str">
            <v>FC230 LVD BD UPGRADE</v>
          </cell>
        </row>
        <row r="691">
          <cell r="A691" t="str">
            <v>EDM-MEM-1G</v>
          </cell>
          <cell r="B691" t="str">
            <v>EDM 1GB SUMM UPG 8*128MB</v>
          </cell>
        </row>
        <row r="692">
          <cell r="A692" t="str">
            <v>EDM-MODEM-CAN</v>
          </cell>
          <cell r="B692" t="str">
            <v>MODEM EDM CANADA</v>
          </cell>
        </row>
        <row r="693">
          <cell r="A693" t="str">
            <v>EDM-MODEM-ROW</v>
          </cell>
          <cell r="B693" t="str">
            <v>MODEM EDM REST OF WORLD</v>
          </cell>
        </row>
        <row r="694">
          <cell r="A694" t="str">
            <v>EDM-MODEM-USA</v>
          </cell>
          <cell r="B694" t="str">
            <v>MODEM EDM USA</v>
          </cell>
        </row>
        <row r="695">
          <cell r="A695" t="str">
            <v>EDMO-4EF</v>
          </cell>
          <cell r="B695" t="str">
            <v>SUN QUAD FAST ETHERNET</v>
          </cell>
        </row>
        <row r="696">
          <cell r="A696" t="str">
            <v>EDMO-CPU336</v>
          </cell>
          <cell r="B696" t="str">
            <v>2 366MHZ UPG BD 1GB</v>
          </cell>
        </row>
        <row r="697">
          <cell r="A697" t="str">
            <v>EDMO-E</v>
          </cell>
          <cell r="B697" t="str">
            <v>FAST ETHERNET (100BASET)</v>
          </cell>
        </row>
        <row r="698">
          <cell r="A698" t="str">
            <v>EDMO-F2</v>
          </cell>
          <cell r="B698" t="str">
            <v>EDM FDDI 1 SLOT 2 PORTS</v>
          </cell>
        </row>
        <row r="699">
          <cell r="A699" t="str">
            <v>EDMO-GBE</v>
          </cell>
          <cell r="B699" t="str">
            <v>SUN GIGABIT ETHERNET</v>
          </cell>
        </row>
        <row r="700">
          <cell r="A700" t="str">
            <v>EDMO-IO</v>
          </cell>
          <cell r="B700" t="str">
            <v>SUPPORT ADDL SBUS CARDS</v>
          </cell>
        </row>
        <row r="701">
          <cell r="A701" t="str">
            <v>EDM-PTM</v>
          </cell>
          <cell r="B701" t="str">
            <v>P3000 PASSTHRU DEVICE NEW</v>
          </cell>
        </row>
        <row r="702">
          <cell r="A702" t="str">
            <v>EDM-PTM-ACC</v>
          </cell>
          <cell r="B702" t="str">
            <v>P3000 PASSTHRU ACCESSORY KIT</v>
          </cell>
        </row>
        <row r="703">
          <cell r="A703" t="str">
            <v>EDM-PTM-UPG</v>
          </cell>
          <cell r="B703" t="str">
            <v>P3000 PASS THRU DEVICE UPG</v>
          </cell>
        </row>
        <row r="704">
          <cell r="A704" t="str">
            <v>EDM-SCSI-7</v>
          </cell>
          <cell r="B704" t="str">
            <v>SCSI &amp; CABLE DLT7 ALL</v>
          </cell>
        </row>
        <row r="705">
          <cell r="A705" t="str">
            <v>EDM-SCSI-PCIH</v>
          </cell>
          <cell r="B705" t="str">
            <v>PCI SCSI CONTROLLER HVD</v>
          </cell>
        </row>
        <row r="706">
          <cell r="A706" t="str">
            <v>EDM-SCSI-PCIL</v>
          </cell>
          <cell r="B706" t="str">
            <v>PCI SCSI CONTROLLER</v>
          </cell>
        </row>
        <row r="707">
          <cell r="A707" t="str">
            <v>EDM-WNT-KIT</v>
          </cell>
          <cell r="B707" t="str">
            <v>EDM NT UPG KIT BCV S</v>
          </cell>
        </row>
        <row r="708">
          <cell r="A708" t="str">
            <v>ED-PCM-04</v>
          </cell>
          <cell r="B708" t="str">
            <v>4 PORT SHORT WAVE CARD</v>
          </cell>
        </row>
        <row r="709">
          <cell r="A709" t="str">
            <v>ED-PCM-04-UPG</v>
          </cell>
          <cell r="B709" t="str">
            <v>4 PORT SW UPGRADE CARD</v>
          </cell>
        </row>
        <row r="710">
          <cell r="A710" t="str">
            <v>ED-PCM-L4</v>
          </cell>
          <cell r="B710" t="str">
            <v>4 PORT LONG WAVE CARD</v>
          </cell>
        </row>
        <row r="711">
          <cell r="A711" t="str">
            <v>ED-PCM-L4-UPG</v>
          </cell>
          <cell r="B711" t="str">
            <v>4 PORT LW UPGRADE CARD</v>
          </cell>
        </row>
        <row r="712">
          <cell r="A712" t="str">
            <v>EMA12000</v>
          </cell>
          <cell r="B712" t="str">
            <v>STORAGEWORKS SUBSYSTEM</v>
          </cell>
        </row>
        <row r="713">
          <cell r="A713" t="str">
            <v>EMA16000</v>
          </cell>
          <cell r="B713" t="str">
            <v>STORAGEWORKS SUBSYSTEM</v>
          </cell>
        </row>
        <row r="714">
          <cell r="A714" t="str">
            <v>EMC16PARCH56</v>
          </cell>
          <cell r="B714" t="str">
            <v>RPQ 5630 16 PARALLEL CHNL</v>
          </cell>
        </row>
        <row r="715">
          <cell r="A715" t="str">
            <v>EMC5030-362</v>
          </cell>
          <cell r="B715" t="str">
            <v>BULL 5030-362</v>
          </cell>
        </row>
        <row r="716">
          <cell r="A716" t="str">
            <v>EMC5030-362UP</v>
          </cell>
          <cell r="B716" t="str">
            <v>BULL 5030-362UPG</v>
          </cell>
        </row>
        <row r="717">
          <cell r="A717" t="str">
            <v>EMC5030-36M2</v>
          </cell>
          <cell r="B717" t="str">
            <v>BULL 5030-36M2</v>
          </cell>
        </row>
        <row r="718">
          <cell r="A718" t="str">
            <v>EMC5030-36M2U</v>
          </cell>
          <cell r="B718" t="str">
            <v>BULL 5030-36M2UPG</v>
          </cell>
        </row>
        <row r="719">
          <cell r="A719" t="str">
            <v>EMC5031-182</v>
          </cell>
          <cell r="B719" t="str">
            <v>BULL 5031-182</v>
          </cell>
        </row>
        <row r="720">
          <cell r="A720" t="str">
            <v>EMC5031-18M2</v>
          </cell>
          <cell r="B720" t="str">
            <v>BULL 5031-18M2</v>
          </cell>
        </row>
        <row r="721">
          <cell r="A721" t="str">
            <v>EMC5031-18M2U</v>
          </cell>
          <cell r="B721" t="str">
            <v>BULL 5031-18M2UPG</v>
          </cell>
        </row>
        <row r="722">
          <cell r="A722" t="str">
            <v>EMC5630-18</v>
          </cell>
          <cell r="B722" t="str">
            <v>BULL 5630-18</v>
          </cell>
        </row>
        <row r="723">
          <cell r="A723" t="str">
            <v>EMC5630-36</v>
          </cell>
          <cell r="B723" t="str">
            <v>BULL 5630-36</v>
          </cell>
        </row>
        <row r="724">
          <cell r="A724" t="str">
            <v>EMC5630SKITD</v>
          </cell>
          <cell r="B724" t="str">
            <v>5630 SHIP KIT DOMESTIC</v>
          </cell>
        </row>
        <row r="725">
          <cell r="A725" t="str">
            <v>EMC5630SKITI</v>
          </cell>
          <cell r="B725" t="str">
            <v>5630 SHIP KIT INT'L</v>
          </cell>
        </row>
        <row r="726">
          <cell r="A726" t="str">
            <v>EMC5630TKIT</v>
          </cell>
          <cell r="B726" t="str">
            <v>5630 TOOL KIT</v>
          </cell>
        </row>
        <row r="727">
          <cell r="A727" t="str">
            <v>EMC5830-18</v>
          </cell>
          <cell r="B727" t="str">
            <v>BULL 5830-18</v>
          </cell>
        </row>
        <row r="728">
          <cell r="A728" t="str">
            <v>EMC5830-36</v>
          </cell>
          <cell r="B728" t="str">
            <v>BULL 5830-36</v>
          </cell>
        </row>
        <row r="729">
          <cell r="A729" t="str">
            <v>EMC5830SKITD</v>
          </cell>
          <cell r="B729" t="str">
            <v>5830 SHIP KIT DOMESTIC</v>
          </cell>
        </row>
        <row r="730">
          <cell r="A730" t="str">
            <v>EMC5830SKITI</v>
          </cell>
          <cell r="B730" t="str">
            <v>5830 SHIP KIT INT'L</v>
          </cell>
        </row>
        <row r="731">
          <cell r="A731" t="str">
            <v>EMC8031361</v>
          </cell>
          <cell r="B731" t="str">
            <v>BULL 8031-361</v>
          </cell>
        </row>
        <row r="732">
          <cell r="A732" t="str">
            <v>EMC8031361U</v>
          </cell>
          <cell r="B732" t="str">
            <v>BULL 8031-361UPG</v>
          </cell>
        </row>
        <row r="733">
          <cell r="A733" t="str">
            <v>EMC803136M1</v>
          </cell>
          <cell r="B733" t="str">
            <v>BULL 8031-36M1</v>
          </cell>
        </row>
        <row r="734">
          <cell r="A734" t="str">
            <v>EMC803136MU</v>
          </cell>
          <cell r="B734" t="str">
            <v>BULL 8031-36M1UPG</v>
          </cell>
        </row>
        <row r="735">
          <cell r="A735" t="str">
            <v>EMC803136S3</v>
          </cell>
          <cell r="B735" t="str">
            <v>BULL 8031-36S3</v>
          </cell>
        </row>
        <row r="736">
          <cell r="A736" t="str">
            <v>EMC803136SU</v>
          </cell>
          <cell r="B736" t="str">
            <v>BULL 8031-36S3UPG</v>
          </cell>
        </row>
        <row r="737">
          <cell r="A737" t="str">
            <v>EMC8031731</v>
          </cell>
          <cell r="B737" t="str">
            <v>BULL 8031-731</v>
          </cell>
        </row>
        <row r="738">
          <cell r="A738" t="str">
            <v>EMC8031731U</v>
          </cell>
          <cell r="B738" t="str">
            <v>BULL 8031-731UPG</v>
          </cell>
        </row>
        <row r="739">
          <cell r="A739" t="str">
            <v>EMC803173M1</v>
          </cell>
          <cell r="B739" t="str">
            <v>BULL 8031-73M1</v>
          </cell>
        </row>
        <row r="740">
          <cell r="A740" t="str">
            <v>EMC803173MU</v>
          </cell>
          <cell r="B740" t="str">
            <v>BULL 8031-73M1UPG</v>
          </cell>
        </row>
        <row r="741">
          <cell r="A741" t="str">
            <v>EMCDP2-FCD2</v>
          </cell>
          <cell r="B741" t="str">
            <v>BULL DP2-FCD2</v>
          </cell>
        </row>
        <row r="742">
          <cell r="A742" t="str">
            <v>EMCDP2-RLD4</v>
          </cell>
          <cell r="B742" t="str">
            <v>BULL DP2-RLD4</v>
          </cell>
        </row>
        <row r="743">
          <cell r="A743" t="str">
            <v>EMCDP2-SCD4</v>
          </cell>
          <cell r="B743" t="str">
            <v>BULL DP2-SCD4</v>
          </cell>
        </row>
        <row r="744">
          <cell r="A744" t="str">
            <v>EMCDP2-USD4SW</v>
          </cell>
          <cell r="B744" t="str">
            <v>BULL DP2-USD4SW</v>
          </cell>
        </row>
        <row r="745">
          <cell r="A745" t="str">
            <v>EMCDP3FCD2</v>
          </cell>
          <cell r="B745" t="str">
            <v>BULL DP3-FCD2</v>
          </cell>
        </row>
        <row r="746">
          <cell r="A746" t="str">
            <v>EMCDP3FCD2S</v>
          </cell>
          <cell r="B746" t="str">
            <v>BULL DP3-FCD2S</v>
          </cell>
        </row>
        <row r="747">
          <cell r="A747" t="str">
            <v>EMCDP3FCD8</v>
          </cell>
          <cell r="B747" t="str">
            <v>BULL DP3-FCD8</v>
          </cell>
        </row>
        <row r="748">
          <cell r="A748" t="str">
            <v>EMCDP3RFD2</v>
          </cell>
          <cell r="B748" t="str">
            <v>BULL DP3-RFD2</v>
          </cell>
        </row>
        <row r="749">
          <cell r="A749" t="str">
            <v>EMCDP3RFD2S</v>
          </cell>
          <cell r="B749" t="str">
            <v>BULL DP3-RFD2S</v>
          </cell>
        </row>
        <row r="750">
          <cell r="A750" t="str">
            <v>EMCDP3RLD42</v>
          </cell>
          <cell r="B750" t="str">
            <v>BULL DP3-RLD42</v>
          </cell>
        </row>
        <row r="751">
          <cell r="A751" t="str">
            <v>EMCDP3USD4H</v>
          </cell>
          <cell r="B751" t="str">
            <v>BULL DP3-USD4H</v>
          </cell>
        </row>
        <row r="752">
          <cell r="A752" t="str">
            <v>EMCENHCHN843</v>
          </cell>
          <cell r="B752" t="str">
            <v>BUL ENHCHN8430</v>
          </cell>
        </row>
        <row r="753">
          <cell r="A753" t="str">
            <v>EMCMEM2-1024</v>
          </cell>
          <cell r="B753" t="str">
            <v>BULL MEM2-1024</v>
          </cell>
        </row>
        <row r="754">
          <cell r="A754" t="str">
            <v>EMCMEM2-1024U</v>
          </cell>
          <cell r="B754" t="str">
            <v>BULL MEM2-1024UPG</v>
          </cell>
        </row>
        <row r="755">
          <cell r="A755" t="str">
            <v>EMCMEM2-1536</v>
          </cell>
          <cell r="B755" t="str">
            <v>BULL MEM2-1536</v>
          </cell>
        </row>
        <row r="756">
          <cell r="A756" t="str">
            <v>EMCMEM2-2048</v>
          </cell>
          <cell r="B756" t="str">
            <v>BULL MEM2-2048</v>
          </cell>
        </row>
        <row r="757">
          <cell r="A757" t="str">
            <v>EMCMEM2-2048U</v>
          </cell>
          <cell r="B757" t="str">
            <v>BULL MEM2-2048UPG</v>
          </cell>
        </row>
        <row r="758">
          <cell r="A758" t="str">
            <v>EMCMEM2-3072</v>
          </cell>
          <cell r="B758" t="str">
            <v>BULL MEM2-3072</v>
          </cell>
        </row>
        <row r="759">
          <cell r="A759" t="str">
            <v>EMCMEM2-4096</v>
          </cell>
          <cell r="B759" t="str">
            <v>BULL MEM2-4096</v>
          </cell>
        </row>
        <row r="760">
          <cell r="A760" t="str">
            <v>EMCMEM2-4096U</v>
          </cell>
          <cell r="B760" t="str">
            <v>BULL MEM2-4096UPG</v>
          </cell>
        </row>
        <row r="761">
          <cell r="A761" t="str">
            <v>EMCMEM2-5120</v>
          </cell>
          <cell r="B761" t="str">
            <v>BULL MEM2-5120</v>
          </cell>
        </row>
        <row r="762">
          <cell r="A762" t="str">
            <v>EMCMEM2-512U</v>
          </cell>
          <cell r="B762" t="str">
            <v>BULL MEM2-512UPG</v>
          </cell>
        </row>
        <row r="763">
          <cell r="A763" t="str">
            <v>EMCMEM2-6144</v>
          </cell>
          <cell r="B763" t="str">
            <v>BULL MEM2-6144</v>
          </cell>
        </row>
        <row r="764">
          <cell r="A764" t="str">
            <v>EMCMEM2-8192</v>
          </cell>
          <cell r="B764" t="str">
            <v>BULL MEM2-8192</v>
          </cell>
        </row>
        <row r="765">
          <cell r="A765" t="str">
            <v>EMCMEM31024U</v>
          </cell>
          <cell r="B765" t="str">
            <v>BULL MEM3-1024UPG</v>
          </cell>
        </row>
        <row r="766">
          <cell r="A766" t="str">
            <v>EMCMEM316384</v>
          </cell>
          <cell r="B766" t="str">
            <v>BULL MEM3-16384</v>
          </cell>
        </row>
        <row r="767">
          <cell r="A767" t="str">
            <v>EMCMEM32048</v>
          </cell>
          <cell r="B767" t="str">
            <v>BULL MEM3-2048</v>
          </cell>
        </row>
        <row r="768">
          <cell r="A768" t="str">
            <v>EMCMEM32048U</v>
          </cell>
          <cell r="B768" t="str">
            <v>BULL MEM3-2048UPG</v>
          </cell>
        </row>
        <row r="769">
          <cell r="A769" t="str">
            <v>EMCMEM324576</v>
          </cell>
          <cell r="B769" t="str">
            <v>BULL MEM3-24576</v>
          </cell>
        </row>
        <row r="770">
          <cell r="A770" t="str">
            <v>EMCMEM332768</v>
          </cell>
          <cell r="B770" t="str">
            <v>BULL MEM3-32768</v>
          </cell>
        </row>
        <row r="771">
          <cell r="A771" t="str">
            <v>EMCMEM34096</v>
          </cell>
          <cell r="B771" t="str">
            <v>BULL MEM3-4096</v>
          </cell>
        </row>
        <row r="772">
          <cell r="A772" t="str">
            <v>EMCMEM34096U</v>
          </cell>
          <cell r="B772" t="str">
            <v>BULL MEM3-4096UPG</v>
          </cell>
        </row>
        <row r="773">
          <cell r="A773" t="str">
            <v>EMCMEM38192</v>
          </cell>
          <cell r="B773" t="str">
            <v>BULL MEM3-8192</v>
          </cell>
        </row>
        <row r="774">
          <cell r="A774" t="str">
            <v>EMCMEM38192U</v>
          </cell>
          <cell r="B774" t="str">
            <v>BULL MEM3-8192UPG</v>
          </cell>
        </row>
        <row r="775">
          <cell r="A775" t="str">
            <v>EMCSYM8436</v>
          </cell>
          <cell r="B775" t="str">
            <v>BULL SYM 8430-36</v>
          </cell>
        </row>
        <row r="776">
          <cell r="A776" t="str">
            <v>EMPTY-RACK</v>
          </cell>
          <cell r="B776" t="str">
            <v>CLARIION 39U RACK</v>
          </cell>
        </row>
        <row r="777">
          <cell r="A777" t="str">
            <v>ENHCHN3830</v>
          </cell>
          <cell r="B777" t="str">
            <v>RPL 10RZ CACHE BD W/CHNDR</v>
          </cell>
        </row>
        <row r="778">
          <cell r="A778" t="str">
            <v>ENHCHN5830</v>
          </cell>
          <cell r="B778" t="str">
            <v>RPL 10RZ CACHE BD W/CHNDR</v>
          </cell>
        </row>
        <row r="779">
          <cell r="A779" t="str">
            <v>ENHCHN8430</v>
          </cell>
          <cell r="B779" t="str">
            <v>RPL 10R2 CACHE BD W/CHNDR</v>
          </cell>
        </row>
        <row r="780">
          <cell r="A780" t="str">
            <v>ENHCHN8530</v>
          </cell>
          <cell r="B780" t="str">
            <v>RPL 1OR2 CACHE BD W/CHNDR</v>
          </cell>
        </row>
        <row r="781">
          <cell r="A781" t="str">
            <v>ENTL-D1</v>
          </cell>
          <cell r="B781" t="str">
            <v>BULL MEM2-3072</v>
          </cell>
        </row>
        <row r="782">
          <cell r="A782" t="str">
            <v>ENTL-D2</v>
          </cell>
          <cell r="B782" t="str">
            <v>BULL MEM2-4096</v>
          </cell>
        </row>
        <row r="783">
          <cell r="A783" t="str">
            <v>EPICBL-100</v>
          </cell>
          <cell r="B783" t="str">
            <v>100' CBL-REMOTE SWITCH</v>
          </cell>
        </row>
        <row r="784">
          <cell r="A784" t="str">
            <v>EPICBL-150</v>
          </cell>
          <cell r="B784" t="str">
            <v>150' CBL REMOTE SWITCH</v>
          </cell>
        </row>
        <row r="785">
          <cell r="A785" t="str">
            <v>EPICBL-200</v>
          </cell>
          <cell r="B785" t="str">
            <v>200' CBL REMOTE SWITCH</v>
          </cell>
        </row>
        <row r="786">
          <cell r="A786" t="str">
            <v>EPICBL-50</v>
          </cell>
          <cell r="B786" t="str">
            <v>50' CBL-REMOTE SWITCH</v>
          </cell>
        </row>
        <row r="787">
          <cell r="A787" t="str">
            <v>EPICBL-75</v>
          </cell>
          <cell r="B787" t="str">
            <v>75' CBL-REMOTE SWITCH</v>
          </cell>
        </row>
        <row r="788">
          <cell r="A788" t="str">
            <v>ER-12000-0002</v>
          </cell>
          <cell r="B788" t="str">
            <v>128 PORT BROCADE SWITCH</v>
          </cell>
        </row>
        <row r="789">
          <cell r="A789" t="str">
            <v>ES1000</v>
          </cell>
          <cell r="B789" t="str">
            <v>ES1000</v>
          </cell>
        </row>
        <row r="790">
          <cell r="A790" t="str">
            <v>ES3016</v>
          </cell>
          <cell r="B790" t="str">
            <v>DEPARTMENTAL SWITCH</v>
          </cell>
        </row>
        <row r="791">
          <cell r="A791" t="str">
            <v>ESA12000</v>
          </cell>
          <cell r="B791" t="str">
            <v>STORAGEWORKS SUBSYSTEM</v>
          </cell>
        </row>
        <row r="792">
          <cell r="A792" t="str">
            <v>ETLU47-2640</v>
          </cell>
          <cell r="B792" t="str">
            <v>DLT7000 UPG 2640 SERIES</v>
          </cell>
        </row>
        <row r="793">
          <cell r="A793" t="str">
            <v>ETLU47-520</v>
          </cell>
          <cell r="B793" t="str">
            <v>DLT7000 UPG 520 SERIES</v>
          </cell>
        </row>
        <row r="794">
          <cell r="A794" t="str">
            <v>ETLU7-2640</v>
          </cell>
          <cell r="B794" t="str">
            <v>DLT7000 ADDON DRIVE 2640</v>
          </cell>
        </row>
        <row r="795">
          <cell r="A795" t="str">
            <v>ETLU7-520</v>
          </cell>
          <cell r="B795" t="str">
            <v>DLT7000 ADDON DRIVE 520</v>
          </cell>
        </row>
        <row r="796">
          <cell r="A796" t="str">
            <v>ETLU7-P3000</v>
          </cell>
          <cell r="B796" t="str">
            <v>DLT7000 ADDON DRIVE P3000</v>
          </cell>
        </row>
        <row r="797">
          <cell r="A797" t="str">
            <v>ETLU8-7100</v>
          </cell>
          <cell r="B797" t="str">
            <v>DLT8000 DRIVES 7100</v>
          </cell>
        </row>
        <row r="798">
          <cell r="A798" t="str">
            <v>ETLU8-P3-P7</v>
          </cell>
          <cell r="B798" t="str">
            <v>DLT8000 DRIVES P7K</v>
          </cell>
        </row>
        <row r="799">
          <cell r="A799" t="str">
            <v>ETLU-LTO-IBM</v>
          </cell>
          <cell r="B799" t="str">
            <v>LTO IBM DRIVES FOR P7000</v>
          </cell>
        </row>
        <row r="800">
          <cell r="A800" t="str">
            <v>FC100M-50M</v>
          </cell>
          <cell r="B800" t="str">
            <v>FIBRE 100M 50/125 CBL</v>
          </cell>
        </row>
        <row r="801">
          <cell r="A801" t="str">
            <v>FC100M-50MLC</v>
          </cell>
          <cell r="B801" t="str">
            <v>FCHNL 100M 50/125 LC-LC</v>
          </cell>
        </row>
        <row r="802">
          <cell r="A802" t="str">
            <v>FC100M-50MSLC</v>
          </cell>
          <cell r="B802" t="str">
            <v>FCHNL 100M 50/125 SC-LC</v>
          </cell>
        </row>
        <row r="803">
          <cell r="A803" t="str">
            <v>FC100M-9M</v>
          </cell>
          <cell r="B803" t="str">
            <v>FCHNL 100M 9/125 SC-SC</v>
          </cell>
        </row>
        <row r="804">
          <cell r="A804" t="str">
            <v>FC100M-9MLC</v>
          </cell>
          <cell r="B804" t="str">
            <v>FCHNL 100M 9/125 LC-LC</v>
          </cell>
        </row>
        <row r="805">
          <cell r="A805" t="str">
            <v>FC100M-9MSLC</v>
          </cell>
          <cell r="B805" t="str">
            <v>FCHNL 100M 9/125 SC-LC</v>
          </cell>
        </row>
        <row r="806">
          <cell r="A806" t="str">
            <v>FC10M-50M</v>
          </cell>
          <cell r="B806" t="str">
            <v>FIBRE 10M 50/125 CBL</v>
          </cell>
        </row>
        <row r="807">
          <cell r="A807" t="str">
            <v>FC10M-50MLC</v>
          </cell>
          <cell r="B807" t="str">
            <v>FCHNL 10M 50/125 LC-LC</v>
          </cell>
        </row>
        <row r="808">
          <cell r="A808" t="str">
            <v>FC10M-50MSLC</v>
          </cell>
          <cell r="B808" t="str">
            <v>FCHNL 10M 50/125 SC-LC</v>
          </cell>
        </row>
        <row r="809">
          <cell r="A809" t="str">
            <v>FC10M-9M</v>
          </cell>
          <cell r="B809" t="str">
            <v>FCHNL 10M 9/125 SC-SC</v>
          </cell>
        </row>
        <row r="810">
          <cell r="A810" t="str">
            <v>FC10M-9MLC</v>
          </cell>
          <cell r="B810" t="str">
            <v>FCHNL 10M 9/125 LC-LC</v>
          </cell>
        </row>
        <row r="811">
          <cell r="A811" t="str">
            <v>FC10M-9MSLC</v>
          </cell>
          <cell r="B811" t="str">
            <v>FCHNL 10M 9/125 SC-LC</v>
          </cell>
        </row>
        <row r="812">
          <cell r="A812" t="str">
            <v>FC1M-50MLC</v>
          </cell>
          <cell r="B812" t="str">
            <v>FCHNL 1M 50/125 LC-LC</v>
          </cell>
        </row>
        <row r="813">
          <cell r="A813" t="str">
            <v>FC1M-50MSLC</v>
          </cell>
          <cell r="B813" t="str">
            <v>FCHNL 1M 50/125 SC-LC</v>
          </cell>
        </row>
        <row r="814">
          <cell r="A814" t="str">
            <v>FC1M-9MSLC</v>
          </cell>
          <cell r="B814" t="str">
            <v>FCHNL 1M 9/125 SC-LC</v>
          </cell>
        </row>
        <row r="815">
          <cell r="A815" t="str">
            <v>FC-30-181</v>
          </cell>
          <cell r="B815" t="str">
            <v>FC 181GB DRIVE 7.2K</v>
          </cell>
        </row>
        <row r="816">
          <cell r="A816" t="str">
            <v>FC-30-181U</v>
          </cell>
          <cell r="B816" t="str">
            <v>FC 181GB DRIVE 7.2K UPG</v>
          </cell>
        </row>
        <row r="817">
          <cell r="A817" t="str">
            <v>FC30M-50M</v>
          </cell>
          <cell r="B817" t="str">
            <v>FIBRE 30M 50/125 CBL</v>
          </cell>
        </row>
        <row r="818">
          <cell r="A818" t="str">
            <v>FC30M-50MLC</v>
          </cell>
          <cell r="B818" t="str">
            <v>FCHNL 30M 50/125 LC-LC</v>
          </cell>
        </row>
        <row r="819">
          <cell r="A819" t="str">
            <v>FC30M-50MSLC</v>
          </cell>
          <cell r="B819" t="str">
            <v>FCHNL 30M 50/125 SC-LC</v>
          </cell>
        </row>
        <row r="820">
          <cell r="A820" t="str">
            <v>FC30M-9M</v>
          </cell>
          <cell r="B820" t="str">
            <v>FCHNL 30M 9/125 SC-SC</v>
          </cell>
        </row>
        <row r="821">
          <cell r="A821" t="str">
            <v>FC30M-9MLC</v>
          </cell>
          <cell r="B821" t="str">
            <v>FCHNL 30M 9/125 LC-LC</v>
          </cell>
        </row>
        <row r="822">
          <cell r="A822" t="str">
            <v>FC30M-9MSLC</v>
          </cell>
          <cell r="B822" t="str">
            <v>FCHNL 30M 9/125 SC-LC</v>
          </cell>
        </row>
        <row r="823">
          <cell r="A823" t="str">
            <v>FC-31-18</v>
          </cell>
          <cell r="B823" t="str">
            <v>FC 18GB DRIVE 10K</v>
          </cell>
        </row>
        <row r="824">
          <cell r="A824" t="str">
            <v>FC-31-18UP</v>
          </cell>
          <cell r="B824" t="str">
            <v>FC 18GB DRIVE 10K UPG</v>
          </cell>
        </row>
        <row r="825">
          <cell r="A825" t="str">
            <v>FC-31-36</v>
          </cell>
          <cell r="B825" t="str">
            <v>FC 36GB DRIVE 10K</v>
          </cell>
        </row>
        <row r="826">
          <cell r="A826" t="str">
            <v>FC-31-36UP</v>
          </cell>
          <cell r="B826" t="str">
            <v>FC 36GB DRIVE 10K UPG</v>
          </cell>
        </row>
        <row r="827">
          <cell r="A827" t="str">
            <v>FC-315-18</v>
          </cell>
          <cell r="B827" t="str">
            <v>FC 18GB DRIVE 15K</v>
          </cell>
        </row>
        <row r="828">
          <cell r="A828" t="str">
            <v>FC31518JBU</v>
          </cell>
          <cell r="B828" t="str">
            <v>1" 18.15GB FC15K 512 BYTE</v>
          </cell>
        </row>
        <row r="829">
          <cell r="A829" t="str">
            <v>FC-315-18U</v>
          </cell>
          <cell r="B829" t="str">
            <v>FC 18GB DRIVE 15K UPG</v>
          </cell>
        </row>
        <row r="830">
          <cell r="A830" t="str">
            <v>FC-315-36</v>
          </cell>
          <cell r="B830" t="str">
            <v>FC 36GB DRIVE 15K</v>
          </cell>
        </row>
        <row r="831">
          <cell r="A831" t="str">
            <v>FC-315-36U</v>
          </cell>
          <cell r="B831" t="str">
            <v>FC 36GB DRIVE 15K UPG</v>
          </cell>
        </row>
        <row r="832">
          <cell r="A832" t="str">
            <v>FC-31-73</v>
          </cell>
          <cell r="B832" t="str">
            <v>FC 73GB DRIVE 10K</v>
          </cell>
        </row>
        <row r="833">
          <cell r="A833" t="str">
            <v>FC-31-73UP</v>
          </cell>
          <cell r="B833" t="str">
            <v>FC 73GB DRIVE 10K UPG</v>
          </cell>
        </row>
        <row r="834">
          <cell r="A834" t="str">
            <v>FC3M-50MLC</v>
          </cell>
          <cell r="B834" t="str">
            <v>FCHNL 3M 50/125 LC-LC</v>
          </cell>
        </row>
        <row r="835">
          <cell r="A835" t="str">
            <v>FC3M-50MSLC</v>
          </cell>
          <cell r="B835" t="str">
            <v>FCHNL 3M 50/125 SC-LC</v>
          </cell>
        </row>
        <row r="836">
          <cell r="A836" t="str">
            <v>FC3M-9MSLC</v>
          </cell>
          <cell r="B836" t="str">
            <v>FCHNL 3M 9/125 SC-LC</v>
          </cell>
        </row>
        <row r="837">
          <cell r="A837" t="str">
            <v>FC4500</v>
          </cell>
          <cell r="B837" t="str">
            <v>FC4500 DPE (FACTORY INSTALL)</v>
          </cell>
        </row>
        <row r="838">
          <cell r="A838" t="str">
            <v>FC4500-D18</v>
          </cell>
          <cell r="B838" t="str">
            <v>FC4500 Field install with (10) 18Gb Drives</v>
          </cell>
        </row>
        <row r="839">
          <cell r="A839" t="str">
            <v>FC4500-D36</v>
          </cell>
          <cell r="B839" t="str">
            <v>FC4500 Field Install with (10) 36GB drives</v>
          </cell>
        </row>
        <row r="840">
          <cell r="A840" t="str">
            <v>FC4500-D73</v>
          </cell>
          <cell r="B840" t="str">
            <v>FC4500 Field Install with (10) 36GB drives</v>
          </cell>
        </row>
        <row r="841">
          <cell r="A841" t="str">
            <v>FC4500-DE</v>
          </cell>
          <cell r="B841" t="str">
            <v>FC4500 DPE FIELD INSTALL</v>
          </cell>
        </row>
        <row r="842">
          <cell r="A842" t="str">
            <v>FC4500-FLD</v>
          </cell>
          <cell r="B842" t="str">
            <v>FC4500 DPE (FIELD INSTALL)</v>
          </cell>
        </row>
        <row r="843">
          <cell r="A843" t="str">
            <v>FC4500-I</v>
          </cell>
          <cell r="B843" t="str">
            <v>ALPINE HA DEP FOR ICL</v>
          </cell>
        </row>
        <row r="844">
          <cell r="A844" t="str">
            <v>FC4502</v>
          </cell>
          <cell r="B844" t="str">
            <v>FC4500 DESKSIDE W/ 20 SLOTS</v>
          </cell>
        </row>
        <row r="845">
          <cell r="A845" t="str">
            <v>FC45R-18H</v>
          </cell>
          <cell r="B845" t="str">
            <v>FC RACK DPE 10 18GB</v>
          </cell>
        </row>
        <row r="846">
          <cell r="A846" t="str">
            <v>FC45R-36H</v>
          </cell>
          <cell r="B846" t="str">
            <v>FC RACK DPE 10 36GB</v>
          </cell>
        </row>
        <row r="847">
          <cell r="A847" t="str">
            <v>FC45R-73H</v>
          </cell>
          <cell r="B847" t="str">
            <v>FSC DPE 10X73GB 1GB CACHE</v>
          </cell>
        </row>
        <row r="848">
          <cell r="A848" t="str">
            <v>FC45R-C1GB</v>
          </cell>
          <cell r="B848" t="str">
            <v>1GB CACHE UPGRADE FC4500</v>
          </cell>
        </row>
        <row r="849">
          <cell r="A849" t="str">
            <v>FC4700</v>
          </cell>
          <cell r="B849" t="str">
            <v>FC4700 DPE (FACTORY INSTALL)</v>
          </cell>
        </row>
        <row r="850">
          <cell r="A850" t="str">
            <v>FC4700-2</v>
          </cell>
          <cell r="B850" t="str">
            <v>FC4700 2Gb DPE (FACTORY INSTALL)</v>
          </cell>
        </row>
        <row r="851">
          <cell r="A851" t="str">
            <v>FC4700-2B</v>
          </cell>
          <cell r="B851" t="str">
            <v>Bull FC4700-2 HA with accessory kit and SPS</v>
          </cell>
        </row>
        <row r="852">
          <cell r="A852" t="str">
            <v>FC4700-DE</v>
          </cell>
          <cell r="B852" t="str">
            <v>FC4700 DPE FIELD INSTALL</v>
          </cell>
        </row>
        <row r="853">
          <cell r="A853" t="str">
            <v>FC4700-DE2</v>
          </cell>
          <cell r="B853" t="str">
            <v>FC4700 DPE Field Install 2GB for Dell</v>
          </cell>
        </row>
        <row r="854">
          <cell r="A854" t="str">
            <v>FC4700-DG</v>
          </cell>
          <cell r="B854" t="str">
            <v>FC4700 DPE FOR DG</v>
          </cell>
        </row>
        <row r="855">
          <cell r="A855" t="str">
            <v>FC4700-FD2</v>
          </cell>
          <cell r="B855" t="str">
            <v>FC4700 2Gb DPE (FIELD INSTALL</v>
          </cell>
        </row>
        <row r="856">
          <cell r="A856" t="str">
            <v>FC4700-FLD</v>
          </cell>
          <cell r="B856" t="str">
            <v>FC4700 DPE (FIELD INSTALL)</v>
          </cell>
        </row>
        <row r="857">
          <cell r="A857" t="str">
            <v>FC4700-I</v>
          </cell>
          <cell r="B857" t="str">
            <v>FC 4700 ICL</v>
          </cell>
        </row>
        <row r="858">
          <cell r="A858" t="str">
            <v>FC4700R-B</v>
          </cell>
          <cell r="B858" t="str">
            <v>BULL FC4700-FLD HA</v>
          </cell>
        </row>
        <row r="859">
          <cell r="A859" t="str">
            <v>FC472R-18H</v>
          </cell>
          <cell r="B859" t="str">
            <v>FC4702 with 18GB 15K Drive FSC</v>
          </cell>
        </row>
        <row r="860">
          <cell r="A860" t="str">
            <v>FC472R-36H</v>
          </cell>
          <cell r="B860" t="str">
            <v>FC4702 with 10 36GB Drives FSC</v>
          </cell>
        </row>
        <row r="861">
          <cell r="A861" t="str">
            <v>FC472R-73H</v>
          </cell>
          <cell r="B861" t="str">
            <v>FC4702 with 10 73GB Drives FSC</v>
          </cell>
        </row>
        <row r="862">
          <cell r="A862" t="str">
            <v>FC47-IP47F</v>
          </cell>
          <cell r="B862" t="str">
            <v>FC47-10/100 IP47 CNVN KIT</v>
          </cell>
        </row>
        <row r="863">
          <cell r="A863" t="str">
            <v>FC47-IP47G</v>
          </cell>
          <cell r="B863" t="str">
            <v>FC47 TO GIG IP47 CNVN KIT</v>
          </cell>
        </row>
        <row r="864">
          <cell r="A864" t="str">
            <v>FC47R-18FH</v>
          </cell>
          <cell r="B864" t="str">
            <v>FC47 W 18GB 15KDR FSC</v>
          </cell>
        </row>
        <row r="865">
          <cell r="A865" t="str">
            <v>FC47R-36H</v>
          </cell>
          <cell r="B865" t="str">
            <v>FC4700 W (10 10) 36GB DR</v>
          </cell>
        </row>
        <row r="866">
          <cell r="A866" t="str">
            <v>FC47R-73H</v>
          </cell>
          <cell r="B866" t="str">
            <v>FC4700 W (10) 73GB DRIVES</v>
          </cell>
        </row>
        <row r="867">
          <cell r="A867" t="str">
            <v>FC50M-50M</v>
          </cell>
          <cell r="B867" t="str">
            <v>FIBRE 50M 50/125 CBL</v>
          </cell>
        </row>
        <row r="868">
          <cell r="A868" t="str">
            <v>FC50M-50MLC</v>
          </cell>
          <cell r="B868" t="str">
            <v>FCHNL 50M 50/125 LC-LC</v>
          </cell>
        </row>
        <row r="869">
          <cell r="A869" t="str">
            <v>FC50M-50MSLC</v>
          </cell>
          <cell r="B869" t="str">
            <v>FCHNL 50M 50/125 SC-LC</v>
          </cell>
        </row>
        <row r="870">
          <cell r="A870" t="str">
            <v>FC50M-9M</v>
          </cell>
          <cell r="B870" t="str">
            <v>FCHNL 50M 9/125 SC-SC</v>
          </cell>
        </row>
        <row r="871">
          <cell r="A871" t="str">
            <v>FC50M-9MLC</v>
          </cell>
          <cell r="B871" t="str">
            <v>FCHNL 50M 9/125 LC-LC</v>
          </cell>
        </row>
        <row r="872">
          <cell r="A872" t="str">
            <v>FC50M-9MSLC</v>
          </cell>
          <cell r="B872" t="str">
            <v>FCHNL 50M 9/125 SC-LC</v>
          </cell>
        </row>
        <row r="873">
          <cell r="A873" t="str">
            <v>FC5300</v>
          </cell>
          <cell r="B873" t="str">
            <v>FC5300 30 SLOT DESKSIDE</v>
          </cell>
        </row>
        <row r="874">
          <cell r="A874" t="str">
            <v>FC5301</v>
          </cell>
          <cell r="B874" t="str">
            <v>FC5301 10 SLOT DESKSIDE</v>
          </cell>
        </row>
        <row r="875">
          <cell r="A875" t="str">
            <v>FC53D-18H</v>
          </cell>
          <cell r="B875" t="str">
            <v>FC5300 DESK TO 18GB</v>
          </cell>
        </row>
        <row r="876">
          <cell r="A876" t="str">
            <v>FC53D-36H</v>
          </cell>
          <cell r="B876" t="str">
            <v>FC5300 DESK 10 36GB</v>
          </cell>
        </row>
        <row r="877">
          <cell r="A877" t="str">
            <v>FC53DDA360</v>
          </cell>
          <cell r="B877" t="str">
            <v>DE FC5310, 10 36GB DISKS, DIRECT ATTACH</v>
          </cell>
        </row>
        <row r="878">
          <cell r="A878" t="str">
            <v>FC53P-18</v>
          </cell>
          <cell r="B878" t="str">
            <v>FC5300 BASE PED 518GB</v>
          </cell>
        </row>
        <row r="879">
          <cell r="A879" t="str">
            <v>FC53P-18D</v>
          </cell>
          <cell r="B879" t="str">
            <v>FC HA 10 SLOT DAE 10 18GB</v>
          </cell>
        </row>
        <row r="880">
          <cell r="A880" t="str">
            <v>FC53P-18H</v>
          </cell>
          <cell r="B880" t="str">
            <v>FC5300 HA PED 10 18GB</v>
          </cell>
        </row>
        <row r="881">
          <cell r="A881" t="str">
            <v>FC53P-36</v>
          </cell>
          <cell r="B881" t="str">
            <v>FC5300 BASE PED 5 36GB</v>
          </cell>
        </row>
        <row r="882">
          <cell r="A882" t="str">
            <v>FC53P-36D</v>
          </cell>
          <cell r="B882" t="str">
            <v>FC HA 10 SLOT DAE 10 36GB</v>
          </cell>
        </row>
        <row r="883">
          <cell r="A883" t="str">
            <v>FC53P-36H</v>
          </cell>
          <cell r="B883" t="str">
            <v>FC5300 HA PED 10 36GB</v>
          </cell>
        </row>
        <row r="884">
          <cell r="A884" t="str">
            <v>FC53P-UH</v>
          </cell>
          <cell r="B884" t="str">
            <v>FC5300 PED HA UPG KIT</v>
          </cell>
        </row>
        <row r="885">
          <cell r="A885" t="str">
            <v>FC53R-18H</v>
          </cell>
          <cell r="B885" t="str">
            <v>FC5300 HA RACK 10 18GB</v>
          </cell>
        </row>
        <row r="886">
          <cell r="A886" t="str">
            <v>FC53R-18HH</v>
          </cell>
          <cell r="B886" t="str">
            <v>FBRCAT 5300 HA RCK5 18GB</v>
          </cell>
        </row>
        <row r="887">
          <cell r="A887" t="str">
            <v>FC53R-36H</v>
          </cell>
          <cell r="B887" t="str">
            <v>FC5300 HA RACK 10 36GB</v>
          </cell>
        </row>
        <row r="888">
          <cell r="A888" t="str">
            <v>FC53R-73H</v>
          </cell>
          <cell r="B888" t="str">
            <v>FSC IDAE 10X73GB 2X128MB</v>
          </cell>
        </row>
        <row r="889">
          <cell r="A889" t="str">
            <v>FC5M-50M</v>
          </cell>
          <cell r="B889" t="str">
            <v>FIBRE 5M 50/125 CBL</v>
          </cell>
        </row>
        <row r="890">
          <cell r="A890" t="str">
            <v>FC5M-50MLC</v>
          </cell>
          <cell r="B890" t="str">
            <v>FCHNL 5M 50/125 LC-LC</v>
          </cell>
        </row>
        <row r="891">
          <cell r="A891" t="str">
            <v>FC5M-50MSLC</v>
          </cell>
          <cell r="B891" t="str">
            <v>FCHNL 5M 50/125 SC-LC</v>
          </cell>
        </row>
        <row r="892">
          <cell r="A892" t="str">
            <v>FC5M-9M</v>
          </cell>
          <cell r="B892" t="str">
            <v>FCHNL 5M 9/125 SC-SC</v>
          </cell>
        </row>
        <row r="893">
          <cell r="A893" t="str">
            <v>FC5M-9MLC</v>
          </cell>
          <cell r="B893" t="str">
            <v>FCHNL 5M 9/125 LC-LC</v>
          </cell>
        </row>
        <row r="894">
          <cell r="A894" t="str">
            <v>FC5M-9MSLC</v>
          </cell>
          <cell r="B894" t="str">
            <v>FCHNL 5M 9/125 SC-LC</v>
          </cell>
        </row>
        <row r="895">
          <cell r="A895" t="str">
            <v>FC5X00-UPG</v>
          </cell>
          <cell r="B895" t="str">
            <v>FC5700 TO FC4500 UPGRADE</v>
          </cell>
        </row>
        <row r="896">
          <cell r="A896" t="str">
            <v>FC5XSPSUPG</v>
          </cell>
          <cell r="B896" t="str">
            <v>FC55/57 800W Upgrade</v>
          </cell>
        </row>
        <row r="897">
          <cell r="A897" t="str">
            <v>FC64-1063-EMC</v>
          </cell>
          <cell r="B897" t="str">
            <v>64 BIT JAYCOR ADAPTER</v>
          </cell>
        </row>
        <row r="898">
          <cell r="A898" t="str">
            <v>FC-ALHUB</v>
          </cell>
          <cell r="B898" t="str">
            <v>RAPPAPORT 1000-7 PORT HUB</v>
          </cell>
        </row>
        <row r="899">
          <cell r="A899" t="str">
            <v>FCCABLE10M</v>
          </cell>
          <cell r="B899" t="str">
            <v>10M CABLE</v>
          </cell>
        </row>
        <row r="900">
          <cell r="A900" t="str">
            <v>FCCABLE2M</v>
          </cell>
          <cell r="B900" t="str">
            <v>2M CABLE</v>
          </cell>
        </row>
        <row r="901">
          <cell r="A901" t="str">
            <v>FCD1-1810D</v>
          </cell>
          <cell r="B901" t="str">
            <v>18GBCH410KRPM520</v>
          </cell>
        </row>
        <row r="902">
          <cell r="A902" t="str">
            <v>FCD1-1815D</v>
          </cell>
          <cell r="B902" t="str">
            <v>18GB 15K 520</v>
          </cell>
        </row>
        <row r="903">
          <cell r="A903" t="str">
            <v>FCD1-3610D</v>
          </cell>
          <cell r="B903" t="str">
            <v>36GBCH410KRPM520</v>
          </cell>
        </row>
        <row r="904">
          <cell r="A904" t="str">
            <v>FCD1-7310D</v>
          </cell>
          <cell r="B904" t="str">
            <v>73GBCH410KRPM520</v>
          </cell>
        </row>
        <row r="905">
          <cell r="A905" t="str">
            <v>FC-DB9-10M</v>
          </cell>
          <cell r="B905" t="str">
            <v>10M CABLE</v>
          </cell>
        </row>
        <row r="906">
          <cell r="A906" t="str">
            <v>FC-DB9-1M</v>
          </cell>
          <cell r="B906" t="str">
            <v>1M CABLE</v>
          </cell>
        </row>
        <row r="907">
          <cell r="A907" t="str">
            <v>FC-DB9-30M</v>
          </cell>
          <cell r="B907" t="str">
            <v>30M CABLE</v>
          </cell>
        </row>
        <row r="908">
          <cell r="A908" t="str">
            <v>FC-DB9-3CM</v>
          </cell>
          <cell r="B908" t="str">
            <v>0.3M CABLE</v>
          </cell>
        </row>
        <row r="909">
          <cell r="A909" t="str">
            <v>FC-DB9-3M</v>
          </cell>
          <cell r="B909" t="str">
            <v>3M CABLE</v>
          </cell>
        </row>
        <row r="910">
          <cell r="A910" t="str">
            <v>FC-DB9-5CM</v>
          </cell>
          <cell r="B910" t="str">
            <v>0.5M CABLE</v>
          </cell>
        </row>
        <row r="911">
          <cell r="A911" t="str">
            <v>FC-DB9-5M</v>
          </cell>
          <cell r="B911" t="str">
            <v>5M CABLE</v>
          </cell>
        </row>
        <row r="912">
          <cell r="A912" t="str">
            <v>FCDR-00D</v>
          </cell>
          <cell r="B912" t="str">
            <v>DISKLESS DAE</v>
          </cell>
        </row>
        <row r="913">
          <cell r="A913" t="str">
            <v>FCDR-18D</v>
          </cell>
          <cell r="B913" t="str">
            <v>FIBERCAT RACK DAE HA 10 18GB 10K</v>
          </cell>
        </row>
        <row r="914">
          <cell r="A914" t="str">
            <v>FCDR-36D</v>
          </cell>
          <cell r="B914" t="str">
            <v>FIBRECAT RACK DAE HA 10 36GB 10K</v>
          </cell>
        </row>
        <row r="915">
          <cell r="A915" t="str">
            <v>FCDR-73D</v>
          </cell>
          <cell r="B915" t="str">
            <v>FSC 5300 DAE 10X73GB DR</v>
          </cell>
        </row>
        <row r="916">
          <cell r="A916" t="str">
            <v>FCE-1063-E</v>
          </cell>
          <cell r="B916" t="str">
            <v>SINGLE PORT JNI SBUS</v>
          </cell>
        </row>
        <row r="917">
          <cell r="A917" t="str">
            <v>FCE2-1063-EMC</v>
          </cell>
          <cell r="B917" t="str">
            <v>DUAL PORT SBUS JAYCOR</v>
          </cell>
        </row>
        <row r="918">
          <cell r="A918" t="str">
            <v>FCE2-1473-E</v>
          </cell>
          <cell r="B918" t="str">
            <v>2GB SBUS JNI HBA</v>
          </cell>
        </row>
        <row r="919">
          <cell r="A919" t="str">
            <v>FCE2-6410-N</v>
          </cell>
          <cell r="B919" t="str">
            <v>64 BIT DUAL PORT PCI</v>
          </cell>
        </row>
        <row r="920">
          <cell r="A920" t="str">
            <v>FCE2-6412-EMC</v>
          </cell>
          <cell r="B920" t="str">
            <v>DUAL PORT PCI JAYCOR</v>
          </cell>
        </row>
        <row r="921">
          <cell r="A921" t="str">
            <v>FC-HSS-10M</v>
          </cell>
          <cell r="B921" t="str">
            <v>DB9-HSSDC 10M CABLE</v>
          </cell>
        </row>
        <row r="922">
          <cell r="A922" t="str">
            <v>FC-HSS-20M</v>
          </cell>
          <cell r="B922" t="str">
            <v>DB9-HSSDC 20M CABLE</v>
          </cell>
        </row>
        <row r="923">
          <cell r="A923" t="str">
            <v>FC-HSS-5M</v>
          </cell>
          <cell r="B923" t="str">
            <v>DB9-HSSDC 5M CABLE</v>
          </cell>
        </row>
        <row r="924">
          <cell r="A924" t="str">
            <v>FCI-1063-EMCS</v>
          </cell>
          <cell r="B924" t="str">
            <v>JAYCOR INTERPHASE CARD</v>
          </cell>
        </row>
        <row r="925">
          <cell r="A925" t="str">
            <v>FCIF-GBICS</v>
          </cell>
          <cell r="B925" t="str">
            <v>SW OPTICAL GBIC</v>
          </cell>
        </row>
        <row r="926">
          <cell r="A926" t="str">
            <v>FCIF-MIA</v>
          </cell>
          <cell r="B926" t="str">
            <v>COPPER TO OPTICAL MIA</v>
          </cell>
        </row>
        <row r="927">
          <cell r="A927" t="str">
            <v>FCIPGR-18F</v>
          </cell>
          <cell r="B927" t="str">
            <v>IP47WGBITW(10)18GB15KDR</v>
          </cell>
        </row>
        <row r="928">
          <cell r="A928" t="str">
            <v>FCIPGR-36H</v>
          </cell>
          <cell r="B928" t="str">
            <v>IP47WGBITW (10)36GB</v>
          </cell>
        </row>
        <row r="929">
          <cell r="A929" t="str">
            <v>FCIPGR-73H</v>
          </cell>
          <cell r="B929" t="str">
            <v>OIP47GBIT 10 73GB 10K DR</v>
          </cell>
        </row>
        <row r="930">
          <cell r="A930" t="str">
            <v>FCIPR-18H</v>
          </cell>
          <cell r="B930" t="str">
            <v>FSC IP4700 DPE W18GB DR</v>
          </cell>
        </row>
        <row r="931">
          <cell r="A931" t="str">
            <v>FCIPR-36H</v>
          </cell>
          <cell r="B931" t="str">
            <v>FSCIP4700 W 36GB DRIVES</v>
          </cell>
        </row>
        <row r="932">
          <cell r="A932" t="str">
            <v>FCIPR-73H</v>
          </cell>
          <cell r="B932" t="str">
            <v>FSC IP4700 W 73GB DRIVES</v>
          </cell>
        </row>
        <row r="933">
          <cell r="A933" t="str">
            <v>FCM10636PORT</v>
          </cell>
          <cell r="B933" t="str">
            <v>6 PORT GADZOOK HUB</v>
          </cell>
        </row>
        <row r="934">
          <cell r="A934" t="str">
            <v>FCM1063GSS</v>
          </cell>
          <cell r="B934" t="str">
            <v>12 PORT REV B HUB</v>
          </cell>
        </row>
        <row r="935">
          <cell r="A935" t="str">
            <v>FC-OPT100M</v>
          </cell>
          <cell r="B935" t="str">
            <v>100M OPTICAL CABLES</v>
          </cell>
        </row>
        <row r="936">
          <cell r="A936" t="str">
            <v>FC-OPT10M</v>
          </cell>
          <cell r="B936" t="str">
            <v>10M OPTICAL CABLES</v>
          </cell>
        </row>
        <row r="937">
          <cell r="A937" t="str">
            <v>FC-OPT250M</v>
          </cell>
          <cell r="B937" t="str">
            <v>250M OPTICAL CABLES</v>
          </cell>
        </row>
        <row r="938">
          <cell r="A938" t="str">
            <v>FC-OPT500M</v>
          </cell>
          <cell r="B938" t="str">
            <v>500M OPTICAL CABLES</v>
          </cell>
        </row>
        <row r="939">
          <cell r="A939" t="str">
            <v>FC-OPT50M</v>
          </cell>
          <cell r="B939" t="str">
            <v>50M OPTICAL CABLES</v>
          </cell>
        </row>
        <row r="940">
          <cell r="A940" t="str">
            <v>FC-OPT5M</v>
          </cell>
          <cell r="B940" t="str">
            <v>5M OPTICAL CABLES</v>
          </cell>
        </row>
        <row r="941">
          <cell r="A941" t="str">
            <v>FCXR-SPS</v>
          </cell>
          <cell r="B941" t="str">
            <v>DUAL SPS</v>
          </cell>
        </row>
        <row r="942">
          <cell r="A942" t="str">
            <v>FCXX-FC47</v>
          </cell>
          <cell r="B942" t="str">
            <v>FC-FC4700 H/W CONVSN KIT</v>
          </cell>
        </row>
        <row r="943">
          <cell r="A943" t="str">
            <v>FCXX-FC472</v>
          </cell>
          <cell r="B943" t="str">
            <v>FCXX TO FC4700-2 CONVSN KIT</v>
          </cell>
        </row>
        <row r="944">
          <cell r="A944" t="str">
            <v>FE950</v>
          </cell>
          <cell r="B944" t="str">
            <v>MONITOR</v>
          </cell>
        </row>
        <row r="945">
          <cell r="A945" t="str">
            <v>FIBER-107M</v>
          </cell>
          <cell r="B945" t="str">
            <v>FBR CBL ESCON 107 METERS</v>
          </cell>
        </row>
        <row r="946">
          <cell r="A946" t="str">
            <v>FIBER-107M-PL</v>
          </cell>
          <cell r="B946" t="str">
            <v>FCBL ESCN PLENUM 107 METER</v>
          </cell>
        </row>
        <row r="947">
          <cell r="A947" t="str">
            <v>FIBER-122M</v>
          </cell>
          <cell r="B947" t="str">
            <v>FBR CBL ESCON 122 METERS</v>
          </cell>
        </row>
        <row r="948">
          <cell r="A948" t="str">
            <v>FIBER-13M</v>
          </cell>
          <cell r="B948" t="str">
            <v>FBR CBL ESCON 13 METERS</v>
          </cell>
        </row>
        <row r="949">
          <cell r="A949" t="str">
            <v>FIBER-13M-PL</v>
          </cell>
          <cell r="B949" t="str">
            <v>FCBL ESCN PLENUM 13METER</v>
          </cell>
        </row>
        <row r="950">
          <cell r="A950" t="str">
            <v>FIBER-22M</v>
          </cell>
          <cell r="B950" t="str">
            <v>FBR CBL ESCON 22 METERS</v>
          </cell>
        </row>
        <row r="951">
          <cell r="A951" t="str">
            <v>FIBER-22M-PL</v>
          </cell>
          <cell r="B951" t="str">
            <v>FCBL ESCN PLENUM 22 METER</v>
          </cell>
        </row>
        <row r="952">
          <cell r="A952" t="str">
            <v>FIBER-31M</v>
          </cell>
          <cell r="B952" t="str">
            <v>FBR CBL ESCON 31 METERS</v>
          </cell>
        </row>
        <row r="953">
          <cell r="A953" t="str">
            <v>FIBER-31M-PL</v>
          </cell>
          <cell r="B953" t="str">
            <v>FCBL ESCN PLENUM 31 METER</v>
          </cell>
        </row>
        <row r="954">
          <cell r="A954" t="str">
            <v>FIBER-46M</v>
          </cell>
          <cell r="B954" t="str">
            <v>FBR CBL ESCON 46 METERS</v>
          </cell>
        </row>
        <row r="955">
          <cell r="A955" t="str">
            <v>FIBER-4M</v>
          </cell>
          <cell r="B955" t="str">
            <v>FBR CBL ESCON 4 METERS</v>
          </cell>
        </row>
        <row r="956">
          <cell r="A956" t="str">
            <v>FIBER-61M</v>
          </cell>
          <cell r="B956" t="str">
            <v>FBR CBL ESCON 61 METERS</v>
          </cell>
        </row>
        <row r="957">
          <cell r="A957" t="str">
            <v>FIBER-61M-PL</v>
          </cell>
          <cell r="B957" t="str">
            <v>FCBL ESCN PLENUM 61 METER</v>
          </cell>
        </row>
        <row r="958">
          <cell r="A958" t="str">
            <v>FIBER-77M</v>
          </cell>
          <cell r="B958" t="str">
            <v>FBR CBL ESCON 77 METERS</v>
          </cell>
        </row>
        <row r="959">
          <cell r="A959" t="str">
            <v>FIBER-7M</v>
          </cell>
          <cell r="B959" t="str">
            <v>FBR CBL ESCON 7 METERS</v>
          </cell>
        </row>
        <row r="960">
          <cell r="A960" t="str">
            <v>FIBER-7M-PL</v>
          </cell>
          <cell r="B960" t="str">
            <v>FCBL ESCN PLENUM 7 METER</v>
          </cell>
        </row>
        <row r="961">
          <cell r="A961" t="str">
            <v>FIBER-92M</v>
          </cell>
          <cell r="B961" t="str">
            <v>FBR CBL ESCON 92 METERS</v>
          </cell>
        </row>
        <row r="962">
          <cell r="A962" t="str">
            <v>FM-LL100MD</v>
          </cell>
          <cell r="B962" t="str">
            <v>100M MM FIBRE CABLE LC-LC</v>
          </cell>
        </row>
        <row r="963">
          <cell r="A963" t="str">
            <v>FM-LL10MD</v>
          </cell>
          <cell r="B963" t="str">
            <v>10M MM FIBRE CABLE LC-LC</v>
          </cell>
        </row>
        <row r="964">
          <cell r="A964" t="str">
            <v>FM-LL1MD</v>
          </cell>
          <cell r="B964" t="str">
            <v>1M MM FIBRE CABLE LC-LC</v>
          </cell>
        </row>
        <row r="965">
          <cell r="A965" t="str">
            <v>FM-LL30MD</v>
          </cell>
          <cell r="B965" t="str">
            <v>30M MM FIBRE CABLE LC-LC</v>
          </cell>
        </row>
        <row r="966">
          <cell r="A966" t="str">
            <v>FM-LL3MD</v>
          </cell>
          <cell r="B966" t="str">
            <v>3M MM FIBRE CABLE LC-LC</v>
          </cell>
        </row>
        <row r="967">
          <cell r="A967" t="str">
            <v>FM-LL50MD</v>
          </cell>
          <cell r="B967" t="str">
            <v>50M MM FIBRE CABLE LC-LC</v>
          </cell>
        </row>
        <row r="968">
          <cell r="A968" t="str">
            <v>FM-LL5MD</v>
          </cell>
          <cell r="B968" t="str">
            <v>5M MM FIBRE CABLE LC-LC</v>
          </cell>
        </row>
        <row r="969">
          <cell r="A969" t="str">
            <v>FM-LS100MD</v>
          </cell>
          <cell r="B969" t="str">
            <v>100M MM FIBRE CABLE LC-SC</v>
          </cell>
        </row>
        <row r="970">
          <cell r="A970" t="str">
            <v>FM-LS10MD</v>
          </cell>
          <cell r="B970" t="str">
            <v>10M MM FIBRE CABLE LC-SC</v>
          </cell>
        </row>
        <row r="971">
          <cell r="A971" t="str">
            <v>FM-LS1MD</v>
          </cell>
          <cell r="B971" t="str">
            <v>1M MM FIBRE CABLE LC-SC</v>
          </cell>
        </row>
        <row r="972">
          <cell r="A972" t="str">
            <v>FM-LS30MD</v>
          </cell>
          <cell r="B972" t="str">
            <v>30M MM FIBRE CABLE LC-SC</v>
          </cell>
        </row>
        <row r="973">
          <cell r="A973" t="str">
            <v>FM-LS3MD</v>
          </cell>
          <cell r="B973" t="str">
            <v>3M MM FIBRE CABLE LC-SC</v>
          </cell>
        </row>
        <row r="974">
          <cell r="A974" t="str">
            <v>FM-LS50MD</v>
          </cell>
          <cell r="B974" t="str">
            <v>50M MM FIBRE CABLE LC-SC</v>
          </cell>
        </row>
        <row r="975">
          <cell r="A975" t="str">
            <v>FM-LS5MD</v>
          </cell>
          <cell r="B975" t="str">
            <v>5M MM FIBRE CABLE CL-SC</v>
          </cell>
        </row>
        <row r="976">
          <cell r="A976" t="str">
            <v>FORSYTHE</v>
          </cell>
          <cell r="B976" t="str">
            <v>FORSYTHE/COMPAQ PROLIANT</v>
          </cell>
        </row>
        <row r="977">
          <cell r="A977" t="str">
            <v>FRAME-ADJ</v>
          </cell>
          <cell r="B977" t="str">
            <v>ADJ RACK RAIL KIT-DAE/DPE</v>
          </cell>
        </row>
        <row r="978">
          <cell r="A978" t="str">
            <v>FRAME-T</v>
          </cell>
          <cell r="B978" t="str">
            <v>TELCO RAIL KIT FOR DPE/DAE</v>
          </cell>
        </row>
        <row r="979">
          <cell r="A979" t="str">
            <v>FS-LL100MD</v>
          </cell>
          <cell r="B979" t="str">
            <v>100M SM FIBRE CABLE LC-LC</v>
          </cell>
        </row>
        <row r="980">
          <cell r="A980" t="str">
            <v>FS-LL10MD</v>
          </cell>
          <cell r="B980" t="str">
            <v>10M SM FIBRE CABLE LC-LC</v>
          </cell>
        </row>
        <row r="981">
          <cell r="A981" t="str">
            <v>FS-LL30MD</v>
          </cell>
          <cell r="B981" t="str">
            <v>30M SM FIBRE OPTIC LC-LC</v>
          </cell>
        </row>
        <row r="982">
          <cell r="A982" t="str">
            <v>FS-LL50MD</v>
          </cell>
          <cell r="B982" t="str">
            <v>50M SM FIBRE CABLE LC-LC</v>
          </cell>
        </row>
        <row r="983">
          <cell r="A983" t="str">
            <v>FS-LL5MD</v>
          </cell>
          <cell r="B983" t="str">
            <v>5M SM FIBRE CABLE LC-LC</v>
          </cell>
        </row>
        <row r="984">
          <cell r="A984" t="str">
            <v>FS-LS100MD</v>
          </cell>
          <cell r="B984" t="str">
            <v>BULL MEM2-4096UPG</v>
          </cell>
        </row>
        <row r="985">
          <cell r="A985" t="str">
            <v>FS-LS10MD</v>
          </cell>
          <cell r="B985" t="str">
            <v>10M SM FIBRE CABLE LC-SC</v>
          </cell>
        </row>
        <row r="986">
          <cell r="A986" t="str">
            <v>FS-LS1MD</v>
          </cell>
          <cell r="B986" t="str">
            <v>1M SM FIBRE CABLE LC-SC</v>
          </cell>
        </row>
        <row r="987">
          <cell r="A987" t="str">
            <v>FS-LS30MD</v>
          </cell>
          <cell r="B987" t="str">
            <v>30M SM FIBRE CABLE LC-SC</v>
          </cell>
        </row>
        <row r="988">
          <cell r="A988" t="str">
            <v>FS-LS3MD</v>
          </cell>
          <cell r="B988" t="str">
            <v>3M SM FIBRE CABLE LC-SC</v>
          </cell>
        </row>
        <row r="989">
          <cell r="A989" t="str">
            <v>FS-LS50MD</v>
          </cell>
          <cell r="B989" t="str">
            <v>50M SM FIBRE CABLE LC-SC</v>
          </cell>
        </row>
        <row r="990">
          <cell r="A990" t="str">
            <v>FS-LS5MD</v>
          </cell>
          <cell r="B990" t="str">
            <v>5M SM FIBRE CABLE LC-SC</v>
          </cell>
        </row>
        <row r="991">
          <cell r="A991" t="str">
            <v>FT-100M-CBL</v>
          </cell>
          <cell r="B991" t="str">
            <v>FASTRAX 100M FIBRE CABLE</v>
          </cell>
        </row>
        <row r="992">
          <cell r="A992" t="str">
            <v>FT-10M-CBL</v>
          </cell>
          <cell r="B992" t="str">
            <v>FASTRAX 10M FIBRE CABLE</v>
          </cell>
        </row>
        <row r="993">
          <cell r="A993" t="str">
            <v>FT-12M-SCSI</v>
          </cell>
          <cell r="B993" t="str">
            <v>FASTAX 12M SCSI CABLE</v>
          </cell>
        </row>
        <row r="994">
          <cell r="A994" t="str">
            <v>FT-2DM-FC</v>
          </cell>
          <cell r="B994" t="str">
            <v>FASTRAX WITH 2 DATAMOVERS</v>
          </cell>
        </row>
        <row r="995">
          <cell r="A995" t="str">
            <v>FT-30M-CBL</v>
          </cell>
          <cell r="B995" t="str">
            <v>FASTRAX 30M FIBRE CABLE</v>
          </cell>
        </row>
        <row r="996">
          <cell r="A996" t="str">
            <v>FT-4DM-FC</v>
          </cell>
          <cell r="B996" t="str">
            <v>FASTRAX WITH 4 DATAMOVERS</v>
          </cell>
        </row>
        <row r="997">
          <cell r="A997" t="str">
            <v>FT-50M-CBL</v>
          </cell>
          <cell r="B997" t="str">
            <v>FASTRAX 50M FIBRE CABLE</v>
          </cell>
        </row>
        <row r="998">
          <cell r="A998" t="str">
            <v>FT-5M-CBL</v>
          </cell>
          <cell r="B998" t="str">
            <v>FASTRAX 5M FIBRE CABLE</v>
          </cell>
        </row>
        <row r="999">
          <cell r="A999" t="str">
            <v>FT-6M-SCSI</v>
          </cell>
          <cell r="B999" t="str">
            <v>FASTRAX 6M SCSI CABLE</v>
          </cell>
        </row>
        <row r="1000">
          <cell r="A1000" t="str">
            <v>FT-DM7-1</v>
          </cell>
          <cell r="B1000" t="str">
            <v>507 DATAMVR W/1 FIBRE CRD</v>
          </cell>
        </row>
        <row r="1001">
          <cell r="A1001" t="str">
            <v>FT-DM7-1U</v>
          </cell>
          <cell r="B1001" t="str">
            <v>507 DM W/1 FIBRE CRD UP</v>
          </cell>
        </row>
        <row r="1002">
          <cell r="A1002" t="str">
            <v>FT-DM7-2</v>
          </cell>
          <cell r="B1002" t="str">
            <v>507 DM W/2 CARDS</v>
          </cell>
        </row>
        <row r="1003">
          <cell r="A1003" t="str">
            <v>FT-DM7-2U</v>
          </cell>
          <cell r="B1003" t="str">
            <v>507 DM W/2 CARDS UPGRADE</v>
          </cell>
        </row>
        <row r="1004">
          <cell r="A1004" t="str">
            <v>FT-DRVB</v>
          </cell>
          <cell r="B1004" t="str">
            <v>BULL MEM2-5120</v>
          </cell>
        </row>
        <row r="1005">
          <cell r="A1005" t="str">
            <v>FT-GBDRV</v>
          </cell>
          <cell r="B1005" t="str">
            <v>BULL MEM2-512UPG</v>
          </cell>
        </row>
        <row r="1006">
          <cell r="A1006" t="str">
            <v>FT-SCSI-AD</v>
          </cell>
          <cell r="B1006" t="str">
            <v>SA SCSI ADAPTER</v>
          </cell>
        </row>
        <row r="1007">
          <cell r="A1007" t="str">
            <v>FT-SCSI-ADU</v>
          </cell>
          <cell r="B1007" t="str">
            <v>SA SCSI ADAPTER UPGRADE</v>
          </cell>
        </row>
        <row r="1008">
          <cell r="A1008" t="str">
            <v>FT-SCSI-DR</v>
          </cell>
          <cell r="B1008" t="str">
            <v>SA SCSI DIRECTOR</v>
          </cell>
        </row>
        <row r="1009">
          <cell r="A1009" t="str">
            <v>FT-SCSI-DRU</v>
          </cell>
          <cell r="B1009" t="str">
            <v>SA SCSI DIRECTOR UPGRADE</v>
          </cell>
        </row>
        <row r="1010">
          <cell r="A1010" t="str">
            <v>FT-SHPKT-DOM</v>
          </cell>
          <cell r="B1010" t="str">
            <v>FASTRAX DOMESTIC SHIPKIT</v>
          </cell>
        </row>
        <row r="1011">
          <cell r="A1011" t="str">
            <v>FT-SHPKT-INT</v>
          </cell>
          <cell r="B1011" t="str">
            <v>FASTRAX INTERNATIONAL SHIPKIT</v>
          </cell>
        </row>
        <row r="1012">
          <cell r="A1012" t="str">
            <v>FT-SPEC-FC</v>
          </cell>
          <cell r="B1012" t="str">
            <v>FASTRAX CUSTOM VERSION</v>
          </cell>
        </row>
        <row r="1013">
          <cell r="A1013" t="str">
            <v>H77E18180</v>
          </cell>
          <cell r="B1013" t="str">
            <v>HDS 180GB 18E ARRAY</v>
          </cell>
        </row>
        <row r="1014">
          <cell r="A1014" t="str">
            <v>H77E18360</v>
          </cell>
          <cell r="B1014" t="str">
            <v>HDS 360GB 18E ARRAY</v>
          </cell>
        </row>
        <row r="1015">
          <cell r="A1015" t="str">
            <v>H77E1845</v>
          </cell>
          <cell r="B1015" t="str">
            <v>HDS 45GB 18E ARRAY</v>
          </cell>
        </row>
        <row r="1016">
          <cell r="A1016" t="str">
            <v>H77E18720</v>
          </cell>
          <cell r="B1016" t="str">
            <v>HDS 720GB 18E ARRAY</v>
          </cell>
        </row>
        <row r="1017">
          <cell r="A1017" t="str">
            <v>H77E1890</v>
          </cell>
          <cell r="B1017" t="str">
            <v>HDS 90GB 18E ARRAY</v>
          </cell>
        </row>
        <row r="1018">
          <cell r="A1018" t="str">
            <v>H77E6360</v>
          </cell>
          <cell r="B1018" t="str">
            <v>HDS 360GB 6E ARRAY</v>
          </cell>
        </row>
        <row r="1019">
          <cell r="A1019" t="str">
            <v>H77E645</v>
          </cell>
          <cell r="B1019" t="str">
            <v>HDS 45GB 6E ARRAY</v>
          </cell>
        </row>
        <row r="1020">
          <cell r="A1020" t="str">
            <v>H77E6720</v>
          </cell>
          <cell r="B1020" t="str">
            <v>HDS 720GB 6E ARRAY</v>
          </cell>
        </row>
        <row r="1021">
          <cell r="A1021" t="str">
            <v>H77E690</v>
          </cell>
          <cell r="B1021" t="str">
            <v>HDS 90GB 6E ARRAY</v>
          </cell>
        </row>
        <row r="1022">
          <cell r="A1022" t="str">
            <v>H77E9.2180</v>
          </cell>
          <cell r="B1022" t="str">
            <v>HDS 180GB 9.2E ARRAY</v>
          </cell>
        </row>
        <row r="1023">
          <cell r="A1023" t="str">
            <v>H77E9.2360</v>
          </cell>
          <cell r="B1023" t="str">
            <v>HDS 360GB 9.2E ARRAY</v>
          </cell>
        </row>
        <row r="1024">
          <cell r="A1024" t="str">
            <v>H77E9.245</v>
          </cell>
          <cell r="B1024" t="str">
            <v>HDS 45GB 9.2E ARRAY</v>
          </cell>
        </row>
        <row r="1025">
          <cell r="A1025" t="str">
            <v>H77E9.2720</v>
          </cell>
          <cell r="B1025" t="str">
            <v>HDS 720GB 9.2E ARRAY</v>
          </cell>
        </row>
        <row r="1026">
          <cell r="A1026" t="str">
            <v>H77E9.290</v>
          </cell>
          <cell r="B1026" t="str">
            <v>HDS 90GB 9.2E ARRAY</v>
          </cell>
        </row>
        <row r="1027">
          <cell r="A1027" t="str">
            <v>HBACP-AIX</v>
          </cell>
          <cell r="B1027" t="str">
            <v>BULL MEM2-6144</v>
          </cell>
        </row>
        <row r="1028">
          <cell r="A1028" t="str">
            <v>HBACP-LNX</v>
          </cell>
          <cell r="B1028" t="str">
            <v>COPPER HBA/DRIVER - LINUX ATTACH</v>
          </cell>
        </row>
        <row r="1029">
          <cell r="A1029" t="str">
            <v>HBACP-NW</v>
          </cell>
          <cell r="B1029" t="str">
            <v>COPPER HBA/DRIVER - NETWARE ATTACH</v>
          </cell>
        </row>
        <row r="1030">
          <cell r="A1030" t="str">
            <v>HBACP-SUNS</v>
          </cell>
          <cell r="B1030" t="str">
            <v>COPPER HBA/DRIVER - SUN SBUS ATTACH</v>
          </cell>
        </row>
        <row r="1031">
          <cell r="A1031" t="str">
            <v>HBAE2-AIX</v>
          </cell>
          <cell r="B1031" t="str">
            <v>2Gb OPTICAL HBA FOR IBM AIX</v>
          </cell>
        </row>
        <row r="1032">
          <cell r="A1032" t="str">
            <v>HBAE2-NT</v>
          </cell>
          <cell r="B1032" t="str">
            <v>2Gb OPTICAL HBA FOR NT</v>
          </cell>
        </row>
        <row r="1033">
          <cell r="A1033" t="str">
            <v>HBAE2-SUNP</v>
          </cell>
          <cell r="B1033" t="str">
            <v>2Gb OPTICAL HBA FOR SUN PCI</v>
          </cell>
        </row>
        <row r="1034">
          <cell r="A1034" t="str">
            <v>HBAE2-SUNS</v>
          </cell>
          <cell r="B1034" t="str">
            <v>2Gb OPTICAL HBA FOR SUN SBUS</v>
          </cell>
        </row>
        <row r="1035">
          <cell r="A1035" t="str">
            <v>HBAE2-W2K</v>
          </cell>
          <cell r="B1035" t="str">
            <v>2Gb OPTICAL HBA FOR W2K</v>
          </cell>
        </row>
        <row r="1036">
          <cell r="A1036" t="str">
            <v>HBAGL-DGUX</v>
          </cell>
          <cell r="B1036" t="str">
            <v>DGUX ATTACH FC4700</v>
          </cell>
        </row>
        <row r="1037">
          <cell r="A1037" t="str">
            <v>HBAGL-SP2</v>
          </cell>
          <cell r="B1037" t="str">
            <v>OPTICAL HBA/DRIVER IBM SP2</v>
          </cell>
        </row>
        <row r="1038">
          <cell r="A1038" t="str">
            <v>HBAQ2-LNX</v>
          </cell>
          <cell r="B1038" t="str">
            <v>2Gb PCI HBA FOR LINUX</v>
          </cell>
        </row>
        <row r="1039">
          <cell r="A1039" t="str">
            <v>HBAQ2-NW</v>
          </cell>
          <cell r="B1039" t="str">
            <v>2Gb PCI HBA FOR NETWARE</v>
          </cell>
        </row>
        <row r="1040">
          <cell r="A1040" t="str">
            <v>HP18GB</v>
          </cell>
          <cell r="B1040" t="str">
            <v>18GB HP DRIVE</v>
          </cell>
        </row>
        <row r="1041">
          <cell r="A1041" t="str">
            <v>HP36GB</v>
          </cell>
          <cell r="B1041" t="str">
            <v>36GB HP DRIVE</v>
          </cell>
        </row>
        <row r="1042">
          <cell r="A1042" t="str">
            <v>HPA3404A</v>
          </cell>
          <cell r="B1042" t="str">
            <v>HOST BUS ADAPTER K CLASS</v>
          </cell>
        </row>
        <row r="1043">
          <cell r="A1043" t="str">
            <v>HPA-3591B</v>
          </cell>
          <cell r="B1043" t="str">
            <v>HP CARD</v>
          </cell>
        </row>
        <row r="1044">
          <cell r="A1044" t="str">
            <v>HPA3636A</v>
          </cell>
          <cell r="B1044" t="str">
            <v>HOST BUS ADAPTER T CLASS</v>
          </cell>
        </row>
        <row r="1045">
          <cell r="A1045" t="str">
            <v>HPA3724A</v>
          </cell>
          <cell r="B1045" t="str">
            <v>HP HUB</v>
          </cell>
        </row>
        <row r="1046">
          <cell r="A1046" t="str">
            <v>HPA3740A</v>
          </cell>
          <cell r="B1046" t="str">
            <v>HP PCI FIBRE CARD</v>
          </cell>
        </row>
        <row r="1047">
          <cell r="A1047" t="str">
            <v>HPA5158A</v>
          </cell>
          <cell r="B1047" t="str">
            <v>HP CARD</v>
          </cell>
        </row>
        <row r="1048">
          <cell r="A1048" t="str">
            <v>HPA6684A</v>
          </cell>
          <cell r="B1048" t="str">
            <v>HP CARD</v>
          </cell>
        </row>
        <row r="1049">
          <cell r="A1049" t="str">
            <v>HPA6685A</v>
          </cell>
          <cell r="B1049" t="str">
            <v>HP K-CLASS CARD</v>
          </cell>
        </row>
        <row r="1050">
          <cell r="A1050" t="str">
            <v>HPD8602A</v>
          </cell>
          <cell r="B1050" t="str">
            <v>HP CARD</v>
          </cell>
        </row>
        <row r="1051">
          <cell r="A1051" t="str">
            <v>HSG80</v>
          </cell>
          <cell r="B1051" t="str">
            <v>STORAGEWORKS CONTROLLER</v>
          </cell>
        </row>
        <row r="1052">
          <cell r="A1052" t="str">
            <v>HSJ80</v>
          </cell>
          <cell r="B1052" t="str">
            <v>STORAGEWORKS CONTROLLER</v>
          </cell>
        </row>
        <row r="1053">
          <cell r="A1053" t="str">
            <v>HSZ80</v>
          </cell>
          <cell r="B1053" t="str">
            <v>STORAGEWORKS CONTROLLER</v>
          </cell>
        </row>
        <row r="1054">
          <cell r="A1054" t="str">
            <v>HUBRACK</v>
          </cell>
          <cell r="B1054" t="str">
            <v>HUB COPPER 9PT RACK</v>
          </cell>
        </row>
        <row r="1055">
          <cell r="A1055" t="str">
            <v>HUBTABLE</v>
          </cell>
          <cell r="B1055" t="str">
            <v>HUB COPPER 9PT TABLE</v>
          </cell>
        </row>
        <row r="1056">
          <cell r="A1056" t="str">
            <v>HUB-UPG-CTX1</v>
          </cell>
          <cell r="B1056" t="str">
            <v>C-SC HUB UPG TRIPLE BAY</v>
          </cell>
        </row>
        <row r="1057">
          <cell r="A1057" t="str">
            <v>HUB-UPG-CTX2</v>
          </cell>
          <cell r="B1057" t="str">
            <v>C-SC HUB UPG SINGLE BAY</v>
          </cell>
        </row>
        <row r="1058">
          <cell r="A1058" t="str">
            <v>IBMESS18</v>
          </cell>
          <cell r="B1058" t="str">
            <v>IBM SHARK 500GB</v>
          </cell>
        </row>
        <row r="1059">
          <cell r="A1059" t="str">
            <v>IBMESS36</v>
          </cell>
          <cell r="B1059" t="str">
            <v>IBM SHARK 500GB</v>
          </cell>
        </row>
        <row r="1060">
          <cell r="A1060" t="str">
            <v>INRANGE</v>
          </cell>
          <cell r="B1060" t="str">
            <v>INRANGE CHANNEL EXTENDERS</v>
          </cell>
        </row>
        <row r="1061">
          <cell r="A1061" t="str">
            <v>INTERPOINT</v>
          </cell>
          <cell r="B1061" t="str">
            <v>GLOBAL SERVER</v>
          </cell>
        </row>
        <row r="1062">
          <cell r="A1062" t="str">
            <v>IP4700F</v>
          </cell>
          <cell r="B1062" t="str">
            <v>IP4700 FAST QUAD DPE (FACTORY INSTALL)</v>
          </cell>
        </row>
        <row r="1063">
          <cell r="A1063" t="str">
            <v>IP4700F-DE</v>
          </cell>
          <cell r="B1063" t="str">
            <v>IP4700F DPE FIELD INSTALL</v>
          </cell>
        </row>
        <row r="1064">
          <cell r="A1064" t="str">
            <v>IP4700F-FD</v>
          </cell>
          <cell r="B1064" t="str">
            <v>IP4700 FAST QUAD DPE (FIELD INSTALL)</v>
          </cell>
        </row>
        <row r="1065">
          <cell r="A1065" t="str">
            <v>IP4700G</v>
          </cell>
          <cell r="B1065" t="str">
            <v>IP4700 GIGE DPE (FACTORY INSTALL)</v>
          </cell>
        </row>
        <row r="1066">
          <cell r="A1066" t="str">
            <v>IP4700G-DE</v>
          </cell>
          <cell r="B1066" t="str">
            <v>IP4700G DPE FIELD INSTALL</v>
          </cell>
        </row>
        <row r="1067">
          <cell r="A1067" t="str">
            <v>IP4700G-FD</v>
          </cell>
          <cell r="B1067" t="str">
            <v>IP4700 GIGE DPE (FIELD INSTALL)</v>
          </cell>
        </row>
        <row r="1068">
          <cell r="A1068" t="str">
            <v>IP4700RF-B</v>
          </cell>
          <cell r="B1068" t="str">
            <v>BULL IP4700-FLD HA 10/100</v>
          </cell>
        </row>
        <row r="1069">
          <cell r="A1069" t="str">
            <v>IP4700RG-B</v>
          </cell>
          <cell r="B1069" t="str">
            <v>BULL IP4700-FLD HA 1GB</v>
          </cell>
        </row>
        <row r="1070">
          <cell r="A1070" t="str">
            <v>IP47-FC47</v>
          </cell>
          <cell r="B1070" t="str">
            <v>IP47 TO FC47 CONVSN KIT</v>
          </cell>
        </row>
        <row r="1071">
          <cell r="A1071" t="str">
            <v>IP47-FC472</v>
          </cell>
          <cell r="B1071" t="str">
            <v>IP47 TO FC4700-2 CONVSN KIT</v>
          </cell>
        </row>
        <row r="1072">
          <cell r="A1072" t="str">
            <v>IP47GNT-UP</v>
          </cell>
          <cell r="B1072" t="str">
            <v>GBIT LAN FIELD UPGRADE</v>
          </cell>
        </row>
        <row r="1073">
          <cell r="A1073" t="str">
            <v>IP47RD1</v>
          </cell>
          <cell r="B1073" t="str">
            <v>RAID 1/0, IP4700 DPE</v>
          </cell>
        </row>
        <row r="1074">
          <cell r="A1074" t="str">
            <v>IP47RD5</v>
          </cell>
          <cell r="B1074" t="str">
            <v>RAID 5, IP4700 DPE</v>
          </cell>
        </row>
        <row r="1075">
          <cell r="A1075" t="str">
            <v>JBOD</v>
          </cell>
          <cell r="B1075" t="str">
            <v>DISK DRIVES</v>
          </cell>
        </row>
        <row r="1076">
          <cell r="A1076" t="str">
            <v>JBOD-31-18</v>
          </cell>
          <cell r="B1076" t="str">
            <v>FC 18GB 10K 512BYTE</v>
          </cell>
        </row>
        <row r="1077">
          <cell r="A1077" t="str">
            <v>JBOD-31-36</v>
          </cell>
          <cell r="B1077" t="str">
            <v>FC 36GB 10K 512BYTE</v>
          </cell>
        </row>
        <row r="1078">
          <cell r="A1078" t="str">
            <v>JBOD-31-73</v>
          </cell>
          <cell r="B1078" t="str">
            <v>FC 73GB DRIVE 10K - JBOD</v>
          </cell>
        </row>
        <row r="1079">
          <cell r="A1079" t="str">
            <v>JBODCPQ</v>
          </cell>
          <cell r="B1079" t="str">
            <v>DISK DRIVES</v>
          </cell>
        </row>
        <row r="1080">
          <cell r="A1080" t="str">
            <v>JBODHDS</v>
          </cell>
          <cell r="B1080" t="str">
            <v>DISK DRIVES</v>
          </cell>
        </row>
        <row r="1081">
          <cell r="A1081" t="str">
            <v>JBODHP</v>
          </cell>
          <cell r="B1081" t="str">
            <v>DISK DRIVES</v>
          </cell>
        </row>
        <row r="1082">
          <cell r="A1082" t="str">
            <v>JBODIBM</v>
          </cell>
          <cell r="B1082" t="str">
            <v>DISK DRIVES</v>
          </cell>
        </row>
        <row r="1083">
          <cell r="A1083" t="str">
            <v>JBODMTI</v>
          </cell>
          <cell r="B1083" t="str">
            <v>DISK DRIVES</v>
          </cell>
        </row>
        <row r="1084">
          <cell r="A1084" t="str">
            <v>JBODNTAP</v>
          </cell>
          <cell r="B1084" t="str">
            <v>DISK DRIVES</v>
          </cell>
        </row>
        <row r="1085">
          <cell r="A1085" t="str">
            <v>JBODSTK</v>
          </cell>
          <cell r="B1085" t="str">
            <v>DISK DRIVES</v>
          </cell>
        </row>
        <row r="1086">
          <cell r="A1086" t="str">
            <v>JBODSUN</v>
          </cell>
          <cell r="B1086" t="str">
            <v>DISK DRIVES</v>
          </cell>
        </row>
        <row r="1087">
          <cell r="A1087" t="str">
            <v>JNI-FC-PCI2</v>
          </cell>
          <cell r="B1087" t="str">
            <v>JNI FC HBA - 2 PORT PCI</v>
          </cell>
        </row>
        <row r="1088">
          <cell r="A1088" t="str">
            <v>KGPSA-BC</v>
          </cell>
          <cell r="B1088" t="str">
            <v>COMPAQ HBA</v>
          </cell>
        </row>
        <row r="1089">
          <cell r="A1089" t="str">
            <v>KGPSA-CA</v>
          </cell>
          <cell r="B1089" t="str">
            <v>COMPAQ CARD</v>
          </cell>
        </row>
        <row r="1090">
          <cell r="A1090" t="str">
            <v>KODAK-RACK</v>
          </cell>
          <cell r="B1090" t="str">
            <v>KODAK RACKMOUNT CABINET</v>
          </cell>
        </row>
        <row r="1091">
          <cell r="A1091" t="str">
            <v>KZPBA-CB</v>
          </cell>
          <cell r="B1091" t="str">
            <v>SCSI CARD</v>
          </cell>
        </row>
        <row r="1092">
          <cell r="A1092" t="str">
            <v>LP-6502E-N1</v>
          </cell>
          <cell r="B1092" t="str">
            <v>EMULEX PCI FIBRE CHANNEL</v>
          </cell>
        </row>
        <row r="1093">
          <cell r="A1093" t="str">
            <v>LP7000-EMC-NT</v>
          </cell>
          <cell r="B1093" t="str">
            <v>EMULEX NT HOST ADAPTER</v>
          </cell>
        </row>
        <row r="1094">
          <cell r="A1094" t="str">
            <v>LP7000-E-N1</v>
          </cell>
          <cell r="B1094" t="str">
            <v>EMULEX CARD</v>
          </cell>
        </row>
        <row r="1095">
          <cell r="A1095" t="str">
            <v>LP8000-EMC</v>
          </cell>
          <cell r="B1095" t="str">
            <v>EMULEX CARD</v>
          </cell>
        </row>
        <row r="1096">
          <cell r="A1096" t="str">
            <v>LP8000-E-N1</v>
          </cell>
          <cell r="B1096" t="str">
            <v>EMULEX CARD</v>
          </cell>
        </row>
        <row r="1097">
          <cell r="A1097" t="str">
            <v>LP8000-S</v>
          </cell>
          <cell r="B1097" t="str">
            <v>EMULEX CARD</v>
          </cell>
        </row>
        <row r="1098">
          <cell r="A1098" t="str">
            <v>LP850</v>
          </cell>
          <cell r="B1098" t="str">
            <v>EMULEX CARD</v>
          </cell>
        </row>
        <row r="1099">
          <cell r="A1099" t="str">
            <v>LP9002-CE</v>
          </cell>
          <cell r="B1099" t="str">
            <v>EMULEX CARD</v>
          </cell>
        </row>
        <row r="1100">
          <cell r="A1100" t="str">
            <v>LP9002DC-E</v>
          </cell>
          <cell r="B1100" t="str">
            <v>DUAL PORT 2GB EMULEX BOARD</v>
          </cell>
        </row>
        <row r="1101">
          <cell r="A1101" t="str">
            <v>LP9002-E</v>
          </cell>
          <cell r="B1101" t="str">
            <v>EMULEX 2GIG 64BIT PCI 1PT</v>
          </cell>
        </row>
        <row r="1102">
          <cell r="A1102" t="str">
            <v>LP9002-FE</v>
          </cell>
          <cell r="B1102" t="str">
            <v>EMULEX CARD</v>
          </cell>
        </row>
        <row r="1103">
          <cell r="A1103" t="str">
            <v>LP9002-SE</v>
          </cell>
          <cell r="B1103" t="str">
            <v>EMULEX CARD</v>
          </cell>
        </row>
        <row r="1104">
          <cell r="A1104" t="str">
            <v>LSE-8HDA</v>
          </cell>
          <cell r="B1104" t="str">
            <v>SYM AS/400 LOAD SRC 8X</v>
          </cell>
        </row>
        <row r="1105">
          <cell r="A1105" t="str">
            <v>MA12000</v>
          </cell>
          <cell r="B1105" t="str">
            <v>STORAGEWORKS SUBSYSTEM</v>
          </cell>
        </row>
        <row r="1106">
          <cell r="A1106" t="str">
            <v>MA6000</v>
          </cell>
          <cell r="B1106" t="str">
            <v>STORAGEWORKS SUBSYSTEM</v>
          </cell>
        </row>
        <row r="1107">
          <cell r="A1107" t="str">
            <v>MA8000</v>
          </cell>
          <cell r="B1107" t="str">
            <v>STORAGEWORKS SUBSYSTEM</v>
          </cell>
        </row>
        <row r="1108">
          <cell r="A1108" t="str">
            <v>MEM1024</v>
          </cell>
          <cell r="B1108" t="str">
            <v>1024MB CACHE MEM</v>
          </cell>
        </row>
        <row r="1109">
          <cell r="A1109" t="str">
            <v>MEM10240</v>
          </cell>
          <cell r="B1109" t="str">
            <v>10240MB CACHE MEM</v>
          </cell>
        </row>
        <row r="1110">
          <cell r="A1110" t="str">
            <v>MEM1024-UPG</v>
          </cell>
          <cell r="B1110" t="str">
            <v>1024MB CACHE UPGRADE</v>
          </cell>
        </row>
        <row r="1111">
          <cell r="A1111" t="str">
            <v>MEM12288</v>
          </cell>
          <cell r="B1111" t="str">
            <v>12288MB CACHE MEM</v>
          </cell>
        </row>
        <row r="1112">
          <cell r="A1112" t="str">
            <v>MEM14336</v>
          </cell>
          <cell r="B1112" t="str">
            <v>14336MB CACHE MEM</v>
          </cell>
        </row>
        <row r="1113">
          <cell r="A1113" t="str">
            <v>MEM1536</v>
          </cell>
          <cell r="B1113" t="str">
            <v>1536MB CACHE MEM</v>
          </cell>
        </row>
        <row r="1114">
          <cell r="A1114" t="str">
            <v>MEM16384</v>
          </cell>
          <cell r="B1114" t="str">
            <v>16384MB CACHE MEM</v>
          </cell>
        </row>
        <row r="1115">
          <cell r="A1115" t="str">
            <v>MEM2048</v>
          </cell>
          <cell r="B1115" t="str">
            <v>2048MB CACHE MEM</v>
          </cell>
        </row>
        <row r="1116">
          <cell r="A1116" t="str">
            <v>MEM2048-UPG</v>
          </cell>
          <cell r="B1116" t="str">
            <v>2048MB CACHE MEM UPG</v>
          </cell>
        </row>
        <row r="1117">
          <cell r="A1117" t="str">
            <v>MEM2-1024</v>
          </cell>
          <cell r="B1117" t="str">
            <v>1024MB M2E CACHE MEMORY</v>
          </cell>
        </row>
        <row r="1118">
          <cell r="A1118" t="str">
            <v>MEM2-10240</v>
          </cell>
          <cell r="B1118" t="str">
            <v>10240MB M2E CACHE MEMORY</v>
          </cell>
        </row>
        <row r="1119">
          <cell r="A1119" t="str">
            <v>MEM2-1024UPG</v>
          </cell>
          <cell r="B1119" t="str">
            <v>1024MB M2E CACHE UPGRADE</v>
          </cell>
        </row>
        <row r="1120">
          <cell r="A1120" t="str">
            <v>MEM2-12288</v>
          </cell>
          <cell r="B1120" t="str">
            <v>12288MB M2E CACHE MEMORY</v>
          </cell>
        </row>
        <row r="1121">
          <cell r="A1121" t="str">
            <v>MEM2-14336</v>
          </cell>
          <cell r="B1121" t="str">
            <v>14336MB M2E CACHE MEMORY</v>
          </cell>
        </row>
        <row r="1122">
          <cell r="A1122" t="str">
            <v>MEM2-1536</v>
          </cell>
          <cell r="B1122" t="str">
            <v>1536MB M2E CACHE MEMORY</v>
          </cell>
        </row>
        <row r="1123">
          <cell r="A1123" t="str">
            <v>MEM2-16384</v>
          </cell>
          <cell r="B1123" t="str">
            <v>16384MB M2E CACHE MEMORY</v>
          </cell>
        </row>
        <row r="1124">
          <cell r="A1124" t="str">
            <v>MEM2-2048</v>
          </cell>
          <cell r="B1124" t="str">
            <v>2048MB M2E CACHE MEMORY</v>
          </cell>
        </row>
        <row r="1125">
          <cell r="A1125" t="str">
            <v>MEM2-2048UPG</v>
          </cell>
          <cell r="B1125" t="str">
            <v>2048MB M2E CACHE UPGRADE</v>
          </cell>
        </row>
        <row r="1126">
          <cell r="A1126" t="str">
            <v>MEM2-3072</v>
          </cell>
          <cell r="B1126" t="str">
            <v>3072MB M2E CACHE MEMORY</v>
          </cell>
        </row>
        <row r="1127">
          <cell r="A1127" t="str">
            <v>MEM2-4096</v>
          </cell>
          <cell r="B1127" t="str">
            <v>4096MB M2E CACHE MEMORY</v>
          </cell>
        </row>
        <row r="1128">
          <cell r="A1128" t="str">
            <v>MEM2-4096UPG</v>
          </cell>
          <cell r="B1128" t="str">
            <v>4096MB M2E CACHE UPGRADE</v>
          </cell>
        </row>
        <row r="1129">
          <cell r="A1129" t="str">
            <v>MEM2-5120</v>
          </cell>
          <cell r="B1129" t="str">
            <v>5120MB M2E CACHE MEMORY</v>
          </cell>
        </row>
        <row r="1130">
          <cell r="A1130" t="str">
            <v>MEM2-512UPG</v>
          </cell>
          <cell r="B1130" t="str">
            <v>512MB M2E CACHE UPGRADE</v>
          </cell>
        </row>
        <row r="1131">
          <cell r="A1131" t="str">
            <v>MEM2560</v>
          </cell>
          <cell r="B1131" t="str">
            <v>2560MB CACHE MEM</v>
          </cell>
        </row>
        <row r="1132">
          <cell r="A1132" t="str">
            <v>MEM256-UPG</v>
          </cell>
          <cell r="B1132" t="str">
            <v>256MB CACHE UPGRADE</v>
          </cell>
        </row>
        <row r="1133">
          <cell r="A1133" t="str">
            <v>MEM2-6144</v>
          </cell>
          <cell r="B1133" t="str">
            <v>6144MB M2E CACHE MEMORY</v>
          </cell>
        </row>
        <row r="1134">
          <cell r="A1134" t="str">
            <v>MEM2-8192</v>
          </cell>
          <cell r="B1134" t="str">
            <v>8192MB M2E CACHE MEMORY</v>
          </cell>
        </row>
        <row r="1135">
          <cell r="A1135" t="str">
            <v>MEM3072</v>
          </cell>
          <cell r="B1135" t="str">
            <v>3072MB  CACHE MEM</v>
          </cell>
        </row>
        <row r="1136">
          <cell r="A1136" t="str">
            <v>MEM3-1024UPG</v>
          </cell>
          <cell r="B1136" t="str">
            <v>1024MB M3 CACHE UPG</v>
          </cell>
        </row>
        <row r="1137">
          <cell r="A1137" t="str">
            <v>MEM3-16384</v>
          </cell>
          <cell r="B1137" t="str">
            <v>16384MB M3 CACHE MEM</v>
          </cell>
        </row>
        <row r="1138">
          <cell r="A1138" t="str">
            <v>MEM3-16384UPG</v>
          </cell>
          <cell r="B1138" t="str">
            <v>16384MB M2 CACHE UPG</v>
          </cell>
        </row>
        <row r="1139">
          <cell r="A1139" t="str">
            <v>MEM3-2048</v>
          </cell>
          <cell r="B1139" t="str">
            <v>2048MB M3 CACHE MEM</v>
          </cell>
        </row>
        <row r="1140">
          <cell r="A1140" t="str">
            <v>MEM3-2048UPG</v>
          </cell>
          <cell r="B1140" t="str">
            <v>2048MB M3 CACHE UPG</v>
          </cell>
        </row>
        <row r="1141">
          <cell r="A1141" t="str">
            <v>MEM3-24576</v>
          </cell>
          <cell r="B1141" t="str">
            <v>24576MB M3 CACHE MEM</v>
          </cell>
        </row>
        <row r="1142">
          <cell r="A1142" t="str">
            <v>MEM3-32768</v>
          </cell>
          <cell r="B1142" t="str">
            <v>32768MB M3 CACHE MEM</v>
          </cell>
        </row>
        <row r="1143">
          <cell r="A1143" t="str">
            <v>MEM3-4096</v>
          </cell>
          <cell r="B1143" t="str">
            <v>4096MB M3 CACHE MEM</v>
          </cell>
        </row>
        <row r="1144">
          <cell r="A1144" t="str">
            <v>MEM3-4096UPG</v>
          </cell>
          <cell r="B1144" t="str">
            <v>4096MB M3 CACHE UPG</v>
          </cell>
        </row>
        <row r="1145">
          <cell r="A1145" t="str">
            <v>MEM3-49152</v>
          </cell>
          <cell r="B1145" t="str">
            <v>49152MB M3 CACHE MEM</v>
          </cell>
        </row>
        <row r="1146">
          <cell r="A1146" t="str">
            <v>MEM3-65536</v>
          </cell>
          <cell r="B1146" t="str">
            <v>65536MB M3 CACHE MEM</v>
          </cell>
        </row>
        <row r="1147">
          <cell r="A1147" t="str">
            <v>MEM3-8192</v>
          </cell>
          <cell r="B1147" t="str">
            <v>8192MB M3 CACHE MEM</v>
          </cell>
        </row>
        <row r="1148">
          <cell r="A1148" t="str">
            <v>MEM3-8192UPG</v>
          </cell>
          <cell r="B1148" t="str">
            <v>8192MB M3 CACHE UPG</v>
          </cell>
        </row>
        <row r="1149">
          <cell r="A1149" t="str">
            <v>MEM4096</v>
          </cell>
          <cell r="B1149" t="str">
            <v>4096MB CACHE MEM</v>
          </cell>
        </row>
        <row r="1150">
          <cell r="A1150" t="str">
            <v>MEM4096-UPG</v>
          </cell>
          <cell r="B1150" t="str">
            <v>4096MB CACHE MEM UPG</v>
          </cell>
        </row>
        <row r="1151">
          <cell r="A1151" t="str">
            <v>MEM5120</v>
          </cell>
          <cell r="B1151" t="str">
            <v>5120MB CACHE MEM</v>
          </cell>
        </row>
        <row r="1152">
          <cell r="A1152" t="str">
            <v>MEM512-UPG</v>
          </cell>
          <cell r="B1152" t="str">
            <v>512MB CACHE UPGRADE</v>
          </cell>
        </row>
        <row r="1153">
          <cell r="A1153" t="str">
            <v>MEM6144</v>
          </cell>
          <cell r="B1153" t="str">
            <v>6144MB CACHE MEM</v>
          </cell>
        </row>
        <row r="1154">
          <cell r="A1154" t="str">
            <v>MEM8192</v>
          </cell>
          <cell r="B1154" t="str">
            <v>8192MB CACHE MEM</v>
          </cell>
        </row>
        <row r="1155">
          <cell r="A1155" t="str">
            <v>MH16</v>
          </cell>
          <cell r="B1155" t="str">
            <v>CONVERTER</v>
          </cell>
        </row>
        <row r="1156">
          <cell r="A1156" t="str">
            <v>MIAOP-COP</v>
          </cell>
          <cell r="B1156" t="str">
            <v>COPPER MEDIA INTERFACE ADAPT</v>
          </cell>
        </row>
        <row r="1157">
          <cell r="A1157" t="str">
            <v>MISC-I</v>
          </cell>
          <cell r="B1157" t="str">
            <v>MISC INTERNATIONAL HOST EQUIPMENT</v>
          </cell>
        </row>
        <row r="1158">
          <cell r="A1158" t="str">
            <v>MOSAIC</v>
          </cell>
          <cell r="B1158" t="str">
            <v>MOSAIC EQUIPMENT</v>
          </cell>
        </row>
        <row r="1159">
          <cell r="A1159" t="str">
            <v>MSCG023</v>
          </cell>
          <cell r="B1159" t="str">
            <v>BULL SCSI CARD</v>
          </cell>
        </row>
        <row r="1160">
          <cell r="A1160" t="str">
            <v>MSG-PC-A</v>
          </cell>
          <cell r="B1160" t="str">
            <v>COMPAQ A250 PC</v>
          </cell>
        </row>
        <row r="1161">
          <cell r="A1161" t="str">
            <v>MTI3600</v>
          </cell>
          <cell r="B1161" t="str">
            <v>GLADIATOR 3600</v>
          </cell>
        </row>
        <row r="1162">
          <cell r="A1162" t="str">
            <v>NTAP720</v>
          </cell>
          <cell r="B1162" t="str">
            <v>NET APPS 500GB</v>
          </cell>
        </row>
        <row r="1163">
          <cell r="A1163" t="str">
            <v>NTAP740</v>
          </cell>
          <cell r="B1163" t="str">
            <v>NET APPS 500GB</v>
          </cell>
        </row>
        <row r="1164">
          <cell r="A1164" t="str">
            <v>NTAP760</v>
          </cell>
          <cell r="B1164" t="str">
            <v>NET APPS 500GB</v>
          </cell>
        </row>
        <row r="1165">
          <cell r="A1165" t="str">
            <v>OE1063SW</v>
          </cell>
          <cell r="B1165" t="str">
            <v>OPTICAL SHORTWAVE GBIC</v>
          </cell>
        </row>
        <row r="1166">
          <cell r="A1166" t="str">
            <v>OMH180GB</v>
          </cell>
          <cell r="B1166" t="str">
            <v>HITACHI 7700 180GB ARRAY</v>
          </cell>
        </row>
        <row r="1167">
          <cell r="A1167" t="str">
            <v>OMH180GB9</v>
          </cell>
          <cell r="B1167" t="str">
            <v>HITACHI 180GB9</v>
          </cell>
        </row>
        <row r="1168">
          <cell r="A1168" t="str">
            <v>OMH220GB</v>
          </cell>
          <cell r="B1168" t="str">
            <v>HITACHI 220GB STORAGE</v>
          </cell>
        </row>
        <row r="1169">
          <cell r="A1169" t="str">
            <v>OMH220GB9</v>
          </cell>
          <cell r="B1169" t="str">
            <v>HDS7700/220GB ARRARY 9.2</v>
          </cell>
        </row>
        <row r="1170">
          <cell r="A1170" t="str">
            <v>OMH360GB</v>
          </cell>
          <cell r="B1170" t="str">
            <v>HITACHI 360GB STORAGE</v>
          </cell>
        </row>
        <row r="1171">
          <cell r="A1171" t="str">
            <v>OMH360GB9</v>
          </cell>
          <cell r="B1171" t="str">
            <v>HDS7700/360GB ARRARY 9.2</v>
          </cell>
        </row>
        <row r="1172">
          <cell r="A1172" t="str">
            <v>OMH45GB</v>
          </cell>
          <cell r="B1172" t="str">
            <v>HITACHI 7700 45 GB ARRAY</v>
          </cell>
        </row>
        <row r="1173">
          <cell r="A1173" t="str">
            <v>OMH45GB9</v>
          </cell>
          <cell r="B1173" t="str">
            <v>HITACHI 45GB9 STORAGE</v>
          </cell>
        </row>
        <row r="1174">
          <cell r="A1174" t="str">
            <v>OMH7700</v>
          </cell>
          <cell r="B1174" t="str">
            <v>HITACHI MODEL 7700 BASIC</v>
          </cell>
        </row>
        <row r="1175">
          <cell r="A1175" t="str">
            <v>OMH90GB</v>
          </cell>
          <cell r="B1175" t="str">
            <v>HITACHI 7700 90GB ARRRAY</v>
          </cell>
        </row>
        <row r="1176">
          <cell r="A1176" t="str">
            <v>OMH90GB9</v>
          </cell>
          <cell r="B1176" t="str">
            <v>HITACHI 90GB9 STORAGE</v>
          </cell>
        </row>
        <row r="1177">
          <cell r="A1177" t="str">
            <v>OMID1062A</v>
          </cell>
          <cell r="B1177" t="str">
            <v>SUN MFG SCSI HOST BUS ADP</v>
          </cell>
        </row>
        <row r="1178">
          <cell r="A1178" t="str">
            <v>OMID1065A</v>
          </cell>
          <cell r="B1178" t="str">
            <v>SUN 1065A ULTRA SCSI</v>
          </cell>
        </row>
        <row r="1179">
          <cell r="A1179" t="str">
            <v>OMID2412</v>
          </cell>
          <cell r="B1179" t="str">
            <v>IBM MFD DISK FEATURE CARD</v>
          </cell>
        </row>
        <row r="1180">
          <cell r="A1180" t="str">
            <v>OMID2944W</v>
          </cell>
          <cell r="B1180" t="str">
            <v>ADAPTEC MFD SCSI ADPT CRD</v>
          </cell>
        </row>
        <row r="1181">
          <cell r="A1181" t="str">
            <v>OMID2969A</v>
          </cell>
          <cell r="B1181" t="str">
            <v>I2969A HP SCSI ADAPTER</v>
          </cell>
        </row>
        <row r="1182">
          <cell r="A1182" t="str">
            <v>OMID6501</v>
          </cell>
          <cell r="B1182" t="str">
            <v>IBM IOP CARD</v>
          </cell>
        </row>
        <row r="1183">
          <cell r="A1183" t="str">
            <v>OPTERA</v>
          </cell>
          <cell r="B1183" t="str">
            <v>OPTERA EQUIPMENT</v>
          </cell>
        </row>
        <row r="1184">
          <cell r="A1184" t="str">
            <v>P3000-MC100</v>
          </cell>
          <cell r="B1184" t="str">
            <v>MC100 PRISM MGMT KIT</v>
          </cell>
        </row>
        <row r="1185">
          <cell r="A1185" t="str">
            <v>PARTAN-100</v>
          </cell>
          <cell r="B1185" t="str">
            <v>100' HALOGEN FREE CBL B&amp;T</v>
          </cell>
        </row>
        <row r="1186">
          <cell r="A1186" t="str">
            <v>PARTAN-125</v>
          </cell>
          <cell r="B1186" t="str">
            <v>125' HALOGEN FREE CBL B&amp;T</v>
          </cell>
        </row>
        <row r="1187">
          <cell r="A1187" t="str">
            <v>PARTAN-15</v>
          </cell>
          <cell r="B1187" t="str">
            <v>15' HALOGEN FREE CBL B&amp;T</v>
          </cell>
        </row>
        <row r="1188">
          <cell r="A1188" t="str">
            <v>PARTAN-150</v>
          </cell>
          <cell r="B1188" t="str">
            <v>150' HALOGEN FREE CBL B&amp;T</v>
          </cell>
        </row>
        <row r="1189">
          <cell r="A1189" t="str">
            <v>PARTAN-175</v>
          </cell>
          <cell r="B1189" t="str">
            <v>175' HALOGEN FREE CBL B&amp;T</v>
          </cell>
        </row>
        <row r="1190">
          <cell r="A1190" t="str">
            <v>PARTAN-200</v>
          </cell>
          <cell r="B1190" t="str">
            <v>200' HALOGEN FREE CBL B&amp;T</v>
          </cell>
        </row>
        <row r="1191">
          <cell r="A1191" t="str">
            <v>PARTAN-25</v>
          </cell>
          <cell r="B1191" t="str">
            <v>25' HALOGEN FREE CBL B&amp;T</v>
          </cell>
        </row>
        <row r="1192">
          <cell r="A1192" t="str">
            <v>PARTAN-50</v>
          </cell>
          <cell r="B1192" t="str">
            <v>50' HALOGEN FREE CBL B&amp;T</v>
          </cell>
        </row>
        <row r="1193">
          <cell r="A1193" t="str">
            <v>PARTAN-75</v>
          </cell>
          <cell r="B1193" t="str">
            <v>75' HALOGEN FREE CBL B&amp;T</v>
          </cell>
        </row>
        <row r="1194">
          <cell r="A1194" t="str">
            <v>PC-1032-GL31</v>
          </cell>
          <cell r="B1194" t="str">
            <v>ED-1032 LONG WAVE PORT CARD</v>
          </cell>
        </row>
        <row r="1195">
          <cell r="A1195" t="str">
            <v>PC-1032-GS40</v>
          </cell>
          <cell r="B1195" t="str">
            <v>ED-1032 SHORT WAVE PORT CARD</v>
          </cell>
        </row>
        <row r="1196">
          <cell r="A1196" t="str">
            <v>PC-GL31-UPG</v>
          </cell>
          <cell r="B1196" t="str">
            <v>ED-1032 UPGRADE LONG WAVE PORT CARD</v>
          </cell>
        </row>
        <row r="1197">
          <cell r="A1197" t="str">
            <v>PC-GS40-UPG</v>
          </cell>
          <cell r="B1197" t="str">
            <v>ED-1032 UPGRADE SHORT WAVE PORT CARD</v>
          </cell>
        </row>
        <row r="1198">
          <cell r="A1198" t="str">
            <v>PC-UPG-CTXSC1</v>
          </cell>
          <cell r="B1198" t="str">
            <v>C-SC PC UPG TRIPLE BAY</v>
          </cell>
        </row>
        <row r="1199">
          <cell r="A1199" t="str">
            <v>PC-UPG-CTXSC2</v>
          </cell>
          <cell r="B1199" t="str">
            <v>C-SC PC UPG SINGLE BAY</v>
          </cell>
        </row>
        <row r="1200">
          <cell r="A1200" t="str">
            <v>PC-UPG-NT1</v>
          </cell>
          <cell r="B1200" t="str">
            <v>SYMM 4 UPGRADE KIT FOR V5266</v>
          </cell>
        </row>
        <row r="1201">
          <cell r="A1201" t="str">
            <v>PC-UPG-NT1-D</v>
          </cell>
          <cell r="B1201" t="str">
            <v>NT SVC PROC UPG DOM</v>
          </cell>
        </row>
        <row r="1202">
          <cell r="A1202" t="str">
            <v>PC-UPG-NT1-I</v>
          </cell>
          <cell r="B1202" t="str">
            <v>NT SVC PROC UPG INTL</v>
          </cell>
        </row>
        <row r="1203">
          <cell r="A1203" t="str">
            <v>PC-UPG-NT2</v>
          </cell>
          <cell r="B1203" t="str">
            <v>SYMM 4 UPGRADE KIT FOR  V5266</v>
          </cell>
        </row>
        <row r="1204">
          <cell r="A1204" t="str">
            <v>PC-UPG-NT2-D</v>
          </cell>
          <cell r="B1204" t="str">
            <v>NT SVC PROC UPG DOM</v>
          </cell>
        </row>
        <row r="1205">
          <cell r="A1205" t="str">
            <v>PC-UPG-NT2-I</v>
          </cell>
          <cell r="B1205" t="str">
            <v>NT SVC PROC UPG INTL</v>
          </cell>
        </row>
        <row r="1206">
          <cell r="A1206" t="str">
            <v>PC-UPG-NT3</v>
          </cell>
          <cell r="B1206" t="str">
            <v>055 NTSP UPG DOM/INT</v>
          </cell>
        </row>
        <row r="1207">
          <cell r="A1207" t="str">
            <v>PC-UPG-NT4</v>
          </cell>
          <cell r="B1207" t="str">
            <v>P62/P79 BOBCAT NT PC UPG</v>
          </cell>
        </row>
        <row r="1208">
          <cell r="A1208" t="str">
            <v>PC-UPG-NT5</v>
          </cell>
          <cell r="B1208" t="str">
            <v>P62/P79 4.X NT PC UPG</v>
          </cell>
        </row>
        <row r="1209">
          <cell r="A1209" t="str">
            <v>PC-UPG-NT6</v>
          </cell>
          <cell r="B1209" t="str">
            <v>P62/P79 3/5700 NT PC UPG</v>
          </cell>
        </row>
        <row r="1210">
          <cell r="A1210" t="str">
            <v>PC-UPG-NT7</v>
          </cell>
          <cell r="B1210" t="str">
            <v>P88 NT PC UPG</v>
          </cell>
        </row>
        <row r="1211">
          <cell r="A1211" t="str">
            <v>PC-UPG-NT8</v>
          </cell>
          <cell r="B1211" t="str">
            <v>A5K NT PC UPG</v>
          </cell>
        </row>
        <row r="1212">
          <cell r="A1212" t="str">
            <v>PHONEMUX13</v>
          </cell>
          <cell r="B1212" t="str">
            <v>MULTIPLEXOR UP TO 13 SYMM</v>
          </cell>
        </row>
        <row r="1213">
          <cell r="A1213" t="str">
            <v>PHONEMUX29</v>
          </cell>
          <cell r="B1213" t="str">
            <v>MULTIPLEXOR UP TO 29 SYMM</v>
          </cell>
        </row>
        <row r="1214">
          <cell r="A1214" t="str">
            <v>PM-EW3247</v>
          </cell>
          <cell r="B1214" t="str">
            <v>EXTENDED WARRANTY</v>
          </cell>
        </row>
        <row r="1215">
          <cell r="A1215" t="str">
            <v>PW40U-ASTL</v>
          </cell>
          <cell r="B1215" t="str">
            <v>Dual 40U Rack Power Cords for Australia</v>
          </cell>
        </row>
        <row r="1216">
          <cell r="A1216" t="str">
            <v>PW40U-IEC3</v>
          </cell>
          <cell r="B1216" t="str">
            <v>Dual 40U Rack Power Cords for International use (e</v>
          </cell>
        </row>
        <row r="1217">
          <cell r="A1217" t="str">
            <v>PW40U-US</v>
          </cell>
          <cell r="B1217" t="str">
            <v>Dual 40U Rack Power Cord US</v>
          </cell>
        </row>
        <row r="1218">
          <cell r="A1218" t="str">
            <v>PWCAB-ASTL</v>
          </cell>
          <cell r="B1218" t="str">
            <v>DUAL CAB POWER CORD AUSTRALIA 1P56</v>
          </cell>
        </row>
        <row r="1219">
          <cell r="A1219" t="str">
            <v>PWCAB-IEC3</v>
          </cell>
          <cell r="B1219" t="str">
            <v>DUAL CAB POWER CORD IEC309</v>
          </cell>
        </row>
        <row r="1220">
          <cell r="A1220" t="str">
            <v>PWCAB-INTL</v>
          </cell>
          <cell r="B1220" t="str">
            <v>DUAL CAB POWER CORD INTL TWISTLOCK</v>
          </cell>
        </row>
        <row r="1221">
          <cell r="A1221" t="str">
            <v>PWCAB-USL</v>
          </cell>
          <cell r="B1221" t="str">
            <v>DUAL CAB POWER CORD US TWISTLOCK</v>
          </cell>
        </row>
        <row r="1222">
          <cell r="A1222" t="str">
            <v>PWDSK-ASTL</v>
          </cell>
          <cell r="B1222" t="str">
            <v>DUAL DESKSIDE POWER CORD AUSTRALIA</v>
          </cell>
        </row>
        <row r="1223">
          <cell r="A1223" t="str">
            <v>PWDSK-DEN</v>
          </cell>
          <cell r="B1223" t="str">
            <v>DUAL DESKSIDE POWER CORD DENMARK</v>
          </cell>
        </row>
        <row r="1224">
          <cell r="A1224" t="str">
            <v>PWDSK-EUR</v>
          </cell>
          <cell r="B1224" t="str">
            <v>DUAL DESKSIDE POWER CORD EUROPE</v>
          </cell>
        </row>
        <row r="1225">
          <cell r="A1225" t="str">
            <v>PWDSK-IT</v>
          </cell>
          <cell r="B1225" t="str">
            <v>DUAL DESKSIDE POWER CORD ITALY</v>
          </cell>
        </row>
        <row r="1226">
          <cell r="A1226" t="str">
            <v>PWDSK-JPN</v>
          </cell>
          <cell r="B1226" t="str">
            <v>DUAL DESKSIDE POWER CORD JAPAN</v>
          </cell>
        </row>
        <row r="1227">
          <cell r="A1227" t="str">
            <v>PWDSK-SWT</v>
          </cell>
          <cell r="B1227" t="str">
            <v>DUAL DESKSIDE POWER CORD SWITZ</v>
          </cell>
        </row>
        <row r="1228">
          <cell r="A1228" t="str">
            <v>PWDSK-UK</v>
          </cell>
          <cell r="B1228" t="str">
            <v>DUAL DESKSIDE POWER CORD UK</v>
          </cell>
        </row>
        <row r="1229">
          <cell r="A1229" t="str">
            <v>PWDSK-US</v>
          </cell>
          <cell r="B1229" t="str">
            <v>DUAL DESKSIDE POWER CORD US</v>
          </cell>
        </row>
        <row r="1230">
          <cell r="A1230" t="str">
            <v>QCP-2202F-ESP</v>
          </cell>
          <cell r="B1230" t="str">
            <v>QLOGIC SUNFIRE CARD</v>
          </cell>
        </row>
        <row r="1231">
          <cell r="A1231" t="str">
            <v>QLA1041</v>
          </cell>
          <cell r="B1231" t="str">
            <v>QLOGIC ADAPTER CARD</v>
          </cell>
        </row>
        <row r="1232">
          <cell r="A1232" t="str">
            <v>QLA-1240</v>
          </cell>
          <cell r="B1232" t="str">
            <v>QLOGIC CARD</v>
          </cell>
        </row>
        <row r="1233">
          <cell r="A1233" t="str">
            <v>QLA-2100-F</v>
          </cell>
          <cell r="B1233" t="str">
            <v>QLOGIC ADAPTER CARD</v>
          </cell>
        </row>
        <row r="1234">
          <cell r="A1234" t="str">
            <v>QLA-2200F-EMC</v>
          </cell>
          <cell r="B1234" t="str">
            <v>QLOGIC ADAPTER CARD</v>
          </cell>
        </row>
        <row r="1235">
          <cell r="A1235" t="str">
            <v>QLA-2202F-EMC</v>
          </cell>
          <cell r="B1235" t="str">
            <v>QLOGIC CARD</v>
          </cell>
        </row>
        <row r="1236">
          <cell r="A1236" t="str">
            <v>QLA-2300F-ESP</v>
          </cell>
          <cell r="B1236" t="str">
            <v>QLOGIC CARD</v>
          </cell>
        </row>
        <row r="1237">
          <cell r="A1237" t="str">
            <v>QLA-2302F-BK</v>
          </cell>
          <cell r="B1237" t="str">
            <v>2GB PCI QLOGIC CARD</v>
          </cell>
        </row>
        <row r="1238">
          <cell r="A1238" t="str">
            <v>QLA-2310F-ESP</v>
          </cell>
          <cell r="B1238" t="str">
            <v>2GB PCI-X 133MHZ QLOGIC HBA</v>
          </cell>
        </row>
        <row r="1239">
          <cell r="A1239" t="str">
            <v>RA8000</v>
          </cell>
          <cell r="B1239" t="str">
            <v>STORAGEWORKS SUBSYTEM</v>
          </cell>
        </row>
        <row r="1240">
          <cell r="A1240" t="str">
            <v>RD7133010</v>
          </cell>
          <cell r="B1240" t="str">
            <v>7133-010 SHELL ONLY-RACK</v>
          </cell>
        </row>
        <row r="1241">
          <cell r="A1241" t="str">
            <v>RD71333401</v>
          </cell>
          <cell r="B1241" t="str">
            <v>7133-3401 4.5 GB HDA</v>
          </cell>
        </row>
        <row r="1242">
          <cell r="A1242" t="str">
            <v>RJ-11CABLE</v>
          </cell>
          <cell r="B1242" t="str">
            <v>FOUR RJ-11 CBL FOR PHONE MUX SYS</v>
          </cell>
        </row>
        <row r="1243">
          <cell r="A1243" t="str">
            <v>RMK</v>
          </cell>
          <cell r="B1243" t="str">
            <v>RACKMOUNT/PATHLIGHT</v>
          </cell>
        </row>
        <row r="1244">
          <cell r="A1244" t="str">
            <v>RPQ16PCH53</v>
          </cell>
          <cell r="B1244" t="str">
            <v>RPQ 5300 16 PARALLEL</v>
          </cell>
        </row>
        <row r="1245">
          <cell r="A1245" t="str">
            <v>RPQ32PCH57</v>
          </cell>
          <cell r="B1245" t="str">
            <v>RPQ 5700 32 PARALLEL CHNL</v>
          </cell>
        </row>
        <row r="1246">
          <cell r="A1246" t="str">
            <v>RPQ34-CHN</v>
          </cell>
          <cell r="B1246" t="str">
            <v>RPL 1OR2 CACHE BD W/CHNDR</v>
          </cell>
        </row>
        <row r="1247">
          <cell r="A1247" t="str">
            <v>RPQ54-CHN</v>
          </cell>
          <cell r="B1247" t="str">
            <v>RPL 1OR2 CACHE BD W/</v>
          </cell>
        </row>
        <row r="1248">
          <cell r="A1248" t="str">
            <v>SAVANT</v>
          </cell>
          <cell r="B1248" t="str">
            <v>GLOBAL SERVER</v>
          </cell>
        </row>
        <row r="1249">
          <cell r="A1249" t="str">
            <v>SCB-DOC</v>
          </cell>
          <cell r="B1249" t="str">
            <v>SYMMETRIX-SCB DOC KIT</v>
          </cell>
        </row>
        <row r="1250">
          <cell r="A1250" t="str">
            <v>SCQ-DOC</v>
          </cell>
          <cell r="B1250" t="str">
            <v>SYMMETRIX-SCQ DOC KIT</v>
          </cell>
        </row>
        <row r="1251">
          <cell r="A1251" t="str">
            <v>SDAE10-I</v>
          </cell>
          <cell r="B1251" t="str">
            <v>SONY DAE MADE IN IRELAND</v>
          </cell>
        </row>
        <row r="1252">
          <cell r="A1252" t="str">
            <v>SDAE10-U</v>
          </cell>
          <cell r="B1252" t="str">
            <v>SONY DAE MADE IN US</v>
          </cell>
        </row>
        <row r="1253">
          <cell r="A1253" t="str">
            <v>SDAE218-I</v>
          </cell>
          <cell r="B1253" t="str">
            <v>Sony DAE w/2 18GB Cork</v>
          </cell>
        </row>
        <row r="1254">
          <cell r="A1254" t="str">
            <v>SDAE218-U</v>
          </cell>
          <cell r="B1254" t="str">
            <v>Sony DAE w/2 18GB APEX</v>
          </cell>
        </row>
        <row r="1255">
          <cell r="A1255" t="str">
            <v>SDAE236-I</v>
          </cell>
          <cell r="B1255" t="str">
            <v>Sony DAE w/2 36GB Cork</v>
          </cell>
        </row>
        <row r="1256">
          <cell r="A1256" t="str">
            <v>SDAE236-U</v>
          </cell>
          <cell r="B1256" t="str">
            <v>Sony DAE w/2 36GB APEX</v>
          </cell>
        </row>
        <row r="1257">
          <cell r="A1257" t="str">
            <v>SDAE273-I</v>
          </cell>
          <cell r="B1257" t="str">
            <v>Sony DAE w/2 73GB Cork</v>
          </cell>
        </row>
        <row r="1258">
          <cell r="A1258" t="str">
            <v>SDAE273-U</v>
          </cell>
          <cell r="B1258" t="str">
            <v>Sony DAE w/2 73GB APEX</v>
          </cell>
        </row>
        <row r="1259">
          <cell r="A1259" t="str">
            <v>SDAE-I</v>
          </cell>
          <cell r="B1259" t="str">
            <v>SONY DAE IRELAND NO DISKS</v>
          </cell>
        </row>
        <row r="1260">
          <cell r="A1260" t="str">
            <v>SDAE-U</v>
          </cell>
          <cell r="B1260" t="str">
            <v>SONY DAE US - NO DISKS</v>
          </cell>
        </row>
        <row r="1261">
          <cell r="A1261" t="str">
            <v>SEDC-FIBRE</v>
          </cell>
          <cell r="B1261" t="str">
            <v>ADDON FIBRE BOARD</v>
          </cell>
        </row>
        <row r="1262">
          <cell r="A1262" t="str">
            <v>SEDC-KIT1</v>
          </cell>
          <cell r="B1262" t="str">
            <v>1-PORT SYM EDM ATT KIT</v>
          </cell>
        </row>
        <row r="1263">
          <cell r="A1263" t="str">
            <v>SEDC-KIT3</v>
          </cell>
          <cell r="B1263" t="str">
            <v>3-PORT SYM EDM ATT KIT</v>
          </cell>
        </row>
        <row r="1264">
          <cell r="A1264" t="str">
            <v>SEDC-KIT5</v>
          </cell>
          <cell r="B1264" t="str">
            <v>5-PORT SYM EDM ATT KIT</v>
          </cell>
        </row>
        <row r="1265">
          <cell r="A1265" t="str">
            <v>SEDC-KITF</v>
          </cell>
          <cell r="B1265" t="str">
            <v>EDM FIBRE SYM ATT KIT</v>
          </cell>
        </row>
        <row r="1266">
          <cell r="A1266" t="str">
            <v>SEDC-KITF2</v>
          </cell>
          <cell r="B1266" t="str">
            <v>2-PT SYMM ATTACH-FC</v>
          </cell>
        </row>
        <row r="1267">
          <cell r="A1267" t="str">
            <v>SEDC-KITF4</v>
          </cell>
          <cell r="B1267" t="str">
            <v>4-PT SYMM ATTACH-FC</v>
          </cell>
        </row>
        <row r="1268">
          <cell r="A1268" t="str">
            <v>SEDC-KT2-PCIH</v>
          </cell>
          <cell r="B1268" t="str">
            <v>2-PT SYMM ATTACH-PCI HVD</v>
          </cell>
        </row>
        <row r="1269">
          <cell r="A1269" t="str">
            <v>SEDC-KT2-PCIL</v>
          </cell>
          <cell r="B1269" t="str">
            <v>2-PT SYMM ATTACH-PCI</v>
          </cell>
        </row>
        <row r="1270">
          <cell r="A1270" t="str">
            <v>SEDC-KT4-PCIH</v>
          </cell>
          <cell r="B1270" t="str">
            <v>4-PT SYMM ATTACH-PCI HVD</v>
          </cell>
        </row>
        <row r="1271">
          <cell r="A1271" t="str">
            <v>SEDC-KT4-PCIL</v>
          </cell>
          <cell r="B1271" t="str">
            <v>4-PT SYMM ATTACH-PCI</v>
          </cell>
        </row>
        <row r="1272">
          <cell r="A1272" t="str">
            <v>SGXARY010A</v>
          </cell>
          <cell r="B1272" t="str">
            <v>127GB SUN PHOTON/A5000'S</v>
          </cell>
        </row>
        <row r="1273">
          <cell r="A1273" t="str">
            <v>SGXARY012A</v>
          </cell>
          <cell r="B1273" t="str">
            <v>254GB SUN PHOTON/A5000'S</v>
          </cell>
        </row>
        <row r="1274">
          <cell r="A1274" t="str">
            <v>SONY18</v>
          </cell>
          <cell r="B1274" t="str">
            <v>SONY-1 18GB DRV 512 BYTE</v>
          </cell>
        </row>
        <row r="1275">
          <cell r="A1275" t="str">
            <v>SONY36</v>
          </cell>
          <cell r="B1275" t="str">
            <v>Sony 36GB C5 10K drive</v>
          </cell>
        </row>
        <row r="1276">
          <cell r="A1276" t="str">
            <v>SONY418</v>
          </cell>
          <cell r="B1276" t="str">
            <v>Sony 4 - 18GB drive pack</v>
          </cell>
        </row>
        <row r="1277">
          <cell r="A1277" t="str">
            <v>SONY436</v>
          </cell>
          <cell r="B1277" t="str">
            <v>Sony 4 pack 36GB C5 10K</v>
          </cell>
        </row>
        <row r="1278">
          <cell r="A1278" t="str">
            <v>SONY473</v>
          </cell>
          <cell r="B1278" t="str">
            <v>Sony 4 pack 73GB C5 10K</v>
          </cell>
        </row>
        <row r="1279">
          <cell r="A1279" t="str">
            <v>SP-1001</v>
          </cell>
          <cell r="B1279" t="str">
            <v>CONNECTRIX SVC PROC KIT</v>
          </cell>
        </row>
        <row r="1280">
          <cell r="A1280" t="str">
            <v>SP-1004</v>
          </cell>
          <cell r="B1280" t="str">
            <v>SRVCE PROCSSR FOR EC1200</v>
          </cell>
        </row>
        <row r="1281">
          <cell r="A1281" t="str">
            <v>SPS-ADJ</v>
          </cell>
          <cell r="B1281" t="str">
            <v>ADJ RACK RAIL KIT SPS</v>
          </cell>
        </row>
        <row r="1282">
          <cell r="A1282" t="str">
            <v>SPST</v>
          </cell>
          <cell r="B1282" t="str">
            <v>TELCO RAIL KIT FOR SPS</v>
          </cell>
        </row>
        <row r="1283">
          <cell r="A1283" t="str">
            <v>SQ99-20</v>
          </cell>
          <cell r="B1283" t="str">
            <v>CABLE</v>
          </cell>
        </row>
        <row r="1284">
          <cell r="A1284" t="str">
            <v>SQ9V-006</v>
          </cell>
          <cell r="B1284" t="str">
            <v>CABLE</v>
          </cell>
        </row>
        <row r="1285">
          <cell r="A1285" t="str">
            <v>SUNA5100</v>
          </cell>
          <cell r="B1285" t="str">
            <v>127 GB SUN</v>
          </cell>
        </row>
        <row r="1286">
          <cell r="A1286" t="str">
            <v>SUNA5200</v>
          </cell>
          <cell r="B1286" t="str">
            <v>200 GB SUN</v>
          </cell>
        </row>
        <row r="1287">
          <cell r="A1287" t="str">
            <v>SW1U-ADJ</v>
          </cell>
          <cell r="B1287" t="str">
            <v>ADJ RACK RAIL KIT 8 PORT SWITCH</v>
          </cell>
        </row>
        <row r="1288">
          <cell r="A1288" t="str">
            <v>SW1U-DE</v>
          </cell>
          <cell r="B1288" t="str">
            <v>ADJ RAIL KIT FOR 8 PORT SWITCH</v>
          </cell>
        </row>
        <row r="1289">
          <cell r="A1289" t="str">
            <v>SW1U-T</v>
          </cell>
          <cell r="B1289" t="str">
            <v>TELCO RAIL KIT 8 PORT SWITCH</v>
          </cell>
        </row>
        <row r="1290">
          <cell r="A1290" t="str">
            <v>SW2U-ADJ</v>
          </cell>
          <cell r="B1290" t="str">
            <v>ADJ RACK RAIL KIT 16 PORT SWITCH</v>
          </cell>
        </row>
        <row r="1291">
          <cell r="A1291" t="str">
            <v>SW2U-DE</v>
          </cell>
          <cell r="B1291" t="str">
            <v>ADJ RACK RAIL KIT FOR 16 PORT SWITCH</v>
          </cell>
        </row>
        <row r="1292">
          <cell r="A1292" t="str">
            <v>SW2U-T</v>
          </cell>
          <cell r="B1292" t="str">
            <v>TELCO RAIL KIT 16 PORT SWITCH</v>
          </cell>
        </row>
        <row r="1293">
          <cell r="A1293" t="str">
            <v>SYMMOD-115V</v>
          </cell>
          <cell r="B1293" t="str">
            <v>MODEM 115V</v>
          </cell>
        </row>
        <row r="1294">
          <cell r="A1294" t="str">
            <v>SYMMOD-230V</v>
          </cell>
          <cell r="B1294" t="str">
            <v>MODEM 230V</v>
          </cell>
        </row>
        <row r="1295">
          <cell r="A1295" t="str">
            <v>SYMMOD-ARTINA</v>
          </cell>
          <cell r="B1295" t="str">
            <v>MODEL ARGENTINA</v>
          </cell>
        </row>
        <row r="1296">
          <cell r="A1296" t="str">
            <v>SYMMOD-AST</v>
          </cell>
          <cell r="B1296" t="str">
            <v>MODEM AUSTRIA</v>
          </cell>
        </row>
        <row r="1297">
          <cell r="A1297" t="str">
            <v>SYMMOD-AUL</v>
          </cell>
          <cell r="B1297" t="str">
            <v>MODEM AUSTRALIA</v>
          </cell>
        </row>
        <row r="1298">
          <cell r="A1298" t="str">
            <v>SYMMOD-BEL</v>
          </cell>
          <cell r="B1298" t="str">
            <v>MODEL BELGIUM</v>
          </cell>
        </row>
        <row r="1299">
          <cell r="A1299" t="str">
            <v>SYMMOD-CHN</v>
          </cell>
          <cell r="B1299" t="str">
            <v>MODEM CHINA</v>
          </cell>
        </row>
        <row r="1300">
          <cell r="A1300" t="str">
            <v>SYMMOD-CZ</v>
          </cell>
          <cell r="B1300" t="str">
            <v>MODEM CZECH</v>
          </cell>
        </row>
        <row r="1301">
          <cell r="A1301" t="str">
            <v>SYMMOD-DEN</v>
          </cell>
          <cell r="B1301" t="str">
            <v>MODEM DENMARK</v>
          </cell>
        </row>
        <row r="1302">
          <cell r="A1302" t="str">
            <v>SYMMOD-EUR</v>
          </cell>
          <cell r="B1302" t="str">
            <v>MODEM EURO</v>
          </cell>
        </row>
        <row r="1303">
          <cell r="A1303" t="str">
            <v>SYMMOD-FIN</v>
          </cell>
          <cell r="B1303" t="str">
            <v>MODEM FINLAND</v>
          </cell>
        </row>
        <row r="1304">
          <cell r="A1304" t="str">
            <v>SYMMOD-FRA</v>
          </cell>
          <cell r="B1304" t="str">
            <v>MODEM FRANCE</v>
          </cell>
        </row>
        <row r="1305">
          <cell r="A1305" t="str">
            <v>SYMMOD-GER</v>
          </cell>
          <cell r="B1305" t="str">
            <v>MODEM GERMANY</v>
          </cell>
        </row>
        <row r="1306">
          <cell r="A1306" t="str">
            <v>SYMMOD-HK</v>
          </cell>
          <cell r="B1306" t="str">
            <v>MODEM HONGKONG</v>
          </cell>
        </row>
        <row r="1307">
          <cell r="A1307" t="str">
            <v>SYMMOD-IR1</v>
          </cell>
          <cell r="B1307" t="str">
            <v>MODEM ICELAND</v>
          </cell>
        </row>
        <row r="1308">
          <cell r="A1308" t="str">
            <v>SYMMOD-IRL</v>
          </cell>
          <cell r="B1308" t="str">
            <v>MODEM IRELAND</v>
          </cell>
        </row>
        <row r="1309">
          <cell r="A1309" t="str">
            <v>SYMMOD-ISR</v>
          </cell>
          <cell r="B1309" t="str">
            <v>MODEM ISRAEL</v>
          </cell>
        </row>
        <row r="1310">
          <cell r="A1310" t="str">
            <v>SYMMOD-ITA</v>
          </cell>
          <cell r="B1310" t="str">
            <v>MODEM ITALY</v>
          </cell>
        </row>
        <row r="1311">
          <cell r="A1311" t="str">
            <v>SYMMOD-JAP</v>
          </cell>
          <cell r="B1311" t="str">
            <v>MODEM JAPAN</v>
          </cell>
        </row>
        <row r="1312">
          <cell r="A1312" t="str">
            <v>SYMMOD-KOR</v>
          </cell>
          <cell r="B1312" t="str">
            <v>MODEM KOREA</v>
          </cell>
        </row>
        <row r="1313">
          <cell r="A1313" t="str">
            <v>SYMMOD-MOR</v>
          </cell>
          <cell r="B1313" t="str">
            <v>MODEM MOROCCO</v>
          </cell>
        </row>
        <row r="1314">
          <cell r="A1314" t="str">
            <v>SYMMOD-NET</v>
          </cell>
          <cell r="B1314" t="str">
            <v>MODEM NETHERLANDS</v>
          </cell>
        </row>
        <row r="1315">
          <cell r="A1315" t="str">
            <v>SYMMOD-NOR</v>
          </cell>
          <cell r="B1315" t="str">
            <v>MODEM NORWAY</v>
          </cell>
        </row>
        <row r="1316">
          <cell r="A1316" t="str">
            <v>SYMMOD-NZEA</v>
          </cell>
          <cell r="B1316" t="str">
            <v>MODEM NEW ZEALAND</v>
          </cell>
        </row>
        <row r="1317">
          <cell r="A1317" t="str">
            <v>SYMMOD-SA</v>
          </cell>
          <cell r="B1317" t="str">
            <v>MODEM SO. AFRICA</v>
          </cell>
        </row>
        <row r="1318">
          <cell r="A1318" t="str">
            <v>SYMMOD-SPA</v>
          </cell>
          <cell r="B1318" t="str">
            <v>MODEM SPAIN</v>
          </cell>
        </row>
        <row r="1319">
          <cell r="A1319" t="str">
            <v>SYMMOD-SWE</v>
          </cell>
          <cell r="B1319" t="str">
            <v>MODEM SWEDEN</v>
          </cell>
        </row>
        <row r="1320">
          <cell r="A1320" t="str">
            <v>SYMMOD-SWI</v>
          </cell>
          <cell r="B1320" t="str">
            <v>MODEM SWITZERLAND</v>
          </cell>
        </row>
        <row r="1321">
          <cell r="A1321" t="str">
            <v>SYMMOD-SWZ</v>
          </cell>
          <cell r="B1321" t="str">
            <v>MODEM SWITZERLAND INTER</v>
          </cell>
        </row>
        <row r="1322">
          <cell r="A1322" t="str">
            <v>SYMMOD-TAI</v>
          </cell>
          <cell r="B1322" t="str">
            <v>MODEL TAIWAN</v>
          </cell>
        </row>
        <row r="1323">
          <cell r="A1323" t="str">
            <v>SYMMOD-UK</v>
          </cell>
          <cell r="B1323" t="str">
            <v>MODEM UNITED KINGDOM</v>
          </cell>
        </row>
        <row r="1324">
          <cell r="A1324" t="str">
            <v>SYMMOD-US</v>
          </cell>
          <cell r="B1324" t="str">
            <v>MODEM USA</v>
          </cell>
        </row>
        <row r="1325">
          <cell r="A1325" t="str">
            <v>SYM-SECURE1</v>
          </cell>
          <cell r="B1325" t="str">
            <v>HALF BAY SEISMIC KIT</v>
          </cell>
        </row>
        <row r="1326">
          <cell r="A1326" t="str">
            <v>SYM-SECURE2</v>
          </cell>
          <cell r="B1326" t="str">
            <v>1 BAY SEISMIC KIT</v>
          </cell>
        </row>
        <row r="1327">
          <cell r="A1327" t="str">
            <v>SYM-SECURE3</v>
          </cell>
          <cell r="B1327" t="str">
            <v>3 BAY SEISMIC KIT</v>
          </cell>
        </row>
        <row r="1328">
          <cell r="A1328" t="str">
            <v>SYM-SILENCER</v>
          </cell>
          <cell r="B1328" t="str">
            <v>SILENCER 3/52XX 3/54XX</v>
          </cell>
        </row>
        <row r="1329">
          <cell r="A1329" t="str">
            <v>SYM-SILENCER3</v>
          </cell>
          <cell r="B1329" t="str">
            <v>SILENCER 8000 3/59X 3/58X</v>
          </cell>
        </row>
        <row r="1330">
          <cell r="A1330" t="str">
            <v>TH8BF-YF</v>
          </cell>
          <cell r="B1330" t="str">
            <v>QUANTUM DLT</v>
          </cell>
        </row>
        <row r="1331">
          <cell r="A1331" t="str">
            <v>TLU-100</v>
          </cell>
          <cell r="B1331" t="str">
            <v>ATL X/100 BASE TLU</v>
          </cell>
        </row>
        <row r="1332">
          <cell r="A1332" t="str">
            <v>TLU-P3000</v>
          </cell>
          <cell r="B1332" t="str">
            <v>ATL P3000 BASE TLU</v>
          </cell>
        </row>
        <row r="1333">
          <cell r="A1333" t="str">
            <v>TLU-P7000-BIN</v>
          </cell>
          <cell r="B1333" t="str">
            <v>P7K BIN UPG FM 555 TO 679</v>
          </cell>
        </row>
        <row r="1334">
          <cell r="A1334" t="str">
            <v>TLU-P7000D555</v>
          </cell>
          <cell r="B1334" t="str">
            <v>ATL P7K DLT TLU-555 CART</v>
          </cell>
        </row>
        <row r="1335">
          <cell r="A1335" t="str">
            <v>TLU-P7000D679</v>
          </cell>
          <cell r="B1335" t="str">
            <v>ATL P7K DLT TLU -679 CART</v>
          </cell>
        </row>
        <row r="1336">
          <cell r="A1336" t="str">
            <v>TLU-P7000L555</v>
          </cell>
          <cell r="B1336" t="str">
            <v>ATL P7K LTO -555 CART</v>
          </cell>
        </row>
        <row r="1337">
          <cell r="A1337" t="str">
            <v>TLU-P7000L679</v>
          </cell>
          <cell r="B1337" t="str">
            <v>ATL P7K LTO TLU -679 CART</v>
          </cell>
        </row>
        <row r="1338">
          <cell r="A1338" t="str">
            <v>U24531C100</v>
          </cell>
          <cell r="B1338" t="str">
            <v>FUJITSU OPT NT-NO HBA/CAB</v>
          </cell>
        </row>
        <row r="1339">
          <cell r="A1339" t="str">
            <v>U24531C101</v>
          </cell>
          <cell r="B1339" t="str">
            <v>FUJITSU OPT SUN-NO HBA/CA</v>
          </cell>
        </row>
        <row r="1340">
          <cell r="A1340" t="str">
            <v>VIXEL-2000</v>
          </cell>
          <cell r="B1340" t="str">
            <v>VIXEL RAPPORT 2000</v>
          </cell>
        </row>
        <row r="1341">
          <cell r="A1341" t="str">
            <v>WS-C2950-24</v>
          </cell>
          <cell r="B1341" t="str">
            <v>CISCI SWITCH</v>
          </cell>
        </row>
        <row r="1342">
          <cell r="A1342" t="str">
            <v>X1141A</v>
          </cell>
          <cell r="B1342" t="str">
            <v>SUN ETHERNET CARD</v>
          </cell>
        </row>
        <row r="1343">
          <cell r="A1343" t="str">
            <v>X1195A</v>
          </cell>
          <cell r="B1343" t="str">
            <v>SUN CARD</v>
          </cell>
        </row>
        <row r="1344">
          <cell r="A1344" t="str">
            <v>X-3000-182AUP</v>
          </cell>
          <cell r="B1344" t="str">
            <v>SYM 3000 36.2GB 5264 UPG</v>
          </cell>
        </row>
        <row r="1345">
          <cell r="A1345" t="str">
            <v>X-3000-182UPG</v>
          </cell>
          <cell r="B1345" t="str">
            <v>SYM 3000 36.2 5264 UPG</v>
          </cell>
        </row>
        <row r="1346">
          <cell r="A1346" t="str">
            <v>X-3000-472AUP</v>
          </cell>
          <cell r="B1346" t="str">
            <v>SYM 3000 93.64GB 5264 UPG</v>
          </cell>
        </row>
        <row r="1347">
          <cell r="A1347" t="str">
            <v>X-3000-472UPG</v>
          </cell>
          <cell r="B1347" t="str">
            <v>SYM 3000 93.64GB 5264 UPG</v>
          </cell>
        </row>
        <row r="1348">
          <cell r="A1348" t="str">
            <v>X-3030-182AUP</v>
          </cell>
          <cell r="B1348" t="str">
            <v>SYMM 3030 36.2GB 5264 UPG</v>
          </cell>
        </row>
        <row r="1349">
          <cell r="A1349" t="str">
            <v>X-3030-182UPG</v>
          </cell>
          <cell r="B1349" t="str">
            <v>SYM 3030 35.8GB 5264 UPG</v>
          </cell>
        </row>
        <row r="1350">
          <cell r="A1350" t="str">
            <v>X-5000-182UPG</v>
          </cell>
          <cell r="B1350" t="str">
            <v>SYM 3000 36.2GB 5264 UPG</v>
          </cell>
        </row>
        <row r="1351">
          <cell r="A1351" t="str">
            <v>X-5000-472UPG</v>
          </cell>
          <cell r="B1351" t="str">
            <v>SYM 3000 93.64GB 5264 UPG</v>
          </cell>
        </row>
        <row r="1352">
          <cell r="A1352" t="str">
            <v>X-5030-182UPG</v>
          </cell>
          <cell r="B1352" t="str">
            <v>SYM 5030 35.8GB 5264 UPG</v>
          </cell>
        </row>
        <row r="1353">
          <cell r="A1353" t="str">
            <v>X6730A</v>
          </cell>
          <cell r="B1353" t="str">
            <v>SUN CARD</v>
          </cell>
        </row>
        <row r="1354">
          <cell r="A1354" t="str">
            <v>X6731A</v>
          </cell>
          <cell r="B1354" t="str">
            <v>FC-100FC-AL-GBIC MODULE</v>
          </cell>
        </row>
        <row r="1355">
          <cell r="A1355" t="str">
            <v>X6732A</v>
          </cell>
          <cell r="B1355" t="str">
            <v>SUN FIBRE HUB</v>
          </cell>
        </row>
        <row r="1356">
          <cell r="A1356" t="str">
            <v>X7005A</v>
          </cell>
          <cell r="B1356" t="str">
            <v>SUN CARD</v>
          </cell>
        </row>
        <row r="1357">
          <cell r="A1357" t="str">
            <v>XBR-000025</v>
          </cell>
          <cell r="B1357" t="str">
            <v>BROCADE GBICS</v>
          </cell>
        </row>
        <row r="1358">
          <cell r="A1358" t="str">
            <v>XBR-2250-0001</v>
          </cell>
          <cell r="B1358" t="str">
            <v>BROCADE BLADES</v>
          </cell>
        </row>
        <row r="1359">
          <cell r="A1359" t="str">
            <v>XBR-6400-00</v>
          </cell>
          <cell r="B1359" t="str">
            <v>64 PORT BROCADE SWITCH</v>
          </cell>
        </row>
        <row r="1360">
          <cell r="A1360" t="str">
            <v>XBR-6400-0000</v>
          </cell>
          <cell r="B1360" t="str">
            <v>64 PORT BROCADE SWITCH</v>
          </cell>
        </row>
        <row r="1361">
          <cell r="A1361" t="str">
            <v>XTC1P-OPT</v>
          </cell>
          <cell r="B1361" t="str">
            <v>SILICON GRAPHICS HBA</v>
          </cell>
        </row>
        <row r="1362">
          <cell r="A1362">
            <v>23391139</v>
          </cell>
          <cell r="B1362" t="str">
            <v>Unisys Navi NT Agent/CLI</v>
          </cell>
        </row>
        <row r="1363">
          <cell r="A1363">
            <v>23391253</v>
          </cell>
          <cell r="B1363" t="str">
            <v>Unisys Navi NT ATF</v>
          </cell>
        </row>
        <row r="1364">
          <cell r="A1364">
            <v>44964807</v>
          </cell>
          <cell r="B1364" t="str">
            <v>Kit - SPS, Interface Cable, 32"Cord</v>
          </cell>
        </row>
        <row r="1365">
          <cell r="A1365">
            <v>44964831</v>
          </cell>
          <cell r="B1365" t="str">
            <v>Standby Power Supply and Tray</v>
          </cell>
        </row>
        <row r="1366">
          <cell r="A1366">
            <v>44964856</v>
          </cell>
          <cell r="B1366" t="str">
            <v>DPE Rack Mount Kit</v>
          </cell>
        </row>
        <row r="1367">
          <cell r="A1367">
            <v>44964872</v>
          </cell>
          <cell r="B1367" t="str">
            <v>DAE Rack Mount Kit</v>
          </cell>
        </row>
        <row r="1368">
          <cell r="A1368">
            <v>44964914</v>
          </cell>
          <cell r="B1368" t="str">
            <v>Kit-Transition Spacer/Filler CLD (Mul</v>
          </cell>
        </row>
        <row r="1369">
          <cell r="A1369">
            <v>44964955</v>
          </cell>
          <cell r="B1369" t="str">
            <v>CRU Disk Filler</v>
          </cell>
        </row>
        <row r="1370">
          <cell r="A1370">
            <v>44965234</v>
          </cell>
          <cell r="B1370" t="str">
            <v>Add-on Storage Processor w/256MB cache</v>
          </cell>
        </row>
        <row r="1371">
          <cell r="A1371">
            <v>44965242</v>
          </cell>
          <cell r="B1371" t="str">
            <v>DPE Power Supply</v>
          </cell>
        </row>
        <row r="1372">
          <cell r="A1372">
            <v>44965259</v>
          </cell>
          <cell r="B1372" t="str">
            <v>DPE Link Control Card</v>
          </cell>
        </row>
        <row r="1373">
          <cell r="A1373">
            <v>44965267</v>
          </cell>
          <cell r="B1373" t="str">
            <v>SP Fan Pack</v>
          </cell>
        </row>
        <row r="1374">
          <cell r="A1374">
            <v>44965275</v>
          </cell>
          <cell r="B1374" t="str">
            <v>Empty DAE Rackmount Cloud</v>
          </cell>
        </row>
        <row r="1375">
          <cell r="A1375">
            <v>44965283</v>
          </cell>
          <cell r="B1375" t="str">
            <v>DAE Power Supply</v>
          </cell>
        </row>
        <row r="1376">
          <cell r="A1376">
            <v>44965291</v>
          </cell>
          <cell r="B1376" t="str">
            <v>DAE Link Control Card</v>
          </cell>
        </row>
        <row r="1377">
          <cell r="A1377">
            <v>44965309</v>
          </cell>
          <cell r="B1377" t="str">
            <v>Disk Array Fan Pack</v>
          </cell>
        </row>
        <row r="1378">
          <cell r="A1378">
            <v>44965317</v>
          </cell>
          <cell r="B1378" t="str">
            <v>DAE Fibre Interconnect Cable 0.3m</v>
          </cell>
        </row>
        <row r="1379">
          <cell r="A1379">
            <v>44965325</v>
          </cell>
          <cell r="B1379" t="str">
            <v>DAE Fibre Interconnect Cable 5m</v>
          </cell>
        </row>
        <row r="1380">
          <cell r="A1380">
            <v>44965333</v>
          </cell>
          <cell r="B1380" t="str">
            <v>OSR7700/7800 Standby Power Supply</v>
          </cell>
        </row>
        <row r="1381">
          <cell r="A1381">
            <v>44965358</v>
          </cell>
          <cell r="B1381" t="str">
            <v>Standby Power Supply Interface Cable</v>
          </cell>
        </row>
        <row r="1382">
          <cell r="A1382">
            <v>44965382</v>
          </cell>
          <cell r="B1382" t="str">
            <v>Add-on Storage Processor w/512MB cache</v>
          </cell>
        </row>
        <row r="1383">
          <cell r="A1383">
            <v>44969442</v>
          </cell>
          <cell r="B1383" t="str">
            <v>Unisys, Half U Filler, CLOUD</v>
          </cell>
        </row>
        <row r="1384">
          <cell r="A1384">
            <v>44970127</v>
          </cell>
          <cell r="B1384" t="str">
            <v>Unisys, Transition Panel, CLOUD</v>
          </cell>
        </row>
        <row r="1385">
          <cell r="A1385">
            <v>44977551</v>
          </cell>
          <cell r="B1385" t="str">
            <v>Unisys, Appearance Strip, CLOUD</v>
          </cell>
        </row>
        <row r="1386">
          <cell r="A1386">
            <v>44984987</v>
          </cell>
          <cell r="B1386" t="str">
            <v>Unisys Add-on K1 SP with 128MB</v>
          </cell>
        </row>
        <row r="1387">
          <cell r="A1387">
            <v>44985000</v>
          </cell>
          <cell r="B1387" t="str">
            <v>OSR6700 400W SPS for K1 with Tray</v>
          </cell>
        </row>
        <row r="1388">
          <cell r="A1388">
            <v>44985026</v>
          </cell>
          <cell r="B1388" t="str">
            <v>DAE/Unisys: Rack, 1 PS, 1LCC, 10 slot</v>
          </cell>
        </row>
        <row r="1389">
          <cell r="A1389">
            <v>44985083</v>
          </cell>
          <cell r="B1389" t="str">
            <v>Add-on Power Supply for DAE/K1</v>
          </cell>
        </row>
        <row r="1390">
          <cell r="A1390">
            <v>44985356</v>
          </cell>
          <cell r="B1390" t="str">
            <v>DAE/Unisys: Rack, Empty, 10 slot</v>
          </cell>
        </row>
        <row r="1391">
          <cell r="A1391">
            <v>44987733</v>
          </cell>
          <cell r="B1391" t="str">
            <v>OSR6700 400W SPS for K1 without Tray</v>
          </cell>
        </row>
        <row r="1392">
          <cell r="A1392">
            <v>44987816</v>
          </cell>
          <cell r="B1392" t="str">
            <v>LCC/SP Filler</v>
          </cell>
        </row>
        <row r="1393">
          <cell r="A1393">
            <v>44988145</v>
          </cell>
          <cell r="B1393" t="str">
            <v>DAE PS Filler</v>
          </cell>
        </row>
        <row r="1394">
          <cell r="A1394">
            <v>44988343</v>
          </cell>
          <cell r="B1394" t="str">
            <v>OSR6700 Flare for Unisys</v>
          </cell>
        </row>
        <row r="1395">
          <cell r="A1395">
            <v>45006996</v>
          </cell>
          <cell r="B1395" t="str">
            <v>OSR7700 Flare for Unisys</v>
          </cell>
        </row>
        <row r="1396">
          <cell r="A1396">
            <v>45007002</v>
          </cell>
          <cell r="B1396" t="str">
            <v>OSR7700 DSA Flare for Unisys</v>
          </cell>
        </row>
        <row r="1397">
          <cell r="A1397">
            <v>45500865</v>
          </cell>
          <cell r="B1397" t="str">
            <v>JBOD/Unisys Rack, 2 PS 2 LCC, 10 slot</v>
          </cell>
        </row>
        <row r="1398">
          <cell r="A1398">
            <v>45504628</v>
          </cell>
          <cell r="B1398" t="str">
            <v>16 port switch rail kit</v>
          </cell>
        </row>
        <row r="1399">
          <cell r="A1399">
            <v>45504644</v>
          </cell>
          <cell r="B1399" t="str">
            <v>8 port switch rail kit</v>
          </cell>
        </row>
        <row r="1400">
          <cell r="A1400">
            <v>45517745</v>
          </cell>
          <cell r="B1400" t="str">
            <v>HA 10-Slot DAE Rack w/kit Cloud</v>
          </cell>
        </row>
        <row r="1401">
          <cell r="A1401">
            <v>45528783</v>
          </cell>
          <cell r="B1401" t="str">
            <v>Unisys Navi Win2k ATF</v>
          </cell>
        </row>
        <row r="1402">
          <cell r="A1402">
            <v>45535119</v>
          </cell>
          <cell r="B1402" t="str">
            <v>FC4500 10slot Rack DPE w/GBICs &amp; cache</v>
          </cell>
        </row>
        <row r="1403">
          <cell r="A1403">
            <v>45535135</v>
          </cell>
          <cell r="B1403" t="str">
            <v>FC4500 Spare SP, GBICS, 512 MB cache</v>
          </cell>
        </row>
        <row r="1404">
          <cell r="A1404">
            <v>45535218</v>
          </cell>
          <cell r="B1404" t="str">
            <v>OSR7800 Cache Upgr Kit, 4 256MB DIMMs</v>
          </cell>
        </row>
        <row r="1405">
          <cell r="A1405">
            <v>45535358</v>
          </cell>
          <cell r="B1405" t="str">
            <v>FC4500 Spare SP, GBICS, 1GB cache</v>
          </cell>
        </row>
        <row r="1406">
          <cell r="A1406">
            <v>45548898</v>
          </cell>
          <cell r="B1406" t="str">
            <v>36GB Cheetah 4 drive 512byte format</v>
          </cell>
        </row>
        <row r="1407">
          <cell r="A1407">
            <v>45548914</v>
          </cell>
          <cell r="B1407" t="str">
            <v>36GB Cheetah 4 drive 520byte format</v>
          </cell>
        </row>
        <row r="1408">
          <cell r="A1408">
            <v>45563905</v>
          </cell>
          <cell r="B1408" t="str">
            <v>OSR6800-SAN K1 Access Logix</v>
          </cell>
        </row>
        <row r="1409">
          <cell r="A1409">
            <v>68603315</v>
          </cell>
          <cell r="B1409" t="str">
            <v>OSR6800-BDA K1 rk 256mb mem</v>
          </cell>
        </row>
        <row r="1410">
          <cell r="A1410">
            <v>68603349</v>
          </cell>
          <cell r="B1410" t="str">
            <v>OSR6800-CNT K1 2nd SP w/256MB</v>
          </cell>
        </row>
        <row r="1411">
          <cell r="A1411">
            <v>68647569</v>
          </cell>
          <cell r="B1411" t="str">
            <v>OSR7900-DPE FC4700 HA Rack</v>
          </cell>
        </row>
        <row r="1412">
          <cell r="A1412">
            <v>68647668</v>
          </cell>
          <cell r="B1412" t="str">
            <v>AdminSnapview</v>
          </cell>
        </row>
        <row r="1413">
          <cell r="A1413">
            <v>68682053</v>
          </cell>
          <cell r="B1413">
            <v>0</v>
          </cell>
        </row>
        <row r="1414">
          <cell r="A1414">
            <v>68683945</v>
          </cell>
          <cell r="B1414">
            <v>0</v>
          </cell>
        </row>
        <row r="1415">
          <cell r="A1415">
            <v>68684257</v>
          </cell>
          <cell r="B1415">
            <v>0</v>
          </cell>
        </row>
        <row r="1416">
          <cell r="A1416">
            <v>68693266</v>
          </cell>
          <cell r="B1416">
            <v>0</v>
          </cell>
        </row>
        <row r="1417">
          <cell r="A1417">
            <v>68853977</v>
          </cell>
          <cell r="B1417" t="str">
            <v>18gb, 512 (JBOD) X15-2 Seagate drive</v>
          </cell>
        </row>
        <row r="1418">
          <cell r="A1418">
            <v>68853985</v>
          </cell>
          <cell r="B1418" t="str">
            <v>18gb, 520 RAID, X15-2 Disk Drive</v>
          </cell>
        </row>
        <row r="1419">
          <cell r="A1419" t="str">
            <v>C3006-01</v>
          </cell>
          <cell r="B1419" t="str">
            <v>AVID Custom Rack Cabinet</v>
          </cell>
        </row>
        <row r="1420">
          <cell r="A1420" t="str">
            <v>C5001D-E</v>
          </cell>
          <cell r="B1420" t="str">
            <v>Desk 10slot DAE, 1LCC, 1PS, Black</v>
          </cell>
        </row>
        <row r="1421">
          <cell r="A1421" t="str">
            <v>C5001D-TS3</v>
          </cell>
          <cell r="B1421" t="str">
            <v>10-Drive DAE Deskside, 1LCC, 1PS</v>
          </cell>
        </row>
        <row r="1422">
          <cell r="A1422" t="str">
            <v>C5001R-E</v>
          </cell>
          <cell r="B1422" t="str">
            <v>Rack 10slot DAE, 1LCC, 1PS, Black</v>
          </cell>
        </row>
        <row r="1423">
          <cell r="A1423" t="str">
            <v>C5001R-TS3</v>
          </cell>
          <cell r="B1423" t="str">
            <v>Base Rackmount DAE No Drives</v>
          </cell>
        </row>
        <row r="1424">
          <cell r="A1424" t="str">
            <v>C5003D-TS3</v>
          </cell>
          <cell r="B1424" t="str">
            <v>3 DAEs Deskside, 1LCC, 1PS per DAE</v>
          </cell>
        </row>
        <row r="1425">
          <cell r="A1425" t="str">
            <v>C5301R-TS</v>
          </cell>
          <cell r="B1425" t="str">
            <v>FC5300 (K1) HA Rack, 2SP, 2PS</v>
          </cell>
        </row>
        <row r="1426">
          <cell r="A1426" t="str">
            <v>C7210G-TS</v>
          </cell>
          <cell r="B1426" t="str">
            <v>Single SPS for FC5300 (K1)</v>
          </cell>
        </row>
        <row r="1427">
          <cell r="A1427" t="str">
            <v>C7211G-TS</v>
          </cell>
          <cell r="B1427" t="str">
            <v>Add on SPS for FC5300 (K1)</v>
          </cell>
        </row>
        <row r="1428">
          <cell r="A1428" t="str">
            <v>C7214G-TS</v>
          </cell>
          <cell r="B1428" t="str">
            <v>Dual SPS for FC5300 (K1)</v>
          </cell>
        </row>
        <row r="1429">
          <cell r="A1429" t="str">
            <v>C7311G-TSI</v>
          </cell>
          <cell r="B1429" t="str">
            <v>DAE LCC Card for Transoft</v>
          </cell>
        </row>
        <row r="1430">
          <cell r="A1430" t="str">
            <v>C7312G-TSI</v>
          </cell>
          <cell r="B1430" t="str">
            <v>DAE Power Supply for Transoft</v>
          </cell>
        </row>
        <row r="1431">
          <cell r="A1431" t="str">
            <v>C7320G-TS</v>
          </cell>
          <cell r="B1431" t="str">
            <v>Add-on DPE LCC for Transoft</v>
          </cell>
        </row>
        <row r="1432">
          <cell r="A1432" t="str">
            <v>C7322G-TS</v>
          </cell>
          <cell r="B1432" t="str">
            <v>Add-on DPE PS with Transoft cord</v>
          </cell>
        </row>
        <row r="1433">
          <cell r="A1433" t="str">
            <v>C7326G-TS2</v>
          </cell>
          <cell r="B1433" t="str">
            <v>Add On Model 5400C SP</v>
          </cell>
        </row>
        <row r="1434">
          <cell r="A1434" t="str">
            <v>C7690G-V</v>
          </cell>
          <cell r="B1434" t="str">
            <v>Video Cabinet mounting kit: any array</v>
          </cell>
        </row>
        <row r="1435">
          <cell r="A1435" t="str">
            <v>C7710G-TS</v>
          </cell>
          <cell r="B1435" t="str">
            <v>DPE Rack SPS w/Mount Kit, Black</v>
          </cell>
        </row>
        <row r="1436">
          <cell r="A1436" t="str">
            <v>CFS-14-LIC</v>
          </cell>
          <cell r="B1436" t="str">
            <v>CELERRA PER CABINET LIC</v>
          </cell>
        </row>
        <row r="1437">
          <cell r="A1437" t="str">
            <v>CFS-CAB-LIC</v>
          </cell>
          <cell r="B1437" t="str">
            <v>CELERRA PER CABINET LIC</v>
          </cell>
        </row>
        <row r="1438">
          <cell r="A1438" t="str">
            <v>CFS-CS-LIC</v>
          </cell>
          <cell r="B1438" t="str">
            <v>CELERRA CNTRL STATION LIC</v>
          </cell>
        </row>
        <row r="1439">
          <cell r="A1439" t="str">
            <v>CFS-MGR-LIC</v>
          </cell>
          <cell r="B1439" t="str">
            <v>CELERRA MANAGER SOFTWARE</v>
          </cell>
        </row>
        <row r="1440">
          <cell r="A1440" t="str">
            <v>CFS-SAVE-LIC</v>
          </cell>
          <cell r="B1440" t="str">
            <v>CELERRA FAILOVER SOFTWARE</v>
          </cell>
        </row>
        <row r="1441">
          <cell r="A1441" t="str">
            <v>CKIT-E70-AIX</v>
          </cell>
          <cell r="B1441" t="str">
            <v>FBRCHN CONNECTION KIT AIX</v>
          </cell>
        </row>
        <row r="1442">
          <cell r="A1442" t="str">
            <v>CM-ETLU7-2640</v>
          </cell>
          <cell r="B1442" t="str">
            <v>NFS DLT7X ADD-ON DRV 2640</v>
          </cell>
        </row>
        <row r="1443">
          <cell r="A1443" t="str">
            <v>CM-ETLU7-520</v>
          </cell>
          <cell r="B1443" t="str">
            <v>NFS DLT7X ADD-ON DRV 520</v>
          </cell>
        </row>
        <row r="1444">
          <cell r="A1444" t="str">
            <v>CMS-TLU-SL</v>
          </cell>
          <cell r="B1444" t="str">
            <v>NFS STORLINK ATTACH KIT</v>
          </cell>
        </row>
        <row r="1445">
          <cell r="A1445" t="str">
            <v>CS-E</v>
          </cell>
          <cell r="B1445" t="str">
            <v>CS-SCSI, ENET</v>
          </cell>
        </row>
        <row r="1446">
          <cell r="A1446" t="str">
            <v>CS-E-U</v>
          </cell>
          <cell r="B1446" t="str">
            <v>CS SCSI E UPG</v>
          </cell>
        </row>
        <row r="1447">
          <cell r="A1447" t="str">
            <v>CS-F</v>
          </cell>
          <cell r="B1447" t="str">
            <v>CS-SCSI, FDDI</v>
          </cell>
        </row>
        <row r="1448">
          <cell r="A1448" t="str">
            <v>CS-F-U</v>
          </cell>
          <cell r="B1448" t="str">
            <v>CS SCSI FDDI UPG</v>
          </cell>
        </row>
        <row r="1449">
          <cell r="A1449" t="str">
            <v>CS7-S-E</v>
          </cell>
          <cell r="B1449" t="str">
            <v>SCSI/1-ENET</v>
          </cell>
        </row>
        <row r="1450">
          <cell r="A1450" t="str">
            <v>DM7-2E4-U</v>
          </cell>
          <cell r="B1450" t="str">
            <v>DM SCSI, 2X QUAD ENET UPG</v>
          </cell>
        </row>
        <row r="1451">
          <cell r="A1451" t="str">
            <v>DM7-2S-2E4</v>
          </cell>
          <cell r="B1451" t="str">
            <v>DM 2X SCSI 2X QUAD ENET</v>
          </cell>
        </row>
        <row r="1452">
          <cell r="A1452" t="str">
            <v>DM7-2S-2F</v>
          </cell>
          <cell r="B1452" t="str">
            <v>DM 2X SCSI, 2X FDDI</v>
          </cell>
        </row>
        <row r="1453">
          <cell r="A1453" t="str">
            <v>DM7-2S-2F-U</v>
          </cell>
          <cell r="B1453" t="str">
            <v>DM 2X SCSI 2X FDDI UPG</v>
          </cell>
        </row>
        <row r="1454">
          <cell r="A1454" t="str">
            <v>DM7-2S-2G</v>
          </cell>
          <cell r="B1454" t="str">
            <v>DM 2XSCSI 2XGBENET</v>
          </cell>
        </row>
        <row r="1455">
          <cell r="A1455" t="str">
            <v>DM7-2S-3G</v>
          </cell>
          <cell r="B1455" t="str">
            <v>DM 2X SCSI 3X Gb Enet</v>
          </cell>
        </row>
        <row r="1456">
          <cell r="A1456" t="str">
            <v>DM7-2S-E4-2A</v>
          </cell>
          <cell r="B1456" t="str">
            <v>DM 2X SCSI Quad E 2X ATM</v>
          </cell>
        </row>
        <row r="1457">
          <cell r="A1457" t="str">
            <v>DM7-2S-E4-A</v>
          </cell>
          <cell r="B1457" t="str">
            <v>DM 2X SCSI, QUAD ENET ATM</v>
          </cell>
        </row>
        <row r="1458">
          <cell r="A1458" t="str">
            <v>DM7-2S-E4-A-G</v>
          </cell>
          <cell r="B1458" t="str">
            <v>DM 2XSCSI Quad E ATM GB E</v>
          </cell>
        </row>
        <row r="1459">
          <cell r="A1459" t="str">
            <v>DM7-2S-E4-A/C</v>
          </cell>
          <cell r="B1459" t="str">
            <v>SCSI/SCSI/4P-ENET/ATM-CBR</v>
          </cell>
        </row>
        <row r="1460">
          <cell r="A1460" t="str">
            <v>DM7-2S-E4-F</v>
          </cell>
          <cell r="B1460" t="str">
            <v>DM 2X SCSI QUAD ENET FDDI</v>
          </cell>
        </row>
        <row r="1461">
          <cell r="A1461" t="str">
            <v>DM7-2S-E4-G</v>
          </cell>
          <cell r="B1461" t="str">
            <v>DM 2XSCSI QUADENET GBENET</v>
          </cell>
        </row>
        <row r="1462">
          <cell r="A1462" t="str">
            <v>DM7-2S-F-A</v>
          </cell>
          <cell r="B1462" t="str">
            <v>DM 2X SCSI, FDDI, ATM</v>
          </cell>
        </row>
        <row r="1463">
          <cell r="A1463" t="str">
            <v>DM7-2S-F-A-U</v>
          </cell>
          <cell r="B1463" t="str">
            <v>DM 2SCSI FDDI ATM UPG</v>
          </cell>
        </row>
        <row r="1464">
          <cell r="A1464" t="str">
            <v>DM7-2S-F-G</v>
          </cell>
          <cell r="B1464" t="str">
            <v>DM-2X-SCSI, FDDI, GB ENET</v>
          </cell>
        </row>
        <row r="1465">
          <cell r="A1465" t="str">
            <v>DM7-2S-F-G-U</v>
          </cell>
          <cell r="B1465" t="str">
            <v>DM 2 SCSI FDDI GB E UPG</v>
          </cell>
        </row>
        <row r="1466">
          <cell r="A1466" t="str">
            <v>DM7-E4-G-U</v>
          </cell>
          <cell r="B1466" t="str">
            <v>DM SCSI QUAD E GB E UPG</v>
          </cell>
        </row>
        <row r="1467">
          <cell r="A1467" t="str">
            <v>DM7-F-2E4</v>
          </cell>
          <cell r="B1467" t="str">
            <v>DM FIBRE, 2X QUADE</v>
          </cell>
        </row>
        <row r="1468">
          <cell r="A1468" t="str">
            <v>DM7-F-2E4-U</v>
          </cell>
          <cell r="B1468" t="str">
            <v>DM FIBRE 2X QUADE UPG</v>
          </cell>
        </row>
        <row r="1469">
          <cell r="A1469" t="str">
            <v>DM7-F-E4-G</v>
          </cell>
          <cell r="B1469" t="str">
            <v>DM FIBRE QUADE GBE</v>
          </cell>
        </row>
        <row r="1470">
          <cell r="A1470" t="str">
            <v>DM7-F-E4-G-U</v>
          </cell>
          <cell r="B1470" t="str">
            <v>DM FIBRE QUADE GBE UPG</v>
          </cell>
        </row>
        <row r="1471">
          <cell r="A1471" t="str">
            <v>DM7-FS-2E4-G</v>
          </cell>
          <cell r="B1471" t="str">
            <v>DM Fibre SCSI 2XQuad E GbE</v>
          </cell>
        </row>
        <row r="1472">
          <cell r="A1472" t="str">
            <v>DM7-FS-2F</v>
          </cell>
          <cell r="B1472" t="str">
            <v>DM FIBRESCSI, 2X FDDI</v>
          </cell>
        </row>
        <row r="1473">
          <cell r="A1473" t="str">
            <v>DM7-FS-2F-U</v>
          </cell>
          <cell r="B1473" t="str">
            <v>DM FIBRESCSI 2X FDDI UPG</v>
          </cell>
        </row>
        <row r="1474">
          <cell r="A1474" t="str">
            <v>DM7-FS-3E</v>
          </cell>
          <cell r="B1474" t="str">
            <v>DM Fibre SCSI 2X Quad E</v>
          </cell>
        </row>
        <row r="1475">
          <cell r="A1475" t="str">
            <v>DM7-FS-3G</v>
          </cell>
          <cell r="B1475" t="str">
            <v>DM Fibre SCSI 3X Gb E</v>
          </cell>
        </row>
        <row r="1476">
          <cell r="A1476" t="str">
            <v>DM7-FS-E4-2G</v>
          </cell>
          <cell r="B1476" t="str">
            <v>DM Fibre SCSI Quad E 2X GbE</v>
          </cell>
        </row>
        <row r="1477">
          <cell r="A1477" t="str">
            <v>DM7-FS-E4-A</v>
          </cell>
          <cell r="B1477" t="str">
            <v>DM FIBRESCSI QUADE ATM</v>
          </cell>
        </row>
        <row r="1478">
          <cell r="A1478" t="str">
            <v>DM7-FS-E4-F</v>
          </cell>
          <cell r="B1478" t="str">
            <v>DM FIBRE SCSI QUADE FDDI</v>
          </cell>
        </row>
        <row r="1479">
          <cell r="A1479" t="str">
            <v>DM7-FS-F-A</v>
          </cell>
          <cell r="B1479" t="str">
            <v>DM FIBRESCSI, FDDI, ATM</v>
          </cell>
        </row>
        <row r="1480">
          <cell r="A1480" t="str">
            <v>DM7-FS-F-A-U</v>
          </cell>
          <cell r="B1480" t="str">
            <v>DM FIBRESCSI FDDI ATM UPG</v>
          </cell>
        </row>
        <row r="1481">
          <cell r="A1481" t="str">
            <v>DM7-FS-F-G</v>
          </cell>
          <cell r="B1481" t="str">
            <v>DM FIBRESCSI FDDI GBE</v>
          </cell>
        </row>
        <row r="1482">
          <cell r="A1482" t="str">
            <v>DM7-FS-F-G-U</v>
          </cell>
          <cell r="B1482" t="str">
            <v>DM FIBRESCSI FDDI GBE UPG</v>
          </cell>
        </row>
        <row r="1483">
          <cell r="A1483" t="str">
            <v>DP3-FCD2J</v>
          </cell>
          <cell r="B1483" t="str">
            <v>2PT DP FB CHN ML OEM N JP</v>
          </cell>
        </row>
        <row r="1484">
          <cell r="A1484" t="str">
            <v>EC-UPG-KIT</v>
          </cell>
          <cell r="B1484" t="str">
            <v>ED-1032 FIELD UPGRADE</v>
          </cell>
        </row>
        <row r="1485">
          <cell r="A1485" t="str">
            <v>ED-1032-16S</v>
          </cell>
          <cell r="B1485" t="str">
            <v>CONNECTRIX DIR 16PORTS</v>
          </cell>
        </row>
        <row r="1486">
          <cell r="A1486" t="str">
            <v>ED-1032-32S</v>
          </cell>
          <cell r="B1486" t="str">
            <v>CONNECTRIX DIR 32PORTS</v>
          </cell>
        </row>
        <row r="1487">
          <cell r="A1487" t="str">
            <v>ED-1032-4SUP</v>
          </cell>
          <cell r="B1487" t="str">
            <v>CONNECTRIX DIR 4PORT UPG</v>
          </cell>
        </row>
        <row r="1488">
          <cell r="A1488" t="str">
            <v>EDM-SCLR-218</v>
          </cell>
          <cell r="B1488" t="str">
            <v>EDM2RTU EMASS SCALAR 2/18</v>
          </cell>
        </row>
        <row r="1489">
          <cell r="A1489" t="str">
            <v>EDM35K2</v>
          </cell>
          <cell r="B1489" t="str">
            <v>EDM 3500 2-CPU</v>
          </cell>
        </row>
        <row r="1490">
          <cell r="A1490" t="str">
            <v>EDMO-F</v>
          </cell>
          <cell r="B1490" t="str">
            <v>FDDI NETWORK ATTACH.KIT</v>
          </cell>
        </row>
        <row r="1491">
          <cell r="A1491" t="str">
            <v>EDMO-HX</v>
          </cell>
          <cell r="B1491" t="str">
            <v>8GB HAR.CATALOG DK SUBSYS</v>
          </cell>
        </row>
        <row r="1492">
          <cell r="A1492" t="str">
            <v>HBACP-SUNP</v>
          </cell>
          <cell r="B1492" t="str">
            <v>COP HBA/DRIVER-SUN PC1</v>
          </cell>
        </row>
        <row r="1493">
          <cell r="A1493" t="str">
            <v>HBACP-W2K</v>
          </cell>
          <cell r="B1493" t="str">
            <v>COP HBA/DRIVER - W2K</v>
          </cell>
        </row>
        <row r="1494">
          <cell r="A1494" t="str">
            <v>HBAGL-AIX</v>
          </cell>
          <cell r="B1494" t="str">
            <v>OPT HBA/DRIVER AIX</v>
          </cell>
        </row>
        <row r="1495">
          <cell r="A1495" t="str">
            <v>HBAGL-LNX</v>
          </cell>
          <cell r="B1495" t="str">
            <v>OPT HBA/DRIVER-LINUX</v>
          </cell>
        </row>
        <row r="1496">
          <cell r="A1496" t="str">
            <v>HBAGL-NT</v>
          </cell>
          <cell r="B1496" t="str">
            <v>OPT HBA/DRIVER-NT</v>
          </cell>
        </row>
        <row r="1497">
          <cell r="A1497" t="str">
            <v>HBAGL-NW</v>
          </cell>
          <cell r="B1497" t="str">
            <v>OPT HBA/DRIVER - NETW</v>
          </cell>
        </row>
        <row r="1498">
          <cell r="A1498" t="str">
            <v>HBAGL-SUNP</v>
          </cell>
          <cell r="B1498" t="str">
            <v>OPT HBA/DRIVER-SUN PCI</v>
          </cell>
        </row>
        <row r="1499">
          <cell r="A1499" t="str">
            <v>HBAGL-SUNS</v>
          </cell>
          <cell r="B1499" t="str">
            <v>OPT HBA/DRIVER- SUN SBUS</v>
          </cell>
        </row>
        <row r="1500">
          <cell r="A1500" t="str">
            <v>HBAGL-W2K</v>
          </cell>
          <cell r="B1500" t="str">
            <v>OPT HBA/DRIVER-W2K</v>
          </cell>
        </row>
        <row r="1501">
          <cell r="A1501" t="str">
            <v>IPNFT5-12</v>
          </cell>
          <cell r="B1501" t="str">
            <v>NFS, IP4700, T5-T12 UPG</v>
          </cell>
        </row>
        <row r="1502">
          <cell r="A1502" t="str">
            <v>P18172FHD</v>
          </cell>
          <cell r="B1502" t="str">
            <v>Barracuda 181GB 7200RPM, 520BPS 1Gb</v>
          </cell>
        </row>
        <row r="1503">
          <cell r="A1503" t="str">
            <v>P3515FLD12</v>
          </cell>
          <cell r="B1503" t="str">
            <v>Cheetah X15-2 36GB 15K, 520BPS 2Gb</v>
          </cell>
        </row>
        <row r="1504">
          <cell r="A1504" t="str">
            <v>PFC36G</v>
          </cell>
          <cell r="B1504" t="str">
            <v>TEK (1) 36GB Drive</v>
          </cell>
        </row>
        <row r="1505">
          <cell r="A1505" t="str">
            <v>PFC36G5</v>
          </cell>
          <cell r="B1505" t="str">
            <v>TEK spare 5 pack of 36GB Drives</v>
          </cell>
        </row>
        <row r="1506">
          <cell r="A1506" t="str">
            <v>PFC536</v>
          </cell>
          <cell r="B1506" t="str">
            <v>TEK K1 1 SP 1 PS 64MB (5) 36GB Drives</v>
          </cell>
        </row>
        <row r="1507">
          <cell r="A1507" t="str">
            <v>PFC53610</v>
          </cell>
          <cell r="B1507" t="str">
            <v>TEK Add-On 5 pack of 36GB Drives</v>
          </cell>
        </row>
        <row r="1508">
          <cell r="A1508" t="str">
            <v>PFC536E</v>
          </cell>
          <cell r="B1508" t="str">
            <v>TEK DAE 1 PS 2 LCC (5) 36GB Drives</v>
          </cell>
        </row>
        <row r="1509">
          <cell r="A1509" t="str">
            <v>PFC573</v>
          </cell>
          <cell r="B1509" t="str">
            <v>K1 1 SP, 1 PS, (5) 73GB Dr</v>
          </cell>
        </row>
        <row r="1510">
          <cell r="A1510" t="str">
            <v>PFC57310</v>
          </cell>
          <cell r="B1510" t="str">
            <v>GVG Add-On 5 pack of 73GB Drives</v>
          </cell>
        </row>
        <row r="1511">
          <cell r="A1511" t="str">
            <v>PFC573E</v>
          </cell>
          <cell r="B1511" t="str">
            <v>DAE 1 PS, 2 LCC, (5) 73GB Dr</v>
          </cell>
        </row>
        <row r="1512">
          <cell r="A1512" t="str">
            <v>PFC73G</v>
          </cell>
          <cell r="B1512" t="str">
            <v>GVG (1) 73GB Drive 520 Byte</v>
          </cell>
        </row>
        <row r="1513">
          <cell r="A1513" t="str">
            <v>PFC73G5</v>
          </cell>
          <cell r="B1513" t="str">
            <v>GVG 5 PACK OF 73GB DRIVES</v>
          </cell>
        </row>
        <row r="1514">
          <cell r="A1514" t="str">
            <v>PFCCT</v>
          </cell>
          <cell r="B1514" t="str">
            <v>TEK K1 Storage Processor, VF, 64MB</v>
          </cell>
        </row>
        <row r="1515">
          <cell r="A1515" t="str">
            <v>PFCPS</v>
          </cell>
          <cell r="B1515" t="str">
            <v>TEK K1/DAE Power Supply</v>
          </cell>
        </row>
        <row r="1516">
          <cell r="A1516" t="str">
            <v>CAVA-WIN-LIC</v>
          </cell>
          <cell r="B1516" t="str">
            <v>CELERRA ANTIVIRUS AGENT</v>
          </cell>
        </row>
        <row r="1517">
          <cell r="A1517" t="str">
            <v>CFS-CSMGR-LIC</v>
          </cell>
          <cell r="B1517" t="str">
            <v>CFS CNTRL STATION MGR</v>
          </cell>
        </row>
        <row r="1518">
          <cell r="A1518" t="str">
            <v>CFS-ENT-DCD</v>
          </cell>
          <cell r="B1518" t="str">
            <v>CFS M-PROTOCOL CD&amp;DOC</v>
          </cell>
        </row>
        <row r="1519">
          <cell r="A1519" t="str">
            <v>CFS-ENT-LIC</v>
          </cell>
          <cell r="B1519" t="str">
            <v>CFS M-PROTOCOL LIC</v>
          </cell>
        </row>
        <row r="1520">
          <cell r="A1520" t="str">
            <v>CFS-MPFS-DCD</v>
          </cell>
          <cell r="B1520" t="str">
            <v>MPFS SERVER CD&amp;DOC</v>
          </cell>
        </row>
        <row r="1521">
          <cell r="A1521" t="str">
            <v>CFS-MPFS-LIC</v>
          </cell>
          <cell r="B1521" t="str">
            <v>MPFS SERVER LICENSE</v>
          </cell>
        </row>
        <row r="1522">
          <cell r="A1522" t="str">
            <v>CFS-UNIX-DCD</v>
          </cell>
          <cell r="B1522" t="str">
            <v>CFS DOCUMENTATION, CD</v>
          </cell>
        </row>
        <row r="1523">
          <cell r="A1523" t="str">
            <v>CFS-UNIX-LIC</v>
          </cell>
          <cell r="B1523" t="str">
            <v>CFS DATAMOVER LICENSE</v>
          </cell>
        </row>
        <row r="1524">
          <cell r="A1524" t="str">
            <v>MPFS-NT-DCD</v>
          </cell>
          <cell r="B1524" t="str">
            <v>MPFS NT CD&amp;DOC</v>
          </cell>
        </row>
        <row r="1525">
          <cell r="A1525" t="str">
            <v>MPFS-NTDEP</v>
          </cell>
          <cell r="B1525" t="str">
            <v>MPFS NT DEPARTMENTAL LIC</v>
          </cell>
        </row>
        <row r="1526">
          <cell r="A1526" t="str">
            <v>MPFS-NTENT</v>
          </cell>
          <cell r="B1526" t="str">
            <v>MPFS NT ENTERPRISE LIC</v>
          </cell>
        </row>
        <row r="1527">
          <cell r="A1527" t="str">
            <v>MPFS-NTWG</v>
          </cell>
          <cell r="B1527" t="str">
            <v>MPFS NT WORK GROUP</v>
          </cell>
        </row>
        <row r="1528">
          <cell r="A1528" t="str">
            <v>MPFS-UNX-DCD</v>
          </cell>
          <cell r="B1528" t="str">
            <v>MPFS UNIX CD&amp;DOC</v>
          </cell>
        </row>
        <row r="1529">
          <cell r="A1529" t="str">
            <v>MPFS-UNXDEP</v>
          </cell>
          <cell r="B1529" t="str">
            <v>MPFS UNIX DEPT LIC</v>
          </cell>
        </row>
        <row r="1530">
          <cell r="A1530" t="str">
            <v>MPFS-UNXENT</v>
          </cell>
          <cell r="B1530" t="str">
            <v>MPFS UNIX ENTERPRISE LIC</v>
          </cell>
        </row>
        <row r="1531">
          <cell r="A1531" t="str">
            <v>MPFS-UNXGLO</v>
          </cell>
          <cell r="B1531" t="str">
            <v>MPFS UNIX GLOBAL LIC</v>
          </cell>
        </row>
        <row r="1532">
          <cell r="A1532" t="str">
            <v>MPFS-UNXWG</v>
          </cell>
          <cell r="B1532" t="str">
            <v>MPFS UNIX WORKGROUP LIC</v>
          </cell>
        </row>
        <row r="1533">
          <cell r="A1533" t="str">
            <v>CMS-CS-LIC1</v>
          </cell>
          <cell r="B1533" t="str">
            <v>BULL MEM3-4096UPG</v>
          </cell>
        </row>
        <row r="1534">
          <cell r="A1534" t="str">
            <v>CMS-CS-LIC2</v>
          </cell>
          <cell r="B1534" t="str">
            <v>BULL MEM3-8192UPG</v>
          </cell>
        </row>
        <row r="1535">
          <cell r="A1535" t="str">
            <v>CMS-DM-LIC</v>
          </cell>
          <cell r="B1535" t="str">
            <v>BULL 8730 DOM SHIP KIT</v>
          </cell>
        </row>
        <row r="1536">
          <cell r="A1536" t="str">
            <v>CND-UPG</v>
          </cell>
          <cell r="B1536" t="str">
            <v>BULL 8730 INTL SHIP KIT</v>
          </cell>
        </row>
        <row r="1537">
          <cell r="A1537" t="str">
            <v>CNRGPLLIC</v>
          </cell>
          <cell r="B1537" t="str">
            <v>ENTERPRISE SW GENERAL PUBLIC LICENSE</v>
          </cell>
        </row>
        <row r="1538">
          <cell r="A1538" t="str">
            <v>CNRREPSW</v>
          </cell>
          <cell r="B1538" t="str">
            <v>CENTERA REPLICATION ENTERPRISE SW</v>
          </cell>
        </row>
        <row r="1539">
          <cell r="A1539" t="str">
            <v>CNRSDK</v>
          </cell>
          <cell r="B1539" t="str">
            <v>ENTERPRISE SW DEV KIT FOR WIN/SOLARIS</v>
          </cell>
        </row>
        <row r="1540">
          <cell r="A1540" t="str">
            <v>CNRSW5TB</v>
          </cell>
          <cell r="B1540" t="str">
            <v>ENTERPRISE SW RTU LIC/5TB RAW CAP</v>
          </cell>
        </row>
        <row r="1541">
          <cell r="A1541" t="str">
            <v>CNRSWRK2RK</v>
          </cell>
          <cell r="B1541" t="str">
            <v>ENTERPRISE MULTI-RACK MGMNT RTU SW</v>
          </cell>
        </row>
        <row r="1542">
          <cell r="A1542" t="str">
            <v>ACLG45-T1</v>
          </cell>
          <cell r="B1542" t="str">
            <v>FC4500 ACCESS LOGIX TIER 1</v>
          </cell>
        </row>
        <row r="1543">
          <cell r="A1543" t="str">
            <v>ACLG45-T10</v>
          </cell>
          <cell r="B1543" t="str">
            <v>FC4500 ACCESS LOGIX TIER 10</v>
          </cell>
        </row>
        <row r="1544">
          <cell r="A1544" t="str">
            <v>ACLG45-T11</v>
          </cell>
          <cell r="B1544" t="str">
            <v>FC4500 ACCESS LOGIX TIER 11</v>
          </cell>
        </row>
        <row r="1545">
          <cell r="A1545" t="str">
            <v>ACLG45-T12</v>
          </cell>
          <cell r="B1545" t="str">
            <v>FC4500 ACCESS LOGIX TIER 12</v>
          </cell>
        </row>
        <row r="1546">
          <cell r="A1546" t="str">
            <v>ACLG45-T2</v>
          </cell>
          <cell r="B1546" t="str">
            <v>FC4500 ACCESS LOGIX TIER 2</v>
          </cell>
        </row>
        <row r="1547">
          <cell r="A1547" t="str">
            <v>ACLG45-T3</v>
          </cell>
          <cell r="B1547" t="str">
            <v>FC4500 ACCESS LOGIX TIER 3</v>
          </cell>
        </row>
        <row r="1548">
          <cell r="A1548" t="str">
            <v>ACLG45-T4</v>
          </cell>
          <cell r="B1548" t="str">
            <v>FC4500 ACCESS LOGIX TIER 4</v>
          </cell>
        </row>
        <row r="1549">
          <cell r="A1549" t="str">
            <v>ACLG45-T5</v>
          </cell>
          <cell r="B1549" t="str">
            <v>FC4500 ACCESS LOGIX TIER 5</v>
          </cell>
        </row>
        <row r="1550">
          <cell r="A1550" t="str">
            <v>ACLG45-T6</v>
          </cell>
          <cell r="B1550" t="str">
            <v>FC4500 ACCESS LOGIX TIER 6</v>
          </cell>
        </row>
        <row r="1551">
          <cell r="A1551" t="str">
            <v>ACLG45-T7</v>
          </cell>
          <cell r="B1551" t="str">
            <v>FC4500 ACCESS LOGIX TIER 7</v>
          </cell>
        </row>
        <row r="1552">
          <cell r="A1552" t="str">
            <v>ACLG45-T8</v>
          </cell>
          <cell r="B1552" t="str">
            <v>FC4500 ACCESS LOGIX TIER 8</v>
          </cell>
        </row>
        <row r="1553">
          <cell r="A1553" t="str">
            <v>ACLG45-T9</v>
          </cell>
          <cell r="B1553" t="str">
            <v>FC4500 ACCESS LOGIX TIER 9</v>
          </cell>
        </row>
        <row r="1554">
          <cell r="A1554" t="str">
            <v>ACLG47-DA</v>
          </cell>
          <cell r="B1554" t="str">
            <v>ACCESS LOGIX FC4700 DIR ATT</v>
          </cell>
        </row>
        <row r="1555">
          <cell r="A1555" t="str">
            <v>ACLG47-T1</v>
          </cell>
          <cell r="B1555" t="str">
            <v>FC4700 ACCESS LOGIX TIER 1</v>
          </cell>
        </row>
        <row r="1556">
          <cell r="A1556" t="str">
            <v>ACLG47-T10</v>
          </cell>
          <cell r="B1556" t="str">
            <v>FC4700 ACCESS LOGIX TIER 10</v>
          </cell>
        </row>
        <row r="1557">
          <cell r="A1557" t="str">
            <v>ACLG47-T11</v>
          </cell>
          <cell r="B1557" t="str">
            <v>FC4700 ACCESS LOGIX TIER 11</v>
          </cell>
        </row>
        <row r="1558">
          <cell r="A1558" t="str">
            <v>ACLG47-T12</v>
          </cell>
          <cell r="B1558" t="str">
            <v>FC4700 ACCESS LOGIX TIER 12</v>
          </cell>
        </row>
        <row r="1559">
          <cell r="A1559" t="str">
            <v>ACLG47-T2</v>
          </cell>
          <cell r="B1559" t="str">
            <v>FC4700 ACCESS LOGIX TIER 2</v>
          </cell>
        </row>
        <row r="1560">
          <cell r="A1560" t="str">
            <v>ACLG47-T3</v>
          </cell>
          <cell r="B1560" t="str">
            <v>FC4700 ACCESS LOGIX TIER 3</v>
          </cell>
        </row>
        <row r="1561">
          <cell r="A1561" t="str">
            <v>ACLG47-T4</v>
          </cell>
          <cell r="B1561" t="str">
            <v>FC4700 ACCESS LOGIX TIER 4</v>
          </cell>
        </row>
        <row r="1562">
          <cell r="A1562" t="str">
            <v>ACLG47-T5</v>
          </cell>
          <cell r="B1562" t="str">
            <v>FC4700 ACCESS LOGIX TIER 5</v>
          </cell>
        </row>
        <row r="1563">
          <cell r="A1563" t="str">
            <v>ACLG47-T6</v>
          </cell>
          <cell r="B1563" t="str">
            <v>FC4700 ACCESS LOGIX TIER 6</v>
          </cell>
        </row>
        <row r="1564">
          <cell r="A1564" t="str">
            <v>ACLG47-T7</v>
          </cell>
          <cell r="B1564" t="str">
            <v>FC4700 ACCESS LOGIX TIER 7</v>
          </cell>
        </row>
        <row r="1565">
          <cell r="A1565" t="str">
            <v>ACLG47-T8</v>
          </cell>
          <cell r="B1565" t="str">
            <v>FC4700 ACCESS LOGIX TIER 8</v>
          </cell>
        </row>
        <row r="1566">
          <cell r="A1566" t="str">
            <v>ACLG47-T9</v>
          </cell>
          <cell r="B1566" t="str">
            <v>FC4700 ACCESS LOGIX TIER 9</v>
          </cell>
        </row>
        <row r="1567">
          <cell r="A1567" t="str">
            <v>ACLGDG-T1</v>
          </cell>
          <cell r="B1567" t="str">
            <v>FC4700 ACCESS LOGIX DG TIER 1</v>
          </cell>
        </row>
        <row r="1568">
          <cell r="A1568" t="str">
            <v>ACLGDG-T10</v>
          </cell>
          <cell r="B1568" t="str">
            <v>FC4700 ACCESS LOGIX DG TIER 10</v>
          </cell>
        </row>
        <row r="1569">
          <cell r="A1569" t="str">
            <v>ACLGDG-T11</v>
          </cell>
          <cell r="B1569" t="str">
            <v>FC4700 ACCESS LOGIX DG TIER 11</v>
          </cell>
        </row>
        <row r="1570">
          <cell r="A1570" t="str">
            <v>ACLGDG-T12</v>
          </cell>
          <cell r="B1570" t="str">
            <v>FC4700 ACCESS LOGIX DG TIER 12</v>
          </cell>
        </row>
        <row r="1571">
          <cell r="A1571" t="str">
            <v>ACLGDG-T2</v>
          </cell>
          <cell r="B1571" t="str">
            <v>FC4700 ACCESS LOGIX FOR DG TIER 2</v>
          </cell>
        </row>
        <row r="1572">
          <cell r="A1572" t="str">
            <v>ACLGDG-T3</v>
          </cell>
          <cell r="B1572" t="str">
            <v>FC4700 ACCESS LOGIX FOR DG TIER 3</v>
          </cell>
        </row>
        <row r="1573">
          <cell r="A1573" t="str">
            <v>ACLGDG-T4</v>
          </cell>
          <cell r="B1573" t="str">
            <v>FC4700 ACCESS LOGIX FOR DG TIER 4</v>
          </cell>
        </row>
        <row r="1574">
          <cell r="A1574" t="str">
            <v>ACLGDG-T5</v>
          </cell>
          <cell r="B1574" t="str">
            <v>FC4700 ACCESS LOGIX FOR DG TIER 5</v>
          </cell>
        </row>
        <row r="1575">
          <cell r="A1575" t="str">
            <v>ACLGDG-T6</v>
          </cell>
          <cell r="B1575" t="str">
            <v>FC4700 ACCESS LOGIX FOR DG TIER 6</v>
          </cell>
        </row>
        <row r="1576">
          <cell r="A1576" t="str">
            <v>ACLGDG-T7</v>
          </cell>
          <cell r="B1576" t="str">
            <v>FC4700 ACCESS LOGIX FOR DG TIER 7</v>
          </cell>
        </row>
        <row r="1577">
          <cell r="A1577" t="str">
            <v>ACLGDG-T8</v>
          </cell>
          <cell r="B1577" t="str">
            <v>FC4700 ACCESS LOGIX FOR DG TIER 8</v>
          </cell>
        </row>
        <row r="1578">
          <cell r="A1578" t="str">
            <v>ACLGDG-T9</v>
          </cell>
          <cell r="B1578" t="str">
            <v>FC4700 ACCESS LOGIX FOR DG TIER 9</v>
          </cell>
        </row>
        <row r="1579">
          <cell r="A1579" t="str">
            <v>AGDGUX-47</v>
          </cell>
          <cell r="B1579" t="str">
            <v>DG/UX NAVI AGENT-FC4700</v>
          </cell>
        </row>
        <row r="1580">
          <cell r="A1580" t="str">
            <v>AL45T1-T4</v>
          </cell>
          <cell r="B1580" t="str">
            <v>FC4500 ACCESS-LGX UPG T1-T4</v>
          </cell>
        </row>
        <row r="1581">
          <cell r="A1581" t="str">
            <v>AL45T5-T12</v>
          </cell>
          <cell r="B1581" t="str">
            <v>FC4500 ACCESS-LGX UPG T5-T12</v>
          </cell>
        </row>
        <row r="1582">
          <cell r="A1582" t="str">
            <v>AL47T1-T4</v>
          </cell>
          <cell r="B1582" t="str">
            <v>FC4700 ACCESS-LGX UPG T1-T4</v>
          </cell>
        </row>
        <row r="1583">
          <cell r="A1583" t="str">
            <v>AL47T5-T12</v>
          </cell>
          <cell r="B1583" t="str">
            <v>FC4700 ACCESS-LGX UPG T5-T12</v>
          </cell>
        </row>
        <row r="1584">
          <cell r="A1584" t="str">
            <v>ALGX-ESNUP</v>
          </cell>
          <cell r="B1584" t="str">
            <v>ESN MGR UPG FOR ACCESS-LGX</v>
          </cell>
        </row>
        <row r="1585">
          <cell r="A1585" t="str">
            <v>AYZT1-T4</v>
          </cell>
          <cell r="B1585" t="str">
            <v>NAVI ANALYZER UPG T1-T4</v>
          </cell>
        </row>
        <row r="1586">
          <cell r="A1586" t="str">
            <v>AYZT5-T12</v>
          </cell>
          <cell r="B1586" t="str">
            <v>NAVI ANALYZER UPG T5-T12</v>
          </cell>
        </row>
        <row r="1587">
          <cell r="A1587" t="str">
            <v>CL-DTONDCU</v>
          </cell>
          <cell r="B1587" t="str">
            <v>DBTUNER ORACLE NT DEP CPU+</v>
          </cell>
        </row>
        <row r="1588">
          <cell r="A1588" t="str">
            <v>CL-DTONDHU</v>
          </cell>
          <cell r="B1588" t="str">
            <v>DBTUNER ORACLE NT WG-DEP UPG</v>
          </cell>
        </row>
        <row r="1589">
          <cell r="A1589" t="str">
            <v>CL-DTONECU</v>
          </cell>
          <cell r="B1589" t="str">
            <v>DBTUNER ORACLE NT ENT CPU+</v>
          </cell>
        </row>
        <row r="1590">
          <cell r="A1590" t="str">
            <v>CL-DTONEHU</v>
          </cell>
          <cell r="B1590" t="str">
            <v>DBTUNER ORACLE NT DEP-ENT UPG</v>
          </cell>
        </row>
        <row r="1591">
          <cell r="A1591" t="str">
            <v>CL-DTONTDP</v>
          </cell>
          <cell r="B1591" t="str">
            <v>DBTUNER ORACLE NT DEP 4CPU</v>
          </cell>
        </row>
        <row r="1592">
          <cell r="A1592" t="str">
            <v>CL-DTONTEN</v>
          </cell>
          <cell r="B1592" t="str">
            <v>DBTUNER ORACLE NT ENT 8CPU</v>
          </cell>
        </row>
        <row r="1593">
          <cell r="A1593" t="str">
            <v>CL-DTONTWG</v>
          </cell>
          <cell r="B1593" t="str">
            <v>DBTUNER ORACLE NT WG 1CPU</v>
          </cell>
        </row>
        <row r="1594">
          <cell r="A1594" t="str">
            <v>CL-DTONWCU</v>
          </cell>
          <cell r="B1594" t="str">
            <v>DBTUNER ORACLE NT WG CPU+</v>
          </cell>
        </row>
        <row r="1595">
          <cell r="A1595" t="str">
            <v>CL-DTOUDCU</v>
          </cell>
          <cell r="B1595" t="str">
            <v>DBTUNER ORACLE UX DEP-CPU</v>
          </cell>
        </row>
        <row r="1596">
          <cell r="A1596" t="str">
            <v>CL-DTOUDEP</v>
          </cell>
          <cell r="B1596" t="str">
            <v>DBTUNER ORACLE UX DEP 4CPU</v>
          </cell>
        </row>
        <row r="1597">
          <cell r="A1597" t="str">
            <v>CL-DTOUDHU</v>
          </cell>
          <cell r="B1597" t="str">
            <v>DBTUNER ORACLE UX WG-DEP UPG</v>
          </cell>
        </row>
        <row r="1598">
          <cell r="A1598" t="str">
            <v>CL-DTOUECU</v>
          </cell>
          <cell r="B1598" t="str">
            <v>DBTUNER ORACLE UX DEP CPU+</v>
          </cell>
        </row>
        <row r="1599">
          <cell r="A1599" t="str">
            <v>CL-DTOUEHU</v>
          </cell>
          <cell r="B1599" t="str">
            <v>DBTUNER ORACLE UX DEP-ENT UPG</v>
          </cell>
        </row>
        <row r="1600">
          <cell r="A1600" t="str">
            <v>CL-DTOUENT</v>
          </cell>
          <cell r="B1600" t="str">
            <v>DBTUNER ORACLE UX ENT 8CPU</v>
          </cell>
        </row>
        <row r="1601">
          <cell r="A1601" t="str">
            <v>CL-DTOUGCU</v>
          </cell>
          <cell r="B1601" t="str">
            <v>DBTUNER ORACLE UX GLO CPU+</v>
          </cell>
        </row>
        <row r="1602">
          <cell r="A1602" t="str">
            <v>CL-DTOUGHU</v>
          </cell>
          <cell r="B1602" t="str">
            <v>DBTUNER ORACLE UX ENT-GLO UPG</v>
          </cell>
        </row>
        <row r="1603">
          <cell r="A1603" t="str">
            <v>CL-DTOUGLO</v>
          </cell>
          <cell r="B1603" t="str">
            <v>DBTUNER ORACLE UX GLO 14CPU</v>
          </cell>
        </row>
        <row r="1604">
          <cell r="A1604" t="str">
            <v>CL-DTOUWCU</v>
          </cell>
          <cell r="B1604" t="str">
            <v>DBTUNER ORACLE UX WG CPU+</v>
          </cell>
        </row>
        <row r="1605">
          <cell r="A1605" t="str">
            <v>CL-DTOUWG</v>
          </cell>
          <cell r="B1605" t="str">
            <v>DBTUNER ORACLE UX WG 2CPU</v>
          </cell>
        </row>
        <row r="1606">
          <cell r="A1606" t="str">
            <v>DS16B-FWC</v>
          </cell>
          <cell r="B1606" t="str">
            <v>FABRIC WATCH FOR DS-16B2</v>
          </cell>
        </row>
        <row r="1607">
          <cell r="A1607" t="str">
            <v>DS16B-QLC</v>
          </cell>
          <cell r="B1607" t="str">
            <v>QLOOP LIC FOR DS16B</v>
          </cell>
        </row>
        <row r="1608">
          <cell r="A1608" t="str">
            <v>DS16B-TRC</v>
          </cell>
          <cell r="B1608" t="str">
            <v>TRUNKING LIC FOR DS16B</v>
          </cell>
        </row>
        <row r="1609">
          <cell r="A1609" t="str">
            <v>DS16B-XFC</v>
          </cell>
          <cell r="B1609" t="str">
            <v>XFAB LIC FOR DS16B</v>
          </cell>
        </row>
        <row r="1610">
          <cell r="A1610" t="str">
            <v>DSBQLP-0D</v>
          </cell>
          <cell r="B1610" t="str">
            <v>QLOOP LIC FOR DS16B2</v>
          </cell>
        </row>
        <row r="1611">
          <cell r="A1611" t="str">
            <v>DSBXFAB-0D</v>
          </cell>
          <cell r="B1611" t="str">
            <v>XFAB LIC FOR DS16B</v>
          </cell>
        </row>
        <row r="1612">
          <cell r="A1612" t="str">
            <v>ESNAL5-T1</v>
          </cell>
          <cell r="B1612" t="str">
            <v>ESN MANAGER FC4500 TIER 1</v>
          </cell>
        </row>
        <row r="1613">
          <cell r="A1613" t="str">
            <v>ESNAL5-T10</v>
          </cell>
          <cell r="B1613" t="str">
            <v>ESN MANAGER FC4500 TIER 10</v>
          </cell>
        </row>
        <row r="1614">
          <cell r="A1614" t="str">
            <v>ESNAL5-T11</v>
          </cell>
          <cell r="B1614" t="str">
            <v>ESN MANAGER FC4500 TIER 11</v>
          </cell>
        </row>
        <row r="1615">
          <cell r="A1615" t="str">
            <v>ESNAL5-T12</v>
          </cell>
          <cell r="B1615" t="str">
            <v>ESN MANAGER FC4500 TIER 12</v>
          </cell>
        </row>
        <row r="1616">
          <cell r="A1616" t="str">
            <v>ESNAL5-T2</v>
          </cell>
          <cell r="B1616" t="str">
            <v>ESN MANAGER FC4500 TIER 2</v>
          </cell>
        </row>
        <row r="1617">
          <cell r="A1617" t="str">
            <v>ESNAL5-T3</v>
          </cell>
          <cell r="B1617" t="str">
            <v>ESN MANAGER FC4500 TIER 3</v>
          </cell>
        </row>
        <row r="1618">
          <cell r="A1618" t="str">
            <v>ESNAL5-T4</v>
          </cell>
          <cell r="B1618" t="str">
            <v>ESN MANAGER FC4500 TIER 4</v>
          </cell>
        </row>
        <row r="1619">
          <cell r="A1619" t="str">
            <v>ESNAL5-T5</v>
          </cell>
          <cell r="B1619" t="str">
            <v>ESN MANAGER FC4500 TIER 5</v>
          </cell>
        </row>
        <row r="1620">
          <cell r="A1620" t="str">
            <v>ESNAL5-T6</v>
          </cell>
          <cell r="B1620" t="str">
            <v>ESN MANAGER FC4500 TIER 6</v>
          </cell>
        </row>
        <row r="1621">
          <cell r="A1621" t="str">
            <v>ESNAL5-T7</v>
          </cell>
          <cell r="B1621" t="str">
            <v>ESN MANAGER FC4500 TIER 7</v>
          </cell>
        </row>
        <row r="1622">
          <cell r="A1622" t="str">
            <v>ESNAL5-T8</v>
          </cell>
          <cell r="B1622" t="str">
            <v>ESN MANAGER FC4500 TIER 8</v>
          </cell>
        </row>
        <row r="1623">
          <cell r="A1623" t="str">
            <v>ESNAL5-T9</v>
          </cell>
          <cell r="B1623" t="str">
            <v>ESN MANAGER FC4500 TIER 9</v>
          </cell>
        </row>
        <row r="1624">
          <cell r="A1624" t="str">
            <v>ESNAL7-T1</v>
          </cell>
          <cell r="B1624" t="str">
            <v>ESN MANAGER FC4700 TIER 1</v>
          </cell>
        </row>
        <row r="1625">
          <cell r="A1625" t="str">
            <v>ESNAL7-T10</v>
          </cell>
          <cell r="B1625" t="str">
            <v>ESN MANAGER FC4700 TIER 10</v>
          </cell>
        </row>
        <row r="1626">
          <cell r="A1626" t="str">
            <v>ESNAL7-T11</v>
          </cell>
          <cell r="B1626" t="str">
            <v>ESN MANAGER FC4700 TIER 11</v>
          </cell>
        </row>
        <row r="1627">
          <cell r="A1627" t="str">
            <v>ESNAL7-T12</v>
          </cell>
          <cell r="B1627" t="str">
            <v>ESN MANAGER FC4700 TIER 12</v>
          </cell>
        </row>
        <row r="1628">
          <cell r="A1628" t="str">
            <v>ESNAL7-T2</v>
          </cell>
          <cell r="B1628" t="str">
            <v>ESN MANAGER FC4700 TIER 2</v>
          </cell>
        </row>
        <row r="1629">
          <cell r="A1629" t="str">
            <v>ESNAL7-T3</v>
          </cell>
          <cell r="B1629" t="str">
            <v>ESN MANAGER FC4700 TIER 3</v>
          </cell>
        </row>
        <row r="1630">
          <cell r="A1630" t="str">
            <v>ESNAL7-T4</v>
          </cell>
          <cell r="B1630" t="str">
            <v>ESN MANAGER FC4700 TIER 3</v>
          </cell>
        </row>
        <row r="1631">
          <cell r="A1631" t="str">
            <v>ESNAL7-T5</v>
          </cell>
          <cell r="B1631" t="str">
            <v>ESN MANAGER FC4700 TIER 3</v>
          </cell>
        </row>
        <row r="1632">
          <cell r="A1632" t="str">
            <v>ESNAL7-T6</v>
          </cell>
          <cell r="B1632" t="str">
            <v>ESN MANAGER FC4700 TIER 3</v>
          </cell>
        </row>
        <row r="1633">
          <cell r="A1633" t="str">
            <v>ESNAL7-T7</v>
          </cell>
          <cell r="B1633" t="str">
            <v>ESN MANAGER FC4700 TIER 3</v>
          </cell>
        </row>
        <row r="1634">
          <cell r="A1634" t="str">
            <v>ESNAL7-T8</v>
          </cell>
          <cell r="B1634" t="str">
            <v>ESN MANAGER FC4700 TIER 3</v>
          </cell>
        </row>
        <row r="1635">
          <cell r="A1635" t="str">
            <v>ESNAL7-T9</v>
          </cell>
          <cell r="B1635" t="str">
            <v>ESN MANAGER FC4700 TIER 3</v>
          </cell>
        </row>
        <row r="1636">
          <cell r="A1636" t="str">
            <v>ESNT1-4UP</v>
          </cell>
          <cell r="B1636" t="str">
            <v>ESN MANAGER UPG T1-T4</v>
          </cell>
        </row>
        <row r="1637">
          <cell r="A1637" t="str">
            <v>ESNT5-12UP</v>
          </cell>
          <cell r="B1637" t="str">
            <v>ESN MANAGER UPG T5-T12</v>
          </cell>
        </row>
        <row r="1638">
          <cell r="A1638" t="str">
            <v>FC47MV-T1</v>
          </cell>
          <cell r="B1638" t="str">
            <v>MIRROR VIEW TIER 1</v>
          </cell>
        </row>
        <row r="1639">
          <cell r="A1639" t="str">
            <v>FC47MV-T10</v>
          </cell>
          <cell r="B1639" t="str">
            <v>MIRROR VIEW TIER 10</v>
          </cell>
        </row>
        <row r="1640">
          <cell r="A1640" t="str">
            <v>FC47MV-T11</v>
          </cell>
          <cell r="B1640" t="str">
            <v>MIRROR VIEW TIER 11</v>
          </cell>
        </row>
        <row r="1641">
          <cell r="A1641" t="str">
            <v>FC47MV-T12</v>
          </cell>
          <cell r="B1641" t="str">
            <v>MIRROR VIEW TIER 12</v>
          </cell>
        </row>
        <row r="1642">
          <cell r="A1642" t="str">
            <v>FC47MV-T2</v>
          </cell>
          <cell r="B1642" t="str">
            <v>MIRROR VIEW TIER 2</v>
          </cell>
        </row>
        <row r="1643">
          <cell r="A1643" t="str">
            <v>FC47MV-T3</v>
          </cell>
          <cell r="B1643" t="str">
            <v>MIRROR VIEW TIER 3</v>
          </cell>
        </row>
        <row r="1644">
          <cell r="A1644" t="str">
            <v>FC47MV-T4</v>
          </cell>
          <cell r="B1644" t="str">
            <v>MIRROR VIEW TIER 4</v>
          </cell>
        </row>
        <row r="1645">
          <cell r="A1645" t="str">
            <v>FC47MV-T5</v>
          </cell>
          <cell r="B1645" t="str">
            <v>MIRROR VIEW TIER 5</v>
          </cell>
        </row>
        <row r="1646">
          <cell r="A1646" t="str">
            <v>FC47MV-T6</v>
          </cell>
          <cell r="B1646" t="str">
            <v>MIRROR VIEW TIER 6</v>
          </cell>
        </row>
        <row r="1647">
          <cell r="A1647" t="str">
            <v>FC47MV-T7</v>
          </cell>
          <cell r="B1647" t="str">
            <v>MIRROR VIEW TIER 7</v>
          </cell>
        </row>
        <row r="1648">
          <cell r="A1648" t="str">
            <v>FC47MV-T8</v>
          </cell>
          <cell r="B1648" t="str">
            <v>MIRROR VIEW TIER 8</v>
          </cell>
        </row>
        <row r="1649">
          <cell r="A1649" t="str">
            <v>FC47MV-T9</v>
          </cell>
          <cell r="B1649" t="str">
            <v>MIRROR VIEW TIER 9</v>
          </cell>
        </row>
        <row r="1650">
          <cell r="A1650" t="str">
            <v>FC47SV-T1</v>
          </cell>
          <cell r="B1650" t="str">
            <v>SNAP VIEW TIER 1</v>
          </cell>
        </row>
        <row r="1651">
          <cell r="A1651" t="str">
            <v>FC47SV-T10</v>
          </cell>
          <cell r="B1651" t="str">
            <v>SNAP VIEW TIER 10</v>
          </cell>
        </row>
        <row r="1652">
          <cell r="A1652" t="str">
            <v>FC47SV-T11</v>
          </cell>
          <cell r="B1652" t="str">
            <v>SNAP VIEW TIER 11</v>
          </cell>
        </row>
        <row r="1653">
          <cell r="A1653" t="str">
            <v>FC47SV-T12</v>
          </cell>
          <cell r="B1653" t="str">
            <v>SNAP VIEW TIER 12</v>
          </cell>
        </row>
        <row r="1654">
          <cell r="A1654" t="str">
            <v>FC47SV-T2</v>
          </cell>
          <cell r="B1654" t="str">
            <v>SNAP VIEW TIER 2</v>
          </cell>
        </row>
        <row r="1655">
          <cell r="A1655" t="str">
            <v>FC47SV-T3</v>
          </cell>
          <cell r="B1655" t="str">
            <v>SNAP VIEW TIER 3</v>
          </cell>
        </row>
        <row r="1656">
          <cell r="A1656" t="str">
            <v>FC47SV-T4</v>
          </cell>
          <cell r="B1656" t="str">
            <v>SNAP VIEW TIER 4</v>
          </cell>
        </row>
        <row r="1657">
          <cell r="A1657" t="str">
            <v>FC47SV-T5</v>
          </cell>
          <cell r="B1657" t="str">
            <v>SNAP VIEW TIER 5</v>
          </cell>
        </row>
        <row r="1658">
          <cell r="A1658" t="str">
            <v>FC47SV-T6</v>
          </cell>
          <cell r="B1658" t="str">
            <v>SNAP VIEW TIER 6</v>
          </cell>
        </row>
        <row r="1659">
          <cell r="A1659" t="str">
            <v>FC47SV-T7</v>
          </cell>
          <cell r="B1659" t="str">
            <v>SNAP VIEW TIER 7</v>
          </cell>
        </row>
        <row r="1660">
          <cell r="A1660" t="str">
            <v>FC47SV-T8</v>
          </cell>
          <cell r="B1660" t="str">
            <v>SNAP VIEW TIER 8</v>
          </cell>
        </row>
        <row r="1661">
          <cell r="A1661" t="str">
            <v>FC47SV-T9</v>
          </cell>
          <cell r="B1661" t="str">
            <v>SNAP VIEW TIER 9</v>
          </cell>
        </row>
        <row r="1662">
          <cell r="A1662" t="str">
            <v>FCDGMV-T1</v>
          </cell>
          <cell r="B1662" t="str">
            <v>MIRROR VIEW FOR DG TIER 1</v>
          </cell>
        </row>
        <row r="1663">
          <cell r="A1663" t="str">
            <v>FCDGMV-T10</v>
          </cell>
          <cell r="B1663" t="str">
            <v>MIRROR VIEW FOR DG TIER 10</v>
          </cell>
        </row>
        <row r="1664">
          <cell r="A1664" t="str">
            <v>FCDGMV-T11</v>
          </cell>
          <cell r="B1664" t="str">
            <v>MIRROR VIEW FOR DG TIER 11</v>
          </cell>
        </row>
        <row r="1665">
          <cell r="A1665" t="str">
            <v>FCDGMV-T12</v>
          </cell>
          <cell r="B1665" t="str">
            <v>MIRROR VIEW FOR DG TIER 12</v>
          </cell>
        </row>
        <row r="1666">
          <cell r="A1666" t="str">
            <v>FCDGMV-T2</v>
          </cell>
          <cell r="B1666" t="str">
            <v>MIRROR VIEW FOR DG TIER 2</v>
          </cell>
        </row>
        <row r="1667">
          <cell r="A1667" t="str">
            <v>FCDGMV-T3</v>
          </cell>
          <cell r="B1667" t="str">
            <v>MIRROR VIEW FOR DG TIER 3</v>
          </cell>
        </row>
        <row r="1668">
          <cell r="A1668" t="str">
            <v>FCDGMV-T4</v>
          </cell>
          <cell r="B1668" t="str">
            <v>MIRROR VIEW FOR DG TIER 4</v>
          </cell>
        </row>
        <row r="1669">
          <cell r="A1669" t="str">
            <v>FCDGMV-T5</v>
          </cell>
          <cell r="B1669" t="str">
            <v>MIRROR VIEW FOR DG TIER 5</v>
          </cell>
        </row>
        <row r="1670">
          <cell r="A1670" t="str">
            <v>FCDGMV-T6</v>
          </cell>
          <cell r="B1670" t="str">
            <v>MIRROR VIEW FOR DG TIER 6</v>
          </cell>
        </row>
        <row r="1671">
          <cell r="A1671" t="str">
            <v>FCDGMV-T7</v>
          </cell>
          <cell r="B1671" t="str">
            <v>MIRROR VIEW FOR DG TIER 7</v>
          </cell>
        </row>
        <row r="1672">
          <cell r="A1672" t="str">
            <v>FCDGMV-T8</v>
          </cell>
          <cell r="B1672" t="str">
            <v>MIRROR VIEW FOR DG TIER 8</v>
          </cell>
        </row>
        <row r="1673">
          <cell r="A1673" t="str">
            <v>FCDGMV-T9</v>
          </cell>
          <cell r="B1673" t="str">
            <v>MIRROR VIEW FOR DG TIER 9</v>
          </cell>
        </row>
        <row r="1674">
          <cell r="A1674" t="str">
            <v>FMVT1-T4</v>
          </cell>
          <cell r="B1674" t="str">
            <v>MIRROR VIEW UPG T1-T4</v>
          </cell>
        </row>
        <row r="1675">
          <cell r="A1675" t="str">
            <v>FMVT5-T12</v>
          </cell>
          <cell r="B1675" t="str">
            <v>MIRROR VIEW UPG T5-T12</v>
          </cell>
        </row>
        <row r="1676">
          <cell r="A1676" t="str">
            <v>FSVT1-T4</v>
          </cell>
          <cell r="B1676" t="str">
            <v>SNAP VIEW UPG T1-T4</v>
          </cell>
        </row>
        <row r="1677">
          <cell r="A1677" t="str">
            <v>FSVT5-T12</v>
          </cell>
          <cell r="B1677" t="str">
            <v>SNAP VIEW UPG T5-T12</v>
          </cell>
        </row>
        <row r="1678">
          <cell r="A1678" t="str">
            <v>IP47CF-T1</v>
          </cell>
          <cell r="B1678" t="str">
            <v>IP4700 CFS ENABLER TIER 1</v>
          </cell>
        </row>
        <row r="1679">
          <cell r="A1679" t="str">
            <v>IP47CF-T10</v>
          </cell>
          <cell r="B1679" t="str">
            <v>IP4700 CFS ENABLER TIER 10</v>
          </cell>
        </row>
        <row r="1680">
          <cell r="A1680" t="str">
            <v>IP47CF-T11</v>
          </cell>
          <cell r="B1680" t="str">
            <v>IP4700 CFS ENABLER TIER 11</v>
          </cell>
        </row>
        <row r="1681">
          <cell r="A1681" t="str">
            <v>IP47CF-T12</v>
          </cell>
          <cell r="B1681" t="str">
            <v>IP4700 CFS ENABLER TIER 12</v>
          </cell>
        </row>
        <row r="1682">
          <cell r="A1682" t="str">
            <v>IP47CF-T2</v>
          </cell>
          <cell r="B1682" t="str">
            <v>IP4700 CFS ENABLER TIER 2</v>
          </cell>
        </row>
        <row r="1683">
          <cell r="A1683" t="str">
            <v>IP47CF-T3</v>
          </cell>
          <cell r="B1683" t="str">
            <v>IP4700 CFS ENABLER TIER 3</v>
          </cell>
        </row>
        <row r="1684">
          <cell r="A1684" t="str">
            <v>IP47CF-T4</v>
          </cell>
          <cell r="B1684" t="str">
            <v>IP4700 CFS ENABLER TIER 4</v>
          </cell>
        </row>
        <row r="1685">
          <cell r="A1685" t="str">
            <v>IP47CF-T5</v>
          </cell>
          <cell r="B1685" t="str">
            <v>IP4700 CFS ENABLER TIER 5</v>
          </cell>
        </row>
        <row r="1686">
          <cell r="A1686" t="str">
            <v>IP47CF-T6</v>
          </cell>
          <cell r="B1686" t="str">
            <v>IP4700 CFS ENABLER TIER 6</v>
          </cell>
        </row>
        <row r="1687">
          <cell r="A1687" t="str">
            <v>IP47CF-T7</v>
          </cell>
          <cell r="B1687" t="str">
            <v>IP4700 CFS ENABLER TIER 7</v>
          </cell>
        </row>
        <row r="1688">
          <cell r="A1688" t="str">
            <v>IP47CF-T8</v>
          </cell>
          <cell r="B1688" t="str">
            <v>IP4700 CFS ENABLER TIER 8</v>
          </cell>
        </row>
        <row r="1689">
          <cell r="A1689" t="str">
            <v>IP47CF-T9</v>
          </cell>
          <cell r="B1689" t="str">
            <v>IP4700 CFS ENABLER TIER 9</v>
          </cell>
        </row>
        <row r="1690">
          <cell r="A1690" t="str">
            <v>IP47FP-T1</v>
          </cell>
          <cell r="B1690" t="str">
            <v>IP4700 FTP ENABLER TIER 1</v>
          </cell>
        </row>
        <row r="1691">
          <cell r="A1691" t="str">
            <v>IP47FP-T10</v>
          </cell>
          <cell r="B1691" t="str">
            <v>IP4700 FTP ENABLER TIER 10</v>
          </cell>
        </row>
        <row r="1692">
          <cell r="A1692" t="str">
            <v>IP47FP-T11</v>
          </cell>
          <cell r="B1692" t="str">
            <v>IP4700 FTP ENABLER TIER 11</v>
          </cell>
        </row>
        <row r="1693">
          <cell r="A1693" t="str">
            <v>IP47FP-T12</v>
          </cell>
          <cell r="B1693" t="str">
            <v>IP4700 FTP ENABLER TIER 12</v>
          </cell>
        </row>
        <row r="1694">
          <cell r="A1694" t="str">
            <v>IP47FP-T2</v>
          </cell>
          <cell r="B1694" t="str">
            <v>IP4700 FTP ENABLER TIER 2</v>
          </cell>
        </row>
        <row r="1695">
          <cell r="A1695" t="str">
            <v>IP47FP-T3</v>
          </cell>
          <cell r="B1695" t="str">
            <v>IP4700 FTP ENABLER TIER 3</v>
          </cell>
        </row>
        <row r="1696">
          <cell r="A1696" t="str">
            <v>IP47FP-T4</v>
          </cell>
          <cell r="B1696" t="str">
            <v>IP4700 FTP ENABLER TIER 4</v>
          </cell>
        </row>
        <row r="1697">
          <cell r="A1697" t="str">
            <v>IP47FP-T5</v>
          </cell>
          <cell r="B1697" t="str">
            <v>IP4700 FTP ENABLER TIER 5</v>
          </cell>
        </row>
        <row r="1698">
          <cell r="A1698" t="str">
            <v>IP47FP-T6</v>
          </cell>
          <cell r="B1698" t="str">
            <v>IP4700 FTP ENABLER TIER 6</v>
          </cell>
        </row>
        <row r="1699">
          <cell r="A1699" t="str">
            <v>IP47FP-T7</v>
          </cell>
          <cell r="B1699" t="str">
            <v>IP4700 FTP ENABLER TIER 7</v>
          </cell>
        </row>
        <row r="1700">
          <cell r="A1700" t="str">
            <v>IP47FP-T8</v>
          </cell>
          <cell r="B1700" t="str">
            <v>IP4700 FTP ENABLER TIER 8</v>
          </cell>
        </row>
        <row r="1701">
          <cell r="A1701" t="str">
            <v>IP47FP-T9</v>
          </cell>
          <cell r="B1701" t="str">
            <v>IP4700 FTP ENABLER TIER 9</v>
          </cell>
        </row>
        <row r="1702">
          <cell r="A1702" t="str">
            <v>IP47ND-T1</v>
          </cell>
          <cell r="B1702" t="str">
            <v>IP4700 NDMP ENABLER TIER 1</v>
          </cell>
        </row>
        <row r="1703">
          <cell r="A1703" t="str">
            <v>IP47ND-T10</v>
          </cell>
          <cell r="B1703" t="str">
            <v>IP4700 NDMP ENABLER TIER 10</v>
          </cell>
        </row>
        <row r="1704">
          <cell r="A1704" t="str">
            <v>IP47ND-T11</v>
          </cell>
          <cell r="B1704" t="str">
            <v>IP4700 NDMP ENABLER TIER 11</v>
          </cell>
        </row>
        <row r="1705">
          <cell r="A1705" t="str">
            <v>IP47ND-T12</v>
          </cell>
          <cell r="B1705" t="str">
            <v>IP4700 NDMP ENABLER TIER 12</v>
          </cell>
        </row>
        <row r="1706">
          <cell r="A1706" t="str">
            <v>IP47ND-T2</v>
          </cell>
          <cell r="B1706" t="str">
            <v>IP4700 NDMP ENABLER TIER 2</v>
          </cell>
        </row>
        <row r="1707">
          <cell r="A1707" t="str">
            <v>IP47ND-T3</v>
          </cell>
          <cell r="B1707" t="str">
            <v>IP4700 NDMP ENABLER TIER 3</v>
          </cell>
        </row>
        <row r="1708">
          <cell r="A1708" t="str">
            <v>IP47ND-T4</v>
          </cell>
          <cell r="B1708" t="str">
            <v>IP4700 NDMP ENABLER TIER 4</v>
          </cell>
        </row>
        <row r="1709">
          <cell r="A1709" t="str">
            <v>IP47ND-T5</v>
          </cell>
          <cell r="B1709" t="str">
            <v>IP4700 NDMP ENABLER TIER 5</v>
          </cell>
        </row>
        <row r="1710">
          <cell r="A1710" t="str">
            <v>IP47ND-T6</v>
          </cell>
          <cell r="B1710" t="str">
            <v>IP4700 NDMP ENABLER TIER 6</v>
          </cell>
        </row>
        <row r="1711">
          <cell r="A1711" t="str">
            <v>IP47ND-T7</v>
          </cell>
          <cell r="B1711" t="str">
            <v>IP4700 NDMP ENABLER TIER 7</v>
          </cell>
        </row>
        <row r="1712">
          <cell r="A1712" t="str">
            <v>IP47ND-T8</v>
          </cell>
          <cell r="B1712" t="str">
            <v>IP4700 NDMP ENABLER TIER 8</v>
          </cell>
        </row>
        <row r="1713">
          <cell r="A1713" t="str">
            <v>IP47ND-T9</v>
          </cell>
          <cell r="B1713" t="str">
            <v>IP4700 NDMP ENABLER TIER 9</v>
          </cell>
        </row>
        <row r="1714">
          <cell r="A1714" t="str">
            <v>IP47NF-T1</v>
          </cell>
          <cell r="B1714" t="str">
            <v>IP4700 NFS ENABLER TIER 1</v>
          </cell>
        </row>
        <row r="1715">
          <cell r="A1715" t="str">
            <v>IP47NF-T10</v>
          </cell>
          <cell r="B1715" t="str">
            <v>IP4700 NFS ENABLER TIER 10</v>
          </cell>
        </row>
        <row r="1716">
          <cell r="A1716" t="str">
            <v>IP47NF-T11</v>
          </cell>
          <cell r="B1716" t="str">
            <v>IP4700 NFS ENABLER TIER 11</v>
          </cell>
        </row>
        <row r="1717">
          <cell r="A1717" t="str">
            <v>IP47NF-T12</v>
          </cell>
          <cell r="B1717" t="str">
            <v>IP4700 NFS ENABLER TIER 12</v>
          </cell>
        </row>
        <row r="1718">
          <cell r="A1718" t="str">
            <v>IP47NF-T2</v>
          </cell>
          <cell r="B1718" t="str">
            <v>IP4700 NFS ENABLER TIER 2</v>
          </cell>
        </row>
        <row r="1719">
          <cell r="A1719" t="str">
            <v>IP47NF-T3</v>
          </cell>
          <cell r="B1719" t="str">
            <v>IP4700 NFS ENABLER TIER 3</v>
          </cell>
        </row>
        <row r="1720">
          <cell r="A1720" t="str">
            <v>IP47NF-T4</v>
          </cell>
          <cell r="B1720" t="str">
            <v>IP4700 NFS ENABLER TIER 4</v>
          </cell>
        </row>
        <row r="1721">
          <cell r="A1721" t="str">
            <v>IP47NF-T5</v>
          </cell>
          <cell r="B1721" t="str">
            <v>IP4700 NFS ENABLER TIER 5</v>
          </cell>
        </row>
        <row r="1722">
          <cell r="A1722" t="str">
            <v>IP47NF-T6</v>
          </cell>
          <cell r="B1722" t="str">
            <v>IP4700 NFS ENABLER TIER 6</v>
          </cell>
        </row>
        <row r="1723">
          <cell r="A1723" t="str">
            <v>IP47NF-T7</v>
          </cell>
          <cell r="B1723" t="str">
            <v>IP4700 NFS ENABLER TIER 7</v>
          </cell>
        </row>
        <row r="1724">
          <cell r="A1724" t="str">
            <v>IP47NF-T8</v>
          </cell>
          <cell r="B1724" t="str">
            <v>IP4700 NFS ENABLER TIER 8</v>
          </cell>
        </row>
        <row r="1725">
          <cell r="A1725" t="str">
            <v>IP47NF-T9</v>
          </cell>
          <cell r="B1725" t="str">
            <v>IP4700 NFS ENABLER TIER 9</v>
          </cell>
        </row>
        <row r="1726">
          <cell r="A1726" t="str">
            <v>IP47SV-T1</v>
          </cell>
          <cell r="B1726" t="str">
            <v>SNAP VIEW TIER 1</v>
          </cell>
        </row>
        <row r="1727">
          <cell r="A1727" t="str">
            <v>IP47SV-T10</v>
          </cell>
          <cell r="B1727" t="str">
            <v>SNAP VIEW TIER 10</v>
          </cell>
        </row>
        <row r="1728">
          <cell r="A1728" t="str">
            <v>IP47SV-T11</v>
          </cell>
          <cell r="B1728" t="str">
            <v>SNAP VIEW TIER 11</v>
          </cell>
        </row>
        <row r="1729">
          <cell r="A1729" t="str">
            <v>IP47SV-T12</v>
          </cell>
          <cell r="B1729" t="str">
            <v>SNAP VIEW TIER 12</v>
          </cell>
        </row>
        <row r="1730">
          <cell r="A1730" t="str">
            <v>IP47SV-T2</v>
          </cell>
          <cell r="B1730" t="str">
            <v>SNAP VIEW TIER 2</v>
          </cell>
        </row>
        <row r="1731">
          <cell r="A1731" t="str">
            <v>IP47SV-T3</v>
          </cell>
          <cell r="B1731" t="str">
            <v>SNAP VIEW TIER 3</v>
          </cell>
        </row>
        <row r="1732">
          <cell r="A1732" t="str">
            <v>IP47SV-T4</v>
          </cell>
          <cell r="B1732" t="str">
            <v>SNAP VIEW TIER 4</v>
          </cell>
        </row>
        <row r="1733">
          <cell r="A1733" t="str">
            <v>IP47SV-T5</v>
          </cell>
          <cell r="B1733" t="str">
            <v>SNAP VIEW TIER 5</v>
          </cell>
        </row>
        <row r="1734">
          <cell r="A1734" t="str">
            <v>IP47SV-T6</v>
          </cell>
          <cell r="B1734" t="str">
            <v>SNAP VIEW TIER 6</v>
          </cell>
        </row>
        <row r="1735">
          <cell r="A1735" t="str">
            <v>IP47SV-T7</v>
          </cell>
          <cell r="B1735" t="str">
            <v>SNAP VIEW TIER 7</v>
          </cell>
        </row>
        <row r="1736">
          <cell r="A1736" t="str">
            <v>IP47SV-T8</v>
          </cell>
          <cell r="B1736" t="str">
            <v>SNAP VIEW TIER 8</v>
          </cell>
        </row>
        <row r="1737">
          <cell r="A1737" t="str">
            <v>IP47SV-T9</v>
          </cell>
          <cell r="B1737" t="str">
            <v>SNAP VIEW TIER 9</v>
          </cell>
        </row>
        <row r="1738">
          <cell r="A1738" t="str">
            <v>IPCFT1-T4</v>
          </cell>
          <cell r="B1738" t="str">
            <v>CFS ENABLER UPG T1-T4</v>
          </cell>
        </row>
        <row r="1739">
          <cell r="A1739" t="str">
            <v>IPCFT5-T12</v>
          </cell>
          <cell r="B1739" t="str">
            <v>CFS ENABLER UPG T5-T12</v>
          </cell>
        </row>
        <row r="1740">
          <cell r="A1740" t="str">
            <v>IPFPT1-T4</v>
          </cell>
          <cell r="B1740" t="str">
            <v>FTP ENABLER UPG T1-T4</v>
          </cell>
        </row>
        <row r="1741">
          <cell r="A1741" t="str">
            <v>IPFPT5-T12</v>
          </cell>
          <cell r="B1741" t="str">
            <v>FTP ENABLER UPG T5-T12</v>
          </cell>
        </row>
        <row r="1742">
          <cell r="A1742" t="str">
            <v>IPNDT1-T4</v>
          </cell>
          <cell r="B1742" t="str">
            <v>NDMP ENABLER UPG T1-T4</v>
          </cell>
        </row>
        <row r="1743">
          <cell r="A1743" t="str">
            <v>IPNDT5-T12</v>
          </cell>
          <cell r="B1743" t="str">
            <v>NDMP ENABLER UPG T5-T12</v>
          </cell>
        </row>
        <row r="1744">
          <cell r="A1744" t="str">
            <v>IPNFT1-T4</v>
          </cell>
          <cell r="B1744" t="str">
            <v>NFS ENABLER UPG T1-T4</v>
          </cell>
        </row>
        <row r="1745">
          <cell r="A1745" t="str">
            <v>IPNFT5-T12</v>
          </cell>
          <cell r="B1745" t="str">
            <v>NFS ENABLER UPG T5-T12</v>
          </cell>
        </row>
        <row r="1746">
          <cell r="A1746" t="str">
            <v>IPSVT1-T4</v>
          </cell>
          <cell r="B1746" t="str">
            <v>SNAP VIEW UPG T1-T4</v>
          </cell>
        </row>
        <row r="1747">
          <cell r="A1747" t="str">
            <v>IPSVT5-T12</v>
          </cell>
          <cell r="B1747" t="str">
            <v>SNAP VIEW UPG T5-T12</v>
          </cell>
        </row>
        <row r="1748">
          <cell r="A1748" t="str">
            <v>MGRT1-T4</v>
          </cell>
          <cell r="B1748" t="str">
            <v>NAVI MANAGER UPG T1-T4</v>
          </cell>
        </row>
        <row r="1749">
          <cell r="A1749" t="str">
            <v>MGRT5-T12</v>
          </cell>
          <cell r="B1749" t="str">
            <v>NAVI MANAGER UPG T5-T12</v>
          </cell>
        </row>
        <row r="1750">
          <cell r="A1750" t="str">
            <v>NAVAGT-AIX</v>
          </cell>
          <cell r="B1750" t="str">
            <v>NAVISPHERE AGENT AIX</v>
          </cell>
        </row>
        <row r="1751">
          <cell r="A1751" t="str">
            <v>NAVAGT-HP</v>
          </cell>
          <cell r="B1751" t="str">
            <v>NAVISPHERE AGENT HPUX</v>
          </cell>
        </row>
        <row r="1752">
          <cell r="A1752" t="str">
            <v>NAVAGT-IRX</v>
          </cell>
          <cell r="B1752" t="str">
            <v>NAVISPHERE AGENT IRIX</v>
          </cell>
        </row>
        <row r="1753">
          <cell r="A1753" t="str">
            <v>NAVAGT-LNX</v>
          </cell>
          <cell r="B1753" t="str">
            <v>NAVISPHERE AGENT LINUX</v>
          </cell>
        </row>
        <row r="1754">
          <cell r="A1754" t="str">
            <v>NAVAGT-NW</v>
          </cell>
          <cell r="B1754" t="str">
            <v>NAVISPHERE AGENT NETWARE</v>
          </cell>
        </row>
        <row r="1755">
          <cell r="A1755" t="str">
            <v>NAVAGT-SUN</v>
          </cell>
          <cell r="B1755" t="str">
            <v>NAVISPHERE AGENT SUN</v>
          </cell>
        </row>
        <row r="1756">
          <cell r="A1756" t="str">
            <v>NAVAGT-WIN</v>
          </cell>
          <cell r="B1756" t="str">
            <v>NAVISPHERE AGENT NT/W2K</v>
          </cell>
        </row>
        <row r="1757">
          <cell r="A1757" t="str">
            <v>NAVATF-AIX</v>
          </cell>
          <cell r="B1757" t="str">
            <v>NAVISPHERE ATF - AIX ATTACH</v>
          </cell>
        </row>
        <row r="1758">
          <cell r="A1758" t="str">
            <v>NAVATF-NT</v>
          </cell>
          <cell r="B1758" t="str">
            <v>NAVISPHERE ATF - NT ATTACH</v>
          </cell>
        </row>
        <row r="1759">
          <cell r="A1759" t="str">
            <v>NAVATF-NW</v>
          </cell>
          <cell r="B1759" t="str">
            <v>NAVISPHERE ATF - NW ATTACH</v>
          </cell>
        </row>
        <row r="1760">
          <cell r="A1760" t="str">
            <v>NAVATF-SUN</v>
          </cell>
          <cell r="B1760" t="str">
            <v>NAVISPHERE ATF - SUN ATTACH</v>
          </cell>
        </row>
        <row r="1761">
          <cell r="A1761" t="str">
            <v>NAVATF-W2K</v>
          </cell>
          <cell r="B1761" t="str">
            <v>NAVISPHERE ATF - W2K ATTACH</v>
          </cell>
        </row>
        <row r="1762">
          <cell r="A1762" t="str">
            <v>NAVAYZ-T1</v>
          </cell>
          <cell r="B1762" t="str">
            <v>NAVISPHERE ANALYZER TIER 1</v>
          </cell>
        </row>
        <row r="1763">
          <cell r="A1763" t="str">
            <v>NAVAYZ-T10</v>
          </cell>
          <cell r="B1763" t="str">
            <v>NAVISPHERE ANALYZER TIER 10</v>
          </cell>
        </row>
        <row r="1764">
          <cell r="A1764" t="str">
            <v>NAVAYZ-T11</v>
          </cell>
          <cell r="B1764" t="str">
            <v>NAVISPHERE ANALYZER TIER 11</v>
          </cell>
        </row>
        <row r="1765">
          <cell r="A1765" t="str">
            <v>NAVAYZ-T12</v>
          </cell>
          <cell r="B1765" t="str">
            <v>NAVISPHERE ANALYZER TIER 12</v>
          </cell>
        </row>
        <row r="1766">
          <cell r="A1766" t="str">
            <v>NAVAYZ-T2</v>
          </cell>
          <cell r="B1766" t="str">
            <v>NAVISPHERE ANALYZER TIER 2</v>
          </cell>
        </row>
        <row r="1767">
          <cell r="A1767" t="str">
            <v>NAVAYZ-T3</v>
          </cell>
          <cell r="B1767" t="str">
            <v>NAVISPHERE ANALYZER TIER 3</v>
          </cell>
        </row>
        <row r="1768">
          <cell r="A1768" t="str">
            <v>NAVAYZ-T4</v>
          </cell>
          <cell r="B1768" t="str">
            <v>NAVISPHERE ANALYZER TIER 4</v>
          </cell>
        </row>
        <row r="1769">
          <cell r="A1769" t="str">
            <v>NAVAYZ-T5</v>
          </cell>
          <cell r="B1769" t="str">
            <v>NAVISPHERE ANALYZER TIER 5</v>
          </cell>
        </row>
        <row r="1770">
          <cell r="A1770" t="str">
            <v>NAVAYZ-T6</v>
          </cell>
          <cell r="B1770" t="str">
            <v>NAVISPHERE ANALYZER TIER 6</v>
          </cell>
        </row>
        <row r="1771">
          <cell r="A1771" t="str">
            <v>NAVAYZ-T7</v>
          </cell>
          <cell r="B1771" t="str">
            <v>NAVISPHERE ANALYZER TIER 7</v>
          </cell>
        </row>
        <row r="1772">
          <cell r="A1772" t="str">
            <v>NAVAYZ-T8</v>
          </cell>
          <cell r="B1772" t="str">
            <v>NAVISPHERE ANALYZER TIER 8</v>
          </cell>
        </row>
        <row r="1773">
          <cell r="A1773" t="str">
            <v>NAVAYZ-T9</v>
          </cell>
          <cell r="B1773" t="str">
            <v>NAVISPHERE ANALYZER TIER 9</v>
          </cell>
        </row>
        <row r="1774">
          <cell r="A1774" t="str">
            <v>NAVMGR-T1</v>
          </cell>
          <cell r="B1774" t="str">
            <v>NAVISPHERE MANAGER TIER 1</v>
          </cell>
        </row>
        <row r="1775">
          <cell r="A1775" t="str">
            <v>NAVMGR-T10</v>
          </cell>
          <cell r="B1775" t="str">
            <v>NAVISPHERE MANAGER TIER 10</v>
          </cell>
        </row>
        <row r="1776">
          <cell r="A1776" t="str">
            <v>NAVMGR-T11</v>
          </cell>
          <cell r="B1776" t="str">
            <v>NAVISPHERE MANAGER TIER 11</v>
          </cell>
        </row>
        <row r="1777">
          <cell r="A1777" t="str">
            <v>NAVMGR-T12</v>
          </cell>
          <cell r="B1777" t="str">
            <v>NAVISPHERE MANAGER TIER 12</v>
          </cell>
        </row>
        <row r="1778">
          <cell r="A1778" t="str">
            <v>NAVMGR-T2</v>
          </cell>
          <cell r="B1778" t="str">
            <v>NAVISPHERE MANAGER TIER 2</v>
          </cell>
        </row>
        <row r="1779">
          <cell r="A1779" t="str">
            <v>NAVMGR-T3</v>
          </cell>
          <cell r="B1779" t="str">
            <v>NAVISPHERE MANAGER TIER 3</v>
          </cell>
        </row>
        <row r="1780">
          <cell r="A1780" t="str">
            <v>NAVMGR-T4</v>
          </cell>
          <cell r="B1780" t="str">
            <v>NAVISPHERE MANAGER TIER 4</v>
          </cell>
        </row>
        <row r="1781">
          <cell r="A1781" t="str">
            <v>NAVMGR-T5</v>
          </cell>
          <cell r="B1781" t="str">
            <v>NAVISPHERE MANAGER TIER 5</v>
          </cell>
        </row>
        <row r="1782">
          <cell r="A1782" t="str">
            <v>NAVMGR-T6</v>
          </cell>
          <cell r="B1782" t="str">
            <v>NAVISPHERE MANAGER TIER 6</v>
          </cell>
        </row>
        <row r="1783">
          <cell r="A1783" t="str">
            <v>NAVMGR-T7</v>
          </cell>
          <cell r="B1783" t="str">
            <v>NAVISPHERE MANAGER TIER 7</v>
          </cell>
        </row>
        <row r="1784">
          <cell r="A1784" t="str">
            <v>NAVMGR-T8</v>
          </cell>
          <cell r="B1784" t="str">
            <v>NAVISPHERE MANAGER TIER 8</v>
          </cell>
        </row>
        <row r="1785">
          <cell r="A1785" t="str">
            <v>NAVMGR-T9</v>
          </cell>
          <cell r="B1785" t="str">
            <v>NAVISPHERE MANAGER TIER 9</v>
          </cell>
        </row>
        <row r="1786">
          <cell r="A1786" t="str">
            <v>NAVORG-T1</v>
          </cell>
          <cell r="B1786" t="str">
            <v>NAVISPHERE ORGANIZER TIER 1</v>
          </cell>
        </row>
        <row r="1787">
          <cell r="A1787" t="str">
            <v>NAVORG-T10</v>
          </cell>
          <cell r="B1787" t="str">
            <v>NAVISPHERE ORGANIZER TIER 10</v>
          </cell>
        </row>
        <row r="1788">
          <cell r="A1788" t="str">
            <v>NAVORG-T11</v>
          </cell>
          <cell r="B1788" t="str">
            <v>NAVISPHERE ORGANIZER TIER 11</v>
          </cell>
        </row>
        <row r="1789">
          <cell r="A1789" t="str">
            <v>NAVORG-T12</v>
          </cell>
          <cell r="B1789" t="str">
            <v>NAVISPHERE ORGANIZER TIER 12</v>
          </cell>
        </row>
        <row r="1790">
          <cell r="A1790" t="str">
            <v>NAVORG-T2</v>
          </cell>
          <cell r="B1790" t="str">
            <v>NAVISPHERE ORGANIZER TIER 2</v>
          </cell>
        </row>
        <row r="1791">
          <cell r="A1791" t="str">
            <v>NAVORG-T3</v>
          </cell>
          <cell r="B1791" t="str">
            <v>NAVISPHERE ORGANIZER TIER 3</v>
          </cell>
        </row>
        <row r="1792">
          <cell r="A1792" t="str">
            <v>NAVORG-T4</v>
          </cell>
          <cell r="B1792" t="str">
            <v>NAVISPHERE ORGANIZER TIER 4</v>
          </cell>
        </row>
        <row r="1793">
          <cell r="A1793" t="str">
            <v>NAVORG-T5</v>
          </cell>
          <cell r="B1793" t="str">
            <v>NAVISPHERE ORGANIZER TIER 5</v>
          </cell>
        </row>
        <row r="1794">
          <cell r="A1794" t="str">
            <v>NAVORG-T6</v>
          </cell>
          <cell r="B1794" t="str">
            <v>NAVISPHERE ORGANIZER TIER 6</v>
          </cell>
        </row>
        <row r="1795">
          <cell r="A1795" t="str">
            <v>NAVORG-T7</v>
          </cell>
          <cell r="B1795" t="str">
            <v>NAVISPHERE ORGANIZER TIER 7</v>
          </cell>
        </row>
        <row r="1796">
          <cell r="A1796" t="str">
            <v>NAVORG-T8</v>
          </cell>
          <cell r="B1796" t="str">
            <v>NAVISPHERE ORGANIZER TIER 8</v>
          </cell>
        </row>
        <row r="1797">
          <cell r="A1797" t="str">
            <v>NAVORG-T9</v>
          </cell>
          <cell r="B1797" t="str">
            <v>NAVISPHERE ORGANIZER TIER 9</v>
          </cell>
        </row>
        <row r="1798">
          <cell r="A1798" t="str">
            <v>ORGT1-T4</v>
          </cell>
          <cell r="B1798" t="str">
            <v>NAVI ORGANIZER UPG T1-T4</v>
          </cell>
        </row>
        <row r="1799">
          <cell r="A1799" t="str">
            <v>ORGT5-T12</v>
          </cell>
          <cell r="B1799" t="str">
            <v>NAVI ORGANIZER UPG T5-T12</v>
          </cell>
        </row>
        <row r="1800">
          <cell r="A1800" t="str">
            <v>PM-DS16</v>
          </cell>
          <cell r="B1800" t="str">
            <v>PRODUCT MGR SW FOR DS-16M</v>
          </cell>
        </row>
        <row r="1801">
          <cell r="A1801" t="str">
            <v>PM-DS32</v>
          </cell>
          <cell r="B1801" t="str">
            <v>PRODUCT MGR SW FOR DS32M</v>
          </cell>
        </row>
        <row r="1802">
          <cell r="A1802" t="str">
            <v>UTIL-AIX</v>
          </cell>
          <cell r="B1802" t="str">
            <v>IBM AIX S/W UTILITIES AND DOC</v>
          </cell>
        </row>
        <row r="1803">
          <cell r="A1803" t="str">
            <v>UTIL-NW</v>
          </cell>
          <cell r="B1803" t="str">
            <v>NETWARE S/W UTILITIES AND DOC</v>
          </cell>
        </row>
        <row r="1804">
          <cell r="A1804" t="str">
            <v>UTIL-SUN</v>
          </cell>
          <cell r="B1804" t="str">
            <v>SUN CPCI S/W UTILITIES AND DOC</v>
          </cell>
        </row>
        <row r="1805">
          <cell r="A1805" t="str">
            <v>UTIL-TRU64</v>
          </cell>
          <cell r="B1805" t="str">
            <v>TRU64 S/W UTILITIES AND DOC</v>
          </cell>
        </row>
        <row r="1806">
          <cell r="A1806" t="str">
            <v>UTIL-WIN</v>
          </cell>
          <cell r="B1806" t="str">
            <v>WIN S/W UTILITIES AND DOC</v>
          </cell>
        </row>
        <row r="1807">
          <cell r="A1807">
            <v>68686948</v>
          </cell>
          <cell r="B1807" t="str">
            <v>NAVI SP AGENT FOR 5.2</v>
          </cell>
        </row>
        <row r="1808">
          <cell r="A1808" t="str">
            <v>ACCLGXB-53</v>
          </cell>
          <cell r="B1808" t="str">
            <v>ACCESS LOGIX CORE S/W-OEM</v>
          </cell>
        </row>
        <row r="1809">
          <cell r="A1809" t="str">
            <v>ACLG45-DAE</v>
          </cell>
          <cell r="B1809" t="str">
            <v>ACC. LOGIX 4500 DAE</v>
          </cell>
        </row>
        <row r="1810">
          <cell r="A1810" t="str">
            <v>ACLG45-DPE</v>
          </cell>
          <cell r="B1810" t="str">
            <v>ACC. LOGIX 4500 CD &amp; LIC.</v>
          </cell>
        </row>
        <row r="1811">
          <cell r="A1811" t="str">
            <v>ACLG47-DAE</v>
          </cell>
          <cell r="B1811" t="str">
            <v>ACC. LOGIX 4700 DAE LIC</v>
          </cell>
        </row>
        <row r="1812">
          <cell r="A1812" t="str">
            <v>ACLG47-DPE</v>
          </cell>
          <cell r="B1812" t="str">
            <v>ACC. LOGIX 4700 CD &amp; LIC.</v>
          </cell>
        </row>
        <row r="1813">
          <cell r="A1813" t="str">
            <v>C300CBG1CD</v>
          </cell>
          <cell r="B1813" t="str">
            <v>NAVISPHERE MANAGER NT/W2K</v>
          </cell>
        </row>
        <row r="1814">
          <cell r="A1814" t="str">
            <v>C343CBG1CD</v>
          </cell>
          <cell r="B1814" t="str">
            <v>NAVISPHERE ANALYZER</v>
          </cell>
        </row>
        <row r="1815">
          <cell r="A1815" t="str">
            <v>FC47MV-DAE</v>
          </cell>
          <cell r="B1815" t="str">
            <v>MIRRORVIEW 47 DAE LICENCE</v>
          </cell>
        </row>
        <row r="1816">
          <cell r="A1816" t="str">
            <v>FC47MV-DPE</v>
          </cell>
          <cell r="B1816" t="str">
            <v>MIRRORVIEW 47 CD &amp; LIC</v>
          </cell>
        </row>
        <row r="1817">
          <cell r="A1817" t="str">
            <v>FC47SV-DAE</v>
          </cell>
          <cell r="B1817" t="str">
            <v>SNAPVIEW 4700 DAE LICENSE</v>
          </cell>
        </row>
        <row r="1818">
          <cell r="A1818" t="str">
            <v>FC47SV-DPE</v>
          </cell>
          <cell r="B1818" t="str">
            <v>SNAPVIEW 4700 CD &amp; LIC</v>
          </cell>
        </row>
        <row r="1819">
          <cell r="A1819" t="str">
            <v>IP47CS-DAE</v>
          </cell>
          <cell r="B1819" t="str">
            <v>CIFS IP4700 DAE LICENSE</v>
          </cell>
        </row>
        <row r="1820">
          <cell r="A1820" t="str">
            <v>IP47CS-DPE</v>
          </cell>
          <cell r="B1820" t="str">
            <v>CIFS IP4700 DPE CD &amp; LIC</v>
          </cell>
        </row>
        <row r="1821">
          <cell r="A1821" t="str">
            <v>IP47FP-DAE</v>
          </cell>
          <cell r="B1821" t="str">
            <v>FTP ENABLER FOR 10-SL DAE</v>
          </cell>
        </row>
        <row r="1822">
          <cell r="A1822" t="str">
            <v>IP47FP-DPE</v>
          </cell>
          <cell r="B1822" t="str">
            <v>FTP ENABLER FOR DPE</v>
          </cell>
        </row>
        <row r="1823">
          <cell r="A1823" t="str">
            <v>IP47ND-DAE</v>
          </cell>
          <cell r="B1823" t="str">
            <v>NDMP IP4700 DAE LICENSE</v>
          </cell>
        </row>
        <row r="1824">
          <cell r="A1824" t="str">
            <v>IP47ND-DPE</v>
          </cell>
          <cell r="B1824" t="str">
            <v>NDMP IP4700 DPE CD &amp; LIC</v>
          </cell>
        </row>
        <row r="1825">
          <cell r="A1825" t="str">
            <v>IP47NF-DAE</v>
          </cell>
          <cell r="B1825" t="str">
            <v>NFS IP4700 DAE LICENSE</v>
          </cell>
        </row>
        <row r="1826">
          <cell r="A1826" t="str">
            <v>IP47NF-DPE</v>
          </cell>
          <cell r="B1826" t="str">
            <v>NFS IP4700 DPE CD &amp; LIC</v>
          </cell>
        </row>
        <row r="1827">
          <cell r="A1827" t="str">
            <v>IP47SV-DAE</v>
          </cell>
          <cell r="B1827" t="str">
            <v>SNAPVIEW IP47 DAE LICENSE</v>
          </cell>
        </row>
        <row r="1828">
          <cell r="A1828" t="str">
            <v>IP47SV-DPE</v>
          </cell>
          <cell r="B1828" t="str">
            <v>SNAPVIEW IP4700 CD &amp; LIC</v>
          </cell>
        </row>
        <row r="1829">
          <cell r="A1829" t="str">
            <v>NAVAGB-AIX</v>
          </cell>
          <cell r="B1829" t="str">
            <v>NAVISPHERE AGENT AIX</v>
          </cell>
        </row>
        <row r="1830">
          <cell r="A1830" t="str">
            <v>NAVAGB-LNX</v>
          </cell>
          <cell r="B1830" t="str">
            <v>NAVISPHERE AGENT LINUX</v>
          </cell>
        </row>
        <row r="1831">
          <cell r="A1831" t="str">
            <v>NAVAGB-WIN</v>
          </cell>
          <cell r="B1831" t="str">
            <v>NAVISPHERE AGENT NT/W2K</v>
          </cell>
        </row>
        <row r="1832">
          <cell r="A1832" t="str">
            <v>NAVAYZ-DAE</v>
          </cell>
          <cell r="B1832" t="str">
            <v>NAVI ANALYZER DAE LICENSE</v>
          </cell>
        </row>
        <row r="1833">
          <cell r="A1833" t="str">
            <v>NAVAYZ-DPE</v>
          </cell>
          <cell r="B1833" t="str">
            <v>NAVI AYZ DPE MEDIA &amp; LIC</v>
          </cell>
        </row>
        <row r="1834">
          <cell r="A1834" t="str">
            <v>NAVMGR-DAE</v>
          </cell>
          <cell r="B1834" t="str">
            <v>NAVI MANAGER DAE LICENSE</v>
          </cell>
        </row>
        <row r="1835">
          <cell r="A1835" t="str">
            <v>NAVMGR-DPE</v>
          </cell>
          <cell r="B1835" t="str">
            <v>NAVI MGR DPE MEDIA &amp; LIC</v>
          </cell>
        </row>
        <row r="1836">
          <cell r="A1836" t="str">
            <v>NAVORG-DAE</v>
          </cell>
          <cell r="B1836" t="str">
            <v>NAVIORGANIZER DAE LIC</v>
          </cell>
        </row>
        <row r="1837">
          <cell r="A1837" t="str">
            <v>NAVORG-DPE</v>
          </cell>
          <cell r="B1837" t="str">
            <v>NAVI ORG DPE MEDIA &amp; LIC.</v>
          </cell>
        </row>
        <row r="1838">
          <cell r="A1838" t="str">
            <v>SONY73</v>
          </cell>
          <cell r="B1838" t="str">
            <v>Sony 73GB C5 10K drive</v>
          </cell>
        </row>
        <row r="1839">
          <cell r="A1839" t="str">
            <v>U24531C102</v>
          </cell>
          <cell r="B1839" t="str">
            <v>NAVI AGT RELIANT UNIX FSC</v>
          </cell>
        </row>
        <row r="1840">
          <cell r="A1840" t="str">
            <v>U24531C107</v>
          </cell>
          <cell r="B1840" t="str">
            <v>NAVI ATF NT ESC</v>
          </cell>
        </row>
        <row r="1841">
          <cell r="A1841" t="str">
            <v>U24531C108</v>
          </cell>
          <cell r="B1841" t="str">
            <v>FSC ATF FOR SUN</v>
          </cell>
        </row>
        <row r="1842">
          <cell r="A1842" t="str">
            <v>U24531C114</v>
          </cell>
          <cell r="B1842" t="str">
            <v>NAVI ATF W2K FSC</v>
          </cell>
        </row>
        <row r="1843">
          <cell r="A1843" t="str">
            <v>U24531C115</v>
          </cell>
          <cell r="B1843" t="str">
            <v>ACCESS LOGIX K1 FOR FSC</v>
          </cell>
        </row>
        <row r="1844">
          <cell r="A1844" t="str">
            <v>DS16B-FW</v>
          </cell>
          <cell r="B1844" t="str">
            <v>FABRIC WATCH FOR DS-16B2</v>
          </cell>
        </row>
        <row r="1845">
          <cell r="A1845" t="str">
            <v>DS16B-QL</v>
          </cell>
          <cell r="B1845" t="str">
            <v>QLOOP LIC FOR DS-16B</v>
          </cell>
        </row>
        <row r="1846">
          <cell r="A1846" t="str">
            <v>DS16B-TR</v>
          </cell>
          <cell r="B1846" t="str">
            <v>TRUNKING LIC FOR DS-16B</v>
          </cell>
        </row>
        <row r="1847">
          <cell r="A1847" t="str">
            <v>DS16B-XF</v>
          </cell>
          <cell r="B1847" t="str">
            <v>XFAB LIC FOR DS-16B</v>
          </cell>
        </row>
        <row r="1848">
          <cell r="A1848" t="str">
            <v>DSBQLP-00</v>
          </cell>
          <cell r="B1848" t="str">
            <v>QLOOP LIC FOR DSB2</v>
          </cell>
        </row>
        <row r="1849">
          <cell r="A1849" t="str">
            <v>DSBXFAB-00</v>
          </cell>
          <cell r="B1849" t="str">
            <v>XFAB LIC FOR DS-16B</v>
          </cell>
        </row>
        <row r="1850">
          <cell r="A1850" t="str">
            <v>EM-1002</v>
          </cell>
          <cell r="B1850" t="str">
            <v>CONNECTRIX MGR</v>
          </cell>
        </row>
        <row r="1851">
          <cell r="A1851" t="str">
            <v>EM-1004</v>
          </cell>
          <cell r="B1851" t="str">
            <v>CONNECTRIX MGR V4 SW&amp;DOCS</v>
          </cell>
        </row>
        <row r="1852">
          <cell r="A1852" t="str">
            <v>EM-1004-UPG</v>
          </cell>
          <cell r="B1852" t="str">
            <v>CONNECTRIX MANAGER UPGRAD</v>
          </cell>
        </row>
        <row r="1853">
          <cell r="A1853" t="str">
            <v>PM-1032</v>
          </cell>
          <cell r="B1853" t="str">
            <v>CONNECTRIX PRD MGR</v>
          </cell>
        </row>
        <row r="1854">
          <cell r="A1854" t="str">
            <v>PM-DS16M</v>
          </cell>
          <cell r="B1854" t="str">
            <v>PROD MNGR SW LICNSE DS16M</v>
          </cell>
        </row>
        <row r="1855">
          <cell r="A1855" t="str">
            <v>PM-DS32M</v>
          </cell>
          <cell r="B1855" t="str">
            <v>PROD MNGR SW LICNSE DS32M</v>
          </cell>
        </row>
        <row r="1856">
          <cell r="A1856" t="str">
            <v>PM-ED-6064</v>
          </cell>
          <cell r="B1856" t="str">
            <v>PROD MBGR SW LICNSE ED6064M</v>
          </cell>
        </row>
        <row r="1857">
          <cell r="A1857" t="str">
            <v>PM-ED64M</v>
          </cell>
          <cell r="B1857" t="str">
            <v>PROD MBGR SW LICNSE ED64M</v>
          </cell>
        </row>
        <row r="1858">
          <cell r="A1858" t="str">
            <v>ACLG53-T2</v>
          </cell>
          <cell r="B1858" t="str">
            <v>Access Logix for FC5300 Tier 2</v>
          </cell>
        </row>
        <row r="1859">
          <cell r="A1859" t="str">
            <v>ACLG53-T3</v>
          </cell>
          <cell r="B1859" t="str">
            <v>Access Logix for FC5300 Tier 3</v>
          </cell>
        </row>
        <row r="1860">
          <cell r="A1860" t="str">
            <v>AL53T1-T4</v>
          </cell>
          <cell r="B1860" t="str">
            <v>Access Logix T1-T4 Upgrade for FC5300</v>
          </cell>
        </row>
        <row r="1861">
          <cell r="A1861" t="str">
            <v>AL53T5-T12</v>
          </cell>
          <cell r="B1861" t="str">
            <v>Access Logix T5-T12 Upgrade for FC5300</v>
          </cell>
        </row>
        <row r="1862">
          <cell r="A1862" t="str">
            <v>NAVMGR53</v>
          </cell>
          <cell r="B1862" t="str">
            <v>CLARIION NAVMGR FOR DELL</v>
          </cell>
        </row>
        <row r="1863">
          <cell r="A1863" t="str">
            <v>NAVMGR53UP</v>
          </cell>
          <cell r="B1863" t="str">
            <v>NAVI MGR NT/W2K, T1-T4</v>
          </cell>
        </row>
        <row r="1864">
          <cell r="A1864" t="str">
            <v>DOM5-NTWK-NT</v>
          </cell>
          <cell r="B1864" t="str">
            <v>DOMINO NETWORK/NT</v>
          </cell>
        </row>
        <row r="1865">
          <cell r="A1865" t="str">
            <v>DOM5-SYMP-NT</v>
          </cell>
          <cell r="B1865" t="str">
            <v>DOMINO SYMPATH/NT</v>
          </cell>
        </row>
        <row r="1866">
          <cell r="A1866" t="str">
            <v>EB100U</v>
          </cell>
          <cell r="B1866" t="str">
            <v>BACKUP CLIENT 100 PACK</v>
          </cell>
        </row>
        <row r="1867">
          <cell r="A1867" t="str">
            <v>EB15U</v>
          </cell>
          <cell r="B1867" t="str">
            <v>BACKUP CLIENT 15 PACK</v>
          </cell>
        </row>
        <row r="1868">
          <cell r="A1868" t="str">
            <v>EB250U</v>
          </cell>
          <cell r="B1868" t="str">
            <v>BACKUP CLIENT 250 PACK</v>
          </cell>
        </row>
        <row r="1869">
          <cell r="A1869" t="str">
            <v>EB25U</v>
          </cell>
          <cell r="B1869" t="str">
            <v>BACKUP CLIENT 25 PACK</v>
          </cell>
        </row>
        <row r="1870">
          <cell r="A1870" t="str">
            <v>EB50U</v>
          </cell>
          <cell r="B1870" t="str">
            <v>BACKUP CLIENT 50 PACK</v>
          </cell>
        </row>
        <row r="1871">
          <cell r="A1871" t="str">
            <v>EB5U</v>
          </cell>
          <cell r="B1871" t="str">
            <v>BACKUP CLIENT 5 PACK</v>
          </cell>
        </row>
        <row r="1872">
          <cell r="A1872" t="str">
            <v>EDM-ATL-LU</v>
          </cell>
          <cell r="B1872" t="str">
            <v>EDM P1000-7100-520-2560 RTU LIC</v>
          </cell>
        </row>
        <row r="1873">
          <cell r="A1873" t="str">
            <v>EDM-FS3545</v>
          </cell>
          <cell r="B1873" t="str">
            <v>VXFS S100 ENT. 3/5, 4/5</v>
          </cell>
        </row>
        <row r="1874">
          <cell r="A1874" t="str">
            <v>EDM-FS65</v>
          </cell>
          <cell r="B1874" t="str">
            <v>VXFS ENT. 6000/6500</v>
          </cell>
        </row>
        <row r="1875">
          <cell r="A1875" t="str">
            <v>EDM-PETA-LU</v>
          </cell>
          <cell r="B1875" t="str">
            <v>SONY PETASITE RTU LIC</v>
          </cell>
        </row>
        <row r="1876">
          <cell r="A1876" t="str">
            <v>EDM-SCLR-1000</v>
          </cell>
          <cell r="B1876" t="str">
            <v>EDM RTU EMASS SCALAR 1000+</v>
          </cell>
        </row>
        <row r="1877">
          <cell r="A1877" t="str">
            <v>EDM-STK-ACSLS</v>
          </cell>
          <cell r="B1877" t="str">
            <v>EDM STK ACSLS CLI RTU LIC</v>
          </cell>
        </row>
        <row r="1878">
          <cell r="A1878" t="str">
            <v>EDM-STK-SCSI</v>
          </cell>
          <cell r="B1878" t="str">
            <v>RTU STK SCSI SFTW SPT</v>
          </cell>
        </row>
        <row r="1879">
          <cell r="A1879" t="str">
            <v>EDM2K-SWO</v>
          </cell>
          <cell r="B1879" t="str">
            <v>EDM SW ONLY FOR 2K</v>
          </cell>
        </row>
        <row r="1880">
          <cell r="A1880" t="str">
            <v>EDM3K-SWO</v>
          </cell>
          <cell r="B1880" t="str">
            <v>EDM SW ONLY FOR 3K</v>
          </cell>
        </row>
        <row r="1881">
          <cell r="A1881" t="str">
            <v>EDM4K-SWO</v>
          </cell>
          <cell r="B1881" t="str">
            <v>EDM SW ONLY FOR 4K</v>
          </cell>
        </row>
        <row r="1882">
          <cell r="A1882" t="str">
            <v>EDM6K-SWO</v>
          </cell>
          <cell r="B1882" t="str">
            <v>EDM SW ONLY FOR 6K</v>
          </cell>
        </row>
        <row r="1883">
          <cell r="A1883" t="str">
            <v>EDMDOCCD</v>
          </cell>
          <cell r="B1883" t="str">
            <v>EDM PRODUCT DOC CD</v>
          </cell>
        </row>
        <row r="1884">
          <cell r="A1884" t="str">
            <v>EDMDOCNC</v>
          </cell>
          <cell r="B1884" t="str">
            <v>NET CT DOC SET</v>
          </cell>
        </row>
        <row r="1885">
          <cell r="A1885" t="str">
            <v>EDMDOCSC</v>
          </cell>
          <cell r="B1885" t="str">
            <v>SYM CT DOC SET</v>
          </cell>
        </row>
        <row r="1886">
          <cell r="A1886" t="str">
            <v>EDMDOCSP</v>
          </cell>
          <cell r="B1886" t="str">
            <v>SYM PATH DOC SET</v>
          </cell>
        </row>
        <row r="1887">
          <cell r="A1887" t="str">
            <v>EDMS-MPFS</v>
          </cell>
          <cell r="B1887" t="str">
            <v>EDM HIGH ROAD SUPPORT</v>
          </cell>
        </row>
        <row r="1888">
          <cell r="A1888" t="str">
            <v>EDMS-NDMP</v>
          </cell>
          <cell r="B1888" t="str">
            <v>NDMP SERVER UPGRADE</v>
          </cell>
        </row>
        <row r="1889">
          <cell r="A1889" t="str">
            <v>EDMS-NTWRK</v>
          </cell>
          <cell r="B1889" t="str">
            <v>EDM NETWORK-BACKUP/R</v>
          </cell>
        </row>
        <row r="1890">
          <cell r="A1890" t="str">
            <v>EDMS-SP</v>
          </cell>
          <cell r="B1890" t="str">
            <v>EDM SYMMETRIX PATH</v>
          </cell>
        </row>
        <row r="1891">
          <cell r="A1891" t="str">
            <v>EDMS-SYMC</v>
          </cell>
          <cell r="B1891" t="str">
            <v>SYMCONNECT</v>
          </cell>
        </row>
        <row r="1892">
          <cell r="A1892" t="str">
            <v>EMC-NAS-NDMP</v>
          </cell>
          <cell r="B1892" t="str">
            <v>CELERRA-IP4700 NDMP CLIENT</v>
          </cell>
        </row>
        <row r="1893">
          <cell r="A1893" t="str">
            <v>EXCH-NTWK-NT</v>
          </cell>
          <cell r="B1893" t="str">
            <v>EXCHANGE NETWORK/NT</v>
          </cell>
        </row>
        <row r="1894">
          <cell r="A1894" t="str">
            <v>EXCH-SYMC-NT</v>
          </cell>
          <cell r="B1894" t="str">
            <v>EXCHANGE SYMCONN/NT</v>
          </cell>
        </row>
        <row r="1895">
          <cell r="A1895" t="str">
            <v>EXCH-SYMP-NT</v>
          </cell>
          <cell r="B1895" t="str">
            <v>EXCHANGE SYMPATH/NT</v>
          </cell>
        </row>
        <row r="1896">
          <cell r="A1896" t="str">
            <v>INF-NTWK-UNIX</v>
          </cell>
          <cell r="B1896" t="str">
            <v>INFORMIX NETWORK/UNIX</v>
          </cell>
        </row>
        <row r="1897">
          <cell r="A1897" t="str">
            <v>INF-SYMP-UNIX</v>
          </cell>
          <cell r="B1897" t="str">
            <v>INFORMIX SYMPATH/UNIX</v>
          </cell>
        </row>
        <row r="1898">
          <cell r="A1898" t="str">
            <v>ORC-NTWK-NT</v>
          </cell>
          <cell r="B1898" t="str">
            <v>ORACLE NETWORK/NT</v>
          </cell>
        </row>
        <row r="1899">
          <cell r="A1899" t="str">
            <v>ORC-NTWK-UNIX</v>
          </cell>
          <cell r="B1899" t="str">
            <v>ORACLE NETWORK/UNIX</v>
          </cell>
        </row>
        <row r="1900">
          <cell r="A1900" t="str">
            <v>ORC-SYMC-NT</v>
          </cell>
          <cell r="B1900" t="str">
            <v>ORACLE SYMCONN/NT</v>
          </cell>
        </row>
        <row r="1901">
          <cell r="A1901" t="str">
            <v>ORC-SYMC-UNIX</v>
          </cell>
          <cell r="B1901" t="str">
            <v>ORACLE SYMCONN/UNIX</v>
          </cell>
        </row>
        <row r="1902">
          <cell r="A1902" t="str">
            <v>ORC-SYMP-NT</v>
          </cell>
          <cell r="B1902" t="str">
            <v>ORACLE SYMPATH/NT</v>
          </cell>
        </row>
        <row r="1903">
          <cell r="A1903" t="str">
            <v>ORC-SYMP-UNIX</v>
          </cell>
          <cell r="B1903" t="str">
            <v>ORACLE SYMPATH/UNIX</v>
          </cell>
        </row>
        <row r="1904">
          <cell r="A1904" t="str">
            <v>SAP-NTWK-NT</v>
          </cell>
          <cell r="B1904" t="str">
            <v>SAP NETWORK/NT</v>
          </cell>
        </row>
        <row r="1905">
          <cell r="A1905" t="str">
            <v>SAP-NTWK-UNIX</v>
          </cell>
          <cell r="B1905" t="str">
            <v>SAP NETWORK UNIX</v>
          </cell>
        </row>
        <row r="1906">
          <cell r="A1906" t="str">
            <v>SAP-SYMC-UNIX</v>
          </cell>
          <cell r="B1906" t="str">
            <v>SAP SYMCONN UNIX</v>
          </cell>
        </row>
        <row r="1907">
          <cell r="A1907" t="str">
            <v>SAP-SYMP-NT</v>
          </cell>
          <cell r="B1907" t="str">
            <v>SAP SYMPATH/NT</v>
          </cell>
        </row>
        <row r="1908">
          <cell r="A1908" t="str">
            <v>SAP-SYMP-UNIX</v>
          </cell>
          <cell r="B1908" t="str">
            <v>SAP SYMPATH UNIX</v>
          </cell>
        </row>
        <row r="1909">
          <cell r="A1909" t="str">
            <v>SQL-NTWK-NT</v>
          </cell>
          <cell r="B1909" t="str">
            <v>SQL NETWORK/NT</v>
          </cell>
        </row>
        <row r="1910">
          <cell r="A1910" t="str">
            <v>SQL-SYMC-NT</v>
          </cell>
          <cell r="B1910" t="str">
            <v>SQL SYMCONN/NT</v>
          </cell>
        </row>
        <row r="1911">
          <cell r="A1911" t="str">
            <v>SQL-SYMP-NT</v>
          </cell>
          <cell r="B1911" t="str">
            <v>SQL SYMPATH/NT</v>
          </cell>
        </row>
        <row r="1912">
          <cell r="A1912" t="str">
            <v>SYB-NTWK-UNIX</v>
          </cell>
          <cell r="B1912" t="str">
            <v>SYBASE NETWORK/UNIX</v>
          </cell>
        </row>
        <row r="1913">
          <cell r="A1913" t="str">
            <v>SYB-SYMP-UNIX</v>
          </cell>
          <cell r="B1913" t="str">
            <v>SYBASE SYMPATH/UNIX</v>
          </cell>
        </row>
        <row r="1914">
          <cell r="A1914" t="str">
            <v>TLU-RTU-ADIC</v>
          </cell>
          <cell r="B1914" t="str">
            <v>EDM RTU ADIC 10K</v>
          </cell>
        </row>
        <row r="1915">
          <cell r="A1915" t="str">
            <v>TLU-RTU-HPGAL</v>
          </cell>
          <cell r="B1915" t="str">
            <v>EDM RTU HP GALACTICA</v>
          </cell>
        </row>
        <row r="1916">
          <cell r="A1916" t="str">
            <v>TLU-RTU-IBM</v>
          </cell>
          <cell r="B1916" t="str">
            <v>EDM RTU IBM ANACONDA</v>
          </cell>
        </row>
        <row r="1917">
          <cell r="A1917" t="str">
            <v>TLU-RTU-P3000</v>
          </cell>
          <cell r="B1917" t="str">
            <v>EDM RTU ATL P3000 BASE</v>
          </cell>
        </row>
        <row r="1918">
          <cell r="A1918" t="str">
            <v>TLU-RTU-P7000</v>
          </cell>
          <cell r="B1918" t="str">
            <v>EDM RTU ALT P7000</v>
          </cell>
        </row>
        <row r="1919">
          <cell r="A1919" t="str">
            <v>TLU-RTU-SL</v>
          </cell>
          <cell r="B1919" t="str">
            <v>EDM RTU SPECTRALOGIC</v>
          </cell>
        </row>
        <row r="1920">
          <cell r="A1920" t="str">
            <v>TLU-RTU-SONYB</v>
          </cell>
          <cell r="B1920" t="str">
            <v>EDM RTU SONY B150H</v>
          </cell>
        </row>
        <row r="1921">
          <cell r="A1921" t="str">
            <v>A02069F-4</v>
          </cell>
          <cell r="B1921" t="str">
            <v>VERITAS DB EDITION</v>
          </cell>
        </row>
        <row r="1922">
          <cell r="A1922" t="str">
            <v>PRECISE</v>
          </cell>
          <cell r="B1922" t="str">
            <v>PRECISE SOFTWARE</v>
          </cell>
        </row>
        <row r="1923">
          <cell r="A1923" t="str">
            <v>CC-RAV-T1</v>
          </cell>
          <cell r="B1923" t="str">
            <v>RAV CPTY 0-.250</v>
          </cell>
        </row>
        <row r="1924">
          <cell r="A1924" t="str">
            <v>CC-RAV-T10</v>
          </cell>
          <cell r="B1924" t="str">
            <v>RAV CPTY 10.01-12.00</v>
          </cell>
        </row>
        <row r="1925">
          <cell r="A1925" t="str">
            <v>CC-RAV-T11</v>
          </cell>
          <cell r="B1925" t="str">
            <v>RAV CPTY 12.01-14.00</v>
          </cell>
        </row>
        <row r="1926">
          <cell r="A1926" t="str">
            <v>CC-RAV-T12</v>
          </cell>
          <cell r="B1926" t="str">
            <v>RAV CPTY 14.0-ABOVE</v>
          </cell>
        </row>
        <row r="1927">
          <cell r="A1927" t="str">
            <v>CC-RAV-T2</v>
          </cell>
          <cell r="B1927" t="str">
            <v>RAV CPTY .251-.500</v>
          </cell>
        </row>
        <row r="1928">
          <cell r="A1928" t="str">
            <v>CC-RAV-T3</v>
          </cell>
          <cell r="B1928" t="str">
            <v>RAV CPTY .501-.750</v>
          </cell>
        </row>
        <row r="1929">
          <cell r="A1929" t="str">
            <v>CC-RAV-T4</v>
          </cell>
          <cell r="B1929" t="str">
            <v>RAV CPTY .751-1.00</v>
          </cell>
        </row>
        <row r="1930">
          <cell r="A1930" t="str">
            <v>CC-RAV-T5</v>
          </cell>
          <cell r="B1930" t="str">
            <v>RAV CPTY 1.01-2.00</v>
          </cell>
        </row>
        <row r="1931">
          <cell r="A1931" t="str">
            <v>CC-RAV-T6</v>
          </cell>
          <cell r="B1931" t="str">
            <v>RAV CPTY 2.01-4.00</v>
          </cell>
        </row>
        <row r="1932">
          <cell r="A1932" t="str">
            <v>CC-RAV-T7</v>
          </cell>
          <cell r="B1932" t="str">
            <v>RAV CPTY 4.01-6.00</v>
          </cell>
        </row>
        <row r="1933">
          <cell r="A1933" t="str">
            <v>CC-RAV-T8</v>
          </cell>
          <cell r="B1933" t="str">
            <v>RAV CPTY 6.01-8.00</v>
          </cell>
        </row>
        <row r="1934">
          <cell r="A1934" t="str">
            <v>CC-RAV-T9</v>
          </cell>
          <cell r="B1934" t="str">
            <v>RAV CPTY 8.01-10.00</v>
          </cell>
        </row>
        <row r="1935">
          <cell r="A1935" t="str">
            <v>ECCSTS-T1</v>
          </cell>
          <cell r="B1935" t="str">
            <v>ST SCOPE CPCTY 0 - .250</v>
          </cell>
        </row>
        <row r="1936">
          <cell r="A1936" t="str">
            <v>ECCSTS-T10</v>
          </cell>
          <cell r="B1936" t="str">
            <v>ST SCOPE CPCTY 10.01 - 12.00</v>
          </cell>
        </row>
        <row r="1937">
          <cell r="A1937" t="str">
            <v>ECCSTS-T11</v>
          </cell>
          <cell r="B1937" t="str">
            <v>ST SCOPE CPCTY 12.01 - 14.00</v>
          </cell>
        </row>
        <row r="1938">
          <cell r="A1938" t="str">
            <v>ECCSTS-T12</v>
          </cell>
          <cell r="B1938" t="str">
            <v>ST SCOPE CPCTY 14.00 - ABOVE</v>
          </cell>
        </row>
        <row r="1939">
          <cell r="A1939" t="str">
            <v>ECCSTS-T2</v>
          </cell>
          <cell r="B1939" t="str">
            <v>ST SCOPE CPCTY .251 - .500</v>
          </cell>
        </row>
        <row r="1940">
          <cell r="A1940" t="str">
            <v>ECCSTS-T3</v>
          </cell>
          <cell r="B1940" t="str">
            <v>ST SCOPE CPCTY .501 - .750</v>
          </cell>
        </row>
        <row r="1941">
          <cell r="A1941" t="str">
            <v>ECCSTS-T4</v>
          </cell>
          <cell r="B1941" t="str">
            <v>ST SCOPE CPCTY .751 - 1.00</v>
          </cell>
        </row>
        <row r="1942">
          <cell r="A1942" t="str">
            <v>ECCSTS-T5</v>
          </cell>
          <cell r="B1942" t="str">
            <v>ST SCOPE CPCTY 1.01 - 2.00</v>
          </cell>
        </row>
        <row r="1943">
          <cell r="A1943" t="str">
            <v>ECCSTS-T6</v>
          </cell>
          <cell r="B1943" t="str">
            <v>ST SCOPE CPCTY 2.01 - 4.00</v>
          </cell>
        </row>
        <row r="1944">
          <cell r="A1944" t="str">
            <v>ECCSTS-T7</v>
          </cell>
          <cell r="B1944" t="str">
            <v>ST SCOPE CPCTY 4.01 - 6.00</v>
          </cell>
        </row>
        <row r="1945">
          <cell r="A1945" t="str">
            <v>ECCSTS-T8</v>
          </cell>
          <cell r="B1945" t="str">
            <v>ST SCOPE CPCTY 6.01 - 8.00</v>
          </cell>
        </row>
        <row r="1946">
          <cell r="A1946" t="str">
            <v>ECCSTS-T9</v>
          </cell>
          <cell r="B1946" t="str">
            <v>ST SCOPE CPCTY 8.01 - 10.00</v>
          </cell>
        </row>
        <row r="1947">
          <cell r="A1947" t="str">
            <v>OPDBT-NTDP</v>
          </cell>
          <cell r="B1947" t="str">
            <v>OPEN DBT ORA NT DEP-4CPU</v>
          </cell>
        </row>
        <row r="1948">
          <cell r="A1948" t="str">
            <v>OPDBT-NTEN</v>
          </cell>
          <cell r="B1948" t="str">
            <v>OPEN DBT ORA NT ENT-8CPU</v>
          </cell>
        </row>
        <row r="1949">
          <cell r="A1949" t="str">
            <v>OPDBT-NTWG</v>
          </cell>
          <cell r="B1949" t="str">
            <v>OPEN DBT ORA NT WG-1CPU</v>
          </cell>
        </row>
        <row r="1950">
          <cell r="A1950" t="str">
            <v>OPDBT-UXDP</v>
          </cell>
          <cell r="B1950" t="str">
            <v>OPEN DBT ORA UX DEP-4CPU</v>
          </cell>
        </row>
        <row r="1951">
          <cell r="A1951" t="str">
            <v>OPDBT-UXEN</v>
          </cell>
          <cell r="B1951" t="str">
            <v>OPEN DBT ORA UX ENT-8CPU</v>
          </cell>
        </row>
        <row r="1952">
          <cell r="A1952" t="str">
            <v>OPDBT-UXGL</v>
          </cell>
          <cell r="B1952" t="str">
            <v>OPEN DBT ORA UX GLO-14CPU</v>
          </cell>
        </row>
        <row r="1953">
          <cell r="A1953" t="str">
            <v>OPDBT-UXWG</v>
          </cell>
          <cell r="B1953" t="str">
            <v>OPEN DBT ORA UX WG-2CPU</v>
          </cell>
        </row>
        <row r="1954">
          <cell r="A1954" t="str">
            <v>RAVUPT1-4</v>
          </cell>
          <cell r="B1954" t="str">
            <v>ECC RAV UPGRADE T1-T4</v>
          </cell>
        </row>
        <row r="1955">
          <cell r="A1955" t="str">
            <v>RAVUPT5-12</v>
          </cell>
          <cell r="B1955" t="str">
            <v>ECC RAV UPGRADE T5-12</v>
          </cell>
        </row>
        <row r="1956">
          <cell r="A1956" t="str">
            <v>STST1-5UP</v>
          </cell>
          <cell r="B1956" t="str">
            <v>ST SCOPE T1-T5 UPGRADE</v>
          </cell>
        </row>
        <row r="1957">
          <cell r="A1957" t="str">
            <v>STST6-12UP</v>
          </cell>
          <cell r="B1957" t="str">
            <v>ST SCOPE T6-T12 UPGRADE</v>
          </cell>
        </row>
        <row r="1958">
          <cell r="A1958" t="str">
            <v>IMFSMSP-NTDEP</v>
          </cell>
          <cell r="B1958" t="str">
            <v>IFS FOR MSP NT DEP</v>
          </cell>
        </row>
        <row r="1959">
          <cell r="A1959" t="str">
            <v>IMFSMSP-NTENT</v>
          </cell>
          <cell r="B1959" t="str">
            <v>IFS FOR MSP NT ENT</v>
          </cell>
        </row>
        <row r="1960">
          <cell r="A1960" t="str">
            <v>IMFSMSP-NTWG</v>
          </cell>
          <cell r="B1960" t="str">
            <v>IFS FOR MSP NT WRK</v>
          </cell>
        </row>
        <row r="1961">
          <cell r="A1961" t="str">
            <v>IMFSMSP-UDEP</v>
          </cell>
          <cell r="B1961" t="str">
            <v>IFS FOR MSP UNIX DEP</v>
          </cell>
        </row>
        <row r="1962">
          <cell r="A1962" t="str">
            <v>IMFSMSP-UENT</v>
          </cell>
          <cell r="B1962" t="str">
            <v>IFS FOR MSP UNIX ENT</v>
          </cell>
        </row>
        <row r="1963">
          <cell r="A1963" t="str">
            <v>IMFSMSP-UGLO</v>
          </cell>
          <cell r="B1963" t="str">
            <v>IFS FOR MSP GLOBAL</v>
          </cell>
        </row>
        <row r="1964">
          <cell r="A1964" t="str">
            <v>IMFSMSP-UWG</v>
          </cell>
          <cell r="B1964" t="str">
            <v>IFS FOR MSP UNIX WRK</v>
          </cell>
        </row>
        <row r="1965">
          <cell r="A1965" t="str">
            <v>NOTE-NTWK-NT</v>
          </cell>
          <cell r="B1965" t="str">
            <v>NOTES NETWORK/NT</v>
          </cell>
        </row>
        <row r="1966">
          <cell r="A1966" t="str">
            <v>NOTE-SYMP-NT</v>
          </cell>
          <cell r="B1966" t="str">
            <v>NOTES SYMPATH/NT</v>
          </cell>
        </row>
        <row r="1967">
          <cell r="A1967" t="str">
            <v>SYMACSMVS-KT0</v>
          </cell>
          <cell r="B1967" t="str">
            <v>SYM-ACCESS MVS SDK</v>
          </cell>
        </row>
        <row r="1968">
          <cell r="A1968" t="str">
            <v>SYMACSMVS-KT1</v>
          </cell>
          <cell r="B1968" t="str">
            <v>SYM-ACCESS MVS SDK 1/2 BAY</v>
          </cell>
        </row>
        <row r="1969">
          <cell r="A1969" t="str">
            <v>SYMACSMVS-KT2</v>
          </cell>
          <cell r="B1969" t="str">
            <v>SYM-ACCESS MVS SDK 1 BAY</v>
          </cell>
        </row>
        <row r="1970">
          <cell r="A1970" t="str">
            <v>SYMACSMVS-KT3</v>
          </cell>
          <cell r="B1970" t="str">
            <v>SYM-ACCESS MVS SDK 3 BAY</v>
          </cell>
        </row>
        <row r="1971">
          <cell r="A1971" t="str">
            <v>AS400-STM</v>
          </cell>
          <cell r="B1971" t="str">
            <v>AS400 SRDF TF MANAGER</v>
          </cell>
        </row>
        <row r="1972">
          <cell r="A1972" t="str">
            <v>CAMUPT1-5</v>
          </cell>
          <cell r="B1972" t="str">
            <v>ECC CAM UPGRADE T1-T5</v>
          </cell>
        </row>
        <row r="1973">
          <cell r="A1973" t="str">
            <v>CAMUPT6-12</v>
          </cell>
          <cell r="B1973" t="str">
            <v>ECC CAM UPGRADE T6-T12</v>
          </cell>
        </row>
        <row r="1974">
          <cell r="A1974" t="str">
            <v>CC-CAM-T1</v>
          </cell>
          <cell r="B1974" t="str">
            <v>CAM CPTY 0-.250</v>
          </cell>
        </row>
        <row r="1975">
          <cell r="A1975" t="str">
            <v>CC-CAM-T10</v>
          </cell>
          <cell r="B1975" t="str">
            <v>CAM CPTY 10.01-12.00</v>
          </cell>
        </row>
        <row r="1976">
          <cell r="A1976" t="str">
            <v>CC-CAM-T11</v>
          </cell>
          <cell r="B1976" t="str">
            <v>CAM CPTY 12.01-14.00</v>
          </cell>
        </row>
        <row r="1977">
          <cell r="A1977" t="str">
            <v>CC-CAM-T12</v>
          </cell>
          <cell r="B1977" t="str">
            <v>CAM CPTY 14.01-Above</v>
          </cell>
        </row>
        <row r="1978">
          <cell r="A1978" t="str">
            <v>CC-CAM-T2</v>
          </cell>
          <cell r="B1978" t="str">
            <v>CAM CPTY .251-.500</v>
          </cell>
        </row>
        <row r="1979">
          <cell r="A1979" t="str">
            <v>CC-CAM-T3</v>
          </cell>
          <cell r="B1979" t="str">
            <v>CAM CPTY .501-.750</v>
          </cell>
        </row>
        <row r="1980">
          <cell r="A1980" t="str">
            <v>CC-CAM-T4</v>
          </cell>
          <cell r="B1980" t="str">
            <v>CAM CPTY .750-1.00</v>
          </cell>
        </row>
        <row r="1981">
          <cell r="A1981" t="str">
            <v>CC-CAM-T5</v>
          </cell>
          <cell r="B1981" t="str">
            <v>CAM CPTY 1.01-2.00</v>
          </cell>
        </row>
        <row r="1982">
          <cell r="A1982" t="str">
            <v>CC-CAM-T6</v>
          </cell>
          <cell r="B1982" t="str">
            <v>CAM CPTY 2.01-4.00</v>
          </cell>
        </row>
        <row r="1983">
          <cell r="A1983" t="str">
            <v>CC-CAM-T7</v>
          </cell>
          <cell r="B1983" t="str">
            <v>CAM CPTY 4.01-6.00</v>
          </cell>
        </row>
        <row r="1984">
          <cell r="A1984" t="str">
            <v>CC-CAM-T8</v>
          </cell>
          <cell r="B1984" t="str">
            <v>CAM CPTY 6.01-8.00</v>
          </cell>
        </row>
        <row r="1985">
          <cell r="A1985" t="str">
            <v>CC-CAM-T9</v>
          </cell>
          <cell r="B1985" t="str">
            <v>CAM CPTY 8.01-10.00</v>
          </cell>
        </row>
        <row r="1986">
          <cell r="A1986" t="str">
            <v>CC-DBT-NDEPCU</v>
          </cell>
          <cell r="B1986" t="str">
            <v>DB TUNER NTDEP CPU ADD-ON</v>
          </cell>
        </row>
        <row r="1987">
          <cell r="A1987" t="str">
            <v>CC-DBT-NDEPHU</v>
          </cell>
          <cell r="B1987" t="str">
            <v>DB TUNER NTWG TO NDEP UPG</v>
          </cell>
        </row>
        <row r="1988">
          <cell r="A1988" t="str">
            <v>CC-DBT-NENTCU</v>
          </cell>
          <cell r="B1988" t="str">
            <v>DB TUNER NTENT CPU ADD-ON</v>
          </cell>
        </row>
        <row r="1989">
          <cell r="A1989" t="str">
            <v>CC-DBT-NENTHU</v>
          </cell>
          <cell r="B1989" t="str">
            <v>DB TUNER NTDEP TO NENT UP</v>
          </cell>
        </row>
        <row r="1990">
          <cell r="A1990" t="str">
            <v>CC-DBT-NTDEP</v>
          </cell>
          <cell r="B1990" t="str">
            <v>DTB TUNER NT DEPT</v>
          </cell>
        </row>
        <row r="1991">
          <cell r="A1991" t="str">
            <v>CC-DBT-NTDEPU</v>
          </cell>
          <cell r="B1991" t="str">
            <v>DTB TUNER NT DEPT UPG</v>
          </cell>
        </row>
        <row r="1992">
          <cell r="A1992" t="str">
            <v>CC-DBT-NTENT</v>
          </cell>
          <cell r="B1992" t="str">
            <v>DTB TUNER NT ENTER</v>
          </cell>
        </row>
        <row r="1993">
          <cell r="A1993" t="str">
            <v>CC-DBT-NTENTU</v>
          </cell>
          <cell r="B1993" t="str">
            <v>DTB TUNER NT ENTER UPG</v>
          </cell>
        </row>
        <row r="1994">
          <cell r="A1994" t="str">
            <v>CC-DBT-NTWG</v>
          </cell>
          <cell r="B1994" t="str">
            <v>DTB TUNER NT WKGRP</v>
          </cell>
        </row>
        <row r="1995">
          <cell r="A1995" t="str">
            <v>CC-DBT-NTWGUP</v>
          </cell>
          <cell r="B1995" t="str">
            <v>DTB TUNER NT WKGRP UPG</v>
          </cell>
        </row>
        <row r="1996">
          <cell r="A1996" t="str">
            <v>CC-DBT-NWGCU</v>
          </cell>
          <cell r="B1996" t="str">
            <v>DB TUNER NTWG CPU ADD-ON</v>
          </cell>
        </row>
        <row r="1997">
          <cell r="A1997" t="str">
            <v>CC-DBT-UDEP</v>
          </cell>
          <cell r="B1997" t="str">
            <v>DTB TUNER UNIX DEPT</v>
          </cell>
        </row>
        <row r="1998">
          <cell r="A1998" t="str">
            <v>CC-DBT-UDEPCU</v>
          </cell>
          <cell r="B1998" t="str">
            <v>DB TUNER UDEP CPU ADD-ON</v>
          </cell>
        </row>
        <row r="1999">
          <cell r="A1999" t="str">
            <v>CC-DBT-UDEPHU</v>
          </cell>
          <cell r="B1999" t="str">
            <v>DB TUNER UWG TO UDEP UP</v>
          </cell>
        </row>
        <row r="2000">
          <cell r="A2000" t="str">
            <v>CC-DBT-UDEPUP</v>
          </cell>
          <cell r="B2000" t="str">
            <v>DTB TUNER UNIX DEPT UPG</v>
          </cell>
        </row>
        <row r="2001">
          <cell r="A2001" t="str">
            <v>CC-DBT-UENT</v>
          </cell>
          <cell r="B2001" t="str">
            <v>DTB TUNER UNIX ENTER</v>
          </cell>
        </row>
        <row r="2002">
          <cell r="A2002" t="str">
            <v>CC-DBT-UENTCU</v>
          </cell>
          <cell r="B2002" t="str">
            <v>DB TUNER UENT CPU ADD-ON</v>
          </cell>
        </row>
        <row r="2003">
          <cell r="A2003" t="str">
            <v>CC-DBT-UENTHU</v>
          </cell>
          <cell r="B2003" t="str">
            <v>DT TUNER UDEP TO UENT UP</v>
          </cell>
        </row>
        <row r="2004">
          <cell r="A2004" t="str">
            <v>CC-DBT-UENTUP</v>
          </cell>
          <cell r="B2004" t="str">
            <v>DTB TUNER UNIX ENTER UPG</v>
          </cell>
        </row>
        <row r="2005">
          <cell r="A2005" t="str">
            <v>CC-DBT-UGLO</v>
          </cell>
          <cell r="B2005" t="str">
            <v>DTB TUNER UNIX GLOBAL</v>
          </cell>
        </row>
        <row r="2006">
          <cell r="A2006" t="str">
            <v>CC-DBT-UGLOCU</v>
          </cell>
          <cell r="B2006" t="str">
            <v>DB TUNER UGLO CPU ADD-ON</v>
          </cell>
        </row>
        <row r="2007">
          <cell r="A2007" t="str">
            <v>CC-DBT-UGLOHU</v>
          </cell>
          <cell r="B2007" t="str">
            <v>DB TUNER UENT TO UGLO UP</v>
          </cell>
        </row>
        <row r="2008">
          <cell r="A2008" t="str">
            <v>CC-DBT-UGLOUP</v>
          </cell>
          <cell r="B2008" t="str">
            <v>DTB TUNER UNIX GLOBAL UPG</v>
          </cell>
        </row>
        <row r="2009">
          <cell r="A2009" t="str">
            <v>CC-DBT-UWG</v>
          </cell>
          <cell r="B2009" t="str">
            <v>DTB TUNER UNIX WKGRP</v>
          </cell>
        </row>
        <row r="2010">
          <cell r="A2010" t="str">
            <v>CC-DBT-UWGCU</v>
          </cell>
          <cell r="B2010" t="str">
            <v>DB TUNER UWG CPU ADD-ON</v>
          </cell>
        </row>
        <row r="2011">
          <cell r="A2011" t="str">
            <v>CC-DBT-UWGUP</v>
          </cell>
          <cell r="B2011" t="str">
            <v>DTB TUNER UNIX WKGRP UPG</v>
          </cell>
        </row>
        <row r="2012">
          <cell r="A2012" t="str">
            <v>CC-DTU-UDEP</v>
          </cell>
          <cell r="B2012" t="str">
            <v>DBTUNER DB2UDB DPT - 4CPU</v>
          </cell>
        </row>
        <row r="2013">
          <cell r="A2013" t="str">
            <v>CC-DTU-UDEPCU</v>
          </cell>
          <cell r="B2013" t="str">
            <v>DBTUNER DB2UDB UDEP CPU+</v>
          </cell>
        </row>
        <row r="2014">
          <cell r="A2014" t="str">
            <v>CC-DTU-UDEPHU</v>
          </cell>
          <cell r="B2014" t="str">
            <v>DBTUNER DB2UDB WG-DEP UP</v>
          </cell>
        </row>
        <row r="2015">
          <cell r="A2015" t="str">
            <v>CC-DTU-UDEPUP</v>
          </cell>
          <cell r="B2015" t="str">
            <v>DBTUNER DB2UDB DPT UP</v>
          </cell>
        </row>
        <row r="2016">
          <cell r="A2016" t="str">
            <v>CC-DTU-UENT</v>
          </cell>
          <cell r="B2016" t="str">
            <v>DBTUNER DB2 UDB ENT-8CPU</v>
          </cell>
        </row>
        <row r="2017">
          <cell r="A2017" t="str">
            <v>CC-DTU-UENTCU</v>
          </cell>
          <cell r="B2017" t="str">
            <v>DBTUNER DB2UDB UENT CPU+</v>
          </cell>
        </row>
        <row r="2018">
          <cell r="A2018" t="str">
            <v>CC-DTU-UENTHU</v>
          </cell>
          <cell r="B2018" t="str">
            <v>DBTUNER DB2UDB DEP-ENT UP</v>
          </cell>
        </row>
        <row r="2019">
          <cell r="A2019" t="str">
            <v>CC-DTU-UENTUP</v>
          </cell>
          <cell r="B2019" t="str">
            <v>DBTUNER DB2UDB ENT UP</v>
          </cell>
        </row>
        <row r="2020">
          <cell r="A2020" t="str">
            <v>CC-DTU-UGLO</v>
          </cell>
          <cell r="B2020" t="str">
            <v>DBTUNER DB2UDB GLB-14CPU</v>
          </cell>
        </row>
        <row r="2021">
          <cell r="A2021" t="str">
            <v>CC-DTU-UGLOCU</v>
          </cell>
          <cell r="B2021" t="str">
            <v>DBTUNER DB2UDB UGLO CPU+</v>
          </cell>
        </row>
        <row r="2022">
          <cell r="A2022" t="str">
            <v>CC-DTU-UGLOHU</v>
          </cell>
          <cell r="B2022" t="str">
            <v>DBTUNER DB2UDB ENT-GLO UP</v>
          </cell>
        </row>
        <row r="2023">
          <cell r="A2023" t="str">
            <v>CC-DTU-UGLOUP</v>
          </cell>
          <cell r="B2023" t="str">
            <v>DBTUNER DB2UDB GLB UP</v>
          </cell>
        </row>
        <row r="2024">
          <cell r="A2024" t="str">
            <v>CC-DTU-UWG</v>
          </cell>
          <cell r="B2024" t="str">
            <v>DBTUNER DB2 UDB WG - 2CPU</v>
          </cell>
        </row>
        <row r="2025">
          <cell r="A2025" t="str">
            <v>CC-DTU-UWGCU</v>
          </cell>
          <cell r="B2025" t="str">
            <v>DBTUNER DB2UDB CPU ADD</v>
          </cell>
        </row>
        <row r="2026">
          <cell r="A2026" t="str">
            <v>CC-DTU-UWGUP</v>
          </cell>
          <cell r="B2026" t="str">
            <v>DBTUNER DB2UDB WG UP</v>
          </cell>
        </row>
        <row r="2027">
          <cell r="A2027" t="str">
            <v>CC-OIC</v>
          </cell>
          <cell r="B2027" t="str">
            <v>ECC COMPONENTS KIT</v>
          </cell>
        </row>
        <row r="2028">
          <cell r="A2028" t="str">
            <v>CC-OICMVS</v>
          </cell>
          <cell r="B2028" t="str">
            <v>MEDIA KIT - MVS TAPE</v>
          </cell>
        </row>
        <row r="2029">
          <cell r="A2029" t="str">
            <v>CC-OPT-T1</v>
          </cell>
          <cell r="B2029" t="str">
            <v>OPT CPTY 0-.250</v>
          </cell>
        </row>
        <row r="2030">
          <cell r="A2030" t="str">
            <v>CC-OPT-T10</v>
          </cell>
          <cell r="B2030" t="str">
            <v>OPT CPTY 10.01-12.00</v>
          </cell>
        </row>
        <row r="2031">
          <cell r="A2031" t="str">
            <v>CC-OPT-T11</v>
          </cell>
          <cell r="B2031" t="str">
            <v>OPT CPTY 12.01-14.00</v>
          </cell>
        </row>
        <row r="2032">
          <cell r="A2032" t="str">
            <v>CC-OPT-T12</v>
          </cell>
          <cell r="B2032" t="str">
            <v>OPT CPTY 14.01-ABOVE</v>
          </cell>
        </row>
        <row r="2033">
          <cell r="A2033" t="str">
            <v>CC-OPT-T2</v>
          </cell>
          <cell r="B2033" t="str">
            <v>OPT CPTY .251-500</v>
          </cell>
        </row>
        <row r="2034">
          <cell r="A2034" t="str">
            <v>CC-OPT-T3</v>
          </cell>
          <cell r="B2034" t="str">
            <v>OPT CPTY .501-.750</v>
          </cell>
        </row>
        <row r="2035">
          <cell r="A2035" t="str">
            <v>CC-OPT-T4</v>
          </cell>
          <cell r="B2035" t="str">
            <v>OPT CPTY .501-.750</v>
          </cell>
        </row>
        <row r="2036">
          <cell r="A2036" t="str">
            <v>CC-OPT-T5</v>
          </cell>
          <cell r="B2036" t="str">
            <v>OPT CPTY 1.01-2.00</v>
          </cell>
        </row>
        <row r="2037">
          <cell r="A2037" t="str">
            <v>CC-OPT-T6</v>
          </cell>
          <cell r="B2037" t="str">
            <v>OPT CPTY 2.01-4.00</v>
          </cell>
        </row>
        <row r="2038">
          <cell r="A2038" t="str">
            <v>CC-OPT-T7</v>
          </cell>
          <cell r="B2038" t="str">
            <v>OPT CPTY 4.01-6.00</v>
          </cell>
        </row>
        <row r="2039">
          <cell r="A2039" t="str">
            <v>CC-OPT-T8</v>
          </cell>
          <cell r="B2039" t="str">
            <v>OPT CPTY 6.01-8.00</v>
          </cell>
        </row>
        <row r="2040">
          <cell r="A2040" t="str">
            <v>CC-OPT-T9</v>
          </cell>
          <cell r="B2040" t="str">
            <v>OPT CPTY 8.01-10.00</v>
          </cell>
        </row>
        <row r="2041">
          <cell r="A2041" t="str">
            <v>CC-PKG-T1</v>
          </cell>
          <cell r="B2041" t="str">
            <v>PKG CPTY 0-.250</v>
          </cell>
        </row>
        <row r="2042">
          <cell r="A2042" t="str">
            <v>CC-PKG-T10</v>
          </cell>
          <cell r="B2042" t="str">
            <v>PKG CPTY 10.01-12.00</v>
          </cell>
        </row>
        <row r="2043">
          <cell r="A2043" t="str">
            <v>CC-PKG-T11</v>
          </cell>
          <cell r="B2043" t="str">
            <v>PKG CPTY 12.01-14.00</v>
          </cell>
        </row>
        <row r="2044">
          <cell r="A2044" t="str">
            <v>CC-PKG-T12</v>
          </cell>
          <cell r="B2044" t="str">
            <v>PKG CPTY 14.01-Above</v>
          </cell>
        </row>
        <row r="2045">
          <cell r="A2045" t="str">
            <v>CC-PKG-T2</v>
          </cell>
          <cell r="B2045" t="str">
            <v>PKG CPTY .251-.500</v>
          </cell>
        </row>
        <row r="2046">
          <cell r="A2046" t="str">
            <v>CC-PKG-T3</v>
          </cell>
          <cell r="B2046" t="str">
            <v>PKG CPTY .501-.750</v>
          </cell>
        </row>
        <row r="2047">
          <cell r="A2047" t="str">
            <v>CC-PKG-T4</v>
          </cell>
          <cell r="B2047" t="str">
            <v>PKG CPTY .751-1.00</v>
          </cell>
        </row>
        <row r="2048">
          <cell r="A2048" t="str">
            <v>CC-PKG-T5</v>
          </cell>
          <cell r="B2048" t="str">
            <v>PKG CPTY 1.01-2.00</v>
          </cell>
        </row>
        <row r="2049">
          <cell r="A2049" t="str">
            <v>CC-PKG-T6</v>
          </cell>
          <cell r="B2049" t="str">
            <v>PKG CPTY 2.01-4.00</v>
          </cell>
        </row>
        <row r="2050">
          <cell r="A2050" t="str">
            <v>CC-PKG-T7</v>
          </cell>
          <cell r="B2050" t="str">
            <v>PKG CPTY 4.01-6.00</v>
          </cell>
        </row>
        <row r="2051">
          <cell r="A2051" t="str">
            <v>CC-PKG-T8</v>
          </cell>
          <cell r="B2051" t="str">
            <v>PKG CPTY 6.01-8.00</v>
          </cell>
        </row>
        <row r="2052">
          <cell r="A2052" t="str">
            <v>CC-PKG-T9</v>
          </cell>
          <cell r="B2052" t="str">
            <v>PKG CPTY 8.01-10.00</v>
          </cell>
        </row>
        <row r="2053">
          <cell r="A2053" t="str">
            <v>CC-SGR-T1</v>
          </cell>
          <cell r="B2053" t="str">
            <v>SGR CPTY 0-.250</v>
          </cell>
        </row>
        <row r="2054">
          <cell r="A2054" t="str">
            <v>CC-SGR-T10</v>
          </cell>
          <cell r="B2054" t="str">
            <v>SGR CPTY 10.01-12.00</v>
          </cell>
        </row>
        <row r="2055">
          <cell r="A2055" t="str">
            <v>CC-SGR-T11</v>
          </cell>
          <cell r="B2055" t="str">
            <v>SGR CPTY 12.01-14.00</v>
          </cell>
        </row>
        <row r="2056">
          <cell r="A2056" t="str">
            <v>CC-SGR-T12</v>
          </cell>
          <cell r="B2056" t="str">
            <v>SGR CPTY 14.01-Above</v>
          </cell>
        </row>
        <row r="2057">
          <cell r="A2057" t="str">
            <v>CC-SGR-T2</v>
          </cell>
          <cell r="B2057" t="str">
            <v>SGR CPTY .251-.500</v>
          </cell>
        </row>
        <row r="2058">
          <cell r="A2058" t="str">
            <v>CC-SGR-T3</v>
          </cell>
          <cell r="B2058" t="str">
            <v>SGR CPTY .501-.750</v>
          </cell>
        </row>
        <row r="2059">
          <cell r="A2059" t="str">
            <v>CC-SGR-T4</v>
          </cell>
          <cell r="B2059" t="str">
            <v>SGR CPTY .751-1.00</v>
          </cell>
        </row>
        <row r="2060">
          <cell r="A2060" t="str">
            <v>CC-SGR-T5</v>
          </cell>
          <cell r="B2060" t="str">
            <v>SGR CPTY 1.01-2.00</v>
          </cell>
        </row>
        <row r="2061">
          <cell r="A2061" t="str">
            <v>CC-SGR-T6</v>
          </cell>
          <cell r="B2061" t="str">
            <v>SGR CPTY 2.01-4.00</v>
          </cell>
        </row>
        <row r="2062">
          <cell r="A2062" t="str">
            <v>CC-SGR-T7</v>
          </cell>
          <cell r="B2062" t="str">
            <v>SGR CPTY 4.01-6.00</v>
          </cell>
        </row>
        <row r="2063">
          <cell r="A2063" t="str">
            <v>CC-SGR-T8</v>
          </cell>
          <cell r="B2063" t="str">
            <v>SGR CPTY 6.01-8.00</v>
          </cell>
        </row>
        <row r="2064">
          <cell r="A2064" t="str">
            <v>CC-SGR-T9</v>
          </cell>
          <cell r="B2064" t="str">
            <v>SGR CPTY 8.01-10.00</v>
          </cell>
        </row>
        <row r="2065">
          <cell r="A2065" t="str">
            <v>CC-STM-T1</v>
          </cell>
          <cell r="B2065" t="str">
            <v>STM CPTY 0-.250</v>
          </cell>
        </row>
        <row r="2066">
          <cell r="A2066" t="str">
            <v>CC-STM-T10</v>
          </cell>
          <cell r="B2066" t="str">
            <v>STM CPTY 10.01-12.00</v>
          </cell>
        </row>
        <row r="2067">
          <cell r="A2067" t="str">
            <v>CC-STM-T11</v>
          </cell>
          <cell r="B2067" t="str">
            <v>STM CPTY 12.01-14.00</v>
          </cell>
        </row>
        <row r="2068">
          <cell r="A2068" t="str">
            <v>CC-STM-T12</v>
          </cell>
          <cell r="B2068" t="str">
            <v>STM CPTY 14.01-ABOVE</v>
          </cell>
        </row>
        <row r="2069">
          <cell r="A2069" t="str">
            <v>CC-STM-T2</v>
          </cell>
          <cell r="B2069" t="str">
            <v>STM CPTY .251-.500</v>
          </cell>
        </row>
        <row r="2070">
          <cell r="A2070" t="str">
            <v>CC-STM-T3</v>
          </cell>
          <cell r="B2070" t="str">
            <v>STM CPTY .501-.750</v>
          </cell>
        </row>
        <row r="2071">
          <cell r="A2071" t="str">
            <v>CC-STM-T4</v>
          </cell>
          <cell r="B2071" t="str">
            <v>STM CPTY .751-1.00</v>
          </cell>
        </row>
        <row r="2072">
          <cell r="A2072" t="str">
            <v>CC-STM-T5</v>
          </cell>
          <cell r="B2072" t="str">
            <v>STM CPTY 1.01-2.00</v>
          </cell>
        </row>
        <row r="2073">
          <cell r="A2073" t="str">
            <v>CC-STM-T6</v>
          </cell>
          <cell r="B2073" t="str">
            <v>STM CPTY 2.01-4.00</v>
          </cell>
        </row>
        <row r="2074">
          <cell r="A2074" t="str">
            <v>CC-STM-T7</v>
          </cell>
          <cell r="B2074" t="str">
            <v>STM CPTY 4.01-6.00</v>
          </cell>
        </row>
        <row r="2075">
          <cell r="A2075" t="str">
            <v>CC-STM-T8</v>
          </cell>
          <cell r="B2075" t="str">
            <v>STM CPTY 6.01-8.00</v>
          </cell>
        </row>
        <row r="2076">
          <cell r="A2076" t="str">
            <v>CC-STM-T9</v>
          </cell>
          <cell r="B2076" t="str">
            <v>STM CPTY 8.01-10.00</v>
          </cell>
        </row>
        <row r="2077">
          <cell r="A2077" t="str">
            <v>CC-WLA-T1</v>
          </cell>
          <cell r="B2077" t="str">
            <v>WLA CPTY 0-.250</v>
          </cell>
        </row>
        <row r="2078">
          <cell r="A2078" t="str">
            <v>CC-WLA-T10</v>
          </cell>
          <cell r="B2078" t="str">
            <v>WLA CPTY 10.01-12.00</v>
          </cell>
        </row>
        <row r="2079">
          <cell r="A2079" t="str">
            <v>CC-WLA-T11</v>
          </cell>
          <cell r="B2079" t="str">
            <v>WLA CPTY 12.01-14.00</v>
          </cell>
        </row>
        <row r="2080">
          <cell r="A2080" t="str">
            <v>CC-WLA-T12</v>
          </cell>
          <cell r="B2080" t="str">
            <v>WLA CPTY 14.01-Above</v>
          </cell>
        </row>
        <row r="2081">
          <cell r="A2081" t="str">
            <v>CC-WLA-T2</v>
          </cell>
          <cell r="B2081" t="str">
            <v>WLA CPTY .251-.500</v>
          </cell>
        </row>
        <row r="2082">
          <cell r="A2082" t="str">
            <v>CC-WLA-T3</v>
          </cell>
          <cell r="B2082" t="str">
            <v>WLA CPTY .501-.750</v>
          </cell>
        </row>
        <row r="2083">
          <cell r="A2083" t="str">
            <v>CC-WLA-T4</v>
          </cell>
          <cell r="B2083" t="str">
            <v>WLA CPTY .751-1.00</v>
          </cell>
        </row>
        <row r="2084">
          <cell r="A2084" t="str">
            <v>CC-WLA-T5</v>
          </cell>
          <cell r="B2084" t="str">
            <v>WLA CPTY 1.01-2.00</v>
          </cell>
        </row>
        <row r="2085">
          <cell r="A2085" t="str">
            <v>CC-WLA-T6</v>
          </cell>
          <cell r="B2085" t="str">
            <v>WLA CPTY 2.01-4.00</v>
          </cell>
        </row>
        <row r="2086">
          <cell r="A2086" t="str">
            <v>CC-WLA-T7</v>
          </cell>
          <cell r="B2086" t="str">
            <v>WLA CPTY 4.01-6.00</v>
          </cell>
        </row>
        <row r="2087">
          <cell r="A2087" t="str">
            <v>CC-WLA-T8</v>
          </cell>
          <cell r="B2087" t="str">
            <v>WLA CPTY 6.01-8.00</v>
          </cell>
        </row>
        <row r="2088">
          <cell r="A2088" t="str">
            <v>CC-WLA-T9</v>
          </cell>
          <cell r="B2088" t="str">
            <v>WLA CPTY 8.01-10.00</v>
          </cell>
        </row>
        <row r="2089">
          <cell r="A2089" t="str">
            <v>CCBAS-T1-4UP</v>
          </cell>
          <cell r="B2089" t="str">
            <v>ECC BASE T1-T4 UPGRAD</v>
          </cell>
        </row>
        <row r="2090">
          <cell r="A2090" t="str">
            <v>CCBAS-T5-12UP</v>
          </cell>
          <cell r="B2090" t="str">
            <v>ECC BASE T5-T12 UPGRAD</v>
          </cell>
        </row>
        <row r="2091">
          <cell r="A2091" t="str">
            <v>CCOPT-T1-4UP</v>
          </cell>
          <cell r="B2091" t="str">
            <v>ECC OPTIMIZER T1-T4 UPGRAD</v>
          </cell>
        </row>
        <row r="2092">
          <cell r="A2092" t="str">
            <v>CCOPT-T5-12UP</v>
          </cell>
          <cell r="B2092" t="str">
            <v>ECC OPTIMIZER T5-T12 UPGRAD</v>
          </cell>
        </row>
        <row r="2093">
          <cell r="A2093" t="str">
            <v>CCPKG-T1-4UP</v>
          </cell>
          <cell r="B2093" t="str">
            <v>ECC PACKAGE T1-T4 UPGRAD</v>
          </cell>
        </row>
        <row r="2094">
          <cell r="A2094" t="str">
            <v>CCPKG-T5-12UP</v>
          </cell>
          <cell r="B2094" t="str">
            <v>ECC PACKAGE T5-T12 UPGRAD</v>
          </cell>
        </row>
        <row r="2095">
          <cell r="A2095" t="str">
            <v>CCSDR-T1-4UP</v>
          </cell>
          <cell r="B2095" t="str">
            <v>ECC SDR T1-T4 UPGRAD</v>
          </cell>
        </row>
        <row r="2096">
          <cell r="A2096" t="str">
            <v>CCSDR-T5-12UP</v>
          </cell>
          <cell r="B2096" t="str">
            <v>ECC SDR T5-T12 UPGRAD</v>
          </cell>
        </row>
        <row r="2097">
          <cell r="A2097" t="str">
            <v>CCSTM-T1-4UP</v>
          </cell>
          <cell r="B2097" t="str">
            <v>ECC STM T1-T4 UPGRAD</v>
          </cell>
        </row>
        <row r="2098">
          <cell r="A2098" t="str">
            <v>CCSTM-T5-12UP</v>
          </cell>
          <cell r="B2098" t="str">
            <v>ECC STM T5-T12 UPGRAD</v>
          </cell>
        </row>
        <row r="2099">
          <cell r="A2099" t="str">
            <v>CCWLA-T1-4UP</v>
          </cell>
          <cell r="B2099" t="str">
            <v>ECC WLA T1-T4 UPGRAD</v>
          </cell>
        </row>
        <row r="2100">
          <cell r="A2100" t="str">
            <v>CCWLA-T5-12UP</v>
          </cell>
          <cell r="B2100" t="str">
            <v>ECC WLA T5-T12 UPGRAD</v>
          </cell>
        </row>
        <row r="2101">
          <cell r="A2101" t="str">
            <v>CNFMGR-T1-4U</v>
          </cell>
          <cell r="B2101" t="str">
            <v>ECC CNFMGR T1-T4 UPGRADE</v>
          </cell>
        </row>
        <row r="2102">
          <cell r="A2102" t="str">
            <v>CNFMGR-T5-12U</v>
          </cell>
          <cell r="B2102" t="str">
            <v>ECC CNFMGR T5-T12 UPGRADE</v>
          </cell>
        </row>
        <row r="2103">
          <cell r="A2103" t="str">
            <v>COM-PAV/MAT1</v>
          </cell>
          <cell r="B2103" t="str">
            <v>COMPAV CPCTY 0-.250</v>
          </cell>
        </row>
        <row r="2104">
          <cell r="A2104" t="str">
            <v>COM-PAV/MAT10</v>
          </cell>
          <cell r="B2104" t="str">
            <v>COMPAV CPCTY 10.01-12.00</v>
          </cell>
        </row>
        <row r="2105">
          <cell r="A2105" t="str">
            <v>COM-PAV/MAT11</v>
          </cell>
          <cell r="B2105" t="str">
            <v>COMPAV CPCTY 12.01-14.00</v>
          </cell>
        </row>
        <row r="2106">
          <cell r="A2106" t="str">
            <v>COM-PAV/MAT12</v>
          </cell>
          <cell r="B2106" t="str">
            <v>COMPAV CPCTY 14.01 And Above</v>
          </cell>
        </row>
        <row r="2107">
          <cell r="A2107" t="str">
            <v>COM-PAV/MAT2</v>
          </cell>
          <cell r="B2107" t="str">
            <v>COMPAV CPCTY .251- .500</v>
          </cell>
        </row>
        <row r="2108">
          <cell r="A2108" t="str">
            <v>COM-PAV/MAT3</v>
          </cell>
          <cell r="B2108" t="str">
            <v>COMPAV CPCTY .501-.750</v>
          </cell>
        </row>
        <row r="2109">
          <cell r="A2109" t="str">
            <v>COM-PAV/MAT4</v>
          </cell>
          <cell r="B2109" t="str">
            <v>COMPAV CPCTY .751-1.00</v>
          </cell>
        </row>
        <row r="2110">
          <cell r="A2110" t="str">
            <v>COM-PAV/MAT5</v>
          </cell>
          <cell r="B2110" t="str">
            <v>COMPAV CPCTY 1.01-2.00</v>
          </cell>
        </row>
        <row r="2111">
          <cell r="A2111" t="str">
            <v>COM-PAV/MAT6</v>
          </cell>
          <cell r="B2111" t="str">
            <v>COMPAV CPCTY 2.01-4.00</v>
          </cell>
        </row>
        <row r="2112">
          <cell r="A2112" t="str">
            <v>COM-PAV/MAT7</v>
          </cell>
          <cell r="B2112" t="str">
            <v>COMPAV CPCTY 4.01-6.00</v>
          </cell>
        </row>
        <row r="2113">
          <cell r="A2113" t="str">
            <v>COM-PAV/MAT8</v>
          </cell>
          <cell r="B2113" t="str">
            <v>COMPAV CPCTY 6.01-8.00</v>
          </cell>
        </row>
        <row r="2114">
          <cell r="A2114" t="str">
            <v>COM-PAV/MAT9</v>
          </cell>
          <cell r="B2114" t="str">
            <v>COMPAV CPCTY 8.01-10.00</v>
          </cell>
        </row>
        <row r="2115">
          <cell r="A2115" t="str">
            <v>COPYPT-AS400</v>
          </cell>
          <cell r="B2115" t="str">
            <v>AS400 COPYPT SET</v>
          </cell>
        </row>
        <row r="2116">
          <cell r="A2116" t="str">
            <v>CPAV-T1-T4UP</v>
          </cell>
          <cell r="B2116" t="str">
            <v>COM PAV T1-T4 UPG</v>
          </cell>
        </row>
        <row r="2117">
          <cell r="A2117" t="str">
            <v>CPAV-T5-12UP</v>
          </cell>
          <cell r="B2117" t="str">
            <v>COM PAV T5-T12 UPG</v>
          </cell>
        </row>
        <row r="2118">
          <cell r="A2118" t="str">
            <v>CSL-MVS</v>
          </cell>
          <cell r="B2118" t="str">
            <v>CSL MVS INSTALL KIT</v>
          </cell>
        </row>
        <row r="2119">
          <cell r="A2119" t="str">
            <v>CSL-MVS-MIP1</v>
          </cell>
          <cell r="B2119" t="str">
            <v>CAT SOL MVS, 1-200 MIPS</v>
          </cell>
        </row>
        <row r="2120">
          <cell r="A2120" t="str">
            <v>CSL-MVS-MIP10</v>
          </cell>
          <cell r="B2120" t="str">
            <v>CAT SOL MVS 1801-2000 MIPS</v>
          </cell>
        </row>
        <row r="2121">
          <cell r="A2121" t="str">
            <v>CSL-MVS-MIP11</v>
          </cell>
          <cell r="B2121" t="str">
            <v>CAT SOL MVS 2001+ MIPS</v>
          </cell>
        </row>
        <row r="2122">
          <cell r="A2122" t="str">
            <v>CSL-MVS-MIP2</v>
          </cell>
          <cell r="B2122" t="str">
            <v>CAT SOL MVS, 201-400 MIPS</v>
          </cell>
        </row>
        <row r="2123">
          <cell r="A2123" t="str">
            <v>CSL-MVS-MIP3</v>
          </cell>
          <cell r="B2123" t="str">
            <v>CAT SOL MVS, 401-600 MIPS</v>
          </cell>
        </row>
        <row r="2124">
          <cell r="A2124" t="str">
            <v>CSL-MVS-MIP4</v>
          </cell>
          <cell r="B2124" t="str">
            <v>CAT SOL MVS, 601-800 MIPS</v>
          </cell>
        </row>
        <row r="2125">
          <cell r="A2125" t="str">
            <v>CSL-MVS-MIP5</v>
          </cell>
          <cell r="B2125" t="str">
            <v>CAT SOL MVS, 801-1000 MIPS</v>
          </cell>
        </row>
        <row r="2126">
          <cell r="A2126" t="str">
            <v>CSL-MVS-MIP6</v>
          </cell>
          <cell r="B2126" t="str">
            <v>CAT SOL MVS, 1000+ MIPS</v>
          </cell>
        </row>
        <row r="2127">
          <cell r="A2127" t="str">
            <v>CSL-MVS-MIP7</v>
          </cell>
          <cell r="B2127" t="str">
            <v>CAT SOL MVS 1201-1400 MIPS</v>
          </cell>
        </row>
        <row r="2128">
          <cell r="A2128" t="str">
            <v>CSL-MVS-MIP8</v>
          </cell>
          <cell r="B2128" t="str">
            <v>CAT SOL MVS 1401-1600 MIPS</v>
          </cell>
        </row>
        <row r="2129">
          <cell r="A2129" t="str">
            <v>CSL-MVS-MIP9</v>
          </cell>
          <cell r="B2129" t="str">
            <v>CAT SOL MVS 1601-1800 MIPS</v>
          </cell>
        </row>
        <row r="2130">
          <cell r="A2130" t="str">
            <v>CSL-MVS-UPG</v>
          </cell>
          <cell r="B2130" t="str">
            <v>CAT SOL MVS, UPGRADE</v>
          </cell>
        </row>
        <row r="2131">
          <cell r="A2131" t="str">
            <v>CTLM-T1-T4UP</v>
          </cell>
          <cell r="B2131" t="str">
            <v>CTL MSP T1-T4UP</v>
          </cell>
        </row>
        <row r="2132">
          <cell r="A2132" t="str">
            <v>CTLM-T5-12UP</v>
          </cell>
          <cell r="B2132" t="str">
            <v>CTL MSP T5-T12UP</v>
          </cell>
        </row>
        <row r="2133">
          <cell r="A2133" t="str">
            <v>CTLV-T1-T4UP</v>
          </cell>
          <cell r="B2133" t="str">
            <v>CTL VOS T1-T4UP</v>
          </cell>
        </row>
        <row r="2134">
          <cell r="A2134" t="str">
            <v>CTLV-T5-12UP</v>
          </cell>
          <cell r="B2134" t="str">
            <v>CTL VOS T5-T12UP</v>
          </cell>
        </row>
        <row r="2135">
          <cell r="A2135" t="str">
            <v>DM-T1-4UP</v>
          </cell>
          <cell r="B2135" t="str">
            <v>SRDF DM T1-T4UPGRADE</v>
          </cell>
        </row>
        <row r="2136">
          <cell r="A2136" t="str">
            <v>DM-T5-12UP</v>
          </cell>
          <cell r="B2136" t="str">
            <v>SRDF DM T5-T12UPGRADE</v>
          </cell>
        </row>
        <row r="2137">
          <cell r="A2137" t="str">
            <v>E-DCHK-NTDEP</v>
          </cell>
          <cell r="B2137" t="str">
            <v>EMC DBLCHECK NT DEPT</v>
          </cell>
        </row>
        <row r="2138">
          <cell r="A2138" t="str">
            <v>E-DCHK-NTENT</v>
          </cell>
          <cell r="B2138" t="str">
            <v>EMC DBLCHECK NT ENTER</v>
          </cell>
        </row>
        <row r="2139">
          <cell r="A2139" t="str">
            <v>E-DCHK-NTWG</v>
          </cell>
          <cell r="B2139" t="str">
            <v>EMC DBLCHECK NT WKGRP</v>
          </cell>
        </row>
        <row r="2140">
          <cell r="A2140" t="str">
            <v>E-DCHK-UDEP</v>
          </cell>
          <cell r="B2140" t="str">
            <v>EMC DBLCHECK UNIX DEPT</v>
          </cell>
        </row>
        <row r="2141">
          <cell r="A2141" t="str">
            <v>E-DCHK-UENT</v>
          </cell>
          <cell r="B2141" t="str">
            <v>EMC DBLCHECK UNIX ENTER</v>
          </cell>
        </row>
        <row r="2142">
          <cell r="A2142" t="str">
            <v>E-DCHK-UGLOB</v>
          </cell>
          <cell r="B2142" t="str">
            <v>EMC DBLCHECK UNIX GLOBL</v>
          </cell>
        </row>
        <row r="2143">
          <cell r="A2143" t="str">
            <v>E-DCHK-UWG</v>
          </cell>
          <cell r="B2143" t="str">
            <v>EMC DBLCHECK UNIX WKGRP</v>
          </cell>
        </row>
        <row r="2144">
          <cell r="A2144" t="str">
            <v>EDESUN-DEP</v>
          </cell>
          <cell r="B2144" t="str">
            <v>EMC DB EDITION DEPARMNT</v>
          </cell>
        </row>
        <row r="2145">
          <cell r="A2145" t="str">
            <v>EDESUN-ENT</v>
          </cell>
          <cell r="B2145" t="str">
            <v>EMC DB EDITION ENTERPRISE</v>
          </cell>
        </row>
        <row r="2146">
          <cell r="A2146" t="str">
            <v>EDESUN-GLB</v>
          </cell>
          <cell r="B2146" t="str">
            <v>EMC DB EDITION GLOBAL</v>
          </cell>
        </row>
        <row r="2147">
          <cell r="A2147" t="str">
            <v>EDESUN-WG</v>
          </cell>
          <cell r="B2147" t="str">
            <v>EMC DB EDITION WORKGRP</v>
          </cell>
        </row>
        <row r="2148">
          <cell r="A2148" t="str">
            <v>EDESUNUPG-DEP</v>
          </cell>
          <cell r="B2148" t="str">
            <v>VRTS TO EDE UPG DEPARTMNT</v>
          </cell>
        </row>
        <row r="2149">
          <cell r="A2149" t="str">
            <v>EDESUNUPG-ENT</v>
          </cell>
          <cell r="B2149" t="str">
            <v>VRTS TO EDE UPG ENTERPRSE</v>
          </cell>
        </row>
        <row r="2150">
          <cell r="A2150" t="str">
            <v>EDESUNUPG-GLB</v>
          </cell>
          <cell r="B2150" t="str">
            <v>VRTS TO EDE UPG GLOBAL</v>
          </cell>
        </row>
        <row r="2151">
          <cell r="A2151" t="str">
            <v>EDESUNUPG-WG</v>
          </cell>
          <cell r="B2151" t="str">
            <v>VRTS TO EDE UPG WORKGRP</v>
          </cell>
        </row>
        <row r="2152">
          <cell r="A2152" t="str">
            <v>EFSSUN-DEP</v>
          </cell>
          <cell r="B2152" t="str">
            <v>EMC FOUNDTN STE DEPARTMNT</v>
          </cell>
        </row>
        <row r="2153">
          <cell r="A2153" t="str">
            <v>EFSSUN-ENT</v>
          </cell>
          <cell r="B2153" t="str">
            <v>EMC FOUNDTN STE ENTERPRSE</v>
          </cell>
        </row>
        <row r="2154">
          <cell r="A2154" t="str">
            <v>EFSSUN-GLB</v>
          </cell>
          <cell r="B2154" t="str">
            <v>EMC FOUNDTN STE GLOBAL</v>
          </cell>
        </row>
        <row r="2155">
          <cell r="A2155" t="str">
            <v>EFSSUN-WG</v>
          </cell>
          <cell r="B2155" t="str">
            <v xml:space="preserve">EMC FOUNDTN STE WORKGROUP </v>
          </cell>
        </row>
        <row r="2156">
          <cell r="A2156" t="str">
            <v>EFSSUNUPG-DEP</v>
          </cell>
          <cell r="B2156" t="str">
            <v>VRTS TO EFS UPG DEPARTMNT</v>
          </cell>
        </row>
        <row r="2157">
          <cell r="A2157" t="str">
            <v>EFSSUNUPG-ENT</v>
          </cell>
          <cell r="B2157" t="str">
            <v>VRTS TO EFS UPG ENTERPRISE</v>
          </cell>
        </row>
        <row r="2158">
          <cell r="A2158" t="str">
            <v>EFSSUNUPG-GLB</v>
          </cell>
          <cell r="B2158" t="str">
            <v>VRTS TO EFS UPG GLOBAL</v>
          </cell>
        </row>
        <row r="2159">
          <cell r="A2159" t="str">
            <v>EFSSUNUPG-WG</v>
          </cell>
          <cell r="B2159" t="str">
            <v>VRTS TO EFS UPG WORKGRP</v>
          </cell>
        </row>
        <row r="2160">
          <cell r="A2160" t="str">
            <v>ELLF-T1</v>
          </cell>
          <cell r="B2160" t="str">
            <v>ELLF CAPACITY 0-.250</v>
          </cell>
        </row>
        <row r="2161">
          <cell r="A2161" t="str">
            <v>ELLF-T10</v>
          </cell>
          <cell r="B2161" t="str">
            <v>ELLF CAPACITY 10.01-12.00</v>
          </cell>
        </row>
        <row r="2162">
          <cell r="A2162" t="str">
            <v>ELLF-T11</v>
          </cell>
          <cell r="B2162" t="str">
            <v>ELLF CAPACITY 12.01-14.00</v>
          </cell>
        </row>
        <row r="2163">
          <cell r="A2163" t="str">
            <v>ELLF-T12</v>
          </cell>
          <cell r="B2163" t="str">
            <v>ELLF CAPACITY 14.01-And Above</v>
          </cell>
        </row>
        <row r="2164">
          <cell r="A2164" t="str">
            <v>ELLF-T2</v>
          </cell>
          <cell r="B2164" t="str">
            <v>ELLF CAPACITY .251-.500</v>
          </cell>
        </row>
        <row r="2165">
          <cell r="A2165" t="str">
            <v>ELLF-T3</v>
          </cell>
          <cell r="B2165" t="str">
            <v>ELLF CAPACITY .501-.750</v>
          </cell>
        </row>
        <row r="2166">
          <cell r="A2166" t="str">
            <v>ELLF-T4</v>
          </cell>
          <cell r="B2166" t="str">
            <v>ELLF CAPACITY .751-1.00</v>
          </cell>
        </row>
        <row r="2167">
          <cell r="A2167" t="str">
            <v>ELLF-T5</v>
          </cell>
          <cell r="B2167" t="str">
            <v>ELLF CAPACITY 1.01-2.00</v>
          </cell>
        </row>
        <row r="2168">
          <cell r="A2168" t="str">
            <v>ELLF-T6</v>
          </cell>
          <cell r="B2168" t="str">
            <v>ELLF CAPACITY 2.01-4.00</v>
          </cell>
        </row>
        <row r="2169">
          <cell r="A2169" t="str">
            <v>ELLF-T7</v>
          </cell>
          <cell r="B2169" t="str">
            <v>ELLF CAPACITY 4.01-6.00</v>
          </cell>
        </row>
        <row r="2170">
          <cell r="A2170" t="str">
            <v>ELLF-T8</v>
          </cell>
          <cell r="B2170" t="str">
            <v>ELLF CAPACITY 6.01-8.00</v>
          </cell>
        </row>
        <row r="2171">
          <cell r="A2171" t="str">
            <v>ELLF-T9</v>
          </cell>
          <cell r="B2171" t="str">
            <v>ELLF CAPACITY 8.01-10.00</v>
          </cell>
        </row>
        <row r="2172">
          <cell r="A2172" t="str">
            <v>EMC-COPYCROSS</v>
          </cell>
          <cell r="B2172" t="str">
            <v>MVS TAPE I/O REDRCTR SYMM</v>
          </cell>
        </row>
        <row r="2173">
          <cell r="A2173" t="str">
            <v>ESN-MGR-T1</v>
          </cell>
          <cell r="B2173" t="str">
            <v>ESN CAPACITY 0-.250</v>
          </cell>
        </row>
        <row r="2174">
          <cell r="A2174" t="str">
            <v>ESN-MGR-T10</v>
          </cell>
          <cell r="B2174" t="str">
            <v>ESN CAPACITY 10.01-12.00</v>
          </cell>
        </row>
        <row r="2175">
          <cell r="A2175" t="str">
            <v>ESN-MGR-T11</v>
          </cell>
          <cell r="B2175" t="str">
            <v>ESN CAPACITY 12.01-14.00</v>
          </cell>
        </row>
        <row r="2176">
          <cell r="A2176" t="str">
            <v>ESN-MGR-T12</v>
          </cell>
          <cell r="B2176" t="str">
            <v>ESN CAPACITY 14.01-And Above</v>
          </cell>
        </row>
        <row r="2177">
          <cell r="A2177" t="str">
            <v>ESN-MGR-T2</v>
          </cell>
          <cell r="B2177" t="str">
            <v>ESN CAPACITY .251-.500</v>
          </cell>
        </row>
        <row r="2178">
          <cell r="A2178" t="str">
            <v>ESN-MGR-T3</v>
          </cell>
          <cell r="B2178" t="str">
            <v>ESN CAPACITY .501-.750</v>
          </cell>
        </row>
        <row r="2179">
          <cell r="A2179" t="str">
            <v>ESN-MGR-T4</v>
          </cell>
          <cell r="B2179" t="str">
            <v>ESN CAPACITY .751-1.00</v>
          </cell>
        </row>
        <row r="2180">
          <cell r="A2180" t="str">
            <v>ESN-MGR-T5</v>
          </cell>
          <cell r="B2180" t="str">
            <v>ESN CAPACITY 1.01-2.00</v>
          </cell>
        </row>
        <row r="2181">
          <cell r="A2181" t="str">
            <v>ESN-MGR-T6</v>
          </cell>
          <cell r="B2181" t="str">
            <v>ESN CAPACITY 2.01-4.00</v>
          </cell>
        </row>
        <row r="2182">
          <cell r="A2182" t="str">
            <v>ESN-MGR-T7</v>
          </cell>
          <cell r="B2182" t="str">
            <v>ESN CAPACITY 4.01-6.00</v>
          </cell>
        </row>
        <row r="2183">
          <cell r="A2183" t="str">
            <v>ESN-MGR-T8</v>
          </cell>
          <cell r="B2183" t="str">
            <v>ESN CAPACITY 6.01-8.00</v>
          </cell>
        </row>
        <row r="2184">
          <cell r="A2184" t="str">
            <v>ESN-MGR-T9</v>
          </cell>
          <cell r="B2184" t="str">
            <v>ESN CAPACITY 8.01-10.00</v>
          </cell>
        </row>
        <row r="2185">
          <cell r="A2185" t="str">
            <v>ESN-T1-4UP</v>
          </cell>
          <cell r="B2185" t="str">
            <v>ESN MGR T1-T4 UPGRADE</v>
          </cell>
        </row>
        <row r="2186">
          <cell r="A2186" t="str">
            <v>ESN-T5-12UP</v>
          </cell>
          <cell r="B2186" t="str">
            <v>ESN MGR T5-T12 UPGRADE</v>
          </cell>
        </row>
        <row r="2187">
          <cell r="A2187" t="str">
            <v>ESP-T1</v>
          </cell>
          <cell r="B2187" t="str">
            <v>ESP CAPACITY 0-.250</v>
          </cell>
        </row>
        <row r="2188">
          <cell r="A2188" t="str">
            <v>ESP-T1-4UP</v>
          </cell>
          <cell r="B2188" t="str">
            <v>ESP T1-T4 UPGRADE</v>
          </cell>
        </row>
        <row r="2189">
          <cell r="A2189" t="str">
            <v>ESP-T10</v>
          </cell>
          <cell r="B2189" t="str">
            <v>ESP CAPACITY 10.01-12.00</v>
          </cell>
        </row>
        <row r="2190">
          <cell r="A2190" t="str">
            <v>ESP-T11</v>
          </cell>
          <cell r="B2190" t="str">
            <v>ESP CAPACITY 12.01-14.00</v>
          </cell>
        </row>
        <row r="2191">
          <cell r="A2191" t="str">
            <v>ESP-T12</v>
          </cell>
          <cell r="B2191" t="str">
            <v>ESP CAPACITY 14.01-And Above</v>
          </cell>
        </row>
        <row r="2192">
          <cell r="A2192" t="str">
            <v>ESP-T2</v>
          </cell>
          <cell r="B2192" t="str">
            <v>ESP CAPACITY .251-.500</v>
          </cell>
        </row>
        <row r="2193">
          <cell r="A2193" t="str">
            <v>ESP-T3</v>
          </cell>
          <cell r="B2193" t="str">
            <v>ESP CAPACITY .501-.750</v>
          </cell>
        </row>
        <row r="2194">
          <cell r="A2194" t="str">
            <v>ESP-T4</v>
          </cell>
          <cell r="B2194" t="str">
            <v>ESP CAPACITY .751-1.00</v>
          </cell>
        </row>
        <row r="2195">
          <cell r="A2195" t="str">
            <v>ESP-T5</v>
          </cell>
          <cell r="B2195" t="str">
            <v>ESP CAPACITY 1.01-2.00</v>
          </cell>
        </row>
        <row r="2196">
          <cell r="A2196" t="str">
            <v>ESP-T5-12UP</v>
          </cell>
          <cell r="B2196" t="str">
            <v>ESP T5-T12 UPGRADE</v>
          </cell>
        </row>
        <row r="2197">
          <cell r="A2197" t="str">
            <v>ESP-T6</v>
          </cell>
          <cell r="B2197" t="str">
            <v>ESP CAPACITY 2.01-4.00</v>
          </cell>
        </row>
        <row r="2198">
          <cell r="A2198" t="str">
            <v>ESP-T7</v>
          </cell>
          <cell r="B2198" t="str">
            <v>ESP CAPACITY 4.01-6.00</v>
          </cell>
        </row>
        <row r="2199">
          <cell r="A2199" t="str">
            <v>ESP-T8</v>
          </cell>
          <cell r="B2199" t="str">
            <v>ESP CAPACITY 6.01-8.00</v>
          </cell>
        </row>
        <row r="2200">
          <cell r="A2200" t="str">
            <v>ESP-T9</v>
          </cell>
          <cell r="B2200" t="str">
            <v>ESP CAPACITY 8.01-10.00</v>
          </cell>
        </row>
        <row r="2201">
          <cell r="A2201" t="str">
            <v>GEO-MSCS-DEP</v>
          </cell>
          <cell r="B2201" t="str">
            <v>GEOSPAN-MSCS-DEP</v>
          </cell>
        </row>
        <row r="2202">
          <cell r="A2202" t="str">
            <v>GEO-MSCS-ENT</v>
          </cell>
          <cell r="B2202" t="str">
            <v>GEOSPAN-MSCS-ENT</v>
          </cell>
        </row>
        <row r="2203">
          <cell r="A2203" t="str">
            <v>GEO-MSCS-WG</v>
          </cell>
          <cell r="B2203" t="str">
            <v>GEOSPAN-MSCS-WG</v>
          </cell>
        </row>
        <row r="2204">
          <cell r="A2204" t="str">
            <v>GEO-VCS-DEP</v>
          </cell>
          <cell r="B2204" t="str">
            <v>GEOSPAN FOR VCS DEP</v>
          </cell>
        </row>
        <row r="2205">
          <cell r="A2205" t="str">
            <v>GEO-VCS-ENT</v>
          </cell>
          <cell r="B2205" t="str">
            <v>GEOSPAN FOR VCS ENT</v>
          </cell>
        </row>
        <row r="2206">
          <cell r="A2206" t="str">
            <v>GEO-VCS-GLB</v>
          </cell>
          <cell r="B2206" t="str">
            <v>GEOSPAN FOR VCS GLB</v>
          </cell>
        </row>
        <row r="2207">
          <cell r="A2207" t="str">
            <v>GEO-VCS-WG</v>
          </cell>
          <cell r="B2207" t="str">
            <v>GEOSPAN FOR VCS-WG</v>
          </cell>
        </row>
        <row r="2208">
          <cell r="A2208" t="str">
            <v>INF-SHAR-ENBL</v>
          </cell>
          <cell r="B2208" t="str">
            <v>INFOSHARING ENABLER RTK</v>
          </cell>
        </row>
        <row r="2209">
          <cell r="A2209" t="str">
            <v>INFOMOV-AS400</v>
          </cell>
          <cell r="B2209" t="str">
            <v>EMC AS400 DB EXTRACTOR</v>
          </cell>
        </row>
        <row r="2210">
          <cell r="A2210" t="str">
            <v>INFOMOV-NTDEP</v>
          </cell>
          <cell r="B2210" t="str">
            <v>EMC INFOMOVER S/W LIC</v>
          </cell>
        </row>
        <row r="2211">
          <cell r="A2211" t="str">
            <v>INFOMOV-NTENT</v>
          </cell>
          <cell r="B2211" t="str">
            <v>EMC INFOMOVER S/W LIC</v>
          </cell>
        </row>
        <row r="2212">
          <cell r="A2212" t="str">
            <v>INFOMOV-NTWG</v>
          </cell>
          <cell r="B2212" t="str">
            <v>EMC INFOMOVER S/W LIC</v>
          </cell>
        </row>
        <row r="2213">
          <cell r="A2213" t="str">
            <v>INFOMOV-UDEP</v>
          </cell>
          <cell r="B2213" t="str">
            <v>EMC INFOMOVER S/W LIC</v>
          </cell>
        </row>
        <row r="2214">
          <cell r="A2214" t="str">
            <v>INFOMOV-UENT</v>
          </cell>
          <cell r="B2214" t="str">
            <v>EMC INFOMOVER S/W LIC</v>
          </cell>
        </row>
        <row r="2215">
          <cell r="A2215" t="str">
            <v>INFOMOV-UGLO</v>
          </cell>
          <cell r="B2215" t="str">
            <v>EMC INFOMOVER S/W LIC</v>
          </cell>
        </row>
        <row r="2216">
          <cell r="A2216" t="str">
            <v>INFOMOV-UWG</v>
          </cell>
          <cell r="B2216" t="str">
            <v>EMC INFOMOVER S/W LIC</v>
          </cell>
        </row>
        <row r="2217">
          <cell r="A2217" t="str">
            <v>MPLF-T1</v>
          </cell>
          <cell r="B2217" t="str">
            <v>MPLF CAPACITY 0-.250</v>
          </cell>
        </row>
        <row r="2218">
          <cell r="A2218" t="str">
            <v>MPLF-T10</v>
          </cell>
          <cell r="B2218" t="str">
            <v>MPLF CAPACITY 10.01-12.00</v>
          </cell>
        </row>
        <row r="2219">
          <cell r="A2219" t="str">
            <v>MPLF-T11</v>
          </cell>
          <cell r="B2219" t="str">
            <v>MPLF CAPACITY 12.01-14.00</v>
          </cell>
        </row>
        <row r="2220">
          <cell r="A2220" t="str">
            <v>MPLF-T12</v>
          </cell>
          <cell r="B2220" t="str">
            <v>MPLF CAPACITY 14.01-And Above</v>
          </cell>
        </row>
        <row r="2221">
          <cell r="A2221" t="str">
            <v>MPLF-T2</v>
          </cell>
          <cell r="B2221" t="str">
            <v>MPLF CAPACITY .251-.500</v>
          </cell>
        </row>
        <row r="2222">
          <cell r="A2222" t="str">
            <v>MPLF-T3</v>
          </cell>
          <cell r="B2222" t="str">
            <v>MPLF CAPACITY .501-.750</v>
          </cell>
        </row>
        <row r="2223">
          <cell r="A2223" t="str">
            <v>MPLF-T4</v>
          </cell>
          <cell r="B2223" t="str">
            <v>MPLF CAPACITY .751-1.00</v>
          </cell>
        </row>
        <row r="2224">
          <cell r="A2224" t="str">
            <v>MPLF-T5</v>
          </cell>
          <cell r="B2224" t="str">
            <v>MPLF CAPACITY 1.01-2.00</v>
          </cell>
        </row>
        <row r="2225">
          <cell r="A2225" t="str">
            <v>MPLF-T6</v>
          </cell>
          <cell r="B2225" t="str">
            <v>MPLF CAPACITY 2.01-4.00</v>
          </cell>
        </row>
        <row r="2226">
          <cell r="A2226" t="str">
            <v>MPLF-T7</v>
          </cell>
          <cell r="B2226" t="str">
            <v>MPLF CAPACITY 4.01-6.00</v>
          </cell>
        </row>
        <row r="2227">
          <cell r="A2227" t="str">
            <v>MPLF-T8</v>
          </cell>
          <cell r="B2227" t="str">
            <v>MPLF CAPACITY 6.01-8.00</v>
          </cell>
        </row>
        <row r="2228">
          <cell r="A2228" t="str">
            <v>MPLF-T9</v>
          </cell>
          <cell r="B2228" t="str">
            <v>MPLF CAPACITY 8.01-10.00</v>
          </cell>
        </row>
        <row r="2229">
          <cell r="A2229" t="str">
            <v>MPLLF-T1</v>
          </cell>
          <cell r="B2229" t="str">
            <v>MPLLF CAPACITY 0-.250</v>
          </cell>
        </row>
        <row r="2230">
          <cell r="A2230" t="str">
            <v>MPLLF-T10</v>
          </cell>
          <cell r="B2230" t="str">
            <v>MPLLF CAPACITY 10.01-12.00</v>
          </cell>
        </row>
        <row r="2231">
          <cell r="A2231" t="str">
            <v>MPLLF-T11</v>
          </cell>
          <cell r="B2231" t="str">
            <v>MPLLF CAPACITY 12.01-14.00</v>
          </cell>
        </row>
        <row r="2232">
          <cell r="A2232" t="str">
            <v>MPLLF-T12</v>
          </cell>
          <cell r="B2232" t="str">
            <v>MPLLF CAPACITY 14.01-And Above</v>
          </cell>
        </row>
        <row r="2233">
          <cell r="A2233" t="str">
            <v>MPLLF-T2</v>
          </cell>
          <cell r="B2233" t="str">
            <v>MPLLF CAPACITY .251-.500</v>
          </cell>
        </row>
        <row r="2234">
          <cell r="A2234" t="str">
            <v>MPLLF-T3</v>
          </cell>
          <cell r="B2234" t="str">
            <v>MPLLF CAPACITY .501-.750</v>
          </cell>
        </row>
        <row r="2235">
          <cell r="A2235" t="str">
            <v>MPLLF-T4</v>
          </cell>
          <cell r="B2235" t="str">
            <v>MPLLF CAPACITY .751-1.00</v>
          </cell>
        </row>
        <row r="2236">
          <cell r="A2236" t="str">
            <v>MPLLF-T5</v>
          </cell>
          <cell r="B2236" t="str">
            <v>MPLLF CAPACITY 1.01-2.00</v>
          </cell>
        </row>
        <row r="2237">
          <cell r="A2237" t="str">
            <v>MPLLF-T6</v>
          </cell>
          <cell r="B2237" t="str">
            <v>MPLLF CAPACITY 2.01-4.00</v>
          </cell>
        </row>
        <row r="2238">
          <cell r="A2238" t="str">
            <v>MPLLF-T7</v>
          </cell>
          <cell r="B2238" t="str">
            <v>MPLLF CAPACITY 4.01-6.00</v>
          </cell>
        </row>
        <row r="2239">
          <cell r="A2239" t="str">
            <v>MPLLF-T8</v>
          </cell>
          <cell r="B2239" t="str">
            <v>MPLLF CAPACITY 6.01-8.00</v>
          </cell>
        </row>
        <row r="2240">
          <cell r="A2240" t="str">
            <v>MPLLF-T9</v>
          </cell>
          <cell r="B2240" t="str">
            <v>MPLLF CAPACITY 8.01-10.00</v>
          </cell>
        </row>
        <row r="2241">
          <cell r="A2241" t="str">
            <v>OPTUPT1-4</v>
          </cell>
          <cell r="B2241" t="str">
            <v>ECC OPT UPGRADE T1-T4</v>
          </cell>
        </row>
        <row r="2242">
          <cell r="A2242" t="str">
            <v>OPTUPT5-12</v>
          </cell>
          <cell r="B2242" t="str">
            <v>ECC OPT UPGRADE T5-T12</v>
          </cell>
        </row>
        <row r="2243">
          <cell r="A2243" t="str">
            <v>PKGUPT1-4</v>
          </cell>
          <cell r="B2243" t="str">
            <v>ECC PKG UPGRADE T1-T4</v>
          </cell>
        </row>
        <row r="2244">
          <cell r="A2244" t="str">
            <v>PKGUPT5-12</v>
          </cell>
          <cell r="B2244" t="str">
            <v>ECC PKG UPGRADE T5-T12</v>
          </cell>
        </row>
        <row r="2245">
          <cell r="A2245" t="str">
            <v>PP-LX-KIT</v>
          </cell>
          <cell r="B2245" t="str">
            <v>POWERPATH LINUX KIT</v>
          </cell>
        </row>
        <row r="2246">
          <cell r="A2246" t="str">
            <v>PP-NW-KIT</v>
          </cell>
          <cell r="B2246" t="str">
            <v>POWERPATH NETWARE KIT</v>
          </cell>
        </row>
        <row r="2247">
          <cell r="A2247" t="str">
            <v>PP-SI-KIT</v>
          </cell>
          <cell r="B2247" t="str">
            <v>POWERPATH SIEMENS KIT</v>
          </cell>
        </row>
        <row r="2248">
          <cell r="A2248" t="str">
            <v>PP-UX-KIT</v>
          </cell>
          <cell r="B2248" t="str">
            <v>POWERPATH UNIX KIT</v>
          </cell>
        </row>
        <row r="2249">
          <cell r="A2249" t="str">
            <v>PP-WN-KIT</v>
          </cell>
          <cell r="B2249" t="str">
            <v>POWERPATH WINDOWS KIT</v>
          </cell>
        </row>
        <row r="2250">
          <cell r="A2250" t="str">
            <v>PPEN-LX-DP</v>
          </cell>
          <cell r="B2250" t="str">
            <v>PPATH ENT LINUX DEP</v>
          </cell>
        </row>
        <row r="2251">
          <cell r="A2251" t="str">
            <v>PPEN-LX-EN</v>
          </cell>
          <cell r="B2251" t="str">
            <v>PPATH ENT LINUX ENT</v>
          </cell>
        </row>
        <row r="2252">
          <cell r="A2252" t="str">
            <v>PPEN-LX-WG</v>
          </cell>
          <cell r="B2252" t="str">
            <v>PPATH ENT LINUX WGR</v>
          </cell>
        </row>
        <row r="2253">
          <cell r="A2253" t="str">
            <v>PPEN-NW-DP</v>
          </cell>
          <cell r="B2253" t="str">
            <v>PPATH ENT NETWARE DEP</v>
          </cell>
        </row>
        <row r="2254">
          <cell r="A2254" t="str">
            <v>PPEN-NW-EN</v>
          </cell>
          <cell r="B2254" t="str">
            <v>PPATH ENT NETWARE ENT</v>
          </cell>
        </row>
        <row r="2255">
          <cell r="A2255" t="str">
            <v>PPEN-NW-WG</v>
          </cell>
          <cell r="B2255" t="str">
            <v>PPATH ENT NETWARE WGR</v>
          </cell>
        </row>
        <row r="2256">
          <cell r="A2256" t="str">
            <v>PPEN-SI-DP</v>
          </cell>
          <cell r="B2256" t="str">
            <v>PPATH ENT SIEMENS DEP</v>
          </cell>
        </row>
        <row r="2257">
          <cell r="A2257" t="str">
            <v>PPEN-SI-EN</v>
          </cell>
          <cell r="B2257" t="str">
            <v>PPATH ENT SIEMENS ENT</v>
          </cell>
        </row>
        <row r="2258">
          <cell r="A2258" t="str">
            <v>PPEN-SI-GB</v>
          </cell>
          <cell r="B2258" t="str">
            <v>PPATH ENT SIEMENS GLB</v>
          </cell>
        </row>
        <row r="2259">
          <cell r="A2259" t="str">
            <v>PPEN-SI-WG</v>
          </cell>
          <cell r="B2259" t="str">
            <v>PPATH ENT SIEMENS WGR</v>
          </cell>
        </row>
        <row r="2260">
          <cell r="A2260" t="str">
            <v>PPEN-UX-DP</v>
          </cell>
          <cell r="B2260" t="str">
            <v>PPATH ENT UNIX DEP</v>
          </cell>
        </row>
        <row r="2261">
          <cell r="A2261" t="str">
            <v>PPEN-UX-EN</v>
          </cell>
          <cell r="B2261" t="str">
            <v>PPATH ENT UNIX ENT</v>
          </cell>
        </row>
        <row r="2262">
          <cell r="A2262" t="str">
            <v>PPEN-UX-GB</v>
          </cell>
          <cell r="B2262" t="str">
            <v>PPATH ENT UNIX GLB</v>
          </cell>
        </row>
        <row r="2263">
          <cell r="A2263" t="str">
            <v>PPEN-UX-WG</v>
          </cell>
          <cell r="B2263" t="str">
            <v>PPATH ENT UNIX WGR</v>
          </cell>
        </row>
        <row r="2264">
          <cell r="A2264" t="str">
            <v>PPEN-WN-DP</v>
          </cell>
          <cell r="B2264" t="str">
            <v>PPATH ENT WINDOWS DEP</v>
          </cell>
        </row>
        <row r="2265">
          <cell r="A2265" t="str">
            <v>PPEN-WN-EN</v>
          </cell>
          <cell r="B2265" t="str">
            <v>PPATH ENT WINDOWS ENT</v>
          </cell>
        </row>
        <row r="2266">
          <cell r="A2266" t="str">
            <v>PPEN-WN-WG</v>
          </cell>
          <cell r="B2266" t="str">
            <v>PPATH ENT WINDOWS WGR</v>
          </cell>
        </row>
        <row r="2267">
          <cell r="A2267" t="str">
            <v>RM-ORA-OPNDP</v>
          </cell>
          <cell r="B2267" t="str">
            <v>RM ORACLE/UNIX FS: DP</v>
          </cell>
        </row>
        <row r="2268">
          <cell r="A2268" t="str">
            <v>RM-ORA-OPNEN</v>
          </cell>
          <cell r="B2268" t="str">
            <v>RM ORACLE/UNIX FS: EN</v>
          </cell>
        </row>
        <row r="2269">
          <cell r="A2269" t="str">
            <v>RM-ORA-OPNGL</v>
          </cell>
          <cell r="B2269" t="str">
            <v>RM ORACLE/UNIX FS: GL</v>
          </cell>
        </row>
        <row r="2270">
          <cell r="A2270" t="str">
            <v>RM-ORA-OPNWG</v>
          </cell>
          <cell r="B2270" t="str">
            <v>RM ORACLE/UNIX FS: WG</v>
          </cell>
        </row>
        <row r="2271">
          <cell r="A2271" t="str">
            <v>RM-SQLS-DP</v>
          </cell>
          <cell r="B2271" t="str">
            <v>RM SQL 2000/NTFS: DP</v>
          </cell>
        </row>
        <row r="2272">
          <cell r="A2272" t="str">
            <v>RM-SQLS-EN</v>
          </cell>
          <cell r="B2272" t="str">
            <v>RM SQL 2000/NTFS: EN</v>
          </cell>
        </row>
        <row r="2273">
          <cell r="A2273" t="str">
            <v>RM-SQLS-WG</v>
          </cell>
          <cell r="B2273" t="str">
            <v>RM SQL 2000/NTFS: WG</v>
          </cell>
        </row>
        <row r="2274">
          <cell r="A2274" t="str">
            <v>RM-SRV-DP</v>
          </cell>
          <cell r="B2274" t="str">
            <v>RM SERVER AND UI: DP</v>
          </cell>
        </row>
        <row r="2275">
          <cell r="A2275" t="str">
            <v>RM-SRV-EN</v>
          </cell>
          <cell r="B2275" t="str">
            <v>RM SERVER AND IU: EN</v>
          </cell>
        </row>
        <row r="2276">
          <cell r="A2276" t="str">
            <v>RM-SRV-GL</v>
          </cell>
          <cell r="B2276" t="str">
            <v>RM SERVER AND UI: GL</v>
          </cell>
        </row>
        <row r="2277">
          <cell r="A2277" t="str">
            <v>RM-SRV-WG</v>
          </cell>
          <cell r="B2277" t="str">
            <v>RM SERVER AND UI: WG</v>
          </cell>
        </row>
        <row r="2278">
          <cell r="A2278" t="str">
            <v>RPAK-S390-BAS</v>
          </cell>
          <cell r="B2278" t="str">
            <v>RESPAK FOR S/390 BASE</v>
          </cell>
        </row>
        <row r="2279">
          <cell r="A2279" t="str">
            <v>RPAK-S390-EXT</v>
          </cell>
          <cell r="B2279" t="str">
            <v>RESPAK FOR S/390 EXTENDED</v>
          </cell>
        </row>
        <row r="2280">
          <cell r="A2280" t="str">
            <v>RPK-WIN-T1</v>
          </cell>
          <cell r="B2280" t="str">
            <v>RESPAK CPCTY 0-.250</v>
          </cell>
        </row>
        <row r="2281">
          <cell r="A2281" t="str">
            <v>RPK-WIN-T10</v>
          </cell>
          <cell r="B2281" t="str">
            <v>RESPAK CPCTY 10.01-12.00</v>
          </cell>
        </row>
        <row r="2282">
          <cell r="A2282" t="str">
            <v>RPK-WIN-T11</v>
          </cell>
          <cell r="B2282" t="str">
            <v>RESPAK CPCTY 12.01-14.00</v>
          </cell>
        </row>
        <row r="2283">
          <cell r="A2283" t="str">
            <v>RPK-WIN-T12</v>
          </cell>
          <cell r="B2283" t="str">
            <v>RESPAK CPCTY 14.01-ABOVE</v>
          </cell>
        </row>
        <row r="2284">
          <cell r="A2284" t="str">
            <v>RPK-WIN-T2</v>
          </cell>
          <cell r="B2284" t="str">
            <v>RESPAK CPCTY .251-.500</v>
          </cell>
        </row>
        <row r="2285">
          <cell r="A2285" t="str">
            <v>RPK-WIN-T3</v>
          </cell>
          <cell r="B2285" t="str">
            <v>RESPAK CPCTY .501 - .750</v>
          </cell>
        </row>
        <row r="2286">
          <cell r="A2286" t="str">
            <v>RPK-WIN-T4</v>
          </cell>
          <cell r="B2286" t="str">
            <v>RESPAK CPCTY .751 - 1.00</v>
          </cell>
        </row>
        <row r="2287">
          <cell r="A2287" t="str">
            <v>RPK-WIN-T5</v>
          </cell>
          <cell r="B2287" t="str">
            <v>RESPAK CPCTY 1.01 - 2.00</v>
          </cell>
        </row>
        <row r="2288">
          <cell r="A2288" t="str">
            <v>RPK-WIN-T6</v>
          </cell>
          <cell r="B2288" t="str">
            <v>RESPAK CPCTY 2.01 - 4.00</v>
          </cell>
        </row>
        <row r="2289">
          <cell r="A2289" t="str">
            <v>RPK-WIN-T7</v>
          </cell>
          <cell r="B2289" t="str">
            <v>RESPAK CPCTY 4.01 - 6.00</v>
          </cell>
        </row>
        <row r="2290">
          <cell r="A2290" t="str">
            <v>RPK-WIN-T8</v>
          </cell>
          <cell r="B2290" t="str">
            <v>RESPAK CPCTY 6.01 - 8.00</v>
          </cell>
        </row>
        <row r="2291">
          <cell r="A2291" t="str">
            <v>RPK-WIN-T9</v>
          </cell>
          <cell r="B2291" t="str">
            <v>RESPAK CPCTY 8.01 - 10.00</v>
          </cell>
        </row>
        <row r="2292">
          <cell r="A2292" t="str">
            <v>RPW-T1-4UPG</v>
          </cell>
          <cell r="B2292" t="str">
            <v>RESPAK T1-T4 UPGRADE</v>
          </cell>
        </row>
        <row r="2293">
          <cell r="A2293" t="str">
            <v>RPW-T5-12UPG</v>
          </cell>
          <cell r="B2293" t="str">
            <v>RESPAK T5-T12 UPGRADE</v>
          </cell>
        </row>
        <row r="2294">
          <cell r="A2294" t="str">
            <v>SDM-CONV</v>
          </cell>
          <cell r="B2294" t="str">
            <v>SDMS PARALLEL CONV KIT</v>
          </cell>
        </row>
        <row r="2295">
          <cell r="A2295" t="str">
            <v>SDM-SVCS</v>
          </cell>
          <cell r="B2295" t="str">
            <v>SYM DATA MIGR.SERVICE</v>
          </cell>
        </row>
        <row r="2296">
          <cell r="A2296" t="str">
            <v>SDM-T1</v>
          </cell>
          <cell r="B2296" t="str">
            <v>SDM CAPACITY 0-.250</v>
          </cell>
        </row>
        <row r="2297">
          <cell r="A2297" t="str">
            <v>SDM-T10</v>
          </cell>
          <cell r="B2297" t="str">
            <v>SDM CAPACITY 10.01-12.00</v>
          </cell>
        </row>
        <row r="2298">
          <cell r="A2298" t="str">
            <v>SDM-T11</v>
          </cell>
          <cell r="B2298" t="str">
            <v>SDM CAPACITY 12.01-14.00</v>
          </cell>
        </row>
        <row r="2299">
          <cell r="A2299" t="str">
            <v>SDM-T12</v>
          </cell>
          <cell r="B2299" t="str">
            <v>SDM CAPACITY 14.01-And Above</v>
          </cell>
        </row>
        <row r="2300">
          <cell r="A2300" t="str">
            <v>SDM-T2</v>
          </cell>
          <cell r="B2300" t="str">
            <v>SDM CAPACITY .251-.500</v>
          </cell>
        </row>
        <row r="2301">
          <cell r="A2301" t="str">
            <v>SDM-T3</v>
          </cell>
          <cell r="B2301" t="str">
            <v>SDM CAPACITY .501-.750</v>
          </cell>
        </row>
        <row r="2302">
          <cell r="A2302" t="str">
            <v>SDM-T4</v>
          </cell>
          <cell r="B2302" t="str">
            <v>SDM CAPACITY .751-1.00</v>
          </cell>
        </row>
        <row r="2303">
          <cell r="A2303" t="str">
            <v>SDM-T5</v>
          </cell>
          <cell r="B2303" t="str">
            <v>SDM CAPACITY 1.01-2.00</v>
          </cell>
        </row>
        <row r="2304">
          <cell r="A2304" t="str">
            <v>SDM-T6</v>
          </cell>
          <cell r="B2304" t="str">
            <v>SDM CAPACITY 2.01-4.00</v>
          </cell>
        </row>
        <row r="2305">
          <cell r="A2305" t="str">
            <v>SDM-T7</v>
          </cell>
          <cell r="B2305" t="str">
            <v>SDM CAPACITY 4.01-6.00</v>
          </cell>
        </row>
        <row r="2306">
          <cell r="A2306" t="str">
            <v>SDM-T8</v>
          </cell>
          <cell r="B2306" t="str">
            <v>SDM CAPACITY 6.01-8.00</v>
          </cell>
        </row>
        <row r="2307">
          <cell r="A2307" t="str">
            <v>SDM-T9</v>
          </cell>
          <cell r="B2307" t="str">
            <v>SDM CAPACITY 8.01-10.00</v>
          </cell>
        </row>
        <row r="2308">
          <cell r="A2308" t="str">
            <v>SE-BMC-BACKUP</v>
          </cell>
          <cell r="B2308" t="str">
            <v>BACKUP ENABLER:  BMC</v>
          </cell>
        </row>
        <row r="2309">
          <cell r="A2309" t="str">
            <v>SE-CA-BACKUP</v>
          </cell>
          <cell r="B2309" t="str">
            <v>BACKUP ENABLER: CA</v>
          </cell>
        </row>
        <row r="2310">
          <cell r="A2310" t="str">
            <v>SE-CMG-BACKUP</v>
          </cell>
          <cell r="B2310" t="str">
            <v>BACKUP ENABLER:  COMVAULT</v>
          </cell>
        </row>
        <row r="2311">
          <cell r="A2311" t="str">
            <v>SE-HP-BACKUP</v>
          </cell>
          <cell r="B2311" t="str">
            <v>BACKUP ENABLER:  HP</v>
          </cell>
        </row>
        <row r="2312">
          <cell r="A2312" t="str">
            <v>SE-LGT-BACKUP</v>
          </cell>
          <cell r="B2312" t="str">
            <v>BACKUP ENABLER:  LEGATO</v>
          </cell>
        </row>
        <row r="2313">
          <cell r="A2313" t="str">
            <v>SE-QRT-BACKUP</v>
          </cell>
          <cell r="B2313" t="str">
            <v>BACKUP ENABLER:  QUADRATEC</v>
          </cell>
        </row>
        <row r="2314">
          <cell r="A2314" t="str">
            <v>SE-TSM-BACKUP</v>
          </cell>
          <cell r="B2314" t="str">
            <v>BACKUP ENABLER:  TIVOLI</v>
          </cell>
        </row>
        <row r="2315">
          <cell r="A2315" t="str">
            <v>SE-VRT-BACKUP</v>
          </cell>
          <cell r="B2315" t="str">
            <v>BACKUP ENABLER;  VERITAS</v>
          </cell>
        </row>
        <row r="2316">
          <cell r="A2316" t="str">
            <v>SGRUPT1-4</v>
          </cell>
          <cell r="B2316" t="str">
            <v>ECC SGR UPGRADE T1-T4</v>
          </cell>
        </row>
        <row r="2317">
          <cell r="A2317" t="str">
            <v>SGRUPT5-12</v>
          </cell>
          <cell r="B2317" t="str">
            <v>ECC SGR UPGRADE T5-T12</v>
          </cell>
        </row>
        <row r="2318">
          <cell r="A2318" t="str">
            <v>SRDF-DM-T1</v>
          </cell>
          <cell r="B2318" t="str">
            <v>DM CPCTY 0-.250</v>
          </cell>
        </row>
        <row r="2319">
          <cell r="A2319" t="str">
            <v>SRDF-DM-T10</v>
          </cell>
          <cell r="B2319" t="str">
            <v>DM CPCTY 10.01-12.00</v>
          </cell>
        </row>
        <row r="2320">
          <cell r="A2320" t="str">
            <v>SRDF-DM-T11</v>
          </cell>
          <cell r="B2320" t="str">
            <v>DM CPCTY 12.01-14.00</v>
          </cell>
        </row>
        <row r="2321">
          <cell r="A2321" t="str">
            <v>SRDF-DM-T12</v>
          </cell>
          <cell r="B2321" t="str">
            <v>DM CPCTY 14.01-And Above</v>
          </cell>
        </row>
        <row r="2322">
          <cell r="A2322" t="str">
            <v>SRDF-DM-T2</v>
          </cell>
          <cell r="B2322" t="str">
            <v>DM CPCTY .251-.500</v>
          </cell>
        </row>
        <row r="2323">
          <cell r="A2323" t="str">
            <v>SRDF-DM-T3</v>
          </cell>
          <cell r="B2323" t="str">
            <v>DM CPCTY .501-.750</v>
          </cell>
        </row>
        <row r="2324">
          <cell r="A2324" t="str">
            <v>SRDF-DM-T4</v>
          </cell>
          <cell r="B2324" t="str">
            <v>DM CPCTY .751-1.00</v>
          </cell>
        </row>
        <row r="2325">
          <cell r="A2325" t="str">
            <v>SRDF-DM-T5</v>
          </cell>
          <cell r="B2325" t="str">
            <v>DM CPCTY 1.01-2.00</v>
          </cell>
        </row>
        <row r="2326">
          <cell r="A2326" t="str">
            <v>SRDF-DM-T6</v>
          </cell>
          <cell r="B2326" t="str">
            <v>DM CPCTY 2.01-4.00</v>
          </cell>
        </row>
        <row r="2327">
          <cell r="A2327" t="str">
            <v>SRDF-DM-T7</v>
          </cell>
          <cell r="B2327" t="str">
            <v>DM CPCTY 4.01-6.00</v>
          </cell>
        </row>
        <row r="2328">
          <cell r="A2328" t="str">
            <v>SRDF-DM-T8</v>
          </cell>
          <cell r="B2328" t="str">
            <v>DM CPCTY 6.01-8.00</v>
          </cell>
        </row>
        <row r="2329">
          <cell r="A2329" t="str">
            <v>SRDF-DM-T9</v>
          </cell>
          <cell r="B2329" t="str">
            <v>DM CPCTY 8.01-10.00</v>
          </cell>
        </row>
        <row r="2330">
          <cell r="A2330" t="str">
            <v>SRDF-HP-MC</v>
          </cell>
          <cell r="B2330" t="str">
            <v>SRDF HP METRO CLUSTER</v>
          </cell>
        </row>
        <row r="2331">
          <cell r="A2331" t="str">
            <v>SRDF-RUN-AS4</v>
          </cell>
          <cell r="B2331" t="str">
            <v>SRDF AS4 RUNTIME NO CHRG</v>
          </cell>
        </row>
        <row r="2332">
          <cell r="A2332" t="str">
            <v>SRDF-RUN-MFCG</v>
          </cell>
          <cell r="B2332" t="str">
            <v>SRDF MFCG RUNTIME NO CHRG</v>
          </cell>
        </row>
        <row r="2333">
          <cell r="A2333" t="str">
            <v>SRDF-RUN-MSP</v>
          </cell>
          <cell r="B2333" t="str">
            <v>SRDF MSP RUNTIME NO CHRG</v>
          </cell>
        </row>
        <row r="2334">
          <cell r="A2334" t="str">
            <v>SRDF-RUN-OPEN</v>
          </cell>
          <cell r="B2334" t="str">
            <v>SRDF OPEN RUNTIME NO CHRG</v>
          </cell>
        </row>
        <row r="2335">
          <cell r="A2335" t="str">
            <v>SRDF-RUN-S390</v>
          </cell>
          <cell r="B2335" t="str">
            <v>SRDF S390 RUNTIME NO CHRG</v>
          </cell>
        </row>
        <row r="2336">
          <cell r="A2336" t="str">
            <v>SRDF-RUN-TPF</v>
          </cell>
          <cell r="B2336" t="str">
            <v>SRDF TPF RUNTIME NO CHRG</v>
          </cell>
        </row>
        <row r="2337">
          <cell r="A2337" t="str">
            <v>SRDF-RUN-VOS</v>
          </cell>
          <cell r="B2337" t="str">
            <v>SRDF VOS RUNTIME NO CHRG</v>
          </cell>
        </row>
        <row r="2338">
          <cell r="A2338" t="str">
            <v>SRDF-T1</v>
          </cell>
          <cell r="B2338" t="str">
            <v>SRDF CAPACITY 0-.250</v>
          </cell>
        </row>
        <row r="2339">
          <cell r="A2339" t="str">
            <v>SRDF-T1-4UP</v>
          </cell>
          <cell r="B2339" t="str">
            <v>SRDF T1-T4 UPGRADE</v>
          </cell>
        </row>
        <row r="2340">
          <cell r="A2340" t="str">
            <v>SRDF-T10</v>
          </cell>
          <cell r="B2340" t="str">
            <v>SRDF CAPACITY 10.01-12.00</v>
          </cell>
        </row>
        <row r="2341">
          <cell r="A2341" t="str">
            <v>SRDF-T11</v>
          </cell>
          <cell r="B2341" t="str">
            <v>SRDF CAPACITY 12.01-14.00</v>
          </cell>
        </row>
        <row r="2342">
          <cell r="A2342" t="str">
            <v>SRDF-T12</v>
          </cell>
          <cell r="B2342" t="str">
            <v>SRDF CAPACITY 14.01-And Ab ove</v>
          </cell>
        </row>
        <row r="2343">
          <cell r="A2343" t="str">
            <v>SRDF-T2</v>
          </cell>
          <cell r="B2343" t="str">
            <v>SRDF CAPACITY .251-500</v>
          </cell>
        </row>
        <row r="2344">
          <cell r="A2344" t="str">
            <v>SRDF-T3</v>
          </cell>
          <cell r="B2344" t="str">
            <v>SRDF CAPACITY .501-.750</v>
          </cell>
        </row>
        <row r="2345">
          <cell r="A2345" t="str">
            <v>SRDF-T4</v>
          </cell>
          <cell r="B2345" t="str">
            <v>SRDF CAPACITY .751-1.00</v>
          </cell>
        </row>
        <row r="2346">
          <cell r="A2346" t="str">
            <v>SRDF-T5</v>
          </cell>
          <cell r="B2346" t="str">
            <v>SRDF CAPACITY 1.01-2.00</v>
          </cell>
        </row>
        <row r="2347">
          <cell r="A2347" t="str">
            <v>SRDF-T5-12UP</v>
          </cell>
          <cell r="B2347" t="str">
            <v>SRDF T5-T12 UPGRADE</v>
          </cell>
        </row>
        <row r="2348">
          <cell r="A2348" t="str">
            <v>SRDF-T6</v>
          </cell>
          <cell r="B2348" t="str">
            <v>SRDF CAPACITY 2.01-4.00</v>
          </cell>
        </row>
        <row r="2349">
          <cell r="A2349" t="str">
            <v>SRDF-T7</v>
          </cell>
          <cell r="B2349" t="str">
            <v>SRDF CAPACITY 4.01-6.00</v>
          </cell>
        </row>
        <row r="2350">
          <cell r="A2350" t="str">
            <v>SRDF-T8</v>
          </cell>
          <cell r="B2350" t="str">
            <v>SRDF CAPACITY 6.01-8.00</v>
          </cell>
        </row>
        <row r="2351">
          <cell r="A2351" t="str">
            <v>SRDF-T9</v>
          </cell>
          <cell r="B2351" t="str">
            <v>SRDF CAPACITY 8.01-10.00</v>
          </cell>
        </row>
        <row r="2352">
          <cell r="A2352" t="str">
            <v>STMUPT1-4</v>
          </cell>
          <cell r="B2352" t="str">
            <v>ECC STM UPGRADE T1-T4</v>
          </cell>
        </row>
        <row r="2353">
          <cell r="A2353" t="str">
            <v>STMUPT5-12</v>
          </cell>
          <cell r="B2353" t="str">
            <v>ECC STM UPGRADE T5-T12</v>
          </cell>
        </row>
        <row r="2354">
          <cell r="A2354" t="str">
            <v>TF-RUN-AS4</v>
          </cell>
          <cell r="B2354" t="str">
            <v>TF AS4 RUNTIME NO CHRG</v>
          </cell>
        </row>
        <row r="2355">
          <cell r="A2355" t="str">
            <v>TF-RUN-MSP</v>
          </cell>
          <cell r="B2355" t="str">
            <v>TF MSP RUNTIME NO CHRG</v>
          </cell>
        </row>
        <row r="2356">
          <cell r="A2356" t="str">
            <v>TF-RUN-OPEN</v>
          </cell>
          <cell r="B2356" t="str">
            <v>TF OPEN RUNTIME NO CHRG</v>
          </cell>
        </row>
        <row r="2357">
          <cell r="A2357" t="str">
            <v>TF-RUN-S390</v>
          </cell>
          <cell r="B2357" t="str">
            <v>TF S390 RUNTIME NO CHRG</v>
          </cell>
        </row>
        <row r="2358">
          <cell r="A2358" t="str">
            <v>TF-RUN-TPF</v>
          </cell>
          <cell r="B2358" t="str">
            <v>TF TPF RUNTIME NO CHRG</v>
          </cell>
        </row>
        <row r="2359">
          <cell r="A2359" t="str">
            <v>TF-RUN-VOS</v>
          </cell>
          <cell r="B2359" t="str">
            <v>TF VOS RUNTIME NO CHRG</v>
          </cell>
        </row>
        <row r="2360">
          <cell r="A2360" t="str">
            <v>TF-T1</v>
          </cell>
          <cell r="B2360" t="str">
            <v>TF CAPACITY 0-.250</v>
          </cell>
        </row>
        <row r="2361">
          <cell r="A2361" t="str">
            <v>TF-T1-4UP</v>
          </cell>
          <cell r="B2361" t="str">
            <v>TF T1-T4 UPGRADE</v>
          </cell>
        </row>
        <row r="2362">
          <cell r="A2362" t="str">
            <v>TF-T10</v>
          </cell>
          <cell r="B2362" t="str">
            <v>TF CAPACITY 10.00-12.00</v>
          </cell>
        </row>
        <row r="2363">
          <cell r="A2363" t="str">
            <v>TF-T11</v>
          </cell>
          <cell r="B2363" t="str">
            <v>TF CAPACITY 12.01-14.00</v>
          </cell>
        </row>
        <row r="2364">
          <cell r="A2364" t="str">
            <v>TF-T12</v>
          </cell>
          <cell r="B2364" t="str">
            <v>TF CAPACITY 14.01-And Above</v>
          </cell>
        </row>
        <row r="2365">
          <cell r="A2365" t="str">
            <v>TF-T2</v>
          </cell>
          <cell r="B2365" t="str">
            <v>TF CAPACITY .251-.500</v>
          </cell>
        </row>
        <row r="2366">
          <cell r="A2366" t="str">
            <v>TF-T3</v>
          </cell>
          <cell r="B2366" t="str">
            <v>TF CAPACITY .501-.750</v>
          </cell>
        </row>
        <row r="2367">
          <cell r="A2367" t="str">
            <v>TF-T4</v>
          </cell>
          <cell r="B2367" t="str">
            <v>TF CAPACITY .751-1.00</v>
          </cell>
        </row>
        <row r="2368">
          <cell r="A2368" t="str">
            <v>TF-T5</v>
          </cell>
          <cell r="B2368" t="str">
            <v>TF CAPACITY 1.01-2.00</v>
          </cell>
        </row>
        <row r="2369">
          <cell r="A2369" t="str">
            <v>TF-T5-12UP</v>
          </cell>
          <cell r="B2369" t="str">
            <v>TF T5-T12 UPGRADE</v>
          </cell>
        </row>
        <row r="2370">
          <cell r="A2370" t="str">
            <v>TF-T6</v>
          </cell>
          <cell r="B2370" t="str">
            <v>TF CAPACITY 2.01-4.00</v>
          </cell>
        </row>
        <row r="2371">
          <cell r="A2371" t="str">
            <v>TF-T7</v>
          </cell>
          <cell r="B2371" t="str">
            <v>TF CAPACITY 4.01-6.00</v>
          </cell>
        </row>
        <row r="2372">
          <cell r="A2372" t="str">
            <v>TF-T8</v>
          </cell>
          <cell r="B2372" t="str">
            <v>TF CAPACITY 6.01-8.00</v>
          </cell>
        </row>
        <row r="2373">
          <cell r="A2373" t="str">
            <v>TF-T9</v>
          </cell>
          <cell r="B2373" t="str">
            <v>TF CAPACITY 8.01-10.00</v>
          </cell>
        </row>
        <row r="2374">
          <cell r="A2374" t="str">
            <v>VLGX-ESN-UPG</v>
          </cell>
          <cell r="B2374" t="str">
            <v>VOL LOGIX TO ESN MGR UPG</v>
          </cell>
        </row>
        <row r="2375">
          <cell r="A2375" t="str">
            <v>VLGX-T1-4UP</v>
          </cell>
          <cell r="B2375" t="str">
            <v>VLGX MGR T1-T4 UPGRADE</v>
          </cell>
        </row>
        <row r="2376">
          <cell r="A2376" t="str">
            <v>VLGX-T5-12UP</v>
          </cell>
          <cell r="B2376" t="str">
            <v>VLGX MGR T5-T12 UPGRADE</v>
          </cell>
        </row>
        <row r="2377">
          <cell r="A2377" t="str">
            <v>WLAUPT1-4</v>
          </cell>
          <cell r="B2377" t="str">
            <v>ECC WLA UPGRADE T1-T4</v>
          </cell>
        </row>
        <row r="2378">
          <cell r="A2378" t="str">
            <v>WLAUPT5-12</v>
          </cell>
          <cell r="B2378" t="str">
            <v>ECC WLA UPGRADE T5-T12</v>
          </cell>
        </row>
        <row r="2379">
          <cell r="A2379" t="str">
            <v>3031-18S3</v>
          </cell>
          <cell r="B2379" t="str">
            <v>SYM 3031 54.3GB RAIDS</v>
          </cell>
        </row>
        <row r="2380">
          <cell r="A2380" t="str">
            <v>PS-CFS-PM</v>
          </cell>
          <cell r="B2380" t="str">
            <v>FILE SERVER DESIGN/IMPLEM</v>
          </cell>
        </row>
        <row r="2381">
          <cell r="A2381" t="str">
            <v>PS-CFSPCSE-PM</v>
          </cell>
          <cell r="B2381" t="str">
            <v>PRECONFIG CFS-SE IMPL SVC</v>
          </cell>
        </row>
        <row r="2382">
          <cell r="A2382" t="str">
            <v>PS-CUS-CDMS</v>
          </cell>
          <cell r="B2382" t="str">
            <v>CELERRA DMS</v>
          </cell>
        </row>
        <row r="2383">
          <cell r="A2383" t="str">
            <v>PS-LVL1-CAVA</v>
          </cell>
          <cell r="B2383" t="str">
            <v>Celerra Antivirus Installation</v>
          </cell>
        </row>
        <row r="2384">
          <cell r="A2384" t="str">
            <v>MSG-CON-SVC</v>
          </cell>
          <cell r="B2384" t="str">
            <v>MSG CONSULTING SERVICES</v>
          </cell>
        </row>
        <row r="2385">
          <cell r="A2385" t="str">
            <v>MSG-DIR-A</v>
          </cell>
          <cell r="B2385" t="str">
            <v>RPL 1OR2 CACHE BD W/CHNDR</v>
          </cell>
        </row>
        <row r="2386">
          <cell r="A2386" t="str">
            <v>MSG-ENG-SVC</v>
          </cell>
          <cell r="B2386" t="str">
            <v>MSG ENGINEERING SERVICES</v>
          </cell>
        </row>
        <row r="2387">
          <cell r="A2387" t="str">
            <v>MSG-INT-SVC</v>
          </cell>
          <cell r="B2387" t="str">
            <v>MSG INTEGRATION SERVICES</v>
          </cell>
        </row>
        <row r="2388">
          <cell r="A2388" t="str">
            <v>PS-CUS-IP4700</v>
          </cell>
          <cell r="B2388" t="str">
            <v>PS CUS SVC IP4700 INTEGRATION</v>
          </cell>
        </row>
        <row r="2389">
          <cell r="A2389" t="str">
            <v>PS-PK-CMLTI16</v>
          </cell>
          <cell r="B2389" t="str">
            <v>PROF SVCS 16PT ACCESS-LGX</v>
          </cell>
        </row>
        <row r="2390">
          <cell r="A2390" t="str">
            <v>PS-PK-CMLTI8</v>
          </cell>
          <cell r="B2390" t="str">
            <v>PROF SVCS 8PT ACCESS-LGX</v>
          </cell>
        </row>
        <row r="2391">
          <cell r="A2391" t="str">
            <v>PSPK-MIRR</v>
          </cell>
          <cell r="B2391" t="str">
            <v>PS FC4700 MIRRORVIEW IMP</v>
          </cell>
        </row>
        <row r="2392">
          <cell r="A2392" t="str">
            <v>PSPK-SNAP</v>
          </cell>
          <cell r="B2392" t="str">
            <v>PS FC4700 SNAPVIEW IMP</v>
          </cell>
        </row>
        <row r="2393">
          <cell r="A2393" t="str">
            <v>PSPKCMLT16</v>
          </cell>
          <cell r="B2393" t="str">
            <v>PROF SVCS 16PT ACCESS LGX</v>
          </cell>
        </row>
        <row r="2394">
          <cell r="A2394" t="str">
            <v>PSPKCMLT8</v>
          </cell>
          <cell r="B2394" t="str">
            <v>PROF SVCS 8PT ACCESS LGX</v>
          </cell>
        </row>
        <row r="2395">
          <cell r="A2395" t="str">
            <v>PSPKIP4700</v>
          </cell>
          <cell r="B2395" t="str">
            <v>PS IP4700 IMPLEMENTATION</v>
          </cell>
        </row>
        <row r="2396">
          <cell r="A2396" t="str">
            <v>PS-ESN-PM</v>
          </cell>
          <cell r="B2396" t="str">
            <v>CONNECTRIX DESIGN/IMPLEM</v>
          </cell>
        </row>
        <row r="2397">
          <cell r="A2397" t="str">
            <v>PS-LV1-DS162G</v>
          </cell>
          <cell r="B2397" t="str">
            <v>PS 16PT 2GB ACCESS LGX</v>
          </cell>
        </row>
        <row r="2398">
          <cell r="A2398" t="str">
            <v>PS-PK-DS16B</v>
          </cell>
          <cell r="B2398" t="str">
            <v>PKG SVC 16-PORT BROCADE</v>
          </cell>
        </row>
        <row r="2399">
          <cell r="A2399" t="str">
            <v>CEPASPRT00</v>
          </cell>
          <cell r="B2399" t="str">
            <v>CustEd Passport 10 Day</v>
          </cell>
        </row>
        <row r="2400">
          <cell r="A2400" t="str">
            <v>CEPASPRT01</v>
          </cell>
          <cell r="B2400" t="str">
            <v>CustEd Passport-1Day</v>
          </cell>
        </row>
        <row r="2401">
          <cell r="A2401" t="str">
            <v>CEPASPRT02</v>
          </cell>
          <cell r="B2401" t="str">
            <v>CustEd Pasprt-2 Trng Days</v>
          </cell>
        </row>
        <row r="2402">
          <cell r="A2402" t="str">
            <v>CEPASPRT03</v>
          </cell>
          <cell r="B2402" t="str">
            <v>CustEd Pasprt-3 Trng Days</v>
          </cell>
        </row>
        <row r="2403">
          <cell r="A2403" t="str">
            <v>CEPASPRT04</v>
          </cell>
          <cell r="B2403" t="str">
            <v>CustEd Pasprt-4Trng Days</v>
          </cell>
        </row>
        <row r="2404">
          <cell r="A2404" t="str">
            <v>CEPASPRT05</v>
          </cell>
          <cell r="B2404" t="str">
            <v>CustEd Pasprt-5 Trng Days</v>
          </cell>
        </row>
        <row r="2405">
          <cell r="A2405" t="str">
            <v>CEPASPRT10</v>
          </cell>
          <cell r="B2405" t="str">
            <v>CustEd Passport-Web Fund</v>
          </cell>
        </row>
        <row r="2406">
          <cell r="A2406" t="str">
            <v>CEPASPRT11</v>
          </cell>
          <cell r="B2406" t="str">
            <v>CustEd Passport-Web-Adv</v>
          </cell>
        </row>
        <row r="2407">
          <cell r="A2407" t="str">
            <v>CEPASPRT12</v>
          </cell>
          <cell r="B2407" t="str">
            <v>CustEd Pasprt Web ePakAdv</v>
          </cell>
        </row>
        <row r="2408">
          <cell r="A2408" t="str">
            <v>CEPASPRTCF</v>
          </cell>
          <cell r="B2408" t="str">
            <v>CustEd Pasprt-CFS FS 3Day</v>
          </cell>
        </row>
        <row r="2409">
          <cell r="A2409" t="str">
            <v>CEPASPRTED</v>
          </cell>
          <cell r="B2409" t="str">
            <v>CustEd Pasprt-EDM Web Adv</v>
          </cell>
        </row>
        <row r="2410">
          <cell r="A2410" t="str">
            <v>PS-FPB-EDMHC</v>
          </cell>
          <cell r="B2410" t="str">
            <v>EDM HEALTH CHECK</v>
          </cell>
        </row>
        <row r="2411">
          <cell r="A2411" t="str">
            <v>PSI-EBR-FSTRX</v>
          </cell>
          <cell r="B2411" t="str">
            <v>CUS PS EBR-FASTRAX</v>
          </cell>
        </row>
        <row r="2412">
          <cell r="A2412" t="str">
            <v>GSFP-ESM-9999</v>
          </cell>
          <cell r="B2412" t="str">
            <v>ESM CUSTOM QUOTE</v>
          </cell>
        </row>
        <row r="2413">
          <cell r="A2413" t="str">
            <v>PS-CON-BIA</v>
          </cell>
          <cell r="B2413" t="str">
            <v>BUSINESS IMPACT ANALYSIS</v>
          </cell>
        </row>
        <row r="2414">
          <cell r="A2414" t="str">
            <v>PS-CON-EOAS</v>
          </cell>
          <cell r="B2414" t="str">
            <v>EMC/ORACLE ASSESSMENT</v>
          </cell>
        </row>
        <row r="2415">
          <cell r="A2415" t="str">
            <v>PS-CON-EOWS</v>
          </cell>
          <cell r="B2415" t="str">
            <v>EMC/ORACLE FACILITATED WORKSHOP</v>
          </cell>
        </row>
        <row r="2416">
          <cell r="A2416" t="str">
            <v>PS-CON-FESUP</v>
          </cell>
          <cell r="B2416" t="str">
            <v>FINANCIAL EXP. SALES PROP</v>
          </cell>
        </row>
        <row r="2417">
          <cell r="A2417" t="str">
            <v>PS-CON-NETDIS</v>
          </cell>
          <cell r="B2417" t="str">
            <v>NETWORK DISCOVERY WORKSHP</v>
          </cell>
        </row>
        <row r="2418">
          <cell r="A2418" t="str">
            <v>PS-CON-SFTHC</v>
          </cell>
          <cell r="B2418" t="str">
            <v>SOFTWARE SERVICES HEALTHCHECK ANALYSIS</v>
          </cell>
        </row>
        <row r="2419">
          <cell r="A2419" t="str">
            <v>PS-CUS-ECCOPE</v>
          </cell>
          <cell r="B2419" t="str">
            <v>EMC CONTROL CENTER 5.0</v>
          </cell>
        </row>
        <row r="2420">
          <cell r="A2420" t="str">
            <v>PS-CUS-NAS</v>
          </cell>
          <cell r="B2420" t="str">
            <v>NET ATT STRG DESIGN &amp; IMP</v>
          </cell>
        </row>
        <row r="2421">
          <cell r="A2421" t="str">
            <v>PS-CUS-OPV</v>
          </cell>
          <cell r="B2421" t="str">
            <v>STOR MGMT REV OPS EVAL</v>
          </cell>
        </row>
        <row r="2422">
          <cell r="A2422" t="str">
            <v>PS-CUS-SC</v>
          </cell>
          <cell r="B2422" t="str">
            <v>PS CUSTOM DP3-SC INSTALL</v>
          </cell>
        </row>
        <row r="2423">
          <cell r="A2423" t="str">
            <v>PS-DG-ENGAGE</v>
          </cell>
          <cell r="B2423" t="str">
            <v>DATA GENERAL PS</v>
          </cell>
        </row>
        <row r="2424">
          <cell r="A2424" t="str">
            <v>PS-EBC-STS</v>
          </cell>
          <cell r="B2424" t="str">
            <v>PS CUSTOM SVC STRGSCOPE</v>
          </cell>
        </row>
        <row r="2425">
          <cell r="A2425" t="str">
            <v>PS-EDMNET-PM</v>
          </cell>
          <cell r="B2425" t="str">
            <v>PROJ MGMT EDM NTWRK INSTL</v>
          </cell>
        </row>
        <row r="2426">
          <cell r="A2426" t="str">
            <v>PS-FPB-AD</v>
          </cell>
          <cell r="B2426" t="str">
            <v>ENT STOR ASSESS/PLAN/DES</v>
          </cell>
        </row>
        <row r="2427">
          <cell r="A2427" t="str">
            <v>PS-FPB-BC</v>
          </cell>
          <cell r="B2427" t="str">
            <v>ENT STOR BUS CONT ASSESS</v>
          </cell>
        </row>
        <row r="2428">
          <cell r="A2428" t="str">
            <v>PS-FPB-BR</v>
          </cell>
          <cell r="B2428" t="str">
            <v>ENT STOR ASSESS/BKUP/RSTR</v>
          </cell>
        </row>
        <row r="2429">
          <cell r="A2429" t="str">
            <v>PS-FPB-DR</v>
          </cell>
          <cell r="B2429" t="str">
            <v>ENT DIAST RECOV INFO PROT</v>
          </cell>
        </row>
        <row r="2430">
          <cell r="A2430" t="str">
            <v>PS-FPB-EM</v>
          </cell>
          <cell r="B2430" t="str">
            <v>ENT STORAGE MANAGEMENT CUSTOM PS</v>
          </cell>
        </row>
        <row r="2431">
          <cell r="A2431" t="str">
            <v>PS-FPB-SN</v>
          </cell>
          <cell r="B2431" t="str">
            <v>ENT STOR NET ASES/PLN/DES</v>
          </cell>
        </row>
        <row r="2432">
          <cell r="A2432" t="str">
            <v>PS-GEO-MSCS</v>
          </cell>
          <cell r="B2432" t="str">
            <v>CUSTOM PS GEOSPAN-MSCS</v>
          </cell>
        </row>
        <row r="2433">
          <cell r="A2433" t="str">
            <v>PS-GEO-VCS</v>
          </cell>
          <cell r="B2433" t="str">
            <v>CUSTOM PS GEOSPAN-VCS</v>
          </cell>
        </row>
        <row r="2434">
          <cell r="A2434" t="str">
            <v>PS-MIG-ECCOPE</v>
          </cell>
          <cell r="B2434" t="str">
            <v>ECC 5.0 MIGRATION SERVICE</v>
          </cell>
        </row>
        <row r="2435">
          <cell r="A2435" t="str">
            <v>PS-MIG-NT</v>
          </cell>
          <cell r="B2435" t="str">
            <v>CUSTOM MIGRATION FOR NT</v>
          </cell>
        </row>
        <row r="2436">
          <cell r="A2436" t="str">
            <v>PS-MIG-SDM</v>
          </cell>
          <cell r="B2436" t="str">
            <v>PS-MIG-SDM</v>
          </cell>
        </row>
        <row r="2437">
          <cell r="A2437" t="str">
            <v>PS-MIG-UNIX</v>
          </cell>
          <cell r="B2437" t="str">
            <v>CUSTOM UNIX MIGRATION SERVICES</v>
          </cell>
        </row>
        <row r="2438">
          <cell r="A2438" t="str">
            <v>PS-OMC-ADDOFF</v>
          </cell>
          <cell r="B2438" t="str">
            <v>OMC-ADDITIONAL OFFERING (BLANKET)</v>
          </cell>
        </row>
        <row r="2439">
          <cell r="A2439" t="str">
            <v>PS-OMC-DISCWS</v>
          </cell>
          <cell r="B2439" t="str">
            <v>STORAGE MGMT REVIEW - DISCOVERY WORKSHOP</v>
          </cell>
        </row>
        <row r="2440">
          <cell r="A2440" t="str">
            <v>PS-OMC-HEALTH</v>
          </cell>
          <cell r="B2440" t="str">
            <v>STORAGE MGMT REVIEW - HEALTH CHECK</v>
          </cell>
        </row>
        <row r="2441">
          <cell r="A2441" t="str">
            <v>PS-OMC-MGDRES</v>
          </cell>
          <cell r="B2441" t="str">
            <v>OMC-MANAGED SERVICES</v>
          </cell>
        </row>
        <row r="2442">
          <cell r="A2442" t="str">
            <v>PS-OMC-ODC</v>
          </cell>
          <cell r="B2442" t="str">
            <v>OPERATIONS DATA CTR CONS</v>
          </cell>
        </row>
        <row r="2443">
          <cell r="A2443" t="str">
            <v>PS-OMC-OPEVAL</v>
          </cell>
          <cell r="B2443" t="str">
            <v>STORAGE MGMT REVIEW - OPERATIONAL EVALUATIONS</v>
          </cell>
        </row>
        <row r="2444">
          <cell r="A2444" t="str">
            <v>PS-OMC-OPSCON</v>
          </cell>
          <cell r="B2444" t="str">
            <v>TRANSITIONAL SERVICE - OPERATIONS CONSULTING</v>
          </cell>
        </row>
        <row r="2445">
          <cell r="A2445" t="str">
            <v>PS-OMC-TRANOP</v>
          </cell>
          <cell r="B2445" t="str">
            <v>TRANS SERV OPS RESIDENCY</v>
          </cell>
        </row>
        <row r="2446">
          <cell r="A2446" t="str">
            <v>PS-TF-EXCH</v>
          </cell>
          <cell r="B2446" t="str">
            <v>CUSTOM PS TF-EXCHANGE</v>
          </cell>
        </row>
        <row r="2447">
          <cell r="A2447" t="str">
            <v>PSCUSECCOE</v>
          </cell>
          <cell r="B2447" t="str">
            <v>PS CUS ENGAGEMENT ECC 5.0</v>
          </cell>
        </row>
        <row r="2448">
          <cell r="A2448" t="str">
            <v>PSI-EBC-RAV</v>
          </cell>
          <cell r="B2448" t="str">
            <v>CUSTOM PS EBC-RAV</v>
          </cell>
        </row>
        <row r="2449">
          <cell r="A2449" t="str">
            <v>PSI-EBC-SDMM</v>
          </cell>
          <cell r="B2449" t="str">
            <v>CUSTOM PS EBC-SDMM</v>
          </cell>
        </row>
        <row r="2450">
          <cell r="A2450" t="str">
            <v>PSI-FPB-BC</v>
          </cell>
          <cell r="B2450" t="str">
            <v>ENT STOR BUS CONT IMP</v>
          </cell>
        </row>
        <row r="2451">
          <cell r="A2451" t="str">
            <v>PSI-FPB-BR</v>
          </cell>
          <cell r="B2451" t="str">
            <v>ENT STOR BKUP/RSTR IMPLEM</v>
          </cell>
        </row>
        <row r="2452">
          <cell r="A2452" t="str">
            <v>PSI-FPB-ERM</v>
          </cell>
          <cell r="B2452" t="str">
            <v>ECC REPLICATION MANAGER</v>
          </cell>
        </row>
        <row r="2453">
          <cell r="A2453" t="str">
            <v>PSI-FPB-SFT</v>
          </cell>
          <cell r="B2453" t="str">
            <v>ENT STOR SFT IMP</v>
          </cell>
        </row>
        <row r="2454">
          <cell r="A2454" t="str">
            <v>PSI-FPB-SN</v>
          </cell>
          <cell r="B2454" t="str">
            <v>ENT STOR NETWRK IMP</v>
          </cell>
        </row>
        <row r="2455">
          <cell r="A2455" t="str">
            <v>ETS-CONF</v>
          </cell>
          <cell r="B2455" t="str">
            <v>ETS CONFERENCE</v>
          </cell>
        </row>
        <row r="2456">
          <cell r="A2456" t="str">
            <v>PS-LV1-ECP</v>
          </cell>
          <cell r="B2456" t="str">
            <v>PS ECC OE BASIC PKG INSTL</v>
          </cell>
        </row>
        <row r="2457">
          <cell r="A2457" t="str">
            <v>PS-LV1-STS</v>
          </cell>
          <cell r="B2457" t="str">
            <v>PS LEVEL 1 STORAGESCOPE</v>
          </cell>
        </row>
        <row r="2458">
          <cell r="A2458" t="str">
            <v>PS-LVL1-DBT</v>
          </cell>
          <cell r="B2458" t="str">
            <v>LEVEL 1 INSTALL DBT TUNE</v>
          </cell>
        </row>
        <row r="2459">
          <cell r="A2459" t="str">
            <v>PS-LVL1-ECCPK</v>
          </cell>
          <cell r="B2459" t="str">
            <v>LEVEL 1 INSTALL CCTR PKG</v>
          </cell>
        </row>
        <row r="2460">
          <cell r="A2460" t="str">
            <v>PS-LVL1-EFS</v>
          </cell>
          <cell r="B2460" t="str">
            <v>LEVEL 1 INSTALL EFS</v>
          </cell>
        </row>
        <row r="2461">
          <cell r="A2461" t="str">
            <v>PS-LVL1-ERM</v>
          </cell>
          <cell r="B2461" t="str">
            <v>LEVEL 1 INSTALL ECC ERM</v>
          </cell>
        </row>
        <row r="2462">
          <cell r="A2462" t="str">
            <v>PS-LVL1-INFO</v>
          </cell>
          <cell r="B2462" t="str">
            <v>LEVEL 1 INSTALL INFOMOVER</v>
          </cell>
        </row>
        <row r="2463">
          <cell r="A2463" t="str">
            <v>PS-LVL1-OPTIM</v>
          </cell>
          <cell r="B2463" t="str">
            <v>LEVEL 1 INSTALL SYMOPT</v>
          </cell>
        </row>
        <row r="2464">
          <cell r="A2464" t="str">
            <v>PS-LVL1-PWP</v>
          </cell>
          <cell r="B2464" t="str">
            <v>LEVEL 1 INSTALL POWERPATH</v>
          </cell>
        </row>
        <row r="2465">
          <cell r="A2465" t="str">
            <v>PS-LVL1-SRDF</v>
          </cell>
          <cell r="B2465" t="str">
            <v>LEVEL 1 INSTALL SRDF</v>
          </cell>
        </row>
        <row r="2466">
          <cell r="A2466" t="str">
            <v>PS-LVL1-TIME</v>
          </cell>
          <cell r="B2466" t="str">
            <v>LEVEL 1 INSTALL TIMEFINDER</v>
          </cell>
        </row>
        <row r="2467">
          <cell r="A2467" t="str">
            <v>PS-LVL1-WLA</v>
          </cell>
          <cell r="B2467" t="str">
            <v>LEVEL 1 INSTALL CCTR WLA</v>
          </cell>
        </row>
        <row r="2468">
          <cell r="A2468" t="str">
            <v>PS-PK-CPYCRS</v>
          </cell>
          <cell r="B2468" t="str">
            <v>PK-SVC FOR COPYCROSS</v>
          </cell>
        </row>
        <row r="2469">
          <cell r="A2469" t="str">
            <v>PS-PK-ESNMGR</v>
          </cell>
          <cell r="B2469" t="str">
            <v>PS ESN MANAGER STD IMP</v>
          </cell>
        </row>
        <row r="2470">
          <cell r="A2470" t="str">
            <v>PS-VLGX-ESN</v>
          </cell>
          <cell r="B2470" t="str">
            <v>PS VLGX TO ESN MGR</v>
          </cell>
        </row>
        <row r="2471">
          <cell r="A2471" t="str">
            <v>PSLV1ECCOE</v>
          </cell>
          <cell r="B2471" t="str">
            <v>EMC CONTROL CENTER 5.0 LEVEL 1</v>
          </cell>
        </row>
        <row r="2472">
          <cell r="A2472" t="str">
            <v>PS-LV1-SC</v>
          </cell>
          <cell r="B2472" t="str">
            <v>INST CNFG 2DP3-SC ESN-MGR</v>
          </cell>
        </row>
        <row r="2473">
          <cell r="A2473" t="str">
            <v>VLGX-T5-12UP</v>
          </cell>
          <cell r="B2473" t="str">
            <v>VLGX MGR T5-T12 UPGRADE</v>
          </cell>
        </row>
        <row r="2474">
          <cell r="A2474" t="str">
            <v>WLAUPT1-4</v>
          </cell>
          <cell r="B2474" t="str">
            <v>ECC WLA UPGRADE T1-T4</v>
          </cell>
        </row>
        <row r="2475">
          <cell r="A2475" t="str">
            <v>WLAUPT5-12</v>
          </cell>
          <cell r="B2475" t="str">
            <v>ECC WLA UPGRADE T5-T12</v>
          </cell>
        </row>
        <row r="2476">
          <cell r="A2476" t="str">
            <v>X1141A</v>
          </cell>
          <cell r="B2476" t="str">
            <v>SUN ETHERNET CARD</v>
          </cell>
        </row>
        <row r="2477">
          <cell r="A2477" t="str">
            <v>X1195A</v>
          </cell>
          <cell r="B2477" t="str">
            <v>SUN CARD</v>
          </cell>
        </row>
        <row r="2478">
          <cell r="A2478" t="str">
            <v>X-3000-182AUP</v>
          </cell>
          <cell r="B2478" t="str">
            <v>SYM 3000 36.2GB 5264 UPG</v>
          </cell>
        </row>
        <row r="2479">
          <cell r="A2479" t="str">
            <v>X-3000-182UPG</v>
          </cell>
          <cell r="B2479" t="str">
            <v>SYM 3000 36.2 5264 UPG</v>
          </cell>
        </row>
        <row r="2480">
          <cell r="A2480" t="str">
            <v>X-3000-472AUP</v>
          </cell>
          <cell r="B2480" t="str">
            <v>SYM 3000 93.64GB 5264 UPG</v>
          </cell>
        </row>
        <row r="2481">
          <cell r="A2481" t="str">
            <v>X-3000-472UPG</v>
          </cell>
          <cell r="B2481" t="str">
            <v>SYM 3000 93.64GB 5264 UPG</v>
          </cell>
        </row>
        <row r="2482">
          <cell r="A2482" t="str">
            <v>X-3030-182AUP</v>
          </cell>
          <cell r="B2482" t="str">
            <v>SYMM 3030 36.2GB 5264 UPG</v>
          </cell>
        </row>
        <row r="2483">
          <cell r="A2483" t="str">
            <v>X-3030-182UPG</v>
          </cell>
          <cell r="B2483" t="str">
            <v>SYM 3030 35.8GB 5264 UPG</v>
          </cell>
        </row>
        <row r="2484">
          <cell r="A2484" t="str">
            <v>X-5000-182UPG</v>
          </cell>
          <cell r="B2484" t="str">
            <v>SYM 3000 36.2GB 5264 UPG</v>
          </cell>
        </row>
        <row r="2485">
          <cell r="A2485" t="str">
            <v>X-5000-472UPG</v>
          </cell>
          <cell r="B2485" t="str">
            <v>SYM 3000 93.64GB 5264 UPG</v>
          </cell>
        </row>
        <row r="2486">
          <cell r="A2486" t="str">
            <v>X-5030-182UPG</v>
          </cell>
          <cell r="B2486" t="str">
            <v>SYM 5030 35.8GB 5264 UPG</v>
          </cell>
        </row>
        <row r="2487">
          <cell r="A2487" t="str">
            <v>X6730A</v>
          </cell>
          <cell r="B2487" t="str">
            <v>SUN CARD</v>
          </cell>
        </row>
        <row r="2488">
          <cell r="A2488" t="str">
            <v>X6731A</v>
          </cell>
          <cell r="B2488" t="str">
            <v>FC-100FC-AL-GBIC MODULE</v>
          </cell>
        </row>
        <row r="2489">
          <cell r="A2489" t="str">
            <v>X6732A</v>
          </cell>
          <cell r="B2489" t="str">
            <v>SUN FIBRE HUB</v>
          </cell>
        </row>
        <row r="2490">
          <cell r="A2490" t="str">
            <v>X7005A</v>
          </cell>
          <cell r="B2490" t="str">
            <v>SUN CARD</v>
          </cell>
        </row>
        <row r="2491">
          <cell r="A2491" t="str">
            <v>XBR-000025</v>
          </cell>
          <cell r="B2491" t="str">
            <v>BROCADE GBICS</v>
          </cell>
        </row>
        <row r="2492">
          <cell r="A2492" t="str">
            <v>XBR-2250-0001</v>
          </cell>
          <cell r="B2492" t="str">
            <v>BROCADE BLADES</v>
          </cell>
        </row>
        <row r="2493">
          <cell r="A2493" t="str">
            <v>XBR-6400-00</v>
          </cell>
          <cell r="B2493" t="str">
            <v>64 PORT BROCADE SWITCH</v>
          </cell>
        </row>
        <row r="2494">
          <cell r="A2494" t="str">
            <v>XTC1P-OPT</v>
          </cell>
          <cell r="B2494" t="str">
            <v>SILICON GRAPHICS HBA</v>
          </cell>
        </row>
        <row r="2495">
          <cell r="A2495" t="str">
            <v>CFSHDWPP</v>
          </cell>
          <cell r="B2495" t="str">
            <v>CFS HDW PREPAID MAINT</v>
          </cell>
        </row>
        <row r="2496">
          <cell r="A2496" t="str">
            <v>CFSSFTPP</v>
          </cell>
          <cell r="B2496" t="str">
            <v>CFS SFT PREPAID MAINT</v>
          </cell>
        </row>
        <row r="2497">
          <cell r="A2497" t="str">
            <v>CLARHDWPP</v>
          </cell>
          <cell r="B2497" t="str">
            <v>CLAR HDW PREPAID MAINT</v>
          </cell>
        </row>
        <row r="2498">
          <cell r="A2498" t="str">
            <v>CLARSFTPP</v>
          </cell>
          <cell r="B2498" t="str">
            <v>CLAR SFT PREPAID MAINT</v>
          </cell>
        </row>
        <row r="2499">
          <cell r="A2499" t="str">
            <v>CTXHDWPP</v>
          </cell>
          <cell r="B2499" t="str">
            <v>CTX HDW PREPAID MAINT</v>
          </cell>
        </row>
        <row r="2500">
          <cell r="A2500" t="str">
            <v>CTXSFTPP</v>
          </cell>
          <cell r="B2500" t="str">
            <v>CTX SFT PREPAID MAINT</v>
          </cell>
        </row>
        <row r="2501">
          <cell r="A2501" t="str">
            <v>EDMHDWPP</v>
          </cell>
          <cell r="B2501" t="str">
            <v>EDM HDW PREPAID MAINT</v>
          </cell>
        </row>
        <row r="2502">
          <cell r="A2502" t="str">
            <v>EDMSFTPP</v>
          </cell>
          <cell r="B2502" t="str">
            <v>EDM SFT PREPAID MAINT</v>
          </cell>
        </row>
        <row r="2503">
          <cell r="A2503" t="str">
            <v>SYMHDWPP</v>
          </cell>
          <cell r="B2503" t="str">
            <v>SYM HDW PREPAID MAINT</v>
          </cell>
        </row>
        <row r="2504">
          <cell r="A2504" t="str">
            <v>SYMSFTPP</v>
          </cell>
          <cell r="B2504" t="str">
            <v>SYM SFT PREPAID MAINT</v>
          </cell>
        </row>
      </sheetData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ment2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grades pricing"/>
      <sheetName val="2.1 Reg Part Numbers"/>
      <sheetName val="2.2 Reg Part Numbers"/>
      <sheetName val="2.3 Reg Part Numbers"/>
      <sheetName val="2.1  pricing"/>
      <sheetName val="2.2  pricing"/>
      <sheetName val="2.3  pricing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xz"/>
      <sheetName val="기준단가표"/>
      <sheetName val="방촌초"/>
      <sheetName val="범어초"/>
      <sheetName val="동신초"/>
      <sheetName val="율하초"/>
      <sheetName val="노변초"/>
      <sheetName val="안일초"/>
      <sheetName val="지묘초"/>
      <sheetName val="해안초"/>
      <sheetName val="범물초"/>
      <sheetName val="동원초"/>
      <sheetName val="입석초"/>
      <sheetName val="두산초"/>
      <sheetName val="고산초"/>
      <sheetName val="효목초"/>
      <sheetName val="욱수초"/>
      <sheetName val="수성중"/>
      <sheetName val="덕화여중"/>
      <sheetName val="대구동중"/>
      <sheetName val="동도여중"/>
      <sheetName val="시지여중"/>
      <sheetName val="영신중"/>
      <sheetName val="오성중"/>
      <sheetName val="성명여중"/>
      <sheetName val="중앙중"/>
      <sheetName val="대명여중"/>
      <sheetName val="Sheet2"/>
      <sheetName val="Sheet3"/>
      <sheetName val="Sheet25"/>
    </sheetNames>
    <sheetDataSet>
      <sheetData sheetId="0"/>
      <sheetData sheetId="1" refreshError="1">
        <row r="3">
          <cell r="A3">
            <v>1</v>
          </cell>
          <cell r="B3" t="str">
            <v xml:space="preserve">학내망 서버 </v>
          </cell>
          <cell r="C3" t="str">
            <v xml:space="preserve"> HP Netserver LC 3 </v>
          </cell>
          <cell r="D3">
            <v>1</v>
          </cell>
          <cell r="E3" t="str">
            <v>EA</v>
          </cell>
          <cell r="F3">
            <v>9800000</v>
          </cell>
        </row>
        <row r="4">
          <cell r="A4">
            <v>2</v>
          </cell>
          <cell r="B4" t="str">
            <v>Switch 4000M</v>
          </cell>
          <cell r="C4" t="str">
            <v xml:space="preserve"> 40 Port</v>
          </cell>
          <cell r="D4">
            <v>1</v>
          </cell>
          <cell r="E4" t="str">
            <v>EA</v>
          </cell>
          <cell r="F4">
            <v>5770000</v>
          </cell>
        </row>
        <row r="5">
          <cell r="A5">
            <v>3</v>
          </cell>
          <cell r="B5" t="str">
            <v>Switch 4000M (Module)</v>
          </cell>
          <cell r="C5" t="str">
            <v xml:space="preserve"> 8 Port</v>
          </cell>
          <cell r="D5">
            <v>1</v>
          </cell>
          <cell r="E5" t="str">
            <v>EA</v>
          </cell>
          <cell r="F5">
            <v>960000</v>
          </cell>
        </row>
        <row r="6">
          <cell r="A6">
            <v>4</v>
          </cell>
          <cell r="B6" t="str">
            <v>ROUTER</v>
          </cell>
          <cell r="C6" t="str">
            <v xml:space="preserve"> 2E/2S Dram 8M, Flash 8M</v>
          </cell>
          <cell r="D6">
            <v>1</v>
          </cell>
          <cell r="E6" t="str">
            <v>EA</v>
          </cell>
          <cell r="F6">
            <v>3200000</v>
          </cell>
          <cell r="G6" t="str">
            <v>중.고병설</v>
          </cell>
        </row>
        <row r="7">
          <cell r="A7">
            <v>5</v>
          </cell>
          <cell r="B7" t="str">
            <v>ROUTER</v>
          </cell>
          <cell r="C7" t="str">
            <v xml:space="preserve"> 1E/2S Dram 4M, Flash 4M</v>
          </cell>
          <cell r="D7">
            <v>1</v>
          </cell>
          <cell r="E7" t="str">
            <v>EA</v>
          </cell>
          <cell r="F7">
            <v>1350000</v>
          </cell>
          <cell r="G7" t="str">
            <v>중.고단위별</v>
          </cell>
        </row>
        <row r="8">
          <cell r="A8">
            <v>6</v>
          </cell>
          <cell r="B8" t="str">
            <v>CSU</v>
          </cell>
          <cell r="C8" t="str">
            <v xml:space="preserve"> 56K ~ T1, E1 지원</v>
          </cell>
          <cell r="D8">
            <v>1</v>
          </cell>
          <cell r="E8" t="str">
            <v>EA</v>
          </cell>
          <cell r="F8">
            <v>930000</v>
          </cell>
          <cell r="G8" t="str">
            <v>중.고병설</v>
          </cell>
        </row>
        <row r="9">
          <cell r="A9">
            <v>7</v>
          </cell>
          <cell r="B9" t="str">
            <v>DSU</v>
          </cell>
          <cell r="C9" t="str">
            <v xml:space="preserve"> 56K ~ 64K 지원</v>
          </cell>
          <cell r="D9">
            <v>1</v>
          </cell>
          <cell r="E9" t="str">
            <v>EA</v>
          </cell>
          <cell r="F9">
            <v>400000</v>
          </cell>
          <cell r="G9" t="str">
            <v>중.고단위별</v>
          </cell>
        </row>
        <row r="10">
          <cell r="A10">
            <v>8</v>
          </cell>
          <cell r="B10" t="str">
            <v>Lan Card</v>
          </cell>
          <cell r="C10" t="str">
            <v xml:space="preserve"> 10/100 PCI </v>
          </cell>
          <cell r="D10">
            <v>1</v>
          </cell>
          <cell r="E10" t="str">
            <v>EA</v>
          </cell>
          <cell r="F10">
            <v>44000</v>
          </cell>
        </row>
        <row r="11">
          <cell r="A11">
            <v>9</v>
          </cell>
          <cell r="B11" t="str">
            <v>UPS</v>
          </cell>
          <cell r="C11" t="str">
            <v xml:space="preserve"> 1KW</v>
          </cell>
          <cell r="D11">
            <v>1</v>
          </cell>
          <cell r="E11" t="str">
            <v>EA</v>
          </cell>
          <cell r="F11">
            <v>890000</v>
          </cell>
        </row>
        <row r="12">
          <cell r="A12">
            <v>10</v>
          </cell>
          <cell r="B12" t="str">
            <v>Proxy Server (S/W)</v>
          </cell>
          <cell r="C12" t="str">
            <v xml:space="preserve"> IP Generation</v>
          </cell>
          <cell r="D12">
            <v>1</v>
          </cell>
          <cell r="E12" t="str">
            <v>Copy</v>
          </cell>
          <cell r="F12">
            <v>770000</v>
          </cell>
        </row>
        <row r="13">
          <cell r="A13">
            <v>11</v>
          </cell>
          <cell r="B13" t="str">
            <v>Rack</v>
          </cell>
          <cell r="C13" t="str">
            <v xml:space="preserve"> 19"</v>
          </cell>
          <cell r="D13">
            <v>1</v>
          </cell>
          <cell r="E13" t="str">
            <v>EA</v>
          </cell>
          <cell r="F13">
            <v>600000</v>
          </cell>
        </row>
        <row r="14">
          <cell r="A14">
            <v>12</v>
          </cell>
          <cell r="B14" t="str">
            <v>Patch Pannel</v>
          </cell>
          <cell r="C14" t="str">
            <v xml:space="preserve"> 24 Node</v>
          </cell>
          <cell r="D14">
            <v>1</v>
          </cell>
          <cell r="E14" t="str">
            <v>EA</v>
          </cell>
          <cell r="F14">
            <v>110000</v>
          </cell>
        </row>
        <row r="15">
          <cell r="A15">
            <v>13</v>
          </cell>
          <cell r="B15" t="str">
            <v>UTP Cable</v>
          </cell>
          <cell r="C15" t="str">
            <v xml:space="preserve"> Cat'5</v>
          </cell>
          <cell r="D15">
            <v>1</v>
          </cell>
          <cell r="E15" t="str">
            <v>M</v>
          </cell>
          <cell r="F15">
            <v>250</v>
          </cell>
        </row>
        <row r="16">
          <cell r="A16">
            <v>14</v>
          </cell>
          <cell r="B16" t="str">
            <v>Outlet</v>
          </cell>
          <cell r="C16" t="str">
            <v xml:space="preserve"> 2 Port</v>
          </cell>
          <cell r="D16">
            <v>1</v>
          </cell>
          <cell r="E16" t="str">
            <v>EA</v>
          </cell>
          <cell r="F16">
            <v>9000</v>
          </cell>
        </row>
        <row r="17">
          <cell r="A17">
            <v>15</v>
          </cell>
          <cell r="B17" t="str">
            <v>배관, 잡자재</v>
          </cell>
          <cell r="C17" t="str">
            <v xml:space="preserve"> 1 Point( 2 Node)</v>
          </cell>
          <cell r="D17">
            <v>1</v>
          </cell>
          <cell r="E17" t="str">
            <v>식</v>
          </cell>
          <cell r="F17">
            <v>17000</v>
          </cell>
        </row>
        <row r="18">
          <cell r="A18">
            <v>16</v>
          </cell>
          <cell r="B18" t="str">
            <v>인건비</v>
          </cell>
          <cell r="C18" t="str">
            <v xml:space="preserve"> 1 Point( 2 Node)</v>
          </cell>
          <cell r="D18">
            <v>1</v>
          </cell>
          <cell r="E18" t="str">
            <v>식</v>
          </cell>
          <cell r="F18">
            <v>40000</v>
          </cell>
        </row>
        <row r="19">
          <cell r="A19">
            <v>17</v>
          </cell>
          <cell r="B19" t="str">
            <v>F/O Cable</v>
          </cell>
          <cell r="C19" t="str">
            <v xml:space="preserve"> 4 Core</v>
          </cell>
          <cell r="D19">
            <v>1</v>
          </cell>
          <cell r="E19" t="str">
            <v>M</v>
          </cell>
          <cell r="F19">
            <v>3520</v>
          </cell>
        </row>
        <row r="20">
          <cell r="A20">
            <v>18</v>
          </cell>
          <cell r="B20" t="str">
            <v>ST Connector</v>
          </cell>
          <cell r="C20" t="str">
            <v xml:space="preserve"> 4 Core</v>
          </cell>
          <cell r="D20">
            <v>1</v>
          </cell>
          <cell r="E20" t="str">
            <v>EA</v>
          </cell>
          <cell r="F20">
            <v>15000</v>
          </cell>
        </row>
        <row r="21">
          <cell r="A21">
            <v>19</v>
          </cell>
          <cell r="B21" t="str">
            <v>FDF</v>
          </cell>
          <cell r="C21" t="str">
            <v xml:space="preserve"> 4 Core</v>
          </cell>
          <cell r="D21">
            <v>1</v>
          </cell>
          <cell r="E21" t="str">
            <v>EA</v>
          </cell>
          <cell r="F21">
            <v>300000</v>
          </cell>
        </row>
        <row r="22">
          <cell r="A22">
            <v>20</v>
          </cell>
          <cell r="B22" t="str">
            <v>F/O Patch Cord</v>
          </cell>
          <cell r="C22" t="str">
            <v xml:space="preserve"> 4 Core</v>
          </cell>
          <cell r="D22">
            <v>1</v>
          </cell>
          <cell r="E22" t="str">
            <v>EA</v>
          </cell>
          <cell r="F22">
            <v>45000</v>
          </cell>
        </row>
        <row r="23">
          <cell r="A23">
            <v>21</v>
          </cell>
          <cell r="B23" t="str">
            <v>F/O Tranceiver</v>
          </cell>
          <cell r="C23" t="str">
            <v xml:space="preserve"> 4 Core</v>
          </cell>
          <cell r="D23">
            <v>1</v>
          </cell>
          <cell r="E23" t="str">
            <v>EA</v>
          </cell>
          <cell r="F23">
            <v>700000</v>
          </cell>
        </row>
        <row r="24">
          <cell r="A24">
            <v>22</v>
          </cell>
          <cell r="B24" t="str">
            <v>F/O 설치인건비</v>
          </cell>
          <cell r="C24" t="str">
            <v xml:space="preserve"> 4 Core</v>
          </cell>
          <cell r="D24">
            <v>1</v>
          </cell>
          <cell r="E24" t="str">
            <v>측</v>
          </cell>
          <cell r="F24">
            <v>200000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4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Relationship Id="rId4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Relationship Id="rId4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33"/>
  <sheetViews>
    <sheetView zoomScale="90" zoomScaleNormal="90" workbookViewId="0">
      <selection activeCell="N20" sqref="N20"/>
    </sheetView>
  </sheetViews>
  <sheetFormatPr defaultColWidth="9" defaultRowHeight="17.399999999999999" x14ac:dyDescent="0.4"/>
  <cols>
    <col min="1" max="16384" width="9" style="16"/>
  </cols>
  <sheetData>
    <row r="4" spans="10:11" x14ac:dyDescent="0.4">
      <c r="J4" s="15"/>
    </row>
    <row r="5" spans="10:11" ht="27.6" x14ac:dyDescent="0.6">
      <c r="K5" s="17" t="s">
        <v>5265</v>
      </c>
    </row>
    <row r="6" spans="10:11" ht="27.6" x14ac:dyDescent="0.6">
      <c r="K6" s="17"/>
    </row>
    <row r="7" spans="10:11" ht="27.6" x14ac:dyDescent="0.6">
      <c r="K7" s="17" t="s">
        <v>15</v>
      </c>
    </row>
    <row r="8" spans="10:11" x14ac:dyDescent="0.4">
      <c r="K8" s="15"/>
    </row>
    <row r="9" spans="10:11" ht="36" x14ac:dyDescent="0.75">
      <c r="K9" s="18" t="s">
        <v>16</v>
      </c>
    </row>
    <row r="11" spans="10:11" ht="21" x14ac:dyDescent="0.45">
      <c r="K11" s="19" t="s">
        <v>17</v>
      </c>
    </row>
    <row r="33" spans="1:11" ht="30" x14ac:dyDescent="0.65">
      <c r="A33" s="143" t="s">
        <v>18</v>
      </c>
      <c r="B33" s="143"/>
      <c r="C33" s="143"/>
      <c r="D33" s="143"/>
      <c r="E33" s="143"/>
      <c r="F33" s="143"/>
      <c r="G33" s="143"/>
      <c r="H33" s="143"/>
      <c r="I33" s="143"/>
      <c r="J33" s="143"/>
      <c r="K33" s="143"/>
    </row>
  </sheetData>
  <customSheetViews>
    <customSheetView guid="{9EEF4241-DA10-4BD8-AB26-5CF5C7D68935}" scale="90">
      <selection activeCell="N20" sqref="N20"/>
      <pageMargins left="0.39370078740157483" right="0.39370078740157483" top="0.47244094488188981" bottom="0.47244094488188981" header="0.23622047244094491" footer="0.23622047244094491"/>
      <printOptions horizontalCentered="1"/>
      <pageSetup paperSize="9" scale="82" orientation="landscape" r:id="rId1"/>
    </customSheetView>
    <customSheetView guid="{70453CE6-934A-40AF-8F9D-9810664EE54F}" scale="90" showPageBreaks="1" printArea="1">
      <selection activeCell="N20" sqref="N20"/>
      <pageMargins left="0.39370078740157483" right="0.39370078740157483" top="0.47244094488188981" bottom="0.47244094488188981" header="0.23622047244094491" footer="0.23622047244094491"/>
      <printOptions horizontalCentered="1"/>
      <pageSetup paperSize="9" scale="82" orientation="landscape" r:id="rId2"/>
    </customSheetView>
  </customSheetViews>
  <mergeCells count="1">
    <mergeCell ref="A33:K33"/>
  </mergeCells>
  <phoneticPr fontId="19" type="noConversion"/>
  <printOptions horizontalCentered="1"/>
  <pageMargins left="0.39370078740157483" right="0.39370078740157483" top="0.47244094488188981" bottom="0.47244094488188981" header="0.23622047244094491" footer="0.23622047244094491"/>
  <pageSetup paperSize="9" scale="82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zoomScaleNormal="100" zoomScaleSheetLayoutView="80" workbookViewId="0">
      <selection activeCell="D6" sqref="D6"/>
    </sheetView>
  </sheetViews>
  <sheetFormatPr defaultColWidth="8.8984375" defaultRowHeight="17.399999999999999" x14ac:dyDescent="0.25"/>
  <cols>
    <col min="1" max="1" width="4.296875" style="1" customWidth="1"/>
    <col min="2" max="2" width="8.8984375" style="1"/>
    <col min="3" max="3" width="10" style="1" customWidth="1"/>
    <col min="4" max="4" width="15.59765625" style="1" customWidth="1"/>
    <col min="5" max="5" width="53" style="1" customWidth="1"/>
    <col min="6" max="16384" width="8.8984375" style="1"/>
  </cols>
  <sheetData>
    <row r="1" spans="1:7" ht="21" x14ac:dyDescent="0.25">
      <c r="A1" s="144" t="s">
        <v>4</v>
      </c>
      <c r="B1" s="144"/>
      <c r="C1" s="144"/>
      <c r="D1" s="144"/>
      <c r="E1" s="144"/>
      <c r="F1" s="144"/>
      <c r="G1" s="144"/>
    </row>
    <row r="2" spans="1:7" ht="12.75" customHeight="1" x14ac:dyDescent="0.25"/>
    <row r="3" spans="1:7" ht="25.5" customHeight="1" x14ac:dyDescent="0.25">
      <c r="A3" s="2" t="s">
        <v>5</v>
      </c>
      <c r="B3" s="3" t="s">
        <v>6</v>
      </c>
      <c r="C3" s="3" t="s">
        <v>7</v>
      </c>
      <c r="D3" s="4" t="s">
        <v>8</v>
      </c>
      <c r="E3" s="3" t="s">
        <v>9</v>
      </c>
      <c r="F3" s="3" t="s">
        <v>10</v>
      </c>
      <c r="G3" s="5" t="s">
        <v>11</v>
      </c>
    </row>
    <row r="4" spans="1:7" ht="36.75" customHeight="1" x14ac:dyDescent="0.25">
      <c r="A4" s="6">
        <v>1</v>
      </c>
      <c r="B4" s="61" t="s">
        <v>3469</v>
      </c>
      <c r="C4" s="6" t="s">
        <v>5264</v>
      </c>
      <c r="D4" s="7" t="s">
        <v>12</v>
      </c>
      <c r="E4" s="7"/>
      <c r="F4" s="6"/>
      <c r="G4" s="6"/>
    </row>
    <row r="5" spans="1:7" ht="62.4" x14ac:dyDescent="0.25">
      <c r="A5" s="6">
        <v>2</v>
      </c>
      <c r="B5" s="61" t="s">
        <v>5719</v>
      </c>
      <c r="C5" s="6" t="s">
        <v>5721</v>
      </c>
      <c r="D5" s="8" t="s">
        <v>5722</v>
      </c>
      <c r="E5" s="8" t="s">
        <v>5724</v>
      </c>
      <c r="F5" s="6"/>
      <c r="G5" s="6"/>
    </row>
    <row r="6" spans="1:7" ht="25.5" customHeight="1" x14ac:dyDescent="0.25">
      <c r="A6" s="6"/>
      <c r="B6" s="61"/>
      <c r="C6" s="6"/>
      <c r="D6" s="8"/>
      <c r="E6" s="8"/>
      <c r="F6" s="6"/>
      <c r="G6" s="6"/>
    </row>
    <row r="7" spans="1:7" ht="25.5" customHeight="1" x14ac:dyDescent="0.25">
      <c r="A7" s="6"/>
      <c r="B7" s="61"/>
      <c r="C7" s="6"/>
      <c r="D7" s="8"/>
      <c r="E7" s="8"/>
      <c r="F7" s="6"/>
      <c r="G7" s="6"/>
    </row>
    <row r="8" spans="1:7" ht="25.5" customHeight="1" x14ac:dyDescent="0.25">
      <c r="A8" s="6"/>
      <c r="B8" s="61"/>
      <c r="C8" s="6"/>
      <c r="D8" s="8"/>
      <c r="E8" s="8"/>
      <c r="F8" s="6"/>
      <c r="G8" s="6"/>
    </row>
    <row r="9" spans="1:7" ht="25.5" customHeight="1" x14ac:dyDescent="0.25">
      <c r="A9" s="6"/>
      <c r="B9" s="61"/>
      <c r="C9" s="6"/>
      <c r="D9" s="7"/>
      <c r="E9" s="7"/>
      <c r="F9" s="6"/>
      <c r="G9" s="6"/>
    </row>
    <row r="10" spans="1:7" ht="25.5" customHeight="1" x14ac:dyDescent="0.25">
      <c r="A10" s="6"/>
      <c r="B10" s="61"/>
      <c r="C10" s="6"/>
      <c r="D10" s="7"/>
      <c r="E10" s="7"/>
      <c r="F10" s="6"/>
      <c r="G10" s="6"/>
    </row>
    <row r="11" spans="1:7" ht="25.5" customHeight="1" x14ac:dyDescent="0.25">
      <c r="A11" s="6"/>
      <c r="B11" s="61"/>
      <c r="C11" s="6"/>
      <c r="D11" s="7"/>
      <c r="E11" s="7"/>
      <c r="F11" s="6"/>
      <c r="G11" s="6"/>
    </row>
    <row r="12" spans="1:7" ht="25.5" customHeight="1" x14ac:dyDescent="0.25">
      <c r="A12" s="6"/>
      <c r="B12" s="61"/>
      <c r="C12" s="6"/>
      <c r="D12" s="7"/>
      <c r="E12" s="7"/>
      <c r="F12" s="6"/>
      <c r="G12" s="6"/>
    </row>
    <row r="13" spans="1:7" ht="25.5" customHeight="1" x14ac:dyDescent="0.25">
      <c r="A13" s="6"/>
      <c r="B13" s="61"/>
      <c r="C13" s="6"/>
      <c r="D13" s="7"/>
      <c r="E13" s="7"/>
      <c r="F13" s="6"/>
      <c r="G13" s="6"/>
    </row>
    <row r="14" spans="1:7" ht="25.5" customHeight="1" x14ac:dyDescent="0.25">
      <c r="A14" s="6"/>
      <c r="B14" s="61"/>
      <c r="C14" s="6"/>
      <c r="D14" s="7"/>
      <c r="E14" s="7"/>
      <c r="F14" s="6"/>
      <c r="G14" s="6"/>
    </row>
    <row r="15" spans="1:7" ht="25.5" customHeight="1" x14ac:dyDescent="0.25">
      <c r="A15" s="6"/>
      <c r="B15" s="61"/>
      <c r="C15" s="6"/>
      <c r="D15" s="7"/>
      <c r="E15" s="7"/>
      <c r="F15" s="6"/>
      <c r="G15" s="6"/>
    </row>
    <row r="16" spans="1:7" ht="25.5" customHeight="1" x14ac:dyDescent="0.25">
      <c r="A16" s="6"/>
      <c r="B16" s="61"/>
      <c r="C16" s="6"/>
      <c r="D16" s="7"/>
      <c r="E16" s="7"/>
      <c r="F16" s="6"/>
      <c r="G16" s="6"/>
    </row>
    <row r="17" spans="1:7" x14ac:dyDescent="0.25">
      <c r="A17" s="9"/>
      <c r="B17" s="9"/>
      <c r="C17" s="9"/>
      <c r="D17" s="9"/>
      <c r="E17" s="9"/>
      <c r="F17" s="9"/>
      <c r="G17" s="9"/>
    </row>
    <row r="18" spans="1:7" x14ac:dyDescent="0.25">
      <c r="A18" s="145" t="s">
        <v>13</v>
      </c>
      <c r="B18" s="145"/>
      <c r="C18" s="145"/>
      <c r="D18" s="145"/>
      <c r="E18" s="145"/>
      <c r="F18" s="145"/>
      <c r="G18" s="145"/>
    </row>
    <row r="19" spans="1:7" x14ac:dyDescent="0.25">
      <c r="A19" s="146" t="s">
        <v>14</v>
      </c>
      <c r="B19" s="146"/>
      <c r="C19" s="146"/>
      <c r="D19" s="146"/>
      <c r="E19" s="146"/>
      <c r="F19" s="146"/>
      <c r="G19" s="146"/>
    </row>
  </sheetData>
  <customSheetViews>
    <customSheetView guid="{9EEF4241-DA10-4BD8-AB26-5CF5C7D68935}" scale="80" showPageBreaks="1" printArea="1" view="pageBreakPreview">
      <selection activeCell="D7" sqref="D7"/>
      <pageMargins left="0.7" right="0.7" top="0.75" bottom="0.75" header="0.3" footer="0.3"/>
      <pageSetup paperSize="9" orientation="landscape" horizontalDpi="4294967292" r:id="rId1"/>
    </customSheetView>
    <customSheetView guid="{70453CE6-934A-40AF-8F9D-9810664EE54F}" scale="80" showPageBreaks="1" printArea="1" view="pageBreakPreview">
      <selection activeCell="D7" sqref="D7"/>
      <pageMargins left="0.7" right="0.7" top="0.75" bottom="0.75" header="0.3" footer="0.3"/>
      <pageSetup paperSize="9" orientation="landscape" horizontalDpi="4294967292" r:id="rId2"/>
    </customSheetView>
  </customSheetViews>
  <mergeCells count="3">
    <mergeCell ref="A1:G1"/>
    <mergeCell ref="A18:G18"/>
    <mergeCell ref="A19:G19"/>
  </mergeCells>
  <phoneticPr fontId="19" type="noConversion"/>
  <pageMargins left="0.7" right="0.7" top="0.75" bottom="0.75" header="0.3" footer="0.3"/>
  <pageSetup paperSize="9" orientation="landscape" horizontalDpi="4294967292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"/>
  <sheetViews>
    <sheetView view="pageBreakPreview" zoomScaleSheetLayoutView="100" workbookViewId="0">
      <pane ySplit="9" topLeftCell="A320" activePane="bottomLeft" state="frozen"/>
      <selection pane="bottomLeft" activeCell="C336" sqref="C336"/>
    </sheetView>
  </sheetViews>
  <sheetFormatPr defaultColWidth="8.8984375" defaultRowHeight="17.399999999999999" x14ac:dyDescent="0.25"/>
  <cols>
    <col min="1" max="1" width="5.3984375" style="10" customWidth="1"/>
    <col min="2" max="2" width="26.09765625" style="10" bestFit="1" customWidth="1"/>
    <col min="3" max="3" width="31.19921875" style="10" bestFit="1" customWidth="1"/>
    <col min="4" max="4" width="62.59765625" style="10" customWidth="1"/>
    <col min="5" max="16384" width="8.8984375" style="10"/>
  </cols>
  <sheetData>
    <row r="1" spans="1:4" ht="18" customHeight="1" x14ac:dyDescent="0.25">
      <c r="A1" s="20"/>
      <c r="B1" s="20"/>
      <c r="C1" s="20"/>
      <c r="D1" s="20"/>
    </row>
    <row r="2" spans="1:4" x14ac:dyDescent="0.25">
      <c r="A2" s="20"/>
      <c r="B2" s="20"/>
      <c r="C2" s="20"/>
      <c r="D2" s="20"/>
    </row>
    <row r="3" spans="1:4" x14ac:dyDescent="0.25">
      <c r="A3" s="20"/>
      <c r="B3" s="20"/>
      <c r="C3" s="20"/>
      <c r="D3" s="20"/>
    </row>
    <row r="4" spans="1:4" x14ac:dyDescent="0.25">
      <c r="A4" s="20"/>
      <c r="B4" s="20"/>
      <c r="C4" s="20"/>
      <c r="D4" s="20"/>
    </row>
    <row r="5" spans="1:4" ht="18" customHeight="1" x14ac:dyDescent="0.25">
      <c r="A5" s="20"/>
      <c r="B5" s="20"/>
      <c r="C5" s="20"/>
      <c r="D5" s="20"/>
    </row>
    <row r="6" spans="1:4" ht="3.9" customHeight="1" thickBot="1" x14ac:dyDescent="0.3"/>
    <row r="7" spans="1:4" ht="25.8" thickBot="1" x14ac:dyDescent="0.3">
      <c r="A7" s="147" t="s">
        <v>19</v>
      </c>
      <c r="B7" s="148"/>
      <c r="C7" s="148"/>
      <c r="D7" s="148"/>
    </row>
    <row r="8" spans="1:4" ht="5.25" customHeight="1" x14ac:dyDescent="0.25"/>
    <row r="9" spans="1:4" s="11" customFormat="1" x14ac:dyDescent="0.25">
      <c r="A9" s="12" t="s">
        <v>0</v>
      </c>
      <c r="B9" s="12" t="s">
        <v>1</v>
      </c>
      <c r="C9" s="12" t="s">
        <v>2</v>
      </c>
      <c r="D9" s="12" t="s">
        <v>3</v>
      </c>
    </row>
    <row r="10" spans="1:4" x14ac:dyDescent="0.25">
      <c r="A10" s="13">
        <v>1</v>
      </c>
      <c r="B10" s="13" t="s">
        <v>5184</v>
      </c>
      <c r="C10" s="13" t="s">
        <v>1216</v>
      </c>
      <c r="D10" s="13" t="s">
        <v>4252</v>
      </c>
    </row>
    <row r="11" spans="1:4" x14ac:dyDescent="0.25">
      <c r="A11" s="13">
        <f>A10+1</f>
        <v>2</v>
      </c>
      <c r="B11" s="13" t="s">
        <v>5184</v>
      </c>
      <c r="C11" s="13" t="s">
        <v>1218</v>
      </c>
      <c r="D11" s="13" t="s">
        <v>4271</v>
      </c>
    </row>
    <row r="12" spans="1:4" x14ac:dyDescent="0.25">
      <c r="A12" s="13">
        <f t="shared" ref="A12:A75" si="0">A11+1</f>
        <v>3</v>
      </c>
      <c r="B12" s="13" t="s">
        <v>5184</v>
      </c>
      <c r="C12" s="13" t="s">
        <v>1220</v>
      </c>
      <c r="D12" s="13" t="s">
        <v>4210</v>
      </c>
    </row>
    <row r="13" spans="1:4" x14ac:dyDescent="0.25">
      <c r="A13" s="13">
        <f t="shared" si="0"/>
        <v>4</v>
      </c>
      <c r="B13" s="13" t="s">
        <v>5184</v>
      </c>
      <c r="C13" s="13" t="s">
        <v>358</v>
      </c>
      <c r="D13" s="13" t="s">
        <v>4284</v>
      </c>
    </row>
    <row r="14" spans="1:4" x14ac:dyDescent="0.25">
      <c r="A14" s="13">
        <f t="shared" si="0"/>
        <v>5</v>
      </c>
      <c r="B14" s="13" t="s">
        <v>5184</v>
      </c>
      <c r="C14" s="13" t="s">
        <v>1050</v>
      </c>
      <c r="D14" s="13" t="s">
        <v>4300</v>
      </c>
    </row>
    <row r="15" spans="1:4" x14ac:dyDescent="0.25">
      <c r="A15" s="13">
        <f t="shared" si="0"/>
        <v>6</v>
      </c>
      <c r="B15" s="13" t="s">
        <v>5184</v>
      </c>
      <c r="C15" s="13" t="s">
        <v>811</v>
      </c>
      <c r="D15" s="13" t="s">
        <v>4301</v>
      </c>
    </row>
    <row r="16" spans="1:4" x14ac:dyDescent="0.25">
      <c r="A16" s="13">
        <f t="shared" si="0"/>
        <v>7</v>
      </c>
      <c r="B16" s="13" t="s">
        <v>5184</v>
      </c>
      <c r="C16" s="13" t="s">
        <v>4318</v>
      </c>
      <c r="D16" s="13" t="s">
        <v>5297</v>
      </c>
    </row>
    <row r="17" spans="1:4" x14ac:dyDescent="0.25">
      <c r="A17" s="13">
        <f t="shared" si="0"/>
        <v>8</v>
      </c>
      <c r="B17" s="13" t="s">
        <v>5184</v>
      </c>
      <c r="C17" s="13" t="s">
        <v>4320</v>
      </c>
      <c r="D17" s="13" t="s">
        <v>5298</v>
      </c>
    </row>
    <row r="18" spans="1:4" x14ac:dyDescent="0.25">
      <c r="A18" s="13">
        <f t="shared" si="0"/>
        <v>9</v>
      </c>
      <c r="B18" s="13" t="s">
        <v>5184</v>
      </c>
      <c r="C18" s="13" t="s">
        <v>675</v>
      </c>
      <c r="D18" s="13" t="s">
        <v>4321</v>
      </c>
    </row>
    <row r="19" spans="1:4" x14ac:dyDescent="0.25">
      <c r="A19" s="13">
        <f t="shared" si="0"/>
        <v>10</v>
      </c>
      <c r="B19" s="13" t="s">
        <v>5184</v>
      </c>
      <c r="C19" s="13" t="s">
        <v>1221</v>
      </c>
      <c r="D19" s="13" t="s">
        <v>4326</v>
      </c>
    </row>
    <row r="20" spans="1:4" x14ac:dyDescent="0.25">
      <c r="A20" s="13">
        <f t="shared" si="0"/>
        <v>11</v>
      </c>
      <c r="B20" s="13" t="s">
        <v>5184</v>
      </c>
      <c r="C20" s="13" t="s">
        <v>366</v>
      </c>
      <c r="D20" s="13" t="s">
        <v>4327</v>
      </c>
    </row>
    <row r="21" spans="1:4" x14ac:dyDescent="0.25">
      <c r="A21" s="13">
        <f t="shared" si="0"/>
        <v>12</v>
      </c>
      <c r="B21" s="13" t="s">
        <v>5184</v>
      </c>
      <c r="C21" s="13" t="s">
        <v>1223</v>
      </c>
      <c r="D21" s="13" t="s">
        <v>4328</v>
      </c>
    </row>
    <row r="22" spans="1:4" x14ac:dyDescent="0.25">
      <c r="A22" s="13">
        <f t="shared" si="0"/>
        <v>13</v>
      </c>
      <c r="B22" s="13" t="s">
        <v>5184</v>
      </c>
      <c r="C22" s="13" t="s">
        <v>373</v>
      </c>
      <c r="D22" s="13" t="s">
        <v>4383</v>
      </c>
    </row>
    <row r="23" spans="1:4" x14ac:dyDescent="0.25">
      <c r="A23" s="13">
        <f t="shared" si="0"/>
        <v>14</v>
      </c>
      <c r="B23" s="13" t="s">
        <v>5184</v>
      </c>
      <c r="C23" s="13" t="s">
        <v>677</v>
      </c>
      <c r="D23" s="13" t="s">
        <v>4384</v>
      </c>
    </row>
    <row r="24" spans="1:4" x14ac:dyDescent="0.25">
      <c r="A24" s="13">
        <f t="shared" si="0"/>
        <v>15</v>
      </c>
      <c r="B24" s="13" t="s">
        <v>5184</v>
      </c>
      <c r="C24" s="13" t="s">
        <v>376</v>
      </c>
      <c r="D24" s="13" t="s">
        <v>5299</v>
      </c>
    </row>
    <row r="25" spans="1:4" x14ac:dyDescent="0.25">
      <c r="A25" s="13">
        <f t="shared" si="0"/>
        <v>16</v>
      </c>
      <c r="B25" s="13" t="s">
        <v>5184</v>
      </c>
      <c r="C25" s="13" t="s">
        <v>370</v>
      </c>
      <c r="D25" s="13" t="s">
        <v>4409</v>
      </c>
    </row>
    <row r="26" spans="1:4" x14ac:dyDescent="0.25">
      <c r="A26" s="13">
        <f t="shared" si="0"/>
        <v>17</v>
      </c>
      <c r="B26" s="13" t="s">
        <v>5184</v>
      </c>
      <c r="C26" s="13" t="s">
        <v>709</v>
      </c>
      <c r="D26" s="13" t="s">
        <v>4412</v>
      </c>
    </row>
    <row r="27" spans="1:4" x14ac:dyDescent="0.25">
      <c r="A27" s="13">
        <f t="shared" si="0"/>
        <v>18</v>
      </c>
      <c r="B27" s="13" t="s">
        <v>5184</v>
      </c>
      <c r="C27" s="13" t="s">
        <v>1225</v>
      </c>
      <c r="D27" s="13" t="s">
        <v>4413</v>
      </c>
    </row>
    <row r="28" spans="1:4" x14ac:dyDescent="0.25">
      <c r="A28" s="13">
        <f t="shared" si="0"/>
        <v>19</v>
      </c>
      <c r="B28" s="13" t="s">
        <v>5184</v>
      </c>
      <c r="C28" s="13" t="s">
        <v>372</v>
      </c>
      <c r="D28" s="13" t="s">
        <v>4414</v>
      </c>
    </row>
    <row r="29" spans="1:4" x14ac:dyDescent="0.25">
      <c r="A29" s="13">
        <f t="shared" si="0"/>
        <v>20</v>
      </c>
      <c r="B29" s="13" t="s">
        <v>5184</v>
      </c>
      <c r="C29" s="13" t="s">
        <v>1227</v>
      </c>
      <c r="D29" s="13" t="s">
        <v>4420</v>
      </c>
    </row>
    <row r="30" spans="1:4" x14ac:dyDescent="0.25">
      <c r="A30" s="13">
        <f t="shared" si="0"/>
        <v>21</v>
      </c>
      <c r="B30" s="13" t="s">
        <v>5184</v>
      </c>
      <c r="C30" s="13" t="s">
        <v>362</v>
      </c>
      <c r="D30" s="13" t="s">
        <v>4423</v>
      </c>
    </row>
    <row r="31" spans="1:4" x14ac:dyDescent="0.25">
      <c r="A31" s="13">
        <f t="shared" si="0"/>
        <v>22</v>
      </c>
      <c r="B31" s="13" t="s">
        <v>5184</v>
      </c>
      <c r="C31" s="13" t="s">
        <v>897</v>
      </c>
      <c r="D31" s="13" t="s">
        <v>4424</v>
      </c>
    </row>
    <row r="32" spans="1:4" x14ac:dyDescent="0.25">
      <c r="A32" s="13">
        <f t="shared" si="0"/>
        <v>23</v>
      </c>
      <c r="B32" s="13" t="s">
        <v>5184</v>
      </c>
      <c r="C32" s="13" t="s">
        <v>360</v>
      </c>
      <c r="D32" s="13" t="s">
        <v>4426</v>
      </c>
    </row>
    <row r="33" spans="1:4" x14ac:dyDescent="0.25">
      <c r="A33" s="13">
        <f t="shared" si="0"/>
        <v>24</v>
      </c>
      <c r="B33" s="13" t="s">
        <v>5184</v>
      </c>
      <c r="C33" s="13" t="s">
        <v>1229</v>
      </c>
      <c r="D33" s="13" t="s">
        <v>4427</v>
      </c>
    </row>
    <row r="34" spans="1:4" x14ac:dyDescent="0.25">
      <c r="A34" s="13">
        <f t="shared" si="0"/>
        <v>25</v>
      </c>
      <c r="B34" s="13" t="s">
        <v>5184</v>
      </c>
      <c r="C34" s="13" t="s">
        <v>1048</v>
      </c>
      <c r="D34" s="13" t="s">
        <v>4441</v>
      </c>
    </row>
    <row r="35" spans="1:4" x14ac:dyDescent="0.25">
      <c r="A35" s="13">
        <f t="shared" si="0"/>
        <v>26</v>
      </c>
      <c r="B35" s="13" t="s">
        <v>5184</v>
      </c>
      <c r="C35" s="13" t="s">
        <v>809</v>
      </c>
      <c r="D35" s="13" t="s">
        <v>4442</v>
      </c>
    </row>
    <row r="36" spans="1:4" x14ac:dyDescent="0.25">
      <c r="A36" s="13">
        <f t="shared" si="0"/>
        <v>27</v>
      </c>
      <c r="B36" s="13" t="s">
        <v>5184</v>
      </c>
      <c r="C36" s="13" t="s">
        <v>4443</v>
      </c>
      <c r="D36" s="13" t="s">
        <v>5300</v>
      </c>
    </row>
    <row r="37" spans="1:4" x14ac:dyDescent="0.25">
      <c r="A37" s="13">
        <f t="shared" si="0"/>
        <v>28</v>
      </c>
      <c r="B37" s="13" t="s">
        <v>5184</v>
      </c>
      <c r="C37" s="13" t="s">
        <v>4444</v>
      </c>
      <c r="D37" s="13" t="s">
        <v>5301</v>
      </c>
    </row>
    <row r="38" spans="1:4" x14ac:dyDescent="0.25">
      <c r="A38" s="13">
        <f t="shared" si="0"/>
        <v>29</v>
      </c>
      <c r="B38" s="13" t="s">
        <v>5184</v>
      </c>
      <c r="C38" s="13" t="s">
        <v>368</v>
      </c>
      <c r="D38" s="13" t="s">
        <v>4426</v>
      </c>
    </row>
    <row r="39" spans="1:4" x14ac:dyDescent="0.25">
      <c r="A39" s="13">
        <f t="shared" si="0"/>
        <v>30</v>
      </c>
      <c r="B39" s="13" t="s">
        <v>5184</v>
      </c>
      <c r="C39" s="13" t="s">
        <v>1231</v>
      </c>
      <c r="D39" s="13"/>
    </row>
    <row r="40" spans="1:4" x14ac:dyDescent="0.25">
      <c r="A40" s="13">
        <f t="shared" si="0"/>
        <v>31</v>
      </c>
      <c r="B40" s="13" t="s">
        <v>5184</v>
      </c>
      <c r="C40" s="13" t="s">
        <v>374</v>
      </c>
      <c r="D40" s="13" t="s">
        <v>4445</v>
      </c>
    </row>
    <row r="41" spans="1:4" x14ac:dyDescent="0.25">
      <c r="A41" s="13">
        <f t="shared" si="0"/>
        <v>32</v>
      </c>
      <c r="B41" s="13" t="s">
        <v>5184</v>
      </c>
      <c r="C41" s="13" t="s">
        <v>5185</v>
      </c>
      <c r="D41" s="13"/>
    </row>
    <row r="42" spans="1:4" x14ac:dyDescent="0.25">
      <c r="A42" s="13">
        <f t="shared" si="0"/>
        <v>33</v>
      </c>
      <c r="B42" s="13" t="s">
        <v>5184</v>
      </c>
      <c r="C42" s="13" t="s">
        <v>378</v>
      </c>
      <c r="D42" s="13" t="s">
        <v>5302</v>
      </c>
    </row>
    <row r="43" spans="1:4" x14ac:dyDescent="0.25">
      <c r="A43" s="13">
        <f t="shared" si="0"/>
        <v>34</v>
      </c>
      <c r="B43" s="13" t="s">
        <v>5184</v>
      </c>
      <c r="C43" s="13" t="s">
        <v>711</v>
      </c>
      <c r="D43" s="13" t="s">
        <v>4446</v>
      </c>
    </row>
    <row r="44" spans="1:4" x14ac:dyDescent="0.25">
      <c r="A44" s="13">
        <f t="shared" si="0"/>
        <v>35</v>
      </c>
      <c r="B44" s="13" t="s">
        <v>5184</v>
      </c>
      <c r="C44" s="13" t="s">
        <v>5186</v>
      </c>
      <c r="D44" s="13"/>
    </row>
    <row r="45" spans="1:4" x14ac:dyDescent="0.25">
      <c r="A45" s="13">
        <f t="shared" si="0"/>
        <v>36</v>
      </c>
      <c r="B45" s="13" t="s">
        <v>5184</v>
      </c>
      <c r="C45" s="13" t="s">
        <v>364</v>
      </c>
      <c r="D45" s="13" t="s">
        <v>5303</v>
      </c>
    </row>
    <row r="46" spans="1:4" x14ac:dyDescent="0.25">
      <c r="A46" s="13">
        <f t="shared" si="0"/>
        <v>37</v>
      </c>
      <c r="B46" s="13" t="s">
        <v>5184</v>
      </c>
      <c r="C46" s="13" t="s">
        <v>1233</v>
      </c>
      <c r="D46" s="13" t="s">
        <v>4447</v>
      </c>
    </row>
    <row r="47" spans="1:4" x14ac:dyDescent="0.25">
      <c r="A47" s="13">
        <f t="shared" si="0"/>
        <v>38</v>
      </c>
      <c r="B47" s="13" t="s">
        <v>5091</v>
      </c>
      <c r="C47" s="13" t="s">
        <v>5304</v>
      </c>
      <c r="D47" s="13" t="s">
        <v>447</v>
      </c>
    </row>
    <row r="48" spans="1:4" x14ac:dyDescent="0.25">
      <c r="A48" s="13">
        <f t="shared" si="0"/>
        <v>39</v>
      </c>
      <c r="B48" s="13" t="s">
        <v>5091</v>
      </c>
      <c r="C48" s="13" t="s">
        <v>223</v>
      </c>
      <c r="D48" s="13" t="s">
        <v>3704</v>
      </c>
    </row>
    <row r="49" spans="1:4" x14ac:dyDescent="0.25">
      <c r="A49" s="13">
        <f t="shared" si="0"/>
        <v>40</v>
      </c>
      <c r="B49" s="13" t="s">
        <v>5091</v>
      </c>
      <c r="C49" s="13" t="s">
        <v>221</v>
      </c>
      <c r="D49" s="13" t="s">
        <v>3706</v>
      </c>
    </row>
    <row r="50" spans="1:4" x14ac:dyDescent="0.25">
      <c r="A50" s="13">
        <f t="shared" si="0"/>
        <v>41</v>
      </c>
      <c r="B50" s="13" t="s">
        <v>5091</v>
      </c>
      <c r="C50" s="13" t="s">
        <v>201</v>
      </c>
      <c r="D50" s="13" t="s">
        <v>3708</v>
      </c>
    </row>
    <row r="51" spans="1:4" x14ac:dyDescent="0.25">
      <c r="A51" s="13">
        <f t="shared" si="0"/>
        <v>42</v>
      </c>
      <c r="B51" s="13" t="s">
        <v>5091</v>
      </c>
      <c r="C51" s="13" t="s">
        <v>1175</v>
      </c>
      <c r="D51" s="13" t="s">
        <v>3710</v>
      </c>
    </row>
    <row r="52" spans="1:4" x14ac:dyDescent="0.25">
      <c r="A52" s="13">
        <f t="shared" si="0"/>
        <v>43</v>
      </c>
      <c r="B52" s="13" t="s">
        <v>5091</v>
      </c>
      <c r="C52" s="13" t="s">
        <v>235</v>
      </c>
      <c r="D52" s="13" t="s">
        <v>3719</v>
      </c>
    </row>
    <row r="53" spans="1:4" x14ac:dyDescent="0.25">
      <c r="A53" s="13">
        <f t="shared" si="0"/>
        <v>44</v>
      </c>
      <c r="B53" s="13" t="s">
        <v>5091</v>
      </c>
      <c r="C53" s="13" t="s">
        <v>237</v>
      </c>
      <c r="D53" s="13" t="s">
        <v>3728</v>
      </c>
    </row>
    <row r="54" spans="1:4" x14ac:dyDescent="0.25">
      <c r="A54" s="13">
        <f t="shared" si="0"/>
        <v>45</v>
      </c>
      <c r="B54" s="13" t="s">
        <v>5091</v>
      </c>
      <c r="C54" s="13" t="s">
        <v>5305</v>
      </c>
      <c r="D54" s="13" t="s">
        <v>5306</v>
      </c>
    </row>
    <row r="55" spans="1:4" x14ac:dyDescent="0.25">
      <c r="A55" s="13">
        <f t="shared" si="0"/>
        <v>46</v>
      </c>
      <c r="B55" s="13" t="s">
        <v>5091</v>
      </c>
      <c r="C55" s="13" t="s">
        <v>3730</v>
      </c>
      <c r="D55" s="13" t="s">
        <v>3729</v>
      </c>
    </row>
    <row r="56" spans="1:4" x14ac:dyDescent="0.25">
      <c r="A56" s="13">
        <f t="shared" si="0"/>
        <v>47</v>
      </c>
      <c r="B56" s="13" t="s">
        <v>5091</v>
      </c>
      <c r="C56" s="13" t="s">
        <v>3734</v>
      </c>
      <c r="D56" s="13" t="s">
        <v>3733</v>
      </c>
    </row>
    <row r="57" spans="1:4" x14ac:dyDescent="0.25">
      <c r="A57" s="13">
        <f t="shared" si="0"/>
        <v>48</v>
      </c>
      <c r="B57" s="13" t="s">
        <v>5091</v>
      </c>
      <c r="C57" s="13" t="s">
        <v>3738</v>
      </c>
      <c r="D57" s="13" t="s">
        <v>3737</v>
      </c>
    </row>
    <row r="58" spans="1:4" x14ac:dyDescent="0.25">
      <c r="A58" s="13">
        <f t="shared" si="0"/>
        <v>49</v>
      </c>
      <c r="B58" s="13" t="s">
        <v>5091</v>
      </c>
      <c r="C58" s="13" t="s">
        <v>1177</v>
      </c>
      <c r="D58" s="13" t="s">
        <v>3739</v>
      </c>
    </row>
    <row r="59" spans="1:4" x14ac:dyDescent="0.25">
      <c r="A59" s="13">
        <f t="shared" si="0"/>
        <v>50</v>
      </c>
      <c r="B59" s="13" t="s">
        <v>5091</v>
      </c>
      <c r="C59" s="13" t="s">
        <v>1179</v>
      </c>
      <c r="D59" s="13" t="s">
        <v>3741</v>
      </c>
    </row>
    <row r="60" spans="1:4" x14ac:dyDescent="0.25">
      <c r="A60" s="13">
        <f t="shared" si="0"/>
        <v>51</v>
      </c>
      <c r="B60" s="13" t="s">
        <v>5091</v>
      </c>
      <c r="C60" s="13" t="s">
        <v>1181</v>
      </c>
      <c r="D60" s="13" t="s">
        <v>3742</v>
      </c>
    </row>
    <row r="61" spans="1:4" x14ac:dyDescent="0.25">
      <c r="A61" s="13">
        <f t="shared" si="0"/>
        <v>52</v>
      </c>
      <c r="B61" s="13" t="s">
        <v>5091</v>
      </c>
      <c r="C61" s="13" t="s">
        <v>263</v>
      </c>
      <c r="D61" s="13" t="s">
        <v>3744</v>
      </c>
    </row>
    <row r="62" spans="1:4" x14ac:dyDescent="0.25">
      <c r="A62" s="13">
        <f t="shared" si="0"/>
        <v>53</v>
      </c>
      <c r="B62" s="13" t="s">
        <v>5091</v>
      </c>
      <c r="C62" s="13" t="s">
        <v>241</v>
      </c>
      <c r="D62" s="13" t="s">
        <v>3752</v>
      </c>
    </row>
    <row r="63" spans="1:4" x14ac:dyDescent="0.25">
      <c r="A63" s="13">
        <f t="shared" si="0"/>
        <v>54</v>
      </c>
      <c r="B63" s="13" t="s">
        <v>5091</v>
      </c>
      <c r="C63" s="13" t="s">
        <v>211</v>
      </c>
      <c r="D63" s="13" t="s">
        <v>3758</v>
      </c>
    </row>
    <row r="64" spans="1:4" x14ac:dyDescent="0.25">
      <c r="A64" s="156">
        <f t="shared" si="0"/>
        <v>55</v>
      </c>
      <c r="B64" s="156" t="s">
        <v>5091</v>
      </c>
      <c r="C64" s="156" t="s">
        <v>217</v>
      </c>
      <c r="D64" s="156" t="s">
        <v>5731</v>
      </c>
    </row>
    <row r="65" spans="1:4" x14ac:dyDescent="0.25">
      <c r="A65" s="13">
        <f t="shared" si="0"/>
        <v>56</v>
      </c>
      <c r="B65" s="13" t="s">
        <v>5091</v>
      </c>
      <c r="C65" s="13" t="s">
        <v>219</v>
      </c>
      <c r="D65" s="13" t="s">
        <v>3761</v>
      </c>
    </row>
    <row r="66" spans="1:4" x14ac:dyDescent="0.25">
      <c r="A66" s="13">
        <f t="shared" si="0"/>
        <v>57</v>
      </c>
      <c r="B66" s="13" t="s">
        <v>5091</v>
      </c>
      <c r="C66" s="13" t="s">
        <v>3479</v>
      </c>
      <c r="D66" s="13" t="s">
        <v>3765</v>
      </c>
    </row>
    <row r="67" spans="1:4" x14ac:dyDescent="0.25">
      <c r="A67" s="13">
        <f t="shared" si="0"/>
        <v>58</v>
      </c>
      <c r="B67" s="13" t="s">
        <v>5091</v>
      </c>
      <c r="C67" s="13" t="s">
        <v>225</v>
      </c>
      <c r="D67" s="13" t="s">
        <v>3766</v>
      </c>
    </row>
    <row r="68" spans="1:4" x14ac:dyDescent="0.25">
      <c r="A68" s="13">
        <f t="shared" si="0"/>
        <v>59</v>
      </c>
      <c r="B68" s="13" t="s">
        <v>5091</v>
      </c>
      <c r="C68" s="13" t="s">
        <v>233</v>
      </c>
      <c r="D68" s="13" t="s">
        <v>3774</v>
      </c>
    </row>
    <row r="69" spans="1:4" x14ac:dyDescent="0.25">
      <c r="A69" s="13">
        <f t="shared" si="0"/>
        <v>60</v>
      </c>
      <c r="B69" s="13" t="s">
        <v>5091</v>
      </c>
      <c r="C69" s="13" t="s">
        <v>1183</v>
      </c>
      <c r="D69" s="13" t="s">
        <v>3775</v>
      </c>
    </row>
    <row r="70" spans="1:4" x14ac:dyDescent="0.25">
      <c r="A70" s="13">
        <f t="shared" si="0"/>
        <v>61</v>
      </c>
      <c r="B70" s="13" t="s">
        <v>5091</v>
      </c>
      <c r="C70" s="13" t="s">
        <v>231</v>
      </c>
      <c r="D70" s="13" t="s">
        <v>3778</v>
      </c>
    </row>
    <row r="71" spans="1:4" x14ac:dyDescent="0.25">
      <c r="A71" s="13">
        <f t="shared" si="0"/>
        <v>62</v>
      </c>
      <c r="B71" s="13" t="s">
        <v>5091</v>
      </c>
      <c r="C71" s="13" t="s">
        <v>227</v>
      </c>
      <c r="D71" s="13" t="s">
        <v>3780</v>
      </c>
    </row>
    <row r="72" spans="1:4" x14ac:dyDescent="0.25">
      <c r="A72" s="13">
        <f t="shared" si="0"/>
        <v>63</v>
      </c>
      <c r="B72" s="13" t="s">
        <v>5091</v>
      </c>
      <c r="C72" s="13" t="s">
        <v>229</v>
      </c>
      <c r="D72" s="13" t="s">
        <v>3781</v>
      </c>
    </row>
    <row r="73" spans="1:4" x14ac:dyDescent="0.25">
      <c r="A73" s="156">
        <f t="shared" si="0"/>
        <v>64</v>
      </c>
      <c r="B73" s="156" t="s">
        <v>5091</v>
      </c>
      <c r="C73" s="156" t="s">
        <v>213</v>
      </c>
      <c r="D73" s="156" t="s">
        <v>5730</v>
      </c>
    </row>
    <row r="74" spans="1:4" x14ac:dyDescent="0.25">
      <c r="A74" s="13">
        <f t="shared" si="0"/>
        <v>65</v>
      </c>
      <c r="B74" s="13" t="s">
        <v>5091</v>
      </c>
      <c r="C74" s="13" t="s">
        <v>3793</v>
      </c>
      <c r="D74" s="13" t="s">
        <v>3792</v>
      </c>
    </row>
    <row r="75" spans="1:4" x14ac:dyDescent="0.25">
      <c r="A75" s="13">
        <f t="shared" si="0"/>
        <v>66</v>
      </c>
      <c r="B75" s="13" t="s">
        <v>5091</v>
      </c>
      <c r="C75" s="13" t="s">
        <v>215</v>
      </c>
      <c r="D75" s="13" t="s">
        <v>3794</v>
      </c>
    </row>
    <row r="76" spans="1:4" x14ac:dyDescent="0.25">
      <c r="A76" s="13">
        <f t="shared" ref="A76:A139" si="1">A75+1</f>
        <v>67</v>
      </c>
      <c r="B76" s="13" t="s">
        <v>5091</v>
      </c>
      <c r="C76" s="13" t="s">
        <v>209</v>
      </c>
      <c r="D76" s="13" t="s">
        <v>3798</v>
      </c>
    </row>
    <row r="77" spans="1:4" x14ac:dyDescent="0.25">
      <c r="A77" s="13">
        <f t="shared" si="1"/>
        <v>68</v>
      </c>
      <c r="B77" s="13" t="s">
        <v>5091</v>
      </c>
      <c r="C77" s="13" t="s">
        <v>255</v>
      </c>
      <c r="D77" s="13" t="s">
        <v>3805</v>
      </c>
    </row>
    <row r="78" spans="1:4" x14ac:dyDescent="0.25">
      <c r="A78" s="13">
        <f t="shared" si="1"/>
        <v>69</v>
      </c>
      <c r="B78" s="13" t="s">
        <v>5091</v>
      </c>
      <c r="C78" s="13" t="s">
        <v>257</v>
      </c>
      <c r="D78" s="13" t="s">
        <v>3807</v>
      </c>
    </row>
    <row r="79" spans="1:4" x14ac:dyDescent="0.25">
      <c r="A79" s="13">
        <f t="shared" si="1"/>
        <v>70</v>
      </c>
      <c r="B79" s="13" t="s">
        <v>5091</v>
      </c>
      <c r="C79" s="13" t="s">
        <v>251</v>
      </c>
      <c r="D79" s="13" t="s">
        <v>3809</v>
      </c>
    </row>
    <row r="80" spans="1:4" x14ac:dyDescent="0.25">
      <c r="A80" s="13">
        <f t="shared" si="1"/>
        <v>71</v>
      </c>
      <c r="B80" s="13" t="s">
        <v>5091</v>
      </c>
      <c r="C80" s="13" t="s">
        <v>249</v>
      </c>
      <c r="D80" s="13" t="s">
        <v>3814</v>
      </c>
    </row>
    <row r="81" spans="1:4" x14ac:dyDescent="0.25">
      <c r="A81" s="13">
        <f t="shared" si="1"/>
        <v>72</v>
      </c>
      <c r="B81" s="13" t="s">
        <v>5091</v>
      </c>
      <c r="C81" s="13" t="s">
        <v>3818</v>
      </c>
      <c r="D81" s="13" t="s">
        <v>3817</v>
      </c>
    </row>
    <row r="82" spans="1:4" x14ac:dyDescent="0.25">
      <c r="A82" s="13">
        <f t="shared" si="1"/>
        <v>73</v>
      </c>
      <c r="B82" s="13" t="s">
        <v>5091</v>
      </c>
      <c r="C82" s="13" t="s">
        <v>247</v>
      </c>
      <c r="D82" s="13" t="s">
        <v>3840</v>
      </c>
    </row>
    <row r="83" spans="1:4" x14ac:dyDescent="0.25">
      <c r="A83" s="13">
        <f t="shared" si="1"/>
        <v>74</v>
      </c>
      <c r="B83" s="13" t="s">
        <v>5091</v>
      </c>
      <c r="C83" s="13" t="s">
        <v>245</v>
      </c>
      <c r="D83" s="13" t="s">
        <v>3843</v>
      </c>
    </row>
    <row r="84" spans="1:4" x14ac:dyDescent="0.25">
      <c r="A84" s="13">
        <f t="shared" si="1"/>
        <v>75</v>
      </c>
      <c r="B84" s="13" t="s">
        <v>5091</v>
      </c>
      <c r="C84" s="13" t="s">
        <v>193</v>
      </c>
      <c r="D84" s="13" t="s">
        <v>3845</v>
      </c>
    </row>
    <row r="85" spans="1:4" x14ac:dyDescent="0.25">
      <c r="A85" s="13">
        <f t="shared" si="1"/>
        <v>76</v>
      </c>
      <c r="B85" s="13" t="s">
        <v>5091</v>
      </c>
      <c r="C85" s="13" t="s">
        <v>195</v>
      </c>
      <c r="D85" s="13" t="s">
        <v>3887</v>
      </c>
    </row>
    <row r="86" spans="1:4" x14ac:dyDescent="0.25">
      <c r="A86" s="13">
        <f t="shared" si="1"/>
        <v>77</v>
      </c>
      <c r="B86" s="13" t="s">
        <v>5091</v>
      </c>
      <c r="C86" s="13" t="s">
        <v>197</v>
      </c>
      <c r="D86" s="13" t="s">
        <v>3893</v>
      </c>
    </row>
    <row r="87" spans="1:4" x14ac:dyDescent="0.25">
      <c r="A87" s="13">
        <f t="shared" si="1"/>
        <v>78</v>
      </c>
      <c r="B87" s="13" t="s">
        <v>5091</v>
      </c>
      <c r="C87" s="13" t="s">
        <v>199</v>
      </c>
      <c r="D87" s="13" t="s">
        <v>3897</v>
      </c>
    </row>
    <row r="88" spans="1:4" x14ac:dyDescent="0.25">
      <c r="A88" s="13">
        <f t="shared" si="1"/>
        <v>79</v>
      </c>
      <c r="B88" s="13" t="s">
        <v>5091</v>
      </c>
      <c r="C88" s="13" t="s">
        <v>253</v>
      </c>
      <c r="D88" s="13" t="s">
        <v>3903</v>
      </c>
    </row>
    <row r="89" spans="1:4" x14ac:dyDescent="0.25">
      <c r="A89" s="13">
        <f t="shared" si="1"/>
        <v>80</v>
      </c>
      <c r="B89" s="13" t="s">
        <v>5091</v>
      </c>
      <c r="C89" s="13" t="s">
        <v>5307</v>
      </c>
      <c r="D89" s="13" t="s">
        <v>5308</v>
      </c>
    </row>
    <row r="90" spans="1:4" x14ac:dyDescent="0.25">
      <c r="A90" s="13">
        <f t="shared" si="1"/>
        <v>81</v>
      </c>
      <c r="B90" s="13" t="s">
        <v>5091</v>
      </c>
      <c r="C90" s="13" t="s">
        <v>207</v>
      </c>
      <c r="D90" s="13" t="s">
        <v>3909</v>
      </c>
    </row>
    <row r="91" spans="1:4" x14ac:dyDescent="0.25">
      <c r="A91" s="13">
        <f t="shared" si="1"/>
        <v>82</v>
      </c>
      <c r="B91" s="13" t="s">
        <v>5091</v>
      </c>
      <c r="C91" s="13" t="s">
        <v>259</v>
      </c>
      <c r="D91" s="13" t="s">
        <v>3916</v>
      </c>
    </row>
    <row r="92" spans="1:4" x14ac:dyDescent="0.25">
      <c r="A92" s="13">
        <f t="shared" si="1"/>
        <v>83</v>
      </c>
      <c r="B92" s="13" t="s">
        <v>5091</v>
      </c>
      <c r="C92" s="13" t="s">
        <v>261</v>
      </c>
      <c r="D92" s="13" t="s">
        <v>3920</v>
      </c>
    </row>
    <row r="93" spans="1:4" x14ac:dyDescent="0.25">
      <c r="A93" s="13">
        <f t="shared" si="1"/>
        <v>84</v>
      </c>
      <c r="B93" s="13" t="s">
        <v>5091</v>
      </c>
      <c r="C93" s="13" t="s">
        <v>1185</v>
      </c>
      <c r="D93" s="13" t="s">
        <v>3928</v>
      </c>
    </row>
    <row r="94" spans="1:4" x14ac:dyDescent="0.25">
      <c r="A94" s="13">
        <f t="shared" si="1"/>
        <v>85</v>
      </c>
      <c r="B94" s="13" t="s">
        <v>5091</v>
      </c>
      <c r="C94" s="13" t="s">
        <v>243</v>
      </c>
      <c r="D94" s="13" t="s">
        <v>3951</v>
      </c>
    </row>
    <row r="95" spans="1:4" x14ac:dyDescent="0.25">
      <c r="A95" s="13">
        <f t="shared" si="1"/>
        <v>86</v>
      </c>
      <c r="B95" s="13" t="s">
        <v>5091</v>
      </c>
      <c r="C95" s="13" t="s">
        <v>3954</v>
      </c>
      <c r="D95" s="13" t="s">
        <v>3953</v>
      </c>
    </row>
    <row r="96" spans="1:4" x14ac:dyDescent="0.25">
      <c r="A96" s="13">
        <f t="shared" si="1"/>
        <v>87</v>
      </c>
      <c r="B96" s="13" t="s">
        <v>5091</v>
      </c>
      <c r="C96" s="13" t="s">
        <v>239</v>
      </c>
      <c r="D96" s="13" t="s">
        <v>3957</v>
      </c>
    </row>
    <row r="97" spans="1:4" x14ac:dyDescent="0.25">
      <c r="A97" s="13">
        <f t="shared" si="1"/>
        <v>88</v>
      </c>
      <c r="B97" s="13" t="s">
        <v>5091</v>
      </c>
      <c r="C97" s="13" t="s">
        <v>3481</v>
      </c>
      <c r="D97" s="13"/>
    </row>
    <row r="98" spans="1:4" x14ac:dyDescent="0.25">
      <c r="A98" s="13">
        <f t="shared" si="1"/>
        <v>89</v>
      </c>
      <c r="B98" s="13" t="s">
        <v>5091</v>
      </c>
      <c r="C98" s="13" t="s">
        <v>665</v>
      </c>
      <c r="D98" s="13" t="s">
        <v>3973</v>
      </c>
    </row>
    <row r="99" spans="1:4" x14ac:dyDescent="0.25">
      <c r="A99" s="13">
        <f t="shared" si="1"/>
        <v>90</v>
      </c>
      <c r="B99" s="13" t="s">
        <v>5091</v>
      </c>
      <c r="C99" s="13" t="s">
        <v>205</v>
      </c>
      <c r="D99" s="13" t="s">
        <v>3977</v>
      </c>
    </row>
    <row r="100" spans="1:4" x14ac:dyDescent="0.25">
      <c r="A100" s="13">
        <f t="shared" si="1"/>
        <v>91</v>
      </c>
      <c r="B100" s="13" t="s">
        <v>5091</v>
      </c>
      <c r="C100" s="13" t="s">
        <v>667</v>
      </c>
      <c r="D100" s="13" t="s">
        <v>3980</v>
      </c>
    </row>
    <row r="101" spans="1:4" x14ac:dyDescent="0.25">
      <c r="A101" s="13">
        <f t="shared" si="1"/>
        <v>92</v>
      </c>
      <c r="B101" s="13" t="s">
        <v>5091</v>
      </c>
      <c r="C101" s="13" t="s">
        <v>203</v>
      </c>
      <c r="D101" s="13" t="s">
        <v>3982</v>
      </c>
    </row>
    <row r="102" spans="1:4" x14ac:dyDescent="0.25">
      <c r="A102" s="13">
        <f t="shared" si="1"/>
        <v>93</v>
      </c>
      <c r="B102" s="13" t="s">
        <v>5235</v>
      </c>
      <c r="C102" s="13" t="s">
        <v>398</v>
      </c>
      <c r="D102" s="13" t="s">
        <v>4501</v>
      </c>
    </row>
    <row r="103" spans="1:4" x14ac:dyDescent="0.25">
      <c r="A103" s="13">
        <f t="shared" si="1"/>
        <v>94</v>
      </c>
      <c r="B103" s="13" t="s">
        <v>5235</v>
      </c>
      <c r="C103" s="13" t="s">
        <v>400</v>
      </c>
      <c r="D103" s="13" t="s">
        <v>4511</v>
      </c>
    </row>
    <row r="104" spans="1:4" x14ac:dyDescent="0.25">
      <c r="A104" s="13">
        <f t="shared" si="1"/>
        <v>95</v>
      </c>
      <c r="B104" s="13" t="s">
        <v>5235</v>
      </c>
      <c r="C104" s="13" t="s">
        <v>824</v>
      </c>
      <c r="D104" s="13" t="s">
        <v>4515</v>
      </c>
    </row>
    <row r="105" spans="1:4" x14ac:dyDescent="0.25">
      <c r="A105" s="13">
        <f t="shared" si="1"/>
        <v>96</v>
      </c>
      <c r="B105" s="13" t="s">
        <v>5235</v>
      </c>
      <c r="C105" s="13" t="s">
        <v>798</v>
      </c>
      <c r="D105" s="13" t="s">
        <v>4516</v>
      </c>
    </row>
    <row r="106" spans="1:4" x14ac:dyDescent="0.25">
      <c r="A106" s="13">
        <f t="shared" si="1"/>
        <v>97</v>
      </c>
      <c r="B106" s="13" t="s">
        <v>5235</v>
      </c>
      <c r="C106" s="13" t="s">
        <v>827</v>
      </c>
      <c r="D106" s="13" t="s">
        <v>4538</v>
      </c>
    </row>
    <row r="107" spans="1:4" x14ac:dyDescent="0.25">
      <c r="A107" s="13">
        <f t="shared" si="1"/>
        <v>98</v>
      </c>
      <c r="B107" s="13" t="s">
        <v>5235</v>
      </c>
      <c r="C107" s="13" t="s">
        <v>105</v>
      </c>
      <c r="D107" s="13" t="s">
        <v>4544</v>
      </c>
    </row>
    <row r="108" spans="1:4" x14ac:dyDescent="0.25">
      <c r="A108" s="13">
        <f t="shared" si="1"/>
        <v>99</v>
      </c>
      <c r="B108" s="13" t="s">
        <v>5235</v>
      </c>
      <c r="C108" s="13" t="s">
        <v>107</v>
      </c>
      <c r="D108" s="13" t="s">
        <v>4554</v>
      </c>
    </row>
    <row r="109" spans="1:4" x14ac:dyDescent="0.25">
      <c r="A109" s="13">
        <f t="shared" si="1"/>
        <v>100</v>
      </c>
      <c r="B109" s="13" t="s">
        <v>5235</v>
      </c>
      <c r="C109" s="13" t="s">
        <v>106</v>
      </c>
      <c r="D109" s="13" t="s">
        <v>4556</v>
      </c>
    </row>
    <row r="110" spans="1:4" x14ac:dyDescent="0.25">
      <c r="A110" s="13">
        <f t="shared" si="1"/>
        <v>101</v>
      </c>
      <c r="B110" s="13" t="s">
        <v>5235</v>
      </c>
      <c r="C110" s="13" t="s">
        <v>108</v>
      </c>
      <c r="D110" s="13" t="s">
        <v>4557</v>
      </c>
    </row>
    <row r="111" spans="1:4" x14ac:dyDescent="0.25">
      <c r="A111" s="13">
        <f t="shared" si="1"/>
        <v>102</v>
      </c>
      <c r="B111" s="13" t="s">
        <v>5235</v>
      </c>
      <c r="C111" s="13" t="s">
        <v>799</v>
      </c>
      <c r="D111" s="13" t="s">
        <v>4562</v>
      </c>
    </row>
    <row r="112" spans="1:4" x14ac:dyDescent="0.25">
      <c r="A112" s="13">
        <f t="shared" si="1"/>
        <v>103</v>
      </c>
      <c r="B112" s="13" t="s">
        <v>5235</v>
      </c>
      <c r="C112" s="13" t="s">
        <v>1237</v>
      </c>
      <c r="D112" s="13" t="s">
        <v>4563</v>
      </c>
    </row>
    <row r="113" spans="1:4" x14ac:dyDescent="0.25">
      <c r="A113" s="13">
        <f t="shared" si="1"/>
        <v>104</v>
      </c>
      <c r="B113" s="13" t="s">
        <v>5235</v>
      </c>
      <c r="C113" s="13" t="s">
        <v>800</v>
      </c>
      <c r="D113" s="13" t="s">
        <v>4564</v>
      </c>
    </row>
    <row r="114" spans="1:4" x14ac:dyDescent="0.25">
      <c r="A114" s="13">
        <f t="shared" si="1"/>
        <v>105</v>
      </c>
      <c r="B114" s="13" t="s">
        <v>5235</v>
      </c>
      <c r="C114" s="13" t="s">
        <v>4566</v>
      </c>
      <c r="D114" s="13" t="s">
        <v>4565</v>
      </c>
    </row>
    <row r="115" spans="1:4" x14ac:dyDescent="0.25">
      <c r="A115" s="13">
        <f t="shared" si="1"/>
        <v>106</v>
      </c>
      <c r="B115" s="13" t="s">
        <v>5235</v>
      </c>
      <c r="C115" s="13" t="s">
        <v>4581</v>
      </c>
      <c r="D115" s="13" t="s">
        <v>5309</v>
      </c>
    </row>
    <row r="116" spans="1:4" x14ac:dyDescent="0.25">
      <c r="A116" s="13">
        <f t="shared" si="1"/>
        <v>107</v>
      </c>
      <c r="B116" s="13" t="s">
        <v>5235</v>
      </c>
      <c r="C116" s="13" t="s">
        <v>5310</v>
      </c>
      <c r="D116" s="13" t="s">
        <v>5309</v>
      </c>
    </row>
    <row r="117" spans="1:4" x14ac:dyDescent="0.25">
      <c r="A117" s="13">
        <f t="shared" si="1"/>
        <v>108</v>
      </c>
      <c r="B117" s="13" t="s">
        <v>5235</v>
      </c>
      <c r="C117" s="13" t="s">
        <v>5311</v>
      </c>
      <c r="D117" s="13" t="s">
        <v>5312</v>
      </c>
    </row>
    <row r="118" spans="1:4" x14ac:dyDescent="0.25">
      <c r="A118" s="13">
        <f t="shared" si="1"/>
        <v>109</v>
      </c>
      <c r="B118" s="13" t="s">
        <v>5235</v>
      </c>
      <c r="C118" s="13" t="s">
        <v>5313</v>
      </c>
      <c r="D118" s="13" t="s">
        <v>5314</v>
      </c>
    </row>
    <row r="119" spans="1:4" x14ac:dyDescent="0.25">
      <c r="A119" s="13">
        <f t="shared" si="1"/>
        <v>110</v>
      </c>
      <c r="B119" s="13" t="s">
        <v>5235</v>
      </c>
      <c r="C119" s="13" t="s">
        <v>5315</v>
      </c>
      <c r="D119" s="13" t="s">
        <v>5316</v>
      </c>
    </row>
    <row r="120" spans="1:4" x14ac:dyDescent="0.25">
      <c r="A120" s="13">
        <f t="shared" si="1"/>
        <v>111</v>
      </c>
      <c r="B120" s="13" t="s">
        <v>5235</v>
      </c>
      <c r="C120" s="13" t="s">
        <v>5317</v>
      </c>
      <c r="D120" s="13" t="s">
        <v>5318</v>
      </c>
    </row>
    <row r="121" spans="1:4" x14ac:dyDescent="0.25">
      <c r="A121" s="13">
        <f t="shared" si="1"/>
        <v>112</v>
      </c>
      <c r="B121" s="13" t="s">
        <v>5235</v>
      </c>
      <c r="C121" s="13" t="s">
        <v>4583</v>
      </c>
      <c r="D121" s="13" t="s">
        <v>5319</v>
      </c>
    </row>
    <row r="122" spans="1:4" x14ac:dyDescent="0.25">
      <c r="A122" s="13">
        <f t="shared" si="1"/>
        <v>113</v>
      </c>
      <c r="B122" s="13" t="s">
        <v>668</v>
      </c>
      <c r="C122" s="13" t="s">
        <v>1235</v>
      </c>
      <c r="D122" s="13" t="s">
        <v>5187</v>
      </c>
    </row>
    <row r="123" spans="1:4" x14ac:dyDescent="0.25">
      <c r="A123" s="13">
        <f t="shared" si="1"/>
        <v>114</v>
      </c>
      <c r="B123" s="13" t="s">
        <v>668</v>
      </c>
      <c r="C123" s="13" t="s">
        <v>382</v>
      </c>
      <c r="D123" s="13" t="s">
        <v>5188</v>
      </c>
    </row>
    <row r="124" spans="1:4" x14ac:dyDescent="0.25">
      <c r="A124" s="13">
        <f t="shared" si="1"/>
        <v>115</v>
      </c>
      <c r="B124" s="13" t="s">
        <v>668</v>
      </c>
      <c r="C124" s="13" t="s">
        <v>396</v>
      </c>
      <c r="D124" s="13" t="s">
        <v>5194</v>
      </c>
    </row>
    <row r="125" spans="1:4" x14ac:dyDescent="0.25">
      <c r="A125" s="13">
        <f t="shared" si="1"/>
        <v>116</v>
      </c>
      <c r="B125" s="13" t="s">
        <v>668</v>
      </c>
      <c r="C125" s="13" t="s">
        <v>384</v>
      </c>
      <c r="D125" s="13" t="s">
        <v>5197</v>
      </c>
    </row>
    <row r="126" spans="1:4" x14ac:dyDescent="0.25">
      <c r="A126" s="13">
        <f t="shared" si="1"/>
        <v>117</v>
      </c>
      <c r="B126" s="13" t="s">
        <v>668</v>
      </c>
      <c r="C126" s="13" t="s">
        <v>388</v>
      </c>
      <c r="D126" s="13" t="s">
        <v>5202</v>
      </c>
    </row>
    <row r="127" spans="1:4" x14ac:dyDescent="0.25">
      <c r="A127" s="13">
        <f t="shared" si="1"/>
        <v>118</v>
      </c>
      <c r="B127" s="13" t="s">
        <v>668</v>
      </c>
      <c r="C127" s="13" t="s">
        <v>380</v>
      </c>
      <c r="D127" s="13" t="s">
        <v>5205</v>
      </c>
    </row>
    <row r="128" spans="1:4" x14ac:dyDescent="0.25">
      <c r="A128" s="13">
        <f t="shared" si="1"/>
        <v>119</v>
      </c>
      <c r="B128" s="13" t="s">
        <v>668</v>
      </c>
      <c r="C128" s="13" t="s">
        <v>390</v>
      </c>
      <c r="D128" s="13" t="s">
        <v>5208</v>
      </c>
    </row>
    <row r="129" spans="1:4" x14ac:dyDescent="0.25">
      <c r="A129" s="80">
        <f t="shared" si="1"/>
        <v>120</v>
      </c>
      <c r="B129" s="80" t="s">
        <v>668</v>
      </c>
      <c r="C129" s="80" t="s">
        <v>386</v>
      </c>
      <c r="D129" s="80" t="s">
        <v>5320</v>
      </c>
    </row>
    <row r="130" spans="1:4" x14ac:dyDescent="0.25">
      <c r="A130" s="13">
        <f t="shared" si="1"/>
        <v>121</v>
      </c>
      <c r="B130" s="13" t="s">
        <v>668</v>
      </c>
      <c r="C130" s="13" t="s">
        <v>115</v>
      </c>
      <c r="D130" s="13" t="s">
        <v>5210</v>
      </c>
    </row>
    <row r="131" spans="1:4" x14ac:dyDescent="0.25">
      <c r="A131" s="13">
        <f t="shared" si="1"/>
        <v>122</v>
      </c>
      <c r="B131" s="13" t="s">
        <v>668</v>
      </c>
      <c r="C131" s="13" t="s">
        <v>394</v>
      </c>
      <c r="D131" s="13" t="s">
        <v>5213</v>
      </c>
    </row>
    <row r="132" spans="1:4" x14ac:dyDescent="0.25">
      <c r="A132" s="13">
        <f t="shared" si="1"/>
        <v>123</v>
      </c>
      <c r="B132" s="13" t="s">
        <v>668</v>
      </c>
      <c r="C132" s="13" t="s">
        <v>392</v>
      </c>
      <c r="D132" s="13" t="s">
        <v>5219</v>
      </c>
    </row>
    <row r="133" spans="1:4" x14ac:dyDescent="0.25">
      <c r="A133" s="13">
        <f t="shared" si="1"/>
        <v>124</v>
      </c>
      <c r="B133" s="13" t="s">
        <v>668</v>
      </c>
      <c r="C133" s="13" t="s">
        <v>797</v>
      </c>
      <c r="D133" s="13" t="s">
        <v>5229</v>
      </c>
    </row>
    <row r="134" spans="1:4" x14ac:dyDescent="0.25">
      <c r="A134" s="13">
        <f t="shared" si="1"/>
        <v>125</v>
      </c>
      <c r="B134" s="13" t="s">
        <v>668</v>
      </c>
      <c r="C134" s="13" t="s">
        <v>805</v>
      </c>
      <c r="D134" s="13" t="s">
        <v>5233</v>
      </c>
    </row>
    <row r="135" spans="1:4" x14ac:dyDescent="0.25">
      <c r="A135" s="13">
        <f t="shared" si="1"/>
        <v>126</v>
      </c>
      <c r="B135" s="13" t="s">
        <v>5010</v>
      </c>
      <c r="C135" s="13" t="s">
        <v>5282</v>
      </c>
      <c r="D135" s="13" t="s">
        <v>5237</v>
      </c>
    </row>
    <row r="136" spans="1:4" x14ac:dyDescent="0.25">
      <c r="A136" s="13">
        <f t="shared" si="1"/>
        <v>127</v>
      </c>
      <c r="B136" s="13" t="s">
        <v>5010</v>
      </c>
      <c r="C136" s="13" t="s">
        <v>433</v>
      </c>
      <c r="D136" s="13" t="s">
        <v>5238</v>
      </c>
    </row>
    <row r="137" spans="1:4" x14ac:dyDescent="0.25">
      <c r="A137" s="13">
        <f t="shared" si="1"/>
        <v>128</v>
      </c>
      <c r="B137" s="13" t="s">
        <v>5010</v>
      </c>
      <c r="C137" s="13" t="s">
        <v>5239</v>
      </c>
      <c r="D137" s="13" t="s">
        <v>5240</v>
      </c>
    </row>
    <row r="138" spans="1:4" x14ac:dyDescent="0.25">
      <c r="A138" s="13">
        <f t="shared" si="1"/>
        <v>129</v>
      </c>
      <c r="B138" s="13" t="s">
        <v>5010</v>
      </c>
      <c r="C138" s="13" t="s">
        <v>3480</v>
      </c>
      <c r="D138" s="13" t="s">
        <v>5241</v>
      </c>
    </row>
    <row r="139" spans="1:4" x14ac:dyDescent="0.25">
      <c r="A139" s="13">
        <f t="shared" si="1"/>
        <v>130</v>
      </c>
      <c r="B139" s="13" t="s">
        <v>5010</v>
      </c>
      <c r="C139" s="13" t="s">
        <v>133</v>
      </c>
      <c r="D139" s="13" t="s">
        <v>5242</v>
      </c>
    </row>
    <row r="140" spans="1:4" x14ac:dyDescent="0.25">
      <c r="A140" s="13">
        <f t="shared" ref="A140:A203" si="2">A139+1</f>
        <v>131</v>
      </c>
      <c r="B140" s="13" t="s">
        <v>5010</v>
      </c>
      <c r="C140" s="13" t="s">
        <v>1239</v>
      </c>
      <c r="D140" s="13" t="s">
        <v>5243</v>
      </c>
    </row>
    <row r="141" spans="1:4" x14ac:dyDescent="0.25">
      <c r="A141" s="13">
        <f t="shared" si="2"/>
        <v>132</v>
      </c>
      <c r="B141" s="13" t="s">
        <v>5010</v>
      </c>
      <c r="C141" s="13" t="s">
        <v>129</v>
      </c>
      <c r="D141" s="13" t="s">
        <v>5244</v>
      </c>
    </row>
    <row r="142" spans="1:4" x14ac:dyDescent="0.25">
      <c r="A142" s="13">
        <f t="shared" si="2"/>
        <v>133</v>
      </c>
      <c r="B142" s="13" t="s">
        <v>5010</v>
      </c>
      <c r="C142" s="13" t="s">
        <v>801</v>
      </c>
      <c r="D142" s="13" t="s">
        <v>5245</v>
      </c>
    </row>
    <row r="143" spans="1:4" x14ac:dyDescent="0.25">
      <c r="A143" s="13">
        <f t="shared" si="2"/>
        <v>134</v>
      </c>
      <c r="B143" s="13" t="s">
        <v>5010</v>
      </c>
      <c r="C143" s="13" t="s">
        <v>437</v>
      </c>
      <c r="D143" s="13" t="s">
        <v>5246</v>
      </c>
    </row>
    <row r="144" spans="1:4" x14ac:dyDescent="0.25">
      <c r="A144" s="13">
        <f t="shared" si="2"/>
        <v>135</v>
      </c>
      <c r="B144" s="13" t="s">
        <v>5010</v>
      </c>
      <c r="C144" s="13" t="s">
        <v>123</v>
      </c>
      <c r="D144" s="13" t="s">
        <v>5247</v>
      </c>
    </row>
    <row r="145" spans="1:4" x14ac:dyDescent="0.25">
      <c r="A145" s="13">
        <f t="shared" si="2"/>
        <v>136</v>
      </c>
      <c r="B145" s="13" t="s">
        <v>5010</v>
      </c>
      <c r="C145" s="13" t="s">
        <v>1241</v>
      </c>
      <c r="D145" s="13" t="s">
        <v>5248</v>
      </c>
    </row>
    <row r="146" spans="1:4" x14ac:dyDescent="0.25">
      <c r="A146" s="13">
        <f t="shared" si="2"/>
        <v>137</v>
      </c>
      <c r="B146" s="13" t="s">
        <v>5010</v>
      </c>
      <c r="C146" s="13" t="s">
        <v>127</v>
      </c>
      <c r="D146" s="13" t="s">
        <v>5249</v>
      </c>
    </row>
    <row r="147" spans="1:4" x14ac:dyDescent="0.25">
      <c r="A147" s="13">
        <f t="shared" si="2"/>
        <v>138</v>
      </c>
      <c r="B147" s="13" t="s">
        <v>5010</v>
      </c>
      <c r="C147" s="13" t="s">
        <v>698</v>
      </c>
      <c r="D147" s="13" t="s">
        <v>5250</v>
      </c>
    </row>
    <row r="148" spans="1:4" x14ac:dyDescent="0.25">
      <c r="A148" s="13">
        <f t="shared" si="2"/>
        <v>139</v>
      </c>
      <c r="B148" s="13" t="s">
        <v>5010</v>
      </c>
      <c r="C148" s="13" t="s">
        <v>121</v>
      </c>
      <c r="D148" s="13" t="s">
        <v>5251</v>
      </c>
    </row>
    <row r="149" spans="1:4" x14ac:dyDescent="0.25">
      <c r="A149" s="13">
        <f t="shared" si="2"/>
        <v>140</v>
      </c>
      <c r="B149" s="13" t="s">
        <v>5010</v>
      </c>
      <c r="C149" s="13" t="s">
        <v>137</v>
      </c>
      <c r="D149" s="13" t="s">
        <v>5252</v>
      </c>
    </row>
    <row r="150" spans="1:4" x14ac:dyDescent="0.25">
      <c r="A150" s="13">
        <f t="shared" si="2"/>
        <v>141</v>
      </c>
      <c r="B150" s="13" t="s">
        <v>5010</v>
      </c>
      <c r="C150" s="13" t="s">
        <v>707</v>
      </c>
      <c r="D150" s="13" t="s">
        <v>5253</v>
      </c>
    </row>
    <row r="151" spans="1:4" x14ac:dyDescent="0.25">
      <c r="A151" s="13">
        <f t="shared" si="2"/>
        <v>142</v>
      </c>
      <c r="B151" s="13" t="s">
        <v>5010</v>
      </c>
      <c r="C151" s="13" t="s">
        <v>1243</v>
      </c>
      <c r="D151" s="13" t="s">
        <v>5254</v>
      </c>
    </row>
    <row r="152" spans="1:4" x14ac:dyDescent="0.25">
      <c r="A152" s="13">
        <f t="shared" si="2"/>
        <v>143</v>
      </c>
      <c r="B152" s="13" t="s">
        <v>5010</v>
      </c>
      <c r="C152" s="13" t="s">
        <v>705</v>
      </c>
      <c r="D152" s="13" t="s">
        <v>5255</v>
      </c>
    </row>
    <row r="153" spans="1:4" x14ac:dyDescent="0.25">
      <c r="A153" s="13">
        <f t="shared" si="2"/>
        <v>144</v>
      </c>
      <c r="B153" s="13" t="s">
        <v>5010</v>
      </c>
      <c r="C153" s="13" t="s">
        <v>125</v>
      </c>
      <c r="D153" s="13" t="s">
        <v>5256</v>
      </c>
    </row>
    <row r="154" spans="1:4" x14ac:dyDescent="0.25">
      <c r="A154" s="13">
        <f t="shared" si="2"/>
        <v>145</v>
      </c>
      <c r="B154" s="13" t="s">
        <v>5010</v>
      </c>
      <c r="C154" s="13" t="s">
        <v>135</v>
      </c>
      <c r="D154" s="13" t="s">
        <v>5257</v>
      </c>
    </row>
    <row r="155" spans="1:4" x14ac:dyDescent="0.25">
      <c r="A155" s="13">
        <f t="shared" si="2"/>
        <v>146</v>
      </c>
      <c r="B155" s="13" t="s">
        <v>5010</v>
      </c>
      <c r="C155" s="13" t="s">
        <v>435</v>
      </c>
      <c r="D155" s="13" t="s">
        <v>5258</v>
      </c>
    </row>
    <row r="156" spans="1:4" x14ac:dyDescent="0.25">
      <c r="A156" s="13">
        <f t="shared" si="2"/>
        <v>147</v>
      </c>
      <c r="B156" s="13" t="s">
        <v>5010</v>
      </c>
      <c r="C156" s="13" t="s">
        <v>3523</v>
      </c>
      <c r="D156" s="13"/>
    </row>
    <row r="157" spans="1:4" x14ac:dyDescent="0.25">
      <c r="A157" s="13">
        <f t="shared" si="2"/>
        <v>148</v>
      </c>
      <c r="B157" s="13" t="s">
        <v>5010</v>
      </c>
      <c r="C157" s="13" t="s">
        <v>5259</v>
      </c>
      <c r="D157" s="13"/>
    </row>
    <row r="158" spans="1:4" x14ac:dyDescent="0.25">
      <c r="A158" s="13">
        <f t="shared" si="2"/>
        <v>149</v>
      </c>
      <c r="B158" s="13" t="s">
        <v>5010</v>
      </c>
      <c r="C158" s="13" t="s">
        <v>119</v>
      </c>
      <c r="D158" s="13" t="s">
        <v>5260</v>
      </c>
    </row>
    <row r="159" spans="1:4" x14ac:dyDescent="0.25">
      <c r="A159" s="13">
        <f t="shared" si="2"/>
        <v>150</v>
      </c>
      <c r="B159" s="13" t="s">
        <v>5010</v>
      </c>
      <c r="C159" s="13" t="s">
        <v>117</v>
      </c>
      <c r="D159" s="13" t="s">
        <v>5261</v>
      </c>
    </row>
    <row r="160" spans="1:4" x14ac:dyDescent="0.25">
      <c r="A160" s="13">
        <f t="shared" si="2"/>
        <v>151</v>
      </c>
      <c r="B160" s="13" t="s">
        <v>5010</v>
      </c>
      <c r="C160" s="13" t="s">
        <v>5262</v>
      </c>
      <c r="D160" s="13"/>
    </row>
    <row r="161" spans="1:4" x14ac:dyDescent="0.25">
      <c r="A161" s="13">
        <f t="shared" si="2"/>
        <v>152</v>
      </c>
      <c r="B161" s="13" t="s">
        <v>5010</v>
      </c>
      <c r="C161" s="13" t="s">
        <v>5321</v>
      </c>
      <c r="D161" s="13" t="s">
        <v>5322</v>
      </c>
    </row>
    <row r="162" spans="1:4" x14ac:dyDescent="0.25">
      <c r="A162" s="13">
        <f t="shared" si="2"/>
        <v>153</v>
      </c>
      <c r="B162" s="13" t="s">
        <v>5010</v>
      </c>
      <c r="C162" s="13" t="s">
        <v>5263</v>
      </c>
      <c r="D162" s="13"/>
    </row>
    <row r="163" spans="1:4" x14ac:dyDescent="0.25">
      <c r="A163" s="13">
        <f t="shared" si="2"/>
        <v>154</v>
      </c>
      <c r="B163" s="13" t="s">
        <v>438</v>
      </c>
      <c r="C163" s="13" t="s">
        <v>353</v>
      </c>
      <c r="D163" s="13" t="s">
        <v>5107</v>
      </c>
    </row>
    <row r="164" spans="1:4" x14ac:dyDescent="0.25">
      <c r="A164" s="13">
        <f t="shared" si="2"/>
        <v>155</v>
      </c>
      <c r="B164" s="13" t="s">
        <v>438</v>
      </c>
      <c r="C164" s="13" t="s">
        <v>355</v>
      </c>
      <c r="D164" s="13" t="s">
        <v>5123</v>
      </c>
    </row>
    <row r="165" spans="1:4" x14ac:dyDescent="0.25">
      <c r="A165" s="13">
        <f t="shared" si="2"/>
        <v>156</v>
      </c>
      <c r="B165" s="13" t="s">
        <v>438</v>
      </c>
      <c r="C165" s="13" t="s">
        <v>1193</v>
      </c>
      <c r="D165" s="13" t="s">
        <v>5128</v>
      </c>
    </row>
    <row r="166" spans="1:4" x14ac:dyDescent="0.25">
      <c r="A166" s="13">
        <f t="shared" si="2"/>
        <v>157</v>
      </c>
      <c r="B166" s="13" t="s">
        <v>438</v>
      </c>
      <c r="C166" s="13" t="s">
        <v>813</v>
      </c>
      <c r="D166" s="13" t="s">
        <v>5131</v>
      </c>
    </row>
    <row r="167" spans="1:4" x14ac:dyDescent="0.25">
      <c r="A167" s="13">
        <f t="shared" si="2"/>
        <v>158</v>
      </c>
      <c r="B167" s="13" t="s">
        <v>438</v>
      </c>
      <c r="C167" s="13" t="s">
        <v>786</v>
      </c>
      <c r="D167" s="13" t="s">
        <v>5135</v>
      </c>
    </row>
    <row r="168" spans="1:4" x14ac:dyDescent="0.25">
      <c r="A168" s="13">
        <f t="shared" si="2"/>
        <v>159</v>
      </c>
      <c r="B168" s="13" t="s">
        <v>438</v>
      </c>
      <c r="C168" s="13" t="s">
        <v>343</v>
      </c>
      <c r="D168" s="13" t="s">
        <v>5141</v>
      </c>
    </row>
    <row r="169" spans="1:4" x14ac:dyDescent="0.25">
      <c r="A169" s="13">
        <f t="shared" si="2"/>
        <v>160</v>
      </c>
      <c r="B169" s="13" t="s">
        <v>438</v>
      </c>
      <c r="C169" s="13" t="s">
        <v>345</v>
      </c>
      <c r="D169" s="13" t="s">
        <v>5148</v>
      </c>
    </row>
    <row r="170" spans="1:4" x14ac:dyDescent="0.25">
      <c r="A170" s="13">
        <f t="shared" si="2"/>
        <v>161</v>
      </c>
      <c r="B170" s="13" t="s">
        <v>438</v>
      </c>
      <c r="C170" s="13" t="s">
        <v>1195</v>
      </c>
      <c r="D170" s="13" t="s">
        <v>5158</v>
      </c>
    </row>
    <row r="171" spans="1:4" x14ac:dyDescent="0.25">
      <c r="A171" s="13">
        <f t="shared" si="2"/>
        <v>162</v>
      </c>
      <c r="B171" s="13" t="s">
        <v>438</v>
      </c>
      <c r="C171" s="13" t="s">
        <v>351</v>
      </c>
      <c r="D171" s="13" t="s">
        <v>5166</v>
      </c>
    </row>
    <row r="172" spans="1:4" x14ac:dyDescent="0.25">
      <c r="A172" s="13">
        <f t="shared" si="2"/>
        <v>163</v>
      </c>
      <c r="B172" s="13" t="s">
        <v>438</v>
      </c>
      <c r="C172" s="13" t="s">
        <v>347</v>
      </c>
      <c r="D172" s="13" t="s">
        <v>5167</v>
      </c>
    </row>
    <row r="173" spans="1:4" x14ac:dyDescent="0.25">
      <c r="A173" s="13">
        <f t="shared" si="2"/>
        <v>164</v>
      </c>
      <c r="B173" s="13" t="s">
        <v>438</v>
      </c>
      <c r="C173" s="13" t="s">
        <v>785</v>
      </c>
      <c r="D173" s="13" t="s">
        <v>5176</v>
      </c>
    </row>
    <row r="174" spans="1:4" x14ac:dyDescent="0.25">
      <c r="A174" s="13">
        <f t="shared" si="2"/>
        <v>165</v>
      </c>
      <c r="B174" s="13" t="s">
        <v>438</v>
      </c>
      <c r="C174" s="13" t="s">
        <v>349</v>
      </c>
      <c r="D174" s="13" t="s">
        <v>5179</v>
      </c>
    </row>
    <row r="175" spans="1:4" x14ac:dyDescent="0.25">
      <c r="A175" s="13">
        <f t="shared" si="2"/>
        <v>166</v>
      </c>
      <c r="B175" s="13" t="s">
        <v>473</v>
      </c>
      <c r="C175" s="13" t="s">
        <v>5323</v>
      </c>
      <c r="D175" s="13"/>
    </row>
    <row r="176" spans="1:4" x14ac:dyDescent="0.25">
      <c r="A176" s="13">
        <f t="shared" si="2"/>
        <v>167</v>
      </c>
      <c r="B176" s="13" t="s">
        <v>473</v>
      </c>
      <c r="C176" s="13" t="s">
        <v>1199</v>
      </c>
      <c r="D176" s="13" t="s">
        <v>5324</v>
      </c>
    </row>
    <row r="177" spans="1:4" x14ac:dyDescent="0.25">
      <c r="A177" s="13">
        <f t="shared" si="2"/>
        <v>168</v>
      </c>
      <c r="B177" s="13" t="s">
        <v>473</v>
      </c>
      <c r="C177" s="13" t="s">
        <v>1201</v>
      </c>
      <c r="D177" s="13" t="s">
        <v>5325</v>
      </c>
    </row>
    <row r="178" spans="1:4" x14ac:dyDescent="0.25">
      <c r="A178" s="13">
        <f t="shared" si="2"/>
        <v>169</v>
      </c>
      <c r="B178" s="13" t="s">
        <v>473</v>
      </c>
      <c r="C178" s="13" t="s">
        <v>1205</v>
      </c>
      <c r="D178" s="13" t="s">
        <v>5326</v>
      </c>
    </row>
    <row r="179" spans="1:4" x14ac:dyDescent="0.25">
      <c r="A179" s="13">
        <f t="shared" si="2"/>
        <v>170</v>
      </c>
      <c r="B179" s="13" t="s">
        <v>473</v>
      </c>
      <c r="C179" s="13" t="s">
        <v>1207</v>
      </c>
      <c r="D179" s="13" t="s">
        <v>5327</v>
      </c>
    </row>
    <row r="180" spans="1:4" x14ac:dyDescent="0.25">
      <c r="A180" s="13">
        <f t="shared" si="2"/>
        <v>171</v>
      </c>
      <c r="B180" s="13" t="s">
        <v>678</v>
      </c>
      <c r="C180" s="13" t="s">
        <v>293</v>
      </c>
      <c r="D180" s="13" t="s">
        <v>3990</v>
      </c>
    </row>
    <row r="181" spans="1:4" x14ac:dyDescent="0.25">
      <c r="A181" s="13">
        <f t="shared" si="2"/>
        <v>172</v>
      </c>
      <c r="B181" s="13" t="s">
        <v>678</v>
      </c>
      <c r="C181" s="13" t="s">
        <v>297</v>
      </c>
      <c r="D181" s="13" t="s">
        <v>4005</v>
      </c>
    </row>
    <row r="182" spans="1:4" x14ac:dyDescent="0.25">
      <c r="A182" s="13">
        <f t="shared" si="2"/>
        <v>173</v>
      </c>
      <c r="B182" s="13" t="s">
        <v>678</v>
      </c>
      <c r="C182" s="13" t="s">
        <v>299</v>
      </c>
      <c r="D182" s="13" t="s">
        <v>4015</v>
      </c>
    </row>
    <row r="183" spans="1:4" x14ac:dyDescent="0.25">
      <c r="A183" s="13">
        <f t="shared" si="2"/>
        <v>174</v>
      </c>
      <c r="B183" s="13" t="s">
        <v>678</v>
      </c>
      <c r="C183" s="13" t="s">
        <v>295</v>
      </c>
      <c r="D183" s="13" t="s">
        <v>4016</v>
      </c>
    </row>
    <row r="184" spans="1:4" x14ac:dyDescent="0.25">
      <c r="A184" s="13">
        <f t="shared" si="2"/>
        <v>175</v>
      </c>
      <c r="B184" s="13" t="s">
        <v>678</v>
      </c>
      <c r="C184" s="13" t="s">
        <v>283</v>
      </c>
      <c r="D184" s="13" t="s">
        <v>4018</v>
      </c>
    </row>
    <row r="185" spans="1:4" x14ac:dyDescent="0.25">
      <c r="A185" s="13">
        <f t="shared" si="2"/>
        <v>176</v>
      </c>
      <c r="B185" s="13" t="s">
        <v>678</v>
      </c>
      <c r="C185" s="13" t="s">
        <v>440</v>
      </c>
      <c r="D185" s="13" t="s">
        <v>4022</v>
      </c>
    </row>
    <row r="186" spans="1:4" x14ac:dyDescent="0.25">
      <c r="A186" s="13">
        <f t="shared" si="2"/>
        <v>177</v>
      </c>
      <c r="B186" s="13" t="s">
        <v>678</v>
      </c>
      <c r="C186" s="13" t="s">
        <v>265</v>
      </c>
      <c r="D186" s="13" t="s">
        <v>4023</v>
      </c>
    </row>
    <row r="187" spans="1:4" x14ac:dyDescent="0.25">
      <c r="A187" s="13">
        <f t="shared" si="2"/>
        <v>178</v>
      </c>
      <c r="B187" s="13" t="s">
        <v>678</v>
      </c>
      <c r="C187" s="13" t="s">
        <v>271</v>
      </c>
      <c r="D187" s="13" t="s">
        <v>4047</v>
      </c>
    </row>
    <row r="188" spans="1:4" x14ac:dyDescent="0.25">
      <c r="A188" s="13">
        <f t="shared" si="2"/>
        <v>179</v>
      </c>
      <c r="B188" s="13" t="s">
        <v>678</v>
      </c>
      <c r="C188" s="13" t="s">
        <v>269</v>
      </c>
      <c r="D188" s="13" t="s">
        <v>4049</v>
      </c>
    </row>
    <row r="189" spans="1:4" x14ac:dyDescent="0.25">
      <c r="A189" s="13">
        <f t="shared" si="2"/>
        <v>180</v>
      </c>
      <c r="B189" s="13" t="s">
        <v>678</v>
      </c>
      <c r="C189" s="13" t="s">
        <v>267</v>
      </c>
      <c r="D189" s="13" t="s">
        <v>4054</v>
      </c>
    </row>
    <row r="190" spans="1:4" x14ac:dyDescent="0.25">
      <c r="A190" s="13">
        <f t="shared" si="2"/>
        <v>181</v>
      </c>
      <c r="B190" s="13" t="s">
        <v>678</v>
      </c>
      <c r="C190" s="13" t="s">
        <v>5328</v>
      </c>
      <c r="D190" s="13" t="s">
        <v>4054</v>
      </c>
    </row>
    <row r="191" spans="1:4" x14ac:dyDescent="0.25">
      <c r="A191" s="13">
        <f t="shared" si="2"/>
        <v>182</v>
      </c>
      <c r="B191" s="13" t="s">
        <v>678</v>
      </c>
      <c r="C191" s="13" t="s">
        <v>1187</v>
      </c>
      <c r="D191" s="13" t="s">
        <v>4075</v>
      </c>
    </row>
    <row r="192" spans="1:4" x14ac:dyDescent="0.25">
      <c r="A192" s="13">
        <f t="shared" si="2"/>
        <v>183</v>
      </c>
      <c r="B192" s="13" t="s">
        <v>678</v>
      </c>
      <c r="C192" s="13" t="s">
        <v>5329</v>
      </c>
      <c r="D192" s="13" t="s">
        <v>5330</v>
      </c>
    </row>
    <row r="193" spans="1:4" x14ac:dyDescent="0.25">
      <c r="A193" s="13">
        <f t="shared" si="2"/>
        <v>184</v>
      </c>
      <c r="B193" s="13" t="s">
        <v>678</v>
      </c>
      <c r="C193" s="13" t="s">
        <v>1189</v>
      </c>
      <c r="D193" s="13" t="s">
        <v>4077</v>
      </c>
    </row>
    <row r="194" spans="1:4" x14ac:dyDescent="0.25">
      <c r="A194" s="13">
        <f t="shared" si="2"/>
        <v>185</v>
      </c>
      <c r="B194" s="13" t="s">
        <v>678</v>
      </c>
      <c r="C194" s="13" t="s">
        <v>285</v>
      </c>
      <c r="D194" s="13" t="s">
        <v>4078</v>
      </c>
    </row>
    <row r="195" spans="1:4" x14ac:dyDescent="0.25">
      <c r="A195" s="13">
        <f t="shared" si="2"/>
        <v>186</v>
      </c>
      <c r="B195" s="13" t="s">
        <v>678</v>
      </c>
      <c r="C195" s="13" t="s">
        <v>287</v>
      </c>
      <c r="D195" s="13" t="s">
        <v>4094</v>
      </c>
    </row>
    <row r="196" spans="1:4" x14ac:dyDescent="0.25">
      <c r="A196" s="13">
        <f t="shared" si="2"/>
        <v>187</v>
      </c>
      <c r="B196" s="13" t="s">
        <v>678</v>
      </c>
      <c r="C196" s="13" t="s">
        <v>1191</v>
      </c>
      <c r="D196" s="13" t="s">
        <v>4099</v>
      </c>
    </row>
    <row r="197" spans="1:4" x14ac:dyDescent="0.25">
      <c r="A197" s="13">
        <f t="shared" si="2"/>
        <v>188</v>
      </c>
      <c r="B197" s="13" t="s">
        <v>678</v>
      </c>
      <c r="C197" s="13" t="s">
        <v>796</v>
      </c>
      <c r="D197" s="13" t="s">
        <v>4100</v>
      </c>
    </row>
    <row r="198" spans="1:4" x14ac:dyDescent="0.25">
      <c r="A198" s="13">
        <f t="shared" si="2"/>
        <v>189</v>
      </c>
      <c r="B198" s="13" t="s">
        <v>678</v>
      </c>
      <c r="C198" s="13" t="s">
        <v>817</v>
      </c>
      <c r="D198" s="13" t="s">
        <v>4106</v>
      </c>
    </row>
    <row r="199" spans="1:4" x14ac:dyDescent="0.25">
      <c r="A199" s="13">
        <f t="shared" si="2"/>
        <v>190</v>
      </c>
      <c r="B199" s="13" t="s">
        <v>678</v>
      </c>
      <c r="C199" s="13" t="s">
        <v>819</v>
      </c>
      <c r="D199" s="13" t="s">
        <v>4115</v>
      </c>
    </row>
    <row r="200" spans="1:4" x14ac:dyDescent="0.25">
      <c r="A200" s="13">
        <f t="shared" si="2"/>
        <v>191</v>
      </c>
      <c r="B200" s="13" t="s">
        <v>678</v>
      </c>
      <c r="C200" s="13" t="s">
        <v>279</v>
      </c>
      <c r="D200" s="13" t="s">
        <v>4117</v>
      </c>
    </row>
    <row r="201" spans="1:4" x14ac:dyDescent="0.25">
      <c r="A201" s="13">
        <f t="shared" si="2"/>
        <v>192</v>
      </c>
      <c r="B201" s="13" t="s">
        <v>678</v>
      </c>
      <c r="C201" s="13" t="s">
        <v>281</v>
      </c>
      <c r="D201" s="13" t="s">
        <v>4121</v>
      </c>
    </row>
    <row r="202" spans="1:4" x14ac:dyDescent="0.25">
      <c r="A202" s="13">
        <f t="shared" si="2"/>
        <v>193</v>
      </c>
      <c r="B202" s="13" t="s">
        <v>678</v>
      </c>
      <c r="C202" s="13" t="s">
        <v>439</v>
      </c>
      <c r="D202" s="13" t="s">
        <v>4122</v>
      </c>
    </row>
    <row r="203" spans="1:4" x14ac:dyDescent="0.25">
      <c r="A203" s="13">
        <f t="shared" si="2"/>
        <v>194</v>
      </c>
      <c r="B203" s="13" t="s">
        <v>678</v>
      </c>
      <c r="C203" s="13" t="s">
        <v>289</v>
      </c>
      <c r="D203" s="13" t="s">
        <v>4123</v>
      </c>
    </row>
    <row r="204" spans="1:4" x14ac:dyDescent="0.25">
      <c r="A204" s="13">
        <f t="shared" ref="A204:A267" si="3">A203+1</f>
        <v>195</v>
      </c>
      <c r="B204" s="13" t="s">
        <v>678</v>
      </c>
      <c r="C204" s="13" t="s">
        <v>291</v>
      </c>
      <c r="D204" s="13" t="s">
        <v>4124</v>
      </c>
    </row>
    <row r="205" spans="1:4" x14ac:dyDescent="0.25">
      <c r="A205" s="13">
        <f t="shared" si="3"/>
        <v>196</v>
      </c>
      <c r="B205" s="13" t="s">
        <v>678</v>
      </c>
      <c r="C205" s="13" t="s">
        <v>273</v>
      </c>
      <c r="D205" s="13" t="s">
        <v>4125</v>
      </c>
    </row>
    <row r="206" spans="1:4" x14ac:dyDescent="0.25">
      <c r="A206" s="13">
        <f t="shared" si="3"/>
        <v>197</v>
      </c>
      <c r="B206" s="13" t="s">
        <v>678</v>
      </c>
      <c r="C206" s="13" t="s">
        <v>277</v>
      </c>
      <c r="D206" s="13" t="s">
        <v>4128</v>
      </c>
    </row>
    <row r="207" spans="1:4" x14ac:dyDescent="0.25">
      <c r="A207" s="13">
        <f t="shared" si="3"/>
        <v>198</v>
      </c>
      <c r="B207" s="13" t="s">
        <v>678</v>
      </c>
      <c r="C207" s="13" t="s">
        <v>275</v>
      </c>
      <c r="D207" s="13" t="s">
        <v>4130</v>
      </c>
    </row>
    <row r="208" spans="1:4" x14ac:dyDescent="0.25">
      <c r="A208" s="13">
        <f t="shared" si="3"/>
        <v>199</v>
      </c>
      <c r="B208" s="13" t="s">
        <v>5010</v>
      </c>
      <c r="C208" s="13" t="s">
        <v>4586</v>
      </c>
      <c r="D208" s="13" t="s">
        <v>4585</v>
      </c>
    </row>
    <row r="209" spans="1:4" x14ac:dyDescent="0.25">
      <c r="A209" s="13">
        <f t="shared" si="3"/>
        <v>200</v>
      </c>
      <c r="B209" s="13" t="s">
        <v>5010</v>
      </c>
      <c r="C209" s="13" t="s">
        <v>4677</v>
      </c>
      <c r="D209" s="13" t="s">
        <v>4676</v>
      </c>
    </row>
    <row r="210" spans="1:4" x14ac:dyDescent="0.25">
      <c r="A210" s="13">
        <f t="shared" si="3"/>
        <v>201</v>
      </c>
      <c r="B210" s="13" t="s">
        <v>5010</v>
      </c>
      <c r="C210" s="13" t="s">
        <v>4706</v>
      </c>
      <c r="D210" s="13" t="s">
        <v>4705</v>
      </c>
    </row>
    <row r="211" spans="1:4" x14ac:dyDescent="0.25">
      <c r="A211" s="13">
        <f t="shared" si="3"/>
        <v>202</v>
      </c>
      <c r="B211" s="13" t="s">
        <v>5010</v>
      </c>
      <c r="C211" s="13" t="s">
        <v>4713</v>
      </c>
      <c r="D211" s="13" t="s">
        <v>4712</v>
      </c>
    </row>
    <row r="212" spans="1:4" x14ac:dyDescent="0.25">
      <c r="A212" s="13">
        <f t="shared" si="3"/>
        <v>203</v>
      </c>
      <c r="B212" s="13" t="s">
        <v>5010</v>
      </c>
      <c r="C212" s="13" t="s">
        <v>4723</v>
      </c>
      <c r="D212" s="13" t="s">
        <v>4722</v>
      </c>
    </row>
    <row r="213" spans="1:4" x14ac:dyDescent="0.25">
      <c r="A213" s="13">
        <f t="shared" si="3"/>
        <v>204</v>
      </c>
      <c r="B213" s="13" t="s">
        <v>5010</v>
      </c>
      <c r="C213" s="13" t="s">
        <v>4729</v>
      </c>
      <c r="D213" s="13" t="s">
        <v>4728</v>
      </c>
    </row>
    <row r="214" spans="1:4" x14ac:dyDescent="0.25">
      <c r="A214" s="13">
        <f t="shared" si="3"/>
        <v>205</v>
      </c>
      <c r="B214" s="13" t="s">
        <v>5010</v>
      </c>
      <c r="C214" s="13" t="s">
        <v>5011</v>
      </c>
      <c r="D214" s="13"/>
    </row>
    <row r="215" spans="1:4" x14ac:dyDescent="0.25">
      <c r="A215" s="13">
        <f t="shared" si="3"/>
        <v>206</v>
      </c>
      <c r="B215" s="13" t="s">
        <v>5010</v>
      </c>
      <c r="C215" s="13" t="s">
        <v>4743</v>
      </c>
      <c r="D215" s="13" t="s">
        <v>4742</v>
      </c>
    </row>
    <row r="216" spans="1:4" x14ac:dyDescent="0.25">
      <c r="A216" s="13">
        <f t="shared" si="3"/>
        <v>207</v>
      </c>
      <c r="B216" s="13" t="s">
        <v>5010</v>
      </c>
      <c r="C216" s="13" t="s">
        <v>4751</v>
      </c>
      <c r="D216" s="13" t="s">
        <v>4750</v>
      </c>
    </row>
    <row r="217" spans="1:4" s="14" customFormat="1" x14ac:dyDescent="0.25">
      <c r="A217" s="13">
        <f t="shared" si="3"/>
        <v>208</v>
      </c>
      <c r="B217" s="13" t="s">
        <v>5010</v>
      </c>
      <c r="C217" s="68" t="s">
        <v>4756</v>
      </c>
      <c r="D217" s="68" t="s">
        <v>4750</v>
      </c>
    </row>
    <row r="218" spans="1:4" s="14" customFormat="1" x14ac:dyDescent="0.25">
      <c r="A218" s="13">
        <f t="shared" si="3"/>
        <v>209</v>
      </c>
      <c r="B218" s="13" t="s">
        <v>5010</v>
      </c>
      <c r="C218" s="68" t="s">
        <v>4758</v>
      </c>
      <c r="D218" s="68" t="s">
        <v>4757</v>
      </c>
    </row>
    <row r="219" spans="1:4" s="14" customFormat="1" x14ac:dyDescent="0.25">
      <c r="A219" s="13">
        <f t="shared" si="3"/>
        <v>210</v>
      </c>
      <c r="B219" s="13" t="s">
        <v>5010</v>
      </c>
      <c r="C219" s="68" t="s">
        <v>4775</v>
      </c>
      <c r="D219" s="68" t="s">
        <v>4774</v>
      </c>
    </row>
    <row r="220" spans="1:4" s="14" customFormat="1" x14ac:dyDescent="0.25">
      <c r="A220" s="13">
        <f t="shared" si="3"/>
        <v>211</v>
      </c>
      <c r="B220" s="13" t="s">
        <v>5010</v>
      </c>
      <c r="C220" s="68" t="s">
        <v>5061</v>
      </c>
      <c r="D220" s="68"/>
    </row>
    <row r="221" spans="1:4" x14ac:dyDescent="0.25">
      <c r="A221" s="13">
        <f t="shared" si="3"/>
        <v>212</v>
      </c>
      <c r="B221" s="13" t="s">
        <v>5010</v>
      </c>
      <c r="C221" s="13" t="s">
        <v>5067</v>
      </c>
      <c r="D221" s="13"/>
    </row>
    <row r="222" spans="1:4" x14ac:dyDescent="0.25">
      <c r="A222" s="13">
        <f t="shared" si="3"/>
        <v>213</v>
      </c>
      <c r="B222" s="13" t="s">
        <v>5010</v>
      </c>
      <c r="C222" s="13" t="s">
        <v>4789</v>
      </c>
      <c r="D222" s="13" t="s">
        <v>4788</v>
      </c>
    </row>
    <row r="223" spans="1:4" x14ac:dyDescent="0.25">
      <c r="A223" s="13">
        <f t="shared" si="3"/>
        <v>214</v>
      </c>
      <c r="B223" s="13" t="s">
        <v>5010</v>
      </c>
      <c r="C223" s="13" t="s">
        <v>4797</v>
      </c>
      <c r="D223" s="13" t="s">
        <v>4796</v>
      </c>
    </row>
    <row r="224" spans="1:4" x14ac:dyDescent="0.25">
      <c r="A224" s="13">
        <f t="shared" si="3"/>
        <v>215</v>
      </c>
      <c r="B224" s="13" t="s">
        <v>5010</v>
      </c>
      <c r="C224" s="13" t="s">
        <v>4801</v>
      </c>
      <c r="D224" s="13" t="s">
        <v>4800</v>
      </c>
    </row>
    <row r="225" spans="1:4" x14ac:dyDescent="0.25">
      <c r="A225" s="13">
        <f t="shared" si="3"/>
        <v>216</v>
      </c>
      <c r="B225" s="13" t="s">
        <v>5010</v>
      </c>
      <c r="C225" s="13" t="s">
        <v>4813</v>
      </c>
      <c r="D225" s="13" t="s">
        <v>4812</v>
      </c>
    </row>
    <row r="226" spans="1:4" x14ac:dyDescent="0.25">
      <c r="A226" s="13">
        <f t="shared" si="3"/>
        <v>217</v>
      </c>
      <c r="B226" s="13" t="s">
        <v>5010</v>
      </c>
      <c r="C226" s="13" t="s">
        <v>5078</v>
      </c>
      <c r="D226" s="13"/>
    </row>
    <row r="227" spans="1:4" x14ac:dyDescent="0.25">
      <c r="A227" s="13">
        <f t="shared" si="3"/>
        <v>218</v>
      </c>
      <c r="B227" s="13" t="s">
        <v>5010</v>
      </c>
      <c r="C227" s="13" t="s">
        <v>4817</v>
      </c>
      <c r="D227" s="13"/>
    </row>
    <row r="228" spans="1:4" x14ac:dyDescent="0.25">
      <c r="A228" s="13">
        <f t="shared" si="3"/>
        <v>219</v>
      </c>
      <c r="B228" s="13" t="s">
        <v>5010</v>
      </c>
      <c r="C228" s="13" t="s">
        <v>5331</v>
      </c>
      <c r="D228" s="13"/>
    </row>
    <row r="229" spans="1:4" x14ac:dyDescent="0.25">
      <c r="A229" s="13">
        <f t="shared" si="3"/>
        <v>220</v>
      </c>
      <c r="B229" s="13" t="s">
        <v>5010</v>
      </c>
      <c r="C229" s="13" t="s">
        <v>5332</v>
      </c>
      <c r="D229" s="13"/>
    </row>
    <row r="230" spans="1:4" x14ac:dyDescent="0.25">
      <c r="A230" s="13">
        <f t="shared" si="3"/>
        <v>221</v>
      </c>
      <c r="B230" s="13" t="s">
        <v>5010</v>
      </c>
      <c r="C230" s="13" t="s">
        <v>4823</v>
      </c>
      <c r="D230" s="13" t="s">
        <v>4822</v>
      </c>
    </row>
    <row r="231" spans="1:4" x14ac:dyDescent="0.25">
      <c r="A231" s="13">
        <f t="shared" si="3"/>
        <v>222</v>
      </c>
      <c r="B231" s="13" t="s">
        <v>5010</v>
      </c>
      <c r="C231" s="13" t="s">
        <v>4837</v>
      </c>
      <c r="D231" s="13" t="s">
        <v>4836</v>
      </c>
    </row>
    <row r="232" spans="1:4" x14ac:dyDescent="0.25">
      <c r="A232" s="13">
        <f t="shared" si="3"/>
        <v>223</v>
      </c>
      <c r="B232" s="13" t="s">
        <v>5010</v>
      </c>
      <c r="C232" s="13" t="s">
        <v>4872</v>
      </c>
      <c r="D232" s="13" t="s">
        <v>4871</v>
      </c>
    </row>
    <row r="233" spans="1:4" x14ac:dyDescent="0.25">
      <c r="A233" s="13">
        <f t="shared" si="3"/>
        <v>224</v>
      </c>
      <c r="B233" s="13" t="s">
        <v>5010</v>
      </c>
      <c r="C233" s="13" t="s">
        <v>4877</v>
      </c>
      <c r="D233" s="13" t="s">
        <v>4876</v>
      </c>
    </row>
    <row r="234" spans="1:4" x14ac:dyDescent="0.25">
      <c r="A234" s="13">
        <f t="shared" si="3"/>
        <v>225</v>
      </c>
      <c r="B234" s="13" t="s">
        <v>5010</v>
      </c>
      <c r="C234" s="13" t="s">
        <v>5333</v>
      </c>
      <c r="D234" s="13"/>
    </row>
    <row r="235" spans="1:4" x14ac:dyDescent="0.25">
      <c r="A235" s="13">
        <f t="shared" si="3"/>
        <v>226</v>
      </c>
      <c r="B235" s="13" t="s">
        <v>5010</v>
      </c>
      <c r="C235" s="13" t="s">
        <v>5334</v>
      </c>
      <c r="D235" s="13" t="s">
        <v>5335</v>
      </c>
    </row>
    <row r="236" spans="1:4" x14ac:dyDescent="0.25">
      <c r="A236" s="13">
        <f t="shared" si="3"/>
        <v>227</v>
      </c>
      <c r="B236" s="13" t="s">
        <v>5010</v>
      </c>
      <c r="C236" s="13" t="s">
        <v>5336</v>
      </c>
      <c r="D236" s="13" t="s">
        <v>5337</v>
      </c>
    </row>
    <row r="237" spans="1:4" x14ac:dyDescent="0.25">
      <c r="A237" s="13">
        <f t="shared" si="3"/>
        <v>228</v>
      </c>
      <c r="B237" s="13" t="s">
        <v>5010</v>
      </c>
      <c r="C237" s="13" t="s">
        <v>4891</v>
      </c>
      <c r="D237" s="13" t="s">
        <v>4890</v>
      </c>
    </row>
    <row r="238" spans="1:4" x14ac:dyDescent="0.25">
      <c r="A238" s="13">
        <f t="shared" si="3"/>
        <v>229</v>
      </c>
      <c r="B238" s="13" t="s">
        <v>5010</v>
      </c>
      <c r="C238" s="13" t="s">
        <v>4895</v>
      </c>
      <c r="D238" s="13" t="s">
        <v>4894</v>
      </c>
    </row>
    <row r="239" spans="1:4" x14ac:dyDescent="0.25">
      <c r="A239" s="13">
        <f t="shared" si="3"/>
        <v>230</v>
      </c>
      <c r="B239" s="13" t="s">
        <v>5010</v>
      </c>
      <c r="C239" s="13" t="s">
        <v>4912</v>
      </c>
      <c r="D239" s="13" t="s">
        <v>4911</v>
      </c>
    </row>
    <row r="240" spans="1:4" x14ac:dyDescent="0.25">
      <c r="A240" s="13">
        <f t="shared" si="3"/>
        <v>231</v>
      </c>
      <c r="B240" s="13" t="s">
        <v>5010</v>
      </c>
      <c r="C240" s="13" t="s">
        <v>4917</v>
      </c>
      <c r="D240" s="13" t="s">
        <v>4916</v>
      </c>
    </row>
    <row r="241" spans="1:4" x14ac:dyDescent="0.25">
      <c r="A241" s="158">
        <f t="shared" si="3"/>
        <v>232</v>
      </c>
      <c r="B241" s="158" t="s">
        <v>5010</v>
      </c>
      <c r="C241" s="158" t="s">
        <v>4921</v>
      </c>
      <c r="D241" s="158" t="s">
        <v>4920</v>
      </c>
    </row>
    <row r="242" spans="1:4" x14ac:dyDescent="0.25">
      <c r="A242" s="158">
        <f t="shared" si="3"/>
        <v>233</v>
      </c>
      <c r="B242" s="158" t="s">
        <v>5010</v>
      </c>
      <c r="C242" s="158" t="s">
        <v>4927</v>
      </c>
      <c r="D242" s="158" t="s">
        <v>4926</v>
      </c>
    </row>
    <row r="243" spans="1:4" x14ac:dyDescent="0.25">
      <c r="A243" s="158">
        <f t="shared" si="3"/>
        <v>234</v>
      </c>
      <c r="B243" s="158" t="s">
        <v>5010</v>
      </c>
      <c r="C243" s="158" t="s">
        <v>4940</v>
      </c>
      <c r="D243" s="158" t="s">
        <v>4939</v>
      </c>
    </row>
    <row r="244" spans="1:4" x14ac:dyDescent="0.25">
      <c r="A244" s="158">
        <f t="shared" si="3"/>
        <v>235</v>
      </c>
      <c r="B244" s="158" t="s">
        <v>5010</v>
      </c>
      <c r="C244" s="158" t="s">
        <v>4947</v>
      </c>
      <c r="D244" s="158" t="s">
        <v>4946</v>
      </c>
    </row>
    <row r="245" spans="1:4" x14ac:dyDescent="0.25">
      <c r="A245" s="158">
        <f t="shared" si="3"/>
        <v>236</v>
      </c>
      <c r="B245" s="158" t="s">
        <v>5010</v>
      </c>
      <c r="C245" s="158" t="s">
        <v>4953</v>
      </c>
      <c r="D245" s="158" t="s">
        <v>4952</v>
      </c>
    </row>
    <row r="246" spans="1:4" x14ac:dyDescent="0.25">
      <c r="A246" s="158">
        <f t="shared" si="3"/>
        <v>237</v>
      </c>
      <c r="B246" s="158" t="s">
        <v>5010</v>
      </c>
      <c r="C246" s="158" t="s">
        <v>4957</v>
      </c>
      <c r="D246" s="158" t="s">
        <v>4956</v>
      </c>
    </row>
    <row r="247" spans="1:4" x14ac:dyDescent="0.25">
      <c r="A247" s="158">
        <f t="shared" si="3"/>
        <v>238</v>
      </c>
      <c r="B247" s="158" t="s">
        <v>5010</v>
      </c>
      <c r="C247" s="158" t="s">
        <v>4964</v>
      </c>
      <c r="D247" s="158" t="s">
        <v>4963</v>
      </c>
    </row>
    <row r="248" spans="1:4" x14ac:dyDescent="0.25">
      <c r="A248" s="158">
        <f t="shared" si="3"/>
        <v>239</v>
      </c>
      <c r="B248" s="158" t="s">
        <v>5010</v>
      </c>
      <c r="C248" s="158" t="s">
        <v>4981</v>
      </c>
      <c r="D248" s="158" t="s">
        <v>4980</v>
      </c>
    </row>
    <row r="249" spans="1:4" x14ac:dyDescent="0.25">
      <c r="A249" s="158">
        <f t="shared" si="3"/>
        <v>240</v>
      </c>
      <c r="B249" s="158" t="s">
        <v>5010</v>
      </c>
      <c r="C249" s="158" t="s">
        <v>4986</v>
      </c>
      <c r="D249" s="158" t="s">
        <v>4985</v>
      </c>
    </row>
    <row r="250" spans="1:4" x14ac:dyDescent="0.25">
      <c r="A250" s="81">
        <f>A249+1</f>
        <v>241</v>
      </c>
      <c r="B250" s="81" t="s">
        <v>5010</v>
      </c>
      <c r="C250" s="81" t="s">
        <v>5641</v>
      </c>
      <c r="D250" s="81" t="s">
        <v>5642</v>
      </c>
    </row>
    <row r="251" spans="1:4" x14ac:dyDescent="0.25">
      <c r="A251" s="158">
        <f>A250+1</f>
        <v>242</v>
      </c>
      <c r="B251" s="158" t="s">
        <v>670</v>
      </c>
      <c r="C251" s="158" t="s">
        <v>329</v>
      </c>
      <c r="D251" s="158" t="s">
        <v>4132</v>
      </c>
    </row>
    <row r="252" spans="1:4" x14ac:dyDescent="0.25">
      <c r="A252" s="158">
        <f t="shared" si="3"/>
        <v>243</v>
      </c>
      <c r="B252" s="158" t="s">
        <v>670</v>
      </c>
      <c r="C252" s="158" t="s">
        <v>331</v>
      </c>
      <c r="D252" s="158" t="s">
        <v>4139</v>
      </c>
    </row>
    <row r="253" spans="1:4" x14ac:dyDescent="0.25">
      <c r="A253" s="158">
        <f t="shared" si="3"/>
        <v>244</v>
      </c>
      <c r="B253" s="158" t="s">
        <v>670</v>
      </c>
      <c r="C253" s="158" t="s">
        <v>333</v>
      </c>
      <c r="D253" s="158" t="s">
        <v>4141</v>
      </c>
    </row>
    <row r="254" spans="1:4" x14ac:dyDescent="0.25">
      <c r="A254" s="158">
        <f t="shared" si="3"/>
        <v>245</v>
      </c>
      <c r="B254" s="158" t="s">
        <v>670</v>
      </c>
      <c r="C254" s="158" t="s">
        <v>337</v>
      </c>
      <c r="D254" s="158" t="s">
        <v>4144</v>
      </c>
    </row>
    <row r="255" spans="1:4" x14ac:dyDescent="0.25">
      <c r="A255" s="158">
        <f t="shared" si="3"/>
        <v>246</v>
      </c>
      <c r="B255" s="158" t="s">
        <v>670</v>
      </c>
      <c r="C255" s="158" t="s">
        <v>339</v>
      </c>
      <c r="D255" s="158" t="s">
        <v>4156</v>
      </c>
    </row>
    <row r="256" spans="1:4" x14ac:dyDescent="0.25">
      <c r="A256" s="158">
        <f t="shared" si="3"/>
        <v>247</v>
      </c>
      <c r="B256" s="158" t="s">
        <v>670</v>
      </c>
      <c r="C256" s="158" t="s">
        <v>5338</v>
      </c>
      <c r="D256" s="158"/>
    </row>
    <row r="257" spans="1:4" x14ac:dyDescent="0.25">
      <c r="A257" s="158">
        <f t="shared" si="3"/>
        <v>248</v>
      </c>
      <c r="B257" s="158" t="s">
        <v>670</v>
      </c>
      <c r="C257" s="158" t="s">
        <v>113</v>
      </c>
      <c r="D257" s="158" t="s">
        <v>4162</v>
      </c>
    </row>
    <row r="258" spans="1:4" x14ac:dyDescent="0.25">
      <c r="A258" s="158">
        <f t="shared" si="3"/>
        <v>249</v>
      </c>
      <c r="B258" s="158" t="s">
        <v>670</v>
      </c>
      <c r="C258" s="158" t="s">
        <v>5339</v>
      </c>
      <c r="D258" s="158"/>
    </row>
    <row r="259" spans="1:4" x14ac:dyDescent="0.25">
      <c r="A259" s="158">
        <f t="shared" si="3"/>
        <v>250</v>
      </c>
      <c r="B259" s="158" t="s">
        <v>670</v>
      </c>
      <c r="C259" s="158" t="s">
        <v>341</v>
      </c>
      <c r="D259" s="158" t="s">
        <v>4172</v>
      </c>
    </row>
    <row r="260" spans="1:4" x14ac:dyDescent="0.25">
      <c r="A260" s="158">
        <f t="shared" si="3"/>
        <v>251</v>
      </c>
      <c r="B260" s="158" t="s">
        <v>670</v>
      </c>
      <c r="C260" s="158" t="s">
        <v>4177</v>
      </c>
      <c r="D260" s="158" t="s">
        <v>4176</v>
      </c>
    </row>
    <row r="261" spans="1:4" x14ac:dyDescent="0.25">
      <c r="A261" s="158">
        <f t="shared" si="3"/>
        <v>252</v>
      </c>
      <c r="B261" s="158" t="s">
        <v>670</v>
      </c>
      <c r="C261" s="158" t="s">
        <v>321</v>
      </c>
      <c r="D261" s="158" t="s">
        <v>4178</v>
      </c>
    </row>
    <row r="262" spans="1:4" x14ac:dyDescent="0.25">
      <c r="A262" s="158">
        <f t="shared" si="3"/>
        <v>253</v>
      </c>
      <c r="B262" s="158" t="s">
        <v>670</v>
      </c>
      <c r="C262" s="158" t="s">
        <v>713</v>
      </c>
      <c r="D262" s="158" t="s">
        <v>4185</v>
      </c>
    </row>
    <row r="263" spans="1:4" x14ac:dyDescent="0.25">
      <c r="A263" s="158">
        <f t="shared" si="3"/>
        <v>254</v>
      </c>
      <c r="B263" s="158" t="s">
        <v>670</v>
      </c>
      <c r="C263" s="158" t="s">
        <v>327</v>
      </c>
      <c r="D263" s="158" t="s">
        <v>4188</v>
      </c>
    </row>
    <row r="264" spans="1:4" x14ac:dyDescent="0.25">
      <c r="A264" s="158">
        <f t="shared" si="3"/>
        <v>255</v>
      </c>
      <c r="B264" s="158" t="s">
        <v>670</v>
      </c>
      <c r="C264" s="158" t="s">
        <v>325</v>
      </c>
      <c r="D264" s="158" t="s">
        <v>4190</v>
      </c>
    </row>
    <row r="265" spans="1:4" x14ac:dyDescent="0.25">
      <c r="A265" s="158">
        <f t="shared" si="3"/>
        <v>256</v>
      </c>
      <c r="B265" s="158" t="s">
        <v>670</v>
      </c>
      <c r="C265" s="158" t="s">
        <v>323</v>
      </c>
      <c r="D265" s="158" t="s">
        <v>4191</v>
      </c>
    </row>
    <row r="266" spans="1:4" x14ac:dyDescent="0.25">
      <c r="A266" s="158">
        <f t="shared" si="3"/>
        <v>257</v>
      </c>
      <c r="B266" s="158" t="s">
        <v>670</v>
      </c>
      <c r="C266" s="158" t="s">
        <v>335</v>
      </c>
      <c r="D266" s="158" t="s">
        <v>4204</v>
      </c>
    </row>
    <row r="267" spans="1:4" x14ac:dyDescent="0.25">
      <c r="A267" s="158">
        <f t="shared" si="3"/>
        <v>258</v>
      </c>
      <c r="B267" s="158" t="s">
        <v>669</v>
      </c>
      <c r="C267" s="158" t="s">
        <v>42</v>
      </c>
      <c r="D267" s="158" t="s">
        <v>3544</v>
      </c>
    </row>
    <row r="268" spans="1:4" x14ac:dyDescent="0.25">
      <c r="A268" s="158">
        <f t="shared" ref="A268:A332" si="4">A267+1</f>
        <v>259</v>
      </c>
      <c r="B268" s="158" t="s">
        <v>669</v>
      </c>
      <c r="C268" s="158" t="s">
        <v>48</v>
      </c>
      <c r="D268" s="158" t="s">
        <v>3550</v>
      </c>
    </row>
    <row r="269" spans="1:4" x14ac:dyDescent="0.25">
      <c r="A269" s="158">
        <f t="shared" si="4"/>
        <v>260</v>
      </c>
      <c r="B269" s="158" t="s">
        <v>669</v>
      </c>
      <c r="C269" s="158" t="s">
        <v>49</v>
      </c>
      <c r="D269" s="158" t="s">
        <v>3552</v>
      </c>
    </row>
    <row r="270" spans="1:4" x14ac:dyDescent="0.25">
      <c r="A270" s="158">
        <f t="shared" si="4"/>
        <v>261</v>
      </c>
      <c r="B270" s="158" t="s">
        <v>669</v>
      </c>
      <c r="C270" s="158" t="s">
        <v>151</v>
      </c>
      <c r="D270" s="158" t="s">
        <v>3554</v>
      </c>
    </row>
    <row r="271" spans="1:4" x14ac:dyDescent="0.25">
      <c r="A271" s="158">
        <f t="shared" si="4"/>
        <v>262</v>
      </c>
      <c r="B271" s="158" t="s">
        <v>669</v>
      </c>
      <c r="C271" s="158" t="s">
        <v>187</v>
      </c>
      <c r="D271" s="158" t="s">
        <v>3560</v>
      </c>
    </row>
    <row r="272" spans="1:4" x14ac:dyDescent="0.25">
      <c r="A272" s="158">
        <f t="shared" si="4"/>
        <v>263</v>
      </c>
      <c r="B272" s="158" t="s">
        <v>669</v>
      </c>
      <c r="C272" s="158" t="s">
        <v>149</v>
      </c>
      <c r="D272" s="158" t="s">
        <v>3562</v>
      </c>
    </row>
    <row r="273" spans="1:4" x14ac:dyDescent="0.25">
      <c r="A273" s="158">
        <f t="shared" si="4"/>
        <v>264</v>
      </c>
      <c r="B273" s="158" t="s">
        <v>669</v>
      </c>
      <c r="C273" s="158" t="s">
        <v>153</v>
      </c>
      <c r="D273" s="158" t="s">
        <v>3571</v>
      </c>
    </row>
    <row r="274" spans="1:4" x14ac:dyDescent="0.25">
      <c r="A274" s="158">
        <f t="shared" si="4"/>
        <v>265</v>
      </c>
      <c r="B274" s="158" t="s">
        <v>669</v>
      </c>
      <c r="C274" s="158" t="s">
        <v>5340</v>
      </c>
      <c r="D274" s="158" t="s">
        <v>5341</v>
      </c>
    </row>
    <row r="275" spans="1:4" x14ac:dyDescent="0.25">
      <c r="A275" s="158">
        <f t="shared" si="4"/>
        <v>266</v>
      </c>
      <c r="B275" s="158" t="s">
        <v>669</v>
      </c>
      <c r="C275" s="158" t="s">
        <v>139</v>
      </c>
      <c r="D275" s="158" t="s">
        <v>3578</v>
      </c>
    </row>
    <row r="276" spans="1:4" x14ac:dyDescent="0.25">
      <c r="A276" s="158">
        <f t="shared" si="4"/>
        <v>267</v>
      </c>
      <c r="B276" s="158" t="s">
        <v>669</v>
      </c>
      <c r="C276" s="158" t="s">
        <v>141</v>
      </c>
      <c r="D276" s="158" t="s">
        <v>3583</v>
      </c>
    </row>
    <row r="277" spans="1:4" x14ac:dyDescent="0.25">
      <c r="A277" s="158">
        <f t="shared" si="4"/>
        <v>268</v>
      </c>
      <c r="B277" s="158" t="s">
        <v>669</v>
      </c>
      <c r="C277" s="158" t="s">
        <v>147</v>
      </c>
      <c r="D277" s="158" t="s">
        <v>3592</v>
      </c>
    </row>
    <row r="278" spans="1:4" x14ac:dyDescent="0.25">
      <c r="A278" s="158">
        <f t="shared" si="4"/>
        <v>269</v>
      </c>
      <c r="B278" s="158" t="s">
        <v>669</v>
      </c>
      <c r="C278" s="158" t="s">
        <v>176</v>
      </c>
      <c r="D278" s="158" t="s">
        <v>3598</v>
      </c>
    </row>
    <row r="279" spans="1:4" x14ac:dyDescent="0.25">
      <c r="A279" s="158">
        <f t="shared" si="4"/>
        <v>270</v>
      </c>
      <c r="B279" s="158" t="s">
        <v>669</v>
      </c>
      <c r="C279" s="158" t="s">
        <v>3604</v>
      </c>
      <c r="D279" s="158" t="s">
        <v>3603</v>
      </c>
    </row>
    <row r="280" spans="1:4" x14ac:dyDescent="0.25">
      <c r="A280" s="158">
        <f t="shared" si="4"/>
        <v>271</v>
      </c>
      <c r="B280" s="158" t="s">
        <v>669</v>
      </c>
      <c r="C280" s="158" t="s">
        <v>3612</v>
      </c>
      <c r="D280" s="158" t="s">
        <v>3611</v>
      </c>
    </row>
    <row r="281" spans="1:4" x14ac:dyDescent="0.25">
      <c r="A281" s="158">
        <f t="shared" si="4"/>
        <v>272</v>
      </c>
      <c r="B281" s="158" t="s">
        <v>669</v>
      </c>
      <c r="C281" s="158" t="s">
        <v>155</v>
      </c>
      <c r="D281" s="158" t="s">
        <v>3619</v>
      </c>
    </row>
    <row r="282" spans="1:4" x14ac:dyDescent="0.25">
      <c r="A282" s="158">
        <f t="shared" si="4"/>
        <v>273</v>
      </c>
      <c r="B282" s="158" t="s">
        <v>669</v>
      </c>
      <c r="C282" s="158" t="s">
        <v>145</v>
      </c>
      <c r="D282" s="158" t="s">
        <v>3625</v>
      </c>
    </row>
    <row r="283" spans="1:4" x14ac:dyDescent="0.25">
      <c r="A283" s="158">
        <f t="shared" si="4"/>
        <v>274</v>
      </c>
      <c r="B283" s="158" t="s">
        <v>669</v>
      </c>
      <c r="C283" s="158" t="s">
        <v>161</v>
      </c>
      <c r="D283" s="158" t="s">
        <v>3633</v>
      </c>
    </row>
    <row r="284" spans="1:4" x14ac:dyDescent="0.25">
      <c r="A284" s="158">
        <f t="shared" si="4"/>
        <v>275</v>
      </c>
      <c r="B284" s="158" t="s">
        <v>669</v>
      </c>
      <c r="C284" s="158" t="s">
        <v>170</v>
      </c>
      <c r="D284" s="158" t="s">
        <v>3638</v>
      </c>
    </row>
    <row r="285" spans="1:4" x14ac:dyDescent="0.25">
      <c r="A285" s="158">
        <f t="shared" si="4"/>
        <v>276</v>
      </c>
      <c r="B285" s="158" t="s">
        <v>669</v>
      </c>
      <c r="C285" s="158" t="s">
        <v>168</v>
      </c>
      <c r="D285" s="158" t="s">
        <v>3646</v>
      </c>
    </row>
    <row r="286" spans="1:4" x14ac:dyDescent="0.25">
      <c r="A286" s="158">
        <f t="shared" si="4"/>
        <v>277</v>
      </c>
      <c r="B286" s="158" t="s">
        <v>669</v>
      </c>
      <c r="C286" s="158" t="s">
        <v>41</v>
      </c>
      <c r="D286" s="158" t="s">
        <v>3651</v>
      </c>
    </row>
    <row r="287" spans="1:4" x14ac:dyDescent="0.25">
      <c r="A287" s="158">
        <f t="shared" si="4"/>
        <v>278</v>
      </c>
      <c r="B287" s="158" t="s">
        <v>669</v>
      </c>
      <c r="C287" s="158" t="s">
        <v>163</v>
      </c>
      <c r="D287" s="158" t="s">
        <v>3653</v>
      </c>
    </row>
    <row r="288" spans="1:4" x14ac:dyDescent="0.25">
      <c r="A288" s="158">
        <f t="shared" si="4"/>
        <v>279</v>
      </c>
      <c r="B288" s="158" t="s">
        <v>669</v>
      </c>
      <c r="C288" s="158" t="s">
        <v>143</v>
      </c>
      <c r="D288" s="158" t="s">
        <v>3657</v>
      </c>
    </row>
    <row r="289" spans="1:4" x14ac:dyDescent="0.25">
      <c r="A289" s="158">
        <f t="shared" si="4"/>
        <v>280</v>
      </c>
      <c r="B289" s="158" t="s">
        <v>669</v>
      </c>
      <c r="C289" s="158" t="s">
        <v>1173</v>
      </c>
      <c r="D289" s="158" t="s">
        <v>3661</v>
      </c>
    </row>
    <row r="290" spans="1:4" x14ac:dyDescent="0.25">
      <c r="A290" s="158">
        <f t="shared" si="4"/>
        <v>281</v>
      </c>
      <c r="B290" s="158" t="s">
        <v>669</v>
      </c>
      <c r="C290" s="158" t="s">
        <v>165</v>
      </c>
      <c r="D290" s="158" t="s">
        <v>3668</v>
      </c>
    </row>
    <row r="291" spans="1:4" x14ac:dyDescent="0.25">
      <c r="A291" s="158">
        <f t="shared" si="4"/>
        <v>282</v>
      </c>
      <c r="B291" s="158" t="s">
        <v>669</v>
      </c>
      <c r="C291" s="158" t="s">
        <v>39</v>
      </c>
      <c r="D291" s="158" t="s">
        <v>3671</v>
      </c>
    </row>
    <row r="292" spans="1:4" x14ac:dyDescent="0.25">
      <c r="A292" s="158">
        <f t="shared" si="4"/>
        <v>283</v>
      </c>
      <c r="B292" s="158" t="s">
        <v>669</v>
      </c>
      <c r="C292" s="158" t="s">
        <v>178</v>
      </c>
      <c r="D292" s="158" t="s">
        <v>3676</v>
      </c>
    </row>
    <row r="293" spans="1:4" x14ac:dyDescent="0.25">
      <c r="A293" s="158">
        <f t="shared" si="4"/>
        <v>284</v>
      </c>
      <c r="B293" s="158" t="s">
        <v>669</v>
      </c>
      <c r="C293" s="158" t="s">
        <v>63</v>
      </c>
      <c r="D293" s="158" t="s">
        <v>3681</v>
      </c>
    </row>
    <row r="294" spans="1:4" x14ac:dyDescent="0.25">
      <c r="A294" s="158">
        <f t="shared" si="4"/>
        <v>285</v>
      </c>
      <c r="B294" s="158" t="s">
        <v>669</v>
      </c>
      <c r="C294" s="158" t="s">
        <v>181</v>
      </c>
      <c r="D294" s="158" t="s">
        <v>3684</v>
      </c>
    </row>
    <row r="295" spans="1:4" x14ac:dyDescent="0.25">
      <c r="A295" s="158">
        <f t="shared" si="4"/>
        <v>286</v>
      </c>
      <c r="B295" s="158" t="s">
        <v>669</v>
      </c>
      <c r="C295" s="158" t="s">
        <v>157</v>
      </c>
      <c r="D295" s="158" t="s">
        <v>3687</v>
      </c>
    </row>
    <row r="296" spans="1:4" x14ac:dyDescent="0.25">
      <c r="A296" s="158">
        <f t="shared" si="4"/>
        <v>287</v>
      </c>
      <c r="B296" s="158" t="s">
        <v>669</v>
      </c>
      <c r="C296" s="158" t="s">
        <v>183</v>
      </c>
      <c r="D296" s="158" t="s">
        <v>3690</v>
      </c>
    </row>
    <row r="297" spans="1:4" x14ac:dyDescent="0.25">
      <c r="A297" s="158">
        <f t="shared" si="4"/>
        <v>288</v>
      </c>
      <c r="B297" s="158" t="s">
        <v>669</v>
      </c>
      <c r="C297" s="158" t="s">
        <v>185</v>
      </c>
      <c r="D297" s="158" t="s">
        <v>3691</v>
      </c>
    </row>
    <row r="298" spans="1:4" x14ac:dyDescent="0.25">
      <c r="A298" s="158">
        <f t="shared" si="4"/>
        <v>289</v>
      </c>
      <c r="B298" s="158" t="s">
        <v>669</v>
      </c>
      <c r="C298" s="158" t="s">
        <v>159</v>
      </c>
      <c r="D298" s="158" t="s">
        <v>3692</v>
      </c>
    </row>
    <row r="299" spans="1:4" x14ac:dyDescent="0.25">
      <c r="A299" s="158">
        <f t="shared" si="4"/>
        <v>290</v>
      </c>
      <c r="B299" s="158" t="s">
        <v>669</v>
      </c>
      <c r="C299" s="158" t="s">
        <v>189</v>
      </c>
      <c r="D299" s="158" t="s">
        <v>3697</v>
      </c>
    </row>
    <row r="300" spans="1:4" x14ac:dyDescent="0.25">
      <c r="A300" s="158">
        <f t="shared" si="4"/>
        <v>291</v>
      </c>
      <c r="B300" s="158" t="s">
        <v>669</v>
      </c>
      <c r="C300" s="158" t="s">
        <v>191</v>
      </c>
      <c r="D300" s="158" t="s">
        <v>3702</v>
      </c>
    </row>
    <row r="301" spans="1:4" x14ac:dyDescent="0.25">
      <c r="A301" s="81">
        <f t="shared" si="4"/>
        <v>292</v>
      </c>
      <c r="B301" s="81" t="s">
        <v>5010</v>
      </c>
      <c r="C301" s="159" t="s">
        <v>5735</v>
      </c>
      <c r="D301" s="159" t="s">
        <v>5759</v>
      </c>
    </row>
    <row r="302" spans="1:4" x14ac:dyDescent="0.25">
      <c r="A302" s="81">
        <f t="shared" si="4"/>
        <v>293</v>
      </c>
      <c r="B302" s="81" t="s">
        <v>5010</v>
      </c>
      <c r="C302" s="159" t="s">
        <v>5736</v>
      </c>
      <c r="D302" s="159" t="s">
        <v>5760</v>
      </c>
    </row>
    <row r="303" spans="1:4" x14ac:dyDescent="0.25">
      <c r="A303" s="81">
        <f t="shared" si="4"/>
        <v>294</v>
      </c>
      <c r="B303" s="81" t="s">
        <v>5010</v>
      </c>
      <c r="C303" s="159" t="s">
        <v>5737</v>
      </c>
      <c r="D303" s="159" t="s">
        <v>5761</v>
      </c>
    </row>
    <row r="304" spans="1:4" x14ac:dyDescent="0.25">
      <c r="A304" s="81">
        <f t="shared" si="4"/>
        <v>295</v>
      </c>
      <c r="B304" s="81" t="s">
        <v>5010</v>
      </c>
      <c r="C304" s="159" t="s">
        <v>5738</v>
      </c>
      <c r="D304" s="159" t="s">
        <v>5762</v>
      </c>
    </row>
    <row r="305" spans="1:4" x14ac:dyDescent="0.25">
      <c r="A305" s="81">
        <f t="shared" si="4"/>
        <v>296</v>
      </c>
      <c r="B305" s="81" t="s">
        <v>5010</v>
      </c>
      <c r="C305" s="159" t="s">
        <v>5739</v>
      </c>
      <c r="D305" s="159" t="s">
        <v>5763</v>
      </c>
    </row>
    <row r="306" spans="1:4" x14ac:dyDescent="0.25">
      <c r="A306" s="81">
        <f t="shared" si="4"/>
        <v>297</v>
      </c>
      <c r="B306" s="81" t="s">
        <v>5010</v>
      </c>
      <c r="C306" s="159" t="s">
        <v>5740</v>
      </c>
      <c r="D306" s="159" t="s">
        <v>5764</v>
      </c>
    </row>
    <row r="307" spans="1:4" x14ac:dyDescent="0.25">
      <c r="A307" s="81">
        <f t="shared" si="4"/>
        <v>298</v>
      </c>
      <c r="B307" s="81" t="s">
        <v>5010</v>
      </c>
      <c r="C307" s="159" t="s">
        <v>5741</v>
      </c>
      <c r="D307" s="159" t="s">
        <v>5765</v>
      </c>
    </row>
    <row r="308" spans="1:4" x14ac:dyDescent="0.25">
      <c r="A308" s="81">
        <f t="shared" si="4"/>
        <v>299</v>
      </c>
      <c r="B308" s="81" t="s">
        <v>5010</v>
      </c>
      <c r="C308" s="159" t="s">
        <v>5742</v>
      </c>
      <c r="D308" s="159" t="s">
        <v>5766</v>
      </c>
    </row>
    <row r="309" spans="1:4" x14ac:dyDescent="0.25">
      <c r="A309" s="81">
        <f t="shared" si="4"/>
        <v>300</v>
      </c>
      <c r="B309" s="81" t="s">
        <v>5010</v>
      </c>
      <c r="C309" s="159" t="s">
        <v>5743</v>
      </c>
      <c r="D309" s="159" t="s">
        <v>5767</v>
      </c>
    </row>
    <row r="310" spans="1:4" x14ac:dyDescent="0.25">
      <c r="A310" s="81">
        <f t="shared" si="4"/>
        <v>301</v>
      </c>
      <c r="B310" s="81" t="s">
        <v>5010</v>
      </c>
      <c r="C310" s="159" t="s">
        <v>5744</v>
      </c>
      <c r="D310" s="159" t="s">
        <v>5768</v>
      </c>
    </row>
    <row r="311" spans="1:4" x14ac:dyDescent="0.25">
      <c r="A311" s="81">
        <f t="shared" si="4"/>
        <v>302</v>
      </c>
      <c r="B311" s="81" t="s">
        <v>5010</v>
      </c>
      <c r="C311" s="159" t="s">
        <v>5745</v>
      </c>
      <c r="D311" s="159" t="s">
        <v>5769</v>
      </c>
    </row>
    <row r="312" spans="1:4" x14ac:dyDescent="0.25">
      <c r="A312" s="81">
        <f t="shared" si="4"/>
        <v>303</v>
      </c>
      <c r="B312" s="81" t="s">
        <v>5010</v>
      </c>
      <c r="C312" s="159" t="s">
        <v>5746</v>
      </c>
      <c r="D312" s="159" t="s">
        <v>5770</v>
      </c>
    </row>
    <row r="313" spans="1:4" x14ac:dyDescent="0.25">
      <c r="A313" s="81">
        <f t="shared" si="4"/>
        <v>304</v>
      </c>
      <c r="B313" s="81" t="s">
        <v>5010</v>
      </c>
      <c r="C313" s="159" t="s">
        <v>5747</v>
      </c>
      <c r="D313" s="159" t="s">
        <v>5771</v>
      </c>
    </row>
    <row r="314" spans="1:4" x14ac:dyDescent="0.25">
      <c r="A314" s="81">
        <f t="shared" si="4"/>
        <v>305</v>
      </c>
      <c r="B314" s="81" t="s">
        <v>5010</v>
      </c>
      <c r="C314" s="159" t="s">
        <v>5748</v>
      </c>
      <c r="D314" s="159" t="s">
        <v>5772</v>
      </c>
    </row>
    <row r="315" spans="1:4" x14ac:dyDescent="0.25">
      <c r="A315" s="81">
        <f t="shared" si="4"/>
        <v>306</v>
      </c>
      <c r="B315" s="81" t="s">
        <v>5010</v>
      </c>
      <c r="C315" s="159" t="s">
        <v>5749</v>
      </c>
      <c r="D315" s="159" t="s">
        <v>5773</v>
      </c>
    </row>
    <row r="316" spans="1:4" x14ac:dyDescent="0.25">
      <c r="A316" s="81">
        <f t="shared" si="4"/>
        <v>307</v>
      </c>
      <c r="B316" s="81" t="s">
        <v>5010</v>
      </c>
      <c r="C316" s="159" t="s">
        <v>5750</v>
      </c>
      <c r="D316" s="159" t="s">
        <v>5774</v>
      </c>
    </row>
    <row r="317" spans="1:4" x14ac:dyDescent="0.25">
      <c r="A317" s="81">
        <f>A308+1</f>
        <v>300</v>
      </c>
      <c r="B317" s="81" t="s">
        <v>5010</v>
      </c>
      <c r="C317" s="159" t="s">
        <v>5781</v>
      </c>
      <c r="D317" s="159" t="s">
        <v>6024</v>
      </c>
    </row>
    <row r="318" spans="1:4" x14ac:dyDescent="0.25">
      <c r="A318" s="81">
        <f t="shared" si="4"/>
        <v>301</v>
      </c>
      <c r="B318" s="81" t="s">
        <v>5010</v>
      </c>
      <c r="C318" s="159" t="s">
        <v>5752</v>
      </c>
      <c r="D318" s="159" t="s">
        <v>5775</v>
      </c>
    </row>
    <row r="319" spans="1:4" x14ac:dyDescent="0.25">
      <c r="A319" s="81">
        <f t="shared" si="4"/>
        <v>302</v>
      </c>
      <c r="B319" s="81" t="s">
        <v>5010</v>
      </c>
      <c r="C319" s="159" t="s">
        <v>5753</v>
      </c>
      <c r="D319" s="159" t="s">
        <v>5776</v>
      </c>
    </row>
    <row r="320" spans="1:4" x14ac:dyDescent="0.25">
      <c r="A320" s="81">
        <f t="shared" si="4"/>
        <v>303</v>
      </c>
      <c r="B320" s="81" t="s">
        <v>5010</v>
      </c>
      <c r="C320" s="159" t="s">
        <v>5754</v>
      </c>
      <c r="D320" s="159" t="s">
        <v>5762</v>
      </c>
    </row>
    <row r="321" spans="1:4" x14ac:dyDescent="0.25">
      <c r="A321" s="81">
        <f t="shared" si="4"/>
        <v>304</v>
      </c>
      <c r="B321" s="81" t="s">
        <v>5010</v>
      </c>
      <c r="C321" s="159" t="s">
        <v>5755</v>
      </c>
      <c r="D321" s="159" t="s">
        <v>5777</v>
      </c>
    </row>
    <row r="322" spans="1:4" x14ac:dyDescent="0.25">
      <c r="A322" s="81">
        <f t="shared" si="4"/>
        <v>305</v>
      </c>
      <c r="B322" s="81" t="s">
        <v>5010</v>
      </c>
      <c r="C322" s="159" t="s">
        <v>5756</v>
      </c>
      <c r="D322" s="159" t="s">
        <v>5778</v>
      </c>
    </row>
    <row r="323" spans="1:4" x14ac:dyDescent="0.25">
      <c r="A323" s="81">
        <f t="shared" si="4"/>
        <v>306</v>
      </c>
      <c r="B323" s="81" t="s">
        <v>5010</v>
      </c>
      <c r="C323" s="159" t="s">
        <v>5757</v>
      </c>
      <c r="D323" s="159" t="s">
        <v>5779</v>
      </c>
    </row>
    <row r="324" spans="1:4" x14ac:dyDescent="0.25">
      <c r="A324" s="81">
        <f t="shared" si="4"/>
        <v>307</v>
      </c>
      <c r="B324" s="81" t="s">
        <v>5010</v>
      </c>
      <c r="C324" s="159" t="s">
        <v>5758</v>
      </c>
      <c r="D324" s="159" t="s">
        <v>5780</v>
      </c>
    </row>
    <row r="325" spans="1:4" x14ac:dyDescent="0.25">
      <c r="A325" s="81">
        <f t="shared" si="4"/>
        <v>308</v>
      </c>
      <c r="B325" s="81" t="s">
        <v>438</v>
      </c>
      <c r="C325" s="81" t="s">
        <v>6025</v>
      </c>
      <c r="D325" s="81" t="s">
        <v>6034</v>
      </c>
    </row>
    <row r="326" spans="1:4" x14ac:dyDescent="0.25">
      <c r="A326" s="81">
        <f t="shared" si="4"/>
        <v>309</v>
      </c>
      <c r="B326" s="81" t="s">
        <v>5091</v>
      </c>
      <c r="C326" s="81" t="s">
        <v>6026</v>
      </c>
      <c r="D326" s="81" t="s">
        <v>6035</v>
      </c>
    </row>
    <row r="327" spans="1:4" x14ac:dyDescent="0.25">
      <c r="A327" s="81">
        <f t="shared" si="4"/>
        <v>310</v>
      </c>
      <c r="B327" s="81" t="s">
        <v>678</v>
      </c>
      <c r="C327" s="81" t="s">
        <v>6027</v>
      </c>
      <c r="D327" s="81" t="s">
        <v>6036</v>
      </c>
    </row>
    <row r="328" spans="1:4" x14ac:dyDescent="0.25">
      <c r="A328" s="81">
        <f>A326+1</f>
        <v>310</v>
      </c>
      <c r="B328" s="81" t="s">
        <v>5091</v>
      </c>
      <c r="C328" s="81" t="s">
        <v>6028</v>
      </c>
      <c r="D328" s="81" t="s">
        <v>6037</v>
      </c>
    </row>
    <row r="329" spans="1:4" x14ac:dyDescent="0.25">
      <c r="A329" s="81">
        <f>A327+1</f>
        <v>311</v>
      </c>
      <c r="B329" s="81" t="s">
        <v>5091</v>
      </c>
      <c r="C329" s="81" t="s">
        <v>6029</v>
      </c>
      <c r="D329" s="81" t="s">
        <v>6038</v>
      </c>
    </row>
    <row r="330" spans="1:4" x14ac:dyDescent="0.25">
      <c r="A330" s="81">
        <f t="shared" si="4"/>
        <v>312</v>
      </c>
      <c r="B330" s="81" t="s">
        <v>5091</v>
      </c>
      <c r="C330" s="81" t="s">
        <v>6030</v>
      </c>
      <c r="D330" s="81" t="s">
        <v>6039</v>
      </c>
    </row>
    <row r="331" spans="1:4" x14ac:dyDescent="0.25">
      <c r="A331" s="81">
        <f t="shared" si="4"/>
        <v>313</v>
      </c>
      <c r="B331" s="81" t="s">
        <v>438</v>
      </c>
      <c r="C331" s="81" t="s">
        <v>6031</v>
      </c>
      <c r="D331" s="81" t="s">
        <v>6040</v>
      </c>
    </row>
    <row r="332" spans="1:4" x14ac:dyDescent="0.25">
      <c r="A332" s="81">
        <f t="shared" si="4"/>
        <v>314</v>
      </c>
      <c r="B332" s="81" t="s">
        <v>5091</v>
      </c>
      <c r="C332" s="81" t="s">
        <v>6032</v>
      </c>
      <c r="D332" s="81" t="s">
        <v>6041</v>
      </c>
    </row>
    <row r="333" spans="1:4" x14ac:dyDescent="0.25">
      <c r="A333" s="81">
        <f t="shared" ref="A333" si="5">A332+1</f>
        <v>315</v>
      </c>
      <c r="B333" s="81" t="s">
        <v>678</v>
      </c>
      <c r="C333" s="81" t="s">
        <v>6033</v>
      </c>
      <c r="D333" s="81" t="s">
        <v>6042</v>
      </c>
    </row>
    <row r="334" spans="1:4" x14ac:dyDescent="0.25">
      <c r="A334" s="13">
        <f>A317+1</f>
        <v>301</v>
      </c>
      <c r="B334" s="13"/>
      <c r="C334" s="13"/>
      <c r="D334" s="13"/>
    </row>
    <row r="335" spans="1:4" x14ac:dyDescent="0.25">
      <c r="C335" s="14"/>
      <c r="D335" s="14"/>
    </row>
    <row r="336" spans="1:4" x14ac:dyDescent="0.25">
      <c r="C336" s="14"/>
      <c r="D336" s="14"/>
    </row>
    <row r="337" spans="3:4" x14ac:dyDescent="0.25">
      <c r="C337" s="14"/>
      <c r="D337" s="14"/>
    </row>
    <row r="338" spans="3:4" x14ac:dyDescent="0.25">
      <c r="C338" s="14"/>
      <c r="D338" s="14"/>
    </row>
    <row r="339" spans="3:4" x14ac:dyDescent="0.25">
      <c r="C339" s="14"/>
      <c r="D339" s="14"/>
    </row>
    <row r="340" spans="3:4" x14ac:dyDescent="0.25">
      <c r="C340" s="14"/>
      <c r="D340" s="14"/>
    </row>
    <row r="341" spans="3:4" x14ac:dyDescent="0.25">
      <c r="C341" s="14"/>
      <c r="D341" s="14"/>
    </row>
    <row r="342" spans="3:4" x14ac:dyDescent="0.25">
      <c r="C342" s="14"/>
      <c r="D342" s="14"/>
    </row>
    <row r="343" spans="3:4" x14ac:dyDescent="0.25">
      <c r="C343" s="14"/>
      <c r="D343" s="14"/>
    </row>
    <row r="344" spans="3:4" x14ac:dyDescent="0.25">
      <c r="C344" s="14"/>
      <c r="D344" s="14"/>
    </row>
    <row r="345" spans="3:4" x14ac:dyDescent="0.25">
      <c r="C345" s="14"/>
      <c r="D345" s="14"/>
    </row>
    <row r="346" spans="3:4" x14ac:dyDescent="0.25">
      <c r="C346" s="14"/>
      <c r="D346" s="14"/>
    </row>
    <row r="347" spans="3:4" x14ac:dyDescent="0.25">
      <c r="C347" s="14"/>
      <c r="D347" s="14"/>
    </row>
    <row r="348" spans="3:4" x14ac:dyDescent="0.25">
      <c r="C348" s="14"/>
      <c r="D348" s="14"/>
    </row>
    <row r="349" spans="3:4" x14ac:dyDescent="0.25">
      <c r="C349" s="14"/>
      <c r="D349" s="14"/>
    </row>
    <row r="350" spans="3:4" x14ac:dyDescent="0.25">
      <c r="C350" s="14"/>
      <c r="D350" s="14"/>
    </row>
    <row r="351" spans="3:4" x14ac:dyDescent="0.25">
      <c r="C351" s="14"/>
      <c r="D351" s="14"/>
    </row>
    <row r="352" spans="3:4" x14ac:dyDescent="0.25">
      <c r="C352" s="14"/>
      <c r="D352" s="14"/>
    </row>
    <row r="353" spans="3:4" x14ac:dyDescent="0.25">
      <c r="C353" s="14"/>
      <c r="D353" s="14"/>
    </row>
    <row r="354" spans="3:4" x14ac:dyDescent="0.25">
      <c r="C354" s="14"/>
      <c r="D354" s="14"/>
    </row>
    <row r="355" spans="3:4" x14ac:dyDescent="0.25">
      <c r="C355" s="14"/>
      <c r="D355" s="14"/>
    </row>
    <row r="356" spans="3:4" x14ac:dyDescent="0.25">
      <c r="C356" s="14"/>
      <c r="D356" s="14"/>
    </row>
    <row r="357" spans="3:4" x14ac:dyDescent="0.25">
      <c r="C357" s="14"/>
      <c r="D357" s="14"/>
    </row>
    <row r="358" spans="3:4" x14ac:dyDescent="0.25">
      <c r="C358" s="14"/>
      <c r="D358" s="14"/>
    </row>
    <row r="359" spans="3:4" x14ac:dyDescent="0.25">
      <c r="C359" s="14"/>
      <c r="D359" s="14"/>
    </row>
    <row r="360" spans="3:4" x14ac:dyDescent="0.25">
      <c r="C360" s="14"/>
      <c r="D360" s="14"/>
    </row>
    <row r="361" spans="3:4" x14ac:dyDescent="0.25">
      <c r="C361" s="14"/>
      <c r="D361" s="14"/>
    </row>
    <row r="362" spans="3:4" x14ac:dyDescent="0.25">
      <c r="C362" s="14"/>
      <c r="D362" s="14"/>
    </row>
    <row r="363" spans="3:4" x14ac:dyDescent="0.25">
      <c r="C363" s="14"/>
      <c r="D363" s="14"/>
    </row>
    <row r="364" spans="3:4" x14ac:dyDescent="0.25">
      <c r="C364" s="14"/>
      <c r="D364" s="14"/>
    </row>
    <row r="365" spans="3:4" x14ac:dyDescent="0.25">
      <c r="C365" s="14"/>
      <c r="D365" s="14"/>
    </row>
    <row r="366" spans="3:4" x14ac:dyDescent="0.25">
      <c r="C366" s="14"/>
      <c r="D366" s="14"/>
    </row>
    <row r="367" spans="3:4" x14ac:dyDescent="0.25">
      <c r="C367" s="14"/>
      <c r="D367" s="14"/>
    </row>
    <row r="368" spans="3:4" x14ac:dyDescent="0.25">
      <c r="C368" s="14"/>
      <c r="D368" s="14"/>
    </row>
    <row r="369" spans="3:4" x14ac:dyDescent="0.25">
      <c r="C369" s="14"/>
      <c r="D369" s="14"/>
    </row>
    <row r="370" spans="3:4" x14ac:dyDescent="0.25">
      <c r="C370" s="14"/>
      <c r="D370" s="14"/>
    </row>
    <row r="371" spans="3:4" x14ac:dyDescent="0.25">
      <c r="C371" s="14"/>
      <c r="D371" s="14"/>
    </row>
    <row r="372" spans="3:4" x14ac:dyDescent="0.25">
      <c r="C372" s="14"/>
      <c r="D372" s="14"/>
    </row>
    <row r="373" spans="3:4" x14ac:dyDescent="0.25">
      <c r="C373" s="14"/>
      <c r="D373" s="14"/>
    </row>
    <row r="374" spans="3:4" x14ac:dyDescent="0.25">
      <c r="C374" s="14"/>
      <c r="D374" s="14"/>
    </row>
    <row r="375" spans="3:4" x14ac:dyDescent="0.25">
      <c r="C375" s="14"/>
      <c r="D375" s="14"/>
    </row>
    <row r="376" spans="3:4" x14ac:dyDescent="0.25">
      <c r="C376" s="14"/>
      <c r="D376" s="14"/>
    </row>
    <row r="377" spans="3:4" x14ac:dyDescent="0.25">
      <c r="C377" s="14"/>
      <c r="D377" s="14"/>
    </row>
    <row r="378" spans="3:4" x14ac:dyDescent="0.25">
      <c r="C378" s="14"/>
      <c r="D378" s="14"/>
    </row>
    <row r="379" spans="3:4" x14ac:dyDescent="0.25">
      <c r="C379" s="14"/>
      <c r="D379" s="14"/>
    </row>
    <row r="380" spans="3:4" x14ac:dyDescent="0.25">
      <c r="C380" s="14"/>
      <c r="D380" s="14"/>
    </row>
    <row r="381" spans="3:4" x14ac:dyDescent="0.25">
      <c r="C381" s="14"/>
      <c r="D381" s="14"/>
    </row>
    <row r="382" spans="3:4" x14ac:dyDescent="0.25">
      <c r="C382" s="14"/>
      <c r="D382" s="14"/>
    </row>
    <row r="383" spans="3:4" x14ac:dyDescent="0.25">
      <c r="C383" s="14"/>
      <c r="D383" s="14"/>
    </row>
    <row r="384" spans="3:4" x14ac:dyDescent="0.25">
      <c r="C384" s="14"/>
      <c r="D384" s="14"/>
    </row>
    <row r="385" spans="3:4" x14ac:dyDescent="0.25">
      <c r="C385" s="14"/>
      <c r="D385" s="14"/>
    </row>
    <row r="386" spans="3:4" x14ac:dyDescent="0.25">
      <c r="C386" s="14"/>
      <c r="D386" s="14"/>
    </row>
    <row r="387" spans="3:4" x14ac:dyDescent="0.25">
      <c r="C387" s="14"/>
      <c r="D387" s="14"/>
    </row>
    <row r="388" spans="3:4" x14ac:dyDescent="0.25">
      <c r="C388" s="14"/>
      <c r="D388" s="14"/>
    </row>
    <row r="389" spans="3:4" x14ac:dyDescent="0.25">
      <c r="C389" s="14"/>
      <c r="D389" s="14"/>
    </row>
    <row r="390" spans="3:4" x14ac:dyDescent="0.25">
      <c r="C390" s="14"/>
      <c r="D390" s="14"/>
    </row>
    <row r="391" spans="3:4" x14ac:dyDescent="0.25">
      <c r="C391" s="14"/>
      <c r="D391" s="14"/>
    </row>
    <row r="392" spans="3:4" x14ac:dyDescent="0.25">
      <c r="C392" s="14"/>
      <c r="D392" s="14"/>
    </row>
    <row r="393" spans="3:4" x14ac:dyDescent="0.25">
      <c r="C393" s="14"/>
      <c r="D393" s="14"/>
    </row>
    <row r="394" spans="3:4" x14ac:dyDescent="0.25">
      <c r="C394" s="14"/>
      <c r="D394" s="14"/>
    </row>
    <row r="395" spans="3:4" x14ac:dyDescent="0.25">
      <c r="C395" s="14"/>
      <c r="D395" s="14"/>
    </row>
    <row r="396" spans="3:4" x14ac:dyDescent="0.25">
      <c r="C396" s="14"/>
      <c r="D396" s="14"/>
    </row>
    <row r="397" spans="3:4" x14ac:dyDescent="0.25">
      <c r="C397" s="14"/>
      <c r="D397" s="14"/>
    </row>
    <row r="398" spans="3:4" x14ac:dyDescent="0.25">
      <c r="C398" s="14"/>
      <c r="D398" s="14"/>
    </row>
    <row r="399" spans="3:4" x14ac:dyDescent="0.25">
      <c r="C399" s="14"/>
      <c r="D399" s="14"/>
    </row>
    <row r="400" spans="3:4" x14ac:dyDescent="0.25">
      <c r="C400" s="14"/>
      <c r="D400" s="14"/>
    </row>
    <row r="401" spans="3:4" x14ac:dyDescent="0.25">
      <c r="C401" s="14"/>
      <c r="D401" s="14"/>
    </row>
    <row r="402" spans="3:4" x14ac:dyDescent="0.25">
      <c r="C402" s="14"/>
      <c r="D402" s="14"/>
    </row>
    <row r="403" spans="3:4" x14ac:dyDescent="0.25">
      <c r="C403" s="14"/>
      <c r="D403" s="14"/>
    </row>
    <row r="404" spans="3:4" x14ac:dyDescent="0.25">
      <c r="C404" s="14"/>
      <c r="D404" s="14"/>
    </row>
    <row r="405" spans="3:4" x14ac:dyDescent="0.25">
      <c r="C405" s="14"/>
      <c r="D405" s="14"/>
    </row>
    <row r="406" spans="3:4" x14ac:dyDescent="0.25">
      <c r="C406" s="14"/>
      <c r="D406" s="14"/>
    </row>
    <row r="407" spans="3:4" x14ac:dyDescent="0.25">
      <c r="C407" s="14"/>
      <c r="D407" s="14"/>
    </row>
    <row r="408" spans="3:4" x14ac:dyDescent="0.25">
      <c r="C408" s="14"/>
      <c r="D408" s="14"/>
    </row>
    <row r="409" spans="3:4" x14ac:dyDescent="0.25">
      <c r="C409" s="14"/>
      <c r="D409" s="14"/>
    </row>
    <row r="410" spans="3:4" x14ac:dyDescent="0.25">
      <c r="C410" s="14"/>
      <c r="D410" s="14"/>
    </row>
    <row r="411" spans="3:4" x14ac:dyDescent="0.25">
      <c r="C411" s="14"/>
      <c r="D411" s="14"/>
    </row>
    <row r="412" spans="3:4" x14ac:dyDescent="0.25">
      <c r="C412" s="14"/>
      <c r="D412" s="14"/>
    </row>
    <row r="413" spans="3:4" x14ac:dyDescent="0.25">
      <c r="C413" s="14"/>
      <c r="D413" s="14"/>
    </row>
    <row r="414" spans="3:4" x14ac:dyDescent="0.25">
      <c r="C414" s="14"/>
      <c r="D414" s="14"/>
    </row>
    <row r="415" spans="3:4" x14ac:dyDescent="0.25">
      <c r="C415" s="14"/>
      <c r="D415" s="14"/>
    </row>
    <row r="416" spans="3:4" x14ac:dyDescent="0.25">
      <c r="C416" s="14"/>
      <c r="D416" s="14"/>
    </row>
    <row r="417" spans="3:4" x14ac:dyDescent="0.25">
      <c r="C417" s="14"/>
      <c r="D417" s="14"/>
    </row>
    <row r="418" spans="3:4" x14ac:dyDescent="0.25">
      <c r="C418" s="14"/>
      <c r="D418" s="14"/>
    </row>
    <row r="419" spans="3:4" x14ac:dyDescent="0.25">
      <c r="C419" s="14"/>
      <c r="D419" s="14"/>
    </row>
    <row r="420" spans="3:4" x14ac:dyDescent="0.25">
      <c r="C420" s="14"/>
      <c r="D420" s="14"/>
    </row>
    <row r="421" spans="3:4" x14ac:dyDescent="0.25">
      <c r="C421" s="14"/>
      <c r="D421" s="14"/>
    </row>
    <row r="422" spans="3:4" x14ac:dyDescent="0.25">
      <c r="C422" s="14"/>
      <c r="D422" s="14"/>
    </row>
    <row r="423" spans="3:4" x14ac:dyDescent="0.25">
      <c r="C423" s="14"/>
      <c r="D423" s="14"/>
    </row>
    <row r="424" spans="3:4" x14ac:dyDescent="0.25">
      <c r="C424" s="14"/>
      <c r="D424" s="14"/>
    </row>
    <row r="425" spans="3:4" x14ac:dyDescent="0.25">
      <c r="C425" s="14"/>
      <c r="D425" s="14"/>
    </row>
    <row r="426" spans="3:4" x14ac:dyDescent="0.25">
      <c r="C426" s="14"/>
      <c r="D426" s="14"/>
    </row>
    <row r="427" spans="3:4" x14ac:dyDescent="0.25">
      <c r="C427" s="14"/>
      <c r="D427" s="14"/>
    </row>
    <row r="428" spans="3:4" x14ac:dyDescent="0.25">
      <c r="C428" s="14"/>
      <c r="D428" s="14"/>
    </row>
    <row r="429" spans="3:4" x14ac:dyDescent="0.25">
      <c r="C429" s="14"/>
      <c r="D429" s="14"/>
    </row>
    <row r="430" spans="3:4" x14ac:dyDescent="0.25">
      <c r="C430" s="14"/>
      <c r="D430" s="14"/>
    </row>
    <row r="431" spans="3:4" x14ac:dyDescent="0.25">
      <c r="C431" s="14"/>
      <c r="D431" s="14"/>
    </row>
    <row r="432" spans="3:4" x14ac:dyDescent="0.25">
      <c r="C432" s="14"/>
      <c r="D432" s="14"/>
    </row>
    <row r="433" spans="3:4" x14ac:dyDescent="0.25">
      <c r="C433" s="14"/>
      <c r="D433" s="14"/>
    </row>
    <row r="434" spans="3:4" x14ac:dyDescent="0.25">
      <c r="C434" s="14"/>
      <c r="D434" s="14"/>
    </row>
    <row r="435" spans="3:4" x14ac:dyDescent="0.25">
      <c r="C435" s="14"/>
      <c r="D435" s="14"/>
    </row>
    <row r="436" spans="3:4" x14ac:dyDescent="0.25">
      <c r="C436" s="14"/>
      <c r="D436" s="14"/>
    </row>
    <row r="437" spans="3:4" x14ac:dyDescent="0.25">
      <c r="C437" s="14"/>
      <c r="D437" s="14"/>
    </row>
    <row r="438" spans="3:4" x14ac:dyDescent="0.25">
      <c r="C438" s="14"/>
      <c r="D438" s="14"/>
    </row>
    <row r="439" spans="3:4" x14ac:dyDescent="0.25">
      <c r="C439" s="14"/>
      <c r="D439" s="14"/>
    </row>
    <row r="440" spans="3:4" x14ac:dyDescent="0.25">
      <c r="C440" s="14"/>
      <c r="D440" s="14"/>
    </row>
    <row r="441" spans="3:4" x14ac:dyDescent="0.25">
      <c r="C441" s="14"/>
      <c r="D441" s="14"/>
    </row>
    <row r="442" spans="3:4" x14ac:dyDescent="0.25">
      <c r="C442" s="14"/>
      <c r="D442" s="14"/>
    </row>
    <row r="443" spans="3:4" x14ac:dyDescent="0.25">
      <c r="C443" s="14"/>
      <c r="D443" s="14"/>
    </row>
    <row r="444" spans="3:4" x14ac:dyDescent="0.25">
      <c r="C444" s="14"/>
      <c r="D444" s="14"/>
    </row>
    <row r="445" spans="3:4" x14ac:dyDescent="0.25">
      <c r="C445" s="14"/>
      <c r="D445" s="14"/>
    </row>
    <row r="446" spans="3:4" x14ac:dyDescent="0.25">
      <c r="C446" s="14"/>
      <c r="D446" s="14"/>
    </row>
    <row r="447" spans="3:4" x14ac:dyDescent="0.25">
      <c r="C447" s="14"/>
      <c r="D447" s="14"/>
    </row>
    <row r="448" spans="3:4" x14ac:dyDescent="0.25">
      <c r="C448" s="14"/>
      <c r="D448" s="14"/>
    </row>
    <row r="449" spans="3:4" x14ac:dyDescent="0.25">
      <c r="C449" s="14"/>
      <c r="D449" s="14"/>
    </row>
    <row r="450" spans="3:4" x14ac:dyDescent="0.25">
      <c r="C450" s="14"/>
      <c r="D450" s="14"/>
    </row>
    <row r="451" spans="3:4" x14ac:dyDescent="0.25">
      <c r="C451" s="14"/>
      <c r="D451" s="14"/>
    </row>
    <row r="452" spans="3:4" x14ac:dyDescent="0.25">
      <c r="C452" s="14"/>
      <c r="D452" s="14"/>
    </row>
    <row r="453" spans="3:4" x14ac:dyDescent="0.25">
      <c r="C453" s="14"/>
      <c r="D453" s="14"/>
    </row>
    <row r="454" spans="3:4" x14ac:dyDescent="0.25">
      <c r="C454" s="14"/>
      <c r="D454" s="14"/>
    </row>
    <row r="455" spans="3:4" x14ac:dyDescent="0.25">
      <c r="C455" s="14"/>
      <c r="D455" s="14"/>
    </row>
    <row r="456" spans="3:4" x14ac:dyDescent="0.25">
      <c r="C456" s="14"/>
      <c r="D456" s="14"/>
    </row>
    <row r="457" spans="3:4" x14ac:dyDescent="0.25">
      <c r="C457" s="14"/>
      <c r="D457" s="14"/>
    </row>
    <row r="458" spans="3:4" x14ac:dyDescent="0.25">
      <c r="C458" s="14"/>
      <c r="D458" s="14"/>
    </row>
    <row r="459" spans="3:4" x14ac:dyDescent="0.25">
      <c r="C459" s="14"/>
      <c r="D459" s="14"/>
    </row>
    <row r="460" spans="3:4" x14ac:dyDescent="0.25">
      <c r="C460" s="14"/>
      <c r="D460" s="14"/>
    </row>
    <row r="461" spans="3:4" x14ac:dyDescent="0.25">
      <c r="C461" s="14"/>
      <c r="D461" s="14"/>
    </row>
    <row r="462" spans="3:4" x14ac:dyDescent="0.25">
      <c r="C462" s="14"/>
      <c r="D462" s="14"/>
    </row>
    <row r="463" spans="3:4" x14ac:dyDescent="0.25">
      <c r="C463" s="14"/>
      <c r="D463" s="14"/>
    </row>
    <row r="464" spans="3:4" x14ac:dyDescent="0.25">
      <c r="C464" s="14"/>
      <c r="D464" s="14"/>
    </row>
    <row r="465" spans="3:4" x14ac:dyDescent="0.25">
      <c r="C465" s="14"/>
      <c r="D465" s="14"/>
    </row>
    <row r="466" spans="3:4" x14ac:dyDescent="0.25">
      <c r="C466" s="14"/>
      <c r="D466" s="14"/>
    </row>
    <row r="467" spans="3:4" x14ac:dyDescent="0.25">
      <c r="C467" s="14"/>
      <c r="D467" s="14"/>
    </row>
    <row r="468" spans="3:4" x14ac:dyDescent="0.25">
      <c r="C468" s="14"/>
      <c r="D468" s="14"/>
    </row>
    <row r="469" spans="3:4" x14ac:dyDescent="0.25">
      <c r="C469" s="14"/>
      <c r="D469" s="14"/>
    </row>
    <row r="470" spans="3:4" x14ac:dyDescent="0.25">
      <c r="C470" s="14"/>
      <c r="D470" s="14"/>
    </row>
    <row r="471" spans="3:4" x14ac:dyDescent="0.25">
      <c r="C471" s="14"/>
      <c r="D471" s="14"/>
    </row>
    <row r="472" spans="3:4" x14ac:dyDescent="0.25">
      <c r="C472" s="14"/>
      <c r="D472" s="14"/>
    </row>
    <row r="473" spans="3:4" x14ac:dyDescent="0.25">
      <c r="C473" s="14"/>
      <c r="D473" s="14"/>
    </row>
    <row r="474" spans="3:4" x14ac:dyDescent="0.25">
      <c r="C474" s="14"/>
      <c r="D474" s="14"/>
    </row>
    <row r="475" spans="3:4" x14ac:dyDescent="0.25">
      <c r="C475" s="14"/>
      <c r="D475" s="14"/>
    </row>
    <row r="476" spans="3:4" x14ac:dyDescent="0.25">
      <c r="C476" s="14"/>
      <c r="D476" s="14"/>
    </row>
    <row r="477" spans="3:4" x14ac:dyDescent="0.25">
      <c r="C477" s="14"/>
      <c r="D477" s="14"/>
    </row>
    <row r="478" spans="3:4" x14ac:dyDescent="0.25">
      <c r="C478" s="14"/>
      <c r="D478" s="14"/>
    </row>
    <row r="479" spans="3:4" x14ac:dyDescent="0.25">
      <c r="C479" s="14"/>
      <c r="D479" s="14"/>
    </row>
    <row r="480" spans="3:4" x14ac:dyDescent="0.25">
      <c r="C480" s="14"/>
      <c r="D480" s="14"/>
    </row>
    <row r="481" spans="3:4" x14ac:dyDescent="0.25">
      <c r="C481" s="14"/>
      <c r="D481" s="14"/>
    </row>
    <row r="482" spans="3:4" x14ac:dyDescent="0.25">
      <c r="C482" s="14"/>
      <c r="D482" s="14"/>
    </row>
    <row r="483" spans="3:4" x14ac:dyDescent="0.25">
      <c r="C483" s="14"/>
      <c r="D483" s="14"/>
    </row>
    <row r="484" spans="3:4" x14ac:dyDescent="0.25">
      <c r="C484" s="14"/>
      <c r="D484" s="14"/>
    </row>
    <row r="485" spans="3:4" x14ac:dyDescent="0.25">
      <c r="C485" s="14"/>
      <c r="D485" s="14"/>
    </row>
    <row r="486" spans="3:4" x14ac:dyDescent="0.25">
      <c r="C486" s="14"/>
      <c r="D486" s="14"/>
    </row>
    <row r="487" spans="3:4" x14ac:dyDescent="0.25">
      <c r="C487" s="14"/>
      <c r="D487" s="14"/>
    </row>
    <row r="488" spans="3:4" x14ac:dyDescent="0.25">
      <c r="C488" s="14"/>
      <c r="D488" s="14"/>
    </row>
    <row r="489" spans="3:4" x14ac:dyDescent="0.25">
      <c r="C489" s="14"/>
      <c r="D489" s="14"/>
    </row>
    <row r="490" spans="3:4" x14ac:dyDescent="0.25">
      <c r="C490" s="14"/>
      <c r="D490" s="14"/>
    </row>
    <row r="491" spans="3:4" x14ac:dyDescent="0.25">
      <c r="C491" s="14"/>
      <c r="D491" s="14"/>
    </row>
    <row r="492" spans="3:4" x14ac:dyDescent="0.25">
      <c r="C492" s="14"/>
      <c r="D492" s="14"/>
    </row>
    <row r="493" spans="3:4" x14ac:dyDescent="0.25">
      <c r="C493" s="14"/>
      <c r="D493" s="14"/>
    </row>
    <row r="494" spans="3:4" x14ac:dyDescent="0.25">
      <c r="C494" s="14"/>
      <c r="D494" s="14"/>
    </row>
    <row r="495" spans="3:4" x14ac:dyDescent="0.25">
      <c r="C495" s="14"/>
      <c r="D495" s="14"/>
    </row>
    <row r="496" spans="3:4" x14ac:dyDescent="0.25">
      <c r="C496" s="14"/>
      <c r="D496" s="14"/>
    </row>
    <row r="497" spans="3:4" x14ac:dyDescent="0.25">
      <c r="C497" s="14"/>
      <c r="D497" s="14"/>
    </row>
    <row r="498" spans="3:4" x14ac:dyDescent="0.25">
      <c r="C498" s="14"/>
      <c r="D498" s="14"/>
    </row>
    <row r="499" spans="3:4" x14ac:dyDescent="0.25">
      <c r="C499" s="14"/>
      <c r="D499" s="14"/>
    </row>
    <row r="500" spans="3:4" x14ac:dyDescent="0.25">
      <c r="C500" s="14"/>
      <c r="D500" s="14"/>
    </row>
    <row r="501" spans="3:4" x14ac:dyDescent="0.25">
      <c r="C501" s="14"/>
      <c r="D501" s="14"/>
    </row>
    <row r="502" spans="3:4" x14ac:dyDescent="0.25">
      <c r="C502" s="14"/>
      <c r="D502" s="14"/>
    </row>
    <row r="503" spans="3:4" x14ac:dyDescent="0.25">
      <c r="C503" s="14"/>
      <c r="D503" s="14"/>
    </row>
    <row r="504" spans="3:4" x14ac:dyDescent="0.25">
      <c r="C504" s="14"/>
      <c r="D504" s="14"/>
    </row>
    <row r="505" spans="3:4" x14ac:dyDescent="0.25">
      <c r="C505" s="14"/>
      <c r="D505" s="14"/>
    </row>
    <row r="506" spans="3:4" x14ac:dyDescent="0.25">
      <c r="C506" s="14"/>
      <c r="D506" s="14"/>
    </row>
    <row r="507" spans="3:4" x14ac:dyDescent="0.25">
      <c r="C507" s="14"/>
      <c r="D507" s="14"/>
    </row>
    <row r="508" spans="3:4" x14ac:dyDescent="0.25">
      <c r="C508" s="14"/>
      <c r="D508" s="14"/>
    </row>
    <row r="509" spans="3:4" x14ac:dyDescent="0.25">
      <c r="C509" s="14"/>
      <c r="D509" s="14"/>
    </row>
    <row r="510" spans="3:4" x14ac:dyDescent="0.25">
      <c r="C510" s="14"/>
      <c r="D510" s="14"/>
    </row>
    <row r="511" spans="3:4" x14ac:dyDescent="0.25">
      <c r="C511" s="14"/>
      <c r="D511" s="14"/>
    </row>
    <row r="512" spans="3:4" x14ac:dyDescent="0.25">
      <c r="C512" s="14"/>
      <c r="D512" s="14"/>
    </row>
    <row r="513" spans="3:4" x14ac:dyDescent="0.25">
      <c r="C513" s="14"/>
      <c r="D513" s="14"/>
    </row>
    <row r="514" spans="3:4" x14ac:dyDescent="0.25">
      <c r="C514" s="14"/>
      <c r="D514" s="14"/>
    </row>
    <row r="515" spans="3:4" x14ac:dyDescent="0.25">
      <c r="C515" s="14"/>
      <c r="D515" s="14"/>
    </row>
    <row r="516" spans="3:4" x14ac:dyDescent="0.25">
      <c r="C516" s="14"/>
      <c r="D516" s="14"/>
    </row>
    <row r="517" spans="3:4" x14ac:dyDescent="0.25">
      <c r="C517" s="14"/>
      <c r="D517" s="14"/>
    </row>
    <row r="518" spans="3:4" x14ac:dyDescent="0.25">
      <c r="C518" s="14"/>
      <c r="D518" s="14"/>
    </row>
    <row r="519" spans="3:4" x14ac:dyDescent="0.25">
      <c r="C519" s="14"/>
      <c r="D519" s="14"/>
    </row>
    <row r="520" spans="3:4" x14ac:dyDescent="0.25">
      <c r="C520" s="14"/>
      <c r="D520" s="14"/>
    </row>
    <row r="521" spans="3:4" x14ac:dyDescent="0.25">
      <c r="C521" s="14"/>
      <c r="D521" s="14"/>
    </row>
    <row r="522" spans="3:4" x14ac:dyDescent="0.25">
      <c r="C522" s="14"/>
      <c r="D522" s="14"/>
    </row>
    <row r="523" spans="3:4" x14ac:dyDescent="0.25">
      <c r="C523" s="14"/>
      <c r="D523" s="14"/>
    </row>
    <row r="524" spans="3:4" x14ac:dyDescent="0.25">
      <c r="C524" s="14"/>
      <c r="D524" s="14"/>
    </row>
    <row r="525" spans="3:4" x14ac:dyDescent="0.25">
      <c r="C525" s="14"/>
      <c r="D525" s="14"/>
    </row>
    <row r="526" spans="3:4" x14ac:dyDescent="0.25">
      <c r="C526" s="14"/>
      <c r="D526" s="14"/>
    </row>
    <row r="527" spans="3:4" x14ac:dyDescent="0.25">
      <c r="C527" s="14"/>
      <c r="D527" s="14"/>
    </row>
    <row r="528" spans="3:4" x14ac:dyDescent="0.25">
      <c r="C528" s="14"/>
      <c r="D528" s="14"/>
    </row>
    <row r="529" spans="3:4" x14ac:dyDescent="0.25">
      <c r="C529" s="14"/>
      <c r="D529" s="14"/>
    </row>
    <row r="530" spans="3:4" x14ac:dyDescent="0.25">
      <c r="C530" s="14"/>
      <c r="D530" s="14"/>
    </row>
    <row r="531" spans="3:4" x14ac:dyDescent="0.25">
      <c r="C531" s="14"/>
      <c r="D531" s="14"/>
    </row>
    <row r="532" spans="3:4" x14ac:dyDescent="0.25">
      <c r="C532" s="14"/>
      <c r="D532" s="14"/>
    </row>
    <row r="533" spans="3:4" x14ac:dyDescent="0.25">
      <c r="C533" s="14"/>
      <c r="D533" s="14"/>
    </row>
    <row r="534" spans="3:4" x14ac:dyDescent="0.25">
      <c r="C534" s="14"/>
      <c r="D534" s="14"/>
    </row>
    <row r="535" spans="3:4" x14ac:dyDescent="0.25">
      <c r="C535" s="14"/>
      <c r="D535" s="14"/>
    </row>
    <row r="536" spans="3:4" x14ac:dyDescent="0.25">
      <c r="C536" s="14"/>
      <c r="D536" s="14"/>
    </row>
    <row r="537" spans="3:4" x14ac:dyDescent="0.25">
      <c r="C537" s="14"/>
      <c r="D537" s="14"/>
    </row>
    <row r="538" spans="3:4" x14ac:dyDescent="0.25">
      <c r="C538" s="14"/>
      <c r="D538" s="14"/>
    </row>
    <row r="539" spans="3:4" x14ac:dyDescent="0.25">
      <c r="C539" s="14"/>
      <c r="D539" s="14"/>
    </row>
    <row r="540" spans="3:4" x14ac:dyDescent="0.25">
      <c r="C540" s="14"/>
      <c r="D540" s="14"/>
    </row>
    <row r="541" spans="3:4" x14ac:dyDescent="0.25">
      <c r="C541" s="14"/>
      <c r="D541" s="14"/>
    </row>
    <row r="542" spans="3:4" x14ac:dyDescent="0.25">
      <c r="C542" s="14"/>
      <c r="D542" s="14"/>
    </row>
    <row r="543" spans="3:4" x14ac:dyDescent="0.25">
      <c r="C543" s="14"/>
      <c r="D543" s="14"/>
    </row>
    <row r="544" spans="3:4" x14ac:dyDescent="0.25">
      <c r="C544" s="14"/>
      <c r="D544" s="14"/>
    </row>
    <row r="545" spans="3:4" x14ac:dyDescent="0.25">
      <c r="C545" s="14"/>
      <c r="D545" s="14"/>
    </row>
    <row r="546" spans="3:4" x14ac:dyDescent="0.25">
      <c r="C546" s="14"/>
      <c r="D546" s="14"/>
    </row>
    <row r="547" spans="3:4" x14ac:dyDescent="0.25">
      <c r="C547" s="14"/>
      <c r="D547" s="14"/>
    </row>
    <row r="548" spans="3:4" x14ac:dyDescent="0.25">
      <c r="C548" s="14"/>
      <c r="D548" s="14"/>
    </row>
    <row r="549" spans="3:4" x14ac:dyDescent="0.25">
      <c r="C549" s="14"/>
      <c r="D549" s="14"/>
    </row>
    <row r="550" spans="3:4" x14ac:dyDescent="0.25">
      <c r="C550" s="14"/>
      <c r="D550" s="14"/>
    </row>
    <row r="551" spans="3:4" x14ac:dyDescent="0.25">
      <c r="C551" s="14"/>
      <c r="D551" s="14"/>
    </row>
    <row r="552" spans="3:4" x14ac:dyDescent="0.25">
      <c r="C552" s="14"/>
      <c r="D552" s="14"/>
    </row>
    <row r="553" spans="3:4" x14ac:dyDescent="0.25">
      <c r="C553" s="14"/>
      <c r="D553" s="14"/>
    </row>
    <row r="554" spans="3:4" x14ac:dyDescent="0.25">
      <c r="C554" s="14"/>
      <c r="D554" s="14"/>
    </row>
    <row r="555" spans="3:4" x14ac:dyDescent="0.25">
      <c r="C555" s="14"/>
      <c r="D555" s="14"/>
    </row>
    <row r="556" spans="3:4" x14ac:dyDescent="0.25">
      <c r="C556" s="14"/>
      <c r="D556" s="14"/>
    </row>
    <row r="557" spans="3:4" x14ac:dyDescent="0.25">
      <c r="C557" s="14"/>
      <c r="D557" s="14"/>
    </row>
    <row r="558" spans="3:4" x14ac:dyDescent="0.25">
      <c r="C558" s="14"/>
      <c r="D558" s="14"/>
    </row>
    <row r="559" spans="3:4" x14ac:dyDescent="0.25">
      <c r="C559" s="14"/>
      <c r="D559" s="14"/>
    </row>
    <row r="560" spans="3:4" x14ac:dyDescent="0.25">
      <c r="C560" s="14"/>
      <c r="D560" s="14"/>
    </row>
    <row r="561" spans="3:4" x14ac:dyDescent="0.25">
      <c r="C561" s="14"/>
      <c r="D561" s="14"/>
    </row>
    <row r="562" spans="3:4" x14ac:dyDescent="0.25">
      <c r="C562" s="14"/>
      <c r="D562" s="14"/>
    </row>
    <row r="563" spans="3:4" x14ac:dyDescent="0.25">
      <c r="C563" s="14"/>
      <c r="D563" s="14"/>
    </row>
    <row r="564" spans="3:4" x14ac:dyDescent="0.25">
      <c r="C564" s="14"/>
      <c r="D564" s="14"/>
    </row>
    <row r="565" spans="3:4" x14ac:dyDescent="0.25">
      <c r="C565" s="14"/>
      <c r="D565" s="14"/>
    </row>
    <row r="566" spans="3:4" x14ac:dyDescent="0.25">
      <c r="C566" s="14"/>
      <c r="D566" s="14"/>
    </row>
    <row r="567" spans="3:4" x14ac:dyDescent="0.25">
      <c r="C567" s="14"/>
      <c r="D567" s="14"/>
    </row>
    <row r="568" spans="3:4" x14ac:dyDescent="0.25">
      <c r="C568" s="14"/>
      <c r="D568" s="14"/>
    </row>
    <row r="569" spans="3:4" x14ac:dyDescent="0.25">
      <c r="C569" s="14"/>
      <c r="D569" s="14"/>
    </row>
    <row r="570" spans="3:4" x14ac:dyDescent="0.25">
      <c r="C570" s="14"/>
      <c r="D570" s="14"/>
    </row>
    <row r="571" spans="3:4" x14ac:dyDescent="0.25">
      <c r="C571" s="14"/>
      <c r="D571" s="14"/>
    </row>
    <row r="572" spans="3:4" x14ac:dyDescent="0.25">
      <c r="C572" s="14"/>
      <c r="D572" s="14"/>
    </row>
    <row r="573" spans="3:4" x14ac:dyDescent="0.25">
      <c r="C573" s="14"/>
      <c r="D573" s="14"/>
    </row>
    <row r="574" spans="3:4" x14ac:dyDescent="0.25">
      <c r="C574" s="14"/>
      <c r="D574" s="14"/>
    </row>
    <row r="575" spans="3:4" x14ac:dyDescent="0.25">
      <c r="C575" s="14"/>
      <c r="D575" s="14"/>
    </row>
    <row r="576" spans="3:4" x14ac:dyDescent="0.25">
      <c r="C576" s="14"/>
      <c r="D576" s="14"/>
    </row>
    <row r="577" spans="3:4" x14ac:dyDescent="0.25">
      <c r="C577" s="14"/>
      <c r="D577" s="14"/>
    </row>
    <row r="578" spans="3:4" x14ac:dyDescent="0.25">
      <c r="C578" s="14"/>
      <c r="D578" s="14"/>
    </row>
    <row r="579" spans="3:4" x14ac:dyDescent="0.25">
      <c r="C579" s="14"/>
      <c r="D579" s="14"/>
    </row>
    <row r="580" spans="3:4" x14ac:dyDescent="0.25">
      <c r="C580" s="14"/>
      <c r="D580" s="14"/>
    </row>
    <row r="581" spans="3:4" x14ac:dyDescent="0.25">
      <c r="C581" s="14"/>
      <c r="D581" s="14"/>
    </row>
    <row r="582" spans="3:4" x14ac:dyDescent="0.25">
      <c r="C582" s="14"/>
      <c r="D582" s="14"/>
    </row>
    <row r="583" spans="3:4" x14ac:dyDescent="0.25">
      <c r="C583" s="14"/>
      <c r="D583" s="14"/>
    </row>
    <row r="584" spans="3:4" x14ac:dyDescent="0.25">
      <c r="C584" s="14"/>
      <c r="D584" s="14"/>
    </row>
    <row r="585" spans="3:4" x14ac:dyDescent="0.25">
      <c r="C585" s="14"/>
      <c r="D585" s="14"/>
    </row>
    <row r="586" spans="3:4" x14ac:dyDescent="0.25">
      <c r="C586" s="14"/>
      <c r="D586" s="14"/>
    </row>
    <row r="587" spans="3:4" x14ac:dyDescent="0.25">
      <c r="C587" s="14"/>
      <c r="D587" s="14"/>
    </row>
    <row r="588" spans="3:4" x14ac:dyDescent="0.25">
      <c r="C588" s="14"/>
      <c r="D588" s="14"/>
    </row>
    <row r="589" spans="3:4" x14ac:dyDescent="0.25">
      <c r="C589" s="14"/>
      <c r="D589" s="14"/>
    </row>
    <row r="590" spans="3:4" x14ac:dyDescent="0.25">
      <c r="C590" s="14"/>
      <c r="D590" s="14"/>
    </row>
    <row r="591" spans="3:4" x14ac:dyDescent="0.25">
      <c r="C591" s="14"/>
      <c r="D591" s="14"/>
    </row>
    <row r="592" spans="3:4" x14ac:dyDescent="0.25">
      <c r="C592" s="14"/>
      <c r="D592" s="14"/>
    </row>
    <row r="593" spans="3:4" x14ac:dyDescent="0.25">
      <c r="C593" s="14"/>
      <c r="D593" s="14"/>
    </row>
    <row r="594" spans="3:4" x14ac:dyDescent="0.25">
      <c r="C594" s="14"/>
      <c r="D594" s="14"/>
    </row>
    <row r="595" spans="3:4" x14ac:dyDescent="0.25">
      <c r="C595" s="14"/>
      <c r="D595" s="14"/>
    </row>
    <row r="596" spans="3:4" x14ac:dyDescent="0.25">
      <c r="C596" s="14"/>
      <c r="D596" s="14"/>
    </row>
    <row r="597" spans="3:4" x14ac:dyDescent="0.25">
      <c r="C597" s="14"/>
      <c r="D597" s="14"/>
    </row>
    <row r="598" spans="3:4" x14ac:dyDescent="0.25">
      <c r="C598" s="14"/>
      <c r="D598" s="14"/>
    </row>
    <row r="599" spans="3:4" x14ac:dyDescent="0.25">
      <c r="C599" s="14"/>
      <c r="D599" s="14"/>
    </row>
    <row r="600" spans="3:4" x14ac:dyDescent="0.25">
      <c r="C600" s="14"/>
      <c r="D600" s="14"/>
    </row>
    <row r="601" spans="3:4" x14ac:dyDescent="0.25">
      <c r="C601" s="14"/>
      <c r="D601" s="14"/>
    </row>
    <row r="602" spans="3:4" x14ac:dyDescent="0.25">
      <c r="C602" s="14"/>
      <c r="D602" s="14"/>
    </row>
    <row r="603" spans="3:4" x14ac:dyDescent="0.25">
      <c r="C603" s="14"/>
      <c r="D603" s="14"/>
    </row>
    <row r="604" spans="3:4" x14ac:dyDescent="0.25">
      <c r="C604" s="14"/>
      <c r="D604" s="14"/>
    </row>
    <row r="605" spans="3:4" x14ac:dyDescent="0.25">
      <c r="C605" s="14"/>
      <c r="D605" s="14"/>
    </row>
    <row r="606" spans="3:4" x14ac:dyDescent="0.25">
      <c r="C606" s="14"/>
      <c r="D606" s="14"/>
    </row>
    <row r="607" spans="3:4" x14ac:dyDescent="0.25">
      <c r="C607" s="14"/>
      <c r="D607" s="14"/>
    </row>
    <row r="608" spans="3:4" x14ac:dyDescent="0.25">
      <c r="C608" s="14"/>
      <c r="D608" s="14"/>
    </row>
    <row r="609" spans="3:4" x14ac:dyDescent="0.25">
      <c r="C609" s="14"/>
      <c r="D609" s="14"/>
    </row>
    <row r="610" spans="3:4" x14ac:dyDescent="0.25">
      <c r="C610" s="14"/>
      <c r="D610" s="14"/>
    </row>
    <row r="611" spans="3:4" x14ac:dyDescent="0.25">
      <c r="C611" s="14"/>
      <c r="D611" s="14"/>
    </row>
    <row r="612" spans="3:4" x14ac:dyDescent="0.25">
      <c r="C612" s="14"/>
      <c r="D612" s="14"/>
    </row>
    <row r="613" spans="3:4" x14ac:dyDescent="0.25">
      <c r="C613" s="14"/>
      <c r="D613" s="14"/>
    </row>
    <row r="614" spans="3:4" x14ac:dyDescent="0.25">
      <c r="C614" s="14"/>
      <c r="D614" s="14"/>
    </row>
    <row r="615" spans="3:4" x14ac:dyDescent="0.25">
      <c r="C615" s="14"/>
      <c r="D615" s="14"/>
    </row>
    <row r="616" spans="3:4" x14ac:dyDescent="0.25">
      <c r="C616" s="14"/>
      <c r="D616" s="14"/>
    </row>
    <row r="617" spans="3:4" x14ac:dyDescent="0.25">
      <c r="C617" s="14"/>
      <c r="D617" s="14"/>
    </row>
    <row r="618" spans="3:4" x14ac:dyDescent="0.25">
      <c r="C618" s="14"/>
      <c r="D618" s="14"/>
    </row>
    <row r="619" spans="3:4" x14ac:dyDescent="0.25">
      <c r="C619" s="14"/>
      <c r="D619" s="14"/>
    </row>
    <row r="620" spans="3:4" x14ac:dyDescent="0.25">
      <c r="C620" s="14"/>
      <c r="D620" s="14"/>
    </row>
    <row r="621" spans="3:4" x14ac:dyDescent="0.25">
      <c r="C621" s="14"/>
      <c r="D621" s="14"/>
    </row>
    <row r="622" spans="3:4" x14ac:dyDescent="0.25">
      <c r="C622" s="14"/>
      <c r="D622" s="14"/>
    </row>
    <row r="623" spans="3:4" x14ac:dyDescent="0.25">
      <c r="C623" s="14"/>
      <c r="D623" s="14"/>
    </row>
    <row r="624" spans="3:4" x14ac:dyDescent="0.25">
      <c r="C624" s="14"/>
      <c r="D624" s="14"/>
    </row>
    <row r="625" spans="3:4" x14ac:dyDescent="0.25">
      <c r="C625" s="14"/>
      <c r="D625" s="14"/>
    </row>
    <row r="626" spans="3:4" x14ac:dyDescent="0.25">
      <c r="C626" s="14"/>
      <c r="D626" s="14"/>
    </row>
    <row r="627" spans="3:4" x14ac:dyDescent="0.25">
      <c r="C627" s="14"/>
      <c r="D627" s="14"/>
    </row>
    <row r="628" spans="3:4" x14ac:dyDescent="0.25">
      <c r="C628" s="14"/>
      <c r="D628" s="14"/>
    </row>
    <row r="629" spans="3:4" x14ac:dyDescent="0.25">
      <c r="C629" s="14"/>
      <c r="D629" s="14"/>
    </row>
    <row r="630" spans="3:4" x14ac:dyDescent="0.25">
      <c r="C630" s="14"/>
      <c r="D630" s="14"/>
    </row>
    <row r="631" spans="3:4" x14ac:dyDescent="0.25">
      <c r="C631" s="14"/>
      <c r="D631" s="14"/>
    </row>
    <row r="632" spans="3:4" x14ac:dyDescent="0.25">
      <c r="C632" s="14"/>
      <c r="D632" s="14"/>
    </row>
    <row r="633" spans="3:4" x14ac:dyDescent="0.25">
      <c r="C633" s="14"/>
      <c r="D633" s="14"/>
    </row>
    <row r="634" spans="3:4" x14ac:dyDescent="0.25">
      <c r="C634" s="14"/>
      <c r="D634" s="14"/>
    </row>
    <row r="635" spans="3:4" x14ac:dyDescent="0.25">
      <c r="C635" s="14"/>
      <c r="D635" s="14"/>
    </row>
    <row r="636" spans="3:4" x14ac:dyDescent="0.25">
      <c r="C636" s="14"/>
      <c r="D636" s="14"/>
    </row>
    <row r="637" spans="3:4" x14ac:dyDescent="0.25">
      <c r="C637" s="14"/>
      <c r="D637" s="14"/>
    </row>
    <row r="638" spans="3:4" x14ac:dyDescent="0.25">
      <c r="C638" s="14"/>
      <c r="D638" s="14"/>
    </row>
    <row r="639" spans="3:4" x14ac:dyDescent="0.25">
      <c r="C639" s="14"/>
      <c r="D639" s="14"/>
    </row>
    <row r="640" spans="3:4" x14ac:dyDescent="0.25">
      <c r="C640" s="14"/>
      <c r="D640" s="14"/>
    </row>
    <row r="641" spans="3:4" x14ac:dyDescent="0.25">
      <c r="C641" s="14"/>
      <c r="D641" s="14"/>
    </row>
    <row r="642" spans="3:4" x14ac:dyDescent="0.25">
      <c r="C642" s="14"/>
      <c r="D642" s="14"/>
    </row>
    <row r="643" spans="3:4" x14ac:dyDescent="0.25">
      <c r="C643" s="14"/>
      <c r="D643" s="14"/>
    </row>
    <row r="644" spans="3:4" x14ac:dyDescent="0.25">
      <c r="C644" s="14"/>
      <c r="D644" s="14"/>
    </row>
    <row r="645" spans="3:4" x14ac:dyDescent="0.25">
      <c r="C645" s="14"/>
      <c r="D645" s="14"/>
    </row>
    <row r="646" spans="3:4" x14ac:dyDescent="0.25">
      <c r="C646" s="14"/>
      <c r="D646" s="14"/>
    </row>
    <row r="647" spans="3:4" x14ac:dyDescent="0.25">
      <c r="C647" s="14"/>
      <c r="D647" s="14"/>
    </row>
    <row r="648" spans="3:4" x14ac:dyDescent="0.25">
      <c r="C648" s="14"/>
      <c r="D648" s="14"/>
    </row>
    <row r="649" spans="3:4" x14ac:dyDescent="0.25">
      <c r="C649" s="14"/>
      <c r="D649" s="14"/>
    </row>
    <row r="650" spans="3:4" x14ac:dyDescent="0.25">
      <c r="C650" s="14"/>
      <c r="D650" s="14"/>
    </row>
    <row r="651" spans="3:4" x14ac:dyDescent="0.25">
      <c r="C651" s="14"/>
      <c r="D651" s="14"/>
    </row>
    <row r="652" spans="3:4" x14ac:dyDescent="0.25">
      <c r="C652" s="14"/>
      <c r="D652" s="14"/>
    </row>
    <row r="653" spans="3:4" x14ac:dyDescent="0.25">
      <c r="C653" s="14"/>
      <c r="D653" s="14"/>
    </row>
    <row r="654" spans="3:4" x14ac:dyDescent="0.25">
      <c r="C654" s="14"/>
      <c r="D654" s="14"/>
    </row>
    <row r="655" spans="3:4" x14ac:dyDescent="0.25">
      <c r="C655" s="14"/>
      <c r="D655" s="14"/>
    </row>
    <row r="656" spans="3:4" x14ac:dyDescent="0.25">
      <c r="C656" s="14"/>
      <c r="D656" s="14"/>
    </row>
    <row r="657" spans="3:4" x14ac:dyDescent="0.25">
      <c r="C657" s="14"/>
      <c r="D657" s="14"/>
    </row>
    <row r="658" spans="3:4" x14ac:dyDescent="0.25">
      <c r="C658" s="14"/>
      <c r="D658" s="14"/>
    </row>
    <row r="659" spans="3:4" x14ac:dyDescent="0.25">
      <c r="C659" s="14"/>
      <c r="D659" s="14"/>
    </row>
    <row r="660" spans="3:4" x14ac:dyDescent="0.25">
      <c r="C660" s="14"/>
      <c r="D660" s="14"/>
    </row>
    <row r="661" spans="3:4" x14ac:dyDescent="0.25">
      <c r="C661" s="14"/>
      <c r="D661" s="14"/>
    </row>
    <row r="662" spans="3:4" x14ac:dyDescent="0.25">
      <c r="C662" s="14"/>
      <c r="D662" s="14"/>
    </row>
    <row r="663" spans="3:4" x14ac:dyDescent="0.25">
      <c r="C663" s="14"/>
      <c r="D663" s="14"/>
    </row>
    <row r="664" spans="3:4" x14ac:dyDescent="0.25">
      <c r="C664" s="14"/>
      <c r="D664" s="14"/>
    </row>
    <row r="665" spans="3:4" x14ac:dyDescent="0.25">
      <c r="C665" s="14"/>
      <c r="D665" s="14"/>
    </row>
    <row r="666" spans="3:4" x14ac:dyDescent="0.25">
      <c r="C666" s="14"/>
      <c r="D666" s="14"/>
    </row>
    <row r="667" spans="3:4" x14ac:dyDescent="0.25">
      <c r="C667" s="14"/>
      <c r="D667" s="14"/>
    </row>
    <row r="668" spans="3:4" x14ac:dyDescent="0.25">
      <c r="C668" s="14"/>
      <c r="D668" s="14"/>
    </row>
    <row r="669" spans="3:4" x14ac:dyDescent="0.25">
      <c r="C669" s="14"/>
      <c r="D669" s="14"/>
    </row>
    <row r="670" spans="3:4" x14ac:dyDescent="0.25">
      <c r="C670" s="14"/>
      <c r="D670" s="14"/>
    </row>
    <row r="671" spans="3:4" x14ac:dyDescent="0.25">
      <c r="C671" s="14"/>
      <c r="D671" s="14"/>
    </row>
    <row r="672" spans="3:4" x14ac:dyDescent="0.25">
      <c r="C672" s="14"/>
      <c r="D672" s="14"/>
    </row>
    <row r="673" spans="3:4" x14ac:dyDescent="0.25">
      <c r="C673" s="14"/>
      <c r="D673" s="14"/>
    </row>
    <row r="674" spans="3:4" x14ac:dyDescent="0.25">
      <c r="C674" s="14"/>
      <c r="D674" s="14"/>
    </row>
    <row r="675" spans="3:4" x14ac:dyDescent="0.25">
      <c r="C675" s="14"/>
      <c r="D675" s="14"/>
    </row>
    <row r="676" spans="3:4" x14ac:dyDescent="0.25">
      <c r="C676" s="14"/>
      <c r="D676" s="14"/>
    </row>
    <row r="677" spans="3:4" x14ac:dyDescent="0.25">
      <c r="C677" s="14"/>
      <c r="D677" s="14"/>
    </row>
    <row r="678" spans="3:4" x14ac:dyDescent="0.25">
      <c r="C678" s="14"/>
      <c r="D678" s="14"/>
    </row>
    <row r="679" spans="3:4" x14ac:dyDescent="0.25">
      <c r="C679" s="14"/>
      <c r="D679" s="14"/>
    </row>
    <row r="680" spans="3:4" x14ac:dyDescent="0.25">
      <c r="C680" s="14"/>
      <c r="D680" s="14"/>
    </row>
    <row r="681" spans="3:4" x14ac:dyDescent="0.25">
      <c r="C681" s="14"/>
      <c r="D681" s="14"/>
    </row>
    <row r="682" spans="3:4" x14ac:dyDescent="0.25">
      <c r="C682" s="14"/>
      <c r="D682" s="14"/>
    </row>
    <row r="683" spans="3:4" x14ac:dyDescent="0.25">
      <c r="C683" s="14"/>
      <c r="D683" s="14"/>
    </row>
    <row r="684" spans="3:4" x14ac:dyDescent="0.25">
      <c r="C684" s="14"/>
      <c r="D684" s="14"/>
    </row>
    <row r="685" spans="3:4" x14ac:dyDescent="0.25">
      <c r="C685" s="14"/>
      <c r="D685" s="14"/>
    </row>
    <row r="686" spans="3:4" x14ac:dyDescent="0.25">
      <c r="C686" s="14"/>
      <c r="D686" s="14"/>
    </row>
    <row r="687" spans="3:4" x14ac:dyDescent="0.25">
      <c r="C687" s="14"/>
      <c r="D687" s="14"/>
    </row>
    <row r="688" spans="3:4" x14ac:dyDescent="0.25">
      <c r="C688" s="14"/>
      <c r="D688" s="14"/>
    </row>
    <row r="689" spans="3:4" x14ac:dyDescent="0.25">
      <c r="C689" s="14"/>
      <c r="D689" s="14"/>
    </row>
    <row r="690" spans="3:4" x14ac:dyDescent="0.25">
      <c r="C690" s="14"/>
      <c r="D690" s="14"/>
    </row>
    <row r="691" spans="3:4" x14ac:dyDescent="0.25">
      <c r="C691" s="14"/>
      <c r="D691" s="14"/>
    </row>
    <row r="692" spans="3:4" x14ac:dyDescent="0.25">
      <c r="C692" s="14"/>
      <c r="D692" s="14"/>
    </row>
    <row r="693" spans="3:4" x14ac:dyDescent="0.25">
      <c r="C693" s="14"/>
      <c r="D693" s="14"/>
    </row>
    <row r="694" spans="3:4" x14ac:dyDescent="0.25">
      <c r="C694" s="14"/>
      <c r="D694" s="14"/>
    </row>
    <row r="695" spans="3:4" x14ac:dyDescent="0.25">
      <c r="C695" s="14"/>
      <c r="D695" s="14"/>
    </row>
    <row r="696" spans="3:4" x14ac:dyDescent="0.25">
      <c r="C696" s="14"/>
      <c r="D696" s="14"/>
    </row>
    <row r="697" spans="3:4" x14ac:dyDescent="0.25">
      <c r="C697" s="14"/>
      <c r="D697" s="14"/>
    </row>
    <row r="698" spans="3:4" x14ac:dyDescent="0.25">
      <c r="C698" s="14"/>
      <c r="D698" s="14"/>
    </row>
    <row r="699" spans="3:4" x14ac:dyDescent="0.25">
      <c r="C699" s="14"/>
      <c r="D699" s="14"/>
    </row>
    <row r="700" spans="3:4" x14ac:dyDescent="0.25">
      <c r="C700" s="14"/>
      <c r="D700" s="14"/>
    </row>
    <row r="701" spans="3:4" x14ac:dyDescent="0.25">
      <c r="C701" s="14"/>
      <c r="D701" s="14"/>
    </row>
    <row r="702" spans="3:4" x14ac:dyDescent="0.25">
      <c r="C702" s="14"/>
      <c r="D702" s="14"/>
    </row>
    <row r="703" spans="3:4" x14ac:dyDescent="0.25">
      <c r="C703" s="14"/>
      <c r="D703" s="14"/>
    </row>
    <row r="704" spans="3:4" x14ac:dyDescent="0.25">
      <c r="C704" s="14"/>
      <c r="D704" s="14"/>
    </row>
    <row r="705" spans="3:4" x14ac:dyDescent="0.25">
      <c r="C705" s="14"/>
      <c r="D705" s="14"/>
    </row>
    <row r="706" spans="3:4" x14ac:dyDescent="0.25">
      <c r="C706" s="14"/>
      <c r="D706" s="14"/>
    </row>
    <row r="707" spans="3:4" x14ac:dyDescent="0.25">
      <c r="C707" s="14"/>
      <c r="D707" s="14"/>
    </row>
    <row r="708" spans="3:4" x14ac:dyDescent="0.25">
      <c r="C708" s="14"/>
      <c r="D708" s="14"/>
    </row>
    <row r="709" spans="3:4" x14ac:dyDescent="0.25">
      <c r="C709" s="14"/>
      <c r="D709" s="14"/>
    </row>
    <row r="710" spans="3:4" x14ac:dyDescent="0.25">
      <c r="C710" s="14"/>
      <c r="D710" s="14"/>
    </row>
    <row r="711" spans="3:4" x14ac:dyDescent="0.25">
      <c r="C711" s="14"/>
      <c r="D711" s="14"/>
    </row>
    <row r="712" spans="3:4" x14ac:dyDescent="0.25">
      <c r="C712" s="14"/>
      <c r="D712" s="14"/>
    </row>
    <row r="713" spans="3:4" x14ac:dyDescent="0.25">
      <c r="C713" s="14"/>
      <c r="D713" s="14"/>
    </row>
    <row r="714" spans="3:4" x14ac:dyDescent="0.25">
      <c r="C714" s="14"/>
      <c r="D714" s="14"/>
    </row>
    <row r="715" spans="3:4" x14ac:dyDescent="0.25">
      <c r="C715" s="14"/>
      <c r="D715" s="14"/>
    </row>
    <row r="716" spans="3:4" x14ac:dyDescent="0.25">
      <c r="C716" s="14"/>
      <c r="D716" s="14"/>
    </row>
    <row r="717" spans="3:4" x14ac:dyDescent="0.25">
      <c r="C717" s="14"/>
      <c r="D717" s="14"/>
    </row>
    <row r="718" spans="3:4" x14ac:dyDescent="0.25">
      <c r="C718" s="14"/>
      <c r="D718" s="14"/>
    </row>
    <row r="719" spans="3:4" x14ac:dyDescent="0.25">
      <c r="C719" s="14"/>
      <c r="D719" s="14"/>
    </row>
    <row r="720" spans="3:4" x14ac:dyDescent="0.25">
      <c r="C720" s="14"/>
      <c r="D720" s="14"/>
    </row>
    <row r="721" spans="3:4" x14ac:dyDescent="0.25">
      <c r="C721" s="14"/>
      <c r="D721" s="14"/>
    </row>
    <row r="722" spans="3:4" x14ac:dyDescent="0.25">
      <c r="C722" s="14"/>
      <c r="D722" s="14"/>
    </row>
    <row r="723" spans="3:4" x14ac:dyDescent="0.25">
      <c r="C723" s="14"/>
      <c r="D723" s="14"/>
    </row>
    <row r="724" spans="3:4" x14ac:dyDescent="0.25">
      <c r="C724" s="14"/>
      <c r="D724" s="14"/>
    </row>
    <row r="725" spans="3:4" x14ac:dyDescent="0.25">
      <c r="C725" s="14"/>
      <c r="D725" s="14"/>
    </row>
    <row r="726" spans="3:4" x14ac:dyDescent="0.25">
      <c r="C726" s="14"/>
      <c r="D726" s="14"/>
    </row>
    <row r="727" spans="3:4" x14ac:dyDescent="0.25">
      <c r="C727" s="14"/>
      <c r="D727" s="14"/>
    </row>
    <row r="728" spans="3:4" x14ac:dyDescent="0.25">
      <c r="C728" s="14"/>
      <c r="D728" s="14"/>
    </row>
    <row r="729" spans="3:4" x14ac:dyDescent="0.25">
      <c r="C729" s="14"/>
      <c r="D729" s="14"/>
    </row>
    <row r="730" spans="3:4" x14ac:dyDescent="0.25">
      <c r="C730" s="14"/>
      <c r="D730" s="14"/>
    </row>
    <row r="731" spans="3:4" x14ac:dyDescent="0.25">
      <c r="C731" s="14"/>
      <c r="D731" s="14"/>
    </row>
    <row r="732" spans="3:4" x14ac:dyDescent="0.25">
      <c r="C732" s="14"/>
      <c r="D732" s="14"/>
    </row>
    <row r="733" spans="3:4" x14ac:dyDescent="0.25">
      <c r="C733" s="14"/>
      <c r="D733" s="14"/>
    </row>
    <row r="734" spans="3:4" x14ac:dyDescent="0.25">
      <c r="C734" s="14"/>
      <c r="D734" s="14"/>
    </row>
    <row r="735" spans="3:4" x14ac:dyDescent="0.25">
      <c r="C735" s="14"/>
      <c r="D735" s="14"/>
    </row>
    <row r="736" spans="3:4" x14ac:dyDescent="0.25">
      <c r="C736" s="14"/>
      <c r="D736" s="14"/>
    </row>
    <row r="737" spans="3:4" x14ac:dyDescent="0.25">
      <c r="C737" s="14"/>
      <c r="D737" s="14"/>
    </row>
    <row r="738" spans="3:4" x14ac:dyDescent="0.25">
      <c r="C738" s="14"/>
      <c r="D738" s="14"/>
    </row>
    <row r="739" spans="3:4" x14ac:dyDescent="0.25">
      <c r="C739" s="14"/>
      <c r="D739" s="14"/>
    </row>
    <row r="740" spans="3:4" x14ac:dyDescent="0.25">
      <c r="C740" s="14"/>
      <c r="D740" s="14"/>
    </row>
    <row r="741" spans="3:4" x14ac:dyDescent="0.25">
      <c r="C741" s="14"/>
      <c r="D741" s="14"/>
    </row>
    <row r="742" spans="3:4" x14ac:dyDescent="0.25">
      <c r="C742" s="14"/>
      <c r="D742" s="14"/>
    </row>
    <row r="743" spans="3:4" x14ac:dyDescent="0.25">
      <c r="C743" s="14"/>
      <c r="D743" s="14"/>
    </row>
    <row r="744" spans="3:4" x14ac:dyDescent="0.25">
      <c r="C744" s="14"/>
      <c r="D744" s="14"/>
    </row>
    <row r="745" spans="3:4" x14ac:dyDescent="0.25">
      <c r="C745" s="14"/>
      <c r="D745" s="14"/>
    </row>
    <row r="746" spans="3:4" x14ac:dyDescent="0.25">
      <c r="C746" s="14"/>
      <c r="D746" s="14"/>
    </row>
    <row r="747" spans="3:4" x14ac:dyDescent="0.25">
      <c r="C747" s="14"/>
      <c r="D747" s="14"/>
    </row>
    <row r="748" spans="3:4" x14ac:dyDescent="0.25">
      <c r="C748" s="14"/>
      <c r="D748" s="14"/>
    </row>
    <row r="749" spans="3:4" x14ac:dyDescent="0.25">
      <c r="C749" s="14"/>
      <c r="D749" s="14"/>
    </row>
    <row r="750" spans="3:4" x14ac:dyDescent="0.25">
      <c r="C750" s="14"/>
      <c r="D750" s="14"/>
    </row>
    <row r="751" spans="3:4" x14ac:dyDescent="0.25">
      <c r="C751" s="14"/>
      <c r="D751" s="14"/>
    </row>
    <row r="752" spans="3:4" x14ac:dyDescent="0.25">
      <c r="C752" s="14"/>
      <c r="D752" s="14"/>
    </row>
    <row r="753" spans="3:4" x14ac:dyDescent="0.25">
      <c r="C753" s="14"/>
      <c r="D753" s="14"/>
    </row>
    <row r="754" spans="3:4" x14ac:dyDescent="0.25">
      <c r="C754" s="14"/>
      <c r="D754" s="14"/>
    </row>
    <row r="755" spans="3:4" x14ac:dyDescent="0.25">
      <c r="C755" s="14"/>
      <c r="D755" s="14"/>
    </row>
    <row r="756" spans="3:4" x14ac:dyDescent="0.25">
      <c r="C756" s="14"/>
      <c r="D756" s="14"/>
    </row>
    <row r="757" spans="3:4" x14ac:dyDescent="0.25">
      <c r="C757" s="14"/>
      <c r="D757" s="14"/>
    </row>
    <row r="758" spans="3:4" x14ac:dyDescent="0.25">
      <c r="C758" s="14"/>
      <c r="D758" s="14"/>
    </row>
    <row r="759" spans="3:4" x14ac:dyDescent="0.25">
      <c r="C759" s="14"/>
      <c r="D759" s="14"/>
    </row>
    <row r="760" spans="3:4" x14ac:dyDescent="0.25">
      <c r="C760" s="14"/>
      <c r="D760" s="14"/>
    </row>
    <row r="761" spans="3:4" x14ac:dyDescent="0.25">
      <c r="C761" s="14"/>
      <c r="D761" s="14"/>
    </row>
    <row r="762" spans="3:4" x14ac:dyDescent="0.25">
      <c r="C762" s="14"/>
      <c r="D762" s="14"/>
    </row>
    <row r="763" spans="3:4" x14ac:dyDescent="0.25">
      <c r="C763" s="14"/>
      <c r="D763" s="14"/>
    </row>
    <row r="764" spans="3:4" x14ac:dyDescent="0.25">
      <c r="C764" s="14"/>
      <c r="D764" s="14"/>
    </row>
    <row r="765" spans="3:4" x14ac:dyDescent="0.25">
      <c r="C765" s="14"/>
      <c r="D765" s="14"/>
    </row>
    <row r="766" spans="3:4" x14ac:dyDescent="0.25">
      <c r="C766" s="14"/>
      <c r="D766" s="14"/>
    </row>
    <row r="767" spans="3:4" x14ac:dyDescent="0.25">
      <c r="C767" s="14"/>
      <c r="D767" s="14"/>
    </row>
    <row r="768" spans="3:4" x14ac:dyDescent="0.25">
      <c r="C768" s="14"/>
      <c r="D768" s="14"/>
    </row>
    <row r="769" spans="3:4" x14ac:dyDescent="0.25">
      <c r="C769" s="14"/>
      <c r="D769" s="14"/>
    </row>
    <row r="770" spans="3:4" x14ac:dyDescent="0.25">
      <c r="C770" s="14"/>
      <c r="D770" s="14"/>
    </row>
    <row r="771" spans="3:4" x14ac:dyDescent="0.25">
      <c r="C771" s="14"/>
      <c r="D771" s="14"/>
    </row>
    <row r="772" spans="3:4" x14ac:dyDescent="0.25">
      <c r="C772" s="14"/>
      <c r="D772" s="14"/>
    </row>
    <row r="773" spans="3:4" x14ac:dyDescent="0.25">
      <c r="C773" s="14"/>
      <c r="D773" s="14"/>
    </row>
    <row r="774" spans="3:4" x14ac:dyDescent="0.25">
      <c r="C774" s="14"/>
      <c r="D774" s="14"/>
    </row>
    <row r="775" spans="3:4" x14ac:dyDescent="0.25">
      <c r="C775" s="14"/>
      <c r="D775" s="14"/>
    </row>
    <row r="776" spans="3:4" x14ac:dyDescent="0.25">
      <c r="C776" s="14"/>
      <c r="D776" s="14"/>
    </row>
    <row r="777" spans="3:4" x14ac:dyDescent="0.25">
      <c r="C777" s="14"/>
      <c r="D777" s="14"/>
    </row>
    <row r="778" spans="3:4" x14ac:dyDescent="0.25">
      <c r="C778" s="14"/>
      <c r="D778" s="14"/>
    </row>
    <row r="779" spans="3:4" x14ac:dyDescent="0.25">
      <c r="C779" s="14"/>
      <c r="D779" s="14"/>
    </row>
    <row r="780" spans="3:4" x14ac:dyDescent="0.25">
      <c r="C780" s="14"/>
      <c r="D780" s="14"/>
    </row>
    <row r="781" spans="3:4" x14ac:dyDescent="0.25">
      <c r="C781" s="14"/>
      <c r="D781" s="14"/>
    </row>
    <row r="782" spans="3:4" x14ac:dyDescent="0.25">
      <c r="C782" s="14"/>
      <c r="D782" s="14"/>
    </row>
    <row r="783" spans="3:4" x14ac:dyDescent="0.25">
      <c r="C783" s="14"/>
      <c r="D783" s="14"/>
    </row>
    <row r="784" spans="3:4" x14ac:dyDescent="0.25">
      <c r="C784" s="14"/>
      <c r="D784" s="14"/>
    </row>
    <row r="785" spans="3:4" x14ac:dyDescent="0.25">
      <c r="C785" s="14"/>
      <c r="D785" s="14"/>
    </row>
    <row r="786" spans="3:4" x14ac:dyDescent="0.25">
      <c r="C786" s="14"/>
      <c r="D786" s="14"/>
    </row>
    <row r="787" spans="3:4" x14ac:dyDescent="0.25">
      <c r="C787" s="14"/>
      <c r="D787" s="14"/>
    </row>
    <row r="788" spans="3:4" x14ac:dyDescent="0.25">
      <c r="C788" s="14"/>
      <c r="D788" s="14"/>
    </row>
    <row r="789" spans="3:4" x14ac:dyDescent="0.25">
      <c r="C789" s="14"/>
      <c r="D789" s="14"/>
    </row>
    <row r="790" spans="3:4" x14ac:dyDescent="0.25">
      <c r="C790" s="14"/>
      <c r="D790" s="14"/>
    </row>
    <row r="791" spans="3:4" x14ac:dyDescent="0.25">
      <c r="C791" s="14"/>
      <c r="D791" s="14"/>
    </row>
    <row r="792" spans="3:4" x14ac:dyDescent="0.25">
      <c r="C792" s="14"/>
      <c r="D792" s="14"/>
    </row>
    <row r="793" spans="3:4" x14ac:dyDescent="0.25">
      <c r="C793" s="14"/>
      <c r="D793" s="14"/>
    </row>
    <row r="794" spans="3:4" x14ac:dyDescent="0.25">
      <c r="C794" s="14"/>
      <c r="D794" s="14"/>
    </row>
    <row r="795" spans="3:4" x14ac:dyDescent="0.25">
      <c r="C795" s="14"/>
      <c r="D795" s="14"/>
    </row>
    <row r="796" spans="3:4" x14ac:dyDescent="0.25">
      <c r="C796" s="14"/>
      <c r="D796" s="14"/>
    </row>
    <row r="797" spans="3:4" x14ac:dyDescent="0.25">
      <c r="C797" s="14"/>
      <c r="D797" s="14"/>
    </row>
    <row r="798" spans="3:4" x14ac:dyDescent="0.25">
      <c r="C798" s="14"/>
      <c r="D798" s="14"/>
    </row>
    <row r="799" spans="3:4" x14ac:dyDescent="0.25">
      <c r="C799" s="14"/>
      <c r="D799" s="14"/>
    </row>
    <row r="800" spans="3:4" x14ac:dyDescent="0.25">
      <c r="C800" s="14"/>
      <c r="D800" s="14"/>
    </row>
    <row r="801" spans="3:4" x14ac:dyDescent="0.25">
      <c r="C801" s="14"/>
      <c r="D801" s="14"/>
    </row>
    <row r="802" spans="3:4" x14ac:dyDescent="0.25">
      <c r="C802" s="14"/>
      <c r="D802" s="14"/>
    </row>
    <row r="803" spans="3:4" x14ac:dyDescent="0.25">
      <c r="C803" s="14"/>
      <c r="D803" s="14"/>
    </row>
    <row r="804" spans="3:4" x14ac:dyDescent="0.25">
      <c r="C804" s="14"/>
      <c r="D804" s="14"/>
    </row>
    <row r="805" spans="3:4" x14ac:dyDescent="0.25">
      <c r="C805" s="14"/>
      <c r="D805" s="14"/>
    </row>
    <row r="806" spans="3:4" x14ac:dyDescent="0.25">
      <c r="C806" s="14"/>
      <c r="D806" s="14"/>
    </row>
    <row r="807" spans="3:4" x14ac:dyDescent="0.25">
      <c r="C807" s="14"/>
      <c r="D807" s="14"/>
    </row>
    <row r="808" spans="3:4" x14ac:dyDescent="0.25">
      <c r="C808" s="14"/>
      <c r="D808" s="14"/>
    </row>
    <row r="809" spans="3:4" x14ac:dyDescent="0.25">
      <c r="C809" s="14"/>
      <c r="D809" s="14"/>
    </row>
    <row r="810" spans="3:4" x14ac:dyDescent="0.25">
      <c r="C810" s="14"/>
      <c r="D810" s="14"/>
    </row>
    <row r="811" spans="3:4" x14ac:dyDescent="0.25">
      <c r="C811" s="14"/>
      <c r="D811" s="14"/>
    </row>
    <row r="812" spans="3:4" x14ac:dyDescent="0.25">
      <c r="C812" s="14"/>
      <c r="D812" s="14"/>
    </row>
    <row r="813" spans="3:4" x14ac:dyDescent="0.25">
      <c r="C813" s="14"/>
      <c r="D813" s="14"/>
    </row>
    <row r="814" spans="3:4" x14ac:dyDescent="0.25">
      <c r="C814" s="14"/>
      <c r="D814" s="14"/>
    </row>
    <row r="815" spans="3:4" x14ac:dyDescent="0.25">
      <c r="C815" s="14"/>
      <c r="D815" s="14"/>
    </row>
    <row r="816" spans="3:4" x14ac:dyDescent="0.25">
      <c r="C816" s="14"/>
      <c r="D816" s="14"/>
    </row>
    <row r="817" spans="3:4" x14ac:dyDescent="0.25">
      <c r="C817" s="14"/>
      <c r="D817" s="14"/>
    </row>
    <row r="818" spans="3:4" x14ac:dyDescent="0.25">
      <c r="C818" s="14"/>
      <c r="D818" s="14"/>
    </row>
    <row r="819" spans="3:4" x14ac:dyDescent="0.25">
      <c r="C819" s="14"/>
      <c r="D819" s="14"/>
    </row>
    <row r="820" spans="3:4" x14ac:dyDescent="0.25">
      <c r="C820" s="14"/>
      <c r="D820" s="14"/>
    </row>
    <row r="821" spans="3:4" x14ac:dyDescent="0.25">
      <c r="C821" s="14"/>
      <c r="D821" s="14"/>
    </row>
    <row r="822" spans="3:4" x14ac:dyDescent="0.25">
      <c r="C822" s="14"/>
      <c r="D822" s="14"/>
    </row>
    <row r="823" spans="3:4" x14ac:dyDescent="0.25">
      <c r="C823" s="14"/>
      <c r="D823" s="14"/>
    </row>
    <row r="824" spans="3:4" x14ac:dyDescent="0.25">
      <c r="C824" s="14"/>
      <c r="D824" s="14"/>
    </row>
    <row r="825" spans="3:4" x14ac:dyDescent="0.25">
      <c r="C825" s="14"/>
      <c r="D825" s="14"/>
    </row>
    <row r="826" spans="3:4" x14ac:dyDescent="0.25">
      <c r="C826" s="14"/>
      <c r="D826" s="14"/>
    </row>
    <row r="827" spans="3:4" x14ac:dyDescent="0.25">
      <c r="C827" s="14"/>
      <c r="D827" s="14"/>
    </row>
    <row r="828" spans="3:4" x14ac:dyDescent="0.25">
      <c r="C828" s="14"/>
      <c r="D828" s="14"/>
    </row>
    <row r="829" spans="3:4" x14ac:dyDescent="0.25">
      <c r="C829" s="14"/>
      <c r="D829" s="14"/>
    </row>
    <row r="830" spans="3:4" x14ac:dyDescent="0.25">
      <c r="C830" s="14"/>
      <c r="D830" s="14"/>
    </row>
    <row r="831" spans="3:4" x14ac:dyDescent="0.25">
      <c r="C831" s="14"/>
      <c r="D831" s="14"/>
    </row>
    <row r="832" spans="3:4" x14ac:dyDescent="0.25">
      <c r="C832" s="14"/>
      <c r="D832" s="14"/>
    </row>
    <row r="833" spans="3:4" x14ac:dyDescent="0.25">
      <c r="C833" s="14"/>
      <c r="D833" s="14"/>
    </row>
    <row r="834" spans="3:4" x14ac:dyDescent="0.25">
      <c r="C834" s="14"/>
      <c r="D834" s="14"/>
    </row>
    <row r="835" spans="3:4" x14ac:dyDescent="0.25">
      <c r="C835" s="14"/>
      <c r="D835" s="14"/>
    </row>
    <row r="836" spans="3:4" x14ac:dyDescent="0.25">
      <c r="C836" s="14"/>
      <c r="D836" s="14"/>
    </row>
    <row r="837" spans="3:4" x14ac:dyDescent="0.25">
      <c r="C837" s="14"/>
      <c r="D837" s="14"/>
    </row>
    <row r="838" spans="3:4" x14ac:dyDescent="0.25">
      <c r="C838" s="14"/>
      <c r="D838" s="14"/>
    </row>
    <row r="839" spans="3:4" x14ac:dyDescent="0.25">
      <c r="C839" s="14"/>
      <c r="D839" s="14"/>
    </row>
    <row r="840" spans="3:4" x14ac:dyDescent="0.25">
      <c r="C840" s="14"/>
      <c r="D840" s="14"/>
    </row>
    <row r="841" spans="3:4" x14ac:dyDescent="0.25">
      <c r="C841" s="14"/>
      <c r="D841" s="14"/>
    </row>
    <row r="842" spans="3:4" x14ac:dyDescent="0.25">
      <c r="C842" s="14"/>
      <c r="D842" s="14"/>
    </row>
    <row r="843" spans="3:4" x14ac:dyDescent="0.25">
      <c r="C843" s="14"/>
      <c r="D843" s="14"/>
    </row>
    <row r="844" spans="3:4" x14ac:dyDescent="0.25">
      <c r="C844" s="14"/>
      <c r="D844" s="14"/>
    </row>
    <row r="845" spans="3:4" x14ac:dyDescent="0.25">
      <c r="C845" s="14"/>
      <c r="D845" s="14"/>
    </row>
    <row r="846" spans="3:4" x14ac:dyDescent="0.25">
      <c r="C846" s="14"/>
      <c r="D846" s="14"/>
    </row>
    <row r="847" spans="3:4" x14ac:dyDescent="0.25">
      <c r="C847" s="14"/>
      <c r="D847" s="14"/>
    </row>
    <row r="848" spans="3:4" x14ac:dyDescent="0.25">
      <c r="C848" s="14"/>
      <c r="D848" s="14"/>
    </row>
    <row r="849" spans="3:4" x14ac:dyDescent="0.25">
      <c r="C849" s="14"/>
      <c r="D849" s="14"/>
    </row>
    <row r="850" spans="3:4" x14ac:dyDescent="0.25">
      <c r="C850" s="14"/>
      <c r="D850" s="14"/>
    </row>
    <row r="851" spans="3:4" x14ac:dyDescent="0.25">
      <c r="C851" s="14"/>
      <c r="D851" s="14"/>
    </row>
    <row r="852" spans="3:4" x14ac:dyDescent="0.25">
      <c r="C852" s="14"/>
      <c r="D852" s="14"/>
    </row>
    <row r="853" spans="3:4" x14ac:dyDescent="0.25">
      <c r="C853" s="14"/>
      <c r="D853" s="14"/>
    </row>
    <row r="854" spans="3:4" x14ac:dyDescent="0.25">
      <c r="C854" s="14"/>
      <c r="D854" s="14"/>
    </row>
    <row r="855" spans="3:4" x14ac:dyDescent="0.25">
      <c r="C855" s="14"/>
      <c r="D855" s="14"/>
    </row>
    <row r="856" spans="3:4" x14ac:dyDescent="0.25">
      <c r="C856" s="14"/>
      <c r="D856" s="14"/>
    </row>
    <row r="857" spans="3:4" x14ac:dyDescent="0.25">
      <c r="C857" s="14"/>
      <c r="D857" s="14"/>
    </row>
    <row r="858" spans="3:4" x14ac:dyDescent="0.25">
      <c r="C858" s="14"/>
      <c r="D858" s="14"/>
    </row>
    <row r="859" spans="3:4" x14ac:dyDescent="0.25">
      <c r="C859" s="14"/>
      <c r="D859" s="14"/>
    </row>
    <row r="860" spans="3:4" x14ac:dyDescent="0.25">
      <c r="C860" s="14"/>
      <c r="D860" s="14"/>
    </row>
    <row r="861" spans="3:4" x14ac:dyDescent="0.25">
      <c r="C861" s="14"/>
      <c r="D861" s="14"/>
    </row>
    <row r="862" spans="3:4" x14ac:dyDescent="0.25">
      <c r="C862" s="14"/>
      <c r="D862" s="14"/>
    </row>
    <row r="863" spans="3:4" x14ac:dyDescent="0.25">
      <c r="C863" s="14"/>
      <c r="D863" s="14"/>
    </row>
    <row r="864" spans="3:4" x14ac:dyDescent="0.25">
      <c r="C864" s="14"/>
      <c r="D864" s="14"/>
    </row>
    <row r="865" spans="3:4" x14ac:dyDescent="0.25">
      <c r="C865" s="14"/>
      <c r="D865" s="14"/>
    </row>
    <row r="866" spans="3:4" x14ac:dyDescent="0.25">
      <c r="C866" s="14"/>
      <c r="D866" s="14"/>
    </row>
    <row r="867" spans="3:4" x14ac:dyDescent="0.25">
      <c r="C867" s="14"/>
      <c r="D867" s="14"/>
    </row>
    <row r="868" spans="3:4" x14ac:dyDescent="0.25">
      <c r="C868" s="14"/>
      <c r="D868" s="14"/>
    </row>
    <row r="869" spans="3:4" x14ac:dyDescent="0.25">
      <c r="C869" s="14"/>
      <c r="D869" s="14"/>
    </row>
    <row r="870" spans="3:4" x14ac:dyDescent="0.25">
      <c r="C870" s="14"/>
      <c r="D870" s="14"/>
    </row>
    <row r="871" spans="3:4" x14ac:dyDescent="0.25">
      <c r="C871" s="14"/>
      <c r="D871" s="14"/>
    </row>
    <row r="872" spans="3:4" x14ac:dyDescent="0.25">
      <c r="C872" s="14"/>
      <c r="D872" s="14"/>
    </row>
    <row r="873" spans="3:4" x14ac:dyDescent="0.25">
      <c r="C873" s="14"/>
      <c r="D873" s="14"/>
    </row>
    <row r="874" spans="3:4" x14ac:dyDescent="0.25">
      <c r="C874" s="14"/>
      <c r="D874" s="14"/>
    </row>
    <row r="875" spans="3:4" x14ac:dyDescent="0.25">
      <c r="C875" s="14"/>
      <c r="D875" s="14"/>
    </row>
    <row r="876" spans="3:4" x14ac:dyDescent="0.25">
      <c r="C876" s="14"/>
      <c r="D876" s="14"/>
    </row>
  </sheetData>
  <autoFilter ref="A9:D9"/>
  <sortState ref="B228:D272">
    <sortCondition ref="B228"/>
  </sortState>
  <customSheetViews>
    <customSheetView guid="{9EEF4241-DA10-4BD8-AB26-5CF5C7D68935}" showPageBreaks="1" view="pageBreakPreview">
      <pane ySplit="9" topLeftCell="A10" activePane="bottomLeft" state="frozen"/>
      <selection pane="bottomLeft" activeCell="E10" sqref="E10"/>
      <rowBreaks count="1" manualBreakCount="1">
        <brk id="25" max="16383" man="1"/>
      </rowBreaks>
      <pageMargins left="0.39370078740157483" right="0.39370078740157483" top="0.55118110236220474" bottom="0.55118110236220474" header="0.23622047244094491" footer="0.23622047244094491"/>
      <pageSetup paperSize="9" scale="89" orientation="landscape" r:id="rId1"/>
      <headerFooter>
        <oddFooter>&amp;R&amp;"맑은 고딕,보통"한국공항공사 표준 시스템개발방법론 산출물 양식</oddFooter>
      </headerFooter>
    </customSheetView>
    <customSheetView guid="{70453CE6-934A-40AF-8F9D-9810664EE54F}" showPageBreaks="1" view="pageBreakPreview">
      <pane ySplit="9" topLeftCell="A10" activePane="bottomLeft" state="frozen"/>
      <selection pane="bottomLeft" activeCell="E10" sqref="E10"/>
      <rowBreaks count="1" manualBreakCount="1">
        <brk id="25" max="16383" man="1"/>
      </rowBreaks>
      <pageMargins left="0.39370078740157483" right="0.39370078740157483" top="0.55118110236220474" bottom="0.55118110236220474" header="0.23622047244094491" footer="0.23622047244094491"/>
      <pageSetup paperSize="9" scale="89" orientation="landscape" r:id="rId2"/>
      <headerFooter>
        <oddFooter>&amp;R&amp;"맑은 고딕,보통"한국공항공사 표준 시스템개발방법론 산출물 양식</oddFooter>
      </headerFooter>
    </customSheetView>
  </customSheetViews>
  <mergeCells count="1">
    <mergeCell ref="A7:D7"/>
  </mergeCells>
  <phoneticPr fontId="20" type="noConversion"/>
  <pageMargins left="0.39370078740157483" right="0.39370078740157483" top="0.55118110236220474" bottom="0.55118110236220474" header="0.23622047244094491" footer="0.23622047244094491"/>
  <pageSetup paperSize="9" scale="89" orientation="landscape" r:id="rId3"/>
  <headerFooter>
    <oddFooter>&amp;R&amp;"맑은 고딕,보통"한국공항공사 표준 시스템개발방법론 산출물 양식</oddFooter>
  </headerFooter>
  <rowBreaks count="1" manualBreakCount="1">
    <brk id="25" max="16383" man="1"/>
  </rowBrea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9"/>
  <sheetViews>
    <sheetView zoomScaleNormal="100" workbookViewId="0">
      <pane ySplit="1" topLeftCell="A2" activePane="bottomLeft" state="frozen"/>
      <selection pane="bottomLeft" activeCell="S265" sqref="S265:U269"/>
    </sheetView>
  </sheetViews>
  <sheetFormatPr defaultRowHeight="14.4" x14ac:dyDescent="0.25"/>
  <cols>
    <col min="1" max="1" width="6.69921875" bestFit="1" customWidth="1"/>
    <col min="2" max="2" width="11.3984375" bestFit="1" customWidth="1"/>
    <col min="3" max="5" width="8.59765625" customWidth="1"/>
    <col min="6" max="6" width="6.69921875" bestFit="1" customWidth="1"/>
    <col min="7" max="7" width="37.19921875" customWidth="1"/>
    <col min="9" max="9" width="11.3984375" bestFit="1" customWidth="1"/>
    <col min="10" max="10" width="8" bestFit="1" customWidth="1"/>
    <col min="11" max="11" width="6.69921875" bestFit="1" customWidth="1"/>
    <col min="12" max="12" width="18.09765625" bestFit="1" customWidth="1"/>
    <col min="13" max="13" width="25.8984375" bestFit="1" customWidth="1"/>
    <col min="17" max="17" width="12.19921875" bestFit="1" customWidth="1"/>
    <col min="19" max="19" width="16.8984375" bestFit="1" customWidth="1"/>
    <col min="20" max="20" width="27" bestFit="1" customWidth="1"/>
    <col min="21" max="21" width="16.69921875" bestFit="1" customWidth="1"/>
  </cols>
  <sheetData>
    <row r="1" spans="1:21" x14ac:dyDescent="0.25">
      <c r="A1" s="32" t="s">
        <v>755</v>
      </c>
      <c r="B1" s="32" t="s">
        <v>756</v>
      </c>
      <c r="C1" s="32" t="s">
        <v>745</v>
      </c>
      <c r="D1" s="32" t="s">
        <v>746</v>
      </c>
      <c r="E1" s="32" t="s">
        <v>747</v>
      </c>
      <c r="F1" s="32" t="s">
        <v>760</v>
      </c>
      <c r="G1" s="32" t="s">
        <v>749</v>
      </c>
      <c r="I1" s="32" t="s">
        <v>759</v>
      </c>
      <c r="J1" s="32" t="s">
        <v>751</v>
      </c>
      <c r="K1" s="32" t="s">
        <v>752</v>
      </c>
      <c r="L1" s="32" t="s">
        <v>753</v>
      </c>
      <c r="M1" s="32" t="s">
        <v>754</v>
      </c>
      <c r="N1" s="32" t="s">
        <v>757</v>
      </c>
      <c r="O1" s="32" t="s">
        <v>758</v>
      </c>
      <c r="P1" s="32" t="s">
        <v>760</v>
      </c>
      <c r="Q1" s="32" t="s">
        <v>3468</v>
      </c>
    </row>
    <row r="2" spans="1:21" x14ac:dyDescent="0.25">
      <c r="A2" s="34" t="s">
        <v>735</v>
      </c>
      <c r="B2" s="33" t="s">
        <v>715</v>
      </c>
      <c r="C2" s="35">
        <f ca="1">COUNTA(INDIRECT($B2&amp;"!O:O")) - 1</f>
        <v>245</v>
      </c>
      <c r="D2" s="35">
        <f ca="1">COUNTIF(INDIRECT($B2&amp;"!P:P"),"에러")</f>
        <v>0</v>
      </c>
      <c r="E2" s="35">
        <f t="shared" ref="E2:E11" si="0">SUMIFS(N:N,K:K,A2)</f>
        <v>322</v>
      </c>
      <c r="F2" s="35">
        <f t="shared" ref="F2:F11" ca="1" si="1">E2-C2</f>
        <v>77</v>
      </c>
      <c r="G2" s="33"/>
      <c r="I2" s="34" t="str">
        <f t="shared" ref="I2:I33" si="2">VLOOKUP($K2,$A$2:$B$11,2,FALSE)</f>
        <v>0시스템관리</v>
      </c>
      <c r="J2" s="33" t="s">
        <v>669</v>
      </c>
      <c r="K2" s="34" t="s">
        <v>734</v>
      </c>
      <c r="L2" s="33" t="s">
        <v>172</v>
      </c>
      <c r="M2" s="33" t="s">
        <v>42</v>
      </c>
      <c r="N2" s="35">
        <v>11</v>
      </c>
      <c r="O2" s="35">
        <f ca="1">COUNTIF(INDIRECT($I2&amp;"!E:E"),$M2)</f>
        <v>0</v>
      </c>
      <c r="P2" s="37">
        <f t="shared" ref="P2:P61" ca="1" si="3">IF(N2-O2=0,"",N2-O2)</f>
        <v>11</v>
      </c>
      <c r="Q2" s="33" t="e">
        <f ca="1">INDEX(INDIRECT($I2&amp;"!$C:$C"),MATCH($M2,INDIRECT($I2&amp;"!$E:$E"),0))</f>
        <v>#N/A</v>
      </c>
      <c r="S2" s="33" t="e">
        <f ca="1">IF(J2="","인터페이스관리",J2)&amp;" / "&amp;Q2</f>
        <v>#N/A</v>
      </c>
      <c r="T2" s="33" t="str">
        <f>M2</f>
        <v>TB_SYS_AUGP</v>
      </c>
      <c r="U2" s="33" t="str">
        <f>L2</f>
        <v>권한그룹</v>
      </c>
    </row>
    <row r="3" spans="1:21" x14ac:dyDescent="0.25">
      <c r="A3" s="34" t="s">
        <v>736</v>
      </c>
      <c r="B3" s="33" t="s">
        <v>716</v>
      </c>
      <c r="C3" s="35">
        <f t="shared" ref="C3:C11" ca="1" si="4">COUNTA(INDIRECT($B3&amp;"!O:O")) - 1</f>
        <v>0</v>
      </c>
      <c r="D3" s="35">
        <f t="shared" ref="D3:D11" ca="1" si="5">COUNTIF(INDIRECT($B3&amp;"!P:P"),"에러")</f>
        <v>0</v>
      </c>
      <c r="E3" s="35">
        <f t="shared" si="0"/>
        <v>519</v>
      </c>
      <c r="F3" s="35">
        <f t="shared" ca="1" si="1"/>
        <v>519</v>
      </c>
      <c r="G3" s="33"/>
      <c r="I3" s="34" t="str">
        <f t="shared" si="2"/>
        <v>0시스템관리</v>
      </c>
      <c r="J3" s="33" t="s">
        <v>669</v>
      </c>
      <c r="K3" s="34" t="s">
        <v>734</v>
      </c>
      <c r="L3" s="33" t="s">
        <v>173</v>
      </c>
      <c r="M3" s="33" t="s">
        <v>48</v>
      </c>
      <c r="N3" s="35">
        <v>8</v>
      </c>
      <c r="O3" s="35">
        <f t="shared" ref="O3:O34" ca="1" si="6">COUNTIF(INDIRECT(VLOOKUP($K3,$A$2:$B$11,2,FALSE)&amp;"!E:E"),$M3)</f>
        <v>0</v>
      </c>
      <c r="P3" s="37">
        <f t="shared" ca="1" si="3"/>
        <v>8</v>
      </c>
      <c r="Q3" s="33" t="e">
        <f t="shared" ref="Q3:Q66" ca="1" si="7">INDEX(INDIRECT($I3&amp;"!$C:$C"),MATCH($M3,INDIRECT($I3&amp;"!$E:$E"),0))</f>
        <v>#N/A</v>
      </c>
      <c r="S3" s="33" t="e">
        <f t="shared" ref="S3:S66" ca="1" si="8">IF(J3="","인터페이스관리",J3)&amp;" / "&amp;Q3</f>
        <v>#N/A</v>
      </c>
      <c r="T3" s="33" t="str">
        <f t="shared" ref="T3:T66" si="9">M3</f>
        <v>TB_SYS_AUGP_MENU</v>
      </c>
      <c r="U3" s="33" t="str">
        <f t="shared" ref="U3:U66" si="10">L3</f>
        <v>권한그룹메뉴</v>
      </c>
    </row>
    <row r="4" spans="1:21" x14ac:dyDescent="0.25">
      <c r="A4" s="34" t="s">
        <v>737</v>
      </c>
      <c r="B4" s="33" t="s">
        <v>717</v>
      </c>
      <c r="C4" s="35">
        <f t="shared" ca="1" si="4"/>
        <v>388</v>
      </c>
      <c r="D4" s="35">
        <f t="shared" ca="1" si="5"/>
        <v>0</v>
      </c>
      <c r="E4" s="35">
        <f t="shared" si="0"/>
        <v>388</v>
      </c>
      <c r="F4" s="35">
        <f t="shared" ca="1" si="1"/>
        <v>0</v>
      </c>
      <c r="G4" s="33"/>
      <c r="I4" s="34" t="str">
        <f t="shared" si="2"/>
        <v>0시스템관리</v>
      </c>
      <c r="J4" s="33" t="s">
        <v>669</v>
      </c>
      <c r="K4" s="34" t="s">
        <v>734</v>
      </c>
      <c r="L4" s="33" t="s">
        <v>174</v>
      </c>
      <c r="M4" s="33" t="s">
        <v>49</v>
      </c>
      <c r="N4" s="35">
        <v>9</v>
      </c>
      <c r="O4" s="35">
        <f t="shared" ca="1" si="6"/>
        <v>0</v>
      </c>
      <c r="P4" s="37">
        <f t="shared" ca="1" si="3"/>
        <v>9</v>
      </c>
      <c r="Q4" s="33" t="e">
        <f t="shared" ca="1" si="7"/>
        <v>#N/A</v>
      </c>
      <c r="S4" s="33" t="e">
        <f t="shared" ca="1" si="8"/>
        <v>#N/A</v>
      </c>
      <c r="T4" s="33" t="str">
        <f t="shared" si="9"/>
        <v>TB_SYS_AUGP_MENU_FN</v>
      </c>
      <c r="U4" s="33" t="str">
        <f t="shared" si="10"/>
        <v>권한그룹메뉴기능</v>
      </c>
    </row>
    <row r="5" spans="1:21" x14ac:dyDescent="0.25">
      <c r="A5" s="34" t="s">
        <v>738</v>
      </c>
      <c r="B5" s="33" t="s">
        <v>718</v>
      </c>
      <c r="C5" s="35">
        <f t="shared" ca="1" si="4"/>
        <v>149</v>
      </c>
      <c r="D5" s="35">
        <f t="shared" ca="1" si="5"/>
        <v>0</v>
      </c>
      <c r="E5" s="35">
        <f t="shared" si="0"/>
        <v>335</v>
      </c>
      <c r="F5" s="35">
        <f t="shared" ca="1" si="1"/>
        <v>186</v>
      </c>
      <c r="G5" s="33"/>
      <c r="I5" s="34" t="str">
        <f t="shared" si="2"/>
        <v>0시스템관리</v>
      </c>
      <c r="J5" s="33" t="s">
        <v>669</v>
      </c>
      <c r="K5" s="34" t="s">
        <v>734</v>
      </c>
      <c r="L5" s="33" t="s">
        <v>150</v>
      </c>
      <c r="M5" s="33" t="s">
        <v>151</v>
      </c>
      <c r="N5" s="35">
        <v>5</v>
      </c>
      <c r="O5" s="35">
        <f t="shared" ca="1" si="6"/>
        <v>0</v>
      </c>
      <c r="P5" s="37">
        <f t="shared" ca="1" si="3"/>
        <v>5</v>
      </c>
      <c r="Q5" s="33" t="e">
        <f t="shared" ca="1" si="7"/>
        <v>#N/A</v>
      </c>
      <c r="S5" s="33" t="e">
        <f t="shared" ca="1" si="8"/>
        <v>#N/A</v>
      </c>
      <c r="T5" s="33" t="str">
        <f t="shared" si="9"/>
        <v>TB_SYS_BATCH_RUN_LOG</v>
      </c>
      <c r="U5" s="33" t="str">
        <f t="shared" si="10"/>
        <v>배치실행이력</v>
      </c>
    </row>
    <row r="6" spans="1:21" x14ac:dyDescent="0.25">
      <c r="A6" s="34" t="s">
        <v>739</v>
      </c>
      <c r="B6" s="33" t="s">
        <v>719</v>
      </c>
      <c r="C6" s="35">
        <f t="shared" ca="1" si="4"/>
        <v>229</v>
      </c>
      <c r="D6" s="35">
        <f t="shared" ca="1" si="5"/>
        <v>0</v>
      </c>
      <c r="E6" s="35">
        <f t="shared" si="0"/>
        <v>229</v>
      </c>
      <c r="F6" s="35">
        <f t="shared" ca="1" si="1"/>
        <v>0</v>
      </c>
      <c r="G6" s="33"/>
      <c r="I6" s="34" t="str">
        <f t="shared" si="2"/>
        <v>0시스템관리</v>
      </c>
      <c r="J6" s="33" t="s">
        <v>669</v>
      </c>
      <c r="K6" s="34" t="s">
        <v>734</v>
      </c>
      <c r="L6" s="33" t="s">
        <v>186</v>
      </c>
      <c r="M6" s="33" t="s">
        <v>187</v>
      </c>
      <c r="N6" s="35">
        <v>4</v>
      </c>
      <c r="O6" s="35">
        <f t="shared" ca="1" si="6"/>
        <v>0</v>
      </c>
      <c r="P6" s="37">
        <f t="shared" ca="1" si="3"/>
        <v>4</v>
      </c>
      <c r="Q6" s="33" t="e">
        <f t="shared" ca="1" si="7"/>
        <v>#N/A</v>
      </c>
      <c r="S6" s="33" t="e">
        <f t="shared" ca="1" si="8"/>
        <v>#N/A</v>
      </c>
      <c r="T6" s="33" t="str">
        <f t="shared" si="9"/>
        <v>TB_SYS_BOOK_MENU</v>
      </c>
      <c r="U6" s="33" t="str">
        <f t="shared" si="10"/>
        <v>즐겨찾기메뉴</v>
      </c>
    </row>
    <row r="7" spans="1:21" x14ac:dyDescent="0.25">
      <c r="A7" s="34" t="s">
        <v>740</v>
      </c>
      <c r="B7" s="33" t="s">
        <v>720</v>
      </c>
      <c r="C7" s="35">
        <f t="shared" ca="1" si="4"/>
        <v>0</v>
      </c>
      <c r="D7" s="35" t="e">
        <f t="shared" ca="1" si="5"/>
        <v>#REF!</v>
      </c>
      <c r="E7" s="35">
        <f t="shared" si="0"/>
        <v>474</v>
      </c>
      <c r="F7" s="35">
        <f t="shared" ca="1" si="1"/>
        <v>474</v>
      </c>
      <c r="G7" s="33"/>
      <c r="I7" s="34" t="str">
        <f t="shared" si="2"/>
        <v>0시스템관리</v>
      </c>
      <c r="J7" s="33" t="s">
        <v>669</v>
      </c>
      <c r="K7" s="34" t="s">
        <v>734</v>
      </c>
      <c r="L7" s="33" t="s">
        <v>148</v>
      </c>
      <c r="M7" s="33" t="s">
        <v>149</v>
      </c>
      <c r="N7" s="35">
        <v>8</v>
      </c>
      <c r="O7" s="35">
        <f t="shared" ca="1" si="6"/>
        <v>0</v>
      </c>
      <c r="P7" s="37">
        <f t="shared" ca="1" si="3"/>
        <v>8</v>
      </c>
      <c r="Q7" s="33" t="e">
        <f t="shared" ca="1" si="7"/>
        <v>#N/A</v>
      </c>
      <c r="S7" s="33" t="e">
        <f t="shared" ca="1" si="8"/>
        <v>#N/A</v>
      </c>
      <c r="T7" s="33" t="str">
        <f t="shared" si="9"/>
        <v>TB_SYS_CAL</v>
      </c>
      <c r="U7" s="33" t="str">
        <f t="shared" si="10"/>
        <v>달력</v>
      </c>
    </row>
    <row r="8" spans="1:21" x14ac:dyDescent="0.25">
      <c r="A8" s="34" t="s">
        <v>741</v>
      </c>
      <c r="B8" s="33" t="s">
        <v>721</v>
      </c>
      <c r="C8" s="35">
        <f t="shared" ca="1" si="4"/>
        <v>0</v>
      </c>
      <c r="D8" s="35" t="e">
        <f t="shared" ca="1" si="5"/>
        <v>#REF!</v>
      </c>
      <c r="E8" s="35">
        <f t="shared" si="0"/>
        <v>1155</v>
      </c>
      <c r="F8" s="35">
        <f t="shared" ca="1" si="1"/>
        <v>1155</v>
      </c>
      <c r="G8" s="33"/>
      <c r="I8" s="34" t="str">
        <f t="shared" si="2"/>
        <v>0시스템관리</v>
      </c>
      <c r="J8" s="33" t="s">
        <v>669</v>
      </c>
      <c r="K8" s="34" t="s">
        <v>734</v>
      </c>
      <c r="L8" s="33" t="s">
        <v>152</v>
      </c>
      <c r="M8" s="33" t="s">
        <v>153</v>
      </c>
      <c r="N8" s="35">
        <v>10</v>
      </c>
      <c r="O8" s="35">
        <f t="shared" ca="1" si="6"/>
        <v>0</v>
      </c>
      <c r="P8" s="37">
        <f t="shared" ca="1" si="3"/>
        <v>10</v>
      </c>
      <c r="Q8" s="33" t="e">
        <f t="shared" ca="1" si="7"/>
        <v>#N/A</v>
      </c>
      <c r="S8" s="33" t="e">
        <f t="shared" ca="1" si="8"/>
        <v>#N/A</v>
      </c>
      <c r="T8" s="33" t="str">
        <f t="shared" si="9"/>
        <v>TB_SYS_CARD_PREFIX</v>
      </c>
      <c r="U8" s="33" t="str">
        <f t="shared" si="10"/>
        <v>카드프리픽스</v>
      </c>
    </row>
    <row r="9" spans="1:21" x14ac:dyDescent="0.25">
      <c r="A9" s="34" t="s">
        <v>742</v>
      </c>
      <c r="B9" s="33" t="s">
        <v>722</v>
      </c>
      <c r="C9" s="35">
        <f t="shared" ca="1" si="4"/>
        <v>0</v>
      </c>
      <c r="D9" s="35" t="e">
        <f t="shared" ca="1" si="5"/>
        <v>#REF!</v>
      </c>
      <c r="E9" s="35">
        <f t="shared" si="0"/>
        <v>167</v>
      </c>
      <c r="F9" s="35">
        <f t="shared" ca="1" si="1"/>
        <v>167</v>
      </c>
      <c r="G9" s="33"/>
      <c r="I9" s="34" t="str">
        <f t="shared" si="2"/>
        <v>0시스템관리</v>
      </c>
      <c r="J9" s="33" t="s">
        <v>669</v>
      </c>
      <c r="K9" s="34" t="s">
        <v>734</v>
      </c>
      <c r="L9" s="33" t="s">
        <v>138</v>
      </c>
      <c r="M9" s="33" t="s">
        <v>139</v>
      </c>
      <c r="N9" s="35">
        <v>11</v>
      </c>
      <c r="O9" s="35">
        <f t="shared" ca="1" si="6"/>
        <v>0</v>
      </c>
      <c r="P9" s="37">
        <f t="shared" ca="1" si="3"/>
        <v>11</v>
      </c>
      <c r="Q9" s="33" t="e">
        <f t="shared" ca="1" si="7"/>
        <v>#N/A</v>
      </c>
      <c r="S9" s="33" t="e">
        <f t="shared" ca="1" si="8"/>
        <v>#N/A</v>
      </c>
      <c r="T9" s="33" t="str">
        <f t="shared" si="9"/>
        <v>TB_SYS_COMM_CD</v>
      </c>
      <c r="U9" s="33" t="str">
        <f t="shared" si="10"/>
        <v>공통코드</v>
      </c>
    </row>
    <row r="10" spans="1:21" x14ac:dyDescent="0.25">
      <c r="A10" s="34" t="s">
        <v>743</v>
      </c>
      <c r="B10" s="33" t="s">
        <v>723</v>
      </c>
      <c r="C10" s="35">
        <f t="shared" ca="1" si="4"/>
        <v>0</v>
      </c>
      <c r="D10" s="35" t="e">
        <f t="shared" ca="1" si="5"/>
        <v>#REF!</v>
      </c>
      <c r="E10" s="35">
        <f t="shared" si="0"/>
        <v>158</v>
      </c>
      <c r="F10" s="35">
        <f t="shared" ca="1" si="1"/>
        <v>158</v>
      </c>
      <c r="G10" s="33"/>
      <c r="I10" s="34" t="str">
        <f t="shared" si="2"/>
        <v>0시스템관리</v>
      </c>
      <c r="J10" s="33" t="s">
        <v>669</v>
      </c>
      <c r="K10" s="34" t="s">
        <v>734</v>
      </c>
      <c r="L10" s="33" t="s">
        <v>140</v>
      </c>
      <c r="M10" s="33" t="s">
        <v>141</v>
      </c>
      <c r="N10" s="35">
        <v>14</v>
      </c>
      <c r="O10" s="35">
        <f t="shared" ca="1" si="6"/>
        <v>0</v>
      </c>
      <c r="P10" s="37">
        <f t="shared" ca="1" si="3"/>
        <v>14</v>
      </c>
      <c r="Q10" s="33" t="e">
        <f t="shared" ca="1" si="7"/>
        <v>#N/A</v>
      </c>
      <c r="S10" s="33" t="e">
        <f t="shared" ca="1" si="8"/>
        <v>#N/A</v>
      </c>
      <c r="T10" s="33" t="str">
        <f t="shared" si="9"/>
        <v>TB_SYS_COMM_CD_DTL</v>
      </c>
      <c r="U10" s="33" t="str">
        <f t="shared" si="10"/>
        <v>공통코드상세</v>
      </c>
    </row>
    <row r="11" spans="1:21" x14ac:dyDescent="0.25">
      <c r="A11" s="34" t="s">
        <v>744</v>
      </c>
      <c r="B11" s="33" t="s">
        <v>724</v>
      </c>
      <c r="C11" s="35">
        <f t="shared" ca="1" si="4"/>
        <v>0</v>
      </c>
      <c r="D11" s="35" t="e">
        <f t="shared" ca="1" si="5"/>
        <v>#REF!</v>
      </c>
      <c r="E11" s="35">
        <f t="shared" si="0"/>
        <v>815</v>
      </c>
      <c r="F11" s="35">
        <f t="shared" ca="1" si="1"/>
        <v>815</v>
      </c>
      <c r="G11" s="33"/>
      <c r="I11" s="34" t="str">
        <f t="shared" si="2"/>
        <v>0시스템관리</v>
      </c>
      <c r="J11" s="33" t="s">
        <v>669</v>
      </c>
      <c r="K11" s="34" t="s">
        <v>734</v>
      </c>
      <c r="L11" s="33" t="s">
        <v>146</v>
      </c>
      <c r="M11" s="33" t="s">
        <v>147</v>
      </c>
      <c r="N11" s="35">
        <v>12</v>
      </c>
      <c r="O11" s="35">
        <f t="shared" ca="1" si="6"/>
        <v>0</v>
      </c>
      <c r="P11" s="37">
        <f t="shared" ca="1" si="3"/>
        <v>12</v>
      </c>
      <c r="Q11" s="33" t="e">
        <f t="shared" ca="1" si="7"/>
        <v>#N/A</v>
      </c>
      <c r="S11" s="33" t="e">
        <f t="shared" ca="1" si="8"/>
        <v>#N/A</v>
      </c>
      <c r="T11" s="33" t="str">
        <f t="shared" si="9"/>
        <v>TB_SYS_CONFIG</v>
      </c>
      <c r="U11" s="33" t="str">
        <f t="shared" si="10"/>
        <v>설정</v>
      </c>
    </row>
    <row r="12" spans="1:21" x14ac:dyDescent="0.25">
      <c r="A12" s="149" t="s">
        <v>748</v>
      </c>
      <c r="B12" s="149"/>
      <c r="C12" s="35">
        <f ca="1">SUM(C2:C11)</f>
        <v>1011</v>
      </c>
      <c r="D12" s="35" t="e">
        <f ca="1">SUM(D2:D11)</f>
        <v>#REF!</v>
      </c>
      <c r="E12" s="35">
        <f>SUM(E2:E11)</f>
        <v>4562</v>
      </c>
      <c r="F12" s="35">
        <f ca="1">SUM(F2:F11)</f>
        <v>3551</v>
      </c>
      <c r="G12" s="31"/>
      <c r="I12" s="34" t="str">
        <f t="shared" si="2"/>
        <v>0시스템관리</v>
      </c>
      <c r="J12" s="33" t="s">
        <v>669</v>
      </c>
      <c r="K12" s="34" t="s">
        <v>734</v>
      </c>
      <c r="L12" s="33" t="s">
        <v>175</v>
      </c>
      <c r="M12" s="33" t="s">
        <v>176</v>
      </c>
      <c r="N12" s="35">
        <v>9</v>
      </c>
      <c r="O12" s="35">
        <f t="shared" ca="1" si="6"/>
        <v>0</v>
      </c>
      <c r="P12" s="37">
        <f t="shared" ca="1" si="3"/>
        <v>9</v>
      </c>
      <c r="Q12" s="33" t="e">
        <f t="shared" ca="1" si="7"/>
        <v>#N/A</v>
      </c>
      <c r="S12" s="33" t="e">
        <f t="shared" ca="1" si="8"/>
        <v>#N/A</v>
      </c>
      <c r="T12" s="33" t="str">
        <f t="shared" si="9"/>
        <v>TB_SYS_DEPT</v>
      </c>
      <c r="U12" s="33" t="str">
        <f t="shared" si="10"/>
        <v>부서</v>
      </c>
    </row>
    <row r="13" spans="1:21" x14ac:dyDescent="0.25">
      <c r="A13" s="36"/>
      <c r="B13" s="36"/>
      <c r="C13" s="36"/>
      <c r="D13" s="36"/>
      <c r="E13" s="36"/>
      <c r="F13" s="36"/>
      <c r="I13" s="34" t="str">
        <f t="shared" si="2"/>
        <v>0시스템관리</v>
      </c>
      <c r="J13" s="33" t="s">
        <v>669</v>
      </c>
      <c r="K13" s="34" t="s">
        <v>734</v>
      </c>
      <c r="L13" s="33" t="s">
        <v>154</v>
      </c>
      <c r="M13" s="33" t="s">
        <v>155</v>
      </c>
      <c r="N13" s="35">
        <v>7</v>
      </c>
      <c r="O13" s="35">
        <f t="shared" ca="1" si="6"/>
        <v>0</v>
      </c>
      <c r="P13" s="37">
        <f t="shared" ca="1" si="3"/>
        <v>7</v>
      </c>
      <c r="Q13" s="33" t="e">
        <f t="shared" ca="1" si="7"/>
        <v>#N/A</v>
      </c>
      <c r="S13" s="33" t="e">
        <f t="shared" ca="1" si="8"/>
        <v>#N/A</v>
      </c>
      <c r="T13" s="33" t="str">
        <f t="shared" si="9"/>
        <v>TB_SYS_EXCP_LOG</v>
      </c>
      <c r="U13" s="33" t="str">
        <f t="shared" si="10"/>
        <v>예외이력</v>
      </c>
    </row>
    <row r="14" spans="1:21" x14ac:dyDescent="0.25">
      <c r="D14" s="36"/>
      <c r="E14" s="36"/>
      <c r="F14" s="36"/>
      <c r="I14" s="34" t="str">
        <f t="shared" si="2"/>
        <v>0시스템관리</v>
      </c>
      <c r="J14" s="33" t="s">
        <v>669</v>
      </c>
      <c r="K14" s="34" t="s">
        <v>734</v>
      </c>
      <c r="L14" s="33" t="s">
        <v>144</v>
      </c>
      <c r="M14" s="33" t="s">
        <v>145</v>
      </c>
      <c r="N14" s="35">
        <v>10</v>
      </c>
      <c r="O14" s="35">
        <f t="shared" ca="1" si="6"/>
        <v>0</v>
      </c>
      <c r="P14" s="37">
        <f t="shared" ca="1" si="3"/>
        <v>10</v>
      </c>
      <c r="Q14" s="33" t="e">
        <f t="shared" ca="1" si="7"/>
        <v>#N/A</v>
      </c>
      <c r="S14" s="33" t="e">
        <f t="shared" ca="1" si="8"/>
        <v>#N/A</v>
      </c>
      <c r="T14" s="33" t="str">
        <f t="shared" si="9"/>
        <v>TB_SYS_FILE</v>
      </c>
      <c r="U14" s="33" t="str">
        <f t="shared" si="10"/>
        <v>파일</v>
      </c>
    </row>
    <row r="15" spans="1:21" x14ac:dyDescent="0.25">
      <c r="D15" s="36"/>
      <c r="E15" s="36"/>
      <c r="F15" s="36"/>
      <c r="I15" s="34" t="str">
        <f t="shared" si="2"/>
        <v>0시스템관리</v>
      </c>
      <c r="J15" s="33" t="s">
        <v>669</v>
      </c>
      <c r="K15" s="34" t="s">
        <v>734</v>
      </c>
      <c r="L15" s="33" t="s">
        <v>160</v>
      </c>
      <c r="M15" s="33" t="s">
        <v>161</v>
      </c>
      <c r="N15" s="35">
        <v>10</v>
      </c>
      <c r="O15" s="35">
        <f t="shared" ca="1" si="6"/>
        <v>0</v>
      </c>
      <c r="P15" s="37">
        <f t="shared" ca="1" si="3"/>
        <v>10</v>
      </c>
      <c r="Q15" s="33" t="e">
        <f t="shared" ca="1" si="7"/>
        <v>#N/A</v>
      </c>
      <c r="S15" s="33" t="e">
        <f t="shared" ca="1" si="8"/>
        <v>#N/A</v>
      </c>
      <c r="T15" s="33" t="str">
        <f t="shared" si="9"/>
        <v>TB_SYS_INTR_NETWORK</v>
      </c>
      <c r="U15" s="33" t="str">
        <f t="shared" si="10"/>
        <v>내부망</v>
      </c>
    </row>
    <row r="16" spans="1:21" x14ac:dyDescent="0.25">
      <c r="D16" s="36"/>
      <c r="E16" s="36"/>
      <c r="F16" s="36"/>
      <c r="I16" s="34" t="str">
        <f t="shared" si="2"/>
        <v>0시스템관리</v>
      </c>
      <c r="J16" s="33" t="s">
        <v>669</v>
      </c>
      <c r="K16" s="34" t="s">
        <v>734</v>
      </c>
      <c r="L16" s="33" t="s">
        <v>169</v>
      </c>
      <c r="M16" s="33" t="s">
        <v>170</v>
      </c>
      <c r="N16" s="35">
        <v>15</v>
      </c>
      <c r="O16" s="35">
        <f t="shared" ca="1" si="6"/>
        <v>0</v>
      </c>
      <c r="P16" s="37">
        <f t="shared" ca="1" si="3"/>
        <v>15</v>
      </c>
      <c r="Q16" s="33" t="e">
        <f t="shared" ca="1" si="7"/>
        <v>#N/A</v>
      </c>
      <c r="S16" s="33" t="e">
        <f t="shared" ca="1" si="8"/>
        <v>#N/A</v>
      </c>
      <c r="T16" s="33" t="str">
        <f t="shared" si="9"/>
        <v>TB_SYS_MENU</v>
      </c>
      <c r="U16" s="33" t="str">
        <f t="shared" si="10"/>
        <v>메뉴</v>
      </c>
    </row>
    <row r="17" spans="4:21" x14ac:dyDescent="0.25">
      <c r="D17" s="36"/>
      <c r="E17" s="36"/>
      <c r="F17" s="36"/>
      <c r="I17" s="34" t="str">
        <f t="shared" si="2"/>
        <v>0시스템관리</v>
      </c>
      <c r="J17" s="33" t="s">
        <v>669</v>
      </c>
      <c r="K17" s="34" t="s">
        <v>734</v>
      </c>
      <c r="L17" s="33" t="s">
        <v>167</v>
      </c>
      <c r="M17" s="33" t="s">
        <v>168</v>
      </c>
      <c r="N17" s="35">
        <v>12</v>
      </c>
      <c r="O17" s="35">
        <f t="shared" ca="1" si="6"/>
        <v>0</v>
      </c>
      <c r="P17" s="37">
        <f t="shared" ca="1" si="3"/>
        <v>12</v>
      </c>
      <c r="Q17" s="33" t="e">
        <f t="shared" ca="1" si="7"/>
        <v>#N/A</v>
      </c>
      <c r="S17" s="33" t="e">
        <f t="shared" ca="1" si="8"/>
        <v>#N/A</v>
      </c>
      <c r="T17" s="33" t="str">
        <f t="shared" si="9"/>
        <v>TB_SYS_MENU_CLS</v>
      </c>
      <c r="U17" s="33" t="str">
        <f t="shared" si="10"/>
        <v>메뉴분류</v>
      </c>
    </row>
    <row r="18" spans="4:21" x14ac:dyDescent="0.25">
      <c r="D18" s="36"/>
      <c r="E18" s="36"/>
      <c r="F18" s="36"/>
      <c r="I18" s="34" t="str">
        <f t="shared" si="2"/>
        <v>0시스템관리</v>
      </c>
      <c r="J18" s="33" t="s">
        <v>669</v>
      </c>
      <c r="K18" s="34" t="s">
        <v>734</v>
      </c>
      <c r="L18" s="33" t="s">
        <v>171</v>
      </c>
      <c r="M18" s="33" t="s">
        <v>41</v>
      </c>
      <c r="N18" s="35">
        <v>9</v>
      </c>
      <c r="O18" s="35">
        <f t="shared" ca="1" si="6"/>
        <v>0</v>
      </c>
      <c r="P18" s="37">
        <f t="shared" ca="1" si="3"/>
        <v>9</v>
      </c>
      <c r="Q18" s="33" t="e">
        <f t="shared" ca="1" si="7"/>
        <v>#N/A</v>
      </c>
      <c r="S18" s="33" t="e">
        <f t="shared" ca="1" si="8"/>
        <v>#N/A</v>
      </c>
      <c r="T18" s="33" t="str">
        <f t="shared" si="9"/>
        <v>TB_SYS_MENU_FN</v>
      </c>
      <c r="U18" s="33" t="str">
        <f t="shared" si="10"/>
        <v>메뉴기능</v>
      </c>
    </row>
    <row r="19" spans="4:21" x14ac:dyDescent="0.25">
      <c r="D19" s="36"/>
      <c r="E19" s="36"/>
      <c r="F19" s="36"/>
      <c r="I19" s="34" t="str">
        <f t="shared" si="2"/>
        <v>0시스템관리</v>
      </c>
      <c r="J19" s="33" t="s">
        <v>669</v>
      </c>
      <c r="K19" s="34" t="s">
        <v>734</v>
      </c>
      <c r="L19" s="33" t="s">
        <v>162</v>
      </c>
      <c r="M19" s="33" t="s">
        <v>163</v>
      </c>
      <c r="N19" s="35">
        <v>11</v>
      </c>
      <c r="O19" s="35">
        <f t="shared" ca="1" si="6"/>
        <v>0</v>
      </c>
      <c r="P19" s="37">
        <f t="shared" ca="1" si="3"/>
        <v>11</v>
      </c>
      <c r="Q19" s="33" t="e">
        <f t="shared" ca="1" si="7"/>
        <v>#N/A</v>
      </c>
      <c r="S19" s="33" t="e">
        <f t="shared" ca="1" si="8"/>
        <v>#N/A</v>
      </c>
      <c r="T19" s="33" t="str">
        <f t="shared" si="9"/>
        <v>TB_SYS_MODULE</v>
      </c>
      <c r="U19" s="33" t="str">
        <f t="shared" si="10"/>
        <v>모듈</v>
      </c>
    </row>
    <row r="20" spans="4:21" x14ac:dyDescent="0.25">
      <c r="D20" s="36"/>
      <c r="E20" s="36"/>
      <c r="F20" s="36"/>
      <c r="I20" s="34" t="str">
        <f t="shared" si="2"/>
        <v>0시스템관리</v>
      </c>
      <c r="J20" s="33" t="s">
        <v>669</v>
      </c>
      <c r="K20" s="34" t="s">
        <v>734</v>
      </c>
      <c r="L20" s="33" t="s">
        <v>142</v>
      </c>
      <c r="M20" s="33" t="s">
        <v>143</v>
      </c>
      <c r="N20" s="35">
        <v>8</v>
      </c>
      <c r="O20" s="35">
        <f t="shared" ca="1" si="6"/>
        <v>0</v>
      </c>
      <c r="P20" s="37">
        <f t="shared" ca="1" si="3"/>
        <v>8</v>
      </c>
      <c r="Q20" s="33" t="e">
        <f t="shared" ca="1" si="7"/>
        <v>#N/A</v>
      </c>
      <c r="S20" s="33" t="e">
        <f t="shared" ca="1" si="8"/>
        <v>#N/A</v>
      </c>
      <c r="T20" s="33" t="str">
        <f t="shared" si="9"/>
        <v>TB_SYS_MSG</v>
      </c>
      <c r="U20" s="33" t="str">
        <f t="shared" si="10"/>
        <v>메시지</v>
      </c>
    </row>
    <row r="21" spans="4:21" x14ac:dyDescent="0.25">
      <c r="D21" s="36"/>
      <c r="E21" s="36"/>
      <c r="F21" s="36"/>
      <c r="I21" s="34" t="str">
        <f t="shared" si="2"/>
        <v>0시스템관리</v>
      </c>
      <c r="J21" s="33" t="s">
        <v>669</v>
      </c>
      <c r="K21" s="34" t="s">
        <v>734</v>
      </c>
      <c r="L21" s="33" t="s">
        <v>1172</v>
      </c>
      <c r="M21" s="33" t="s">
        <v>1173</v>
      </c>
      <c r="N21" s="35">
        <v>9</v>
      </c>
      <c r="O21" s="35">
        <f t="shared" ca="1" si="6"/>
        <v>0</v>
      </c>
      <c r="P21" s="37">
        <f t="shared" ca="1" si="3"/>
        <v>9</v>
      </c>
      <c r="Q21" s="33" t="e">
        <f t="shared" ca="1" si="7"/>
        <v>#N/A</v>
      </c>
      <c r="S21" s="33" t="e">
        <f t="shared" ca="1" si="8"/>
        <v>#N/A</v>
      </c>
      <c r="T21" s="33" t="str">
        <f t="shared" si="9"/>
        <v>TB_SYS_PROCEDURE_RUN_LOG</v>
      </c>
      <c r="U21" s="33" t="str">
        <f t="shared" si="10"/>
        <v>프로시져실행이력</v>
      </c>
    </row>
    <row r="22" spans="4:21" x14ac:dyDescent="0.25">
      <c r="D22" s="36"/>
      <c r="E22" s="36"/>
      <c r="F22" s="36"/>
      <c r="I22" s="34" t="str">
        <f t="shared" si="2"/>
        <v>0시스템관리</v>
      </c>
      <c r="J22" s="33" t="s">
        <v>669</v>
      </c>
      <c r="K22" s="34" t="s">
        <v>734</v>
      </c>
      <c r="L22" s="33" t="s">
        <v>164</v>
      </c>
      <c r="M22" s="33" t="s">
        <v>165</v>
      </c>
      <c r="N22" s="35">
        <v>10</v>
      </c>
      <c r="O22" s="35">
        <f t="shared" ca="1" si="6"/>
        <v>0</v>
      </c>
      <c r="P22" s="37">
        <f t="shared" ca="1" si="3"/>
        <v>10</v>
      </c>
      <c r="Q22" s="33" t="e">
        <f t="shared" ca="1" si="7"/>
        <v>#N/A</v>
      </c>
      <c r="S22" s="33" t="e">
        <f t="shared" ca="1" si="8"/>
        <v>#N/A</v>
      </c>
      <c r="T22" s="33" t="str">
        <f t="shared" si="9"/>
        <v>TB_SYS_PROG</v>
      </c>
      <c r="U22" s="33" t="str">
        <f t="shared" si="10"/>
        <v>프로그램</v>
      </c>
    </row>
    <row r="23" spans="4:21" x14ac:dyDescent="0.25">
      <c r="D23" s="36"/>
      <c r="E23" s="36"/>
      <c r="F23" s="36"/>
      <c r="I23" s="34" t="str">
        <f t="shared" si="2"/>
        <v>0시스템관리</v>
      </c>
      <c r="J23" s="33" t="s">
        <v>669</v>
      </c>
      <c r="K23" s="34" t="s">
        <v>734</v>
      </c>
      <c r="L23" s="33" t="s">
        <v>166</v>
      </c>
      <c r="M23" s="33" t="s">
        <v>39</v>
      </c>
      <c r="N23" s="35">
        <v>15</v>
      </c>
      <c r="O23" s="35">
        <f t="shared" ca="1" si="6"/>
        <v>0</v>
      </c>
      <c r="P23" s="37">
        <f t="shared" ca="1" si="3"/>
        <v>15</v>
      </c>
      <c r="Q23" s="33" t="e">
        <f t="shared" ca="1" si="7"/>
        <v>#N/A</v>
      </c>
      <c r="S23" s="33" t="e">
        <f t="shared" ca="1" si="8"/>
        <v>#N/A</v>
      </c>
      <c r="T23" s="33" t="str">
        <f t="shared" si="9"/>
        <v>TB_SYS_PROG_FN</v>
      </c>
      <c r="U23" s="33" t="str">
        <f t="shared" si="10"/>
        <v>프로그램기능</v>
      </c>
    </row>
    <row r="24" spans="4:21" x14ac:dyDescent="0.25">
      <c r="I24" s="34" t="str">
        <f t="shared" si="2"/>
        <v>0시스템관리</v>
      </c>
      <c r="J24" s="33" t="s">
        <v>669</v>
      </c>
      <c r="K24" s="34" t="s">
        <v>734</v>
      </c>
      <c r="L24" s="33" t="s">
        <v>898</v>
      </c>
      <c r="M24" s="33" t="s">
        <v>899</v>
      </c>
      <c r="N24" s="35">
        <v>30</v>
      </c>
      <c r="O24" s="35">
        <f t="shared" ca="1" si="6"/>
        <v>0</v>
      </c>
      <c r="P24" s="37">
        <f t="shared" ca="1" si="3"/>
        <v>30</v>
      </c>
      <c r="Q24" s="33" t="e">
        <f t="shared" ca="1" si="7"/>
        <v>#N/A</v>
      </c>
      <c r="S24" s="33" t="e">
        <f t="shared" ca="1" si="8"/>
        <v>#N/A</v>
      </c>
      <c r="T24" s="33" t="str">
        <f t="shared" si="9"/>
        <v>TB_SYS_TMP_DATA</v>
      </c>
      <c r="U24" s="33" t="str">
        <f t="shared" si="10"/>
        <v>임시데이터</v>
      </c>
    </row>
    <row r="25" spans="4:21" x14ac:dyDescent="0.25">
      <c r="I25" s="34" t="str">
        <f t="shared" si="2"/>
        <v>0시스템관리</v>
      </c>
      <c r="J25" s="33" t="s">
        <v>669</v>
      </c>
      <c r="K25" s="34" t="s">
        <v>734</v>
      </c>
      <c r="L25" s="33" t="s">
        <v>177</v>
      </c>
      <c r="M25" s="33" t="s">
        <v>178</v>
      </c>
      <c r="N25" s="35">
        <v>12</v>
      </c>
      <c r="O25" s="35">
        <f t="shared" ca="1" si="6"/>
        <v>0</v>
      </c>
      <c r="P25" s="37">
        <f t="shared" ca="1" si="3"/>
        <v>12</v>
      </c>
      <c r="Q25" s="33" t="e">
        <f t="shared" ca="1" si="7"/>
        <v>#N/A</v>
      </c>
      <c r="S25" s="33" t="e">
        <f t="shared" ca="1" si="8"/>
        <v>#N/A</v>
      </c>
      <c r="T25" s="33" t="str">
        <f t="shared" si="9"/>
        <v>TB_SYS_USER</v>
      </c>
      <c r="U25" s="33" t="str">
        <f t="shared" si="10"/>
        <v>사용자</v>
      </c>
    </row>
    <row r="26" spans="4:21" x14ac:dyDescent="0.25">
      <c r="I26" s="34" t="str">
        <f t="shared" si="2"/>
        <v>0시스템관리</v>
      </c>
      <c r="J26" s="33" t="s">
        <v>669</v>
      </c>
      <c r="K26" s="34" t="s">
        <v>734</v>
      </c>
      <c r="L26" s="33" t="s">
        <v>179</v>
      </c>
      <c r="M26" s="33" t="s">
        <v>63</v>
      </c>
      <c r="N26" s="35">
        <v>10</v>
      </c>
      <c r="O26" s="35">
        <f t="shared" ca="1" si="6"/>
        <v>0</v>
      </c>
      <c r="P26" s="37">
        <f t="shared" ca="1" si="3"/>
        <v>10</v>
      </c>
      <c r="Q26" s="33" t="e">
        <f t="shared" ca="1" si="7"/>
        <v>#N/A</v>
      </c>
      <c r="S26" s="33" t="e">
        <f t="shared" ca="1" si="8"/>
        <v>#N/A</v>
      </c>
      <c r="T26" s="33" t="str">
        <f t="shared" si="9"/>
        <v>TB_SYS_USER_AUGP</v>
      </c>
      <c r="U26" s="33" t="str">
        <f t="shared" si="10"/>
        <v>사용자권한그룹</v>
      </c>
    </row>
    <row r="27" spans="4:21" x14ac:dyDescent="0.25">
      <c r="I27" s="34" t="str">
        <f t="shared" si="2"/>
        <v>0시스템관리</v>
      </c>
      <c r="J27" s="33" t="s">
        <v>669</v>
      </c>
      <c r="K27" s="34" t="s">
        <v>734</v>
      </c>
      <c r="L27" s="33" t="s">
        <v>180</v>
      </c>
      <c r="M27" s="33" t="s">
        <v>181</v>
      </c>
      <c r="N27" s="35">
        <v>10</v>
      </c>
      <c r="O27" s="35">
        <f t="shared" ca="1" si="6"/>
        <v>0</v>
      </c>
      <c r="P27" s="37">
        <f t="shared" ca="1" si="3"/>
        <v>10</v>
      </c>
      <c r="Q27" s="33" t="e">
        <f t="shared" ca="1" si="7"/>
        <v>#N/A</v>
      </c>
      <c r="S27" s="33" t="e">
        <f t="shared" ca="1" si="8"/>
        <v>#N/A</v>
      </c>
      <c r="T27" s="33" t="str">
        <f t="shared" si="9"/>
        <v>TB_SYS_USER_AUTH_SHOP</v>
      </c>
      <c r="U27" s="33" t="str">
        <f t="shared" si="10"/>
        <v>사용자권한매장</v>
      </c>
    </row>
    <row r="28" spans="4:21" x14ac:dyDescent="0.25">
      <c r="I28" s="34" t="str">
        <f t="shared" si="2"/>
        <v>0시스템관리</v>
      </c>
      <c r="J28" s="33" t="s">
        <v>669</v>
      </c>
      <c r="K28" s="34" t="s">
        <v>734</v>
      </c>
      <c r="L28" s="33" t="s">
        <v>156</v>
      </c>
      <c r="M28" s="33" t="s">
        <v>157</v>
      </c>
      <c r="N28" s="35">
        <v>5</v>
      </c>
      <c r="O28" s="35">
        <f t="shared" ca="1" si="6"/>
        <v>0</v>
      </c>
      <c r="P28" s="37">
        <f t="shared" ca="1" si="3"/>
        <v>5</v>
      </c>
      <c r="Q28" s="33" t="e">
        <f t="shared" ca="1" si="7"/>
        <v>#N/A</v>
      </c>
      <c r="S28" s="33" t="e">
        <f t="shared" ca="1" si="8"/>
        <v>#N/A</v>
      </c>
      <c r="T28" s="33" t="str">
        <f t="shared" si="9"/>
        <v>TB_SYS_USER_CONN_LOG</v>
      </c>
      <c r="U28" s="33" t="str">
        <f t="shared" si="10"/>
        <v>사용자접속이력</v>
      </c>
    </row>
    <row r="29" spans="4:21" x14ac:dyDescent="0.25">
      <c r="I29" s="34" t="str">
        <f t="shared" si="2"/>
        <v>0시스템관리</v>
      </c>
      <c r="J29" s="33" t="s">
        <v>669</v>
      </c>
      <c r="K29" s="34" t="s">
        <v>734</v>
      </c>
      <c r="L29" s="33" t="s">
        <v>182</v>
      </c>
      <c r="M29" s="33" t="s">
        <v>183</v>
      </c>
      <c r="N29" s="35">
        <v>7</v>
      </c>
      <c r="O29" s="35">
        <f t="shared" ca="1" si="6"/>
        <v>0</v>
      </c>
      <c r="P29" s="37">
        <f t="shared" ca="1" si="3"/>
        <v>7</v>
      </c>
      <c r="Q29" s="33" t="e">
        <f t="shared" ca="1" si="7"/>
        <v>#N/A</v>
      </c>
      <c r="S29" s="33" t="e">
        <f t="shared" ca="1" si="8"/>
        <v>#N/A</v>
      </c>
      <c r="T29" s="33" t="str">
        <f t="shared" si="9"/>
        <v>TB_SYS_USER_MENU</v>
      </c>
      <c r="U29" s="33" t="str">
        <f t="shared" si="10"/>
        <v>사용자메뉴</v>
      </c>
    </row>
    <row r="30" spans="4:21" x14ac:dyDescent="0.25">
      <c r="I30" s="34" t="str">
        <f t="shared" si="2"/>
        <v>0시스템관리</v>
      </c>
      <c r="J30" s="33" t="s">
        <v>669</v>
      </c>
      <c r="K30" s="34" t="s">
        <v>734</v>
      </c>
      <c r="L30" s="33" t="s">
        <v>184</v>
      </c>
      <c r="M30" s="33" t="s">
        <v>185</v>
      </c>
      <c r="N30" s="35">
        <v>8</v>
      </c>
      <c r="O30" s="35">
        <f t="shared" ca="1" si="6"/>
        <v>0</v>
      </c>
      <c r="P30" s="37">
        <f t="shared" ca="1" si="3"/>
        <v>8</v>
      </c>
      <c r="Q30" s="33" t="e">
        <f t="shared" ca="1" si="7"/>
        <v>#N/A</v>
      </c>
      <c r="S30" s="33" t="e">
        <f t="shared" ca="1" si="8"/>
        <v>#N/A</v>
      </c>
      <c r="T30" s="33" t="str">
        <f t="shared" si="9"/>
        <v>TB_SYS_USER_MENU_FN</v>
      </c>
      <c r="U30" s="33" t="str">
        <f t="shared" si="10"/>
        <v>사용자메뉴기능</v>
      </c>
    </row>
    <row r="31" spans="4:21" x14ac:dyDescent="0.25">
      <c r="I31" s="34" t="str">
        <f t="shared" si="2"/>
        <v>0시스템관리</v>
      </c>
      <c r="J31" s="33" t="s">
        <v>669</v>
      </c>
      <c r="K31" s="34" t="s">
        <v>734</v>
      </c>
      <c r="L31" s="33" t="s">
        <v>158</v>
      </c>
      <c r="M31" s="33" t="s">
        <v>159</v>
      </c>
      <c r="N31" s="35">
        <v>9</v>
      </c>
      <c r="O31" s="35">
        <f t="shared" ca="1" si="6"/>
        <v>0</v>
      </c>
      <c r="P31" s="37">
        <f t="shared" ca="1" si="3"/>
        <v>9</v>
      </c>
      <c r="Q31" s="33" t="e">
        <f t="shared" ca="1" si="7"/>
        <v>#N/A</v>
      </c>
      <c r="S31" s="33" t="e">
        <f t="shared" ca="1" si="8"/>
        <v>#N/A</v>
      </c>
      <c r="T31" s="33" t="str">
        <f t="shared" si="9"/>
        <v>TB_SYS_USER_MENU_LOG</v>
      </c>
      <c r="U31" s="33" t="str">
        <f t="shared" si="10"/>
        <v>사용자메뉴사용이력</v>
      </c>
    </row>
    <row r="32" spans="4:21" x14ac:dyDescent="0.25">
      <c r="I32" s="34" t="str">
        <f t="shared" si="2"/>
        <v>0시스템관리</v>
      </c>
      <c r="J32" s="33" t="s">
        <v>669</v>
      </c>
      <c r="K32" s="34" t="s">
        <v>734</v>
      </c>
      <c r="L32" s="33" t="s">
        <v>188</v>
      </c>
      <c r="M32" s="33" t="s">
        <v>189</v>
      </c>
      <c r="N32" s="35">
        <v>9</v>
      </c>
      <c r="O32" s="35">
        <f t="shared" ca="1" si="6"/>
        <v>0</v>
      </c>
      <c r="P32" s="37">
        <f t="shared" ca="1" si="3"/>
        <v>9</v>
      </c>
      <c r="Q32" s="33" t="e">
        <f t="shared" ca="1" si="7"/>
        <v>#N/A</v>
      </c>
      <c r="S32" s="33" t="e">
        <f t="shared" ca="1" si="8"/>
        <v>#N/A</v>
      </c>
      <c r="T32" s="33" t="str">
        <f t="shared" si="9"/>
        <v>TB_SYS_USER_PASSWD</v>
      </c>
      <c r="U32" s="33" t="str">
        <f t="shared" si="10"/>
        <v>사용자비밀번호</v>
      </c>
    </row>
    <row r="33" spans="9:21" x14ac:dyDescent="0.25">
      <c r="I33" s="34" t="str">
        <f t="shared" si="2"/>
        <v>0시스템관리</v>
      </c>
      <c r="J33" s="33" t="s">
        <v>669</v>
      </c>
      <c r="K33" s="34" t="s">
        <v>734</v>
      </c>
      <c r="L33" s="33" t="s">
        <v>190</v>
      </c>
      <c r="M33" s="33" t="s">
        <v>191</v>
      </c>
      <c r="N33" s="35">
        <v>5</v>
      </c>
      <c r="O33" s="35">
        <f t="shared" ca="1" si="6"/>
        <v>0</v>
      </c>
      <c r="P33" s="37">
        <f t="shared" ca="1" si="3"/>
        <v>5</v>
      </c>
      <c r="Q33" s="33" t="e">
        <f t="shared" ca="1" si="7"/>
        <v>#N/A</v>
      </c>
      <c r="S33" s="33" t="e">
        <f t="shared" ca="1" si="8"/>
        <v>#N/A</v>
      </c>
      <c r="T33" s="33" t="str">
        <f t="shared" si="9"/>
        <v>TB_SYS_USER_PASSWD_LOG</v>
      </c>
      <c r="U33" s="33" t="str">
        <f t="shared" si="10"/>
        <v>사용자비밀번호이력</v>
      </c>
    </row>
    <row r="34" spans="9:21" x14ac:dyDescent="0.25">
      <c r="I34" s="34" t="str">
        <f t="shared" ref="I34:I56" si="11">VLOOKUP($K34,$A$2:$B$11,2,FALSE)</f>
        <v>1기초정보관리</v>
      </c>
      <c r="J34" s="33" t="s">
        <v>663</v>
      </c>
      <c r="K34" s="34" t="s">
        <v>730</v>
      </c>
      <c r="L34" s="33" t="s">
        <v>222</v>
      </c>
      <c r="M34" s="33" t="s">
        <v>223</v>
      </c>
      <c r="N34" s="35">
        <v>4</v>
      </c>
      <c r="O34" s="35">
        <f t="shared" ca="1" si="6"/>
        <v>0</v>
      </c>
      <c r="P34" s="37">
        <f t="shared" ca="1" si="3"/>
        <v>4</v>
      </c>
      <c r="Q34" s="33" t="e">
        <f t="shared" ca="1" si="7"/>
        <v>#N/A</v>
      </c>
      <c r="S34" s="33" t="e">
        <f t="shared" ca="1" si="8"/>
        <v>#N/A</v>
      </c>
      <c r="T34" s="33" t="str">
        <f t="shared" si="9"/>
        <v>TB_BAS_BOOK_ITEM</v>
      </c>
      <c r="U34" s="33" t="str">
        <f t="shared" si="10"/>
        <v>즐겨찾기품목</v>
      </c>
    </row>
    <row r="35" spans="9:21" x14ac:dyDescent="0.25">
      <c r="I35" s="34" t="str">
        <f t="shared" si="11"/>
        <v>1기초정보관리</v>
      </c>
      <c r="J35" s="33" t="s">
        <v>663</v>
      </c>
      <c r="K35" s="34" t="s">
        <v>730</v>
      </c>
      <c r="L35" s="33" t="s">
        <v>220</v>
      </c>
      <c r="M35" s="33" t="s">
        <v>221</v>
      </c>
      <c r="N35" s="35">
        <v>7</v>
      </c>
      <c r="O35" s="35">
        <f t="shared" ref="O35:O56" ca="1" si="12">COUNTIF(INDIRECT(VLOOKUP($K35,$A$2:$B$11,2,FALSE)&amp;"!E:E"),$M35)</f>
        <v>0</v>
      </c>
      <c r="P35" s="37">
        <f t="shared" ca="1" si="3"/>
        <v>7</v>
      </c>
      <c r="Q35" s="33" t="e">
        <f t="shared" ca="1" si="7"/>
        <v>#N/A</v>
      </c>
      <c r="S35" s="33" t="e">
        <f t="shared" ca="1" si="8"/>
        <v>#N/A</v>
      </c>
      <c r="T35" s="33" t="str">
        <f t="shared" si="9"/>
        <v>TB_BAS_BOOK_ITEM_GRP</v>
      </c>
      <c r="U35" s="33" t="str">
        <f t="shared" si="10"/>
        <v>즐겨찾기품목그룹</v>
      </c>
    </row>
    <row r="36" spans="9:21" x14ac:dyDescent="0.25">
      <c r="I36" s="34" t="str">
        <f t="shared" si="11"/>
        <v>1기초정보관리</v>
      </c>
      <c r="J36" s="33" t="s">
        <v>663</v>
      </c>
      <c r="K36" s="34" t="s">
        <v>730</v>
      </c>
      <c r="L36" s="33" t="s">
        <v>200</v>
      </c>
      <c r="M36" s="33" t="s">
        <v>201</v>
      </c>
      <c r="N36" s="35">
        <v>7</v>
      </c>
      <c r="O36" s="35">
        <f t="shared" ca="1" si="12"/>
        <v>0</v>
      </c>
      <c r="P36" s="37">
        <f t="shared" ca="1" si="3"/>
        <v>7</v>
      </c>
      <c r="Q36" s="33" t="e">
        <f t="shared" ca="1" si="7"/>
        <v>#N/A</v>
      </c>
      <c r="S36" s="33" t="e">
        <f t="shared" ca="1" si="8"/>
        <v>#N/A</v>
      </c>
      <c r="T36" s="33" t="str">
        <f t="shared" si="9"/>
        <v>TB_BAS_BRAND_SHOP</v>
      </c>
      <c r="U36" s="33" t="str">
        <f t="shared" si="10"/>
        <v>브랜드매장</v>
      </c>
    </row>
    <row r="37" spans="9:21" x14ac:dyDescent="0.25">
      <c r="I37" s="34" t="str">
        <f t="shared" si="11"/>
        <v>1기초정보관리</v>
      </c>
      <c r="J37" s="33" t="s">
        <v>663</v>
      </c>
      <c r="K37" s="34" t="s">
        <v>730</v>
      </c>
      <c r="L37" s="33" t="s">
        <v>1174</v>
      </c>
      <c r="M37" s="33" t="s">
        <v>1175</v>
      </c>
      <c r="N37" s="35">
        <v>13</v>
      </c>
      <c r="O37" s="35">
        <f t="shared" ca="1" si="12"/>
        <v>0</v>
      </c>
      <c r="P37" s="37">
        <f t="shared" ca="1" si="3"/>
        <v>13</v>
      </c>
      <c r="Q37" s="33" t="e">
        <f t="shared" ca="1" si="7"/>
        <v>#N/A</v>
      </c>
      <c r="S37" s="33" t="e">
        <f t="shared" ca="1" si="8"/>
        <v>#N/A</v>
      </c>
      <c r="T37" s="33" t="str">
        <f t="shared" si="9"/>
        <v>TB_BAS_CHAIN</v>
      </c>
      <c r="U37" s="33" t="str">
        <f t="shared" si="10"/>
        <v>가맹</v>
      </c>
    </row>
    <row r="38" spans="9:21" x14ac:dyDescent="0.25">
      <c r="I38" s="34" t="str">
        <f t="shared" si="11"/>
        <v>1기초정보관리</v>
      </c>
      <c r="J38" s="33" t="s">
        <v>663</v>
      </c>
      <c r="K38" s="34" t="s">
        <v>730</v>
      </c>
      <c r="L38" s="33" t="s">
        <v>234</v>
      </c>
      <c r="M38" s="33" t="s">
        <v>235</v>
      </c>
      <c r="N38" s="35">
        <v>17</v>
      </c>
      <c r="O38" s="35">
        <f t="shared" ca="1" si="12"/>
        <v>0</v>
      </c>
      <c r="P38" s="37">
        <f t="shared" ca="1" si="3"/>
        <v>17</v>
      </c>
      <c r="Q38" s="33" t="e">
        <f t="shared" ca="1" si="7"/>
        <v>#N/A</v>
      </c>
      <c r="S38" s="33" t="e">
        <f t="shared" ca="1" si="8"/>
        <v>#N/A</v>
      </c>
      <c r="T38" s="33" t="str">
        <f t="shared" si="9"/>
        <v>TB_BAS_COMM_NMPLATE</v>
      </c>
      <c r="U38" s="33" t="str">
        <f t="shared" si="10"/>
        <v>공통명판</v>
      </c>
    </row>
    <row r="39" spans="9:21" x14ac:dyDescent="0.25">
      <c r="I39" s="34" t="str">
        <f t="shared" si="11"/>
        <v>1기초정보관리</v>
      </c>
      <c r="J39" s="33" t="s">
        <v>663</v>
      </c>
      <c r="K39" s="34" t="s">
        <v>730</v>
      </c>
      <c r="L39" s="33" t="s">
        <v>236</v>
      </c>
      <c r="M39" s="33" t="s">
        <v>237</v>
      </c>
      <c r="N39" s="35">
        <v>6</v>
      </c>
      <c r="O39" s="35">
        <f t="shared" ca="1" si="12"/>
        <v>0</v>
      </c>
      <c r="P39" s="37">
        <f t="shared" ca="1" si="3"/>
        <v>6</v>
      </c>
      <c r="Q39" s="33" t="e">
        <f t="shared" ca="1" si="7"/>
        <v>#N/A</v>
      </c>
      <c r="S39" s="33" t="e">
        <f t="shared" ca="1" si="8"/>
        <v>#N/A</v>
      </c>
      <c r="T39" s="33" t="str">
        <f t="shared" si="9"/>
        <v>TB_BAS_COMM_NMPLATE_SHOP</v>
      </c>
      <c r="U39" s="33" t="str">
        <f t="shared" si="10"/>
        <v>공통명판매장</v>
      </c>
    </row>
    <row r="40" spans="9:21" x14ac:dyDescent="0.25">
      <c r="I40" s="34" t="str">
        <f t="shared" si="11"/>
        <v>1기초정보관리</v>
      </c>
      <c r="J40" s="33" t="s">
        <v>663</v>
      </c>
      <c r="K40" s="34" t="s">
        <v>730</v>
      </c>
      <c r="L40" s="33" t="s">
        <v>1176</v>
      </c>
      <c r="M40" s="33" t="s">
        <v>1177</v>
      </c>
      <c r="N40" s="35">
        <v>8</v>
      </c>
      <c r="O40" s="35">
        <f t="shared" ca="1" si="12"/>
        <v>0</v>
      </c>
      <c r="P40" s="37">
        <f t="shared" ca="1" si="3"/>
        <v>8</v>
      </c>
      <c r="Q40" s="33" t="e">
        <f t="shared" ca="1" si="7"/>
        <v>#N/A</v>
      </c>
      <c r="S40" s="33" t="e">
        <f t="shared" ca="1" si="8"/>
        <v>#N/A</v>
      </c>
      <c r="T40" s="33" t="str">
        <f t="shared" si="9"/>
        <v>TB_BAS_DUAL_VIDEO</v>
      </c>
      <c r="U40" s="33" t="str">
        <f t="shared" si="10"/>
        <v>듀얼동영상</v>
      </c>
    </row>
    <row r="41" spans="9:21" x14ac:dyDescent="0.25">
      <c r="I41" s="34" t="str">
        <f t="shared" si="11"/>
        <v>1기초정보관리</v>
      </c>
      <c r="J41" s="33" t="s">
        <v>663</v>
      </c>
      <c r="K41" s="34" t="s">
        <v>730</v>
      </c>
      <c r="L41" s="33" t="s">
        <v>1178</v>
      </c>
      <c r="M41" s="33" t="s">
        <v>1179</v>
      </c>
      <c r="N41" s="35">
        <v>8</v>
      </c>
      <c r="O41" s="35">
        <f t="shared" ca="1" si="12"/>
        <v>0</v>
      </c>
      <c r="P41" s="37">
        <f t="shared" ca="1" si="3"/>
        <v>8</v>
      </c>
      <c r="Q41" s="33" t="e">
        <f t="shared" ca="1" si="7"/>
        <v>#N/A</v>
      </c>
      <c r="S41" s="33" t="e">
        <f t="shared" ca="1" si="8"/>
        <v>#N/A</v>
      </c>
      <c r="T41" s="33" t="str">
        <f t="shared" si="9"/>
        <v>TB_BAS_DUAL_VIDEO_BRAND</v>
      </c>
      <c r="U41" s="33" t="str">
        <f t="shared" si="10"/>
        <v>듀얼동영상브랜드</v>
      </c>
    </row>
    <row r="42" spans="9:21" x14ac:dyDescent="0.25">
      <c r="I42" s="34" t="str">
        <f t="shared" si="11"/>
        <v>1기초정보관리</v>
      </c>
      <c r="J42" s="33" t="s">
        <v>663</v>
      </c>
      <c r="K42" s="34" t="s">
        <v>730</v>
      </c>
      <c r="L42" s="33" t="s">
        <v>1180</v>
      </c>
      <c r="M42" s="33" t="s">
        <v>1181</v>
      </c>
      <c r="N42" s="35">
        <v>6</v>
      </c>
      <c r="O42" s="35">
        <f t="shared" ca="1" si="12"/>
        <v>0</v>
      </c>
      <c r="P42" s="37">
        <f t="shared" ca="1" si="3"/>
        <v>6</v>
      </c>
      <c r="Q42" s="33" t="e">
        <f t="shared" ca="1" si="7"/>
        <v>#N/A</v>
      </c>
      <c r="S42" s="33" t="e">
        <f t="shared" ca="1" si="8"/>
        <v>#N/A</v>
      </c>
      <c r="T42" s="33" t="str">
        <f t="shared" si="9"/>
        <v>TB_BAS_DUAL_VIDEO_FILE</v>
      </c>
      <c r="U42" s="33" t="str">
        <f t="shared" si="10"/>
        <v>듀얼동영상파일</v>
      </c>
    </row>
    <row r="43" spans="9:21" x14ac:dyDescent="0.25">
      <c r="I43" s="34" t="str">
        <f t="shared" si="11"/>
        <v>1기초정보관리</v>
      </c>
      <c r="J43" s="33" t="s">
        <v>663</v>
      </c>
      <c r="K43" s="34" t="s">
        <v>730</v>
      </c>
      <c r="L43" s="33" t="s">
        <v>262</v>
      </c>
      <c r="M43" s="33" t="s">
        <v>263</v>
      </c>
      <c r="N43" s="35">
        <v>13</v>
      </c>
      <c r="O43" s="35">
        <f t="shared" ca="1" si="12"/>
        <v>0</v>
      </c>
      <c r="P43" s="37">
        <f t="shared" ca="1" si="3"/>
        <v>13</v>
      </c>
      <c r="Q43" s="33" t="e">
        <f t="shared" ca="1" si="7"/>
        <v>#N/A</v>
      </c>
      <c r="S43" s="33" t="e">
        <f t="shared" ca="1" si="8"/>
        <v>#N/A</v>
      </c>
      <c r="T43" s="33" t="str">
        <f t="shared" si="9"/>
        <v>TB_BAS_EMP_WORK</v>
      </c>
      <c r="U43" s="33" t="str">
        <f t="shared" si="10"/>
        <v>사원근태</v>
      </c>
    </row>
    <row r="44" spans="9:21" x14ac:dyDescent="0.25">
      <c r="I44" s="34" t="str">
        <f t="shared" si="11"/>
        <v>1기초정보관리</v>
      </c>
      <c r="J44" s="33" t="s">
        <v>663</v>
      </c>
      <c r="K44" s="34" t="s">
        <v>730</v>
      </c>
      <c r="L44" s="33" t="s">
        <v>240</v>
      </c>
      <c r="M44" s="33" t="s">
        <v>241</v>
      </c>
      <c r="N44" s="35">
        <v>11</v>
      </c>
      <c r="O44" s="35">
        <f t="shared" ca="1" si="12"/>
        <v>0</v>
      </c>
      <c r="P44" s="37">
        <f t="shared" ca="1" si="3"/>
        <v>11</v>
      </c>
      <c r="Q44" s="33" t="e">
        <f t="shared" ca="1" si="7"/>
        <v>#N/A</v>
      </c>
      <c r="S44" s="33" t="e">
        <f t="shared" ca="1" si="8"/>
        <v>#N/A</v>
      </c>
      <c r="T44" s="33" t="str">
        <f t="shared" si="9"/>
        <v>TB_BAS_FNKEY</v>
      </c>
      <c r="U44" s="33" t="str">
        <f t="shared" si="10"/>
        <v>기능키</v>
      </c>
    </row>
    <row r="45" spans="9:21" x14ac:dyDescent="0.25">
      <c r="I45" s="34" t="str">
        <f t="shared" si="11"/>
        <v>1기초정보관리</v>
      </c>
      <c r="J45" s="33" t="s">
        <v>663</v>
      </c>
      <c r="K45" s="34" t="s">
        <v>730</v>
      </c>
      <c r="L45" s="33" t="s">
        <v>210</v>
      </c>
      <c r="M45" s="33" t="s">
        <v>211</v>
      </c>
      <c r="N45" s="35">
        <v>41</v>
      </c>
      <c r="O45" s="35">
        <f t="shared" ca="1" si="12"/>
        <v>0</v>
      </c>
      <c r="P45" s="37">
        <f t="shared" ca="1" si="3"/>
        <v>41</v>
      </c>
      <c r="Q45" s="33" t="e">
        <f t="shared" ca="1" si="7"/>
        <v>#N/A</v>
      </c>
      <c r="S45" s="33" t="e">
        <f t="shared" ca="1" si="8"/>
        <v>#N/A</v>
      </c>
      <c r="T45" s="33" t="str">
        <f t="shared" si="9"/>
        <v>TB_BAS_ITEM</v>
      </c>
      <c r="U45" s="33" t="str">
        <f t="shared" si="10"/>
        <v>품목</v>
      </c>
    </row>
    <row r="46" spans="9:21" x14ac:dyDescent="0.25">
      <c r="I46" s="34" t="str">
        <f t="shared" si="11"/>
        <v>1기초정보관리</v>
      </c>
      <c r="J46" s="33" t="s">
        <v>663</v>
      </c>
      <c r="K46" s="34" t="s">
        <v>730</v>
      </c>
      <c r="L46" s="33" t="s">
        <v>216</v>
      </c>
      <c r="M46" s="33" t="s">
        <v>217</v>
      </c>
      <c r="N46" s="35">
        <v>8</v>
      </c>
      <c r="O46" s="35">
        <f t="shared" ca="1" si="12"/>
        <v>0</v>
      </c>
      <c r="P46" s="37">
        <f t="shared" ca="1" si="3"/>
        <v>8</v>
      </c>
      <c r="Q46" s="33" t="e">
        <f t="shared" ca="1" si="7"/>
        <v>#N/A</v>
      </c>
      <c r="S46" s="33" t="e">
        <f t="shared" ca="1" si="8"/>
        <v>#N/A</v>
      </c>
      <c r="T46" s="33" t="str">
        <f t="shared" si="9"/>
        <v>TB_BAS_ITEM_BARCD</v>
      </c>
      <c r="U46" s="33" t="str">
        <f t="shared" si="10"/>
        <v>품목바코드</v>
      </c>
    </row>
    <row r="47" spans="9:21" x14ac:dyDescent="0.25">
      <c r="I47" s="34" t="str">
        <f t="shared" si="11"/>
        <v>1기초정보관리</v>
      </c>
      <c r="J47" s="33" t="s">
        <v>663</v>
      </c>
      <c r="K47" s="34" t="s">
        <v>730</v>
      </c>
      <c r="L47" s="33" t="s">
        <v>218</v>
      </c>
      <c r="M47" s="33" t="s">
        <v>219</v>
      </c>
      <c r="N47" s="35">
        <v>8</v>
      </c>
      <c r="O47" s="35">
        <f t="shared" ca="1" si="12"/>
        <v>0</v>
      </c>
      <c r="P47" s="37">
        <f t="shared" ca="1" si="3"/>
        <v>8</v>
      </c>
      <c r="Q47" s="33" t="e">
        <f t="shared" ca="1" si="7"/>
        <v>#N/A</v>
      </c>
      <c r="S47" s="33" t="e">
        <f t="shared" ca="1" si="8"/>
        <v>#N/A</v>
      </c>
      <c r="T47" s="33" t="str">
        <f t="shared" si="9"/>
        <v>TB_BAS_ITEM_BOM</v>
      </c>
      <c r="U47" s="33" t="str">
        <f t="shared" si="10"/>
        <v>품목BOM</v>
      </c>
    </row>
    <row r="48" spans="9:21" x14ac:dyDescent="0.25">
      <c r="I48" s="34" t="str">
        <f t="shared" si="11"/>
        <v>1기초정보관리</v>
      </c>
      <c r="J48" s="33" t="s">
        <v>663</v>
      </c>
      <c r="K48" s="34" t="s">
        <v>730</v>
      </c>
      <c r="L48" s="33" t="s">
        <v>224</v>
      </c>
      <c r="M48" s="33" t="s">
        <v>225</v>
      </c>
      <c r="N48" s="35">
        <v>13</v>
      </c>
      <c r="O48" s="35">
        <f t="shared" ca="1" si="12"/>
        <v>0</v>
      </c>
      <c r="P48" s="37">
        <f t="shared" ca="1" si="3"/>
        <v>13</v>
      </c>
      <c r="Q48" s="33" t="e">
        <f t="shared" ca="1" si="7"/>
        <v>#N/A</v>
      </c>
      <c r="S48" s="33" t="e">
        <f t="shared" ca="1" si="8"/>
        <v>#N/A</v>
      </c>
      <c r="T48" s="33" t="str">
        <f t="shared" si="9"/>
        <v>TB_BAS_ITEM_CTRL</v>
      </c>
      <c r="U48" s="33" t="str">
        <f t="shared" si="10"/>
        <v>품목통제</v>
      </c>
    </row>
    <row r="49" spans="9:21" x14ac:dyDescent="0.25">
      <c r="I49" s="34" t="str">
        <f t="shared" si="11"/>
        <v>1기초정보관리</v>
      </c>
      <c r="J49" s="33" t="s">
        <v>663</v>
      </c>
      <c r="K49" s="34" t="s">
        <v>730</v>
      </c>
      <c r="L49" s="33" t="s">
        <v>232</v>
      </c>
      <c r="M49" s="33" t="s">
        <v>233</v>
      </c>
      <c r="N49" s="35">
        <v>4</v>
      </c>
      <c r="O49" s="35">
        <f t="shared" ca="1" si="12"/>
        <v>0</v>
      </c>
      <c r="P49" s="37">
        <f t="shared" ca="1" si="3"/>
        <v>4</v>
      </c>
      <c r="Q49" s="33" t="e">
        <f t="shared" ca="1" si="7"/>
        <v>#N/A</v>
      </c>
      <c r="S49" s="33" t="e">
        <f t="shared" ca="1" si="8"/>
        <v>#N/A</v>
      </c>
      <c r="T49" s="33" t="str">
        <f t="shared" si="9"/>
        <v>TB_BAS_ITEM_CTRL_DTL</v>
      </c>
      <c r="U49" s="33" t="str">
        <f t="shared" si="10"/>
        <v>품목통제상세</v>
      </c>
    </row>
    <row r="50" spans="9:21" x14ac:dyDescent="0.25">
      <c r="I50" s="34" t="str">
        <f t="shared" si="11"/>
        <v>1기초정보관리</v>
      </c>
      <c r="J50" s="33" t="s">
        <v>663</v>
      </c>
      <c r="K50" s="34" t="s">
        <v>730</v>
      </c>
      <c r="L50" s="33" t="s">
        <v>1182</v>
      </c>
      <c r="M50" s="33" t="s">
        <v>1183</v>
      </c>
      <c r="N50" s="35">
        <v>5</v>
      </c>
      <c r="O50" s="35">
        <f t="shared" ca="1" si="12"/>
        <v>0</v>
      </c>
      <c r="P50" s="37">
        <f t="shared" ca="1" si="3"/>
        <v>5</v>
      </c>
      <c r="Q50" s="33" t="e">
        <f t="shared" ca="1" si="7"/>
        <v>#N/A</v>
      </c>
      <c r="S50" s="33" t="e">
        <f t="shared" ca="1" si="8"/>
        <v>#N/A</v>
      </c>
      <c r="T50" s="33" t="str">
        <f t="shared" si="9"/>
        <v>TB_BAS_ITEM_CTRL_EXCP</v>
      </c>
      <c r="U50" s="33" t="str">
        <f t="shared" si="10"/>
        <v>품목통제제외</v>
      </c>
    </row>
    <row r="51" spans="9:21" x14ac:dyDescent="0.25">
      <c r="I51" s="34" t="str">
        <f t="shared" si="11"/>
        <v>1기초정보관리</v>
      </c>
      <c r="J51" s="33" t="s">
        <v>663</v>
      </c>
      <c r="K51" s="34" t="s">
        <v>730</v>
      </c>
      <c r="L51" s="33" t="s">
        <v>230</v>
      </c>
      <c r="M51" s="33" t="s">
        <v>231</v>
      </c>
      <c r="N51" s="35">
        <v>4</v>
      </c>
      <c r="O51" s="35">
        <f t="shared" ca="1" si="12"/>
        <v>0</v>
      </c>
      <c r="P51" s="37">
        <f t="shared" ca="1" si="3"/>
        <v>4</v>
      </c>
      <c r="Q51" s="33" t="e">
        <f t="shared" ca="1" si="7"/>
        <v>#N/A</v>
      </c>
      <c r="S51" s="33" t="e">
        <f t="shared" ca="1" si="8"/>
        <v>#N/A</v>
      </c>
      <c r="T51" s="33" t="str">
        <f t="shared" si="9"/>
        <v>TB_BAS_ITEM_CTRL_MEM_GRADE</v>
      </c>
      <c r="U51" s="33" t="str">
        <f t="shared" si="10"/>
        <v>품목통제회원등급</v>
      </c>
    </row>
    <row r="52" spans="9:21" x14ac:dyDescent="0.25">
      <c r="I52" s="34" t="str">
        <f t="shared" si="11"/>
        <v>1기초정보관리</v>
      </c>
      <c r="J52" s="33" t="s">
        <v>663</v>
      </c>
      <c r="K52" s="34" t="s">
        <v>730</v>
      </c>
      <c r="L52" s="33" t="s">
        <v>226</v>
      </c>
      <c r="M52" s="33" t="s">
        <v>227</v>
      </c>
      <c r="N52" s="35">
        <v>4</v>
      </c>
      <c r="O52" s="35">
        <f t="shared" ca="1" si="12"/>
        <v>0</v>
      </c>
      <c r="P52" s="37">
        <f t="shared" ca="1" si="3"/>
        <v>4</v>
      </c>
      <c r="Q52" s="33" t="e">
        <f t="shared" ca="1" si="7"/>
        <v>#N/A</v>
      </c>
      <c r="S52" s="33" t="e">
        <f t="shared" ca="1" si="8"/>
        <v>#N/A</v>
      </c>
      <c r="T52" s="33" t="str">
        <f t="shared" si="9"/>
        <v>TB_BAS_ITEM_CTRL_SHOP</v>
      </c>
      <c r="U52" s="33" t="str">
        <f t="shared" si="10"/>
        <v>품목통제매장</v>
      </c>
    </row>
    <row r="53" spans="9:21" x14ac:dyDescent="0.25">
      <c r="I53" s="34" t="str">
        <f t="shared" si="11"/>
        <v>1기초정보관리</v>
      </c>
      <c r="J53" s="33" t="s">
        <v>663</v>
      </c>
      <c r="K53" s="34" t="s">
        <v>730</v>
      </c>
      <c r="L53" s="33" t="s">
        <v>228</v>
      </c>
      <c r="M53" s="33" t="s">
        <v>229</v>
      </c>
      <c r="N53" s="35">
        <v>4</v>
      </c>
      <c r="O53" s="35">
        <f t="shared" ca="1" si="12"/>
        <v>0</v>
      </c>
      <c r="P53" s="37">
        <f t="shared" ca="1" si="3"/>
        <v>4</v>
      </c>
      <c r="Q53" s="33" t="e">
        <f t="shared" ca="1" si="7"/>
        <v>#N/A</v>
      </c>
      <c r="S53" s="33" t="e">
        <f t="shared" ca="1" si="8"/>
        <v>#N/A</v>
      </c>
      <c r="T53" s="33" t="str">
        <f t="shared" si="9"/>
        <v>TB_BAS_ITEM_CTRL_TP</v>
      </c>
      <c r="U53" s="33" t="str">
        <f t="shared" si="10"/>
        <v>품목통제유형</v>
      </c>
    </row>
    <row r="54" spans="9:21" x14ac:dyDescent="0.25">
      <c r="I54" s="34" t="str">
        <f t="shared" si="11"/>
        <v>1기초정보관리</v>
      </c>
      <c r="J54" s="33" t="s">
        <v>663</v>
      </c>
      <c r="K54" s="34" t="s">
        <v>730</v>
      </c>
      <c r="L54" s="33" t="s">
        <v>212</v>
      </c>
      <c r="M54" s="33" t="s">
        <v>213</v>
      </c>
      <c r="N54" s="35">
        <v>13</v>
      </c>
      <c r="O54" s="35">
        <f t="shared" ca="1" si="12"/>
        <v>0</v>
      </c>
      <c r="P54" s="37">
        <f t="shared" ca="1" si="3"/>
        <v>13</v>
      </c>
      <c r="Q54" s="33" t="e">
        <f t="shared" ca="1" si="7"/>
        <v>#N/A</v>
      </c>
      <c r="S54" s="33" t="e">
        <f t="shared" ca="1" si="8"/>
        <v>#N/A</v>
      </c>
      <c r="T54" s="33" t="str">
        <f t="shared" si="9"/>
        <v>TB_BAS_ITEM_DTL</v>
      </c>
      <c r="U54" s="33" t="str">
        <f t="shared" si="10"/>
        <v>품목상세</v>
      </c>
    </row>
    <row r="55" spans="9:21" x14ac:dyDescent="0.25">
      <c r="I55" s="34" t="str">
        <f t="shared" si="11"/>
        <v>1기초정보관리</v>
      </c>
      <c r="J55" s="33" t="s">
        <v>663</v>
      </c>
      <c r="K55" s="34" t="s">
        <v>730</v>
      </c>
      <c r="L55" s="33" t="s">
        <v>214</v>
      </c>
      <c r="M55" s="33" t="s">
        <v>215</v>
      </c>
      <c r="N55" s="35">
        <v>13</v>
      </c>
      <c r="O55" s="35">
        <f t="shared" ca="1" si="12"/>
        <v>0</v>
      </c>
      <c r="P55" s="37">
        <f t="shared" ca="1" si="3"/>
        <v>13</v>
      </c>
      <c r="Q55" s="33" t="e">
        <f t="shared" ca="1" si="7"/>
        <v>#N/A</v>
      </c>
      <c r="S55" s="33" t="e">
        <f t="shared" ca="1" si="8"/>
        <v>#N/A</v>
      </c>
      <c r="T55" s="33" t="str">
        <f t="shared" si="9"/>
        <v>TB_BAS_ITEM_SHOP_SUPP_RATE</v>
      </c>
      <c r="U55" s="33" t="str">
        <f t="shared" si="10"/>
        <v>품목매장공급율</v>
      </c>
    </row>
    <row r="56" spans="9:21" x14ac:dyDescent="0.25">
      <c r="I56" s="34" t="str">
        <f t="shared" si="11"/>
        <v>1기초정보관리</v>
      </c>
      <c r="J56" s="33" t="s">
        <v>663</v>
      </c>
      <c r="K56" s="34" t="s">
        <v>730</v>
      </c>
      <c r="L56" s="33" t="s">
        <v>208</v>
      </c>
      <c r="M56" s="33" t="s">
        <v>209</v>
      </c>
      <c r="N56" s="35">
        <v>12</v>
      </c>
      <c r="O56" s="35">
        <f t="shared" ca="1" si="12"/>
        <v>0</v>
      </c>
      <c r="P56" s="37">
        <f t="shared" ca="1" si="3"/>
        <v>12</v>
      </c>
      <c r="Q56" s="33" t="e">
        <f t="shared" ca="1" si="7"/>
        <v>#N/A</v>
      </c>
      <c r="S56" s="33" t="e">
        <f t="shared" ca="1" si="8"/>
        <v>#N/A</v>
      </c>
      <c r="T56" s="33" t="str">
        <f t="shared" si="9"/>
        <v>TB_BAS_KORAIL_SHOP</v>
      </c>
      <c r="U56" s="33" t="str">
        <f t="shared" si="10"/>
        <v>코레일매장</v>
      </c>
    </row>
    <row r="57" spans="9:21" x14ac:dyDescent="0.25">
      <c r="I57" s="34" t="str">
        <f>VLOOKUP($K57,$A$2:$B$11,2,FALSE)</f>
        <v>1기초정보관리</v>
      </c>
      <c r="J57" s="33" t="s">
        <v>663</v>
      </c>
      <c r="K57" s="34" t="s">
        <v>730</v>
      </c>
      <c r="L57" s="33" t="s">
        <v>254</v>
      </c>
      <c r="M57" s="33" t="s">
        <v>255</v>
      </c>
      <c r="N57" s="35">
        <v>7</v>
      </c>
      <c r="O57" s="35">
        <f t="shared" ref="O57:O65" ca="1" si="13">COUNTIF(INDIRECT(VLOOKUP($K57,$A$2:$B$11,2,FALSE)&amp;"!E:E"),$M57)</f>
        <v>0</v>
      </c>
      <c r="P57" s="37">
        <f t="shared" ca="1" si="3"/>
        <v>7</v>
      </c>
      <c r="Q57" s="33" t="e">
        <f t="shared" ca="1" si="7"/>
        <v>#N/A</v>
      </c>
      <c r="S57" s="33" t="e">
        <f t="shared" ca="1" si="8"/>
        <v>#N/A</v>
      </c>
      <c r="T57" s="33" t="str">
        <f t="shared" si="9"/>
        <v>TB_BAS_POS</v>
      </c>
      <c r="U57" s="33" t="str">
        <f t="shared" si="10"/>
        <v>POS</v>
      </c>
    </row>
    <row r="58" spans="9:21" x14ac:dyDescent="0.25">
      <c r="I58" s="34" t="str">
        <f>VLOOKUP($K58,$A$2:$B$11,2,FALSE)</f>
        <v>1기초정보관리</v>
      </c>
      <c r="J58" s="33" t="s">
        <v>663</v>
      </c>
      <c r="K58" s="34" t="s">
        <v>730</v>
      </c>
      <c r="L58" s="33" t="s">
        <v>256</v>
      </c>
      <c r="M58" s="33" t="s">
        <v>257</v>
      </c>
      <c r="N58" s="35">
        <v>9</v>
      </c>
      <c r="O58" s="35">
        <f t="shared" ca="1" si="13"/>
        <v>0</v>
      </c>
      <c r="P58" s="37">
        <f t="shared" ca="1" si="3"/>
        <v>9</v>
      </c>
      <c r="Q58" s="33" t="e">
        <f t="shared" ca="1" si="7"/>
        <v>#N/A</v>
      </c>
      <c r="S58" s="33" t="e">
        <f t="shared" ca="1" si="8"/>
        <v>#N/A</v>
      </c>
      <c r="T58" s="33" t="str">
        <f t="shared" si="9"/>
        <v>TB_BAS_POS_CONFIG</v>
      </c>
      <c r="U58" s="33" t="str">
        <f t="shared" si="10"/>
        <v>POS설정</v>
      </c>
    </row>
    <row r="59" spans="9:21" x14ac:dyDescent="0.25">
      <c r="I59" s="34" t="str">
        <f t="shared" ref="I59:I88" si="14">VLOOKUP($K59,$A$2:$B$11,2,FALSE)</f>
        <v>1기초정보관리</v>
      </c>
      <c r="J59" s="33" t="s">
        <v>663</v>
      </c>
      <c r="K59" s="34" t="s">
        <v>730</v>
      </c>
      <c r="L59" s="33" t="s">
        <v>250</v>
      </c>
      <c r="M59" s="33" t="s">
        <v>251</v>
      </c>
      <c r="N59" s="35">
        <v>11</v>
      </c>
      <c r="O59" s="35">
        <f t="shared" ca="1" si="13"/>
        <v>0</v>
      </c>
      <c r="P59" s="37">
        <f t="shared" ca="1" si="3"/>
        <v>11</v>
      </c>
      <c r="Q59" s="33" t="e">
        <f t="shared" ca="1" si="7"/>
        <v>#N/A</v>
      </c>
      <c r="S59" s="33" t="e">
        <f t="shared" ca="1" si="8"/>
        <v>#N/A</v>
      </c>
      <c r="T59" s="33" t="str">
        <f t="shared" si="9"/>
        <v>TB_BAS_POS_DIST</v>
      </c>
      <c r="U59" s="33" t="str">
        <f t="shared" si="10"/>
        <v>POS배포</v>
      </c>
    </row>
    <row r="60" spans="9:21" x14ac:dyDescent="0.25">
      <c r="I60" s="34" t="str">
        <f t="shared" si="14"/>
        <v>1기초정보관리</v>
      </c>
      <c r="J60" s="33" t="s">
        <v>663</v>
      </c>
      <c r="K60" s="34" t="s">
        <v>730</v>
      </c>
      <c r="L60" s="33" t="s">
        <v>248</v>
      </c>
      <c r="M60" s="33" t="s">
        <v>249</v>
      </c>
      <c r="N60" s="35">
        <v>9</v>
      </c>
      <c r="O60" s="35">
        <f t="shared" ca="1" si="13"/>
        <v>0</v>
      </c>
      <c r="P60" s="37">
        <f t="shared" ca="1" si="3"/>
        <v>9</v>
      </c>
      <c r="Q60" s="33" t="e">
        <f t="shared" ca="1" si="7"/>
        <v>#N/A</v>
      </c>
      <c r="S60" s="33" t="e">
        <f t="shared" ca="1" si="8"/>
        <v>#N/A</v>
      </c>
      <c r="T60" s="33" t="str">
        <f t="shared" si="9"/>
        <v>TB_BAS_POS_VER</v>
      </c>
      <c r="U60" s="33" t="str">
        <f t="shared" si="10"/>
        <v>POS버전</v>
      </c>
    </row>
    <row r="61" spans="9:21" x14ac:dyDescent="0.25">
      <c r="I61" s="34" t="str">
        <f t="shared" si="14"/>
        <v>1기초정보관리</v>
      </c>
      <c r="J61" s="33" t="s">
        <v>663</v>
      </c>
      <c r="K61" s="34" t="s">
        <v>730</v>
      </c>
      <c r="L61" s="33" t="s">
        <v>246</v>
      </c>
      <c r="M61" s="33" t="s">
        <v>247</v>
      </c>
      <c r="N61" s="35">
        <v>8</v>
      </c>
      <c r="O61" s="35">
        <f t="shared" ca="1" si="13"/>
        <v>0</v>
      </c>
      <c r="P61" s="37">
        <f t="shared" ca="1" si="3"/>
        <v>8</v>
      </c>
      <c r="Q61" s="33" t="e">
        <f t="shared" ca="1" si="7"/>
        <v>#N/A</v>
      </c>
      <c r="S61" s="33" t="e">
        <f t="shared" ca="1" si="8"/>
        <v>#N/A</v>
      </c>
      <c r="T61" s="33" t="str">
        <f t="shared" si="9"/>
        <v>TB_BAS_SHOKEY</v>
      </c>
      <c r="U61" s="33" t="str">
        <f t="shared" si="10"/>
        <v>지정키</v>
      </c>
    </row>
    <row r="62" spans="9:21" x14ac:dyDescent="0.25">
      <c r="I62" s="34" t="str">
        <f t="shared" si="14"/>
        <v>1기초정보관리</v>
      </c>
      <c r="J62" s="33" t="s">
        <v>663</v>
      </c>
      <c r="K62" s="34" t="s">
        <v>730</v>
      </c>
      <c r="L62" s="33" t="s">
        <v>244</v>
      </c>
      <c r="M62" s="33" t="s">
        <v>245</v>
      </c>
      <c r="N62" s="35">
        <v>7</v>
      </c>
      <c r="O62" s="35">
        <f t="shared" ca="1" si="13"/>
        <v>0</v>
      </c>
      <c r="P62" s="37">
        <f t="shared" ref="P62:P118" ca="1" si="15">IF(N62-O62=0,"",N62-O62)</f>
        <v>7</v>
      </c>
      <c r="Q62" s="33" t="e">
        <f t="shared" ca="1" si="7"/>
        <v>#N/A</v>
      </c>
      <c r="S62" s="33" t="e">
        <f t="shared" ca="1" si="8"/>
        <v>#N/A</v>
      </c>
      <c r="T62" s="33" t="str">
        <f t="shared" si="9"/>
        <v>TB_BAS_SHOKEY_GRP</v>
      </c>
      <c r="U62" s="33" t="str">
        <f t="shared" si="10"/>
        <v>지정키그룹</v>
      </c>
    </row>
    <row r="63" spans="9:21" x14ac:dyDescent="0.25">
      <c r="I63" s="34" t="str">
        <f t="shared" si="14"/>
        <v>1기초정보관리</v>
      </c>
      <c r="J63" s="33" t="s">
        <v>663</v>
      </c>
      <c r="K63" s="34" t="s">
        <v>730</v>
      </c>
      <c r="L63" s="33" t="s">
        <v>192</v>
      </c>
      <c r="M63" s="33" t="s">
        <v>193</v>
      </c>
      <c r="N63" s="35">
        <v>51</v>
      </c>
      <c r="O63" s="35">
        <f t="shared" ca="1" si="13"/>
        <v>0</v>
      </c>
      <c r="P63" s="37">
        <f t="shared" ca="1" si="15"/>
        <v>51</v>
      </c>
      <c r="Q63" s="33" t="e">
        <f t="shared" ca="1" si="7"/>
        <v>#N/A</v>
      </c>
      <c r="S63" s="33" t="e">
        <f t="shared" ca="1" si="8"/>
        <v>#N/A</v>
      </c>
      <c r="T63" s="33" t="str">
        <f t="shared" si="9"/>
        <v>TB_BAS_SHOP</v>
      </c>
      <c r="U63" s="33" t="str">
        <f t="shared" si="10"/>
        <v>매장</v>
      </c>
    </row>
    <row r="64" spans="9:21" x14ac:dyDescent="0.25">
      <c r="I64" s="34" t="str">
        <f t="shared" si="14"/>
        <v>1기초정보관리</v>
      </c>
      <c r="J64" s="33" t="s">
        <v>663</v>
      </c>
      <c r="K64" s="34" t="s">
        <v>730</v>
      </c>
      <c r="L64" s="33" t="s">
        <v>194</v>
      </c>
      <c r="M64" s="33" t="s">
        <v>195</v>
      </c>
      <c r="N64" s="35">
        <v>11</v>
      </c>
      <c r="O64" s="35">
        <f t="shared" ca="1" si="13"/>
        <v>0</v>
      </c>
      <c r="P64" s="37">
        <f t="shared" ca="1" si="15"/>
        <v>11</v>
      </c>
      <c r="Q64" s="33" t="e">
        <f t="shared" ca="1" si="7"/>
        <v>#N/A</v>
      </c>
      <c r="S64" s="33" t="e">
        <f t="shared" ca="1" si="8"/>
        <v>#N/A</v>
      </c>
      <c r="T64" s="33" t="str">
        <f t="shared" si="9"/>
        <v>TB_BAS_SHOP_ACCT</v>
      </c>
      <c r="U64" s="33" t="str">
        <f t="shared" si="10"/>
        <v>매장계좌</v>
      </c>
    </row>
    <row r="65" spans="9:21" x14ac:dyDescent="0.25">
      <c r="I65" s="34" t="str">
        <f t="shared" si="14"/>
        <v>1기초정보관리</v>
      </c>
      <c r="J65" s="33" t="s">
        <v>663</v>
      </c>
      <c r="K65" s="34" t="s">
        <v>730</v>
      </c>
      <c r="L65" s="33" t="s">
        <v>196</v>
      </c>
      <c r="M65" s="33" t="s">
        <v>197</v>
      </c>
      <c r="N65" s="35">
        <v>11</v>
      </c>
      <c r="O65" s="35">
        <f t="shared" ca="1" si="13"/>
        <v>0</v>
      </c>
      <c r="P65" s="37">
        <f t="shared" ca="1" si="15"/>
        <v>11</v>
      </c>
      <c r="Q65" s="33" t="e">
        <f t="shared" ca="1" si="7"/>
        <v>#N/A</v>
      </c>
      <c r="S65" s="33" t="e">
        <f t="shared" ca="1" si="8"/>
        <v>#N/A</v>
      </c>
      <c r="T65" s="33" t="str">
        <f t="shared" si="9"/>
        <v>TB_BAS_SHOP_ASSET_INVCHK</v>
      </c>
      <c r="U65" s="33" t="str">
        <f t="shared" si="10"/>
        <v>매장자산실사</v>
      </c>
    </row>
    <row r="66" spans="9:21" x14ac:dyDescent="0.25">
      <c r="I66" s="34" t="str">
        <f t="shared" si="14"/>
        <v>1기초정보관리</v>
      </c>
      <c r="J66" s="33" t="s">
        <v>663</v>
      </c>
      <c r="K66" s="34" t="s">
        <v>730</v>
      </c>
      <c r="L66" s="33" t="s">
        <v>198</v>
      </c>
      <c r="M66" s="33" t="s">
        <v>199</v>
      </c>
      <c r="N66" s="35">
        <v>14</v>
      </c>
      <c r="O66" s="35">
        <f t="shared" ref="O66:O80" ca="1" si="16">COUNTIF(INDIRECT(VLOOKUP($K66,$A$2:$B$11,2,FALSE)&amp;"!E:E"),$M66)</f>
        <v>0</v>
      </c>
      <c r="P66" s="37">
        <f t="shared" ca="1" si="15"/>
        <v>14</v>
      </c>
      <c r="Q66" s="33" t="e">
        <f t="shared" ca="1" si="7"/>
        <v>#N/A</v>
      </c>
      <c r="S66" s="33" t="e">
        <f t="shared" ca="1" si="8"/>
        <v>#N/A</v>
      </c>
      <c r="T66" s="33" t="str">
        <f t="shared" si="9"/>
        <v>TB_BAS_SHOP_ASSET_INVCHK_DTL</v>
      </c>
      <c r="U66" s="33" t="str">
        <f t="shared" si="10"/>
        <v>매장자산실사상세</v>
      </c>
    </row>
    <row r="67" spans="9:21" x14ac:dyDescent="0.25">
      <c r="I67" s="34" t="str">
        <f t="shared" si="14"/>
        <v>1기초정보관리</v>
      </c>
      <c r="J67" s="33" t="s">
        <v>663</v>
      </c>
      <c r="K67" s="34" t="s">
        <v>730</v>
      </c>
      <c r="L67" s="33" t="s">
        <v>252</v>
      </c>
      <c r="M67" s="33" t="s">
        <v>253</v>
      </c>
      <c r="N67" s="35">
        <v>11</v>
      </c>
      <c r="O67" s="35">
        <f t="shared" ca="1" si="16"/>
        <v>0</v>
      </c>
      <c r="P67" s="37">
        <f t="shared" ca="1" si="15"/>
        <v>11</v>
      </c>
      <c r="Q67" s="33" t="e">
        <f t="shared" ref="Q67:Q130" ca="1" si="17">INDEX(INDIRECT($I67&amp;"!$C:$C"),MATCH($M67,INDIRECT($I67&amp;"!$E:$E"),0))</f>
        <v>#N/A</v>
      </c>
      <c r="S67" s="33" t="e">
        <f t="shared" ref="S67:S130" ca="1" si="18">IF(J67="","인터페이스관리",J67)&amp;" / "&amp;Q67</f>
        <v>#N/A</v>
      </c>
      <c r="T67" s="33" t="str">
        <f t="shared" ref="T67:T130" si="19">M67</f>
        <v>TB_BAS_SHOP_CARDCO</v>
      </c>
      <c r="U67" s="33" t="str">
        <f t="shared" ref="U67:U130" si="20">L67</f>
        <v>매장카드사</v>
      </c>
    </row>
    <row r="68" spans="9:21" x14ac:dyDescent="0.25">
      <c r="I68" s="34" t="str">
        <f t="shared" si="14"/>
        <v>1기초정보관리</v>
      </c>
      <c r="J68" s="33" t="s">
        <v>663</v>
      </c>
      <c r="K68" s="34" t="s">
        <v>730</v>
      </c>
      <c r="L68" s="33" t="s">
        <v>206</v>
      </c>
      <c r="M68" s="33" t="s">
        <v>207</v>
      </c>
      <c r="N68" s="35">
        <v>11</v>
      </c>
      <c r="O68" s="35">
        <f t="shared" ca="1" si="16"/>
        <v>0</v>
      </c>
      <c r="P68" s="37">
        <f t="shared" ca="1" si="15"/>
        <v>11</v>
      </c>
      <c r="Q68" s="33" t="e">
        <f t="shared" ca="1" si="17"/>
        <v>#N/A</v>
      </c>
      <c r="S68" s="33" t="e">
        <f t="shared" ca="1" si="18"/>
        <v>#N/A</v>
      </c>
      <c r="T68" s="33" t="str">
        <f t="shared" si="19"/>
        <v>TB_BAS_SHOP_DEPOSIT</v>
      </c>
      <c r="U68" s="33" t="str">
        <f t="shared" si="20"/>
        <v>매장입금</v>
      </c>
    </row>
    <row r="69" spans="9:21" x14ac:dyDescent="0.25">
      <c r="I69" s="34" t="str">
        <f t="shared" si="14"/>
        <v>1기초정보관리</v>
      </c>
      <c r="J69" s="33" t="s">
        <v>663</v>
      </c>
      <c r="K69" s="34" t="s">
        <v>730</v>
      </c>
      <c r="L69" s="33" t="s">
        <v>258</v>
      </c>
      <c r="M69" s="33" t="s">
        <v>259</v>
      </c>
      <c r="N69" s="35">
        <v>10</v>
      </c>
      <c r="O69" s="35">
        <f t="shared" ca="1" si="16"/>
        <v>0</v>
      </c>
      <c r="P69" s="37">
        <f t="shared" ca="1" si="15"/>
        <v>10</v>
      </c>
      <c r="Q69" s="33" t="e">
        <f t="shared" ca="1" si="17"/>
        <v>#N/A</v>
      </c>
      <c r="S69" s="33" t="e">
        <f t="shared" ca="1" si="18"/>
        <v>#N/A</v>
      </c>
      <c r="T69" s="33" t="str">
        <f t="shared" si="19"/>
        <v>TB_BAS_SHOP_DOW_ACCT</v>
      </c>
      <c r="U69" s="33" t="str">
        <f t="shared" si="20"/>
        <v>매장입출금계정</v>
      </c>
    </row>
    <row r="70" spans="9:21" x14ac:dyDescent="0.25">
      <c r="I70" s="34" t="str">
        <f t="shared" si="14"/>
        <v>1기초정보관리</v>
      </c>
      <c r="J70" s="33" t="s">
        <v>663</v>
      </c>
      <c r="K70" s="34" t="s">
        <v>730</v>
      </c>
      <c r="L70" s="33" t="s">
        <v>260</v>
      </c>
      <c r="M70" s="33" t="s">
        <v>261</v>
      </c>
      <c r="N70" s="35">
        <v>22</v>
      </c>
      <c r="O70" s="35">
        <f t="shared" ca="1" si="16"/>
        <v>0</v>
      </c>
      <c r="P70" s="37">
        <f t="shared" ca="1" si="15"/>
        <v>22</v>
      </c>
      <c r="Q70" s="33" t="e">
        <f t="shared" ca="1" si="17"/>
        <v>#N/A</v>
      </c>
      <c r="S70" s="33" t="e">
        <f t="shared" ca="1" si="18"/>
        <v>#N/A</v>
      </c>
      <c r="T70" s="33" t="str">
        <f t="shared" si="19"/>
        <v>TB_BAS_SHOP_EMP</v>
      </c>
      <c r="U70" s="33" t="str">
        <f t="shared" si="20"/>
        <v>매장사원</v>
      </c>
    </row>
    <row r="71" spans="9:21" x14ac:dyDescent="0.25">
      <c r="I71" s="34" t="str">
        <f t="shared" si="14"/>
        <v>1기초정보관리</v>
      </c>
      <c r="J71" s="33" t="s">
        <v>663</v>
      </c>
      <c r="K71" s="34" t="s">
        <v>730</v>
      </c>
      <c r="L71" s="33" t="s">
        <v>1184</v>
      </c>
      <c r="M71" s="33" t="s">
        <v>1185</v>
      </c>
      <c r="N71" s="35">
        <v>28</v>
      </c>
      <c r="O71" s="35">
        <f t="shared" ca="1" si="16"/>
        <v>0</v>
      </c>
      <c r="P71" s="37">
        <f t="shared" ca="1" si="15"/>
        <v>28</v>
      </c>
      <c r="Q71" s="33" t="e">
        <f t="shared" ca="1" si="17"/>
        <v>#N/A</v>
      </c>
      <c r="S71" s="33" t="e">
        <f t="shared" ca="1" si="18"/>
        <v>#N/A</v>
      </c>
      <c r="T71" s="33" t="str">
        <f t="shared" si="19"/>
        <v>TB_BAS_SHOP_ETC</v>
      </c>
      <c r="U71" s="33" t="str">
        <f t="shared" si="20"/>
        <v>매장기타</v>
      </c>
    </row>
    <row r="72" spans="9:21" x14ac:dyDescent="0.25">
      <c r="I72" s="34" t="str">
        <f t="shared" si="14"/>
        <v>1기초정보관리</v>
      </c>
      <c r="J72" s="33" t="s">
        <v>663</v>
      </c>
      <c r="K72" s="34" t="s">
        <v>730</v>
      </c>
      <c r="L72" s="33" t="s">
        <v>242</v>
      </c>
      <c r="M72" s="33" t="s">
        <v>243</v>
      </c>
      <c r="N72" s="35">
        <v>7</v>
      </c>
      <c r="O72" s="35">
        <f t="shared" ca="1" si="16"/>
        <v>0</v>
      </c>
      <c r="P72" s="37">
        <f t="shared" ca="1" si="15"/>
        <v>7</v>
      </c>
      <c r="Q72" s="33" t="e">
        <f t="shared" ca="1" si="17"/>
        <v>#N/A</v>
      </c>
      <c r="S72" s="33" t="e">
        <f t="shared" ca="1" si="18"/>
        <v>#N/A</v>
      </c>
      <c r="T72" s="33" t="str">
        <f t="shared" si="19"/>
        <v>TB_BAS_SHOP_FNKEY</v>
      </c>
      <c r="U72" s="33" t="str">
        <f t="shared" si="20"/>
        <v>매장기능키</v>
      </c>
    </row>
    <row r="73" spans="9:21" x14ac:dyDescent="0.25">
      <c r="I73" s="34" t="str">
        <f t="shared" si="14"/>
        <v>1기초정보관리</v>
      </c>
      <c r="J73" s="33" t="s">
        <v>663</v>
      </c>
      <c r="K73" s="34" t="s">
        <v>730</v>
      </c>
      <c r="L73" s="33" t="s">
        <v>238</v>
      </c>
      <c r="M73" s="33" t="s">
        <v>239</v>
      </c>
      <c r="N73" s="35">
        <v>20</v>
      </c>
      <c r="O73" s="35">
        <f t="shared" ca="1" si="16"/>
        <v>0</v>
      </c>
      <c r="P73" s="37">
        <f t="shared" ca="1" si="15"/>
        <v>20</v>
      </c>
      <c r="Q73" s="33" t="e">
        <f t="shared" ca="1" si="17"/>
        <v>#N/A</v>
      </c>
      <c r="S73" s="33" t="e">
        <f t="shared" ca="1" si="18"/>
        <v>#N/A</v>
      </c>
      <c r="T73" s="33" t="str">
        <f t="shared" si="19"/>
        <v>TB_BAS_SHOP_NMPLATE</v>
      </c>
      <c r="U73" s="33" t="str">
        <f t="shared" si="20"/>
        <v>매장명판</v>
      </c>
    </row>
    <row r="74" spans="9:21" x14ac:dyDescent="0.25">
      <c r="I74" s="34" t="str">
        <f t="shared" si="14"/>
        <v>1기초정보관리</v>
      </c>
      <c r="J74" s="33" t="s">
        <v>663</v>
      </c>
      <c r="K74" s="34" t="s">
        <v>730</v>
      </c>
      <c r="L74" s="33" t="s">
        <v>664</v>
      </c>
      <c r="M74" s="33" t="s">
        <v>665</v>
      </c>
      <c r="N74" s="35">
        <v>9</v>
      </c>
      <c r="O74" s="35">
        <f t="shared" ca="1" si="16"/>
        <v>0</v>
      </c>
      <c r="P74" s="37">
        <f t="shared" ca="1" si="15"/>
        <v>9</v>
      </c>
      <c r="Q74" s="33" t="e">
        <f t="shared" ca="1" si="17"/>
        <v>#N/A</v>
      </c>
      <c r="S74" s="33" t="e">
        <f t="shared" ca="1" si="18"/>
        <v>#N/A</v>
      </c>
      <c r="T74" s="33" t="str">
        <f t="shared" si="19"/>
        <v>TB_BAS_SHOP_SALES_GOAL</v>
      </c>
      <c r="U74" s="33" t="str">
        <f t="shared" si="20"/>
        <v>매장매출목표</v>
      </c>
    </row>
    <row r="75" spans="9:21" x14ac:dyDescent="0.25">
      <c r="I75" s="34" t="str">
        <f t="shared" si="14"/>
        <v>1기초정보관리</v>
      </c>
      <c r="J75" s="33" t="s">
        <v>663</v>
      </c>
      <c r="K75" s="34" t="s">
        <v>730</v>
      </c>
      <c r="L75" s="33" t="s">
        <v>204</v>
      </c>
      <c r="M75" s="33" t="s">
        <v>205</v>
      </c>
      <c r="N75" s="35">
        <v>9</v>
      </c>
      <c r="O75" s="35">
        <f t="shared" ca="1" si="16"/>
        <v>0</v>
      </c>
      <c r="P75" s="37">
        <f t="shared" ca="1" si="15"/>
        <v>9</v>
      </c>
      <c r="Q75" s="33" t="e">
        <f t="shared" ca="1" si="17"/>
        <v>#N/A</v>
      </c>
      <c r="S75" s="33" t="e">
        <f t="shared" ca="1" si="18"/>
        <v>#N/A</v>
      </c>
      <c r="T75" s="33" t="str">
        <f t="shared" si="19"/>
        <v>TB_BAS_SHOP_VISUAL_ARTI</v>
      </c>
      <c r="U75" s="33" t="str">
        <f t="shared" si="20"/>
        <v>매장비쥬얼항목</v>
      </c>
    </row>
    <row r="76" spans="9:21" x14ac:dyDescent="0.25">
      <c r="I76" s="34" t="str">
        <f t="shared" si="14"/>
        <v>1기초정보관리</v>
      </c>
      <c r="J76" s="33" t="s">
        <v>663</v>
      </c>
      <c r="K76" s="34" t="s">
        <v>730</v>
      </c>
      <c r="L76" s="33" t="s">
        <v>666</v>
      </c>
      <c r="M76" s="33" t="s">
        <v>667</v>
      </c>
      <c r="N76" s="35">
        <v>9</v>
      </c>
      <c r="O76" s="35">
        <f t="shared" ca="1" si="16"/>
        <v>0</v>
      </c>
      <c r="P76" s="37">
        <f t="shared" ca="1" si="15"/>
        <v>9</v>
      </c>
      <c r="Q76" s="33" t="e">
        <f t="shared" ca="1" si="17"/>
        <v>#N/A</v>
      </c>
      <c r="S76" s="33" t="e">
        <f t="shared" ca="1" si="18"/>
        <v>#N/A</v>
      </c>
      <c r="T76" s="33" t="str">
        <f t="shared" si="19"/>
        <v>TB_BAS_TEAM_SALES_GOAL</v>
      </c>
      <c r="U76" s="33" t="str">
        <f t="shared" si="20"/>
        <v>팀매출목표</v>
      </c>
    </row>
    <row r="77" spans="9:21" x14ac:dyDescent="0.25">
      <c r="I77" s="34" t="str">
        <f t="shared" si="14"/>
        <v>1기초정보관리</v>
      </c>
      <c r="J77" s="33" t="s">
        <v>663</v>
      </c>
      <c r="K77" s="34" t="s">
        <v>730</v>
      </c>
      <c r="L77" s="33" t="s">
        <v>202</v>
      </c>
      <c r="M77" s="33" t="s">
        <v>203</v>
      </c>
      <c r="N77" s="35">
        <v>16</v>
      </c>
      <c r="O77" s="35">
        <f t="shared" ca="1" si="16"/>
        <v>0</v>
      </c>
      <c r="P77" s="37">
        <f t="shared" ca="1" si="15"/>
        <v>16</v>
      </c>
      <c r="Q77" s="33" t="e">
        <f t="shared" ca="1" si="17"/>
        <v>#N/A</v>
      </c>
      <c r="S77" s="33" t="e">
        <f t="shared" ca="1" si="18"/>
        <v>#N/A</v>
      </c>
      <c r="T77" s="33" t="str">
        <f t="shared" si="19"/>
        <v>TB_BAS_VISUAL_ARTI</v>
      </c>
      <c r="U77" s="33" t="str">
        <f t="shared" si="20"/>
        <v>비쥬얼항목</v>
      </c>
    </row>
    <row r="78" spans="9:21" x14ac:dyDescent="0.25">
      <c r="I78" s="34" t="str">
        <f t="shared" si="14"/>
        <v>2주문관리</v>
      </c>
      <c r="J78" s="33" t="s">
        <v>678</v>
      </c>
      <c r="K78" s="34" t="s">
        <v>733</v>
      </c>
      <c r="L78" s="33" t="s">
        <v>292</v>
      </c>
      <c r="M78" s="33" t="s">
        <v>293</v>
      </c>
      <c r="N78" s="35">
        <v>23</v>
      </c>
      <c r="O78" s="35">
        <f t="shared" ca="1" si="16"/>
        <v>0</v>
      </c>
      <c r="P78" s="37">
        <f t="shared" ca="1" si="15"/>
        <v>23</v>
      </c>
      <c r="Q78" s="33" t="e">
        <f t="shared" ca="1" si="17"/>
        <v>#N/A</v>
      </c>
      <c r="S78" s="33" t="e">
        <f t="shared" ca="1" si="18"/>
        <v>#N/A</v>
      </c>
      <c r="T78" s="33" t="str">
        <f t="shared" si="19"/>
        <v>TB_ORD_ALLOC</v>
      </c>
      <c r="U78" s="33" t="str">
        <f t="shared" si="20"/>
        <v>할당</v>
      </c>
    </row>
    <row r="79" spans="9:21" x14ac:dyDescent="0.25">
      <c r="I79" s="34" t="str">
        <f t="shared" si="14"/>
        <v>2주문관리</v>
      </c>
      <c r="J79" s="33" t="s">
        <v>678</v>
      </c>
      <c r="K79" s="34" t="s">
        <v>733</v>
      </c>
      <c r="L79" s="33" t="s">
        <v>296</v>
      </c>
      <c r="M79" s="33" t="s">
        <v>297</v>
      </c>
      <c r="N79" s="35">
        <v>20</v>
      </c>
      <c r="O79" s="35">
        <f t="shared" ca="1" si="16"/>
        <v>0</v>
      </c>
      <c r="P79" s="37">
        <f t="shared" ca="1" si="15"/>
        <v>20</v>
      </c>
      <c r="Q79" s="33" t="e">
        <f t="shared" ca="1" si="17"/>
        <v>#N/A</v>
      </c>
      <c r="S79" s="33" t="e">
        <f t="shared" ca="1" si="18"/>
        <v>#N/A</v>
      </c>
      <c r="T79" s="33" t="str">
        <f t="shared" si="19"/>
        <v>TB_ORD_ALLOC_DTL</v>
      </c>
      <c r="U79" s="33" t="str">
        <f t="shared" si="20"/>
        <v>할당상세</v>
      </c>
    </row>
    <row r="80" spans="9:21" x14ac:dyDescent="0.25">
      <c r="I80" s="34" t="str">
        <f t="shared" si="14"/>
        <v>2주문관리</v>
      </c>
      <c r="J80" s="33" t="s">
        <v>678</v>
      </c>
      <c r="K80" s="34" t="s">
        <v>733</v>
      </c>
      <c r="L80" s="33" t="s">
        <v>298</v>
      </c>
      <c r="M80" s="33" t="s">
        <v>299</v>
      </c>
      <c r="N80" s="35">
        <v>13</v>
      </c>
      <c r="O80" s="35">
        <f t="shared" ca="1" si="16"/>
        <v>0</v>
      </c>
      <c r="P80" s="37">
        <f t="shared" ca="1" si="15"/>
        <v>13</v>
      </c>
      <c r="Q80" s="33" t="e">
        <f t="shared" ca="1" si="17"/>
        <v>#N/A</v>
      </c>
      <c r="S80" s="33" t="e">
        <f t="shared" ca="1" si="18"/>
        <v>#N/A</v>
      </c>
      <c r="T80" s="33" t="str">
        <f t="shared" si="19"/>
        <v>TB_ORD_ALLOC_ITEM</v>
      </c>
      <c r="U80" s="33" t="str">
        <f t="shared" si="20"/>
        <v>할당품목</v>
      </c>
    </row>
    <row r="81" spans="9:21" x14ac:dyDescent="0.25">
      <c r="I81" s="34" t="str">
        <f t="shared" si="14"/>
        <v>2주문관리</v>
      </c>
      <c r="J81" s="33" t="s">
        <v>678</v>
      </c>
      <c r="K81" s="34" t="s">
        <v>733</v>
      </c>
      <c r="L81" s="33" t="s">
        <v>294</v>
      </c>
      <c r="M81" s="33" t="s">
        <v>295</v>
      </c>
      <c r="N81" s="35">
        <v>18</v>
      </c>
      <c r="O81" s="35">
        <f ca="1">COUNTIF(INDIRECT(VLOOKUP($K81,$A$2:$B$11,2,FALSE)&amp;"!E:E"),$M81)</f>
        <v>0</v>
      </c>
      <c r="P81" s="37">
        <f t="shared" ca="1" si="15"/>
        <v>18</v>
      </c>
      <c r="Q81" s="33" t="e">
        <f t="shared" ca="1" si="17"/>
        <v>#N/A</v>
      </c>
      <c r="S81" s="33" t="e">
        <f t="shared" ca="1" si="18"/>
        <v>#N/A</v>
      </c>
      <c r="T81" s="33" t="str">
        <f t="shared" si="19"/>
        <v>TB_ORD_ALLOC_TRG</v>
      </c>
      <c r="U81" s="33" t="str">
        <f t="shared" si="20"/>
        <v>할당대상</v>
      </c>
    </row>
    <row r="82" spans="9:21" x14ac:dyDescent="0.25">
      <c r="I82" s="34" t="str">
        <f t="shared" si="14"/>
        <v>2주문관리</v>
      </c>
      <c r="J82" s="33" t="s">
        <v>678</v>
      </c>
      <c r="K82" s="34" t="s">
        <v>733</v>
      </c>
      <c r="L82" s="33" t="s">
        <v>282</v>
      </c>
      <c r="M82" s="33" t="s">
        <v>283</v>
      </c>
      <c r="N82" s="35">
        <v>9</v>
      </c>
      <c r="O82" s="35">
        <f ca="1">COUNTIF(INDIRECT(VLOOKUP($K82,$A$2:$B$11,2,FALSE)&amp;"!E:E"),$M82)</f>
        <v>0</v>
      </c>
      <c r="P82" s="37">
        <f t="shared" ca="1" si="15"/>
        <v>9</v>
      </c>
      <c r="Q82" s="33" t="e">
        <f t="shared" ca="1" si="17"/>
        <v>#N/A</v>
      </c>
      <c r="S82" s="33" t="e">
        <f t="shared" ca="1" si="18"/>
        <v>#N/A</v>
      </c>
      <c r="T82" s="33" t="str">
        <f t="shared" si="19"/>
        <v>TB_ORD_GRADE_ORD_LIMIT</v>
      </c>
      <c r="U82" s="33" t="str">
        <f t="shared" si="20"/>
        <v>등급주문한도</v>
      </c>
    </row>
    <row r="83" spans="9:21" x14ac:dyDescent="0.25">
      <c r="I83" s="34" t="str">
        <f t="shared" si="14"/>
        <v>2주문관리</v>
      </c>
      <c r="J83" s="33" t="s">
        <v>678</v>
      </c>
      <c r="K83" s="34" t="s">
        <v>733</v>
      </c>
      <c r="L83" s="33" t="s">
        <v>750</v>
      </c>
      <c r="M83" s="33" t="s">
        <v>440</v>
      </c>
      <c r="N83" s="35">
        <v>8</v>
      </c>
      <c r="O83" s="35">
        <f ca="1">COUNTIF(INDIRECT(VLOOKUP($K83,$A$2:$B$11,2,FALSE)&amp;"!E:E"),$M83)</f>
        <v>0</v>
      </c>
      <c r="P83" s="37">
        <f t="shared" ca="1" si="15"/>
        <v>8</v>
      </c>
      <c r="Q83" s="33" t="e">
        <f t="shared" ca="1" si="17"/>
        <v>#N/A</v>
      </c>
      <c r="S83" s="33" t="e">
        <f t="shared" ca="1" si="18"/>
        <v>#N/A</v>
      </c>
      <c r="T83" s="33" t="str">
        <f t="shared" si="19"/>
        <v>TB_ORD_ITEM_SALES_GRADE</v>
      </c>
      <c r="U83" s="33" t="str">
        <f t="shared" si="20"/>
        <v>품목매출등급</v>
      </c>
    </row>
    <row r="84" spans="9:21" x14ac:dyDescent="0.25">
      <c r="I84" s="34" t="str">
        <f t="shared" si="14"/>
        <v>2주문관리</v>
      </c>
      <c r="J84" s="33" t="s">
        <v>678</v>
      </c>
      <c r="K84" s="34" t="s">
        <v>733</v>
      </c>
      <c r="L84" s="33" t="s">
        <v>264</v>
      </c>
      <c r="M84" s="33" t="s">
        <v>265</v>
      </c>
      <c r="N84" s="35">
        <v>51</v>
      </c>
      <c r="O84" s="35">
        <f t="shared" ref="O84:O135" ca="1" si="21">COUNTIF(INDIRECT(VLOOKUP($K84,$A$2:$B$11,2,FALSE)&amp;"!E:E"),$M84)</f>
        <v>0</v>
      </c>
      <c r="P84" s="37">
        <f t="shared" ca="1" si="15"/>
        <v>51</v>
      </c>
      <c r="Q84" s="33" t="e">
        <f t="shared" ca="1" si="17"/>
        <v>#N/A</v>
      </c>
      <c r="S84" s="33" t="e">
        <f t="shared" ca="1" si="18"/>
        <v>#N/A</v>
      </c>
      <c r="T84" s="33" t="str">
        <f t="shared" si="19"/>
        <v>TB_ORD_ORD</v>
      </c>
      <c r="U84" s="33" t="str">
        <f t="shared" si="20"/>
        <v>주문</v>
      </c>
    </row>
    <row r="85" spans="9:21" x14ac:dyDescent="0.25">
      <c r="I85" s="34" t="str">
        <f t="shared" si="14"/>
        <v>2주문관리</v>
      </c>
      <c r="J85" s="33" t="s">
        <v>678</v>
      </c>
      <c r="K85" s="34" t="s">
        <v>733</v>
      </c>
      <c r="L85" s="33" t="s">
        <v>270</v>
      </c>
      <c r="M85" s="33" t="s">
        <v>271</v>
      </c>
      <c r="N85" s="35">
        <v>11</v>
      </c>
      <c r="O85" s="35">
        <f t="shared" ca="1" si="21"/>
        <v>0</v>
      </c>
      <c r="P85" s="37">
        <f t="shared" ca="1" si="15"/>
        <v>11</v>
      </c>
      <c r="Q85" s="33" t="e">
        <f t="shared" ca="1" si="17"/>
        <v>#N/A</v>
      </c>
      <c r="S85" s="33" t="e">
        <f t="shared" ca="1" si="18"/>
        <v>#N/A</v>
      </c>
      <c r="T85" s="33" t="str">
        <f t="shared" si="19"/>
        <v>TB_ORD_ORD_DDL_TM</v>
      </c>
      <c r="U85" s="33" t="str">
        <f t="shared" si="20"/>
        <v>주문마감시간</v>
      </c>
    </row>
    <row r="86" spans="9:21" x14ac:dyDescent="0.25">
      <c r="I86" s="34" t="str">
        <f t="shared" si="14"/>
        <v>2주문관리</v>
      </c>
      <c r="J86" s="33" t="s">
        <v>678</v>
      </c>
      <c r="K86" s="34" t="s">
        <v>733</v>
      </c>
      <c r="L86" s="33" t="s">
        <v>268</v>
      </c>
      <c r="M86" s="33" t="s">
        <v>269</v>
      </c>
      <c r="N86" s="35">
        <v>17</v>
      </c>
      <c r="O86" s="35">
        <f t="shared" ca="1" si="21"/>
        <v>0</v>
      </c>
      <c r="P86" s="37">
        <f t="shared" ca="1" si="15"/>
        <v>17</v>
      </c>
      <c r="Q86" s="33" t="e">
        <f t="shared" ca="1" si="17"/>
        <v>#N/A</v>
      </c>
      <c r="S86" s="33" t="e">
        <f t="shared" ca="1" si="18"/>
        <v>#N/A</v>
      </c>
      <c r="T86" s="33" t="str">
        <f t="shared" si="19"/>
        <v>TB_ORD_ORD_DEPOSIT</v>
      </c>
      <c r="U86" s="33" t="str">
        <f t="shared" si="20"/>
        <v>주문입금</v>
      </c>
    </row>
    <row r="87" spans="9:21" x14ac:dyDescent="0.25">
      <c r="I87" s="34" t="str">
        <f t="shared" si="14"/>
        <v>2주문관리</v>
      </c>
      <c r="J87" s="33" t="s">
        <v>678</v>
      </c>
      <c r="K87" s="34" t="s">
        <v>733</v>
      </c>
      <c r="L87" s="33" t="s">
        <v>266</v>
      </c>
      <c r="M87" s="33" t="s">
        <v>267</v>
      </c>
      <c r="N87" s="35">
        <v>32</v>
      </c>
      <c r="O87" s="35">
        <f t="shared" ca="1" si="21"/>
        <v>0</v>
      </c>
      <c r="P87" s="37">
        <f t="shared" ca="1" si="15"/>
        <v>32</v>
      </c>
      <c r="Q87" s="33" t="e">
        <f t="shared" ca="1" si="17"/>
        <v>#N/A</v>
      </c>
      <c r="S87" s="33" t="e">
        <f t="shared" ca="1" si="18"/>
        <v>#N/A</v>
      </c>
      <c r="T87" s="33" t="str">
        <f t="shared" si="19"/>
        <v>TB_ORD_ORD_DTL</v>
      </c>
      <c r="U87" s="33" t="str">
        <f t="shared" si="20"/>
        <v>주문상세</v>
      </c>
    </row>
    <row r="88" spans="9:21" x14ac:dyDescent="0.25">
      <c r="I88" s="34" t="str">
        <f t="shared" si="14"/>
        <v>2주문관리</v>
      </c>
      <c r="J88" s="33" t="s">
        <v>678</v>
      </c>
      <c r="K88" s="34" t="s">
        <v>733</v>
      </c>
      <c r="L88" s="33" t="s">
        <v>1186</v>
      </c>
      <c r="M88" s="33" t="s">
        <v>1187</v>
      </c>
      <c r="N88" s="35">
        <v>11</v>
      </c>
      <c r="O88" s="35">
        <f t="shared" ca="1" si="21"/>
        <v>0</v>
      </c>
      <c r="P88" s="37">
        <f t="shared" ca="1" si="15"/>
        <v>11</v>
      </c>
      <c r="Q88" s="33" t="e">
        <f t="shared" ca="1" si="17"/>
        <v>#N/A</v>
      </c>
      <c r="S88" s="33" t="e">
        <f t="shared" ca="1" si="18"/>
        <v>#N/A</v>
      </c>
      <c r="T88" s="33" t="str">
        <f t="shared" si="19"/>
        <v>TB_ORD_ORD_STAT_LOG</v>
      </c>
      <c r="U88" s="33" t="str">
        <f t="shared" si="20"/>
        <v>주문상태이력</v>
      </c>
    </row>
    <row r="89" spans="9:21" x14ac:dyDescent="0.25">
      <c r="I89" s="34" t="str">
        <f t="shared" ref="I89:I120" si="22">VLOOKUP($K89,$A$2:$B$11,2,FALSE)</f>
        <v>2주문관리</v>
      </c>
      <c r="J89" s="33" t="s">
        <v>678</v>
      </c>
      <c r="K89" s="34" t="s">
        <v>733</v>
      </c>
      <c r="L89" s="33" t="s">
        <v>1188</v>
      </c>
      <c r="M89" s="33" t="s">
        <v>1189</v>
      </c>
      <c r="N89" s="35">
        <v>5</v>
      </c>
      <c r="O89" s="35">
        <f t="shared" ca="1" si="21"/>
        <v>0</v>
      </c>
      <c r="P89" s="37">
        <f t="shared" ca="1" si="15"/>
        <v>5</v>
      </c>
      <c r="Q89" s="33" t="e">
        <f t="shared" ca="1" si="17"/>
        <v>#N/A</v>
      </c>
      <c r="S89" s="33" t="e">
        <f t="shared" ca="1" si="18"/>
        <v>#N/A</v>
      </c>
      <c r="T89" s="33" t="str">
        <f t="shared" si="19"/>
        <v>TB_ORD_PROM_APPLY</v>
      </c>
      <c r="U89" s="33" t="str">
        <f t="shared" si="20"/>
        <v>프로모션적용</v>
      </c>
    </row>
    <row r="90" spans="9:21" x14ac:dyDescent="0.25">
      <c r="I90" s="34" t="str">
        <f t="shared" si="22"/>
        <v>2주문관리</v>
      </c>
      <c r="J90" s="33" t="s">
        <v>678</v>
      </c>
      <c r="K90" s="34" t="s">
        <v>733</v>
      </c>
      <c r="L90" s="33" t="s">
        <v>284</v>
      </c>
      <c r="M90" s="33" t="s">
        <v>285</v>
      </c>
      <c r="N90" s="35">
        <v>25</v>
      </c>
      <c r="O90" s="35">
        <f t="shared" ca="1" si="21"/>
        <v>0</v>
      </c>
      <c r="P90" s="37">
        <f t="shared" ca="1" si="15"/>
        <v>25</v>
      </c>
      <c r="Q90" s="33" t="e">
        <f t="shared" ca="1" si="17"/>
        <v>#N/A</v>
      </c>
      <c r="S90" s="33" t="e">
        <f t="shared" ca="1" si="18"/>
        <v>#N/A</v>
      </c>
      <c r="T90" s="33" t="str">
        <f t="shared" si="19"/>
        <v>TB_ORD_RTN</v>
      </c>
      <c r="U90" s="33" t="str">
        <f t="shared" si="20"/>
        <v>반품</v>
      </c>
    </row>
    <row r="91" spans="9:21" x14ac:dyDescent="0.25">
      <c r="I91" s="34" t="str">
        <f t="shared" si="22"/>
        <v>2주문관리</v>
      </c>
      <c r="J91" s="33" t="s">
        <v>678</v>
      </c>
      <c r="K91" s="34" t="s">
        <v>733</v>
      </c>
      <c r="L91" s="33" t="s">
        <v>286</v>
      </c>
      <c r="M91" s="33" t="s">
        <v>287</v>
      </c>
      <c r="N91" s="35">
        <v>31</v>
      </c>
      <c r="O91" s="35">
        <f t="shared" ca="1" si="21"/>
        <v>0</v>
      </c>
      <c r="P91" s="37">
        <f t="shared" ca="1" si="15"/>
        <v>31</v>
      </c>
      <c r="Q91" s="33" t="e">
        <f t="shared" ca="1" si="17"/>
        <v>#N/A</v>
      </c>
      <c r="S91" s="33" t="e">
        <f t="shared" ca="1" si="18"/>
        <v>#N/A</v>
      </c>
      <c r="T91" s="33" t="str">
        <f t="shared" si="19"/>
        <v>TB_ORD_RTN_DTL</v>
      </c>
      <c r="U91" s="33" t="str">
        <f t="shared" si="20"/>
        <v>반품상세</v>
      </c>
    </row>
    <row r="92" spans="9:21" x14ac:dyDescent="0.25">
      <c r="I92" s="34" t="str">
        <f t="shared" si="22"/>
        <v>2주문관리</v>
      </c>
      <c r="J92" s="33" t="s">
        <v>678</v>
      </c>
      <c r="K92" s="34" t="s">
        <v>733</v>
      </c>
      <c r="L92" s="33" t="s">
        <v>1190</v>
      </c>
      <c r="M92" s="33" t="s">
        <v>1191</v>
      </c>
      <c r="N92" s="35">
        <v>6</v>
      </c>
      <c r="O92" s="35">
        <f t="shared" ca="1" si="21"/>
        <v>0</v>
      </c>
      <c r="P92" s="37">
        <f t="shared" ca="1" si="15"/>
        <v>6</v>
      </c>
      <c r="Q92" s="33" t="e">
        <f t="shared" ca="1" si="17"/>
        <v>#N/A</v>
      </c>
      <c r="S92" s="33" t="e">
        <f t="shared" ca="1" si="18"/>
        <v>#N/A</v>
      </c>
      <c r="T92" s="33" t="str">
        <f t="shared" si="19"/>
        <v>TB_ORD_RTN_STAT_LOG</v>
      </c>
      <c r="U92" s="33" t="str">
        <f t="shared" si="20"/>
        <v>반품상태이력</v>
      </c>
    </row>
    <row r="93" spans="9:21" x14ac:dyDescent="0.25">
      <c r="I93" s="34" t="str">
        <f t="shared" si="22"/>
        <v>2주문관리</v>
      </c>
      <c r="J93" s="33" t="s">
        <v>678</v>
      </c>
      <c r="K93" s="34" t="s">
        <v>733</v>
      </c>
      <c r="L93" s="33" t="s">
        <v>820</v>
      </c>
      <c r="M93" s="33" t="s">
        <v>796</v>
      </c>
      <c r="N93" s="35">
        <v>13</v>
      </c>
      <c r="O93" s="35">
        <f t="shared" ca="1" si="21"/>
        <v>0</v>
      </c>
      <c r="P93" s="37">
        <f t="shared" ca="1" si="15"/>
        <v>13</v>
      </c>
      <c r="Q93" s="33" t="e">
        <f t="shared" ca="1" si="17"/>
        <v>#N/A</v>
      </c>
      <c r="S93" s="33" t="e">
        <f t="shared" ca="1" si="18"/>
        <v>#N/A</v>
      </c>
      <c r="T93" s="33" t="str">
        <f t="shared" si="19"/>
        <v>TB_ORD_RTN_TRG_SALES</v>
      </c>
      <c r="U93" s="33" t="str">
        <f t="shared" si="20"/>
        <v>반품대상매출</v>
      </c>
    </row>
    <row r="94" spans="9:21" x14ac:dyDescent="0.25">
      <c r="I94" s="34" t="str">
        <f t="shared" si="22"/>
        <v>2주문관리</v>
      </c>
      <c r="J94" s="33" t="s">
        <v>678</v>
      </c>
      <c r="K94" s="34" t="s">
        <v>733</v>
      </c>
      <c r="L94" s="33" t="s">
        <v>816</v>
      </c>
      <c r="M94" s="33" t="s">
        <v>817</v>
      </c>
      <c r="N94" s="35">
        <v>17</v>
      </c>
      <c r="O94" s="35">
        <f t="shared" ca="1" si="21"/>
        <v>0</v>
      </c>
      <c r="P94" s="37">
        <f t="shared" ca="1" si="15"/>
        <v>17</v>
      </c>
      <c r="Q94" s="33" t="e">
        <f t="shared" ca="1" si="17"/>
        <v>#N/A</v>
      </c>
      <c r="S94" s="33" t="e">
        <f t="shared" ca="1" si="18"/>
        <v>#N/A</v>
      </c>
      <c r="T94" s="33" t="str">
        <f t="shared" si="19"/>
        <v>TB_ORD_SHOP_DIST</v>
      </c>
      <c r="U94" s="33" t="str">
        <f t="shared" si="20"/>
        <v>매장배분</v>
      </c>
    </row>
    <row r="95" spans="9:21" x14ac:dyDescent="0.25">
      <c r="I95" s="34" t="str">
        <f t="shared" si="22"/>
        <v>2주문관리</v>
      </c>
      <c r="J95" s="33" t="s">
        <v>678</v>
      </c>
      <c r="K95" s="34" t="s">
        <v>733</v>
      </c>
      <c r="L95" s="33" t="s">
        <v>818</v>
      </c>
      <c r="M95" s="33" t="s">
        <v>819</v>
      </c>
      <c r="N95" s="35">
        <v>7</v>
      </c>
      <c r="O95" s="35">
        <f t="shared" ca="1" si="21"/>
        <v>0</v>
      </c>
      <c r="P95" s="37">
        <f t="shared" ca="1" si="15"/>
        <v>7</v>
      </c>
      <c r="Q95" s="33" t="e">
        <f t="shared" ca="1" si="17"/>
        <v>#N/A</v>
      </c>
      <c r="S95" s="33" t="e">
        <f t="shared" ca="1" si="18"/>
        <v>#N/A</v>
      </c>
      <c r="T95" s="33" t="str">
        <f t="shared" si="19"/>
        <v>TB_ORD_SHOP_DIST_DTL</v>
      </c>
      <c r="U95" s="33" t="str">
        <f t="shared" si="20"/>
        <v>매장배분상세</v>
      </c>
    </row>
    <row r="96" spans="9:21" x14ac:dyDescent="0.25">
      <c r="I96" s="34" t="str">
        <f t="shared" si="22"/>
        <v>2주문관리</v>
      </c>
      <c r="J96" s="33" t="s">
        <v>678</v>
      </c>
      <c r="K96" s="34" t="s">
        <v>733</v>
      </c>
      <c r="L96" s="33" t="s">
        <v>278</v>
      </c>
      <c r="M96" s="33" t="s">
        <v>279</v>
      </c>
      <c r="N96" s="35">
        <v>8</v>
      </c>
      <c r="O96" s="35">
        <f t="shared" ca="1" si="21"/>
        <v>0</v>
      </c>
      <c r="P96" s="37">
        <f t="shared" ca="1" si="15"/>
        <v>8</v>
      </c>
      <c r="Q96" s="33" t="e">
        <f t="shared" ca="1" si="17"/>
        <v>#N/A</v>
      </c>
      <c r="S96" s="33" t="e">
        <f t="shared" ca="1" si="18"/>
        <v>#N/A</v>
      </c>
      <c r="T96" s="33" t="str">
        <f t="shared" si="19"/>
        <v>TB_ORD_SHOP_ORD_LIMIT_AMT</v>
      </c>
      <c r="U96" s="33" t="str">
        <f t="shared" si="20"/>
        <v>매장주문한도금액</v>
      </c>
    </row>
    <row r="97" spans="9:21" x14ac:dyDescent="0.25">
      <c r="I97" s="34" t="str">
        <f t="shared" si="22"/>
        <v>2주문관리</v>
      </c>
      <c r="J97" s="33" t="s">
        <v>678</v>
      </c>
      <c r="K97" s="34" t="s">
        <v>733</v>
      </c>
      <c r="L97" s="33" t="s">
        <v>280</v>
      </c>
      <c r="M97" s="33" t="s">
        <v>281</v>
      </c>
      <c r="N97" s="35">
        <v>8</v>
      </c>
      <c r="O97" s="35">
        <f t="shared" ca="1" si="21"/>
        <v>0</v>
      </c>
      <c r="P97" s="37">
        <f t="shared" ca="1" si="15"/>
        <v>8</v>
      </c>
      <c r="Q97" s="33" t="e">
        <f t="shared" ca="1" si="17"/>
        <v>#N/A</v>
      </c>
      <c r="S97" s="33" t="e">
        <f t="shared" ca="1" si="18"/>
        <v>#N/A</v>
      </c>
      <c r="T97" s="33" t="str">
        <f t="shared" si="19"/>
        <v>TB_ORD_SHOP_ORD_LIMIT_QTY</v>
      </c>
      <c r="U97" s="33" t="str">
        <f t="shared" si="20"/>
        <v>매장주문한도수량</v>
      </c>
    </row>
    <row r="98" spans="9:21" x14ac:dyDescent="0.25">
      <c r="I98" s="34" t="str">
        <f t="shared" si="22"/>
        <v>2주문관리</v>
      </c>
      <c r="J98" s="33" t="s">
        <v>678</v>
      </c>
      <c r="K98" s="34" t="s">
        <v>733</v>
      </c>
      <c r="L98" s="33" t="s">
        <v>679</v>
      </c>
      <c r="M98" s="33" t="s">
        <v>439</v>
      </c>
      <c r="N98" s="35">
        <v>8</v>
      </c>
      <c r="O98" s="35">
        <f t="shared" ca="1" si="21"/>
        <v>0</v>
      </c>
      <c r="P98" s="37">
        <f t="shared" ca="1" si="15"/>
        <v>8</v>
      </c>
      <c r="Q98" s="33" t="e">
        <f t="shared" ca="1" si="17"/>
        <v>#N/A</v>
      </c>
      <c r="S98" s="33" t="e">
        <f t="shared" ca="1" si="18"/>
        <v>#N/A</v>
      </c>
      <c r="T98" s="33" t="str">
        <f t="shared" si="19"/>
        <v>TB_ORD_SHOP_SALES_GRADE</v>
      </c>
      <c r="U98" s="33" t="str">
        <f t="shared" si="20"/>
        <v>매장매출등급</v>
      </c>
    </row>
    <row r="99" spans="9:21" x14ac:dyDescent="0.25">
      <c r="I99" s="34" t="str">
        <f t="shared" si="22"/>
        <v>2주문관리</v>
      </c>
      <c r="J99" s="33" t="s">
        <v>678</v>
      </c>
      <c r="K99" s="34" t="s">
        <v>733</v>
      </c>
      <c r="L99" s="33" t="s">
        <v>288</v>
      </c>
      <c r="M99" s="33" t="s">
        <v>289</v>
      </c>
      <c r="N99" s="35">
        <v>15</v>
      </c>
      <c r="O99" s="35">
        <f t="shared" ca="1" si="21"/>
        <v>0</v>
      </c>
      <c r="P99" s="37">
        <f t="shared" ca="1" si="15"/>
        <v>15</v>
      </c>
      <c r="Q99" s="33" t="e">
        <f t="shared" ca="1" si="17"/>
        <v>#N/A</v>
      </c>
      <c r="S99" s="33" t="e">
        <f t="shared" ca="1" si="18"/>
        <v>#N/A</v>
      </c>
      <c r="T99" s="33" t="str">
        <f t="shared" si="19"/>
        <v>TB_ORD_TEAM_DIST</v>
      </c>
      <c r="U99" s="33" t="str">
        <f t="shared" si="20"/>
        <v>팀배분</v>
      </c>
    </row>
    <row r="100" spans="9:21" x14ac:dyDescent="0.25">
      <c r="I100" s="34" t="str">
        <f t="shared" si="22"/>
        <v>2주문관리</v>
      </c>
      <c r="J100" s="33" t="s">
        <v>678</v>
      </c>
      <c r="K100" s="34" t="s">
        <v>733</v>
      </c>
      <c r="L100" s="33" t="s">
        <v>290</v>
      </c>
      <c r="M100" s="33" t="s">
        <v>291</v>
      </c>
      <c r="N100" s="35">
        <v>7</v>
      </c>
      <c r="O100" s="35">
        <f t="shared" ca="1" si="21"/>
        <v>0</v>
      </c>
      <c r="P100" s="37">
        <f t="shared" ca="1" si="15"/>
        <v>7</v>
      </c>
      <c r="Q100" s="33" t="e">
        <f t="shared" ca="1" si="17"/>
        <v>#N/A</v>
      </c>
      <c r="S100" s="33" t="e">
        <f t="shared" ca="1" si="18"/>
        <v>#N/A</v>
      </c>
      <c r="T100" s="33" t="str">
        <f t="shared" si="19"/>
        <v>TB_ORD_TEAM_DIST_DTL</v>
      </c>
      <c r="U100" s="33" t="str">
        <f t="shared" si="20"/>
        <v>팀배분상세</v>
      </c>
    </row>
    <row r="101" spans="9:21" x14ac:dyDescent="0.25">
      <c r="I101" s="34" t="str">
        <f t="shared" si="22"/>
        <v>2주문관리</v>
      </c>
      <c r="J101" s="33" t="s">
        <v>678</v>
      </c>
      <c r="K101" s="34" t="s">
        <v>733</v>
      </c>
      <c r="L101" s="33" t="s">
        <v>272</v>
      </c>
      <c r="M101" s="33" t="s">
        <v>273</v>
      </c>
      <c r="N101" s="35">
        <v>11</v>
      </c>
      <c r="O101" s="35">
        <f t="shared" ca="1" si="21"/>
        <v>0</v>
      </c>
      <c r="P101" s="37">
        <f t="shared" ca="1" si="15"/>
        <v>11</v>
      </c>
      <c r="Q101" s="33" t="e">
        <f t="shared" ca="1" si="17"/>
        <v>#N/A</v>
      </c>
      <c r="S101" s="33" t="e">
        <f t="shared" ca="1" si="18"/>
        <v>#N/A</v>
      </c>
      <c r="T101" s="33" t="str">
        <f t="shared" si="19"/>
        <v>TB_ORD_TEAM_ORD_LIMIT</v>
      </c>
      <c r="U101" s="33" t="str">
        <f t="shared" si="20"/>
        <v>팀주문한도</v>
      </c>
    </row>
    <row r="102" spans="9:21" x14ac:dyDescent="0.25">
      <c r="I102" s="34" t="str">
        <f t="shared" si="22"/>
        <v>2주문관리</v>
      </c>
      <c r="J102" s="33" t="s">
        <v>678</v>
      </c>
      <c r="K102" s="34" t="s">
        <v>733</v>
      </c>
      <c r="L102" s="33" t="s">
        <v>276</v>
      </c>
      <c r="M102" s="33" t="s">
        <v>277</v>
      </c>
      <c r="N102" s="35">
        <v>7</v>
      </c>
      <c r="O102" s="35">
        <f t="shared" ca="1" si="21"/>
        <v>0</v>
      </c>
      <c r="P102" s="37">
        <f t="shared" ca="1" si="15"/>
        <v>7</v>
      </c>
      <c r="Q102" s="33" t="e">
        <f t="shared" ca="1" si="17"/>
        <v>#N/A</v>
      </c>
      <c r="S102" s="33" t="e">
        <f t="shared" ca="1" si="18"/>
        <v>#N/A</v>
      </c>
      <c r="T102" s="33" t="str">
        <f t="shared" si="19"/>
        <v>TB_ORD_TEAM_ORD_LIMIT_DTL</v>
      </c>
      <c r="U102" s="33" t="str">
        <f t="shared" si="20"/>
        <v>팀주문한도상세</v>
      </c>
    </row>
    <row r="103" spans="9:21" x14ac:dyDescent="0.25">
      <c r="I103" s="34" t="str">
        <f t="shared" si="22"/>
        <v>2주문관리</v>
      </c>
      <c r="J103" s="33" t="s">
        <v>678</v>
      </c>
      <c r="K103" s="34" t="s">
        <v>733</v>
      </c>
      <c r="L103" s="33" t="s">
        <v>274</v>
      </c>
      <c r="M103" s="33" t="s">
        <v>275</v>
      </c>
      <c r="N103" s="35">
        <v>7</v>
      </c>
      <c r="O103" s="35">
        <f t="shared" ca="1" si="21"/>
        <v>0</v>
      </c>
      <c r="P103" s="37">
        <f t="shared" ca="1" si="15"/>
        <v>7</v>
      </c>
      <c r="Q103" s="33" t="e">
        <f t="shared" ca="1" si="17"/>
        <v>#N/A</v>
      </c>
      <c r="S103" s="33" t="e">
        <f t="shared" ca="1" si="18"/>
        <v>#N/A</v>
      </c>
      <c r="T103" s="33" t="str">
        <f t="shared" si="19"/>
        <v>TB_ORD_TEAM_ORD_LIMIT_ITEM</v>
      </c>
      <c r="U103" s="33" t="str">
        <f t="shared" si="20"/>
        <v>팀주문한도품목</v>
      </c>
    </row>
    <row r="104" spans="9:21" x14ac:dyDescent="0.25">
      <c r="I104" s="34" t="str">
        <f t="shared" si="22"/>
        <v>3영업관리</v>
      </c>
      <c r="J104" s="33" t="s">
        <v>670</v>
      </c>
      <c r="K104" s="34" t="s">
        <v>725</v>
      </c>
      <c r="L104" s="33" t="s">
        <v>328</v>
      </c>
      <c r="M104" s="33" t="s">
        <v>329</v>
      </c>
      <c r="N104" s="35">
        <v>15</v>
      </c>
      <c r="O104" s="35">
        <f t="shared" ca="1" si="21"/>
        <v>0</v>
      </c>
      <c r="P104" s="37">
        <f t="shared" ca="1" si="15"/>
        <v>15</v>
      </c>
      <c r="Q104" s="33" t="e">
        <f t="shared" ca="1" si="17"/>
        <v>#N/A</v>
      </c>
      <c r="S104" s="33" t="e">
        <f t="shared" ca="1" si="18"/>
        <v>#N/A</v>
      </c>
      <c r="T104" s="33" t="str">
        <f t="shared" si="19"/>
        <v>TB_SAL_FSALE</v>
      </c>
      <c r="U104" s="33" t="str">
        <f t="shared" si="20"/>
        <v>역매</v>
      </c>
    </row>
    <row r="105" spans="9:21" x14ac:dyDescent="0.25">
      <c r="I105" s="34" t="str">
        <f t="shared" si="22"/>
        <v>3영업관리</v>
      </c>
      <c r="J105" s="33" t="s">
        <v>670</v>
      </c>
      <c r="K105" s="34" t="s">
        <v>725</v>
      </c>
      <c r="L105" s="33" t="s">
        <v>330</v>
      </c>
      <c r="M105" s="33" t="s">
        <v>331</v>
      </c>
      <c r="N105" s="35">
        <v>7</v>
      </c>
      <c r="O105" s="35">
        <f t="shared" ca="1" si="21"/>
        <v>0</v>
      </c>
      <c r="P105" s="37">
        <f t="shared" ca="1" si="15"/>
        <v>7</v>
      </c>
      <c r="Q105" s="33" t="e">
        <f t="shared" ca="1" si="17"/>
        <v>#N/A</v>
      </c>
      <c r="S105" s="33" t="e">
        <f t="shared" ca="1" si="18"/>
        <v>#N/A</v>
      </c>
      <c r="T105" s="33" t="str">
        <f t="shared" si="19"/>
        <v>TB_SAL_FSALE_ITEM</v>
      </c>
      <c r="U105" s="33" t="str">
        <f t="shared" si="20"/>
        <v>역매품목</v>
      </c>
    </row>
    <row r="106" spans="9:21" x14ac:dyDescent="0.25">
      <c r="I106" s="34" t="str">
        <f t="shared" si="22"/>
        <v>3영업관리</v>
      </c>
      <c r="J106" s="33" t="s">
        <v>670</v>
      </c>
      <c r="K106" s="34" t="s">
        <v>725</v>
      </c>
      <c r="L106" s="33" t="s">
        <v>332</v>
      </c>
      <c r="M106" s="33" t="s">
        <v>333</v>
      </c>
      <c r="N106" s="35">
        <v>9</v>
      </c>
      <c r="O106" s="35">
        <f t="shared" ca="1" si="21"/>
        <v>0</v>
      </c>
      <c r="P106" s="37">
        <f t="shared" ca="1" si="15"/>
        <v>9</v>
      </c>
      <c r="Q106" s="33" t="e">
        <f t="shared" ca="1" si="17"/>
        <v>#N/A</v>
      </c>
      <c r="S106" s="33" t="e">
        <f t="shared" ca="1" si="18"/>
        <v>#N/A</v>
      </c>
      <c r="T106" s="33" t="str">
        <f t="shared" si="19"/>
        <v>TB_SAL_FSALE_SHOP_GOAL</v>
      </c>
      <c r="U106" s="33" t="str">
        <f t="shared" si="20"/>
        <v>역매매장목표</v>
      </c>
    </row>
    <row r="107" spans="9:21" x14ac:dyDescent="0.25">
      <c r="I107" s="34" t="str">
        <f t="shared" si="22"/>
        <v>3영업관리</v>
      </c>
      <c r="J107" s="33" t="s">
        <v>670</v>
      </c>
      <c r="K107" s="34" t="s">
        <v>725</v>
      </c>
      <c r="L107" s="33" t="s">
        <v>336</v>
      </c>
      <c r="M107" s="33" t="s">
        <v>337</v>
      </c>
      <c r="N107" s="35">
        <v>20</v>
      </c>
      <c r="O107" s="35">
        <f t="shared" ca="1" si="21"/>
        <v>0</v>
      </c>
      <c r="P107" s="37">
        <f t="shared" ca="1" si="15"/>
        <v>20</v>
      </c>
      <c r="Q107" s="33" t="e">
        <f t="shared" ca="1" si="17"/>
        <v>#N/A</v>
      </c>
      <c r="S107" s="33" t="e">
        <f t="shared" ca="1" si="18"/>
        <v>#N/A</v>
      </c>
      <c r="T107" s="33" t="str">
        <f t="shared" si="19"/>
        <v>TB_SAL_MILG_CALC</v>
      </c>
      <c r="U107" s="33" t="str">
        <f t="shared" si="20"/>
        <v>마일리지정산</v>
      </c>
    </row>
    <row r="108" spans="9:21" x14ac:dyDescent="0.25">
      <c r="I108" s="34" t="str">
        <f t="shared" si="22"/>
        <v>3영업관리</v>
      </c>
      <c r="J108" s="33" t="s">
        <v>670</v>
      </c>
      <c r="K108" s="34" t="s">
        <v>725</v>
      </c>
      <c r="L108" s="33" t="s">
        <v>338</v>
      </c>
      <c r="M108" s="33" t="s">
        <v>339</v>
      </c>
      <c r="N108" s="35">
        <v>11</v>
      </c>
      <c r="O108" s="35">
        <f t="shared" ca="1" si="21"/>
        <v>0</v>
      </c>
      <c r="P108" s="37">
        <f t="shared" ca="1" si="15"/>
        <v>11</v>
      </c>
      <c r="Q108" s="33" t="e">
        <f t="shared" ca="1" si="17"/>
        <v>#N/A</v>
      </c>
      <c r="S108" s="33" t="e">
        <f t="shared" ca="1" si="18"/>
        <v>#N/A</v>
      </c>
      <c r="T108" s="33" t="str">
        <f t="shared" si="19"/>
        <v>TB_SAL_MILG_DDIO</v>
      </c>
      <c r="U108" s="33" t="str">
        <f t="shared" si="20"/>
        <v>마일리지일수불</v>
      </c>
    </row>
    <row r="109" spans="9:21" x14ac:dyDescent="0.25">
      <c r="I109" s="34" t="str">
        <f t="shared" si="22"/>
        <v>3영업관리</v>
      </c>
      <c r="J109" s="33" t="s">
        <v>670</v>
      </c>
      <c r="K109" s="34" t="s">
        <v>725</v>
      </c>
      <c r="L109" s="33" t="s">
        <v>112</v>
      </c>
      <c r="M109" s="33" t="s">
        <v>113</v>
      </c>
      <c r="N109" s="35">
        <v>18</v>
      </c>
      <c r="O109" s="35">
        <f t="shared" ca="1" si="21"/>
        <v>0</v>
      </c>
      <c r="P109" s="37">
        <f t="shared" ca="1" si="15"/>
        <v>18</v>
      </c>
      <c r="Q109" s="33" t="e">
        <f t="shared" ca="1" si="17"/>
        <v>#N/A</v>
      </c>
      <c r="S109" s="33" t="e">
        <f t="shared" ca="1" si="18"/>
        <v>#N/A</v>
      </c>
      <c r="T109" s="33" t="str">
        <f t="shared" si="19"/>
        <v>TB_SAL_MILG_LOG</v>
      </c>
      <c r="U109" s="33" t="str">
        <f t="shared" si="20"/>
        <v>마일리지이력</v>
      </c>
    </row>
    <row r="110" spans="9:21" x14ac:dyDescent="0.25">
      <c r="I110" s="34" t="str">
        <f t="shared" si="22"/>
        <v>3영업관리</v>
      </c>
      <c r="J110" s="33" t="s">
        <v>670</v>
      </c>
      <c r="K110" s="34" t="s">
        <v>725</v>
      </c>
      <c r="L110" s="33" t="s">
        <v>340</v>
      </c>
      <c r="M110" s="33" t="s">
        <v>341</v>
      </c>
      <c r="N110" s="35">
        <v>13</v>
      </c>
      <c r="O110" s="35">
        <f t="shared" ca="1" si="21"/>
        <v>0</v>
      </c>
      <c r="P110" s="37">
        <f t="shared" ca="1" si="15"/>
        <v>13</v>
      </c>
      <c r="Q110" s="33" t="e">
        <f t="shared" ca="1" si="17"/>
        <v>#N/A</v>
      </c>
      <c r="S110" s="33" t="e">
        <f t="shared" ca="1" si="18"/>
        <v>#N/A</v>
      </c>
      <c r="T110" s="33" t="str">
        <f t="shared" si="19"/>
        <v>TB_SAL_MILG_MMIO</v>
      </c>
      <c r="U110" s="33" t="str">
        <f t="shared" si="20"/>
        <v>마일리지월수불</v>
      </c>
    </row>
    <row r="111" spans="9:21" x14ac:dyDescent="0.25">
      <c r="I111" s="34" t="str">
        <f t="shared" si="22"/>
        <v>3영업관리</v>
      </c>
      <c r="J111" s="33" t="s">
        <v>670</v>
      </c>
      <c r="K111" s="34" t="s">
        <v>725</v>
      </c>
      <c r="L111" s="33" t="s">
        <v>320</v>
      </c>
      <c r="M111" s="33" t="s">
        <v>321</v>
      </c>
      <c r="N111" s="35">
        <v>15</v>
      </c>
      <c r="O111" s="35">
        <f t="shared" ca="1" si="21"/>
        <v>0</v>
      </c>
      <c r="P111" s="37">
        <f t="shared" ca="1" si="15"/>
        <v>15</v>
      </c>
      <c r="Q111" s="33" t="e">
        <f t="shared" ca="1" si="17"/>
        <v>#N/A</v>
      </c>
      <c r="S111" s="33" t="e">
        <f t="shared" ca="1" si="18"/>
        <v>#N/A</v>
      </c>
      <c r="T111" s="33" t="str">
        <f t="shared" si="19"/>
        <v>TB_SAL_ORD_PROM</v>
      </c>
      <c r="U111" s="33" t="str">
        <f t="shared" si="20"/>
        <v>주문프로모션</v>
      </c>
    </row>
    <row r="112" spans="9:21" x14ac:dyDescent="0.25">
      <c r="I112" s="34" t="str">
        <f t="shared" si="22"/>
        <v>3영업관리</v>
      </c>
      <c r="J112" s="33" t="s">
        <v>670</v>
      </c>
      <c r="K112" s="34" t="s">
        <v>725</v>
      </c>
      <c r="L112" s="33" t="s">
        <v>712</v>
      </c>
      <c r="M112" s="33" t="s">
        <v>713</v>
      </c>
      <c r="N112" s="35">
        <v>10</v>
      </c>
      <c r="O112" s="35">
        <f t="shared" ca="1" si="21"/>
        <v>0</v>
      </c>
      <c r="P112" s="37">
        <f t="shared" ca="1" si="15"/>
        <v>10</v>
      </c>
      <c r="Q112" s="33" t="e">
        <f t="shared" ca="1" si="17"/>
        <v>#N/A</v>
      </c>
      <c r="S112" s="33" t="e">
        <f t="shared" ca="1" si="18"/>
        <v>#N/A</v>
      </c>
      <c r="T112" s="33" t="str">
        <f t="shared" si="19"/>
        <v>TB_SAL_ORD_PROM_APPLY</v>
      </c>
      <c r="U112" s="33" t="str">
        <f t="shared" si="20"/>
        <v>주문프로모션적용</v>
      </c>
    </row>
    <row r="113" spans="9:21" x14ac:dyDescent="0.25">
      <c r="I113" s="34" t="str">
        <f t="shared" si="22"/>
        <v>3영업관리</v>
      </c>
      <c r="J113" s="33" t="s">
        <v>670</v>
      </c>
      <c r="K113" s="34" t="s">
        <v>725</v>
      </c>
      <c r="L113" s="33" t="s">
        <v>326</v>
      </c>
      <c r="M113" s="33" t="s">
        <v>327</v>
      </c>
      <c r="N113" s="35">
        <v>8</v>
      </c>
      <c r="O113" s="35">
        <f t="shared" ca="1" si="21"/>
        <v>0</v>
      </c>
      <c r="P113" s="37">
        <f t="shared" ca="1" si="15"/>
        <v>8</v>
      </c>
      <c r="Q113" s="33" t="e">
        <f t="shared" ca="1" si="17"/>
        <v>#N/A</v>
      </c>
      <c r="S113" s="33" t="e">
        <f t="shared" ca="1" si="18"/>
        <v>#N/A</v>
      </c>
      <c r="T113" s="33" t="str">
        <f t="shared" si="19"/>
        <v>TB_SAL_ORD_PROM_BNFT</v>
      </c>
      <c r="U113" s="33" t="str">
        <f t="shared" si="20"/>
        <v>주문프로모션혜택</v>
      </c>
    </row>
    <row r="114" spans="9:21" x14ac:dyDescent="0.25">
      <c r="I114" s="34" t="str">
        <f t="shared" si="22"/>
        <v>3영업관리</v>
      </c>
      <c r="J114" s="33" t="s">
        <v>670</v>
      </c>
      <c r="K114" s="34" t="s">
        <v>725</v>
      </c>
      <c r="L114" s="33" t="s">
        <v>324</v>
      </c>
      <c r="M114" s="33" t="s">
        <v>325</v>
      </c>
      <c r="N114" s="35">
        <v>7</v>
      </c>
      <c r="O114" s="35">
        <f t="shared" ca="1" si="21"/>
        <v>0</v>
      </c>
      <c r="P114" s="37">
        <f t="shared" ca="1" si="15"/>
        <v>7</v>
      </c>
      <c r="Q114" s="33" t="e">
        <f t="shared" ca="1" si="17"/>
        <v>#N/A</v>
      </c>
      <c r="S114" s="33" t="e">
        <f t="shared" ca="1" si="18"/>
        <v>#N/A</v>
      </c>
      <c r="T114" s="33" t="str">
        <f t="shared" si="19"/>
        <v>TB_SAL_ORD_PROM_COND</v>
      </c>
      <c r="U114" s="33" t="str">
        <f t="shared" si="20"/>
        <v>주문프로모션조건</v>
      </c>
    </row>
    <row r="115" spans="9:21" x14ac:dyDescent="0.25">
      <c r="I115" s="34" t="str">
        <f t="shared" si="22"/>
        <v>3영업관리</v>
      </c>
      <c r="J115" s="33" t="s">
        <v>670</v>
      </c>
      <c r="K115" s="34" t="s">
        <v>725</v>
      </c>
      <c r="L115" s="33" t="s">
        <v>322</v>
      </c>
      <c r="M115" s="33" t="s">
        <v>323</v>
      </c>
      <c r="N115" s="35">
        <v>8</v>
      </c>
      <c r="O115" s="35">
        <f t="shared" ca="1" si="21"/>
        <v>0</v>
      </c>
      <c r="P115" s="37">
        <f t="shared" ca="1" si="15"/>
        <v>8</v>
      </c>
      <c r="Q115" s="33" t="e">
        <f t="shared" ca="1" si="17"/>
        <v>#N/A</v>
      </c>
      <c r="S115" s="33" t="e">
        <f t="shared" ca="1" si="18"/>
        <v>#N/A</v>
      </c>
      <c r="T115" s="33" t="str">
        <f t="shared" si="19"/>
        <v>TB_SAL_ORD_PROM_SHOP</v>
      </c>
      <c r="U115" s="33" t="str">
        <f t="shared" si="20"/>
        <v>주문프로모션매장</v>
      </c>
    </row>
    <row r="116" spans="9:21" x14ac:dyDescent="0.25">
      <c r="I116" s="34" t="str">
        <f t="shared" si="22"/>
        <v>3영업관리</v>
      </c>
      <c r="J116" s="33" t="s">
        <v>670</v>
      </c>
      <c r="K116" s="34" t="s">
        <v>725</v>
      </c>
      <c r="L116" s="33" t="s">
        <v>302</v>
      </c>
      <c r="M116" s="33" t="s">
        <v>303</v>
      </c>
      <c r="N116" s="35">
        <v>37</v>
      </c>
      <c r="O116" s="35">
        <f t="shared" ca="1" si="21"/>
        <v>0</v>
      </c>
      <c r="P116" s="37">
        <f t="shared" ca="1" si="15"/>
        <v>37</v>
      </c>
      <c r="Q116" s="33" t="e">
        <f t="shared" ca="1" si="17"/>
        <v>#N/A</v>
      </c>
      <c r="S116" s="33" t="e">
        <f t="shared" ca="1" si="18"/>
        <v>#N/A</v>
      </c>
      <c r="T116" s="33" t="str">
        <f t="shared" si="19"/>
        <v>TB_SAL_PROM</v>
      </c>
      <c r="U116" s="33" t="str">
        <f t="shared" si="20"/>
        <v>프로모션</v>
      </c>
    </row>
    <row r="117" spans="9:21" x14ac:dyDescent="0.25">
      <c r="I117" s="34" t="str">
        <f t="shared" si="22"/>
        <v>3영업관리</v>
      </c>
      <c r="J117" s="33" t="s">
        <v>670</v>
      </c>
      <c r="K117" s="34" t="s">
        <v>725</v>
      </c>
      <c r="L117" s="33" t="s">
        <v>316</v>
      </c>
      <c r="M117" s="33" t="s">
        <v>317</v>
      </c>
      <c r="N117" s="35">
        <v>22</v>
      </c>
      <c r="O117" s="35">
        <f t="shared" ca="1" si="21"/>
        <v>0</v>
      </c>
      <c r="P117" s="37">
        <f t="shared" ca="1" si="15"/>
        <v>22</v>
      </c>
      <c r="Q117" s="33" t="e">
        <f t="shared" ca="1" si="17"/>
        <v>#N/A</v>
      </c>
      <c r="S117" s="33" t="e">
        <f t="shared" ca="1" si="18"/>
        <v>#N/A</v>
      </c>
      <c r="T117" s="33" t="str">
        <f t="shared" si="19"/>
        <v>TB_SAL_PROM_BNFT</v>
      </c>
      <c r="U117" s="33" t="str">
        <f t="shared" si="20"/>
        <v>프로모션혜택</v>
      </c>
    </row>
    <row r="118" spans="9:21" x14ac:dyDescent="0.25">
      <c r="I118" s="34" t="str">
        <f t="shared" si="22"/>
        <v>3영업관리</v>
      </c>
      <c r="J118" s="33" t="s">
        <v>670</v>
      </c>
      <c r="K118" s="34" t="s">
        <v>725</v>
      </c>
      <c r="L118" s="33" t="s">
        <v>318</v>
      </c>
      <c r="M118" s="33" t="s">
        <v>319</v>
      </c>
      <c r="N118" s="35">
        <v>13</v>
      </c>
      <c r="O118" s="35">
        <f t="shared" ca="1" si="21"/>
        <v>0</v>
      </c>
      <c r="P118" s="37">
        <f t="shared" ca="1" si="15"/>
        <v>13</v>
      </c>
      <c r="Q118" s="33" t="e">
        <f t="shared" ca="1" si="17"/>
        <v>#N/A</v>
      </c>
      <c r="S118" s="33" t="e">
        <f t="shared" ca="1" si="18"/>
        <v>#N/A</v>
      </c>
      <c r="T118" s="33" t="str">
        <f t="shared" si="19"/>
        <v>TB_SAL_PROM_BNFT_ITEM</v>
      </c>
      <c r="U118" s="33" t="str">
        <f t="shared" si="20"/>
        <v>프로모션혜택품목</v>
      </c>
    </row>
    <row r="119" spans="9:21" x14ac:dyDescent="0.25">
      <c r="I119" s="34" t="str">
        <f t="shared" si="22"/>
        <v>3영업관리</v>
      </c>
      <c r="J119" s="33" t="s">
        <v>670</v>
      </c>
      <c r="K119" s="34" t="s">
        <v>725</v>
      </c>
      <c r="L119" s="33" t="s">
        <v>300</v>
      </c>
      <c r="M119" s="33" t="s">
        <v>301</v>
      </c>
      <c r="N119" s="35">
        <v>10</v>
      </c>
      <c r="O119" s="35">
        <f t="shared" ca="1" si="21"/>
        <v>0</v>
      </c>
      <c r="P119" s="37">
        <f t="shared" ref="P119:P178" ca="1" si="23">IF(N119-O119=0,"",N119-O119)</f>
        <v>10</v>
      </c>
      <c r="Q119" s="33" t="e">
        <f t="shared" ca="1" si="17"/>
        <v>#N/A</v>
      </c>
      <c r="S119" s="33" t="e">
        <f t="shared" ca="1" si="18"/>
        <v>#N/A</v>
      </c>
      <c r="T119" s="33" t="str">
        <f t="shared" si="19"/>
        <v>TB_SAL_PROM_CLS</v>
      </c>
      <c r="U119" s="33" t="str">
        <f t="shared" si="20"/>
        <v>프로모션분류</v>
      </c>
    </row>
    <row r="120" spans="9:21" x14ac:dyDescent="0.25">
      <c r="I120" s="34" t="str">
        <f t="shared" si="22"/>
        <v>3영업관리</v>
      </c>
      <c r="J120" s="33" t="s">
        <v>670</v>
      </c>
      <c r="K120" s="34" t="s">
        <v>725</v>
      </c>
      <c r="L120" s="33" t="s">
        <v>304</v>
      </c>
      <c r="M120" s="33" t="s">
        <v>305</v>
      </c>
      <c r="N120" s="35">
        <v>17</v>
      </c>
      <c r="O120" s="35">
        <f t="shared" ca="1" si="21"/>
        <v>0</v>
      </c>
      <c r="P120" s="37">
        <f t="shared" ca="1" si="23"/>
        <v>17</v>
      </c>
      <c r="Q120" s="33" t="e">
        <f t="shared" ca="1" si="17"/>
        <v>#N/A</v>
      </c>
      <c r="S120" s="33" t="e">
        <f t="shared" ca="1" si="18"/>
        <v>#N/A</v>
      </c>
      <c r="T120" s="33" t="str">
        <f t="shared" si="19"/>
        <v>TB_SAL_PROM_COND</v>
      </c>
      <c r="U120" s="33" t="str">
        <f t="shared" si="20"/>
        <v>프로모션조건</v>
      </c>
    </row>
    <row r="121" spans="9:21" x14ac:dyDescent="0.25">
      <c r="I121" s="34" t="str">
        <f t="shared" ref="I121:I151" si="24">VLOOKUP($K121,$A$2:$B$11,2,FALSE)</f>
        <v>3영업관리</v>
      </c>
      <c r="J121" s="33" t="s">
        <v>670</v>
      </c>
      <c r="K121" s="34" t="s">
        <v>725</v>
      </c>
      <c r="L121" s="33" t="s">
        <v>306</v>
      </c>
      <c r="M121" s="33" t="s">
        <v>307</v>
      </c>
      <c r="N121" s="35">
        <v>10</v>
      </c>
      <c r="O121" s="35">
        <f t="shared" ca="1" si="21"/>
        <v>0</v>
      </c>
      <c r="P121" s="37">
        <f t="shared" ca="1" si="23"/>
        <v>10</v>
      </c>
      <c r="Q121" s="33" t="e">
        <f t="shared" ca="1" si="17"/>
        <v>#N/A</v>
      </c>
      <c r="S121" s="33" t="e">
        <f t="shared" ca="1" si="18"/>
        <v>#N/A</v>
      </c>
      <c r="T121" s="33" t="str">
        <f t="shared" si="19"/>
        <v>TB_SAL_PROM_COND_ITEM</v>
      </c>
      <c r="U121" s="33" t="str">
        <f t="shared" si="20"/>
        <v>프로모션조건품목</v>
      </c>
    </row>
    <row r="122" spans="9:21" x14ac:dyDescent="0.25">
      <c r="I122" s="34" t="str">
        <f t="shared" si="24"/>
        <v>3영업관리</v>
      </c>
      <c r="J122" s="33" t="s">
        <v>670</v>
      </c>
      <c r="K122" s="34" t="s">
        <v>725</v>
      </c>
      <c r="L122" s="33" t="s">
        <v>310</v>
      </c>
      <c r="M122" s="33" t="s">
        <v>311</v>
      </c>
      <c r="N122" s="35">
        <v>19</v>
      </c>
      <c r="O122" s="35">
        <f t="shared" ca="1" si="21"/>
        <v>0</v>
      </c>
      <c r="P122" s="37">
        <f t="shared" ca="1" si="23"/>
        <v>19</v>
      </c>
      <c r="Q122" s="33" t="e">
        <f t="shared" ca="1" si="17"/>
        <v>#N/A</v>
      </c>
      <c r="S122" s="33" t="e">
        <f t="shared" ca="1" si="18"/>
        <v>#N/A</v>
      </c>
      <c r="T122" s="33" t="str">
        <f t="shared" si="19"/>
        <v>TB_SAL_PROM_COUP</v>
      </c>
      <c r="U122" s="33" t="str">
        <f t="shared" si="20"/>
        <v>프로모션쿠폰</v>
      </c>
    </row>
    <row r="123" spans="9:21" x14ac:dyDescent="0.25">
      <c r="I123" s="34" t="str">
        <f t="shared" si="24"/>
        <v>3영업관리</v>
      </c>
      <c r="J123" s="33" t="s">
        <v>670</v>
      </c>
      <c r="K123" s="34" t="s">
        <v>725</v>
      </c>
      <c r="L123" s="33" t="s">
        <v>671</v>
      </c>
      <c r="M123" s="33" t="s">
        <v>672</v>
      </c>
      <c r="N123" s="35">
        <v>21</v>
      </c>
      <c r="O123" s="35">
        <f t="shared" ca="1" si="21"/>
        <v>0</v>
      </c>
      <c r="P123" s="37">
        <f t="shared" ca="1" si="23"/>
        <v>21</v>
      </c>
      <c r="Q123" s="33" t="e">
        <f t="shared" ca="1" si="17"/>
        <v>#N/A</v>
      </c>
      <c r="S123" s="33" t="e">
        <f t="shared" ca="1" si="18"/>
        <v>#N/A</v>
      </c>
      <c r="T123" s="33" t="str">
        <f t="shared" si="19"/>
        <v>TB_SAL_PROM_COUP_TRGT</v>
      </c>
      <c r="U123" s="33" t="str">
        <f t="shared" si="20"/>
        <v>프로모션쿠폰타겟팅</v>
      </c>
    </row>
    <row r="124" spans="9:21" x14ac:dyDescent="0.25">
      <c r="I124" s="34" t="str">
        <f t="shared" si="24"/>
        <v>3영업관리</v>
      </c>
      <c r="J124" s="33" t="s">
        <v>670</v>
      </c>
      <c r="K124" s="34" t="s">
        <v>725</v>
      </c>
      <c r="L124" s="33" t="s">
        <v>308</v>
      </c>
      <c r="M124" s="33" t="s">
        <v>309</v>
      </c>
      <c r="N124" s="35">
        <v>9</v>
      </c>
      <c r="O124" s="35">
        <f t="shared" ca="1" si="21"/>
        <v>0</v>
      </c>
      <c r="P124" s="37">
        <f t="shared" ca="1" si="23"/>
        <v>9</v>
      </c>
      <c r="Q124" s="33" t="e">
        <f t="shared" ca="1" si="17"/>
        <v>#N/A</v>
      </c>
      <c r="S124" s="33" t="e">
        <f t="shared" ca="1" si="18"/>
        <v>#N/A</v>
      </c>
      <c r="T124" s="33" t="str">
        <f t="shared" si="19"/>
        <v>TB_SAL_PROM_EXCP_PERIOD</v>
      </c>
      <c r="U124" s="33" t="str">
        <f t="shared" si="20"/>
        <v>프로모션제외기간</v>
      </c>
    </row>
    <row r="125" spans="9:21" x14ac:dyDescent="0.25">
      <c r="I125" s="34" t="str">
        <f t="shared" si="24"/>
        <v>3영업관리</v>
      </c>
      <c r="J125" s="33" t="s">
        <v>670</v>
      </c>
      <c r="K125" s="34" t="s">
        <v>725</v>
      </c>
      <c r="L125" s="33" t="s">
        <v>806</v>
      </c>
      <c r="M125" s="33" t="s">
        <v>807</v>
      </c>
      <c r="N125" s="35">
        <v>10</v>
      </c>
      <c r="O125" s="35">
        <f t="shared" ca="1" si="21"/>
        <v>0</v>
      </c>
      <c r="P125" s="37">
        <f t="shared" ca="1" si="23"/>
        <v>10</v>
      </c>
      <c r="Q125" s="33" t="e">
        <f t="shared" ca="1" si="17"/>
        <v>#N/A</v>
      </c>
      <c r="S125" s="33" t="e">
        <f t="shared" ca="1" si="18"/>
        <v>#N/A</v>
      </c>
      <c r="T125" s="33" t="str">
        <f t="shared" si="19"/>
        <v>TB_SAL_PROM_MEM_GRADE</v>
      </c>
      <c r="U125" s="33" t="str">
        <f t="shared" si="20"/>
        <v>프로모션회원등급</v>
      </c>
    </row>
    <row r="126" spans="9:21" x14ac:dyDescent="0.25">
      <c r="I126" s="34" t="str">
        <f t="shared" si="24"/>
        <v>3영업관리</v>
      </c>
      <c r="J126" s="33" t="s">
        <v>670</v>
      </c>
      <c r="K126" s="34" t="s">
        <v>725</v>
      </c>
      <c r="L126" s="33" t="s">
        <v>312</v>
      </c>
      <c r="M126" s="33" t="s">
        <v>313</v>
      </c>
      <c r="N126" s="35">
        <v>10</v>
      </c>
      <c r="O126" s="35">
        <f t="shared" ca="1" si="21"/>
        <v>0</v>
      </c>
      <c r="P126" s="37">
        <f t="shared" ca="1" si="23"/>
        <v>10</v>
      </c>
      <c r="Q126" s="33" t="e">
        <f t="shared" ca="1" si="17"/>
        <v>#N/A</v>
      </c>
      <c r="S126" s="33" t="e">
        <f t="shared" ca="1" si="18"/>
        <v>#N/A</v>
      </c>
      <c r="T126" s="33" t="str">
        <f t="shared" si="19"/>
        <v>TB_SAL_PROM_SHOP</v>
      </c>
      <c r="U126" s="33" t="str">
        <f t="shared" si="20"/>
        <v>프로모션매장</v>
      </c>
    </row>
    <row r="127" spans="9:21" x14ac:dyDescent="0.25">
      <c r="I127" s="34" t="str">
        <f t="shared" si="24"/>
        <v>3영업관리</v>
      </c>
      <c r="J127" s="33" t="s">
        <v>670</v>
      </c>
      <c r="K127" s="34" t="s">
        <v>725</v>
      </c>
      <c r="L127" s="33" t="s">
        <v>314</v>
      </c>
      <c r="M127" s="33" t="s">
        <v>315</v>
      </c>
      <c r="N127" s="35">
        <v>9</v>
      </c>
      <c r="O127" s="35">
        <f t="shared" ca="1" si="21"/>
        <v>0</v>
      </c>
      <c r="P127" s="37">
        <f t="shared" ca="1" si="23"/>
        <v>9</v>
      </c>
      <c r="Q127" s="33" t="e">
        <f t="shared" ca="1" si="17"/>
        <v>#N/A</v>
      </c>
      <c r="S127" s="33" t="e">
        <f t="shared" ca="1" si="18"/>
        <v>#N/A</v>
      </c>
      <c r="T127" s="33" t="str">
        <f t="shared" si="19"/>
        <v>TB_SAL_PROM_SHOP_PERIOD</v>
      </c>
      <c r="U127" s="33" t="str">
        <f t="shared" si="20"/>
        <v>프로모션매장기간</v>
      </c>
    </row>
    <row r="128" spans="9:21" x14ac:dyDescent="0.25">
      <c r="I128" s="34" t="str">
        <f t="shared" si="24"/>
        <v>3영업관리</v>
      </c>
      <c r="J128" s="33" t="s">
        <v>670</v>
      </c>
      <c r="K128" s="34" t="s">
        <v>725</v>
      </c>
      <c r="L128" s="33" t="s">
        <v>334</v>
      </c>
      <c r="M128" s="33" t="s">
        <v>335</v>
      </c>
      <c r="N128" s="35">
        <v>7</v>
      </c>
      <c r="O128" s="35">
        <f t="shared" ca="1" si="21"/>
        <v>0</v>
      </c>
      <c r="P128" s="37">
        <f t="shared" ca="1" si="23"/>
        <v>7</v>
      </c>
      <c r="Q128" s="33" t="e">
        <f t="shared" ca="1" si="17"/>
        <v>#N/A</v>
      </c>
      <c r="S128" s="33" t="e">
        <f t="shared" ca="1" si="18"/>
        <v>#N/A</v>
      </c>
      <c r="T128" s="33" t="str">
        <f t="shared" si="19"/>
        <v>TB_SAL_SHOP_MILG</v>
      </c>
      <c r="U128" s="33" t="str">
        <f t="shared" si="20"/>
        <v>매장마일리지</v>
      </c>
    </row>
    <row r="129" spans="9:21" x14ac:dyDescent="0.25">
      <c r="I129" s="34" t="str">
        <f t="shared" si="24"/>
        <v>4재고관리</v>
      </c>
      <c r="J129" s="33" t="s">
        <v>438</v>
      </c>
      <c r="K129" s="34" t="s">
        <v>726</v>
      </c>
      <c r="L129" s="33" t="s">
        <v>352</v>
      </c>
      <c r="M129" s="33" t="s">
        <v>353</v>
      </c>
      <c r="N129" s="35">
        <v>28</v>
      </c>
      <c r="O129" s="35">
        <f t="shared" ca="1" si="21"/>
        <v>0</v>
      </c>
      <c r="P129" s="37">
        <f t="shared" ca="1" si="23"/>
        <v>28</v>
      </c>
      <c r="Q129" s="33" t="e">
        <f t="shared" ca="1" si="17"/>
        <v>#N/A</v>
      </c>
      <c r="S129" s="33" t="e">
        <f t="shared" ca="1" si="18"/>
        <v>#N/A</v>
      </c>
      <c r="T129" s="33" t="str">
        <f t="shared" si="19"/>
        <v>TB_INV_DDIO</v>
      </c>
      <c r="U129" s="33" t="str">
        <f t="shared" si="20"/>
        <v>재고일수불</v>
      </c>
    </row>
    <row r="130" spans="9:21" x14ac:dyDescent="0.25">
      <c r="I130" s="34" t="str">
        <f t="shared" si="24"/>
        <v>4재고관리</v>
      </c>
      <c r="J130" s="33" t="s">
        <v>438</v>
      </c>
      <c r="K130" s="34" t="s">
        <v>726</v>
      </c>
      <c r="L130" s="33" t="s">
        <v>354</v>
      </c>
      <c r="M130" s="33" t="s">
        <v>355</v>
      </c>
      <c r="N130" s="35">
        <v>32</v>
      </c>
      <c r="O130" s="35">
        <f t="shared" ca="1" si="21"/>
        <v>0</v>
      </c>
      <c r="P130" s="37">
        <f t="shared" ca="1" si="23"/>
        <v>32</v>
      </c>
      <c r="Q130" s="33" t="e">
        <f t="shared" ca="1" si="17"/>
        <v>#N/A</v>
      </c>
      <c r="S130" s="33" t="e">
        <f t="shared" ca="1" si="18"/>
        <v>#N/A</v>
      </c>
      <c r="T130" s="33" t="str">
        <f t="shared" si="19"/>
        <v>TB_INV_MMIO</v>
      </c>
      <c r="U130" s="33" t="str">
        <f t="shared" si="20"/>
        <v>재고월수불</v>
      </c>
    </row>
    <row r="131" spans="9:21" x14ac:dyDescent="0.25">
      <c r="I131" s="34" t="str">
        <f t="shared" si="24"/>
        <v>4재고관리</v>
      </c>
      <c r="J131" s="33" t="s">
        <v>438</v>
      </c>
      <c r="K131" s="34" t="s">
        <v>726</v>
      </c>
      <c r="L131" s="33" t="s">
        <v>1192</v>
      </c>
      <c r="M131" s="33" t="s">
        <v>1193</v>
      </c>
      <c r="N131" s="35">
        <v>17</v>
      </c>
      <c r="O131" s="35">
        <f t="shared" ca="1" si="21"/>
        <v>0</v>
      </c>
      <c r="P131" s="37">
        <f t="shared" ca="1" si="23"/>
        <v>17</v>
      </c>
      <c r="Q131" s="33" t="e">
        <f t="shared" ref="Q131:Q194" ca="1" si="25">INDEX(INDIRECT($I131&amp;"!$C:$C"),MATCH($M131,INDIRECT($I131&amp;"!$E:$E"),0))</f>
        <v>#N/A</v>
      </c>
      <c r="S131" s="33" t="e">
        <f t="shared" ref="S131:S194" ca="1" si="26">IF(J131="","인터페이스관리",J131)&amp;" / "&amp;Q131</f>
        <v>#N/A</v>
      </c>
      <c r="T131" s="33" t="str">
        <f t="shared" ref="T131:T194" si="27">M131</f>
        <v>TB_INV_PROM_STOCK_IO</v>
      </c>
      <c r="U131" s="33" t="str">
        <f t="shared" ref="U131:U194" si="28">L131</f>
        <v>프로모션재고수불</v>
      </c>
    </row>
    <row r="132" spans="9:21" x14ac:dyDescent="0.25">
      <c r="I132" s="34" t="str">
        <f t="shared" si="24"/>
        <v>4재고관리</v>
      </c>
      <c r="J132" s="33" t="s">
        <v>438</v>
      </c>
      <c r="K132" s="34" t="s">
        <v>726</v>
      </c>
      <c r="L132" s="33" t="s">
        <v>812</v>
      </c>
      <c r="M132" s="33" t="s">
        <v>813</v>
      </c>
      <c r="N132" s="35">
        <v>12</v>
      </c>
      <c r="O132" s="35">
        <f t="shared" ca="1" si="21"/>
        <v>0</v>
      </c>
      <c r="P132" s="37">
        <f t="shared" ca="1" si="23"/>
        <v>12</v>
      </c>
      <c r="Q132" s="33" t="e">
        <f t="shared" ca="1" si="25"/>
        <v>#N/A</v>
      </c>
      <c r="S132" s="33" t="e">
        <f t="shared" ca="1" si="26"/>
        <v>#N/A</v>
      </c>
      <c r="T132" s="33" t="str">
        <f t="shared" si="27"/>
        <v>TB_INV_STAT_CHG</v>
      </c>
      <c r="U132" s="33" t="str">
        <f t="shared" si="28"/>
        <v>상태변경</v>
      </c>
    </row>
    <row r="133" spans="9:21" x14ac:dyDescent="0.25">
      <c r="I133" s="34" t="str">
        <f t="shared" si="24"/>
        <v>4재고관리</v>
      </c>
      <c r="J133" s="33" t="s">
        <v>438</v>
      </c>
      <c r="K133" s="34" t="s">
        <v>726</v>
      </c>
      <c r="L133" s="33" t="s">
        <v>814</v>
      </c>
      <c r="M133" s="33" t="s">
        <v>786</v>
      </c>
      <c r="N133" s="35">
        <v>15</v>
      </c>
      <c r="O133" s="35">
        <f t="shared" ca="1" si="21"/>
        <v>0</v>
      </c>
      <c r="P133" s="37">
        <f t="shared" ca="1" si="23"/>
        <v>15</v>
      </c>
      <c r="Q133" s="33" t="e">
        <f t="shared" ca="1" si="25"/>
        <v>#N/A</v>
      </c>
      <c r="S133" s="33" t="e">
        <f t="shared" ca="1" si="26"/>
        <v>#N/A</v>
      </c>
      <c r="T133" s="33" t="str">
        <f t="shared" si="27"/>
        <v>TB_INV_STAT_CHG_DTL</v>
      </c>
      <c r="U133" s="33" t="str">
        <f t="shared" si="28"/>
        <v>상태변경상세</v>
      </c>
    </row>
    <row r="134" spans="9:21" x14ac:dyDescent="0.25">
      <c r="I134" s="34" t="str">
        <f t="shared" si="24"/>
        <v>4재고관리</v>
      </c>
      <c r="J134" s="33" t="s">
        <v>438</v>
      </c>
      <c r="K134" s="34" t="s">
        <v>726</v>
      </c>
      <c r="L134" s="33" t="s">
        <v>342</v>
      </c>
      <c r="M134" s="33" t="s">
        <v>343</v>
      </c>
      <c r="N134" s="35">
        <v>15</v>
      </c>
      <c r="O134" s="35">
        <f t="shared" ca="1" si="21"/>
        <v>0</v>
      </c>
      <c r="P134" s="37">
        <f t="shared" ca="1" si="23"/>
        <v>15</v>
      </c>
      <c r="Q134" s="33" t="e">
        <f t="shared" ca="1" si="25"/>
        <v>#N/A</v>
      </c>
      <c r="S134" s="33" t="e">
        <f t="shared" ca="1" si="26"/>
        <v>#N/A</v>
      </c>
      <c r="T134" s="33" t="str">
        <f t="shared" si="27"/>
        <v>TB_INV_STOCK_INVCHK</v>
      </c>
      <c r="U134" s="33" t="str">
        <f t="shared" si="28"/>
        <v>재고실사</v>
      </c>
    </row>
    <row r="135" spans="9:21" x14ac:dyDescent="0.25">
      <c r="I135" s="34" t="str">
        <f t="shared" si="24"/>
        <v>4재고관리</v>
      </c>
      <c r="J135" s="33" t="s">
        <v>438</v>
      </c>
      <c r="K135" s="34" t="s">
        <v>726</v>
      </c>
      <c r="L135" s="33" t="s">
        <v>344</v>
      </c>
      <c r="M135" s="33" t="s">
        <v>345</v>
      </c>
      <c r="N135" s="35">
        <v>21</v>
      </c>
      <c r="O135" s="35">
        <f t="shared" ca="1" si="21"/>
        <v>0</v>
      </c>
      <c r="P135" s="37">
        <f t="shared" ca="1" si="23"/>
        <v>21</v>
      </c>
      <c r="Q135" s="33" t="e">
        <f t="shared" ca="1" si="25"/>
        <v>#N/A</v>
      </c>
      <c r="S135" s="33" t="e">
        <f t="shared" ca="1" si="26"/>
        <v>#N/A</v>
      </c>
      <c r="T135" s="33" t="str">
        <f t="shared" si="27"/>
        <v>TB_INV_STOCK_INVCHK_DTL</v>
      </c>
      <c r="U135" s="33" t="str">
        <f t="shared" si="28"/>
        <v>재고실사상세</v>
      </c>
    </row>
    <row r="136" spans="9:21" x14ac:dyDescent="0.25">
      <c r="I136" s="34" t="str">
        <f t="shared" si="24"/>
        <v>4재고관리</v>
      </c>
      <c r="J136" s="33" t="s">
        <v>438</v>
      </c>
      <c r="K136" s="34" t="s">
        <v>726</v>
      </c>
      <c r="L136" s="33" t="s">
        <v>1194</v>
      </c>
      <c r="M136" s="33" t="s">
        <v>1195</v>
      </c>
      <c r="N136" s="35">
        <v>14</v>
      </c>
      <c r="O136" s="35">
        <f t="shared" ref="O136:O191" ca="1" si="29">COUNTIF(INDIRECT(VLOOKUP($K136,$A$2:$B$11,2,FALSE)&amp;"!E:E"),$M136)</f>
        <v>0</v>
      </c>
      <c r="P136" s="37">
        <f t="shared" ca="1" si="23"/>
        <v>14</v>
      </c>
      <c r="Q136" s="33" t="e">
        <f t="shared" ca="1" si="25"/>
        <v>#N/A</v>
      </c>
      <c r="S136" s="33" t="e">
        <f t="shared" ca="1" si="26"/>
        <v>#N/A</v>
      </c>
      <c r="T136" s="33" t="str">
        <f t="shared" si="27"/>
        <v>TB_INV_STOCK_IO_BACK</v>
      </c>
      <c r="U136" s="33" t="str">
        <f t="shared" si="28"/>
        <v>재고수불백업</v>
      </c>
    </row>
    <row r="137" spans="9:21" x14ac:dyDescent="0.25">
      <c r="I137" s="34" t="str">
        <f t="shared" si="24"/>
        <v>4재고관리</v>
      </c>
      <c r="J137" s="33" t="s">
        <v>438</v>
      </c>
      <c r="K137" s="34" t="s">
        <v>726</v>
      </c>
      <c r="L137" s="33" t="s">
        <v>350</v>
      </c>
      <c r="M137" s="33" t="s">
        <v>351</v>
      </c>
      <c r="N137" s="35">
        <v>14</v>
      </c>
      <c r="O137" s="35">
        <f t="shared" ca="1" si="29"/>
        <v>0</v>
      </c>
      <c r="P137" s="37">
        <f t="shared" ca="1" si="23"/>
        <v>14</v>
      </c>
      <c r="Q137" s="33" t="e">
        <f t="shared" ca="1" si="25"/>
        <v>#N/A</v>
      </c>
      <c r="S137" s="33" t="e">
        <f t="shared" ca="1" si="26"/>
        <v>#N/A</v>
      </c>
      <c r="T137" s="33" t="str">
        <f t="shared" si="27"/>
        <v>TB_INV_STOCK_IO_LOG</v>
      </c>
      <c r="U137" s="33" t="str">
        <f t="shared" si="28"/>
        <v>재고수불이력</v>
      </c>
    </row>
    <row r="138" spans="9:21" x14ac:dyDescent="0.25">
      <c r="I138" s="34" t="str">
        <f t="shared" si="24"/>
        <v>4재고관리</v>
      </c>
      <c r="J138" s="33" t="s">
        <v>438</v>
      </c>
      <c r="K138" s="34" t="s">
        <v>726</v>
      </c>
      <c r="L138" s="33" t="s">
        <v>346</v>
      </c>
      <c r="M138" s="33" t="s">
        <v>347</v>
      </c>
      <c r="N138" s="35">
        <v>31</v>
      </c>
      <c r="O138" s="35">
        <f t="shared" ca="1" si="29"/>
        <v>0</v>
      </c>
      <c r="P138" s="37">
        <f t="shared" ca="1" si="23"/>
        <v>31</v>
      </c>
      <c r="Q138" s="33" t="e">
        <f t="shared" ca="1" si="25"/>
        <v>#N/A</v>
      </c>
      <c r="S138" s="33" t="e">
        <f t="shared" ca="1" si="26"/>
        <v>#N/A</v>
      </c>
      <c r="T138" s="33" t="str">
        <f t="shared" si="27"/>
        <v>TB_INV_STOCK_MV</v>
      </c>
      <c r="U138" s="33" t="str">
        <f t="shared" si="28"/>
        <v>재고이동</v>
      </c>
    </row>
    <row r="139" spans="9:21" x14ac:dyDescent="0.25">
      <c r="I139" s="34" t="str">
        <f t="shared" si="24"/>
        <v>4재고관리</v>
      </c>
      <c r="J139" s="33" t="s">
        <v>438</v>
      </c>
      <c r="K139" s="34" t="s">
        <v>726</v>
      </c>
      <c r="L139" s="33" t="s">
        <v>815</v>
      </c>
      <c r="M139" s="33" t="s">
        <v>785</v>
      </c>
      <c r="N139" s="35">
        <v>13</v>
      </c>
      <c r="O139" s="35">
        <f t="shared" ca="1" si="29"/>
        <v>0</v>
      </c>
      <c r="P139" s="37">
        <f t="shared" ca="1" si="23"/>
        <v>13</v>
      </c>
      <c r="Q139" s="33" t="e">
        <f t="shared" ca="1" si="25"/>
        <v>#N/A</v>
      </c>
      <c r="S139" s="33" t="e">
        <f t="shared" ca="1" si="26"/>
        <v>#N/A</v>
      </c>
      <c r="T139" s="33" t="str">
        <f t="shared" si="27"/>
        <v>TB_INV_STOCK_MV_CLOSE</v>
      </c>
      <c r="U139" s="33" t="str">
        <f t="shared" si="28"/>
        <v>재고이동폐점</v>
      </c>
    </row>
    <row r="140" spans="9:21" x14ac:dyDescent="0.25">
      <c r="I140" s="34" t="str">
        <f t="shared" si="24"/>
        <v>4재고관리</v>
      </c>
      <c r="J140" s="33" t="s">
        <v>438</v>
      </c>
      <c r="K140" s="34" t="s">
        <v>726</v>
      </c>
      <c r="L140" s="33" t="s">
        <v>348</v>
      </c>
      <c r="M140" s="33" t="s">
        <v>349</v>
      </c>
      <c r="N140" s="35">
        <v>17</v>
      </c>
      <c r="O140" s="35">
        <f t="shared" ca="1" si="29"/>
        <v>0</v>
      </c>
      <c r="P140" s="37">
        <f t="shared" ca="1" si="23"/>
        <v>17</v>
      </c>
      <c r="Q140" s="33" t="e">
        <f t="shared" ca="1" si="25"/>
        <v>#N/A</v>
      </c>
      <c r="S140" s="33" t="e">
        <f t="shared" ca="1" si="26"/>
        <v>#N/A</v>
      </c>
      <c r="T140" s="33" t="str">
        <f t="shared" si="27"/>
        <v>TB_INV_STOCK_MV_DTL</v>
      </c>
      <c r="U140" s="33" t="str">
        <f t="shared" si="28"/>
        <v>재고이동상세</v>
      </c>
    </row>
    <row r="141" spans="9:21" x14ac:dyDescent="0.25">
      <c r="I141" s="34" t="str">
        <f t="shared" si="24"/>
        <v>5회원관리</v>
      </c>
      <c r="J141" s="33" t="s">
        <v>473</v>
      </c>
      <c r="K141" s="34" t="s">
        <v>727</v>
      </c>
      <c r="L141" s="33" t="s">
        <v>1196</v>
      </c>
      <c r="M141" s="33" t="s">
        <v>1197</v>
      </c>
      <c r="N141" s="35">
        <v>23</v>
      </c>
      <c r="O141" s="35" t="e">
        <f t="shared" ca="1" si="29"/>
        <v>#REF!</v>
      </c>
      <c r="P141" s="37" t="e">
        <f t="shared" ca="1" si="23"/>
        <v>#REF!</v>
      </c>
      <c r="Q141" s="33" t="e">
        <f t="shared" ca="1" si="25"/>
        <v>#REF!</v>
      </c>
      <c r="S141" s="33" t="e">
        <f t="shared" ca="1" si="26"/>
        <v>#REF!</v>
      </c>
      <c r="T141" s="33" t="str">
        <f t="shared" si="27"/>
        <v>TB_MEM_BAD_ACC_EXPLAIN</v>
      </c>
      <c r="U141" s="33" t="str">
        <f t="shared" si="28"/>
        <v>부정적립소명</v>
      </c>
    </row>
    <row r="142" spans="9:21" x14ac:dyDescent="0.25">
      <c r="I142" s="34" t="str">
        <f t="shared" si="24"/>
        <v>5회원관리</v>
      </c>
      <c r="J142" s="33" t="s">
        <v>473</v>
      </c>
      <c r="K142" s="34" t="s">
        <v>727</v>
      </c>
      <c r="L142" s="33" t="s">
        <v>681</v>
      </c>
      <c r="M142" s="33" t="s">
        <v>682</v>
      </c>
      <c r="N142" s="35">
        <v>12</v>
      </c>
      <c r="O142" s="35" t="e">
        <f t="shared" ca="1" si="29"/>
        <v>#REF!</v>
      </c>
      <c r="P142" s="37" t="e">
        <f t="shared" ca="1" si="23"/>
        <v>#REF!</v>
      </c>
      <c r="Q142" s="33" t="e">
        <f t="shared" ca="1" si="25"/>
        <v>#REF!</v>
      </c>
      <c r="S142" s="33" t="e">
        <f t="shared" ca="1" si="26"/>
        <v>#REF!</v>
      </c>
      <c r="T142" s="33" t="str">
        <f t="shared" si="27"/>
        <v>TB_MEM_CARD_PBL</v>
      </c>
      <c r="U142" s="33" t="str">
        <f t="shared" si="28"/>
        <v>카드발행</v>
      </c>
    </row>
    <row r="143" spans="9:21" x14ac:dyDescent="0.25">
      <c r="I143" s="34" t="str">
        <f t="shared" si="24"/>
        <v>5회원관리</v>
      </c>
      <c r="J143" s="33" t="s">
        <v>473</v>
      </c>
      <c r="K143" s="34" t="s">
        <v>727</v>
      </c>
      <c r="L143" s="33" t="s">
        <v>1219</v>
      </c>
      <c r="M143" s="33" t="s">
        <v>3454</v>
      </c>
      <c r="N143" s="35">
        <v>9</v>
      </c>
      <c r="O143" s="35" t="e">
        <f t="shared" ca="1" si="29"/>
        <v>#REF!</v>
      </c>
      <c r="P143" s="37" t="e">
        <f t="shared" ca="1" si="23"/>
        <v>#REF!</v>
      </c>
      <c r="Q143" s="33" t="e">
        <f t="shared" ca="1" si="25"/>
        <v>#REF!</v>
      </c>
      <c r="S143" s="33" t="e">
        <f t="shared" ca="1" si="26"/>
        <v>#REF!</v>
      </c>
      <c r="T143" s="33" t="str">
        <f t="shared" si="27"/>
        <v>TB_MEM_DD_MEM</v>
      </c>
      <c r="U143" s="33" t="str">
        <f t="shared" si="28"/>
        <v>일회원</v>
      </c>
    </row>
    <row r="144" spans="9:21" x14ac:dyDescent="0.25">
      <c r="I144" s="34" t="str">
        <f t="shared" si="24"/>
        <v>5회원관리</v>
      </c>
      <c r="J144" s="33" t="s">
        <v>473</v>
      </c>
      <c r="K144" s="34" t="s">
        <v>727</v>
      </c>
      <c r="L144" s="33" t="s">
        <v>691</v>
      </c>
      <c r="M144" s="33" t="s">
        <v>692</v>
      </c>
      <c r="N144" s="35">
        <v>89</v>
      </c>
      <c r="O144" s="35" t="e">
        <f t="shared" ca="1" si="29"/>
        <v>#REF!</v>
      </c>
      <c r="P144" s="37" t="e">
        <f t="shared" ca="1" si="23"/>
        <v>#REF!</v>
      </c>
      <c r="Q144" s="33" t="e">
        <f t="shared" ca="1" si="25"/>
        <v>#REF!</v>
      </c>
      <c r="S144" s="33" t="e">
        <f t="shared" ca="1" si="26"/>
        <v>#REF!</v>
      </c>
      <c r="T144" s="33" t="str">
        <f t="shared" si="27"/>
        <v>TB_MEM_MEM</v>
      </c>
      <c r="U144" s="33" t="str">
        <f t="shared" si="28"/>
        <v>회원</v>
      </c>
    </row>
    <row r="145" spans="9:21" x14ac:dyDescent="0.25">
      <c r="I145" s="34" t="str">
        <f t="shared" si="24"/>
        <v>5회원관리</v>
      </c>
      <c r="J145" s="33" t="s">
        <v>473</v>
      </c>
      <c r="K145" s="34" t="s">
        <v>727</v>
      </c>
      <c r="L145" s="33" t="s">
        <v>695</v>
      </c>
      <c r="M145" s="33" t="s">
        <v>696</v>
      </c>
      <c r="N145" s="35">
        <v>13</v>
      </c>
      <c r="O145" s="35" t="e">
        <f t="shared" ca="1" si="29"/>
        <v>#REF!</v>
      </c>
      <c r="P145" s="37" t="e">
        <f t="shared" ca="1" si="23"/>
        <v>#REF!</v>
      </c>
      <c r="Q145" s="33" t="e">
        <f t="shared" ca="1" si="25"/>
        <v>#REF!</v>
      </c>
      <c r="S145" s="33" t="e">
        <f t="shared" ca="1" si="26"/>
        <v>#REF!</v>
      </c>
      <c r="T145" s="33" t="str">
        <f t="shared" si="27"/>
        <v>TB_MEM_MEM_CARD_ISSUE</v>
      </c>
      <c r="U145" s="33" t="str">
        <f t="shared" si="28"/>
        <v>회원카드발급</v>
      </c>
    </row>
    <row r="146" spans="9:21" x14ac:dyDescent="0.25">
      <c r="I146" s="34" t="str">
        <f t="shared" si="24"/>
        <v>5회원관리</v>
      </c>
      <c r="J146" s="33" t="s">
        <v>473</v>
      </c>
      <c r="K146" s="34" t="s">
        <v>727</v>
      </c>
      <c r="L146" s="33" t="s">
        <v>1198</v>
      </c>
      <c r="M146" s="33" t="s">
        <v>1199</v>
      </c>
      <c r="N146" s="35">
        <v>35</v>
      </c>
      <c r="O146" s="35" t="e">
        <f t="shared" ca="1" si="29"/>
        <v>#REF!</v>
      </c>
      <c r="P146" s="37" t="e">
        <f t="shared" ca="1" si="23"/>
        <v>#REF!</v>
      </c>
      <c r="Q146" s="33" t="e">
        <f t="shared" ca="1" si="25"/>
        <v>#REF!</v>
      </c>
      <c r="S146" s="33" t="e">
        <f t="shared" ca="1" si="26"/>
        <v>#REF!</v>
      </c>
      <c r="T146" s="33" t="str">
        <f t="shared" si="27"/>
        <v>TB_MEM_MEM_DD_SALE</v>
      </c>
      <c r="U146" s="33" t="str">
        <f t="shared" si="28"/>
        <v>회원일구매</v>
      </c>
    </row>
    <row r="147" spans="9:21" x14ac:dyDescent="0.25">
      <c r="I147" s="34" t="str">
        <f t="shared" si="24"/>
        <v>5회원관리</v>
      </c>
      <c r="J147" s="33" t="s">
        <v>473</v>
      </c>
      <c r="K147" s="34" t="s">
        <v>727</v>
      </c>
      <c r="L147" s="33" t="s">
        <v>1200</v>
      </c>
      <c r="M147" s="33" t="s">
        <v>1201</v>
      </c>
      <c r="N147" s="35">
        <v>35</v>
      </c>
      <c r="O147" s="35" t="e">
        <f t="shared" ca="1" si="29"/>
        <v>#REF!</v>
      </c>
      <c r="P147" s="37" t="e">
        <f t="shared" ca="1" si="23"/>
        <v>#REF!</v>
      </c>
      <c r="Q147" s="33" t="e">
        <f t="shared" ca="1" si="25"/>
        <v>#REF!</v>
      </c>
      <c r="S147" s="33" t="e">
        <f t="shared" ca="1" si="26"/>
        <v>#REF!</v>
      </c>
      <c r="T147" s="33" t="str">
        <f t="shared" si="27"/>
        <v>TB_MEM_MEM_DD_SALE_ITEM</v>
      </c>
      <c r="U147" s="33" t="str">
        <f t="shared" si="28"/>
        <v>회원일구매품목</v>
      </c>
    </row>
    <row r="148" spans="9:21" x14ac:dyDescent="0.25">
      <c r="I148" s="34" t="str">
        <f t="shared" si="24"/>
        <v>5회원관리</v>
      </c>
      <c r="J148" s="33" t="s">
        <v>473</v>
      </c>
      <c r="K148" s="34" t="s">
        <v>727</v>
      </c>
      <c r="L148" s="33" t="s">
        <v>356</v>
      </c>
      <c r="M148" s="33" t="s">
        <v>693</v>
      </c>
      <c r="N148" s="35">
        <v>8</v>
      </c>
      <c r="O148" s="35" t="e">
        <f t="shared" ca="1" si="29"/>
        <v>#REF!</v>
      </c>
      <c r="P148" s="37" t="e">
        <f t="shared" ca="1" si="23"/>
        <v>#REF!</v>
      </c>
      <c r="Q148" s="33" t="e">
        <f t="shared" ca="1" si="25"/>
        <v>#REF!</v>
      </c>
      <c r="S148" s="33" t="e">
        <f t="shared" ca="1" si="26"/>
        <v>#REF!</v>
      </c>
      <c r="T148" s="33" t="str">
        <f t="shared" si="27"/>
        <v>TB_MEM_MEM_GRADE</v>
      </c>
      <c r="U148" s="33" t="str">
        <f t="shared" si="28"/>
        <v>회원등급</v>
      </c>
    </row>
    <row r="149" spans="9:21" x14ac:dyDescent="0.25">
      <c r="I149" s="34" t="str">
        <f t="shared" si="24"/>
        <v>5회원관리</v>
      </c>
      <c r="J149" s="33" t="s">
        <v>473</v>
      </c>
      <c r="K149" s="34" t="s">
        <v>727</v>
      </c>
      <c r="L149" s="33" t="s">
        <v>1202</v>
      </c>
      <c r="M149" s="33" t="s">
        <v>1203</v>
      </c>
      <c r="N149" s="35">
        <v>11</v>
      </c>
      <c r="O149" s="35" t="e">
        <f t="shared" ca="1" si="29"/>
        <v>#REF!</v>
      </c>
      <c r="P149" s="37" t="e">
        <f t="shared" ca="1" si="23"/>
        <v>#REF!</v>
      </c>
      <c r="Q149" s="33" t="e">
        <f t="shared" ca="1" si="25"/>
        <v>#REF!</v>
      </c>
      <c r="S149" s="33" t="e">
        <f t="shared" ca="1" si="26"/>
        <v>#REF!</v>
      </c>
      <c r="T149" s="33" t="str">
        <f t="shared" si="27"/>
        <v>TB_MEM_MEM_JOIN_REQ_LOG</v>
      </c>
      <c r="U149" s="33" t="str">
        <f t="shared" si="28"/>
        <v>회원가입요청이력</v>
      </c>
    </row>
    <row r="150" spans="9:21" x14ac:dyDescent="0.25">
      <c r="I150" s="34" t="str">
        <f t="shared" si="24"/>
        <v>5회원관리</v>
      </c>
      <c r="J150" s="33" t="s">
        <v>473</v>
      </c>
      <c r="K150" s="34" t="s">
        <v>727</v>
      </c>
      <c r="L150" s="33" t="s">
        <v>441</v>
      </c>
      <c r="M150" s="33" t="s">
        <v>694</v>
      </c>
      <c r="N150" s="35">
        <v>7</v>
      </c>
      <c r="O150" s="35" t="e">
        <f t="shared" ca="1" si="29"/>
        <v>#REF!</v>
      </c>
      <c r="P150" s="37" t="e">
        <f t="shared" ca="1" si="23"/>
        <v>#REF!</v>
      </c>
      <c r="Q150" s="33" t="e">
        <f t="shared" ca="1" si="25"/>
        <v>#REF!</v>
      </c>
      <c r="S150" s="33" t="e">
        <f t="shared" ca="1" si="26"/>
        <v>#REF!</v>
      </c>
      <c r="T150" s="33" t="str">
        <f t="shared" si="27"/>
        <v>TB_MEM_MEM_LOG</v>
      </c>
      <c r="U150" s="33" t="str">
        <f t="shared" si="28"/>
        <v>회원이력</v>
      </c>
    </row>
    <row r="151" spans="9:21" x14ac:dyDescent="0.25">
      <c r="I151" s="34" t="str">
        <f t="shared" si="24"/>
        <v>5회원관리</v>
      </c>
      <c r="J151" s="33" t="s">
        <v>473</v>
      </c>
      <c r="K151" s="34" t="s">
        <v>727</v>
      </c>
      <c r="L151" s="33" t="s">
        <v>1204</v>
      </c>
      <c r="M151" s="33" t="s">
        <v>1205</v>
      </c>
      <c r="N151" s="35">
        <v>35</v>
      </c>
      <c r="O151" s="35" t="e">
        <f t="shared" ca="1" si="29"/>
        <v>#REF!</v>
      </c>
      <c r="P151" s="37" t="e">
        <f t="shared" ca="1" si="23"/>
        <v>#REF!</v>
      </c>
      <c r="Q151" s="33" t="e">
        <f t="shared" ca="1" si="25"/>
        <v>#REF!</v>
      </c>
      <c r="S151" s="33" t="e">
        <f t="shared" ca="1" si="26"/>
        <v>#REF!</v>
      </c>
      <c r="T151" s="33" t="str">
        <f t="shared" si="27"/>
        <v>TB_MEM_MEM_MM_SALE</v>
      </c>
      <c r="U151" s="33" t="str">
        <f t="shared" si="28"/>
        <v>회원월구매</v>
      </c>
    </row>
    <row r="152" spans="9:21" x14ac:dyDescent="0.25">
      <c r="I152" s="34" t="str">
        <f t="shared" ref="I152:I207" si="30">VLOOKUP($K152,$A$2:$B$11,2,FALSE)</f>
        <v>5회원관리</v>
      </c>
      <c r="J152" s="33" t="s">
        <v>473</v>
      </c>
      <c r="K152" s="34" t="s">
        <v>727</v>
      </c>
      <c r="L152" s="33" t="s">
        <v>1206</v>
      </c>
      <c r="M152" s="33" t="s">
        <v>1207</v>
      </c>
      <c r="N152" s="35">
        <v>35</v>
      </c>
      <c r="O152" s="35" t="e">
        <f t="shared" ca="1" si="29"/>
        <v>#REF!</v>
      </c>
      <c r="P152" s="37" t="e">
        <f t="shared" ca="1" si="23"/>
        <v>#REF!</v>
      </c>
      <c r="Q152" s="33" t="e">
        <f t="shared" ca="1" si="25"/>
        <v>#REF!</v>
      </c>
      <c r="S152" s="33" t="e">
        <f t="shared" ca="1" si="26"/>
        <v>#REF!</v>
      </c>
      <c r="T152" s="33" t="str">
        <f t="shared" si="27"/>
        <v>TB_MEM_MEM_MM_SALE_ITEM</v>
      </c>
      <c r="U152" s="33" t="str">
        <f t="shared" si="28"/>
        <v>회원월구매품목</v>
      </c>
    </row>
    <row r="153" spans="9:21" x14ac:dyDescent="0.25">
      <c r="I153" s="34" t="str">
        <f t="shared" si="30"/>
        <v>5회원관리</v>
      </c>
      <c r="J153" s="33" t="s">
        <v>473</v>
      </c>
      <c r="K153" s="34" t="s">
        <v>727</v>
      </c>
      <c r="L153" s="33" t="s">
        <v>1208</v>
      </c>
      <c r="M153" s="33" t="s">
        <v>881</v>
      </c>
      <c r="N153" s="35">
        <v>11</v>
      </c>
      <c r="O153" s="35" t="e">
        <f t="shared" ca="1" si="29"/>
        <v>#REF!</v>
      </c>
      <c r="P153" s="37" t="e">
        <f t="shared" ca="1" si="23"/>
        <v>#REF!</v>
      </c>
      <c r="Q153" s="33" t="e">
        <f t="shared" ca="1" si="25"/>
        <v>#REF!</v>
      </c>
      <c r="S153" s="33" t="e">
        <f t="shared" ca="1" si="26"/>
        <v>#REF!</v>
      </c>
      <c r="T153" s="33" t="str">
        <f t="shared" si="27"/>
        <v>TB_MEM_MEM_SIGN</v>
      </c>
      <c r="U153" s="33" t="str">
        <f t="shared" si="28"/>
        <v>회원서명</v>
      </c>
    </row>
    <row r="154" spans="9:21" x14ac:dyDescent="0.25">
      <c r="I154" s="34" t="str">
        <f t="shared" si="30"/>
        <v>5회원관리</v>
      </c>
      <c r="J154" s="33" t="s">
        <v>473</v>
      </c>
      <c r="K154" s="34" t="s">
        <v>727</v>
      </c>
      <c r="L154" s="33" t="s">
        <v>3455</v>
      </c>
      <c r="M154" s="33" t="s">
        <v>3456</v>
      </c>
      <c r="N154" s="35">
        <v>10</v>
      </c>
      <c r="O154" s="35" t="e">
        <f t="shared" ca="1" si="29"/>
        <v>#REF!</v>
      </c>
      <c r="P154" s="37" t="e">
        <f t="shared" ca="1" si="23"/>
        <v>#REF!</v>
      </c>
      <c r="Q154" s="33" t="e">
        <f t="shared" ca="1" si="25"/>
        <v>#REF!</v>
      </c>
      <c r="S154" s="33" t="e">
        <f t="shared" ca="1" si="26"/>
        <v>#REF!</v>
      </c>
      <c r="T154" s="33" t="str">
        <f t="shared" si="27"/>
        <v>TB_MEM_MM_MEM_AGE</v>
      </c>
      <c r="U154" s="33" t="str">
        <f t="shared" si="28"/>
        <v>월회원연령</v>
      </c>
    </row>
    <row r="155" spans="9:21" x14ac:dyDescent="0.25">
      <c r="I155" s="34" t="str">
        <f t="shared" si="30"/>
        <v>5회원관리</v>
      </c>
      <c r="J155" s="33" t="s">
        <v>473</v>
      </c>
      <c r="K155" s="34" t="s">
        <v>727</v>
      </c>
      <c r="L155" s="33" t="s">
        <v>3457</v>
      </c>
      <c r="M155" s="33" t="s">
        <v>3458</v>
      </c>
      <c r="N155" s="35">
        <v>10</v>
      </c>
      <c r="O155" s="35" t="e">
        <f t="shared" ca="1" si="29"/>
        <v>#REF!</v>
      </c>
      <c r="P155" s="37" t="e">
        <f t="shared" ca="1" si="23"/>
        <v>#REF!</v>
      </c>
      <c r="Q155" s="33" t="e">
        <f t="shared" ca="1" si="25"/>
        <v>#REF!</v>
      </c>
      <c r="S155" s="33" t="e">
        <f t="shared" ca="1" si="26"/>
        <v>#REF!</v>
      </c>
      <c r="T155" s="33" t="str">
        <f t="shared" si="27"/>
        <v>TB_MEM_MM_MEM_GRADE</v>
      </c>
      <c r="U155" s="33" t="str">
        <f t="shared" si="28"/>
        <v>월회원등급</v>
      </c>
    </row>
    <row r="156" spans="9:21" x14ac:dyDescent="0.25">
      <c r="I156" s="34" t="str">
        <f t="shared" si="30"/>
        <v>5회원관리</v>
      </c>
      <c r="J156" s="33" t="s">
        <v>473</v>
      </c>
      <c r="K156" s="34" t="s">
        <v>727</v>
      </c>
      <c r="L156" s="33" t="s">
        <v>3459</v>
      </c>
      <c r="M156" s="33" t="s">
        <v>3460</v>
      </c>
      <c r="N156" s="35">
        <v>10</v>
      </c>
      <c r="O156" s="35" t="e">
        <f t="shared" ca="1" si="29"/>
        <v>#REF!</v>
      </c>
      <c r="P156" s="37" t="e">
        <f t="shared" ca="1" si="23"/>
        <v>#REF!</v>
      </c>
      <c r="Q156" s="33" t="e">
        <f t="shared" ca="1" si="25"/>
        <v>#REF!</v>
      </c>
      <c r="S156" s="33" t="e">
        <f t="shared" ca="1" si="26"/>
        <v>#REF!</v>
      </c>
      <c r="T156" s="33" t="str">
        <f t="shared" si="27"/>
        <v>TB_MEM_MM_MEM_SEX</v>
      </c>
      <c r="U156" s="33" t="str">
        <f t="shared" si="28"/>
        <v>월회원성별</v>
      </c>
    </row>
    <row r="157" spans="9:21" x14ac:dyDescent="0.25">
      <c r="I157" s="34" t="str">
        <f t="shared" si="30"/>
        <v>5회원관리</v>
      </c>
      <c r="J157" s="33" t="s">
        <v>473</v>
      </c>
      <c r="K157" s="34" t="s">
        <v>727</v>
      </c>
      <c r="L157" s="33" t="s">
        <v>683</v>
      </c>
      <c r="M157" s="33" t="s">
        <v>684</v>
      </c>
      <c r="N157" s="35">
        <v>28</v>
      </c>
      <c r="O157" s="35" t="e">
        <f t="shared" ca="1" si="29"/>
        <v>#REF!</v>
      </c>
      <c r="P157" s="37" t="e">
        <f t="shared" ca="1" si="23"/>
        <v>#REF!</v>
      </c>
      <c r="Q157" s="33" t="e">
        <f t="shared" ca="1" si="25"/>
        <v>#REF!</v>
      </c>
      <c r="S157" s="33" t="e">
        <f t="shared" ca="1" si="26"/>
        <v>#REF!</v>
      </c>
      <c r="T157" s="33" t="str">
        <f t="shared" si="27"/>
        <v>TB_MEM_POINT</v>
      </c>
      <c r="U157" s="33" t="str">
        <f t="shared" si="28"/>
        <v>포인트</v>
      </c>
    </row>
    <row r="158" spans="9:21" x14ac:dyDescent="0.25">
      <c r="I158" s="34" t="str">
        <f t="shared" si="30"/>
        <v>5회원관리</v>
      </c>
      <c r="J158" s="33" t="s">
        <v>473</v>
      </c>
      <c r="K158" s="34" t="s">
        <v>727</v>
      </c>
      <c r="L158" s="33" t="s">
        <v>689</v>
      </c>
      <c r="M158" s="33" t="s">
        <v>690</v>
      </c>
      <c r="N158" s="35">
        <v>14</v>
      </c>
      <c r="O158" s="35" t="e">
        <f t="shared" ca="1" si="29"/>
        <v>#REF!</v>
      </c>
      <c r="P158" s="37" t="e">
        <f t="shared" ca="1" si="23"/>
        <v>#REF!</v>
      </c>
      <c r="Q158" s="33" t="e">
        <f t="shared" ca="1" si="25"/>
        <v>#REF!</v>
      </c>
      <c r="S158" s="33" t="e">
        <f t="shared" ca="1" si="26"/>
        <v>#REF!</v>
      </c>
      <c r="T158" s="33" t="str">
        <f t="shared" si="27"/>
        <v>TB_MEM_POINT_DDIO</v>
      </c>
      <c r="U158" s="33" t="str">
        <f t="shared" si="28"/>
        <v>포인트일수불</v>
      </c>
    </row>
    <row r="159" spans="9:21" x14ac:dyDescent="0.25">
      <c r="I159" s="34" t="str">
        <f t="shared" si="30"/>
        <v>5회원관리</v>
      </c>
      <c r="J159" s="33" t="s">
        <v>473</v>
      </c>
      <c r="K159" s="34" t="s">
        <v>727</v>
      </c>
      <c r="L159" s="33" t="s">
        <v>1209</v>
      </c>
      <c r="M159" s="33" t="s">
        <v>1210</v>
      </c>
      <c r="N159" s="35">
        <v>13</v>
      </c>
      <c r="O159" s="35" t="e">
        <f t="shared" ca="1" si="29"/>
        <v>#REF!</v>
      </c>
      <c r="P159" s="37" t="e">
        <f t="shared" ca="1" si="23"/>
        <v>#REF!</v>
      </c>
      <c r="Q159" s="33" t="e">
        <f t="shared" ca="1" si="25"/>
        <v>#REF!</v>
      </c>
      <c r="S159" s="33" t="e">
        <f t="shared" ca="1" si="26"/>
        <v>#REF!</v>
      </c>
      <c r="T159" s="33" t="str">
        <f t="shared" si="27"/>
        <v>TB_MEM_POINT_DDIO_SHOP</v>
      </c>
      <c r="U159" s="33" t="str">
        <f t="shared" si="28"/>
        <v>포인트일수불매장</v>
      </c>
    </row>
    <row r="160" spans="9:21" x14ac:dyDescent="0.25">
      <c r="I160" s="34" t="str">
        <f t="shared" si="30"/>
        <v>5회원관리</v>
      </c>
      <c r="J160" s="33" t="s">
        <v>473</v>
      </c>
      <c r="K160" s="34" t="s">
        <v>727</v>
      </c>
      <c r="L160" s="33" t="s">
        <v>685</v>
      </c>
      <c r="M160" s="33" t="s">
        <v>686</v>
      </c>
      <c r="N160" s="35">
        <v>16</v>
      </c>
      <c r="O160" s="35" t="e">
        <f t="shared" ca="1" si="29"/>
        <v>#REF!</v>
      </c>
      <c r="P160" s="37" t="e">
        <f t="shared" ca="1" si="23"/>
        <v>#REF!</v>
      </c>
      <c r="Q160" s="33" t="e">
        <f t="shared" ca="1" si="25"/>
        <v>#REF!</v>
      </c>
      <c r="S160" s="33" t="e">
        <f t="shared" ca="1" si="26"/>
        <v>#REF!</v>
      </c>
      <c r="T160" s="33" t="str">
        <f t="shared" si="27"/>
        <v>TB_MEM_POINT_MMIO</v>
      </c>
      <c r="U160" s="33" t="str">
        <f t="shared" si="28"/>
        <v>포인트월수불</v>
      </c>
    </row>
    <row r="161" spans="9:21" x14ac:dyDescent="0.25">
      <c r="I161" s="34" t="str">
        <f t="shared" si="30"/>
        <v>5회원관리</v>
      </c>
      <c r="J161" s="33" t="s">
        <v>473</v>
      </c>
      <c r="K161" s="34" t="s">
        <v>727</v>
      </c>
      <c r="L161" s="33" t="s">
        <v>1211</v>
      </c>
      <c r="M161" s="33" t="s">
        <v>1212</v>
      </c>
      <c r="N161" s="35">
        <v>15</v>
      </c>
      <c r="O161" s="35" t="e">
        <f t="shared" ca="1" si="29"/>
        <v>#REF!</v>
      </c>
      <c r="P161" s="37" t="e">
        <f t="shared" ca="1" si="23"/>
        <v>#REF!</v>
      </c>
      <c r="Q161" s="33" t="e">
        <f t="shared" ca="1" si="25"/>
        <v>#REF!</v>
      </c>
      <c r="S161" s="33" t="e">
        <f t="shared" ca="1" si="26"/>
        <v>#REF!</v>
      </c>
      <c r="T161" s="33" t="str">
        <f t="shared" si="27"/>
        <v>TB_MEM_POINT_MMIO_SHOP</v>
      </c>
      <c r="U161" s="33" t="str">
        <f t="shared" si="28"/>
        <v>포인트월수불매장</v>
      </c>
    </row>
    <row r="162" spans="9:21" x14ac:dyDescent="0.25">
      <c r="I162" s="34" t="str">
        <f t="shared" si="30"/>
        <v>5회원관리</v>
      </c>
      <c r="J162" s="33" t="s">
        <v>473</v>
      </c>
      <c r="K162" s="34" t="s">
        <v>727</v>
      </c>
      <c r="L162" s="33" t="s">
        <v>687</v>
      </c>
      <c r="M162" s="33" t="s">
        <v>688</v>
      </c>
      <c r="N162" s="35">
        <v>17</v>
      </c>
      <c r="O162" s="35" t="e">
        <f t="shared" ca="1" si="29"/>
        <v>#REF!</v>
      </c>
      <c r="P162" s="37" t="e">
        <f t="shared" ca="1" si="23"/>
        <v>#REF!</v>
      </c>
      <c r="Q162" s="33" t="e">
        <f t="shared" ca="1" si="25"/>
        <v>#REF!</v>
      </c>
      <c r="S162" s="33" t="e">
        <f t="shared" ca="1" si="26"/>
        <v>#REF!</v>
      </c>
      <c r="T162" s="33" t="str">
        <f t="shared" si="27"/>
        <v>TB_MEM_POINT_TRANS</v>
      </c>
      <c r="U162" s="33" t="str">
        <f t="shared" si="28"/>
        <v>포인트이관</v>
      </c>
    </row>
    <row r="163" spans="9:21" x14ac:dyDescent="0.25">
      <c r="I163" s="34" t="str">
        <f t="shared" si="30"/>
        <v>5회원관리</v>
      </c>
      <c r="J163" s="33" t="s">
        <v>473</v>
      </c>
      <c r="K163" s="34" t="s">
        <v>727</v>
      </c>
      <c r="L163" s="33" t="s">
        <v>1213</v>
      </c>
      <c r="M163" s="33" t="s">
        <v>1214</v>
      </c>
      <c r="N163" s="35">
        <v>18</v>
      </c>
      <c r="O163" s="35" t="e">
        <f t="shared" ca="1" si="29"/>
        <v>#REF!</v>
      </c>
      <c r="P163" s="37" t="e">
        <f t="shared" ca="1" si="23"/>
        <v>#REF!</v>
      </c>
      <c r="Q163" s="33" t="e">
        <f t="shared" ca="1" si="25"/>
        <v>#REF!</v>
      </c>
      <c r="S163" s="33" t="e">
        <f t="shared" ca="1" si="26"/>
        <v>#REF!</v>
      </c>
      <c r="T163" s="33" t="str">
        <f t="shared" si="27"/>
        <v>TB_MEM_POINT_TR_PUSH</v>
      </c>
      <c r="U163" s="33" t="str">
        <f t="shared" si="28"/>
        <v>포인트TR푸쉬</v>
      </c>
    </row>
    <row r="164" spans="9:21" x14ac:dyDescent="0.25">
      <c r="I164" s="34" t="str">
        <f t="shared" si="30"/>
        <v>6매출분석</v>
      </c>
      <c r="J164" s="33" t="s">
        <v>673</v>
      </c>
      <c r="K164" s="34" t="s">
        <v>729</v>
      </c>
      <c r="L164" s="33" t="s">
        <v>1215</v>
      </c>
      <c r="M164" s="33" t="s">
        <v>1216</v>
      </c>
      <c r="N164" s="35">
        <v>33</v>
      </c>
      <c r="O164" s="35" t="e">
        <f t="shared" ca="1" si="29"/>
        <v>#REF!</v>
      </c>
      <c r="P164" s="37" t="e">
        <f t="shared" ca="1" si="23"/>
        <v>#REF!</v>
      </c>
      <c r="Q164" s="33" t="e">
        <f t="shared" ca="1" si="25"/>
        <v>#REF!</v>
      </c>
      <c r="S164" s="33" t="e">
        <f t="shared" ca="1" si="26"/>
        <v>#REF!</v>
      </c>
      <c r="T164" s="33" t="str">
        <f t="shared" si="27"/>
        <v>TB_ANA_DD_COMP_SALES</v>
      </c>
      <c r="U164" s="33" t="str">
        <f t="shared" si="28"/>
        <v>일회사매출</v>
      </c>
    </row>
    <row r="165" spans="9:21" x14ac:dyDescent="0.25">
      <c r="I165" s="34" t="str">
        <f t="shared" si="30"/>
        <v>6매출분석</v>
      </c>
      <c r="J165" s="33" t="s">
        <v>673</v>
      </c>
      <c r="K165" s="34" t="s">
        <v>729</v>
      </c>
      <c r="L165" s="33" t="s">
        <v>1217</v>
      </c>
      <c r="M165" s="33" t="s">
        <v>1218</v>
      </c>
      <c r="N165" s="35">
        <v>43</v>
      </c>
      <c r="O165" s="35" t="e">
        <f t="shared" ca="1" si="29"/>
        <v>#REF!</v>
      </c>
      <c r="P165" s="37" t="e">
        <f t="shared" ca="1" si="23"/>
        <v>#REF!</v>
      </c>
      <c r="Q165" s="33" t="e">
        <f t="shared" ca="1" si="25"/>
        <v>#REF!</v>
      </c>
      <c r="S165" s="33" t="e">
        <f t="shared" ca="1" si="26"/>
        <v>#REF!</v>
      </c>
      <c r="T165" s="33" t="str">
        <f t="shared" si="27"/>
        <v>TB_ANA_DD_COMP_SALES_ITEM</v>
      </c>
      <c r="U165" s="33" t="str">
        <f t="shared" si="28"/>
        <v>일회사매출품목</v>
      </c>
    </row>
    <row r="166" spans="9:21" x14ac:dyDescent="0.25">
      <c r="I166" s="34" t="str">
        <f t="shared" si="30"/>
        <v>6매출분석</v>
      </c>
      <c r="J166" s="33" t="s">
        <v>673</v>
      </c>
      <c r="K166" s="34" t="s">
        <v>729</v>
      </c>
      <c r="L166" s="33" t="s">
        <v>1219</v>
      </c>
      <c r="M166" s="33" t="s">
        <v>1220</v>
      </c>
      <c r="N166" s="35">
        <v>17</v>
      </c>
      <c r="O166" s="35" t="e">
        <f t="shared" ca="1" si="29"/>
        <v>#REF!</v>
      </c>
      <c r="P166" s="37" t="e">
        <f t="shared" ca="1" si="23"/>
        <v>#REF!</v>
      </c>
      <c r="Q166" s="33" t="e">
        <f t="shared" ca="1" si="25"/>
        <v>#REF!</v>
      </c>
      <c r="S166" s="33" t="e">
        <f t="shared" ca="1" si="26"/>
        <v>#REF!</v>
      </c>
      <c r="T166" s="33" t="str">
        <f t="shared" si="27"/>
        <v>TB_ANA_DD_MEM</v>
      </c>
      <c r="U166" s="33" t="str">
        <f t="shared" si="28"/>
        <v>일회원</v>
      </c>
    </row>
    <row r="167" spans="9:21" x14ac:dyDescent="0.25">
      <c r="I167" s="34" t="str">
        <f t="shared" si="30"/>
        <v>6매출분석</v>
      </c>
      <c r="J167" s="33" t="s">
        <v>673</v>
      </c>
      <c r="K167" s="34" t="s">
        <v>729</v>
      </c>
      <c r="L167" s="33" t="s">
        <v>357</v>
      </c>
      <c r="M167" s="33" t="s">
        <v>358</v>
      </c>
      <c r="N167" s="35">
        <v>38</v>
      </c>
      <c r="O167" s="35" t="e">
        <f t="shared" ca="1" si="29"/>
        <v>#REF!</v>
      </c>
      <c r="P167" s="37" t="e">
        <f t="shared" ca="1" si="23"/>
        <v>#REF!</v>
      </c>
      <c r="Q167" s="33" t="e">
        <f t="shared" ca="1" si="25"/>
        <v>#REF!</v>
      </c>
      <c r="S167" s="33" t="e">
        <f t="shared" ca="1" si="26"/>
        <v>#REF!</v>
      </c>
      <c r="T167" s="33" t="str">
        <f t="shared" si="27"/>
        <v>TB_ANA_DD_SALES</v>
      </c>
      <c r="U167" s="33" t="str">
        <f t="shared" si="28"/>
        <v>일매출</v>
      </c>
    </row>
    <row r="168" spans="9:21" x14ac:dyDescent="0.25">
      <c r="I168" s="34" t="str">
        <f t="shared" si="30"/>
        <v>6매출분석</v>
      </c>
      <c r="J168" s="33" t="s">
        <v>673</v>
      </c>
      <c r="K168" s="34" t="s">
        <v>729</v>
      </c>
      <c r="L168" s="33" t="s">
        <v>1049</v>
      </c>
      <c r="M168" s="33" t="s">
        <v>1050</v>
      </c>
      <c r="N168" s="35">
        <v>38</v>
      </c>
      <c r="O168" s="35" t="e">
        <f t="shared" ca="1" si="29"/>
        <v>#REF!</v>
      </c>
      <c r="P168" s="37" t="e">
        <f t="shared" ca="1" si="23"/>
        <v>#REF!</v>
      </c>
      <c r="Q168" s="33" t="e">
        <f t="shared" ca="1" si="25"/>
        <v>#REF!</v>
      </c>
      <c r="S168" s="33" t="e">
        <f t="shared" ca="1" si="26"/>
        <v>#REF!</v>
      </c>
      <c r="T168" s="33" t="str">
        <f t="shared" si="27"/>
        <v>TB_ANA_DD_SALES_EMP</v>
      </c>
      <c r="U168" s="33" t="str">
        <f t="shared" si="28"/>
        <v>일매출사원</v>
      </c>
    </row>
    <row r="169" spans="9:21" x14ac:dyDescent="0.25">
      <c r="I169" s="34" t="str">
        <f t="shared" si="30"/>
        <v>6매출분석</v>
      </c>
      <c r="J169" s="33" t="s">
        <v>673</v>
      </c>
      <c r="K169" s="34" t="s">
        <v>729</v>
      </c>
      <c r="L169" s="33" t="s">
        <v>810</v>
      </c>
      <c r="M169" s="33" t="s">
        <v>811</v>
      </c>
      <c r="N169" s="35">
        <v>47</v>
      </c>
      <c r="O169" s="35" t="e">
        <f t="shared" ca="1" si="29"/>
        <v>#REF!</v>
      </c>
      <c r="P169" s="37" t="e">
        <f t="shared" ca="1" si="23"/>
        <v>#REF!</v>
      </c>
      <c r="Q169" s="33" t="e">
        <f t="shared" ca="1" si="25"/>
        <v>#REF!</v>
      </c>
      <c r="S169" s="33" t="e">
        <f t="shared" ca="1" si="26"/>
        <v>#REF!</v>
      </c>
      <c r="T169" s="33" t="str">
        <f t="shared" si="27"/>
        <v>TB_ANA_DD_SALES_GRADE_ITEM</v>
      </c>
      <c r="U169" s="33" t="str">
        <f t="shared" si="28"/>
        <v>일매출회원등급품목</v>
      </c>
    </row>
    <row r="170" spans="9:21" x14ac:dyDescent="0.25">
      <c r="I170" s="34" t="str">
        <f t="shared" si="30"/>
        <v>6매출분석</v>
      </c>
      <c r="J170" s="33" t="s">
        <v>673</v>
      </c>
      <c r="K170" s="34" t="s">
        <v>729</v>
      </c>
      <c r="L170" s="33" t="s">
        <v>674</v>
      </c>
      <c r="M170" s="33" t="s">
        <v>675</v>
      </c>
      <c r="N170" s="35">
        <v>14</v>
      </c>
      <c r="O170" s="35" t="e">
        <f t="shared" ca="1" si="29"/>
        <v>#REF!</v>
      </c>
      <c r="P170" s="37" t="e">
        <f t="shared" ca="1" si="23"/>
        <v>#REF!</v>
      </c>
      <c r="Q170" s="33" t="e">
        <f t="shared" ca="1" si="25"/>
        <v>#REF!</v>
      </c>
      <c r="S170" s="33" t="e">
        <f t="shared" ca="1" si="26"/>
        <v>#REF!</v>
      </c>
      <c r="T170" s="33" t="str">
        <f t="shared" si="27"/>
        <v>TB_ANA_DD_SALES_GRP_AMT</v>
      </c>
      <c r="U170" s="33" t="str">
        <f t="shared" si="28"/>
        <v>일매출그룹금액</v>
      </c>
    </row>
    <row r="171" spans="9:21" x14ac:dyDescent="0.25">
      <c r="I171" s="34" t="str">
        <f t="shared" si="30"/>
        <v>6매출분석</v>
      </c>
      <c r="J171" s="33" t="s">
        <v>673</v>
      </c>
      <c r="K171" s="34" t="s">
        <v>729</v>
      </c>
      <c r="L171" s="33" t="s">
        <v>3453</v>
      </c>
      <c r="M171" s="33" t="s">
        <v>1221</v>
      </c>
      <c r="N171" s="35">
        <v>14</v>
      </c>
      <c r="O171" s="35" t="e">
        <f t="shared" ca="1" si="29"/>
        <v>#REF!</v>
      </c>
      <c r="P171" s="37" t="e">
        <f t="shared" ca="1" si="23"/>
        <v>#REF!</v>
      </c>
      <c r="Q171" s="33" t="e">
        <f t="shared" ca="1" si="25"/>
        <v>#REF!</v>
      </c>
      <c r="S171" s="33" t="e">
        <f t="shared" ca="1" si="26"/>
        <v>#REF!</v>
      </c>
      <c r="T171" s="33" t="str">
        <f t="shared" si="27"/>
        <v>TB_ANA_DD_SALES_GRP_AMT_PROM</v>
      </c>
      <c r="U171" s="33" t="str">
        <f t="shared" si="28"/>
        <v>일매출그룹금액프로모션</v>
      </c>
    </row>
    <row r="172" spans="9:21" x14ac:dyDescent="0.25">
      <c r="I172" s="34" t="str">
        <f t="shared" si="30"/>
        <v>6매출분석</v>
      </c>
      <c r="J172" s="33" t="s">
        <v>673</v>
      </c>
      <c r="K172" s="34" t="s">
        <v>729</v>
      </c>
      <c r="L172" s="33" t="s">
        <v>365</v>
      </c>
      <c r="M172" s="33" t="s">
        <v>366</v>
      </c>
      <c r="N172" s="35">
        <v>44</v>
      </c>
      <c r="O172" s="35" t="e">
        <f t="shared" ca="1" si="29"/>
        <v>#REF!</v>
      </c>
      <c r="P172" s="37" t="e">
        <f t="shared" ca="1" si="23"/>
        <v>#REF!</v>
      </c>
      <c r="Q172" s="33" t="e">
        <f t="shared" ca="1" si="25"/>
        <v>#REF!</v>
      </c>
      <c r="S172" s="33" t="e">
        <f t="shared" ca="1" si="26"/>
        <v>#REF!</v>
      </c>
      <c r="T172" s="33" t="str">
        <f t="shared" si="27"/>
        <v>TB_ANA_DD_SALES_ITEM</v>
      </c>
      <c r="U172" s="33" t="str">
        <f t="shared" si="28"/>
        <v>일매출품목</v>
      </c>
    </row>
    <row r="173" spans="9:21" x14ac:dyDescent="0.25">
      <c r="I173" s="34" t="str">
        <f t="shared" si="30"/>
        <v>6매출분석</v>
      </c>
      <c r="J173" s="33" t="s">
        <v>673</v>
      </c>
      <c r="K173" s="34" t="s">
        <v>729</v>
      </c>
      <c r="L173" s="33" t="s">
        <v>1222</v>
      </c>
      <c r="M173" s="33" t="s">
        <v>1223</v>
      </c>
      <c r="N173" s="35">
        <v>61</v>
      </c>
      <c r="O173" s="35" t="e">
        <f t="shared" ca="1" si="29"/>
        <v>#REF!</v>
      </c>
      <c r="P173" s="37" t="e">
        <f t="shared" ca="1" si="23"/>
        <v>#REF!</v>
      </c>
      <c r="Q173" s="33" t="e">
        <f t="shared" ca="1" si="25"/>
        <v>#REF!</v>
      </c>
      <c r="S173" s="33" t="e">
        <f t="shared" ca="1" si="26"/>
        <v>#REF!</v>
      </c>
      <c r="T173" s="33" t="str">
        <f t="shared" si="27"/>
        <v>TB_ANA_DD_SALES_ITEM_AGE</v>
      </c>
      <c r="U173" s="33" t="str">
        <f t="shared" si="28"/>
        <v>일매출품목연령대</v>
      </c>
    </row>
    <row r="174" spans="9:21" x14ac:dyDescent="0.25">
      <c r="I174" s="34" t="str">
        <f t="shared" si="30"/>
        <v>6매출분석</v>
      </c>
      <c r="J174" s="33" t="s">
        <v>673</v>
      </c>
      <c r="K174" s="34" t="s">
        <v>729</v>
      </c>
      <c r="L174" s="33" t="s">
        <v>103</v>
      </c>
      <c r="M174" s="33" t="s">
        <v>373</v>
      </c>
      <c r="N174" s="35">
        <v>45</v>
      </c>
      <c r="O174" s="35" t="e">
        <f t="shared" ca="1" si="29"/>
        <v>#REF!</v>
      </c>
      <c r="P174" s="37" t="e">
        <f t="shared" ca="1" si="23"/>
        <v>#REF!</v>
      </c>
      <c r="Q174" s="33" t="e">
        <f t="shared" ca="1" si="25"/>
        <v>#REF!</v>
      </c>
      <c r="S174" s="33" t="e">
        <f t="shared" ca="1" si="26"/>
        <v>#REF!</v>
      </c>
      <c r="T174" s="33" t="str">
        <f t="shared" si="27"/>
        <v>TB_ANA_DD_SALES_ITEM_EMP</v>
      </c>
      <c r="U174" s="33" t="str">
        <f t="shared" si="28"/>
        <v>일매출품목사원</v>
      </c>
    </row>
    <row r="175" spans="9:21" x14ac:dyDescent="0.25">
      <c r="I175" s="34" t="str">
        <f t="shared" si="30"/>
        <v>6매출분석</v>
      </c>
      <c r="J175" s="33" t="s">
        <v>673</v>
      </c>
      <c r="K175" s="34" t="s">
        <v>729</v>
      </c>
      <c r="L175" s="33" t="s">
        <v>676</v>
      </c>
      <c r="M175" s="33" t="s">
        <v>677</v>
      </c>
      <c r="N175" s="35">
        <v>38</v>
      </c>
      <c r="O175" s="35" t="e">
        <f t="shared" ca="1" si="29"/>
        <v>#REF!</v>
      </c>
      <c r="P175" s="37" t="e">
        <f t="shared" ca="1" si="23"/>
        <v>#REF!</v>
      </c>
      <c r="Q175" s="33" t="e">
        <f t="shared" ca="1" si="25"/>
        <v>#REF!</v>
      </c>
      <c r="S175" s="33" t="e">
        <f t="shared" ca="1" si="26"/>
        <v>#REF!</v>
      </c>
      <c r="T175" s="33" t="str">
        <f t="shared" si="27"/>
        <v>TB_ANA_DD_SALES_ITEM_PROM</v>
      </c>
      <c r="U175" s="33" t="str">
        <f t="shared" si="28"/>
        <v>일매출품목프로모션</v>
      </c>
    </row>
    <row r="176" spans="9:21" x14ac:dyDescent="0.25">
      <c r="I176" s="34" t="str">
        <f t="shared" si="30"/>
        <v>6매출분석</v>
      </c>
      <c r="J176" s="33" t="s">
        <v>673</v>
      </c>
      <c r="K176" s="34" t="s">
        <v>729</v>
      </c>
      <c r="L176" s="33" t="s">
        <v>375</v>
      </c>
      <c r="M176" s="33" t="s">
        <v>376</v>
      </c>
      <c r="N176" s="35">
        <v>45</v>
      </c>
      <c r="O176" s="35" t="e">
        <f t="shared" ca="1" si="29"/>
        <v>#REF!</v>
      </c>
      <c r="P176" s="37" t="e">
        <f t="shared" ca="1" si="23"/>
        <v>#REF!</v>
      </c>
      <c r="Q176" s="33" t="e">
        <f t="shared" ca="1" si="25"/>
        <v>#REF!</v>
      </c>
      <c r="S176" s="33" t="e">
        <f t="shared" ca="1" si="26"/>
        <v>#REF!</v>
      </c>
      <c r="T176" s="33" t="str">
        <f t="shared" si="27"/>
        <v>TB_ANA_DD_SALES_ITEM_TM</v>
      </c>
      <c r="U176" s="33" t="str">
        <f t="shared" si="28"/>
        <v>일매출품목시간</v>
      </c>
    </row>
    <row r="177" spans="9:21" x14ac:dyDescent="0.25">
      <c r="I177" s="34" t="str">
        <f t="shared" si="30"/>
        <v>6매출분석</v>
      </c>
      <c r="J177" s="33" t="s">
        <v>673</v>
      </c>
      <c r="K177" s="34" t="s">
        <v>729</v>
      </c>
      <c r="L177" s="33" t="s">
        <v>369</v>
      </c>
      <c r="M177" s="33" t="s">
        <v>370</v>
      </c>
      <c r="N177" s="35">
        <v>16</v>
      </c>
      <c r="O177" s="35" t="e">
        <f t="shared" ca="1" si="29"/>
        <v>#REF!</v>
      </c>
      <c r="P177" s="37" t="e">
        <f t="shared" ca="1" si="23"/>
        <v>#REF!</v>
      </c>
      <c r="Q177" s="33" t="e">
        <f t="shared" ca="1" si="25"/>
        <v>#REF!</v>
      </c>
      <c r="S177" s="33" t="e">
        <f t="shared" ca="1" si="26"/>
        <v>#REF!</v>
      </c>
      <c r="T177" s="33" t="str">
        <f t="shared" si="27"/>
        <v>TB_ANA_DD_SALES_KORAIL</v>
      </c>
      <c r="U177" s="33" t="str">
        <f t="shared" si="28"/>
        <v>일매출코레일</v>
      </c>
    </row>
    <row r="178" spans="9:21" x14ac:dyDescent="0.25">
      <c r="I178" s="34" t="str">
        <f t="shared" si="30"/>
        <v>6매출분석</v>
      </c>
      <c r="J178" s="33" t="s">
        <v>673</v>
      </c>
      <c r="K178" s="34" t="s">
        <v>729</v>
      </c>
      <c r="L178" s="33" t="s">
        <v>708</v>
      </c>
      <c r="M178" s="33" t="s">
        <v>709</v>
      </c>
      <c r="N178" s="35">
        <v>41</v>
      </c>
      <c r="O178" s="35" t="e">
        <f t="shared" ca="1" si="29"/>
        <v>#REF!</v>
      </c>
      <c r="P178" s="37" t="e">
        <f t="shared" ca="1" si="23"/>
        <v>#REF!</v>
      </c>
      <c r="Q178" s="33" t="e">
        <f t="shared" ca="1" si="25"/>
        <v>#REF!</v>
      </c>
      <c r="S178" s="33" t="e">
        <f t="shared" ca="1" si="26"/>
        <v>#REF!</v>
      </c>
      <c r="T178" s="33" t="str">
        <f t="shared" si="27"/>
        <v>TB_ANA_DD_SALES_MEM_GRADE</v>
      </c>
      <c r="U178" s="33" t="str">
        <f t="shared" si="28"/>
        <v>일매출회원등급</v>
      </c>
    </row>
    <row r="179" spans="9:21" x14ac:dyDescent="0.25">
      <c r="I179" s="34" t="str">
        <f t="shared" si="30"/>
        <v>6매출분석</v>
      </c>
      <c r="J179" s="33" t="s">
        <v>673</v>
      </c>
      <c r="K179" s="34" t="s">
        <v>729</v>
      </c>
      <c r="L179" s="33" t="s">
        <v>1224</v>
      </c>
      <c r="M179" s="33" t="s">
        <v>1225</v>
      </c>
      <c r="N179" s="35">
        <v>17</v>
      </c>
      <c r="O179" s="35" t="e">
        <f t="shared" ca="1" si="29"/>
        <v>#REF!</v>
      </c>
      <c r="P179" s="37" t="e">
        <f t="shared" ref="P179:P218" ca="1" si="31">IF(N179-O179=0,"",N179-O179)</f>
        <v>#REF!</v>
      </c>
      <c r="Q179" s="33" t="e">
        <f t="shared" ca="1" si="25"/>
        <v>#REF!</v>
      </c>
      <c r="S179" s="33" t="e">
        <f t="shared" ca="1" si="26"/>
        <v>#REF!</v>
      </c>
      <c r="T179" s="33" t="str">
        <f t="shared" si="27"/>
        <v>TB_ANA_DD_SALES_MEM_TP_TM</v>
      </c>
      <c r="U179" s="33" t="str">
        <f t="shared" si="28"/>
        <v>일매출회원유형시간</v>
      </c>
    </row>
    <row r="180" spans="9:21" x14ac:dyDescent="0.25">
      <c r="I180" s="34" t="str">
        <f t="shared" si="30"/>
        <v>6매출분석</v>
      </c>
      <c r="J180" s="33" t="s">
        <v>673</v>
      </c>
      <c r="K180" s="34" t="s">
        <v>729</v>
      </c>
      <c r="L180" s="33" t="s">
        <v>371</v>
      </c>
      <c r="M180" s="33" t="s">
        <v>372</v>
      </c>
      <c r="N180" s="35">
        <v>12</v>
      </c>
      <c r="O180" s="35" t="e">
        <f t="shared" ca="1" si="29"/>
        <v>#REF!</v>
      </c>
      <c r="P180" s="37" t="e">
        <f t="shared" ca="1" si="31"/>
        <v>#REF!</v>
      </c>
      <c r="Q180" s="33" t="e">
        <f t="shared" ca="1" si="25"/>
        <v>#REF!</v>
      </c>
      <c r="S180" s="33" t="e">
        <f t="shared" ca="1" si="26"/>
        <v>#REF!</v>
      </c>
      <c r="T180" s="33" t="str">
        <f t="shared" si="27"/>
        <v>TB_ANA_DD_SALES_PAY_WAY</v>
      </c>
      <c r="U180" s="33" t="str">
        <f t="shared" si="28"/>
        <v>일매출결제수단</v>
      </c>
    </row>
    <row r="181" spans="9:21" x14ac:dyDescent="0.25">
      <c r="I181" s="34" t="str">
        <f t="shared" si="30"/>
        <v>6매출분석</v>
      </c>
      <c r="J181" s="33" t="s">
        <v>673</v>
      </c>
      <c r="K181" s="34" t="s">
        <v>729</v>
      </c>
      <c r="L181" s="33" t="s">
        <v>1226</v>
      </c>
      <c r="M181" s="33" t="s">
        <v>1227</v>
      </c>
      <c r="N181" s="35">
        <v>34</v>
      </c>
      <c r="O181" s="35" t="e">
        <f t="shared" ca="1" si="29"/>
        <v>#REF!</v>
      </c>
      <c r="P181" s="37" t="e">
        <f t="shared" ca="1" si="31"/>
        <v>#REF!</v>
      </c>
      <c r="Q181" s="33" t="e">
        <f t="shared" ca="1" si="25"/>
        <v>#REF!</v>
      </c>
      <c r="S181" s="33" t="e">
        <f t="shared" ca="1" si="26"/>
        <v>#REF!</v>
      </c>
      <c r="T181" s="33" t="str">
        <f t="shared" si="27"/>
        <v>TB_ANA_DD_SALES_PROM</v>
      </c>
      <c r="U181" s="33" t="str">
        <f t="shared" si="28"/>
        <v>일매출프로모션</v>
      </c>
    </row>
    <row r="182" spans="9:21" x14ac:dyDescent="0.25">
      <c r="I182" s="34" t="str">
        <f t="shared" si="30"/>
        <v>6매출분석</v>
      </c>
      <c r="J182" s="33" t="s">
        <v>673</v>
      </c>
      <c r="K182" s="34" t="s">
        <v>729</v>
      </c>
      <c r="L182" s="33" t="s">
        <v>361</v>
      </c>
      <c r="M182" s="33" t="s">
        <v>362</v>
      </c>
      <c r="N182" s="35">
        <v>39</v>
      </c>
      <c r="O182" s="35" t="e">
        <f t="shared" ca="1" si="29"/>
        <v>#REF!</v>
      </c>
      <c r="P182" s="37" t="e">
        <f t="shared" ca="1" si="31"/>
        <v>#REF!</v>
      </c>
      <c r="Q182" s="33" t="e">
        <f t="shared" ca="1" si="25"/>
        <v>#REF!</v>
      </c>
      <c r="S182" s="33" t="e">
        <f t="shared" ca="1" si="26"/>
        <v>#REF!</v>
      </c>
      <c r="T182" s="33" t="str">
        <f t="shared" si="27"/>
        <v>TB_ANA_DD_SALES_TM</v>
      </c>
      <c r="U182" s="33" t="str">
        <f t="shared" si="28"/>
        <v>일매출시간</v>
      </c>
    </row>
    <row r="183" spans="9:21" x14ac:dyDescent="0.25">
      <c r="I183" s="34" t="str">
        <f t="shared" si="30"/>
        <v>6매출분석</v>
      </c>
      <c r="J183" s="33" t="s">
        <v>673</v>
      </c>
      <c r="K183" s="34" t="s">
        <v>729</v>
      </c>
      <c r="L183" s="33" t="s">
        <v>896</v>
      </c>
      <c r="M183" s="33" t="s">
        <v>897</v>
      </c>
      <c r="N183" s="35">
        <v>18</v>
      </c>
      <c r="O183" s="35" t="e">
        <f t="shared" ca="1" si="29"/>
        <v>#REF!</v>
      </c>
      <c r="P183" s="37" t="e">
        <f t="shared" ca="1" si="31"/>
        <v>#REF!</v>
      </c>
      <c r="Q183" s="33" t="e">
        <f t="shared" ca="1" si="25"/>
        <v>#REF!</v>
      </c>
      <c r="S183" s="33" t="e">
        <f t="shared" ca="1" si="26"/>
        <v>#REF!</v>
      </c>
      <c r="T183" s="33" t="str">
        <f t="shared" si="27"/>
        <v>TB_ANA_MM_MEM</v>
      </c>
      <c r="U183" s="33" t="str">
        <f t="shared" si="28"/>
        <v>월회원</v>
      </c>
    </row>
    <row r="184" spans="9:21" x14ac:dyDescent="0.25">
      <c r="I184" s="34" t="str">
        <f t="shared" si="30"/>
        <v>6매출분석</v>
      </c>
      <c r="J184" s="33" t="s">
        <v>673</v>
      </c>
      <c r="K184" s="34" t="s">
        <v>729</v>
      </c>
      <c r="L184" s="33" t="s">
        <v>359</v>
      </c>
      <c r="M184" s="33" t="s">
        <v>360</v>
      </c>
      <c r="N184" s="35">
        <v>38</v>
      </c>
      <c r="O184" s="35" t="e">
        <f t="shared" ca="1" si="29"/>
        <v>#REF!</v>
      </c>
      <c r="P184" s="37" t="e">
        <f t="shared" ca="1" si="31"/>
        <v>#REF!</v>
      </c>
      <c r="Q184" s="33" t="e">
        <f t="shared" ca="1" si="25"/>
        <v>#REF!</v>
      </c>
      <c r="S184" s="33" t="e">
        <f t="shared" ca="1" si="26"/>
        <v>#REF!</v>
      </c>
      <c r="T184" s="33" t="str">
        <f t="shared" si="27"/>
        <v>TB_ANA_MM_SALES</v>
      </c>
      <c r="U184" s="33" t="str">
        <f t="shared" si="28"/>
        <v>월매출</v>
      </c>
    </row>
    <row r="185" spans="9:21" x14ac:dyDescent="0.25">
      <c r="I185" s="34" t="str">
        <f t="shared" si="30"/>
        <v>6매출분석</v>
      </c>
      <c r="J185" s="33" t="s">
        <v>673</v>
      </c>
      <c r="K185" s="34" t="s">
        <v>729</v>
      </c>
      <c r="L185" s="33" t="s">
        <v>1228</v>
      </c>
      <c r="M185" s="33" t="s">
        <v>1229</v>
      </c>
      <c r="N185" s="35">
        <v>45</v>
      </c>
      <c r="O185" s="35" t="e">
        <f t="shared" ca="1" si="29"/>
        <v>#REF!</v>
      </c>
      <c r="P185" s="37" t="e">
        <f t="shared" ca="1" si="31"/>
        <v>#REF!</v>
      </c>
      <c r="Q185" s="33" t="e">
        <f t="shared" ca="1" si="25"/>
        <v>#REF!</v>
      </c>
      <c r="S185" s="33" t="e">
        <f t="shared" ca="1" si="26"/>
        <v>#REF!</v>
      </c>
      <c r="T185" s="33" t="str">
        <f t="shared" si="27"/>
        <v>TB_ANA_MM_SALES_AGE</v>
      </c>
      <c r="U185" s="33" t="str">
        <f t="shared" si="28"/>
        <v>월매출연령대</v>
      </c>
    </row>
    <row r="186" spans="9:21" x14ac:dyDescent="0.25">
      <c r="I186" s="34" t="str">
        <f t="shared" si="30"/>
        <v>6매출분석</v>
      </c>
      <c r="J186" s="33" t="s">
        <v>673</v>
      </c>
      <c r="K186" s="34" t="s">
        <v>729</v>
      </c>
      <c r="L186" s="33" t="s">
        <v>1047</v>
      </c>
      <c r="M186" s="33" t="s">
        <v>1048</v>
      </c>
      <c r="N186" s="35">
        <v>38</v>
      </c>
      <c r="O186" s="35" t="e">
        <f t="shared" ca="1" si="29"/>
        <v>#REF!</v>
      </c>
      <c r="P186" s="37" t="e">
        <f t="shared" ca="1" si="31"/>
        <v>#REF!</v>
      </c>
      <c r="Q186" s="33" t="e">
        <f t="shared" ca="1" si="25"/>
        <v>#REF!</v>
      </c>
      <c r="S186" s="33" t="e">
        <f t="shared" ca="1" si="26"/>
        <v>#REF!</v>
      </c>
      <c r="T186" s="33" t="str">
        <f t="shared" si="27"/>
        <v>TB_ANA_MM_SALES_EMP</v>
      </c>
      <c r="U186" s="33" t="str">
        <f t="shared" si="28"/>
        <v>월매출사원</v>
      </c>
    </row>
    <row r="187" spans="9:21" x14ac:dyDescent="0.25">
      <c r="I187" s="34" t="str">
        <f t="shared" si="30"/>
        <v>6매출분석</v>
      </c>
      <c r="J187" s="33" t="s">
        <v>673</v>
      </c>
      <c r="K187" s="34" t="s">
        <v>729</v>
      </c>
      <c r="L187" s="33" t="s">
        <v>808</v>
      </c>
      <c r="M187" s="33" t="s">
        <v>809</v>
      </c>
      <c r="N187" s="35">
        <v>47</v>
      </c>
      <c r="O187" s="35" t="e">
        <f t="shared" ca="1" si="29"/>
        <v>#REF!</v>
      </c>
      <c r="P187" s="37" t="e">
        <f t="shared" ca="1" si="31"/>
        <v>#REF!</v>
      </c>
      <c r="Q187" s="33" t="e">
        <f t="shared" ca="1" si="25"/>
        <v>#REF!</v>
      </c>
      <c r="S187" s="33" t="e">
        <f t="shared" ca="1" si="26"/>
        <v>#REF!</v>
      </c>
      <c r="T187" s="33" t="str">
        <f t="shared" si="27"/>
        <v>TB_ANA_MM_SALES_GRADE_ITEM</v>
      </c>
      <c r="U187" s="33" t="str">
        <f t="shared" si="28"/>
        <v>월매출회원등급품목</v>
      </c>
    </row>
    <row r="188" spans="9:21" x14ac:dyDescent="0.25">
      <c r="I188" s="34" t="str">
        <f t="shared" si="30"/>
        <v>6매출분석</v>
      </c>
      <c r="J188" s="33" t="s">
        <v>673</v>
      </c>
      <c r="K188" s="34" t="s">
        <v>729</v>
      </c>
      <c r="L188" s="33" t="s">
        <v>367</v>
      </c>
      <c r="M188" s="33" t="s">
        <v>368</v>
      </c>
      <c r="N188" s="35">
        <v>44</v>
      </c>
      <c r="O188" s="35" t="e">
        <f t="shared" ca="1" si="29"/>
        <v>#REF!</v>
      </c>
      <c r="P188" s="37" t="e">
        <f t="shared" ca="1" si="31"/>
        <v>#REF!</v>
      </c>
      <c r="Q188" s="33" t="e">
        <f t="shared" ca="1" si="25"/>
        <v>#REF!</v>
      </c>
      <c r="S188" s="33" t="e">
        <f t="shared" ca="1" si="26"/>
        <v>#REF!</v>
      </c>
      <c r="T188" s="33" t="str">
        <f t="shared" si="27"/>
        <v>TB_ANA_MM_SALES_ITEM</v>
      </c>
      <c r="U188" s="33" t="str">
        <f t="shared" si="28"/>
        <v>월매출품목</v>
      </c>
    </row>
    <row r="189" spans="9:21" x14ac:dyDescent="0.25">
      <c r="I189" s="34" t="str">
        <f t="shared" si="30"/>
        <v>6매출분석</v>
      </c>
      <c r="J189" s="33" t="s">
        <v>673</v>
      </c>
      <c r="K189" s="34" t="s">
        <v>729</v>
      </c>
      <c r="L189" s="33" t="s">
        <v>1230</v>
      </c>
      <c r="M189" s="33" t="s">
        <v>1231</v>
      </c>
      <c r="N189" s="35">
        <v>61</v>
      </c>
      <c r="O189" s="35" t="e">
        <f t="shared" ca="1" si="29"/>
        <v>#REF!</v>
      </c>
      <c r="P189" s="37" t="e">
        <f t="shared" ca="1" si="31"/>
        <v>#REF!</v>
      </c>
      <c r="Q189" s="33" t="e">
        <f t="shared" ca="1" si="25"/>
        <v>#REF!</v>
      </c>
      <c r="S189" s="33" t="e">
        <f t="shared" ca="1" si="26"/>
        <v>#REF!</v>
      </c>
      <c r="T189" s="33" t="str">
        <f t="shared" si="27"/>
        <v>TB_ANA_MM_SALES_ITEM_AGE</v>
      </c>
      <c r="U189" s="33" t="str">
        <f t="shared" si="28"/>
        <v>월매출품목연령대</v>
      </c>
    </row>
    <row r="190" spans="9:21" x14ac:dyDescent="0.25">
      <c r="I190" s="34" t="str">
        <f t="shared" si="30"/>
        <v>6매출분석</v>
      </c>
      <c r="J190" s="33" t="s">
        <v>673</v>
      </c>
      <c r="K190" s="34" t="s">
        <v>729</v>
      </c>
      <c r="L190" s="33" t="s">
        <v>104</v>
      </c>
      <c r="M190" s="33" t="s">
        <v>374</v>
      </c>
      <c r="N190" s="35">
        <v>45</v>
      </c>
      <c r="O190" s="35" t="e">
        <f t="shared" ca="1" si="29"/>
        <v>#REF!</v>
      </c>
      <c r="P190" s="37" t="e">
        <f t="shared" ca="1" si="31"/>
        <v>#REF!</v>
      </c>
      <c r="Q190" s="33" t="e">
        <f t="shared" ca="1" si="25"/>
        <v>#REF!</v>
      </c>
      <c r="S190" s="33" t="e">
        <f t="shared" ca="1" si="26"/>
        <v>#REF!</v>
      </c>
      <c r="T190" s="33" t="str">
        <f t="shared" si="27"/>
        <v>TB_ANA_MM_SALES_ITEM_EMP</v>
      </c>
      <c r="U190" s="33" t="str">
        <f t="shared" si="28"/>
        <v>월매출품목사원</v>
      </c>
    </row>
    <row r="191" spans="9:21" x14ac:dyDescent="0.25">
      <c r="I191" s="34" t="str">
        <f t="shared" si="30"/>
        <v>6매출분석</v>
      </c>
      <c r="J191" s="33" t="s">
        <v>673</v>
      </c>
      <c r="K191" s="34" t="s">
        <v>729</v>
      </c>
      <c r="L191" s="33" t="s">
        <v>377</v>
      </c>
      <c r="M191" s="33" t="s">
        <v>378</v>
      </c>
      <c r="N191" s="35">
        <v>45</v>
      </c>
      <c r="O191" s="35" t="e">
        <f t="shared" ca="1" si="29"/>
        <v>#REF!</v>
      </c>
      <c r="P191" s="37" t="e">
        <f t="shared" ca="1" si="31"/>
        <v>#REF!</v>
      </c>
      <c r="Q191" s="33" t="e">
        <f t="shared" ca="1" si="25"/>
        <v>#REF!</v>
      </c>
      <c r="S191" s="33" t="e">
        <f t="shared" ca="1" si="26"/>
        <v>#REF!</v>
      </c>
      <c r="T191" s="33" t="str">
        <f t="shared" si="27"/>
        <v>TB_ANA_MM_SALES_ITEM_TM</v>
      </c>
      <c r="U191" s="33" t="str">
        <f t="shared" si="28"/>
        <v>월매출품목시간</v>
      </c>
    </row>
    <row r="192" spans="9:21" x14ac:dyDescent="0.25">
      <c r="I192" s="34" t="str">
        <f t="shared" si="30"/>
        <v>6매출분석</v>
      </c>
      <c r="J192" s="33" t="s">
        <v>673</v>
      </c>
      <c r="K192" s="34" t="s">
        <v>729</v>
      </c>
      <c r="L192" s="33" t="s">
        <v>710</v>
      </c>
      <c r="M192" s="33" t="s">
        <v>711</v>
      </c>
      <c r="N192" s="35">
        <v>41</v>
      </c>
      <c r="O192" s="35" t="e">
        <f t="shared" ref="O192:O255" ca="1" si="32">COUNTIF(INDIRECT(VLOOKUP($K192,$A$2:$B$11,2,FALSE)&amp;"!E:E"),$M192)</f>
        <v>#REF!</v>
      </c>
      <c r="P192" s="37" t="e">
        <f t="shared" ca="1" si="31"/>
        <v>#REF!</v>
      </c>
      <c r="Q192" s="33" t="e">
        <f t="shared" ca="1" si="25"/>
        <v>#REF!</v>
      </c>
      <c r="S192" s="33" t="e">
        <f t="shared" ca="1" si="26"/>
        <v>#REF!</v>
      </c>
      <c r="T192" s="33" t="str">
        <f t="shared" si="27"/>
        <v>TB_ANA_MM_SALES_MEM_GRADE</v>
      </c>
      <c r="U192" s="33" t="str">
        <f t="shared" si="28"/>
        <v>월매출회원등급</v>
      </c>
    </row>
    <row r="193" spans="9:21" x14ac:dyDescent="0.25">
      <c r="I193" s="34" t="str">
        <f t="shared" si="30"/>
        <v>6매출분석</v>
      </c>
      <c r="J193" s="33" t="s">
        <v>673</v>
      </c>
      <c r="K193" s="34" t="s">
        <v>729</v>
      </c>
      <c r="L193" s="33" t="s">
        <v>363</v>
      </c>
      <c r="M193" s="33" t="s">
        <v>364</v>
      </c>
      <c r="N193" s="35">
        <v>38</v>
      </c>
      <c r="O193" s="35" t="e">
        <f t="shared" ca="1" si="32"/>
        <v>#REF!</v>
      </c>
      <c r="P193" s="37" t="e">
        <f t="shared" ca="1" si="31"/>
        <v>#REF!</v>
      </c>
      <c r="Q193" s="33" t="e">
        <f t="shared" ca="1" si="25"/>
        <v>#REF!</v>
      </c>
      <c r="S193" s="33" t="e">
        <f t="shared" ca="1" si="26"/>
        <v>#REF!</v>
      </c>
      <c r="T193" s="33" t="str">
        <f t="shared" si="27"/>
        <v>TB_ANA_MM_SALES_TM</v>
      </c>
      <c r="U193" s="33" t="str">
        <f t="shared" si="28"/>
        <v>월매출시간</v>
      </c>
    </row>
    <row r="194" spans="9:21" x14ac:dyDescent="0.25">
      <c r="I194" s="34" t="str">
        <f t="shared" si="30"/>
        <v>6매출분석</v>
      </c>
      <c r="J194" s="33" t="s">
        <v>673</v>
      </c>
      <c r="K194" s="34" t="s">
        <v>729</v>
      </c>
      <c r="L194" s="33" t="s">
        <v>1232</v>
      </c>
      <c r="M194" s="33" t="s">
        <v>1233</v>
      </c>
      <c r="N194" s="35">
        <v>59</v>
      </c>
      <c r="O194" s="35" t="e">
        <f t="shared" ca="1" si="32"/>
        <v>#REF!</v>
      </c>
      <c r="P194" s="37" t="e">
        <f t="shared" ca="1" si="31"/>
        <v>#REF!</v>
      </c>
      <c r="Q194" s="33" t="e">
        <f t="shared" ca="1" si="25"/>
        <v>#REF!</v>
      </c>
      <c r="S194" s="33" t="e">
        <f t="shared" ca="1" si="26"/>
        <v>#REF!</v>
      </c>
      <c r="T194" s="33" t="str">
        <f t="shared" si="27"/>
        <v>TB_ANA_YY_SALES_ITEM</v>
      </c>
      <c r="U194" s="33" t="str">
        <f t="shared" si="28"/>
        <v>년매출품목</v>
      </c>
    </row>
    <row r="195" spans="9:21" x14ac:dyDescent="0.25">
      <c r="I195" s="34" t="str">
        <f t="shared" si="30"/>
        <v>7마감관리</v>
      </c>
      <c r="J195" s="33" t="s">
        <v>668</v>
      </c>
      <c r="K195" s="34" t="s">
        <v>732</v>
      </c>
      <c r="L195" s="33" t="s">
        <v>1234</v>
      </c>
      <c r="M195" s="33" t="s">
        <v>1235</v>
      </c>
      <c r="N195" s="35">
        <v>11</v>
      </c>
      <c r="O195" s="35" t="e">
        <f t="shared" ca="1" si="32"/>
        <v>#REF!</v>
      </c>
      <c r="P195" s="37" t="e">
        <f t="shared" ca="1" si="31"/>
        <v>#REF!</v>
      </c>
      <c r="Q195" s="33" t="e">
        <f t="shared" ref="Q195:Q258" ca="1" si="33">INDEX(INDIRECT($I195&amp;"!$C:$C"),MATCH($M195,INDIRECT($I195&amp;"!$E:$E"),0))</f>
        <v>#REF!</v>
      </c>
      <c r="S195" s="33" t="e">
        <f t="shared" ref="S195:S258" ca="1" si="34">IF(J195="","인터페이스관리",J195)&amp;" / "&amp;Q195</f>
        <v>#REF!</v>
      </c>
      <c r="T195" s="33" t="str">
        <f t="shared" ref="T195:T258" si="35">M195</f>
        <v>TB_CLO_CARD_OPT_CONF</v>
      </c>
      <c r="U195" s="33" t="str">
        <f t="shared" ref="U195:U258" si="36">L195</f>
        <v>카드임의등록확정</v>
      </c>
    </row>
    <row r="196" spans="9:21" x14ac:dyDescent="0.25">
      <c r="I196" s="34" t="str">
        <f t="shared" si="30"/>
        <v>7마감관리</v>
      </c>
      <c r="J196" s="33" t="s">
        <v>668</v>
      </c>
      <c r="K196" s="34" t="s">
        <v>732</v>
      </c>
      <c r="L196" s="33" t="s">
        <v>381</v>
      </c>
      <c r="M196" s="33" t="s">
        <v>382</v>
      </c>
      <c r="N196" s="35">
        <v>12</v>
      </c>
      <c r="O196" s="35" t="e">
        <f t="shared" ca="1" si="32"/>
        <v>#REF!</v>
      </c>
      <c r="P196" s="37" t="e">
        <f t="shared" ca="1" si="31"/>
        <v>#REF!</v>
      </c>
      <c r="Q196" s="33" t="e">
        <f t="shared" ca="1" si="33"/>
        <v>#REF!</v>
      </c>
      <c r="S196" s="33" t="e">
        <f t="shared" ca="1" si="34"/>
        <v>#REF!</v>
      </c>
      <c r="T196" s="33" t="str">
        <f t="shared" si="35"/>
        <v>TB_CLO_DDL</v>
      </c>
      <c r="U196" s="33" t="str">
        <f t="shared" si="36"/>
        <v>마감</v>
      </c>
    </row>
    <row r="197" spans="9:21" x14ac:dyDescent="0.25">
      <c r="I197" s="34" t="str">
        <f t="shared" si="30"/>
        <v>7마감관리</v>
      </c>
      <c r="J197" s="33" t="s">
        <v>668</v>
      </c>
      <c r="K197" s="34" t="s">
        <v>732</v>
      </c>
      <c r="L197" s="33" t="s">
        <v>395</v>
      </c>
      <c r="M197" s="33" t="s">
        <v>396</v>
      </c>
      <c r="N197" s="35">
        <v>13</v>
      </c>
      <c r="O197" s="35" t="e">
        <f t="shared" ca="1" si="32"/>
        <v>#REF!</v>
      </c>
      <c r="P197" s="37" t="e">
        <f t="shared" ca="1" si="31"/>
        <v>#REF!</v>
      </c>
      <c r="Q197" s="33" t="e">
        <f t="shared" ca="1" si="33"/>
        <v>#REF!</v>
      </c>
      <c r="S197" s="33" t="e">
        <f t="shared" ca="1" si="34"/>
        <v>#REF!</v>
      </c>
      <c r="T197" s="33" t="str">
        <f t="shared" si="35"/>
        <v>TB_CLO_FSALE_CALC</v>
      </c>
      <c r="U197" s="33" t="str">
        <f t="shared" si="36"/>
        <v>역매정산</v>
      </c>
    </row>
    <row r="198" spans="9:21" x14ac:dyDescent="0.25">
      <c r="I198" s="34" t="str">
        <f t="shared" si="30"/>
        <v>7마감관리</v>
      </c>
      <c r="J198" s="33" t="s">
        <v>668</v>
      </c>
      <c r="K198" s="34" t="s">
        <v>732</v>
      </c>
      <c r="L198" s="33" t="s">
        <v>383</v>
      </c>
      <c r="M198" s="33" t="s">
        <v>384</v>
      </c>
      <c r="N198" s="35">
        <v>14</v>
      </c>
      <c r="O198" s="35" t="e">
        <f t="shared" ca="1" si="32"/>
        <v>#REF!</v>
      </c>
      <c r="P198" s="37" t="e">
        <f t="shared" ca="1" si="31"/>
        <v>#REF!</v>
      </c>
      <c r="Q198" s="33" t="e">
        <f t="shared" ca="1" si="33"/>
        <v>#REF!</v>
      </c>
      <c r="S198" s="33" t="e">
        <f t="shared" ca="1" si="34"/>
        <v>#REF!</v>
      </c>
      <c r="T198" s="33" t="str">
        <f t="shared" si="35"/>
        <v>TB_CLO_LOSS_CALC</v>
      </c>
      <c r="U198" s="33" t="str">
        <f t="shared" si="36"/>
        <v>LOSS정산</v>
      </c>
    </row>
    <row r="199" spans="9:21" x14ac:dyDescent="0.25">
      <c r="I199" s="34" t="str">
        <f t="shared" si="30"/>
        <v>7마감관리</v>
      </c>
      <c r="J199" s="33" t="s">
        <v>668</v>
      </c>
      <c r="K199" s="34" t="s">
        <v>732</v>
      </c>
      <c r="L199" s="33" t="s">
        <v>387</v>
      </c>
      <c r="M199" s="33" t="s">
        <v>388</v>
      </c>
      <c r="N199" s="35">
        <v>9</v>
      </c>
      <c r="O199" s="35" t="e">
        <f t="shared" ca="1" si="32"/>
        <v>#REF!</v>
      </c>
      <c r="P199" s="37" t="e">
        <f t="shared" ca="1" si="31"/>
        <v>#REF!</v>
      </c>
      <c r="Q199" s="33" t="e">
        <f t="shared" ca="1" si="33"/>
        <v>#REF!</v>
      </c>
      <c r="S199" s="33" t="e">
        <f t="shared" ca="1" si="34"/>
        <v>#REF!</v>
      </c>
      <c r="T199" s="33" t="str">
        <f t="shared" si="35"/>
        <v>TB_CLO_LOSS_PERMIT_STD</v>
      </c>
      <c r="U199" s="33" t="str">
        <f t="shared" si="36"/>
        <v>LOSS허용기준</v>
      </c>
    </row>
    <row r="200" spans="9:21" x14ac:dyDescent="0.25">
      <c r="I200" s="34" t="str">
        <f t="shared" si="30"/>
        <v>7마감관리</v>
      </c>
      <c r="J200" s="33" t="s">
        <v>668</v>
      </c>
      <c r="K200" s="34" t="s">
        <v>732</v>
      </c>
      <c r="L200" s="33" t="s">
        <v>379</v>
      </c>
      <c r="M200" s="33" t="s">
        <v>380</v>
      </c>
      <c r="N200" s="35">
        <v>11</v>
      </c>
      <c r="O200" s="35" t="e">
        <f t="shared" ca="1" si="32"/>
        <v>#REF!</v>
      </c>
      <c r="P200" s="37" t="e">
        <f t="shared" ca="1" si="31"/>
        <v>#REF!</v>
      </c>
      <c r="Q200" s="33" t="e">
        <f t="shared" ca="1" si="33"/>
        <v>#REF!</v>
      </c>
      <c r="S200" s="33" t="e">
        <f t="shared" ca="1" si="34"/>
        <v>#REF!</v>
      </c>
      <c r="T200" s="33" t="str">
        <f t="shared" si="35"/>
        <v>TB_CLO_MILG_ACC_STD</v>
      </c>
      <c r="U200" s="33" t="str">
        <f t="shared" si="36"/>
        <v>마일리지적립기준</v>
      </c>
    </row>
    <row r="201" spans="9:21" x14ac:dyDescent="0.25">
      <c r="I201" s="34" t="str">
        <f t="shared" si="30"/>
        <v>7마감관리</v>
      </c>
      <c r="J201" s="33" t="s">
        <v>668</v>
      </c>
      <c r="K201" s="34" t="s">
        <v>732</v>
      </c>
      <c r="L201" s="33" t="s">
        <v>389</v>
      </c>
      <c r="M201" s="33" t="s">
        <v>390</v>
      </c>
      <c r="N201" s="35">
        <v>8</v>
      </c>
      <c r="O201" s="35" t="e">
        <f t="shared" ca="1" si="32"/>
        <v>#REF!</v>
      </c>
      <c r="P201" s="37" t="e">
        <f t="shared" ca="1" si="31"/>
        <v>#REF!</v>
      </c>
      <c r="Q201" s="33" t="e">
        <f t="shared" ca="1" si="33"/>
        <v>#REF!</v>
      </c>
      <c r="S201" s="33" t="e">
        <f t="shared" ca="1" si="34"/>
        <v>#REF!</v>
      </c>
      <c r="T201" s="33" t="str">
        <f t="shared" si="35"/>
        <v>TB_CLO_POINT_BURDEN_STD</v>
      </c>
      <c r="U201" s="33" t="str">
        <f t="shared" si="36"/>
        <v>포인트부담기준</v>
      </c>
    </row>
    <row r="202" spans="9:21" x14ac:dyDescent="0.25">
      <c r="I202" s="34" t="str">
        <f t="shared" si="30"/>
        <v>7마감관리</v>
      </c>
      <c r="J202" s="33" t="s">
        <v>668</v>
      </c>
      <c r="K202" s="34" t="s">
        <v>732</v>
      </c>
      <c r="L202" s="33" t="s">
        <v>385</v>
      </c>
      <c r="M202" s="33" t="s">
        <v>386</v>
      </c>
      <c r="N202" s="35">
        <v>14</v>
      </c>
      <c r="O202" s="35" t="e">
        <f t="shared" ca="1" si="32"/>
        <v>#REF!</v>
      </c>
      <c r="P202" s="37" t="e">
        <f t="shared" ca="1" si="31"/>
        <v>#REF!</v>
      </c>
      <c r="Q202" s="33" t="e">
        <f t="shared" ca="1" si="33"/>
        <v>#REF!</v>
      </c>
      <c r="S202" s="33" t="e">
        <f t="shared" ca="1" si="34"/>
        <v>#REF!</v>
      </c>
      <c r="T202" s="33" t="str">
        <f t="shared" si="35"/>
        <v>TB_CLO_POINT_CALC</v>
      </c>
      <c r="U202" s="33" t="str">
        <f t="shared" si="36"/>
        <v>포인트정산</v>
      </c>
    </row>
    <row r="203" spans="9:21" x14ac:dyDescent="0.25">
      <c r="I203" s="34" t="str">
        <f t="shared" si="30"/>
        <v>7마감관리</v>
      </c>
      <c r="J203" s="33" t="s">
        <v>668</v>
      </c>
      <c r="K203" s="34" t="s">
        <v>732</v>
      </c>
      <c r="L203" s="33" t="s">
        <v>114</v>
      </c>
      <c r="M203" s="33" t="s">
        <v>115</v>
      </c>
      <c r="N203" s="35">
        <v>18</v>
      </c>
      <c r="O203" s="35" t="e">
        <f t="shared" ca="1" si="32"/>
        <v>#REF!</v>
      </c>
      <c r="P203" s="37" t="e">
        <f t="shared" ca="1" si="31"/>
        <v>#REF!</v>
      </c>
      <c r="Q203" s="33" t="e">
        <f t="shared" ca="1" si="33"/>
        <v>#REF!</v>
      </c>
      <c r="S203" s="33" t="e">
        <f t="shared" ca="1" si="34"/>
        <v>#REF!</v>
      </c>
      <c r="T203" s="33" t="str">
        <f t="shared" si="35"/>
        <v>TB_CLO_PROM_CALC</v>
      </c>
      <c r="U203" s="33" t="str">
        <f t="shared" si="36"/>
        <v>프로모션정산</v>
      </c>
    </row>
    <row r="204" spans="9:21" x14ac:dyDescent="0.25">
      <c r="I204" s="34" t="str">
        <f t="shared" si="30"/>
        <v>7마감관리</v>
      </c>
      <c r="J204" s="33" t="s">
        <v>668</v>
      </c>
      <c r="K204" s="34" t="s">
        <v>732</v>
      </c>
      <c r="L204" s="33" t="s">
        <v>393</v>
      </c>
      <c r="M204" s="33" t="s">
        <v>394</v>
      </c>
      <c r="N204" s="35">
        <v>16</v>
      </c>
      <c r="O204" s="35" t="e">
        <f t="shared" ca="1" si="32"/>
        <v>#REF!</v>
      </c>
      <c r="P204" s="37" t="e">
        <f t="shared" ca="1" si="31"/>
        <v>#REF!</v>
      </c>
      <c r="Q204" s="33" t="e">
        <f t="shared" ca="1" si="33"/>
        <v>#REF!</v>
      </c>
      <c r="S204" s="33" t="e">
        <f t="shared" ca="1" si="34"/>
        <v>#REF!</v>
      </c>
      <c r="T204" s="33" t="str">
        <f t="shared" si="35"/>
        <v>TB_CLO_REBATE_CALC</v>
      </c>
      <c r="U204" s="33" t="str">
        <f t="shared" si="36"/>
        <v>리베이트정산</v>
      </c>
    </row>
    <row r="205" spans="9:21" x14ac:dyDescent="0.25">
      <c r="I205" s="34" t="str">
        <f t="shared" si="30"/>
        <v>7마감관리</v>
      </c>
      <c r="J205" s="33" t="s">
        <v>668</v>
      </c>
      <c r="K205" s="34" t="s">
        <v>732</v>
      </c>
      <c r="L205" s="33" t="s">
        <v>391</v>
      </c>
      <c r="M205" s="33" t="s">
        <v>392</v>
      </c>
      <c r="N205" s="35">
        <v>22</v>
      </c>
      <c r="O205" s="35" t="e">
        <f t="shared" ca="1" si="32"/>
        <v>#REF!</v>
      </c>
      <c r="P205" s="37" t="e">
        <f t="shared" ca="1" si="31"/>
        <v>#REF!</v>
      </c>
      <c r="Q205" s="33" t="e">
        <f t="shared" ca="1" si="33"/>
        <v>#REF!</v>
      </c>
      <c r="S205" s="33" t="e">
        <f t="shared" ca="1" si="34"/>
        <v>#REF!</v>
      </c>
      <c r="T205" s="33" t="str">
        <f t="shared" si="35"/>
        <v>TB_CLO_SALES_ADJ</v>
      </c>
      <c r="U205" s="33" t="str">
        <f t="shared" si="36"/>
        <v>매출조정</v>
      </c>
    </row>
    <row r="206" spans="9:21" x14ac:dyDescent="0.25">
      <c r="I206" s="34" t="str">
        <f t="shared" si="30"/>
        <v>7마감관리</v>
      </c>
      <c r="J206" s="33" t="s">
        <v>668</v>
      </c>
      <c r="K206" s="34" t="s">
        <v>732</v>
      </c>
      <c r="L206" s="33" t="s">
        <v>803</v>
      </c>
      <c r="M206" s="33" t="s">
        <v>797</v>
      </c>
      <c r="N206" s="35">
        <v>12</v>
      </c>
      <c r="O206" s="35" t="e">
        <f t="shared" ca="1" si="32"/>
        <v>#REF!</v>
      </c>
      <c r="P206" s="37" t="e">
        <f t="shared" ca="1" si="31"/>
        <v>#REF!</v>
      </c>
      <c r="Q206" s="33" t="e">
        <f t="shared" ca="1" si="33"/>
        <v>#REF!</v>
      </c>
      <c r="S206" s="33" t="e">
        <f t="shared" ca="1" si="34"/>
        <v>#REF!</v>
      </c>
      <c r="T206" s="33" t="str">
        <f t="shared" si="35"/>
        <v>TB_CLO_SALES_ADJ_SPC</v>
      </c>
      <c r="U206" s="33" t="str">
        <f t="shared" si="36"/>
        <v>매출조정특판</v>
      </c>
    </row>
    <row r="207" spans="9:21" x14ac:dyDescent="0.25">
      <c r="I207" s="34" t="str">
        <f t="shared" si="30"/>
        <v>7마감관리</v>
      </c>
      <c r="J207" s="33" t="s">
        <v>668</v>
      </c>
      <c r="K207" s="34" t="s">
        <v>732</v>
      </c>
      <c r="L207" s="33" t="s">
        <v>804</v>
      </c>
      <c r="M207" s="33" t="s">
        <v>805</v>
      </c>
      <c r="N207" s="35">
        <v>7</v>
      </c>
      <c r="O207" s="35" t="e">
        <f t="shared" ca="1" si="32"/>
        <v>#REF!</v>
      </c>
      <c r="P207" s="37" t="e">
        <f t="shared" ca="1" si="31"/>
        <v>#REF!</v>
      </c>
      <c r="Q207" s="33" t="e">
        <f t="shared" ca="1" si="33"/>
        <v>#REF!</v>
      </c>
      <c r="S207" s="33" t="e">
        <f t="shared" ca="1" si="34"/>
        <v>#REF!</v>
      </c>
      <c r="T207" s="33" t="str">
        <f t="shared" si="35"/>
        <v>TB_CLO_TEAM_EXPECT_SALES</v>
      </c>
      <c r="U207" s="33" t="str">
        <f t="shared" si="36"/>
        <v>팀예상매출</v>
      </c>
    </row>
    <row r="208" spans="9:21" x14ac:dyDescent="0.25">
      <c r="I208" s="34" t="str">
        <f t="shared" ref="I208:I264" si="37">VLOOKUP($K208,$A$2:$B$11,2,FALSE)</f>
        <v>8커뮤니티관리</v>
      </c>
      <c r="J208" s="33" t="s">
        <v>680</v>
      </c>
      <c r="K208" s="34" t="s">
        <v>728</v>
      </c>
      <c r="L208" s="33" t="s">
        <v>397</v>
      </c>
      <c r="M208" s="33" t="s">
        <v>398</v>
      </c>
      <c r="N208" s="35">
        <v>18</v>
      </c>
      <c r="O208" s="35" t="e">
        <f t="shared" ca="1" si="32"/>
        <v>#REF!</v>
      </c>
      <c r="P208" s="37" t="e">
        <f t="shared" ca="1" si="31"/>
        <v>#REF!</v>
      </c>
      <c r="Q208" s="33" t="e">
        <f t="shared" ca="1" si="33"/>
        <v>#REF!</v>
      </c>
      <c r="S208" s="33" t="e">
        <f t="shared" ca="1" si="34"/>
        <v>#REF!</v>
      </c>
      <c r="T208" s="33" t="str">
        <f t="shared" si="35"/>
        <v>TB_BOA_BOARD</v>
      </c>
      <c r="U208" s="33" t="str">
        <f t="shared" si="36"/>
        <v>게시판</v>
      </c>
    </row>
    <row r="209" spans="9:21" x14ac:dyDescent="0.25">
      <c r="I209" s="34" t="str">
        <f t="shared" si="37"/>
        <v>8커뮤니티관리</v>
      </c>
      <c r="J209" s="33" t="s">
        <v>680</v>
      </c>
      <c r="K209" s="34" t="s">
        <v>728</v>
      </c>
      <c r="L209" s="33" t="s">
        <v>399</v>
      </c>
      <c r="M209" s="33" t="s">
        <v>400</v>
      </c>
      <c r="N209" s="35">
        <v>10</v>
      </c>
      <c r="O209" s="35" t="e">
        <f t="shared" ca="1" si="32"/>
        <v>#REF!</v>
      </c>
      <c r="P209" s="37" t="e">
        <f t="shared" ca="1" si="31"/>
        <v>#REF!</v>
      </c>
      <c r="Q209" s="33" t="e">
        <f t="shared" ca="1" si="33"/>
        <v>#REF!</v>
      </c>
      <c r="S209" s="33" t="e">
        <f t="shared" ca="1" si="34"/>
        <v>#REF!</v>
      </c>
      <c r="T209" s="33" t="str">
        <f t="shared" si="35"/>
        <v>TB_BOA_BOARD_AUTH_TRG</v>
      </c>
      <c r="U209" s="33" t="str">
        <f t="shared" si="36"/>
        <v>게시판권한대상</v>
      </c>
    </row>
    <row r="210" spans="9:21" x14ac:dyDescent="0.25">
      <c r="I210" s="34" t="str">
        <f t="shared" si="37"/>
        <v>8커뮤니티관리</v>
      </c>
      <c r="J210" s="33" t="s">
        <v>680</v>
      </c>
      <c r="K210" s="34" t="s">
        <v>728</v>
      </c>
      <c r="L210" s="33" t="s">
        <v>823</v>
      </c>
      <c r="M210" s="33" t="s">
        <v>824</v>
      </c>
      <c r="N210" s="35">
        <v>7</v>
      </c>
      <c r="O210" s="35" t="e">
        <f t="shared" ca="1" si="32"/>
        <v>#REF!</v>
      </c>
      <c r="P210" s="37" t="e">
        <f t="shared" ca="1" si="31"/>
        <v>#REF!</v>
      </c>
      <c r="Q210" s="33" t="e">
        <f t="shared" ca="1" si="33"/>
        <v>#REF!</v>
      </c>
      <c r="S210" s="33" t="e">
        <f t="shared" ca="1" si="34"/>
        <v>#REF!</v>
      </c>
      <c r="T210" s="33" t="str">
        <f t="shared" si="35"/>
        <v>TB_BOA_BOARD_MNGR</v>
      </c>
      <c r="U210" s="33" t="str">
        <f t="shared" si="36"/>
        <v>게시판관리자</v>
      </c>
    </row>
    <row r="211" spans="9:21" x14ac:dyDescent="0.25">
      <c r="I211" s="34" t="str">
        <f t="shared" si="37"/>
        <v>8커뮤니티관리</v>
      </c>
      <c r="J211" s="33" t="s">
        <v>680</v>
      </c>
      <c r="K211" s="34" t="s">
        <v>728</v>
      </c>
      <c r="L211" s="33" t="s">
        <v>825</v>
      </c>
      <c r="M211" s="33" t="s">
        <v>798</v>
      </c>
      <c r="N211" s="35">
        <v>29</v>
      </c>
      <c r="O211" s="35" t="e">
        <f t="shared" ca="1" si="32"/>
        <v>#REF!</v>
      </c>
      <c r="P211" s="37" t="e">
        <f t="shared" ca="1" si="31"/>
        <v>#REF!</v>
      </c>
      <c r="Q211" s="33" t="e">
        <f t="shared" ca="1" si="33"/>
        <v>#REF!</v>
      </c>
      <c r="S211" s="33" t="e">
        <f t="shared" ca="1" si="34"/>
        <v>#REF!</v>
      </c>
      <c r="T211" s="33" t="str">
        <f t="shared" si="35"/>
        <v>TB_BOA_CONT</v>
      </c>
      <c r="U211" s="33" t="str">
        <f t="shared" si="36"/>
        <v>계약서</v>
      </c>
    </row>
    <row r="212" spans="9:21" x14ac:dyDescent="0.25">
      <c r="I212" s="34" t="str">
        <f t="shared" si="37"/>
        <v>8커뮤니티관리</v>
      </c>
      <c r="J212" s="33" t="s">
        <v>680</v>
      </c>
      <c r="K212" s="34" t="s">
        <v>728</v>
      </c>
      <c r="L212" s="33" t="s">
        <v>826</v>
      </c>
      <c r="M212" s="33" t="s">
        <v>827</v>
      </c>
      <c r="N212" s="35">
        <v>23</v>
      </c>
      <c r="O212" s="35" t="e">
        <f t="shared" ca="1" si="32"/>
        <v>#REF!</v>
      </c>
      <c r="P212" s="37" t="e">
        <f t="shared" ca="1" si="31"/>
        <v>#REF!</v>
      </c>
      <c r="Q212" s="33" t="e">
        <f t="shared" ca="1" si="33"/>
        <v>#REF!</v>
      </c>
      <c r="S212" s="33" t="e">
        <f t="shared" ca="1" si="34"/>
        <v>#REF!</v>
      </c>
      <c r="T212" s="33" t="str">
        <f t="shared" si="35"/>
        <v>TB_BOA_CONT_SHOP</v>
      </c>
      <c r="U212" s="33" t="str">
        <f t="shared" si="36"/>
        <v>계약서매장</v>
      </c>
    </row>
    <row r="213" spans="9:21" x14ac:dyDescent="0.25">
      <c r="I213" s="34" t="str">
        <f t="shared" si="37"/>
        <v>8커뮤니티관리</v>
      </c>
      <c r="J213" s="33" t="s">
        <v>680</v>
      </c>
      <c r="K213" s="34" t="s">
        <v>728</v>
      </c>
      <c r="L213" s="33" t="s">
        <v>401</v>
      </c>
      <c r="M213" s="33" t="s">
        <v>105</v>
      </c>
      <c r="N213" s="35">
        <v>20</v>
      </c>
      <c r="O213" s="35" t="e">
        <f t="shared" ca="1" si="32"/>
        <v>#REF!</v>
      </c>
      <c r="P213" s="37" t="e">
        <f t="shared" ca="1" si="31"/>
        <v>#REF!</v>
      </c>
      <c r="Q213" s="33" t="e">
        <f t="shared" ca="1" si="33"/>
        <v>#REF!</v>
      </c>
      <c r="S213" s="33" t="e">
        <f t="shared" ca="1" si="34"/>
        <v>#REF!</v>
      </c>
      <c r="T213" s="33" t="str">
        <f t="shared" si="35"/>
        <v>TB_BOA_POST</v>
      </c>
      <c r="U213" s="33" t="str">
        <f t="shared" si="36"/>
        <v>게시글</v>
      </c>
    </row>
    <row r="214" spans="9:21" x14ac:dyDescent="0.25">
      <c r="I214" s="34" t="str">
        <f t="shared" si="37"/>
        <v>8커뮤니티관리</v>
      </c>
      <c r="J214" s="33" t="s">
        <v>680</v>
      </c>
      <c r="K214" s="34" t="s">
        <v>728</v>
      </c>
      <c r="L214" s="33" t="s">
        <v>403</v>
      </c>
      <c r="M214" s="33" t="s">
        <v>107</v>
      </c>
      <c r="N214" s="35">
        <v>5</v>
      </c>
      <c r="O214" s="35" t="e">
        <f t="shared" ca="1" si="32"/>
        <v>#REF!</v>
      </c>
      <c r="P214" s="37" t="e">
        <f t="shared" ca="1" si="31"/>
        <v>#REF!</v>
      </c>
      <c r="Q214" s="33" t="e">
        <f t="shared" ca="1" si="33"/>
        <v>#REF!</v>
      </c>
      <c r="S214" s="33" t="e">
        <f t="shared" ca="1" si="34"/>
        <v>#REF!</v>
      </c>
      <c r="T214" s="33" t="str">
        <f t="shared" si="35"/>
        <v>TB_BOA_POST_READ_LOG</v>
      </c>
      <c r="U214" s="33" t="str">
        <f t="shared" si="36"/>
        <v>게시글열람이력</v>
      </c>
    </row>
    <row r="215" spans="9:21" x14ac:dyDescent="0.25">
      <c r="I215" s="34" t="str">
        <f t="shared" si="37"/>
        <v>8커뮤니티관리</v>
      </c>
      <c r="J215" s="33" t="s">
        <v>680</v>
      </c>
      <c r="K215" s="34" t="s">
        <v>728</v>
      </c>
      <c r="L215" s="33" t="s">
        <v>402</v>
      </c>
      <c r="M215" s="33" t="s">
        <v>106</v>
      </c>
      <c r="N215" s="35">
        <v>9</v>
      </c>
      <c r="O215" s="35" t="e">
        <f t="shared" ca="1" si="32"/>
        <v>#REF!</v>
      </c>
      <c r="P215" s="37" t="e">
        <f t="shared" ca="1" si="31"/>
        <v>#REF!</v>
      </c>
      <c r="Q215" s="33" t="e">
        <f t="shared" ca="1" si="33"/>
        <v>#REF!</v>
      </c>
      <c r="S215" s="33" t="e">
        <f t="shared" ca="1" si="34"/>
        <v>#REF!</v>
      </c>
      <c r="T215" s="33" t="str">
        <f t="shared" si="35"/>
        <v>TB_BOA_POST_READ_TRG</v>
      </c>
      <c r="U215" s="33" t="str">
        <f t="shared" si="36"/>
        <v>게시글열람대상</v>
      </c>
    </row>
    <row r="216" spans="9:21" x14ac:dyDescent="0.25">
      <c r="I216" s="34" t="str">
        <f t="shared" si="37"/>
        <v>8커뮤니티관리</v>
      </c>
      <c r="J216" s="33" t="s">
        <v>680</v>
      </c>
      <c r="K216" s="34" t="s">
        <v>728</v>
      </c>
      <c r="L216" s="33" t="s">
        <v>404</v>
      </c>
      <c r="M216" s="33" t="s">
        <v>108</v>
      </c>
      <c r="N216" s="35">
        <v>12</v>
      </c>
      <c r="O216" s="35" t="e">
        <f t="shared" ca="1" si="32"/>
        <v>#REF!</v>
      </c>
      <c r="P216" s="37" t="e">
        <f t="shared" ca="1" si="31"/>
        <v>#REF!</v>
      </c>
      <c r="Q216" s="33" t="e">
        <f t="shared" ca="1" si="33"/>
        <v>#REF!</v>
      </c>
      <c r="S216" s="33" t="e">
        <f t="shared" ca="1" si="34"/>
        <v>#REF!</v>
      </c>
      <c r="T216" s="33" t="str">
        <f t="shared" si="35"/>
        <v>TB_BOA_POST_REPLY</v>
      </c>
      <c r="U216" s="33" t="str">
        <f t="shared" si="36"/>
        <v>게시글댓글</v>
      </c>
    </row>
    <row r="217" spans="9:21" x14ac:dyDescent="0.25">
      <c r="I217" s="34" t="str">
        <f t="shared" si="37"/>
        <v>8커뮤니티관리</v>
      </c>
      <c r="J217" s="33" t="s">
        <v>680</v>
      </c>
      <c r="K217" s="34" t="s">
        <v>728</v>
      </c>
      <c r="L217" s="33" t="s">
        <v>821</v>
      </c>
      <c r="M217" s="33" t="s">
        <v>799</v>
      </c>
      <c r="N217" s="35">
        <v>14</v>
      </c>
      <c r="O217" s="35" t="e">
        <f t="shared" ca="1" si="32"/>
        <v>#REF!</v>
      </c>
      <c r="P217" s="37" t="e">
        <f t="shared" ca="1" si="31"/>
        <v>#REF!</v>
      </c>
      <c r="Q217" s="33" t="e">
        <f t="shared" ca="1" si="33"/>
        <v>#REF!</v>
      </c>
      <c r="S217" s="33" t="e">
        <f t="shared" ca="1" si="34"/>
        <v>#REF!</v>
      </c>
      <c r="T217" s="33" t="str">
        <f t="shared" si="35"/>
        <v>TB_BOA_POS_NOTI</v>
      </c>
      <c r="U217" s="33" t="str">
        <f t="shared" si="36"/>
        <v>POS공지</v>
      </c>
    </row>
    <row r="218" spans="9:21" x14ac:dyDescent="0.25">
      <c r="I218" s="34" t="str">
        <f t="shared" si="37"/>
        <v>8커뮤니티관리</v>
      </c>
      <c r="J218" s="33" t="s">
        <v>680</v>
      </c>
      <c r="K218" s="34" t="s">
        <v>728</v>
      </c>
      <c r="L218" s="33" t="s">
        <v>1236</v>
      </c>
      <c r="M218" s="33" t="s">
        <v>1237</v>
      </c>
      <c r="N218" s="35">
        <v>4</v>
      </c>
      <c r="O218" s="35" t="e">
        <f t="shared" ca="1" si="32"/>
        <v>#REF!</v>
      </c>
      <c r="P218" s="37" t="e">
        <f t="shared" ca="1" si="31"/>
        <v>#REF!</v>
      </c>
      <c r="Q218" s="33" t="e">
        <f t="shared" ca="1" si="33"/>
        <v>#REF!</v>
      </c>
      <c r="S218" s="33" t="e">
        <f t="shared" ca="1" si="34"/>
        <v>#REF!</v>
      </c>
      <c r="T218" s="33" t="str">
        <f t="shared" si="35"/>
        <v>TB_BOA_POS_NOTI_READ_LOG</v>
      </c>
      <c r="U218" s="33" t="str">
        <f t="shared" si="36"/>
        <v>POS공지열람이력</v>
      </c>
    </row>
    <row r="219" spans="9:21" x14ac:dyDescent="0.25">
      <c r="I219" s="34" t="str">
        <f t="shared" si="37"/>
        <v>8커뮤니티관리</v>
      </c>
      <c r="J219" s="33" t="s">
        <v>680</v>
      </c>
      <c r="K219" s="34" t="s">
        <v>728</v>
      </c>
      <c r="L219" s="33" t="s">
        <v>822</v>
      </c>
      <c r="M219" s="33" t="s">
        <v>800</v>
      </c>
      <c r="N219" s="35">
        <v>7</v>
      </c>
      <c r="O219" s="35" t="e">
        <f t="shared" ca="1" si="32"/>
        <v>#REF!</v>
      </c>
      <c r="P219" s="37" t="e">
        <f t="shared" ref="P219:P228" ca="1" si="38">IF(N219-O219=0,"",N219-O219)</f>
        <v>#REF!</v>
      </c>
      <c r="Q219" s="33" t="e">
        <f t="shared" ca="1" si="33"/>
        <v>#REF!</v>
      </c>
      <c r="S219" s="33" t="e">
        <f t="shared" ca="1" si="34"/>
        <v>#REF!</v>
      </c>
      <c r="T219" s="33" t="str">
        <f t="shared" si="35"/>
        <v>TB_BOA_POS_NOTI_SHOP</v>
      </c>
      <c r="U219" s="33" t="str">
        <f t="shared" si="36"/>
        <v>POS공지매장</v>
      </c>
    </row>
    <row r="220" spans="9:21" x14ac:dyDescent="0.25">
      <c r="I220" s="34" t="str">
        <f t="shared" si="37"/>
        <v>9인터페이스관리</v>
      </c>
      <c r="J220" s="33"/>
      <c r="K220" s="34" t="s">
        <v>731</v>
      </c>
      <c r="L220" s="33" t="s">
        <v>432</v>
      </c>
      <c r="M220" s="33" t="s">
        <v>433</v>
      </c>
      <c r="N220" s="35">
        <v>8</v>
      </c>
      <c r="O220" s="35" t="e">
        <f t="shared" ca="1" si="32"/>
        <v>#REF!</v>
      </c>
      <c r="P220" s="37" t="e">
        <f t="shared" ca="1" si="38"/>
        <v>#REF!</v>
      </c>
      <c r="Q220" s="33" t="e">
        <f t="shared" ca="1" si="33"/>
        <v>#REF!</v>
      </c>
      <c r="S220" s="33" t="e">
        <f t="shared" ca="1" si="34"/>
        <v>#REF!</v>
      </c>
      <c r="T220" s="33" t="str">
        <f t="shared" si="35"/>
        <v>TB_IFM_BARCD_DIST_LOG</v>
      </c>
      <c r="U220" s="33" t="str">
        <f t="shared" si="36"/>
        <v>바코드배포이력</v>
      </c>
    </row>
    <row r="221" spans="9:21" x14ac:dyDescent="0.25">
      <c r="I221" s="34" t="str">
        <f t="shared" si="37"/>
        <v>9인터페이스관리</v>
      </c>
      <c r="J221" s="33"/>
      <c r="K221" s="34" t="s">
        <v>731</v>
      </c>
      <c r="L221" s="33" t="s">
        <v>132</v>
      </c>
      <c r="M221" s="33" t="s">
        <v>133</v>
      </c>
      <c r="N221" s="35">
        <v>7</v>
      </c>
      <c r="O221" s="35" t="e">
        <f t="shared" ca="1" si="32"/>
        <v>#REF!</v>
      </c>
      <c r="P221" s="37" t="e">
        <f t="shared" ca="1" si="38"/>
        <v>#REF!</v>
      </c>
      <c r="Q221" s="33" t="e">
        <f t="shared" ca="1" si="33"/>
        <v>#REF!</v>
      </c>
      <c r="S221" s="33" t="e">
        <f t="shared" ca="1" si="34"/>
        <v>#REF!</v>
      </c>
      <c r="T221" s="33" t="str">
        <f t="shared" si="35"/>
        <v>TB_IFM_CARD_PREFIX_DIST_LOG</v>
      </c>
      <c r="U221" s="33" t="str">
        <f t="shared" si="36"/>
        <v>카드프리픽스배포이력</v>
      </c>
    </row>
    <row r="222" spans="9:21" x14ac:dyDescent="0.25">
      <c r="I222" s="34" t="str">
        <f t="shared" si="37"/>
        <v>9인터페이스관리</v>
      </c>
      <c r="J222" s="33"/>
      <c r="K222" s="34" t="s">
        <v>731</v>
      </c>
      <c r="L222" s="33" t="s">
        <v>1238</v>
      </c>
      <c r="M222" s="33" t="s">
        <v>1239</v>
      </c>
      <c r="N222" s="35">
        <v>13</v>
      </c>
      <c r="O222" s="35" t="e">
        <f t="shared" ca="1" si="32"/>
        <v>#REF!</v>
      </c>
      <c r="P222" s="37" t="e">
        <f t="shared" ca="1" si="38"/>
        <v>#REF!</v>
      </c>
      <c r="Q222" s="33" t="e">
        <f t="shared" ca="1" si="33"/>
        <v>#REF!</v>
      </c>
      <c r="S222" s="33" t="e">
        <f t="shared" ca="1" si="34"/>
        <v>#REF!</v>
      </c>
      <c r="T222" s="33" t="str">
        <f t="shared" si="35"/>
        <v>TB_IFM_CHAIN_DIST_LOG</v>
      </c>
      <c r="U222" s="33" t="str">
        <f t="shared" si="36"/>
        <v>가맹배포이력</v>
      </c>
    </row>
    <row r="223" spans="9:21" x14ac:dyDescent="0.25">
      <c r="I223" s="34" t="str">
        <f t="shared" si="37"/>
        <v>9인터페이스관리</v>
      </c>
      <c r="J223" s="33"/>
      <c r="K223" s="34" t="s">
        <v>731</v>
      </c>
      <c r="L223" s="33" t="s">
        <v>128</v>
      </c>
      <c r="M223" s="33" t="s">
        <v>129</v>
      </c>
      <c r="N223" s="35">
        <v>8</v>
      </c>
      <c r="O223" s="35" t="e">
        <f t="shared" ca="1" si="32"/>
        <v>#REF!</v>
      </c>
      <c r="P223" s="37" t="e">
        <f t="shared" ca="1" si="38"/>
        <v>#REF!</v>
      </c>
      <c r="Q223" s="33" t="e">
        <f t="shared" ca="1" si="33"/>
        <v>#REF!</v>
      </c>
      <c r="S223" s="33" t="e">
        <f t="shared" ca="1" si="34"/>
        <v>#REF!</v>
      </c>
      <c r="T223" s="33" t="str">
        <f t="shared" si="35"/>
        <v>TB_IFM_COMM_CD_DIST_LOG</v>
      </c>
      <c r="U223" s="33" t="str">
        <f t="shared" si="36"/>
        <v>공통코드배포이력</v>
      </c>
    </row>
    <row r="224" spans="9:21" x14ac:dyDescent="0.25">
      <c r="I224" s="34" t="str">
        <f t="shared" si="37"/>
        <v>9인터페이스관리</v>
      </c>
      <c r="J224" s="33"/>
      <c r="K224" s="34" t="s">
        <v>731</v>
      </c>
      <c r="L224" s="33" t="s">
        <v>828</v>
      </c>
      <c r="M224" s="33" t="s">
        <v>801</v>
      </c>
      <c r="N224" s="35">
        <v>16</v>
      </c>
      <c r="O224" s="35" t="e">
        <f t="shared" ca="1" si="32"/>
        <v>#REF!</v>
      </c>
      <c r="P224" s="37" t="e">
        <f t="shared" ca="1" si="38"/>
        <v>#REF!</v>
      </c>
      <c r="Q224" s="33" t="e">
        <f t="shared" ca="1" si="33"/>
        <v>#REF!</v>
      </c>
      <c r="S224" s="33" t="e">
        <f t="shared" ca="1" si="34"/>
        <v>#REF!</v>
      </c>
      <c r="T224" s="33" t="str">
        <f t="shared" si="35"/>
        <v>TB_IFM_COUPON</v>
      </c>
      <c r="U224" s="33" t="str">
        <f t="shared" si="36"/>
        <v>쿠폰</v>
      </c>
    </row>
    <row r="225" spans="9:21" x14ac:dyDescent="0.25">
      <c r="I225" s="34" t="str">
        <f t="shared" si="37"/>
        <v>9인터페이스관리</v>
      </c>
      <c r="J225" s="33"/>
      <c r="K225" s="34" t="s">
        <v>731</v>
      </c>
      <c r="L225" s="33" t="s">
        <v>436</v>
      </c>
      <c r="M225" s="33" t="s">
        <v>437</v>
      </c>
      <c r="N225" s="35">
        <v>5</v>
      </c>
      <c r="O225" s="35" t="e">
        <f t="shared" ca="1" si="32"/>
        <v>#REF!</v>
      </c>
      <c r="P225" s="37" t="e">
        <f t="shared" ca="1" si="38"/>
        <v>#REF!</v>
      </c>
      <c r="Q225" s="33" t="e">
        <f t="shared" ca="1" si="33"/>
        <v>#REF!</v>
      </c>
      <c r="S225" s="33" t="e">
        <f t="shared" ca="1" si="34"/>
        <v>#REF!</v>
      </c>
      <c r="T225" s="33" t="str">
        <f t="shared" si="35"/>
        <v>TB_IFM_DIST_APPLY_LOG</v>
      </c>
      <c r="U225" s="33" t="str">
        <f t="shared" si="36"/>
        <v>배포적용이력</v>
      </c>
    </row>
    <row r="226" spans="9:21" x14ac:dyDescent="0.25">
      <c r="I226" s="34" t="str">
        <f t="shared" si="37"/>
        <v>9인터페이스관리</v>
      </c>
      <c r="J226" s="33"/>
      <c r="K226" s="34" t="s">
        <v>731</v>
      </c>
      <c r="L226" s="33" t="s">
        <v>122</v>
      </c>
      <c r="M226" s="33" t="s">
        <v>123</v>
      </c>
      <c r="N226" s="35">
        <v>8</v>
      </c>
      <c r="O226" s="35" t="e">
        <f t="shared" ca="1" si="32"/>
        <v>#REF!</v>
      </c>
      <c r="P226" s="37" t="e">
        <f t="shared" ca="1" si="38"/>
        <v>#REF!</v>
      </c>
      <c r="Q226" s="33" t="e">
        <f t="shared" ca="1" si="33"/>
        <v>#REF!</v>
      </c>
      <c r="S226" s="33" t="e">
        <f t="shared" ca="1" si="34"/>
        <v>#REF!</v>
      </c>
      <c r="T226" s="33" t="str">
        <f t="shared" si="35"/>
        <v>TB_IFM_DOW_ACCT_DIST_LOG</v>
      </c>
      <c r="U226" s="33" t="str">
        <f t="shared" si="36"/>
        <v>입출금계정배포이력</v>
      </c>
    </row>
    <row r="227" spans="9:21" x14ac:dyDescent="0.25">
      <c r="I227" s="34" t="str">
        <f t="shared" si="37"/>
        <v>9인터페이스관리</v>
      </c>
      <c r="J227" s="33"/>
      <c r="K227" s="34" t="s">
        <v>731</v>
      </c>
      <c r="L227" s="33" t="s">
        <v>1240</v>
      </c>
      <c r="M227" s="33" t="s">
        <v>1241</v>
      </c>
      <c r="N227" s="35">
        <v>8</v>
      </c>
      <c r="O227" s="35" t="e">
        <f t="shared" ca="1" si="32"/>
        <v>#REF!</v>
      </c>
      <c r="P227" s="37" t="e">
        <f t="shared" ca="1" si="38"/>
        <v>#REF!</v>
      </c>
      <c r="Q227" s="33" t="e">
        <f t="shared" ca="1" si="33"/>
        <v>#REF!</v>
      </c>
      <c r="S227" s="33" t="e">
        <f t="shared" ca="1" si="34"/>
        <v>#REF!</v>
      </c>
      <c r="T227" s="33" t="str">
        <f t="shared" si="35"/>
        <v>TB_IFM_DUAL_VIDEO_DIST_LOG</v>
      </c>
      <c r="U227" s="33" t="str">
        <f t="shared" si="36"/>
        <v>듀얼동영상배포이력</v>
      </c>
    </row>
    <row r="228" spans="9:21" x14ac:dyDescent="0.25">
      <c r="I228" s="34" t="str">
        <f t="shared" si="37"/>
        <v>9인터페이스관리</v>
      </c>
      <c r="J228" s="33"/>
      <c r="K228" s="34" t="s">
        <v>731</v>
      </c>
      <c r="L228" s="33" t="s">
        <v>126</v>
      </c>
      <c r="M228" s="33" t="s">
        <v>127</v>
      </c>
      <c r="N228" s="35">
        <v>9</v>
      </c>
      <c r="O228" s="35" t="e">
        <f t="shared" ca="1" si="32"/>
        <v>#REF!</v>
      </c>
      <c r="P228" s="37" t="e">
        <f t="shared" ca="1" si="38"/>
        <v>#REF!</v>
      </c>
      <c r="Q228" s="33" t="e">
        <f t="shared" ca="1" si="33"/>
        <v>#REF!</v>
      </c>
      <c r="S228" s="33" t="e">
        <f t="shared" ca="1" si="34"/>
        <v>#REF!</v>
      </c>
      <c r="T228" s="33" t="str">
        <f t="shared" si="35"/>
        <v>TB_IFM_EMP_DIST_LOG</v>
      </c>
      <c r="U228" s="33" t="str">
        <f t="shared" si="36"/>
        <v>사원배포이력</v>
      </c>
    </row>
    <row r="229" spans="9:21" x14ac:dyDescent="0.25">
      <c r="I229" s="34" t="str">
        <f t="shared" si="37"/>
        <v>9인터페이스관리</v>
      </c>
      <c r="J229" s="33"/>
      <c r="K229" s="34" t="s">
        <v>731</v>
      </c>
      <c r="L229" s="33" t="s">
        <v>697</v>
      </c>
      <c r="M229" s="33" t="s">
        <v>698</v>
      </c>
      <c r="N229" s="35">
        <v>5</v>
      </c>
      <c r="O229" s="35" t="e">
        <f t="shared" ca="1" si="32"/>
        <v>#REF!</v>
      </c>
      <c r="P229" s="37" t="e">
        <f t="shared" ref="P229:P264" ca="1" si="39">IF(N229-O229=0,"",N229-O229)</f>
        <v>#REF!</v>
      </c>
      <c r="Q229" s="33" t="e">
        <f t="shared" ca="1" si="33"/>
        <v>#REF!</v>
      </c>
      <c r="S229" s="33" t="e">
        <f t="shared" ca="1" si="34"/>
        <v>#REF!</v>
      </c>
      <c r="T229" s="33" t="str">
        <f t="shared" si="35"/>
        <v>TB_IFM_ERP_MASTER_LOG</v>
      </c>
      <c r="U229" s="33" t="str">
        <f t="shared" si="36"/>
        <v>ERP기준정보수신로그</v>
      </c>
    </row>
    <row r="230" spans="9:21" x14ac:dyDescent="0.25">
      <c r="I230" s="34" t="str">
        <f t="shared" si="37"/>
        <v>9인터페이스관리</v>
      </c>
      <c r="J230" s="33"/>
      <c r="K230" s="34" t="s">
        <v>731</v>
      </c>
      <c r="L230" s="33" t="s">
        <v>120</v>
      </c>
      <c r="M230" s="33" t="s">
        <v>121</v>
      </c>
      <c r="N230" s="35">
        <v>9</v>
      </c>
      <c r="O230" s="35" t="e">
        <f t="shared" ca="1" si="32"/>
        <v>#REF!</v>
      </c>
      <c r="P230" s="37" t="e">
        <f t="shared" ca="1" si="39"/>
        <v>#REF!</v>
      </c>
      <c r="Q230" s="33" t="e">
        <f t="shared" ca="1" si="33"/>
        <v>#REF!</v>
      </c>
      <c r="S230" s="33" t="e">
        <f t="shared" ca="1" si="34"/>
        <v>#REF!</v>
      </c>
      <c r="T230" s="33" t="str">
        <f t="shared" si="35"/>
        <v>TB_IFM_FNKEY_DIST_LOG</v>
      </c>
      <c r="U230" s="33" t="str">
        <f t="shared" si="36"/>
        <v>기능키배포이력</v>
      </c>
    </row>
    <row r="231" spans="9:21" x14ac:dyDescent="0.25">
      <c r="I231" s="34" t="str">
        <f t="shared" si="37"/>
        <v>9인터페이스관리</v>
      </c>
      <c r="J231" s="33"/>
      <c r="K231" s="34" t="s">
        <v>731</v>
      </c>
      <c r="L231" s="33" t="s">
        <v>136</v>
      </c>
      <c r="M231" s="33" t="s">
        <v>137</v>
      </c>
      <c r="N231" s="35">
        <v>9</v>
      </c>
      <c r="O231" s="35" t="e">
        <f t="shared" ca="1" si="32"/>
        <v>#REF!</v>
      </c>
      <c r="P231" s="37" t="e">
        <f t="shared" ca="1" si="39"/>
        <v>#REF!</v>
      </c>
      <c r="Q231" s="33" t="e">
        <f t="shared" ca="1" si="33"/>
        <v>#REF!</v>
      </c>
      <c r="S231" s="33" t="e">
        <f t="shared" ca="1" si="34"/>
        <v>#REF!</v>
      </c>
      <c r="T231" s="33" t="str">
        <f t="shared" si="35"/>
        <v>TB_IFM_ITEM_CTRL_DIST_LOG</v>
      </c>
      <c r="U231" s="33" t="str">
        <f t="shared" si="36"/>
        <v>품목통제배포이력</v>
      </c>
    </row>
    <row r="232" spans="9:21" x14ac:dyDescent="0.25">
      <c r="I232" s="34" t="str">
        <f t="shared" si="37"/>
        <v>9인터페이스관리</v>
      </c>
      <c r="J232" s="33"/>
      <c r="K232" s="34" t="s">
        <v>731</v>
      </c>
      <c r="L232" s="33" t="s">
        <v>706</v>
      </c>
      <c r="M232" s="33" t="s">
        <v>707</v>
      </c>
      <c r="N232" s="35">
        <v>6</v>
      </c>
      <c r="O232" s="35" t="e">
        <f t="shared" ca="1" si="32"/>
        <v>#REF!</v>
      </c>
      <c r="P232" s="37" t="e">
        <f t="shared" ca="1" si="39"/>
        <v>#REF!</v>
      </c>
      <c r="Q232" s="33" t="e">
        <f t="shared" ca="1" si="33"/>
        <v>#REF!</v>
      </c>
      <c r="S232" s="33" t="e">
        <f t="shared" ca="1" si="34"/>
        <v>#REF!</v>
      </c>
      <c r="T232" s="33" t="str">
        <f t="shared" si="35"/>
        <v>TB_IFM_ITEM_CTRL_DTL_LOG</v>
      </c>
      <c r="U232" s="33" t="str">
        <f t="shared" si="36"/>
        <v>품목통제상세배포이력</v>
      </c>
    </row>
    <row r="233" spans="9:21" x14ac:dyDescent="0.25">
      <c r="I233" s="34" t="str">
        <f t="shared" si="37"/>
        <v>9인터페이스관리</v>
      </c>
      <c r="J233" s="33"/>
      <c r="K233" s="34" t="s">
        <v>731</v>
      </c>
      <c r="L233" s="33" t="s">
        <v>1242</v>
      </c>
      <c r="M233" s="33" t="s">
        <v>1243</v>
      </c>
      <c r="N233" s="35">
        <v>7</v>
      </c>
      <c r="O233" s="35" t="e">
        <f t="shared" ca="1" si="32"/>
        <v>#REF!</v>
      </c>
      <c r="P233" s="37" t="e">
        <f t="shared" ca="1" si="39"/>
        <v>#REF!</v>
      </c>
      <c r="Q233" s="33" t="e">
        <f t="shared" ca="1" si="33"/>
        <v>#REF!</v>
      </c>
      <c r="S233" s="33" t="e">
        <f t="shared" ca="1" si="34"/>
        <v>#REF!</v>
      </c>
      <c r="T233" s="33" t="str">
        <f t="shared" si="35"/>
        <v>TB_IFM_ITEM_CTRL_EXCP_LOG</v>
      </c>
      <c r="U233" s="33" t="str">
        <f t="shared" si="36"/>
        <v>품목통제제외 이력</v>
      </c>
    </row>
    <row r="234" spans="9:21" x14ac:dyDescent="0.25">
      <c r="I234" s="34" t="str">
        <f t="shared" si="37"/>
        <v>9인터페이스관리</v>
      </c>
      <c r="J234" s="33"/>
      <c r="K234" s="34" t="s">
        <v>731</v>
      </c>
      <c r="L234" s="33" t="s">
        <v>704</v>
      </c>
      <c r="M234" s="33" t="s">
        <v>705</v>
      </c>
      <c r="N234" s="35">
        <v>6</v>
      </c>
      <c r="O234" s="35" t="e">
        <f t="shared" ca="1" si="32"/>
        <v>#REF!</v>
      </c>
      <c r="P234" s="37" t="e">
        <f t="shared" ca="1" si="39"/>
        <v>#REF!</v>
      </c>
      <c r="Q234" s="33" t="e">
        <f t="shared" ca="1" si="33"/>
        <v>#REF!</v>
      </c>
      <c r="S234" s="33" t="e">
        <f t="shared" ca="1" si="34"/>
        <v>#REF!</v>
      </c>
      <c r="T234" s="33" t="str">
        <f t="shared" si="35"/>
        <v>TB_IFM_ITEM_CTRL_GRADE_LOG</v>
      </c>
      <c r="U234" s="33" t="str">
        <f t="shared" si="36"/>
        <v>품목통제등급배포이력</v>
      </c>
    </row>
    <row r="235" spans="9:21" x14ac:dyDescent="0.25">
      <c r="I235" s="34" t="str">
        <f t="shared" si="37"/>
        <v>9인터페이스관리</v>
      </c>
      <c r="J235" s="33"/>
      <c r="K235" s="34" t="s">
        <v>731</v>
      </c>
      <c r="L235" s="33" t="s">
        <v>124</v>
      </c>
      <c r="M235" s="33" t="s">
        <v>125</v>
      </c>
      <c r="N235" s="35">
        <v>14</v>
      </c>
      <c r="O235" s="35" t="e">
        <f t="shared" ca="1" si="32"/>
        <v>#REF!</v>
      </c>
      <c r="P235" s="37" t="e">
        <f t="shared" ca="1" si="39"/>
        <v>#REF!</v>
      </c>
      <c r="Q235" s="33" t="e">
        <f t="shared" ca="1" si="33"/>
        <v>#REF!</v>
      </c>
      <c r="S235" s="33" t="e">
        <f t="shared" ca="1" si="34"/>
        <v>#REF!</v>
      </c>
      <c r="T235" s="33" t="str">
        <f t="shared" si="35"/>
        <v>TB_IFM_ITEM_DIST_LOG</v>
      </c>
      <c r="U235" s="33" t="str">
        <f t="shared" si="36"/>
        <v>품목배포이력</v>
      </c>
    </row>
    <row r="236" spans="9:21" x14ac:dyDescent="0.25">
      <c r="I236" s="34" t="str">
        <f t="shared" si="37"/>
        <v>9인터페이스관리</v>
      </c>
      <c r="J236" s="33"/>
      <c r="K236" s="34" t="s">
        <v>731</v>
      </c>
      <c r="L236" s="33" t="s">
        <v>134</v>
      </c>
      <c r="M236" s="33" t="s">
        <v>135</v>
      </c>
      <c r="N236" s="35">
        <v>9</v>
      </c>
      <c r="O236" s="35" t="e">
        <f t="shared" ca="1" si="32"/>
        <v>#REF!</v>
      </c>
      <c r="P236" s="37" t="e">
        <f t="shared" ca="1" si="39"/>
        <v>#REF!</v>
      </c>
      <c r="Q236" s="33" t="e">
        <f t="shared" ca="1" si="33"/>
        <v>#REF!</v>
      </c>
      <c r="S236" s="33" t="e">
        <f t="shared" ca="1" si="34"/>
        <v>#REF!</v>
      </c>
      <c r="T236" s="33" t="str">
        <f t="shared" si="35"/>
        <v>TB_IFM_ITEM_SALE_PRC_DIST_LOG</v>
      </c>
      <c r="U236" s="33" t="str">
        <f t="shared" si="36"/>
        <v>품목판매가배포이력</v>
      </c>
    </row>
    <row r="237" spans="9:21" x14ac:dyDescent="0.25">
      <c r="I237" s="34" t="str">
        <f t="shared" si="37"/>
        <v>9인터페이스관리</v>
      </c>
      <c r="J237" s="33"/>
      <c r="K237" s="34" t="s">
        <v>731</v>
      </c>
      <c r="L237" s="33" t="s">
        <v>434</v>
      </c>
      <c r="M237" s="33" t="s">
        <v>435</v>
      </c>
      <c r="N237" s="35">
        <v>7</v>
      </c>
      <c r="O237" s="35" t="e">
        <f t="shared" ca="1" si="32"/>
        <v>#REF!</v>
      </c>
      <c r="P237" s="37" t="e">
        <f t="shared" ca="1" si="39"/>
        <v>#REF!</v>
      </c>
      <c r="Q237" s="33" t="e">
        <f t="shared" ca="1" si="33"/>
        <v>#REF!</v>
      </c>
      <c r="S237" s="33" t="e">
        <f t="shared" ca="1" si="34"/>
        <v>#REF!</v>
      </c>
      <c r="T237" s="33" t="str">
        <f t="shared" si="35"/>
        <v>TB_IFM_MEM_GRADE_DIST_LOG</v>
      </c>
      <c r="U237" s="33" t="str">
        <f t="shared" si="36"/>
        <v>회원등급배포이력</v>
      </c>
    </row>
    <row r="238" spans="9:21" x14ac:dyDescent="0.25">
      <c r="I238" s="34" t="str">
        <f t="shared" si="37"/>
        <v>9인터페이스관리</v>
      </c>
      <c r="J238" s="33"/>
      <c r="K238" s="34" t="s">
        <v>731</v>
      </c>
      <c r="L238" s="33" t="s">
        <v>426</v>
      </c>
      <c r="M238" s="33" t="s">
        <v>427</v>
      </c>
      <c r="N238" s="35">
        <v>94</v>
      </c>
      <c r="O238" s="35" t="e">
        <f t="shared" ca="1" si="32"/>
        <v>#REF!</v>
      </c>
      <c r="P238" s="37" t="e">
        <f t="shared" ca="1" si="39"/>
        <v>#REF!</v>
      </c>
      <c r="Q238" s="33" t="e">
        <f t="shared" ca="1" si="33"/>
        <v>#REF!</v>
      </c>
      <c r="S238" s="33" t="e">
        <f t="shared" ca="1" si="34"/>
        <v>#REF!</v>
      </c>
      <c r="T238" s="33" t="str">
        <f t="shared" si="35"/>
        <v>TB_IFM_POS_CALC</v>
      </c>
      <c r="U238" s="33" t="str">
        <f t="shared" si="36"/>
        <v>POS정산</v>
      </c>
    </row>
    <row r="239" spans="9:21" x14ac:dyDescent="0.25">
      <c r="I239" s="34" t="str">
        <f t="shared" si="37"/>
        <v>9인터페이스관리</v>
      </c>
      <c r="J239" s="33"/>
      <c r="K239" s="34" t="s">
        <v>731</v>
      </c>
      <c r="L239" s="33" t="s">
        <v>130</v>
      </c>
      <c r="M239" s="33" t="s">
        <v>131</v>
      </c>
      <c r="N239" s="35">
        <v>9</v>
      </c>
      <c r="O239" s="35" t="e">
        <f t="shared" ca="1" si="32"/>
        <v>#REF!</v>
      </c>
      <c r="P239" s="37" t="e">
        <f t="shared" ca="1" si="39"/>
        <v>#REF!</v>
      </c>
      <c r="Q239" s="33" t="e">
        <f t="shared" ca="1" si="33"/>
        <v>#REF!</v>
      </c>
      <c r="S239" s="33" t="e">
        <f t="shared" ca="1" si="34"/>
        <v>#REF!</v>
      </c>
      <c r="T239" s="33" t="str">
        <f t="shared" si="35"/>
        <v>TB_IFM_POS_CONFIG_DIST_LOG</v>
      </c>
      <c r="U239" s="33" t="str">
        <f t="shared" si="36"/>
        <v>POS설정배포이력</v>
      </c>
    </row>
    <row r="240" spans="9:21" x14ac:dyDescent="0.25">
      <c r="I240" s="34" t="str">
        <f t="shared" si="37"/>
        <v>9인터페이스관리</v>
      </c>
      <c r="J240" s="33"/>
      <c r="K240" s="34" t="s">
        <v>731</v>
      </c>
      <c r="L240" s="33" t="s">
        <v>429</v>
      </c>
      <c r="M240" s="33" t="s">
        <v>430</v>
      </c>
      <c r="N240" s="35">
        <v>13</v>
      </c>
      <c r="O240" s="35" t="e">
        <f t="shared" ca="1" si="32"/>
        <v>#REF!</v>
      </c>
      <c r="P240" s="37" t="e">
        <f t="shared" ca="1" si="39"/>
        <v>#REF!</v>
      </c>
      <c r="Q240" s="33" t="e">
        <f t="shared" ca="1" si="33"/>
        <v>#REF!</v>
      </c>
      <c r="S240" s="33" t="e">
        <f t="shared" ca="1" si="34"/>
        <v>#REF!</v>
      </c>
      <c r="T240" s="33" t="str">
        <f t="shared" si="35"/>
        <v>TB_IFM_POS_DOW</v>
      </c>
      <c r="U240" s="33" t="str">
        <f t="shared" si="36"/>
        <v>POS입출금</v>
      </c>
    </row>
    <row r="241" spans="9:21" x14ac:dyDescent="0.25">
      <c r="I241" s="34" t="str">
        <f t="shared" si="37"/>
        <v>9인터페이스관리</v>
      </c>
      <c r="J241" s="33"/>
      <c r="K241" s="34" t="s">
        <v>731</v>
      </c>
      <c r="L241" s="33" t="s">
        <v>405</v>
      </c>
      <c r="M241" s="33" t="s">
        <v>406</v>
      </c>
      <c r="N241" s="35">
        <v>46</v>
      </c>
      <c r="O241" s="35" t="e">
        <f t="shared" ca="1" si="32"/>
        <v>#REF!</v>
      </c>
      <c r="P241" s="37" t="e">
        <f t="shared" ca="1" si="39"/>
        <v>#REF!</v>
      </c>
      <c r="Q241" s="33" t="e">
        <f t="shared" ca="1" si="33"/>
        <v>#REF!</v>
      </c>
      <c r="S241" s="33" t="e">
        <f t="shared" ca="1" si="34"/>
        <v>#REF!</v>
      </c>
      <c r="T241" s="33" t="str">
        <f t="shared" si="35"/>
        <v>TB_IFM_POS_SALES</v>
      </c>
      <c r="U241" s="33" t="str">
        <f t="shared" si="36"/>
        <v>POS매출</v>
      </c>
    </row>
    <row r="242" spans="9:21" x14ac:dyDescent="0.25">
      <c r="I242" s="34" t="str">
        <f t="shared" si="37"/>
        <v>9인터페이스관리</v>
      </c>
      <c r="J242" s="33"/>
      <c r="K242" s="34" t="s">
        <v>731</v>
      </c>
      <c r="L242" s="33" t="s">
        <v>700</v>
      </c>
      <c r="M242" s="33" t="s">
        <v>701</v>
      </c>
      <c r="N242" s="35">
        <v>17</v>
      </c>
      <c r="O242" s="35" t="e">
        <f t="shared" ca="1" si="32"/>
        <v>#REF!</v>
      </c>
      <c r="P242" s="37" t="e">
        <f t="shared" ca="1" si="39"/>
        <v>#REF!</v>
      </c>
      <c r="Q242" s="33" t="e">
        <f t="shared" ca="1" si="33"/>
        <v>#REF!</v>
      </c>
      <c r="S242" s="33" t="e">
        <f t="shared" ca="1" si="34"/>
        <v>#REF!</v>
      </c>
      <c r="T242" s="33" t="str">
        <f t="shared" si="35"/>
        <v>TB_IFM_POS_SALES_AF_ACC</v>
      </c>
      <c r="U242" s="33" t="str">
        <f t="shared" si="36"/>
        <v>POS매출사후적립</v>
      </c>
    </row>
    <row r="243" spans="9:21" x14ac:dyDescent="0.25">
      <c r="I243" s="34" t="str">
        <f t="shared" si="37"/>
        <v>9인터페이스관리</v>
      </c>
      <c r="J243" s="33"/>
      <c r="K243" s="34" t="s">
        <v>731</v>
      </c>
      <c r="L243" s="33" t="s">
        <v>1244</v>
      </c>
      <c r="M243" s="33" t="s">
        <v>1245</v>
      </c>
      <c r="N243" s="35">
        <v>13</v>
      </c>
      <c r="O243" s="35" t="e">
        <f t="shared" ca="1" si="32"/>
        <v>#REF!</v>
      </c>
      <c r="P243" s="37" t="e">
        <f t="shared" ca="1" si="39"/>
        <v>#REF!</v>
      </c>
      <c r="Q243" s="33" t="e">
        <f t="shared" ca="1" si="33"/>
        <v>#REF!</v>
      </c>
      <c r="S243" s="33" t="e">
        <f t="shared" ca="1" si="34"/>
        <v>#REF!</v>
      </c>
      <c r="T243" s="33" t="str">
        <f t="shared" si="35"/>
        <v>TB_IFM_POS_SALES_AF_ACC_DTL</v>
      </c>
      <c r="U243" s="33" t="str">
        <f t="shared" si="36"/>
        <v>POS매출사후적립상세</v>
      </c>
    </row>
    <row r="244" spans="9:21" x14ac:dyDescent="0.25">
      <c r="I244" s="34" t="str">
        <f t="shared" si="37"/>
        <v>9인터페이스관리</v>
      </c>
      <c r="J244" s="33"/>
      <c r="K244" s="34" t="s">
        <v>731</v>
      </c>
      <c r="L244" s="33" t="s">
        <v>417</v>
      </c>
      <c r="M244" s="33" t="s">
        <v>418</v>
      </c>
      <c r="N244" s="35">
        <v>17</v>
      </c>
      <c r="O244" s="35" t="e">
        <f t="shared" ca="1" si="32"/>
        <v>#REF!</v>
      </c>
      <c r="P244" s="37" t="e">
        <f t="shared" ca="1" si="39"/>
        <v>#REF!</v>
      </c>
      <c r="Q244" s="33" t="e">
        <f t="shared" ca="1" si="33"/>
        <v>#REF!</v>
      </c>
      <c r="S244" s="33" t="e">
        <f t="shared" ca="1" si="34"/>
        <v>#REF!</v>
      </c>
      <c r="T244" s="33" t="str">
        <f t="shared" si="35"/>
        <v>TB_IFM_POS_SALES_ALIPAY</v>
      </c>
      <c r="U244" s="33" t="str">
        <f t="shared" si="36"/>
        <v>POS매출알리페이</v>
      </c>
    </row>
    <row r="245" spans="9:21" x14ac:dyDescent="0.25">
      <c r="I245" s="34" t="str">
        <f t="shared" si="37"/>
        <v>9인터페이스관리</v>
      </c>
      <c r="J245" s="33"/>
      <c r="K245" s="34" t="s">
        <v>731</v>
      </c>
      <c r="L245" s="33" t="s">
        <v>411</v>
      </c>
      <c r="M245" s="33" t="s">
        <v>412</v>
      </c>
      <c r="N245" s="35">
        <v>29</v>
      </c>
      <c r="O245" s="35" t="e">
        <f t="shared" ca="1" si="32"/>
        <v>#REF!</v>
      </c>
      <c r="P245" s="37" t="e">
        <f t="shared" ca="1" si="39"/>
        <v>#REF!</v>
      </c>
      <c r="Q245" s="33" t="e">
        <f t="shared" ca="1" si="33"/>
        <v>#REF!</v>
      </c>
      <c r="S245" s="33" t="e">
        <f t="shared" ca="1" si="34"/>
        <v>#REF!</v>
      </c>
      <c r="T245" s="33" t="str">
        <f t="shared" si="35"/>
        <v>TB_IFM_POS_SALES_CARD</v>
      </c>
      <c r="U245" s="33" t="str">
        <f t="shared" si="36"/>
        <v>POS매출카드</v>
      </c>
    </row>
    <row r="246" spans="9:21" x14ac:dyDescent="0.25">
      <c r="I246" s="34" t="str">
        <f t="shared" si="37"/>
        <v>9인터페이스관리</v>
      </c>
      <c r="J246" s="33"/>
      <c r="K246" s="34" t="s">
        <v>731</v>
      </c>
      <c r="L246" s="33" t="s">
        <v>413</v>
      </c>
      <c r="M246" s="33" t="s">
        <v>414</v>
      </c>
      <c r="N246" s="35">
        <v>13</v>
      </c>
      <c r="O246" s="35" t="e">
        <f t="shared" ca="1" si="32"/>
        <v>#REF!</v>
      </c>
      <c r="P246" s="37" t="e">
        <f t="shared" ca="1" si="39"/>
        <v>#REF!</v>
      </c>
      <c r="Q246" s="33" t="e">
        <f t="shared" ca="1" si="33"/>
        <v>#REF!</v>
      </c>
      <c r="S246" s="33" t="e">
        <f t="shared" ca="1" si="34"/>
        <v>#REF!</v>
      </c>
      <c r="T246" s="33" t="str">
        <f t="shared" si="35"/>
        <v>TB_IFM_POS_SALES_CARD_OPT</v>
      </c>
      <c r="U246" s="33" t="str">
        <f t="shared" si="36"/>
        <v>POS매출카드임의등록</v>
      </c>
    </row>
    <row r="247" spans="9:21" x14ac:dyDescent="0.25">
      <c r="I247" s="34" t="str">
        <f t="shared" si="37"/>
        <v>9인터페이스관리</v>
      </c>
      <c r="J247" s="33"/>
      <c r="K247" s="34" t="s">
        <v>731</v>
      </c>
      <c r="L247" s="33" t="s">
        <v>409</v>
      </c>
      <c r="M247" s="33" t="s">
        <v>410</v>
      </c>
      <c r="N247" s="35">
        <v>22</v>
      </c>
      <c r="O247" s="35" t="e">
        <f t="shared" ca="1" si="32"/>
        <v>#REF!</v>
      </c>
      <c r="P247" s="37" t="e">
        <f t="shared" ca="1" si="39"/>
        <v>#REF!</v>
      </c>
      <c r="Q247" s="33" t="e">
        <f t="shared" ca="1" si="33"/>
        <v>#REF!</v>
      </c>
      <c r="S247" s="33" t="e">
        <f t="shared" ca="1" si="34"/>
        <v>#REF!</v>
      </c>
      <c r="T247" s="33" t="str">
        <f t="shared" si="35"/>
        <v>TB_IFM_POS_SALES_CASH_BILL</v>
      </c>
      <c r="U247" s="33" t="str">
        <f t="shared" si="36"/>
        <v>POS매출현금영수증</v>
      </c>
    </row>
    <row r="248" spans="9:21" x14ac:dyDescent="0.25">
      <c r="I248" s="34" t="str">
        <f t="shared" si="37"/>
        <v>9인터페이스관리</v>
      </c>
      <c r="J248" s="33"/>
      <c r="K248" s="34" t="s">
        <v>731</v>
      </c>
      <c r="L248" s="33" t="s">
        <v>1246</v>
      </c>
      <c r="M248" s="33" t="s">
        <v>1247</v>
      </c>
      <c r="N248" s="35">
        <v>22</v>
      </c>
      <c r="O248" s="35" t="e">
        <f t="shared" ca="1" si="32"/>
        <v>#REF!</v>
      </c>
      <c r="P248" s="37" t="e">
        <f t="shared" ca="1" si="39"/>
        <v>#REF!</v>
      </c>
      <c r="Q248" s="33" t="e">
        <f t="shared" ca="1" si="33"/>
        <v>#REF!</v>
      </c>
      <c r="S248" s="33" t="e">
        <f t="shared" ca="1" si="34"/>
        <v>#REF!</v>
      </c>
      <c r="T248" s="33" t="str">
        <f t="shared" si="35"/>
        <v>TB_IFM_POS_SALES_CASH_BILL_AF</v>
      </c>
      <c r="U248" s="33" t="str">
        <f t="shared" si="36"/>
        <v>POS매출현금영수증사후</v>
      </c>
    </row>
    <row r="249" spans="9:21" x14ac:dyDescent="0.25">
      <c r="I249" s="34" t="str">
        <f t="shared" si="37"/>
        <v>9인터페이스관리</v>
      </c>
      <c r="J249" s="33"/>
      <c r="K249" s="34" t="s">
        <v>731</v>
      </c>
      <c r="L249" s="33" t="s">
        <v>407</v>
      </c>
      <c r="M249" s="33" t="s">
        <v>408</v>
      </c>
      <c r="N249" s="35">
        <v>36</v>
      </c>
      <c r="O249" s="35" t="e">
        <f t="shared" ca="1" si="32"/>
        <v>#REF!</v>
      </c>
      <c r="P249" s="37" t="e">
        <f t="shared" ca="1" si="39"/>
        <v>#REF!</v>
      </c>
      <c r="Q249" s="33" t="e">
        <f t="shared" ca="1" si="33"/>
        <v>#REF!</v>
      </c>
      <c r="S249" s="33" t="e">
        <f t="shared" ca="1" si="34"/>
        <v>#REF!</v>
      </c>
      <c r="T249" s="33" t="str">
        <f t="shared" si="35"/>
        <v>TB_IFM_POS_SALES_DTL</v>
      </c>
      <c r="U249" s="33" t="str">
        <f t="shared" si="36"/>
        <v>POS매출상세</v>
      </c>
    </row>
    <row r="250" spans="9:21" x14ac:dyDescent="0.25">
      <c r="I250" s="34" t="str">
        <f t="shared" si="37"/>
        <v>9인터페이스관리</v>
      </c>
      <c r="J250" s="33"/>
      <c r="K250" s="34" t="s">
        <v>731</v>
      </c>
      <c r="L250" s="33" t="s">
        <v>1248</v>
      </c>
      <c r="M250" s="33" t="s">
        <v>1249</v>
      </c>
      <c r="N250" s="35">
        <v>20</v>
      </c>
      <c r="O250" s="35" t="e">
        <f t="shared" ca="1" si="32"/>
        <v>#REF!</v>
      </c>
      <c r="P250" s="37" t="e">
        <f t="shared" ca="1" si="39"/>
        <v>#REF!</v>
      </c>
      <c r="Q250" s="33" t="e">
        <f t="shared" ca="1" si="33"/>
        <v>#REF!</v>
      </c>
      <c r="S250" s="33" t="e">
        <f t="shared" ca="1" si="34"/>
        <v>#REF!</v>
      </c>
      <c r="T250" s="33" t="str">
        <f t="shared" si="35"/>
        <v>TB_IFM_POS_SALES_KTMILG</v>
      </c>
      <c r="U250" s="33" t="str">
        <f t="shared" si="36"/>
        <v>POS매출KT마일리지</v>
      </c>
    </row>
    <row r="251" spans="9:21" x14ac:dyDescent="0.25">
      <c r="I251" s="34" t="str">
        <f t="shared" si="37"/>
        <v>9인터페이스관리</v>
      </c>
      <c r="J251" s="33"/>
      <c r="K251" s="34" t="s">
        <v>731</v>
      </c>
      <c r="L251" s="33" t="s">
        <v>415</v>
      </c>
      <c r="M251" s="33" t="s">
        <v>416</v>
      </c>
      <c r="N251" s="35">
        <v>18</v>
      </c>
      <c r="O251" s="35" t="e">
        <f t="shared" ca="1" si="32"/>
        <v>#REF!</v>
      </c>
      <c r="P251" s="37" t="e">
        <f t="shared" ca="1" si="39"/>
        <v>#REF!</v>
      </c>
      <c r="Q251" s="33" t="e">
        <f t="shared" ca="1" si="33"/>
        <v>#REF!</v>
      </c>
      <c r="S251" s="33" t="e">
        <f t="shared" ca="1" si="34"/>
        <v>#REF!</v>
      </c>
      <c r="T251" s="33" t="str">
        <f t="shared" si="35"/>
        <v>TB_IFM_POS_SALES_MOBILE_GIFT</v>
      </c>
      <c r="U251" s="33" t="str">
        <f t="shared" si="36"/>
        <v>POS매출모바일상품권</v>
      </c>
    </row>
    <row r="252" spans="9:21" x14ac:dyDescent="0.25">
      <c r="I252" s="34" t="str">
        <f t="shared" si="37"/>
        <v>9인터페이스관리</v>
      </c>
      <c r="J252" s="33"/>
      <c r="K252" s="34" t="s">
        <v>731</v>
      </c>
      <c r="L252" s="33" t="s">
        <v>419</v>
      </c>
      <c r="M252" s="33" t="s">
        <v>420</v>
      </c>
      <c r="N252" s="35">
        <v>20</v>
      </c>
      <c r="O252" s="35" t="e">
        <f t="shared" ca="1" si="32"/>
        <v>#REF!</v>
      </c>
      <c r="P252" s="37" t="e">
        <f t="shared" ca="1" si="39"/>
        <v>#REF!</v>
      </c>
      <c r="Q252" s="33" t="e">
        <f t="shared" ca="1" si="33"/>
        <v>#REF!</v>
      </c>
      <c r="S252" s="33" t="e">
        <f t="shared" ca="1" si="34"/>
        <v>#REF!</v>
      </c>
      <c r="T252" s="33" t="str">
        <f t="shared" si="35"/>
        <v>TB_IFM_POS_SALES_MTIC</v>
      </c>
      <c r="U252" s="33" t="str">
        <f t="shared" si="36"/>
        <v>POS매출엠틱</v>
      </c>
    </row>
    <row r="253" spans="9:21" x14ac:dyDescent="0.25">
      <c r="I253" s="34" t="str">
        <f t="shared" si="37"/>
        <v>9인터페이스관리</v>
      </c>
      <c r="J253" s="33"/>
      <c r="K253" s="34" t="s">
        <v>731</v>
      </c>
      <c r="L253" s="33" t="s">
        <v>421</v>
      </c>
      <c r="M253" s="33" t="s">
        <v>422</v>
      </c>
      <c r="N253" s="35">
        <v>23</v>
      </c>
      <c r="O253" s="35" t="e">
        <f t="shared" ca="1" si="32"/>
        <v>#REF!</v>
      </c>
      <c r="P253" s="37" t="e">
        <f t="shared" ca="1" si="39"/>
        <v>#REF!</v>
      </c>
      <c r="Q253" s="33" t="e">
        <f t="shared" ca="1" si="33"/>
        <v>#REF!</v>
      </c>
      <c r="S253" s="33" t="e">
        <f t="shared" ca="1" si="34"/>
        <v>#REF!</v>
      </c>
      <c r="T253" s="33" t="str">
        <f t="shared" si="35"/>
        <v>TB_IFM_POS_SALES_PROM</v>
      </c>
      <c r="U253" s="33" t="str">
        <f t="shared" si="36"/>
        <v>POS매출프로모션</v>
      </c>
    </row>
    <row r="254" spans="9:21" x14ac:dyDescent="0.25">
      <c r="I254" s="34" t="str">
        <f t="shared" si="37"/>
        <v>9인터페이스관리</v>
      </c>
      <c r="J254" s="33"/>
      <c r="K254" s="34" t="s">
        <v>731</v>
      </c>
      <c r="L254" s="33" t="s">
        <v>1250</v>
      </c>
      <c r="M254" s="33" t="s">
        <v>1251</v>
      </c>
      <c r="N254" s="35">
        <v>22</v>
      </c>
      <c r="O254" s="35" t="e">
        <f t="shared" ca="1" si="32"/>
        <v>#REF!</v>
      </c>
      <c r="P254" s="37" t="e">
        <f t="shared" ca="1" si="39"/>
        <v>#REF!</v>
      </c>
      <c r="Q254" s="33" t="e">
        <f t="shared" ca="1" si="33"/>
        <v>#REF!</v>
      </c>
      <c r="S254" s="33" t="e">
        <f t="shared" ca="1" si="34"/>
        <v>#REF!</v>
      </c>
      <c r="T254" s="33" t="str">
        <f t="shared" si="35"/>
        <v>TB_IFM_POS_SALES_PROM_BILL</v>
      </c>
      <c r="U254" s="33" t="str">
        <f t="shared" si="36"/>
        <v>POS매출프로모션영수증</v>
      </c>
    </row>
    <row r="255" spans="9:21" x14ac:dyDescent="0.25">
      <c r="I255" s="34" t="str">
        <f t="shared" si="37"/>
        <v>9인터페이스관리</v>
      </c>
      <c r="J255" s="33"/>
      <c r="K255" s="34" t="s">
        <v>731</v>
      </c>
      <c r="L255" s="33" t="s">
        <v>425</v>
      </c>
      <c r="M255" s="33" t="s">
        <v>703</v>
      </c>
      <c r="N255" s="35">
        <v>28</v>
      </c>
      <c r="O255" s="35" t="e">
        <f t="shared" ca="1" si="32"/>
        <v>#REF!</v>
      </c>
      <c r="P255" s="37" t="e">
        <f t="shared" ca="1" si="39"/>
        <v>#REF!</v>
      </c>
      <c r="Q255" s="33" t="e">
        <f t="shared" ca="1" si="33"/>
        <v>#REF!</v>
      </c>
      <c r="S255" s="33" t="e">
        <f t="shared" ca="1" si="34"/>
        <v>#REF!</v>
      </c>
      <c r="T255" s="33" t="str">
        <f t="shared" si="35"/>
        <v>TB_IFM_POS_SALES_PROM_BNFT</v>
      </c>
      <c r="U255" s="33" t="str">
        <f t="shared" si="36"/>
        <v>POS매출프로모션혜택</v>
      </c>
    </row>
    <row r="256" spans="9:21" x14ac:dyDescent="0.25">
      <c r="I256" s="34" t="str">
        <f t="shared" si="37"/>
        <v>9인터페이스관리</v>
      </c>
      <c r="J256" s="33"/>
      <c r="K256" s="34" t="s">
        <v>731</v>
      </c>
      <c r="L256" s="33" t="s">
        <v>423</v>
      </c>
      <c r="M256" s="33" t="s">
        <v>424</v>
      </c>
      <c r="N256" s="35">
        <v>25</v>
      </c>
      <c r="O256" s="35" t="e">
        <f t="shared" ref="O256:O264" ca="1" si="40">COUNTIF(INDIRECT(VLOOKUP($K256,$A$2:$B$11,2,FALSE)&amp;"!E:E"),$M256)</f>
        <v>#REF!</v>
      </c>
      <c r="P256" s="37" t="e">
        <f t="shared" ca="1" si="39"/>
        <v>#REF!</v>
      </c>
      <c r="Q256" s="33" t="e">
        <f t="shared" ca="1" si="33"/>
        <v>#REF!</v>
      </c>
      <c r="S256" s="33" t="e">
        <f t="shared" ca="1" si="34"/>
        <v>#REF!</v>
      </c>
      <c r="T256" s="33" t="str">
        <f t="shared" si="35"/>
        <v>TB_IFM_POS_SALES_PROM_COND</v>
      </c>
      <c r="U256" s="33" t="str">
        <f t="shared" si="36"/>
        <v>POS매출프로모션조건</v>
      </c>
    </row>
    <row r="257" spans="9:21" x14ac:dyDescent="0.25">
      <c r="I257" s="34" t="str">
        <f t="shared" si="37"/>
        <v>9인터페이스관리</v>
      </c>
      <c r="J257" s="33"/>
      <c r="K257" s="34" t="s">
        <v>731</v>
      </c>
      <c r="L257" s="33" t="s">
        <v>431</v>
      </c>
      <c r="M257" s="33" t="s">
        <v>702</v>
      </c>
      <c r="N257" s="35">
        <v>17</v>
      </c>
      <c r="O257" s="35" t="e">
        <f t="shared" ca="1" si="40"/>
        <v>#REF!</v>
      </c>
      <c r="P257" s="37" t="e">
        <f t="shared" ca="1" si="39"/>
        <v>#REF!</v>
      </c>
      <c r="Q257" s="33" t="e">
        <f t="shared" ca="1" si="33"/>
        <v>#REF!</v>
      </c>
      <c r="S257" s="33" t="e">
        <f t="shared" ca="1" si="34"/>
        <v>#REF!</v>
      </c>
      <c r="T257" s="33" t="str">
        <f t="shared" si="35"/>
        <v>TB_IFM_POS_SALES_REFUND</v>
      </c>
      <c r="U257" s="33" t="str">
        <f t="shared" si="36"/>
        <v>POS매출즉시환급</v>
      </c>
    </row>
    <row r="258" spans="9:21" x14ac:dyDescent="0.25">
      <c r="I258" s="34" t="str">
        <f t="shared" si="37"/>
        <v>9인터페이스관리</v>
      </c>
      <c r="J258" s="33"/>
      <c r="K258" s="34" t="s">
        <v>731</v>
      </c>
      <c r="L258" s="33" t="s">
        <v>764</v>
      </c>
      <c r="M258" s="33" t="s">
        <v>763</v>
      </c>
      <c r="N258" s="35">
        <v>14</v>
      </c>
      <c r="O258" s="35" t="e">
        <f t="shared" ca="1" si="40"/>
        <v>#REF!</v>
      </c>
      <c r="P258" s="37" t="e">
        <f t="shared" ca="1" si="39"/>
        <v>#REF!</v>
      </c>
      <c r="Q258" s="33" t="e">
        <f t="shared" ca="1" si="33"/>
        <v>#REF!</v>
      </c>
      <c r="S258" s="33" t="e">
        <f t="shared" ca="1" si="34"/>
        <v>#REF!</v>
      </c>
      <c r="T258" s="33" t="str">
        <f t="shared" si="35"/>
        <v>TB_IFM_POS_TR_APPLY_ERR</v>
      </c>
      <c r="U258" s="33" t="str">
        <f t="shared" si="36"/>
        <v>POSTR반영오류</v>
      </c>
    </row>
    <row r="259" spans="9:21" x14ac:dyDescent="0.25">
      <c r="I259" s="34" t="str">
        <f t="shared" si="37"/>
        <v>9인터페이스관리</v>
      </c>
      <c r="J259" s="33"/>
      <c r="K259" s="34" t="s">
        <v>731</v>
      </c>
      <c r="L259" s="33" t="s">
        <v>699</v>
      </c>
      <c r="M259" s="33" t="s">
        <v>428</v>
      </c>
      <c r="N259" s="35">
        <v>6</v>
      </c>
      <c r="O259" s="35" t="e">
        <f t="shared" ca="1" si="40"/>
        <v>#REF!</v>
      </c>
      <c r="P259" s="37" t="e">
        <f t="shared" ca="1" si="39"/>
        <v>#REF!</v>
      </c>
      <c r="Q259" s="33" t="e">
        <f t="shared" ref="Q259:Q264" ca="1" si="41">INDEX(INDIRECT($I259&amp;"!$C:$C"),MATCH($M259,INDIRECT($I259&amp;"!$E:$E"),0))</f>
        <v>#REF!</v>
      </c>
      <c r="S259" s="33" t="e">
        <f t="shared" ref="S259:S264" ca="1" si="42">IF(J259="","인터페이스관리",J259)&amp;" / "&amp;Q259</f>
        <v>#REF!</v>
      </c>
      <c r="T259" s="33" t="str">
        <f t="shared" ref="T259:T264" si="43">M259</f>
        <v>TB_IFM_POS_WORK</v>
      </c>
      <c r="U259" s="33" t="str">
        <f t="shared" ref="U259:U264" si="44">L259</f>
        <v>POS근태</v>
      </c>
    </row>
    <row r="260" spans="9:21" x14ac:dyDescent="0.25">
      <c r="I260" s="34" t="str">
        <f t="shared" si="37"/>
        <v>9인터페이스관리</v>
      </c>
      <c r="J260" s="33"/>
      <c r="K260" s="34" t="s">
        <v>731</v>
      </c>
      <c r="L260" s="33" t="s">
        <v>118</v>
      </c>
      <c r="M260" s="33" t="s">
        <v>119</v>
      </c>
      <c r="N260" s="35">
        <v>8</v>
      </c>
      <c r="O260" s="35" t="e">
        <f t="shared" ca="1" si="40"/>
        <v>#REF!</v>
      </c>
      <c r="P260" s="37" t="e">
        <f t="shared" ca="1" si="39"/>
        <v>#REF!</v>
      </c>
      <c r="Q260" s="33" t="e">
        <f t="shared" ca="1" si="41"/>
        <v>#REF!</v>
      </c>
      <c r="S260" s="33" t="e">
        <f t="shared" ca="1" si="42"/>
        <v>#REF!</v>
      </c>
      <c r="T260" s="33" t="str">
        <f t="shared" si="43"/>
        <v>TB_IFM_SHOKEY_DIST_LOG</v>
      </c>
      <c r="U260" s="33" t="str">
        <f t="shared" si="44"/>
        <v>지정키배포이력</v>
      </c>
    </row>
    <row r="261" spans="9:21" x14ac:dyDescent="0.25">
      <c r="I261" s="34" t="str">
        <f t="shared" si="37"/>
        <v>9인터페이스관리</v>
      </c>
      <c r="J261" s="33"/>
      <c r="K261" s="34" t="s">
        <v>731</v>
      </c>
      <c r="L261" s="33" t="s">
        <v>116</v>
      </c>
      <c r="M261" s="33" t="s">
        <v>117</v>
      </c>
      <c r="N261" s="35">
        <v>7</v>
      </c>
      <c r="O261" s="35" t="e">
        <f t="shared" ca="1" si="40"/>
        <v>#REF!</v>
      </c>
      <c r="P261" s="37" t="e">
        <f t="shared" ca="1" si="39"/>
        <v>#REF!</v>
      </c>
      <c r="Q261" s="33" t="e">
        <f t="shared" ca="1" si="41"/>
        <v>#REF!</v>
      </c>
      <c r="S261" s="33" t="e">
        <f t="shared" ca="1" si="42"/>
        <v>#REF!</v>
      </c>
      <c r="T261" s="33" t="str">
        <f t="shared" si="43"/>
        <v>TB_IFM_SHOKEY_GRP_DIST_LOG</v>
      </c>
      <c r="U261" s="33" t="str">
        <f t="shared" si="44"/>
        <v>지정키그룹배포이력</v>
      </c>
    </row>
    <row r="262" spans="9:21" x14ac:dyDescent="0.25">
      <c r="I262" s="34" t="str">
        <f t="shared" si="37"/>
        <v>9인터페이스관리</v>
      </c>
      <c r="J262" s="33"/>
      <c r="K262" s="34" t="s">
        <v>731</v>
      </c>
      <c r="L262" s="33" t="s">
        <v>1252</v>
      </c>
      <c r="M262" s="33" t="s">
        <v>1253</v>
      </c>
      <c r="N262" s="35">
        <v>20</v>
      </c>
      <c r="O262" s="35" t="e">
        <f t="shared" ca="1" si="40"/>
        <v>#REF!</v>
      </c>
      <c r="P262" s="37" t="e">
        <f t="shared" ca="1" si="39"/>
        <v>#REF!</v>
      </c>
      <c r="Q262" s="33" t="e">
        <f t="shared" ca="1" si="41"/>
        <v>#REF!</v>
      </c>
      <c r="S262" s="33" t="e">
        <f t="shared" ca="1" si="42"/>
        <v>#REF!</v>
      </c>
      <c r="T262" s="33" t="str">
        <f t="shared" si="43"/>
        <v>P_CUSTOMER_ISSUECARD_NOTI</v>
      </c>
      <c r="U262" s="33" t="str">
        <f t="shared" si="44"/>
        <v>카드발급내역_NOTI</v>
      </c>
    </row>
    <row r="263" spans="9:21" x14ac:dyDescent="0.25">
      <c r="I263" s="34" t="str">
        <f t="shared" si="37"/>
        <v>9인터페이스관리</v>
      </c>
      <c r="J263" s="33"/>
      <c r="K263" s="34" t="s">
        <v>731</v>
      </c>
      <c r="L263" s="33" t="s">
        <v>1254</v>
      </c>
      <c r="M263" s="33" t="s">
        <v>1255</v>
      </c>
      <c r="N263" s="35">
        <v>77</v>
      </c>
      <c r="O263" s="35" t="e">
        <f t="shared" ca="1" si="40"/>
        <v>#REF!</v>
      </c>
      <c r="P263" s="37" t="e">
        <f t="shared" ca="1" si="39"/>
        <v>#REF!</v>
      </c>
      <c r="Q263" s="33" t="e">
        <f t="shared" ca="1" si="41"/>
        <v>#REF!</v>
      </c>
      <c r="S263" s="33" t="e">
        <f t="shared" ca="1" si="42"/>
        <v>#REF!</v>
      </c>
      <c r="T263" s="33" t="str">
        <f t="shared" si="43"/>
        <v>P_CUSTOMER_NOTI</v>
      </c>
      <c r="U263" s="33" t="str">
        <f t="shared" si="44"/>
        <v>회원정보_NOTI</v>
      </c>
    </row>
    <row r="264" spans="9:21" x14ac:dyDescent="0.25">
      <c r="I264" s="34" t="str">
        <f t="shared" si="37"/>
        <v>9인터페이스관리</v>
      </c>
      <c r="J264" s="33"/>
      <c r="K264" s="34" t="s">
        <v>731</v>
      </c>
      <c r="L264" s="33" t="s">
        <v>1256</v>
      </c>
      <c r="M264" s="33" t="s">
        <v>1257</v>
      </c>
      <c r="N264" s="35">
        <v>25</v>
      </c>
      <c r="O264" s="35" t="e">
        <f t="shared" ca="1" si="40"/>
        <v>#REF!</v>
      </c>
      <c r="P264" s="37" t="e">
        <f t="shared" ca="1" si="39"/>
        <v>#REF!</v>
      </c>
      <c r="Q264" s="33" t="e">
        <f t="shared" ca="1" si="41"/>
        <v>#REF!</v>
      </c>
      <c r="S264" s="33" t="e">
        <f t="shared" ca="1" si="42"/>
        <v>#REF!</v>
      </c>
      <c r="T264" s="33" t="str">
        <f t="shared" si="43"/>
        <v>P_POINT_NOTI</v>
      </c>
      <c r="U264" s="33" t="str">
        <f t="shared" si="44"/>
        <v>포인트전표_NOTI</v>
      </c>
    </row>
    <row r="265" spans="9:21" x14ac:dyDescent="0.25">
      <c r="I265" s="34"/>
      <c r="J265" s="33"/>
      <c r="K265" s="34"/>
      <c r="L265" s="33"/>
      <c r="M265" s="33"/>
      <c r="N265" s="35"/>
      <c r="O265" s="35"/>
      <c r="P265" s="37"/>
      <c r="Q265" s="33"/>
      <c r="S265" s="33"/>
      <c r="T265" s="33"/>
      <c r="U265" s="33"/>
    </row>
    <row r="266" spans="9:21" x14ac:dyDescent="0.25">
      <c r="I266" s="34"/>
      <c r="J266" s="33"/>
      <c r="K266" s="34"/>
      <c r="L266" s="33"/>
      <c r="M266" s="33"/>
      <c r="N266" s="35"/>
      <c r="O266" s="35"/>
      <c r="P266" s="37"/>
      <c r="Q266" s="33"/>
      <c r="S266" s="33"/>
      <c r="T266" s="33"/>
      <c r="U266" s="33"/>
    </row>
    <row r="267" spans="9:21" x14ac:dyDescent="0.25">
      <c r="I267" s="34"/>
      <c r="J267" s="33"/>
      <c r="K267" s="34"/>
      <c r="L267" s="33"/>
      <c r="M267" s="33"/>
      <c r="N267" s="35"/>
      <c r="O267" s="35"/>
      <c r="P267" s="37"/>
      <c r="Q267" s="33"/>
      <c r="S267" s="33"/>
      <c r="T267" s="33"/>
      <c r="U267" s="33"/>
    </row>
    <row r="268" spans="9:21" x14ac:dyDescent="0.25">
      <c r="I268" s="34"/>
      <c r="J268" s="33"/>
      <c r="K268" s="34"/>
      <c r="L268" s="33"/>
      <c r="M268" s="33"/>
      <c r="N268" s="35"/>
      <c r="O268" s="35"/>
      <c r="P268" s="37"/>
      <c r="Q268" s="33"/>
      <c r="S268" s="33"/>
      <c r="T268" s="33"/>
      <c r="U268" s="33"/>
    </row>
    <row r="269" spans="9:21" x14ac:dyDescent="0.25">
      <c r="I269" s="34"/>
      <c r="J269" s="33"/>
      <c r="K269" s="34"/>
      <c r="L269" s="33"/>
      <c r="M269" s="33"/>
      <c r="N269" s="35"/>
      <c r="O269" s="35"/>
      <c r="P269" s="37"/>
      <c r="Q269" s="33"/>
      <c r="S269" s="33"/>
      <c r="T269" s="33"/>
      <c r="U269" s="33"/>
    </row>
  </sheetData>
  <autoFilter ref="I1:P265"/>
  <customSheetViews>
    <customSheetView guid="{9EEF4241-DA10-4BD8-AB26-5CF5C7D68935}">
      <selection activeCell="C2" sqref="C2"/>
      <pageMargins left="0.7" right="0.7" top="0.75" bottom="0.75" header="0.3" footer="0.3"/>
      <pageSetup paperSize="9" orientation="portrait" r:id="rId1"/>
    </customSheetView>
    <customSheetView guid="{70453CE6-934A-40AF-8F9D-9810664EE54F}">
      <selection activeCell="O224" sqref="O224:P234"/>
      <pageMargins left="0.7" right="0.7" top="0.75" bottom="0.75" header="0.3" footer="0.3"/>
      <pageSetup paperSize="9" orientation="portrait" r:id="rId2"/>
    </customSheetView>
  </customSheetViews>
  <mergeCells count="1">
    <mergeCell ref="A12:B12"/>
  </mergeCells>
  <phoneticPr fontId="19" type="noConversion"/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32"/>
  <sheetViews>
    <sheetView zoomScale="85" zoomScaleNormal="85" workbookViewId="0">
      <pane xSplit="1" ySplit="2" topLeftCell="B4570" activePane="bottomRight" state="frozen"/>
      <selection pane="topRight" activeCell="B1" sqref="B1"/>
      <selection pane="bottomLeft" activeCell="A3" sqref="A3"/>
      <selection pane="bottomRight" activeCell="C4564" sqref="C4564:L4610"/>
    </sheetView>
  </sheetViews>
  <sheetFormatPr defaultColWidth="8.8984375" defaultRowHeight="17.399999999999999" x14ac:dyDescent="0.25"/>
  <cols>
    <col min="1" max="1" width="10.8984375" style="55" bestFit="1" customWidth="1"/>
    <col min="2" max="2" width="1.69921875" style="55" customWidth="1"/>
    <col min="3" max="3" width="18.19921875" style="55" bestFit="1" customWidth="1"/>
    <col min="4" max="4" width="24" style="55" bestFit="1" customWidth="1"/>
    <col min="5" max="5" width="29.19921875" style="55" bestFit="1" customWidth="1"/>
    <col min="6" max="6" width="20.8984375" style="55" bestFit="1" customWidth="1"/>
    <col min="7" max="7" width="3.09765625" style="55" customWidth="1"/>
    <col min="8" max="8" width="1.8984375" style="55" customWidth="1"/>
    <col min="9" max="9" width="10" style="55" bestFit="1" customWidth="1"/>
    <col min="10" max="10" width="9.69921875" style="55" bestFit="1" customWidth="1"/>
    <col min="11" max="11" width="12" style="55" bestFit="1" customWidth="1"/>
    <col min="12" max="12" width="11.69921875" style="55" bestFit="1" customWidth="1"/>
    <col min="13" max="13" width="19.3984375" style="55" bestFit="1" customWidth="1"/>
    <col min="14" max="14" width="113.59765625" style="54" bestFit="1" customWidth="1"/>
    <col min="15" max="16384" width="8.8984375" style="55"/>
  </cols>
  <sheetData>
    <row r="1" spans="1:14" x14ac:dyDescent="0.25">
      <c r="A1" s="54" t="s">
        <v>1264</v>
      </c>
      <c r="B1" s="54" t="s">
        <v>1265</v>
      </c>
      <c r="C1" s="54" t="s">
        <v>1266</v>
      </c>
      <c r="D1" s="54" t="s">
        <v>1267</v>
      </c>
      <c r="E1" s="54" t="s">
        <v>1268</v>
      </c>
      <c r="F1" s="54" t="s">
        <v>1269</v>
      </c>
      <c r="G1" s="54" t="s">
        <v>1270</v>
      </c>
      <c r="H1" s="54" t="s">
        <v>1271</v>
      </c>
      <c r="I1" s="54" t="s">
        <v>1272</v>
      </c>
      <c r="J1" s="54" t="s">
        <v>1273</v>
      </c>
      <c r="K1" s="54" t="s">
        <v>1274</v>
      </c>
      <c r="L1" s="54" t="s">
        <v>1275</v>
      </c>
    </row>
    <row r="2" spans="1:14" x14ac:dyDescent="0.25">
      <c r="A2" s="56" t="s">
        <v>663</v>
      </c>
      <c r="B2" s="56"/>
      <c r="C2" s="56" t="s">
        <v>254</v>
      </c>
      <c r="D2" s="56" t="s">
        <v>255</v>
      </c>
      <c r="E2" s="56" t="s">
        <v>472</v>
      </c>
      <c r="F2" s="56" t="s">
        <v>64</v>
      </c>
      <c r="G2" s="56" t="s">
        <v>52</v>
      </c>
      <c r="H2" s="56"/>
      <c r="I2" s="56" t="s">
        <v>37</v>
      </c>
      <c r="J2" s="56">
        <v>10</v>
      </c>
      <c r="K2" s="56" t="s">
        <v>52</v>
      </c>
      <c r="L2" s="56"/>
      <c r="M2" s="56" t="str">
        <f>CONCATENATE(D2,".",F2)</f>
        <v>TB_BAS_POS.SHOP_CD</v>
      </c>
      <c r="N2" s="54" t="str">
        <f>SUBSTITUTE(CONCATENATE(C2,"^",D2,"^",E2,"^",F2,"^",G2,"^",I2,"^",J2,"^",K2,"^",TRIM(L2)),"~","-")</f>
        <v>POS^TB_BAS_POS^매장코드^SHOP_CD^Y^VARCHAR2^10^Y^</v>
      </c>
    </row>
    <row r="3" spans="1:14" x14ac:dyDescent="0.25">
      <c r="A3" s="56" t="s">
        <v>663</v>
      </c>
      <c r="B3" s="56"/>
      <c r="C3" s="56" t="s">
        <v>254</v>
      </c>
      <c r="D3" s="56" t="s">
        <v>255</v>
      </c>
      <c r="E3" s="56" t="s">
        <v>480</v>
      </c>
      <c r="F3" s="56" t="s">
        <v>481</v>
      </c>
      <c r="G3" s="56" t="s">
        <v>52</v>
      </c>
      <c r="H3" s="56"/>
      <c r="I3" s="56" t="s">
        <v>37</v>
      </c>
      <c r="J3" s="56">
        <v>2</v>
      </c>
      <c r="K3" s="56" t="s">
        <v>52</v>
      </c>
      <c r="L3" s="56"/>
      <c r="M3" s="56" t="str">
        <f t="shared" ref="M3:M66" si="0">CONCATENATE(D3,".",F3)</f>
        <v>TB_BAS_POS.POS_NO</v>
      </c>
      <c r="N3" s="54" t="str">
        <f t="shared" ref="N3:N66" si="1">SUBSTITUTE(CONCATENATE(C3,"^",D3,"^",E3,"^",F3,"^",G3,"^",I3,"^",J3,"^",K3,"^",TRIM(L3)),"~","-")</f>
        <v>POS^TB_BAS_POS^POS번호^POS_NO^Y^VARCHAR2^2^Y^</v>
      </c>
    </row>
    <row r="4" spans="1:14" x14ac:dyDescent="0.25">
      <c r="A4" s="56" t="s">
        <v>663</v>
      </c>
      <c r="B4" s="56"/>
      <c r="C4" s="56" t="s">
        <v>254</v>
      </c>
      <c r="D4" s="56" t="s">
        <v>255</v>
      </c>
      <c r="E4" s="56" t="s">
        <v>50</v>
      </c>
      <c r="F4" s="56" t="s">
        <v>51</v>
      </c>
      <c r="G4" s="56"/>
      <c r="H4" s="56"/>
      <c r="I4" s="56" t="s">
        <v>37</v>
      </c>
      <c r="J4" s="56">
        <v>1</v>
      </c>
      <c r="K4" s="56" t="s">
        <v>52</v>
      </c>
      <c r="L4" s="56" t="s">
        <v>1276</v>
      </c>
      <c r="M4" s="56" t="str">
        <f t="shared" si="0"/>
        <v>TB_BAS_POS.USE_YN</v>
      </c>
      <c r="N4" s="54" t="str">
        <f t="shared" si="1"/>
        <v>POS^TB_BAS_POS^사용여부^USE_YN^^VARCHAR2^1^Y^'Y'</v>
      </c>
    </row>
    <row r="5" spans="1:14" x14ac:dyDescent="0.25">
      <c r="A5" s="56" t="s">
        <v>663</v>
      </c>
      <c r="B5" s="56"/>
      <c r="C5" s="56" t="s">
        <v>254</v>
      </c>
      <c r="D5" s="56" t="s">
        <v>255</v>
      </c>
      <c r="E5" s="56" t="s">
        <v>53</v>
      </c>
      <c r="F5" s="56" t="s">
        <v>54</v>
      </c>
      <c r="G5" s="56"/>
      <c r="H5" s="56"/>
      <c r="I5" s="56" t="s">
        <v>37</v>
      </c>
      <c r="J5" s="56">
        <v>14</v>
      </c>
      <c r="K5" s="56" t="s">
        <v>52</v>
      </c>
      <c r="L5" s="56"/>
      <c r="M5" s="56" t="str">
        <f t="shared" si="0"/>
        <v>TB_BAS_POS.REG_DTM</v>
      </c>
      <c r="N5" s="54" t="str">
        <f t="shared" si="1"/>
        <v>POS^TB_BAS_POS^등록일시^REG_DTM^^VARCHAR2^14^Y^</v>
      </c>
    </row>
    <row r="6" spans="1:14" x14ac:dyDescent="0.25">
      <c r="A6" s="56" t="s">
        <v>663</v>
      </c>
      <c r="B6" s="56"/>
      <c r="C6" s="56" t="s">
        <v>254</v>
      </c>
      <c r="D6" s="56" t="s">
        <v>255</v>
      </c>
      <c r="E6" s="56" t="s">
        <v>55</v>
      </c>
      <c r="F6" s="56" t="s">
        <v>56</v>
      </c>
      <c r="G6" s="56"/>
      <c r="H6" s="56"/>
      <c r="I6" s="56" t="s">
        <v>37</v>
      </c>
      <c r="J6" s="56">
        <v>32</v>
      </c>
      <c r="K6" s="56" t="s">
        <v>52</v>
      </c>
      <c r="L6" s="56"/>
      <c r="M6" s="56" t="str">
        <f t="shared" si="0"/>
        <v>TB_BAS_POS.REGR_ID</v>
      </c>
      <c r="N6" s="54" t="str">
        <f t="shared" si="1"/>
        <v>POS^TB_BAS_POS^등록자ID^REGR_ID^^VARCHAR2^32^Y^</v>
      </c>
    </row>
    <row r="7" spans="1:14" x14ac:dyDescent="0.25">
      <c r="A7" s="56" t="s">
        <v>663</v>
      </c>
      <c r="B7" s="56"/>
      <c r="C7" s="56" t="s">
        <v>254</v>
      </c>
      <c r="D7" s="56" t="s">
        <v>255</v>
      </c>
      <c r="E7" s="56" t="s">
        <v>57</v>
      </c>
      <c r="F7" s="56" t="s">
        <v>58</v>
      </c>
      <c r="G7" s="56"/>
      <c r="H7" s="56"/>
      <c r="I7" s="56" t="s">
        <v>37</v>
      </c>
      <c r="J7" s="56">
        <v>14</v>
      </c>
      <c r="K7" s="56" t="s">
        <v>52</v>
      </c>
      <c r="L7" s="56"/>
      <c r="M7" s="56" t="str">
        <f t="shared" si="0"/>
        <v>TB_BAS_POS.MOD_DTM</v>
      </c>
      <c r="N7" s="54" t="str">
        <f t="shared" si="1"/>
        <v>POS^TB_BAS_POS^수정일시^MOD_DTM^^VARCHAR2^14^Y^</v>
      </c>
    </row>
    <row r="8" spans="1:14" x14ac:dyDescent="0.25">
      <c r="A8" s="56" t="s">
        <v>663</v>
      </c>
      <c r="B8" s="56"/>
      <c r="C8" s="56" t="s">
        <v>254</v>
      </c>
      <c r="D8" s="56" t="s">
        <v>255</v>
      </c>
      <c r="E8" s="56" t="s">
        <v>59</v>
      </c>
      <c r="F8" s="56" t="s">
        <v>60</v>
      </c>
      <c r="G8" s="56"/>
      <c r="H8" s="56"/>
      <c r="I8" s="56" t="s">
        <v>37</v>
      </c>
      <c r="J8" s="56">
        <v>32</v>
      </c>
      <c r="K8" s="56" t="s">
        <v>52</v>
      </c>
      <c r="L8" s="56"/>
      <c r="M8" s="56" t="str">
        <f t="shared" si="0"/>
        <v>TB_BAS_POS.MODR_ID</v>
      </c>
      <c r="N8" s="54" t="str">
        <f t="shared" si="1"/>
        <v>POS^TB_BAS_POS^수정자ID^MODR_ID^^VARCHAR2^32^Y^</v>
      </c>
    </row>
    <row r="9" spans="1:14" x14ac:dyDescent="0.25">
      <c r="A9" s="56" t="s">
        <v>663</v>
      </c>
      <c r="B9" s="56"/>
      <c r="C9" s="56" t="s">
        <v>250</v>
      </c>
      <c r="D9" s="56" t="s">
        <v>251</v>
      </c>
      <c r="E9" s="56" t="s">
        <v>1277</v>
      </c>
      <c r="F9" s="56" t="s">
        <v>1278</v>
      </c>
      <c r="G9" s="56" t="s">
        <v>52</v>
      </c>
      <c r="H9" s="56"/>
      <c r="I9" s="56" t="s">
        <v>37</v>
      </c>
      <c r="J9" s="56">
        <v>10</v>
      </c>
      <c r="K9" s="56" t="s">
        <v>52</v>
      </c>
      <c r="L9" s="56"/>
      <c r="M9" s="56" t="str">
        <f t="shared" si="0"/>
        <v>TB_BAS_POS_DIST.POS_VER_ID</v>
      </c>
      <c r="N9" s="54" t="str">
        <f t="shared" si="1"/>
        <v>POS배포^TB_BAS_POS_DIST^POS버전ID^POS_VER_ID^Y^VARCHAR2^10^Y^</v>
      </c>
    </row>
    <row r="10" spans="1:14" x14ac:dyDescent="0.25">
      <c r="A10" s="56" t="s">
        <v>663</v>
      </c>
      <c r="B10" s="56"/>
      <c r="C10" s="56" t="s">
        <v>250</v>
      </c>
      <c r="D10" s="56" t="s">
        <v>251</v>
      </c>
      <c r="E10" s="56" t="s">
        <v>472</v>
      </c>
      <c r="F10" s="56" t="s">
        <v>64</v>
      </c>
      <c r="G10" s="56" t="s">
        <v>52</v>
      </c>
      <c r="H10" s="56"/>
      <c r="I10" s="56" t="s">
        <v>37</v>
      </c>
      <c r="J10" s="56">
        <v>10</v>
      </c>
      <c r="K10" s="56" t="s">
        <v>52</v>
      </c>
      <c r="L10" s="56"/>
      <c r="M10" s="56" t="str">
        <f t="shared" si="0"/>
        <v>TB_BAS_POS_DIST.SHOP_CD</v>
      </c>
      <c r="N10" s="54" t="str">
        <f t="shared" si="1"/>
        <v>POS배포^TB_BAS_POS_DIST^매장코드^SHOP_CD^Y^VARCHAR2^10^Y^</v>
      </c>
    </row>
    <row r="11" spans="1:14" x14ac:dyDescent="0.25">
      <c r="A11" s="56" t="s">
        <v>663</v>
      </c>
      <c r="B11" s="56"/>
      <c r="C11" s="56" t="s">
        <v>250</v>
      </c>
      <c r="D11" s="56" t="s">
        <v>251</v>
      </c>
      <c r="E11" s="56" t="s">
        <v>480</v>
      </c>
      <c r="F11" s="56" t="s">
        <v>481</v>
      </c>
      <c r="G11" s="56" t="s">
        <v>52</v>
      </c>
      <c r="H11" s="56"/>
      <c r="I11" s="56" t="s">
        <v>37</v>
      </c>
      <c r="J11" s="56">
        <v>2</v>
      </c>
      <c r="K11" s="56" t="s">
        <v>52</v>
      </c>
      <c r="L11" s="56"/>
      <c r="M11" s="56" t="str">
        <f t="shared" si="0"/>
        <v>TB_BAS_POS_DIST.POS_NO</v>
      </c>
      <c r="N11" s="54" t="str">
        <f t="shared" si="1"/>
        <v>POS배포^TB_BAS_POS_DIST^POS번호^POS_NO^Y^VARCHAR2^2^Y^</v>
      </c>
    </row>
    <row r="12" spans="1:14" x14ac:dyDescent="0.25">
      <c r="A12" s="56" t="s">
        <v>663</v>
      </c>
      <c r="B12" s="56"/>
      <c r="C12" s="56" t="s">
        <v>250</v>
      </c>
      <c r="D12" s="56" t="s">
        <v>251</v>
      </c>
      <c r="E12" s="56" t="s">
        <v>1279</v>
      </c>
      <c r="F12" s="56" t="s">
        <v>1280</v>
      </c>
      <c r="G12" s="56"/>
      <c r="H12" s="56"/>
      <c r="I12" s="56" t="s">
        <v>37</v>
      </c>
      <c r="J12" s="56">
        <v>8</v>
      </c>
      <c r="K12" s="56" t="s">
        <v>52</v>
      </c>
      <c r="L12" s="56"/>
      <c r="M12" s="56" t="str">
        <f t="shared" si="0"/>
        <v>TB_BAS_POS_DIST.DIST_SCHE_DT</v>
      </c>
      <c r="N12" s="54" t="str">
        <f t="shared" si="1"/>
        <v>POS배포^TB_BAS_POS_DIST^배포예정일자^DIST_SCHE_DT^^VARCHAR2^8^Y^</v>
      </c>
    </row>
    <row r="13" spans="1:14" x14ac:dyDescent="0.25">
      <c r="A13" s="56" t="s">
        <v>663</v>
      </c>
      <c r="B13" s="56"/>
      <c r="C13" s="56" t="s">
        <v>250</v>
      </c>
      <c r="D13" s="56" t="s">
        <v>251</v>
      </c>
      <c r="E13" s="56" t="s">
        <v>1281</v>
      </c>
      <c r="F13" s="56" t="s">
        <v>1282</v>
      </c>
      <c r="G13" s="56"/>
      <c r="H13" s="56"/>
      <c r="I13" s="56" t="s">
        <v>37</v>
      </c>
      <c r="J13" s="56">
        <v>1</v>
      </c>
      <c r="K13" s="56" t="s">
        <v>52</v>
      </c>
      <c r="L13" s="56" t="s">
        <v>1276</v>
      </c>
      <c r="M13" s="56" t="str">
        <f t="shared" si="0"/>
        <v>TB_BAS_POS_DIST.DIST_CMPL_YN</v>
      </c>
      <c r="N13" s="54" t="str">
        <f t="shared" si="1"/>
        <v>POS배포^TB_BAS_POS_DIST^배포완료여부^DIST_CMPL_YN^^VARCHAR2^1^Y^'Y'</v>
      </c>
    </row>
    <row r="14" spans="1:14" x14ac:dyDescent="0.25">
      <c r="A14" s="56" t="s">
        <v>663</v>
      </c>
      <c r="B14" s="56"/>
      <c r="C14" s="56" t="s">
        <v>250</v>
      </c>
      <c r="D14" s="56" t="s">
        <v>251</v>
      </c>
      <c r="E14" s="56" t="s">
        <v>1283</v>
      </c>
      <c r="F14" s="56" t="s">
        <v>1284</v>
      </c>
      <c r="G14" s="56"/>
      <c r="H14" s="56"/>
      <c r="I14" s="56" t="s">
        <v>37</v>
      </c>
      <c r="J14" s="56">
        <v>14</v>
      </c>
      <c r="K14" s="56"/>
      <c r="L14" s="56"/>
      <c r="M14" s="56" t="str">
        <f t="shared" si="0"/>
        <v>TB_BAS_POS_DIST.DIST_CMPL_DTM</v>
      </c>
      <c r="N14" s="54" t="str">
        <f t="shared" si="1"/>
        <v>POS배포^TB_BAS_POS_DIST^배포완료일시^DIST_CMPL_DTM^^VARCHAR2^14^^</v>
      </c>
    </row>
    <row r="15" spans="1:14" x14ac:dyDescent="0.25">
      <c r="A15" s="56" t="s">
        <v>663</v>
      </c>
      <c r="B15" s="56"/>
      <c r="C15" s="56" t="s">
        <v>250</v>
      </c>
      <c r="D15" s="56" t="s">
        <v>251</v>
      </c>
      <c r="E15" s="56" t="s">
        <v>53</v>
      </c>
      <c r="F15" s="56" t="s">
        <v>54</v>
      </c>
      <c r="G15" s="56"/>
      <c r="H15" s="56"/>
      <c r="I15" s="56" t="s">
        <v>37</v>
      </c>
      <c r="J15" s="56">
        <v>14</v>
      </c>
      <c r="K15" s="56" t="s">
        <v>52</v>
      </c>
      <c r="L15" s="56"/>
      <c r="M15" s="56" t="str">
        <f t="shared" si="0"/>
        <v>TB_BAS_POS_DIST.REG_DTM</v>
      </c>
      <c r="N15" s="54" t="str">
        <f t="shared" si="1"/>
        <v>POS배포^TB_BAS_POS_DIST^등록일시^REG_DTM^^VARCHAR2^14^Y^</v>
      </c>
    </row>
    <row r="16" spans="1:14" x14ac:dyDescent="0.25">
      <c r="A16" s="56" t="s">
        <v>663</v>
      </c>
      <c r="B16" s="56"/>
      <c r="C16" s="56" t="s">
        <v>250</v>
      </c>
      <c r="D16" s="56" t="s">
        <v>251</v>
      </c>
      <c r="E16" s="56" t="s">
        <v>55</v>
      </c>
      <c r="F16" s="56" t="s">
        <v>56</v>
      </c>
      <c r="G16" s="56"/>
      <c r="H16" s="56"/>
      <c r="I16" s="56" t="s">
        <v>37</v>
      </c>
      <c r="J16" s="56">
        <v>32</v>
      </c>
      <c r="K16" s="56" t="s">
        <v>52</v>
      </c>
      <c r="L16" s="56"/>
      <c r="M16" s="56" t="str">
        <f t="shared" si="0"/>
        <v>TB_BAS_POS_DIST.REGR_ID</v>
      </c>
      <c r="N16" s="54" t="str">
        <f t="shared" si="1"/>
        <v>POS배포^TB_BAS_POS_DIST^등록자ID^REGR_ID^^VARCHAR2^32^Y^</v>
      </c>
    </row>
    <row r="17" spans="1:14" x14ac:dyDescent="0.25">
      <c r="A17" s="56" t="s">
        <v>663</v>
      </c>
      <c r="B17" s="56"/>
      <c r="C17" s="56" t="s">
        <v>250</v>
      </c>
      <c r="D17" s="56" t="s">
        <v>251</v>
      </c>
      <c r="E17" s="56" t="s">
        <v>57</v>
      </c>
      <c r="F17" s="56" t="s">
        <v>58</v>
      </c>
      <c r="G17" s="56"/>
      <c r="H17" s="56"/>
      <c r="I17" s="56" t="s">
        <v>37</v>
      </c>
      <c r="J17" s="56">
        <v>14</v>
      </c>
      <c r="K17" s="56" t="s">
        <v>52</v>
      </c>
      <c r="L17" s="56"/>
      <c r="M17" s="56" t="str">
        <f t="shared" si="0"/>
        <v>TB_BAS_POS_DIST.MOD_DTM</v>
      </c>
      <c r="N17" s="54" t="str">
        <f t="shared" si="1"/>
        <v>POS배포^TB_BAS_POS_DIST^수정일시^MOD_DTM^^VARCHAR2^14^Y^</v>
      </c>
    </row>
    <row r="18" spans="1:14" x14ac:dyDescent="0.25">
      <c r="A18" s="56" t="s">
        <v>663</v>
      </c>
      <c r="B18" s="56"/>
      <c r="C18" s="56" t="s">
        <v>250</v>
      </c>
      <c r="D18" s="56" t="s">
        <v>251</v>
      </c>
      <c r="E18" s="56" t="s">
        <v>59</v>
      </c>
      <c r="F18" s="56" t="s">
        <v>60</v>
      </c>
      <c r="G18" s="56"/>
      <c r="H18" s="56"/>
      <c r="I18" s="56" t="s">
        <v>37</v>
      </c>
      <c r="J18" s="56">
        <v>32</v>
      </c>
      <c r="K18" s="56" t="s">
        <v>52</v>
      </c>
      <c r="L18" s="56"/>
      <c r="M18" s="56" t="str">
        <f t="shared" si="0"/>
        <v>TB_BAS_POS_DIST.MODR_ID</v>
      </c>
      <c r="N18" s="54" t="str">
        <f t="shared" si="1"/>
        <v>POS배포^TB_BAS_POS_DIST^수정자ID^MODR_ID^^VARCHAR2^32^Y^</v>
      </c>
    </row>
    <row r="19" spans="1:14" x14ac:dyDescent="0.25">
      <c r="A19" s="56" t="s">
        <v>663</v>
      </c>
      <c r="B19" s="56"/>
      <c r="C19" s="56" t="s">
        <v>250</v>
      </c>
      <c r="D19" s="56" t="s">
        <v>251</v>
      </c>
      <c r="E19" s="56" t="s">
        <v>1285</v>
      </c>
      <c r="F19" s="56" t="s">
        <v>1286</v>
      </c>
      <c r="G19" s="56"/>
      <c r="H19" s="56"/>
      <c r="I19" s="56" t="s">
        <v>37</v>
      </c>
      <c r="J19" s="56">
        <v>10</v>
      </c>
      <c r="K19" s="56" t="s">
        <v>52</v>
      </c>
      <c r="L19" s="56"/>
      <c r="M19" s="56" t="str">
        <f t="shared" si="0"/>
        <v>TB_BAS_POS_DIST.VER_FILE_ID</v>
      </c>
      <c r="N19" s="54" t="str">
        <f t="shared" si="1"/>
        <v>POS배포^TB_BAS_POS_DIST^버전파일ID^VER_FILE_ID^^VARCHAR2^10^Y^</v>
      </c>
    </row>
    <row r="20" spans="1:14" x14ac:dyDescent="0.25">
      <c r="A20" s="56" t="s">
        <v>663</v>
      </c>
      <c r="B20" s="56"/>
      <c r="C20" s="56" t="s">
        <v>248</v>
      </c>
      <c r="D20" s="56" t="s">
        <v>249</v>
      </c>
      <c r="E20" s="56" t="s">
        <v>1285</v>
      </c>
      <c r="F20" s="56" t="s">
        <v>1286</v>
      </c>
      <c r="G20" s="56" t="s">
        <v>52</v>
      </c>
      <c r="H20" s="56"/>
      <c r="I20" s="56" t="s">
        <v>37</v>
      </c>
      <c r="J20" s="56">
        <v>10</v>
      </c>
      <c r="K20" s="56" t="s">
        <v>52</v>
      </c>
      <c r="L20" s="56"/>
      <c r="M20" s="56" t="str">
        <f t="shared" si="0"/>
        <v>TB_BAS_POS_VER.VER_FILE_ID</v>
      </c>
      <c r="N20" s="54" t="str">
        <f t="shared" si="1"/>
        <v>POS버전^TB_BAS_POS_VER^버전파일ID^VER_FILE_ID^Y^VARCHAR2^10^Y^</v>
      </c>
    </row>
    <row r="21" spans="1:14" x14ac:dyDescent="0.25">
      <c r="A21" s="56" t="s">
        <v>663</v>
      </c>
      <c r="B21" s="56"/>
      <c r="C21" s="56" t="s">
        <v>248</v>
      </c>
      <c r="D21" s="56" t="s">
        <v>249</v>
      </c>
      <c r="E21" s="56" t="s">
        <v>1287</v>
      </c>
      <c r="F21" s="56" t="s">
        <v>1288</v>
      </c>
      <c r="G21" s="56"/>
      <c r="H21" s="56"/>
      <c r="I21" s="56" t="s">
        <v>37</v>
      </c>
      <c r="J21" s="56">
        <v>300</v>
      </c>
      <c r="K21" s="56" t="s">
        <v>52</v>
      </c>
      <c r="L21" s="56"/>
      <c r="M21" s="56" t="str">
        <f t="shared" si="0"/>
        <v>TB_BAS_POS_VER.VER_FILE_NM</v>
      </c>
      <c r="N21" s="54" t="str">
        <f t="shared" si="1"/>
        <v>POS버전^TB_BAS_POS_VER^버전파일명^VER_FILE_NM^^VARCHAR2^300^Y^</v>
      </c>
    </row>
    <row r="22" spans="1:14" x14ac:dyDescent="0.25">
      <c r="A22" s="56" t="s">
        <v>663</v>
      </c>
      <c r="B22" s="56"/>
      <c r="C22" s="56" t="s">
        <v>248</v>
      </c>
      <c r="D22" s="56" t="s">
        <v>249</v>
      </c>
      <c r="E22" s="56" t="s">
        <v>1289</v>
      </c>
      <c r="F22" s="56" t="s">
        <v>1290</v>
      </c>
      <c r="G22" s="56"/>
      <c r="H22" s="56"/>
      <c r="I22" s="56" t="s">
        <v>37</v>
      </c>
      <c r="J22" s="56">
        <v>3</v>
      </c>
      <c r="K22" s="56" t="s">
        <v>52</v>
      </c>
      <c r="L22" s="56"/>
      <c r="M22" s="56" t="str">
        <f t="shared" si="0"/>
        <v>TB_BAS_POS_VER.VER_TP_CD</v>
      </c>
      <c r="N22" s="54" t="str">
        <f t="shared" si="1"/>
        <v>POS버전^TB_BAS_POS_VER^버전유형코드^VER_TP_CD^^VARCHAR2^3^Y^</v>
      </c>
    </row>
    <row r="23" spans="1:14" x14ac:dyDescent="0.25">
      <c r="A23" s="56" t="s">
        <v>663</v>
      </c>
      <c r="B23" s="56"/>
      <c r="C23" s="56" t="s">
        <v>248</v>
      </c>
      <c r="D23" s="56" t="s">
        <v>249</v>
      </c>
      <c r="E23" s="56" t="s">
        <v>1170</v>
      </c>
      <c r="F23" s="56" t="s">
        <v>1171</v>
      </c>
      <c r="G23" s="56"/>
      <c r="H23" s="56"/>
      <c r="I23" s="56" t="s">
        <v>37</v>
      </c>
      <c r="J23" s="56">
        <v>10</v>
      </c>
      <c r="K23" s="56" t="s">
        <v>52</v>
      </c>
      <c r="L23" s="56"/>
      <c r="M23" s="56" t="str">
        <f t="shared" si="0"/>
        <v>TB_BAS_POS_VER.FILE_NO</v>
      </c>
      <c r="N23" s="54" t="str">
        <f t="shared" si="1"/>
        <v>POS버전^TB_BAS_POS_VER^파일번호^FILE_NO^^VARCHAR2^10^Y^</v>
      </c>
    </row>
    <row r="24" spans="1:14" x14ac:dyDescent="0.25">
      <c r="A24" s="56" t="s">
        <v>663</v>
      </c>
      <c r="B24" s="56"/>
      <c r="C24" s="56" t="s">
        <v>248</v>
      </c>
      <c r="D24" s="56" t="s">
        <v>249</v>
      </c>
      <c r="E24" s="56" t="s">
        <v>61</v>
      </c>
      <c r="F24" s="56" t="s">
        <v>62</v>
      </c>
      <c r="G24" s="56"/>
      <c r="H24" s="56"/>
      <c r="I24" s="56" t="s">
        <v>37</v>
      </c>
      <c r="J24" s="56">
        <v>2000</v>
      </c>
      <c r="K24" s="56"/>
      <c r="L24" s="56"/>
      <c r="M24" s="56" t="str">
        <f t="shared" si="0"/>
        <v>TB_BAS_POS_VER.REMARK</v>
      </c>
      <c r="N24" s="54" t="str">
        <f t="shared" si="1"/>
        <v>POS버전^TB_BAS_POS_VER^비고^REMARK^^VARCHAR2^2000^^</v>
      </c>
    </row>
    <row r="25" spans="1:14" x14ac:dyDescent="0.25">
      <c r="A25" s="56" t="s">
        <v>663</v>
      </c>
      <c r="B25" s="56"/>
      <c r="C25" s="56" t="s">
        <v>248</v>
      </c>
      <c r="D25" s="56" t="s">
        <v>249</v>
      </c>
      <c r="E25" s="56" t="s">
        <v>53</v>
      </c>
      <c r="F25" s="56" t="s">
        <v>54</v>
      </c>
      <c r="G25" s="56"/>
      <c r="H25" s="56"/>
      <c r="I25" s="56" t="s">
        <v>37</v>
      </c>
      <c r="J25" s="56">
        <v>14</v>
      </c>
      <c r="K25" s="56" t="s">
        <v>52</v>
      </c>
      <c r="L25" s="56"/>
      <c r="M25" s="56" t="str">
        <f t="shared" si="0"/>
        <v>TB_BAS_POS_VER.REG_DTM</v>
      </c>
      <c r="N25" s="54" t="str">
        <f t="shared" si="1"/>
        <v>POS버전^TB_BAS_POS_VER^등록일시^REG_DTM^^VARCHAR2^14^Y^</v>
      </c>
    </row>
    <row r="26" spans="1:14" x14ac:dyDescent="0.25">
      <c r="A26" s="56" t="s">
        <v>663</v>
      </c>
      <c r="B26" s="56"/>
      <c r="C26" s="56" t="s">
        <v>248</v>
      </c>
      <c r="D26" s="56" t="s">
        <v>249</v>
      </c>
      <c r="E26" s="56" t="s">
        <v>55</v>
      </c>
      <c r="F26" s="56" t="s">
        <v>56</v>
      </c>
      <c r="G26" s="56"/>
      <c r="H26" s="56"/>
      <c r="I26" s="56" t="s">
        <v>37</v>
      </c>
      <c r="J26" s="56">
        <v>32</v>
      </c>
      <c r="K26" s="56" t="s">
        <v>52</v>
      </c>
      <c r="L26" s="56"/>
      <c r="M26" s="56" t="str">
        <f t="shared" si="0"/>
        <v>TB_BAS_POS_VER.REGR_ID</v>
      </c>
      <c r="N26" s="54" t="str">
        <f t="shared" si="1"/>
        <v>POS버전^TB_BAS_POS_VER^등록자ID^REGR_ID^^VARCHAR2^32^Y^</v>
      </c>
    </row>
    <row r="27" spans="1:14" x14ac:dyDescent="0.25">
      <c r="A27" s="56" t="s">
        <v>663</v>
      </c>
      <c r="B27" s="56"/>
      <c r="C27" s="56" t="s">
        <v>248</v>
      </c>
      <c r="D27" s="56" t="s">
        <v>249</v>
      </c>
      <c r="E27" s="56" t="s">
        <v>57</v>
      </c>
      <c r="F27" s="56" t="s">
        <v>58</v>
      </c>
      <c r="G27" s="56"/>
      <c r="H27" s="56"/>
      <c r="I27" s="56" t="s">
        <v>37</v>
      </c>
      <c r="J27" s="56">
        <v>14</v>
      </c>
      <c r="K27" s="56" t="s">
        <v>52</v>
      </c>
      <c r="L27" s="56"/>
      <c r="M27" s="56" t="str">
        <f t="shared" si="0"/>
        <v>TB_BAS_POS_VER.MOD_DTM</v>
      </c>
      <c r="N27" s="54" t="str">
        <f t="shared" si="1"/>
        <v>POS버전^TB_BAS_POS_VER^수정일시^MOD_DTM^^VARCHAR2^14^Y^</v>
      </c>
    </row>
    <row r="28" spans="1:14" x14ac:dyDescent="0.25">
      <c r="A28" s="56" t="s">
        <v>663</v>
      </c>
      <c r="B28" s="56"/>
      <c r="C28" s="56" t="s">
        <v>248</v>
      </c>
      <c r="D28" s="56" t="s">
        <v>249</v>
      </c>
      <c r="E28" s="56" t="s">
        <v>59</v>
      </c>
      <c r="F28" s="56" t="s">
        <v>60</v>
      </c>
      <c r="G28" s="56"/>
      <c r="H28" s="56"/>
      <c r="I28" s="56" t="s">
        <v>37</v>
      </c>
      <c r="J28" s="56">
        <v>32</v>
      </c>
      <c r="K28" s="56" t="s">
        <v>52</v>
      </c>
      <c r="L28" s="56"/>
      <c r="M28" s="56" t="str">
        <f t="shared" si="0"/>
        <v>TB_BAS_POS_VER.MODR_ID</v>
      </c>
      <c r="N28" s="54" t="str">
        <f t="shared" si="1"/>
        <v>POS버전^TB_BAS_POS_VER^수정자ID^MODR_ID^^VARCHAR2^32^Y^</v>
      </c>
    </row>
    <row r="29" spans="1:14" x14ac:dyDescent="0.25">
      <c r="A29" s="56" t="s">
        <v>663</v>
      </c>
      <c r="B29" s="56"/>
      <c r="C29" s="56" t="s">
        <v>256</v>
      </c>
      <c r="D29" s="56" t="s">
        <v>257</v>
      </c>
      <c r="E29" s="56" t="s">
        <v>472</v>
      </c>
      <c r="F29" s="56" t="s">
        <v>64</v>
      </c>
      <c r="G29" s="56" t="s">
        <v>52</v>
      </c>
      <c r="H29" s="56"/>
      <c r="I29" s="56" t="s">
        <v>37</v>
      </c>
      <c r="J29" s="56">
        <v>10</v>
      </c>
      <c r="K29" s="56" t="s">
        <v>52</v>
      </c>
      <c r="L29" s="56"/>
      <c r="M29" s="56" t="str">
        <f t="shared" si="0"/>
        <v>TB_BAS_POS_CONFIG.SHOP_CD</v>
      </c>
      <c r="N29" s="54" t="str">
        <f t="shared" si="1"/>
        <v>POS설정^TB_BAS_POS_CONFIG^매장코드^SHOP_CD^Y^VARCHAR2^10^Y^</v>
      </c>
    </row>
    <row r="30" spans="1:14" x14ac:dyDescent="0.25">
      <c r="A30" s="56" t="s">
        <v>663</v>
      </c>
      <c r="B30" s="56"/>
      <c r="C30" s="56" t="s">
        <v>256</v>
      </c>
      <c r="D30" s="56" t="s">
        <v>257</v>
      </c>
      <c r="E30" s="56" t="s">
        <v>480</v>
      </c>
      <c r="F30" s="56" t="s">
        <v>481</v>
      </c>
      <c r="G30" s="56" t="s">
        <v>52</v>
      </c>
      <c r="H30" s="56"/>
      <c r="I30" s="56" t="s">
        <v>37</v>
      </c>
      <c r="J30" s="56">
        <v>2</v>
      </c>
      <c r="K30" s="56" t="s">
        <v>52</v>
      </c>
      <c r="L30" s="56"/>
      <c r="M30" s="56" t="str">
        <f t="shared" si="0"/>
        <v>TB_BAS_POS_CONFIG.POS_NO</v>
      </c>
      <c r="N30" s="54" t="str">
        <f t="shared" si="1"/>
        <v>POS설정^TB_BAS_POS_CONFIG^POS번호^POS_NO^Y^VARCHAR2^2^Y^</v>
      </c>
    </row>
    <row r="31" spans="1:14" x14ac:dyDescent="0.25">
      <c r="A31" s="56" t="s">
        <v>663</v>
      </c>
      <c r="B31" s="56"/>
      <c r="C31" s="56" t="s">
        <v>256</v>
      </c>
      <c r="D31" s="56" t="s">
        <v>257</v>
      </c>
      <c r="E31" s="56" t="s">
        <v>1291</v>
      </c>
      <c r="F31" s="56" t="s">
        <v>1292</v>
      </c>
      <c r="G31" s="56" t="s">
        <v>52</v>
      </c>
      <c r="H31" s="56"/>
      <c r="I31" s="56" t="s">
        <v>37</v>
      </c>
      <c r="J31" s="56">
        <v>2</v>
      </c>
      <c r="K31" s="56" t="s">
        <v>52</v>
      </c>
      <c r="L31" s="56"/>
      <c r="M31" s="56" t="str">
        <f t="shared" si="0"/>
        <v>TB_BAS_POS_CONFIG.CONFIG_CD</v>
      </c>
      <c r="N31" s="54" t="str">
        <f t="shared" si="1"/>
        <v>POS설정^TB_BAS_POS_CONFIG^설정코드^CONFIG_CD^Y^VARCHAR2^2^Y^</v>
      </c>
    </row>
    <row r="32" spans="1:14" x14ac:dyDescent="0.25">
      <c r="A32" s="56" t="s">
        <v>663</v>
      </c>
      <c r="B32" s="56"/>
      <c r="C32" s="56" t="s">
        <v>256</v>
      </c>
      <c r="D32" s="56" t="s">
        <v>257</v>
      </c>
      <c r="E32" s="56" t="s">
        <v>1293</v>
      </c>
      <c r="F32" s="56" t="s">
        <v>1294</v>
      </c>
      <c r="G32" s="56"/>
      <c r="H32" s="56"/>
      <c r="I32" s="56" t="s">
        <v>37</v>
      </c>
      <c r="J32" s="56">
        <v>300</v>
      </c>
      <c r="K32" s="56" t="s">
        <v>52</v>
      </c>
      <c r="L32" s="56"/>
      <c r="M32" s="56" t="str">
        <f t="shared" si="0"/>
        <v>TB_BAS_POS_CONFIG.CONFIG_CD_NM</v>
      </c>
      <c r="N32" s="54" t="str">
        <f t="shared" si="1"/>
        <v>POS설정^TB_BAS_POS_CONFIG^설정코드명^CONFIG_CD_NM^^VARCHAR2^300^Y^</v>
      </c>
    </row>
    <row r="33" spans="1:14" x14ac:dyDescent="0.25">
      <c r="A33" s="56" t="s">
        <v>663</v>
      </c>
      <c r="B33" s="56"/>
      <c r="C33" s="56" t="s">
        <v>256</v>
      </c>
      <c r="D33" s="56" t="s">
        <v>257</v>
      </c>
      <c r="E33" s="56" t="s">
        <v>1295</v>
      </c>
      <c r="F33" s="56" t="s">
        <v>1296</v>
      </c>
      <c r="G33" s="56"/>
      <c r="H33" s="56"/>
      <c r="I33" s="56" t="s">
        <v>37</v>
      </c>
      <c r="J33" s="56">
        <v>2</v>
      </c>
      <c r="K33" s="56" t="s">
        <v>52</v>
      </c>
      <c r="L33" s="56"/>
      <c r="M33" s="56" t="str">
        <f t="shared" si="0"/>
        <v>TB_BAS_POS_CONFIG.CONFIG_VAL</v>
      </c>
      <c r="N33" s="54" t="str">
        <f t="shared" si="1"/>
        <v>POS설정^TB_BAS_POS_CONFIG^설정값^CONFIG_VAL^^VARCHAR2^2^Y^</v>
      </c>
    </row>
    <row r="34" spans="1:14" x14ac:dyDescent="0.25">
      <c r="A34" s="56" t="s">
        <v>663</v>
      </c>
      <c r="B34" s="56"/>
      <c r="C34" s="56" t="s">
        <v>256</v>
      </c>
      <c r="D34" s="56" t="s">
        <v>257</v>
      </c>
      <c r="E34" s="56" t="s">
        <v>53</v>
      </c>
      <c r="F34" s="56" t="s">
        <v>54</v>
      </c>
      <c r="G34" s="56"/>
      <c r="H34" s="56"/>
      <c r="I34" s="56" t="s">
        <v>37</v>
      </c>
      <c r="J34" s="56">
        <v>14</v>
      </c>
      <c r="K34" s="56" t="s">
        <v>52</v>
      </c>
      <c r="L34" s="56"/>
      <c r="M34" s="56" t="str">
        <f t="shared" si="0"/>
        <v>TB_BAS_POS_CONFIG.REG_DTM</v>
      </c>
      <c r="N34" s="54" t="str">
        <f t="shared" si="1"/>
        <v>POS설정^TB_BAS_POS_CONFIG^등록일시^REG_DTM^^VARCHAR2^14^Y^</v>
      </c>
    </row>
    <row r="35" spans="1:14" x14ac:dyDescent="0.25">
      <c r="A35" s="56" t="s">
        <v>663</v>
      </c>
      <c r="B35" s="56"/>
      <c r="C35" s="56" t="s">
        <v>256</v>
      </c>
      <c r="D35" s="56" t="s">
        <v>257</v>
      </c>
      <c r="E35" s="56" t="s">
        <v>55</v>
      </c>
      <c r="F35" s="56" t="s">
        <v>56</v>
      </c>
      <c r="G35" s="56"/>
      <c r="H35" s="56"/>
      <c r="I35" s="56" t="s">
        <v>37</v>
      </c>
      <c r="J35" s="56">
        <v>32</v>
      </c>
      <c r="K35" s="56" t="s">
        <v>52</v>
      </c>
      <c r="L35" s="56"/>
      <c r="M35" s="56" t="str">
        <f t="shared" si="0"/>
        <v>TB_BAS_POS_CONFIG.REGR_ID</v>
      </c>
      <c r="N35" s="54" t="str">
        <f t="shared" si="1"/>
        <v>POS설정^TB_BAS_POS_CONFIG^등록자ID^REGR_ID^^VARCHAR2^32^Y^</v>
      </c>
    </row>
    <row r="36" spans="1:14" x14ac:dyDescent="0.25">
      <c r="A36" s="56" t="s">
        <v>663</v>
      </c>
      <c r="B36" s="56"/>
      <c r="C36" s="56" t="s">
        <v>256</v>
      </c>
      <c r="D36" s="56" t="s">
        <v>257</v>
      </c>
      <c r="E36" s="56" t="s">
        <v>57</v>
      </c>
      <c r="F36" s="56" t="s">
        <v>58</v>
      </c>
      <c r="G36" s="56"/>
      <c r="H36" s="56"/>
      <c r="I36" s="56" t="s">
        <v>37</v>
      </c>
      <c r="J36" s="56">
        <v>14</v>
      </c>
      <c r="K36" s="56" t="s">
        <v>52</v>
      </c>
      <c r="L36" s="56"/>
      <c r="M36" s="56" t="str">
        <f t="shared" si="0"/>
        <v>TB_BAS_POS_CONFIG.MOD_DTM</v>
      </c>
      <c r="N36" s="54" t="str">
        <f t="shared" si="1"/>
        <v>POS설정^TB_BAS_POS_CONFIG^수정일시^MOD_DTM^^VARCHAR2^14^Y^</v>
      </c>
    </row>
    <row r="37" spans="1:14" x14ac:dyDescent="0.25">
      <c r="A37" s="56" t="s">
        <v>663</v>
      </c>
      <c r="B37" s="56"/>
      <c r="C37" s="56" t="s">
        <v>256</v>
      </c>
      <c r="D37" s="56" t="s">
        <v>257</v>
      </c>
      <c r="E37" s="56" t="s">
        <v>59</v>
      </c>
      <c r="F37" s="56" t="s">
        <v>60</v>
      </c>
      <c r="G37" s="56"/>
      <c r="H37" s="56"/>
      <c r="I37" s="56" t="s">
        <v>37</v>
      </c>
      <c r="J37" s="56">
        <v>32</v>
      </c>
      <c r="K37" s="56" t="s">
        <v>52</v>
      </c>
      <c r="L37" s="56"/>
      <c r="M37" s="56" t="str">
        <f t="shared" si="0"/>
        <v>TB_BAS_POS_CONFIG.MODR_ID</v>
      </c>
      <c r="N37" s="54" t="str">
        <f t="shared" si="1"/>
        <v>POS설정^TB_BAS_POS_CONFIG^수정자ID^MODR_ID^^VARCHAR2^32^Y^</v>
      </c>
    </row>
    <row r="38" spans="1:14" x14ac:dyDescent="0.25">
      <c r="A38" s="56" t="s">
        <v>663</v>
      </c>
      <c r="B38" s="56"/>
      <c r="C38" s="56" t="s">
        <v>1174</v>
      </c>
      <c r="D38" s="56" t="s">
        <v>1175</v>
      </c>
      <c r="E38" s="56" t="s">
        <v>472</v>
      </c>
      <c r="F38" s="56" t="s">
        <v>64</v>
      </c>
      <c r="G38" s="56" t="s">
        <v>52</v>
      </c>
      <c r="H38" s="56"/>
      <c r="I38" s="56" t="s">
        <v>37</v>
      </c>
      <c r="J38" s="56">
        <v>10</v>
      </c>
      <c r="K38" s="56" t="s">
        <v>52</v>
      </c>
      <c r="L38" s="56"/>
      <c r="M38" s="56" t="str">
        <f t="shared" si="0"/>
        <v>TB_BAS_CHAIN.SHOP_CD</v>
      </c>
      <c r="N38" s="54" t="str">
        <f t="shared" si="1"/>
        <v>가맹^TB_BAS_CHAIN^매장코드^SHOP_CD^Y^VARCHAR2^10^Y^</v>
      </c>
    </row>
    <row r="39" spans="1:14" x14ac:dyDescent="0.25">
      <c r="A39" s="56" t="s">
        <v>663</v>
      </c>
      <c r="B39" s="56"/>
      <c r="C39" s="56" t="s">
        <v>1174</v>
      </c>
      <c r="D39" s="56" t="s">
        <v>1175</v>
      </c>
      <c r="E39" s="56" t="s">
        <v>1297</v>
      </c>
      <c r="F39" s="56" t="s">
        <v>1298</v>
      </c>
      <c r="G39" s="56" t="s">
        <v>52</v>
      </c>
      <c r="H39" s="56"/>
      <c r="I39" s="56" t="s">
        <v>37</v>
      </c>
      <c r="J39" s="56">
        <v>10</v>
      </c>
      <c r="K39" s="56" t="s">
        <v>52</v>
      </c>
      <c r="L39" s="56"/>
      <c r="M39" s="56" t="str">
        <f t="shared" si="0"/>
        <v>TB_BAS_CHAIN.VAN_CD</v>
      </c>
      <c r="N39" s="54" t="str">
        <f t="shared" si="1"/>
        <v>가맹^TB_BAS_CHAIN^VAN코드^VAN_CD^Y^VARCHAR2^10^Y^</v>
      </c>
    </row>
    <row r="40" spans="1:14" x14ac:dyDescent="0.25">
      <c r="A40" s="56" t="s">
        <v>663</v>
      </c>
      <c r="B40" s="56"/>
      <c r="C40" s="56" t="s">
        <v>1174</v>
      </c>
      <c r="D40" s="56" t="s">
        <v>1175</v>
      </c>
      <c r="E40" s="56" t="s">
        <v>1299</v>
      </c>
      <c r="F40" s="56" t="s">
        <v>1300</v>
      </c>
      <c r="G40" s="56"/>
      <c r="H40" s="56"/>
      <c r="I40" s="56" t="s">
        <v>37</v>
      </c>
      <c r="J40" s="56">
        <v>100</v>
      </c>
      <c r="K40" s="56"/>
      <c r="L40" s="56"/>
      <c r="M40" s="56" t="str">
        <f t="shared" si="0"/>
        <v>TB_BAS_CHAIN.VAN_IP</v>
      </c>
      <c r="N40" s="54" t="str">
        <f t="shared" si="1"/>
        <v>가맹^TB_BAS_CHAIN^VANIP^VAN_IP^^VARCHAR2^100^^</v>
      </c>
    </row>
    <row r="41" spans="1:14" x14ac:dyDescent="0.25">
      <c r="A41" s="56" t="s">
        <v>663</v>
      </c>
      <c r="B41" s="56"/>
      <c r="C41" s="56" t="s">
        <v>1174</v>
      </c>
      <c r="D41" s="56" t="s">
        <v>1175</v>
      </c>
      <c r="E41" s="56" t="s">
        <v>1301</v>
      </c>
      <c r="F41" s="56" t="s">
        <v>1302</v>
      </c>
      <c r="G41" s="56"/>
      <c r="H41" s="56"/>
      <c r="I41" s="56" t="s">
        <v>37</v>
      </c>
      <c r="J41" s="56">
        <v>10</v>
      </c>
      <c r="K41" s="56"/>
      <c r="L41" s="56"/>
      <c r="M41" s="56" t="str">
        <f t="shared" si="0"/>
        <v>TB_BAS_CHAIN.VAN_PORT</v>
      </c>
      <c r="N41" s="54" t="str">
        <f t="shared" si="1"/>
        <v>가맹^TB_BAS_CHAIN^VANPORT^VAN_PORT^^VARCHAR2^10^^</v>
      </c>
    </row>
    <row r="42" spans="1:14" x14ac:dyDescent="0.25">
      <c r="A42" s="56" t="s">
        <v>663</v>
      </c>
      <c r="B42" s="56"/>
      <c r="C42" s="56" t="s">
        <v>1174</v>
      </c>
      <c r="D42" s="56" t="s">
        <v>1175</v>
      </c>
      <c r="E42" s="56" t="s">
        <v>1303</v>
      </c>
      <c r="F42" s="56" t="s">
        <v>1304</v>
      </c>
      <c r="G42" s="56"/>
      <c r="H42" s="56"/>
      <c r="I42" s="56" t="s">
        <v>37</v>
      </c>
      <c r="J42" s="56">
        <v>300</v>
      </c>
      <c r="K42" s="56"/>
      <c r="L42" s="56"/>
      <c r="M42" s="56" t="str">
        <f t="shared" si="0"/>
        <v>TB_BAS_CHAIN.VAN_NM</v>
      </c>
      <c r="N42" s="54" t="str">
        <f t="shared" si="1"/>
        <v>가맹^TB_BAS_CHAIN^VAN명^VAN_NM^^VARCHAR2^300^^</v>
      </c>
    </row>
    <row r="43" spans="1:14" x14ac:dyDescent="0.25">
      <c r="A43" s="56" t="s">
        <v>663</v>
      </c>
      <c r="B43" s="56"/>
      <c r="C43" s="56" t="s">
        <v>1174</v>
      </c>
      <c r="D43" s="56" t="s">
        <v>1175</v>
      </c>
      <c r="E43" s="56" t="s">
        <v>1305</v>
      </c>
      <c r="F43" s="56" t="s">
        <v>1306</v>
      </c>
      <c r="G43" s="56"/>
      <c r="H43" s="56"/>
      <c r="I43" s="56" t="s">
        <v>37</v>
      </c>
      <c r="J43" s="56">
        <v>20</v>
      </c>
      <c r="K43" s="56"/>
      <c r="L43" s="56"/>
      <c r="M43" s="56" t="str">
        <f t="shared" si="0"/>
        <v>TB_BAS_CHAIN.TERM_ID</v>
      </c>
      <c r="N43" s="54" t="str">
        <f t="shared" si="1"/>
        <v>가맹^TB_BAS_CHAIN^단말기ID^TERM_ID^^VARCHAR2^20^^</v>
      </c>
    </row>
    <row r="44" spans="1:14" x14ac:dyDescent="0.25">
      <c r="A44" s="56" t="s">
        <v>663</v>
      </c>
      <c r="B44" s="56"/>
      <c r="C44" s="56" t="s">
        <v>1174</v>
      </c>
      <c r="D44" s="56" t="s">
        <v>1175</v>
      </c>
      <c r="E44" s="56" t="s">
        <v>1307</v>
      </c>
      <c r="F44" s="56" t="s">
        <v>1308</v>
      </c>
      <c r="G44" s="56"/>
      <c r="H44" s="56"/>
      <c r="I44" s="56" t="s">
        <v>37</v>
      </c>
      <c r="J44" s="56">
        <v>1</v>
      </c>
      <c r="K44" s="56"/>
      <c r="L44" s="56"/>
      <c r="M44" s="56" t="str">
        <f t="shared" si="0"/>
        <v>TB_BAS_CHAIN.TERM_DIV_CD</v>
      </c>
      <c r="N44" s="54" t="str">
        <f t="shared" si="1"/>
        <v>가맹^TB_BAS_CHAIN^단말기구분코드^TERM_DIV_CD^^VARCHAR2^1^^</v>
      </c>
    </row>
    <row r="45" spans="1:14" x14ac:dyDescent="0.25">
      <c r="A45" s="56" t="s">
        <v>663</v>
      </c>
      <c r="B45" s="56"/>
      <c r="C45" s="56" t="s">
        <v>1174</v>
      </c>
      <c r="D45" s="56" t="s">
        <v>1175</v>
      </c>
      <c r="E45" s="56" t="s">
        <v>1309</v>
      </c>
      <c r="F45" s="56" t="s">
        <v>1310</v>
      </c>
      <c r="G45" s="56"/>
      <c r="H45" s="56"/>
      <c r="I45" s="56" t="s">
        <v>37</v>
      </c>
      <c r="J45" s="56">
        <v>1</v>
      </c>
      <c r="K45" s="56"/>
      <c r="L45" s="56"/>
      <c r="M45" s="56" t="str">
        <f t="shared" si="0"/>
        <v>TB_BAS_CHAIN.REFUND_MACHINE_DIV_CD</v>
      </c>
      <c r="N45" s="54" t="str">
        <f t="shared" si="1"/>
        <v>가맹^TB_BAS_CHAIN^즉시환급장비구분코드^REFUND_MACHINE_DIV_CD^^VARCHAR2^1^^</v>
      </c>
    </row>
    <row r="46" spans="1:14" x14ac:dyDescent="0.25">
      <c r="A46" s="56" t="s">
        <v>663</v>
      </c>
      <c r="B46" s="56"/>
      <c r="C46" s="56" t="s">
        <v>1174</v>
      </c>
      <c r="D46" s="56" t="s">
        <v>1175</v>
      </c>
      <c r="E46" s="56" t="s">
        <v>1311</v>
      </c>
      <c r="F46" s="56" t="s">
        <v>1312</v>
      </c>
      <c r="G46" s="56"/>
      <c r="H46" s="56"/>
      <c r="I46" s="56" t="s">
        <v>37</v>
      </c>
      <c r="J46" s="56">
        <v>10</v>
      </c>
      <c r="K46" s="56"/>
      <c r="L46" s="56"/>
      <c r="M46" s="56" t="str">
        <f t="shared" si="0"/>
        <v>TB_BAS_CHAIN.REFUND_COM_PORT_NO</v>
      </c>
      <c r="N46" s="54" t="str">
        <f t="shared" si="1"/>
        <v>가맹^TB_BAS_CHAIN^즉시환급ComPort번호^REFUND_COM_PORT_NO^^VARCHAR2^10^^</v>
      </c>
    </row>
    <row r="47" spans="1:14" x14ac:dyDescent="0.25">
      <c r="A47" s="56" t="s">
        <v>663</v>
      </c>
      <c r="B47" s="56"/>
      <c r="C47" s="56" t="s">
        <v>1174</v>
      </c>
      <c r="D47" s="56" t="s">
        <v>1175</v>
      </c>
      <c r="E47" s="56" t="s">
        <v>53</v>
      </c>
      <c r="F47" s="56" t="s">
        <v>54</v>
      </c>
      <c r="G47" s="56"/>
      <c r="H47" s="56"/>
      <c r="I47" s="56" t="s">
        <v>37</v>
      </c>
      <c r="J47" s="56">
        <v>14</v>
      </c>
      <c r="K47" s="56" t="s">
        <v>52</v>
      </c>
      <c r="L47" s="56"/>
      <c r="M47" s="56" t="str">
        <f t="shared" si="0"/>
        <v>TB_BAS_CHAIN.REG_DTM</v>
      </c>
      <c r="N47" s="54" t="str">
        <f t="shared" si="1"/>
        <v>가맹^TB_BAS_CHAIN^등록일시^REG_DTM^^VARCHAR2^14^Y^</v>
      </c>
    </row>
    <row r="48" spans="1:14" x14ac:dyDescent="0.25">
      <c r="A48" s="56" t="s">
        <v>663</v>
      </c>
      <c r="B48" s="56"/>
      <c r="C48" s="56" t="s">
        <v>1174</v>
      </c>
      <c r="D48" s="56" t="s">
        <v>1175</v>
      </c>
      <c r="E48" s="56" t="s">
        <v>55</v>
      </c>
      <c r="F48" s="56" t="s">
        <v>56</v>
      </c>
      <c r="G48" s="56"/>
      <c r="H48" s="56"/>
      <c r="I48" s="56" t="s">
        <v>37</v>
      </c>
      <c r="J48" s="56">
        <v>32</v>
      </c>
      <c r="K48" s="56" t="s">
        <v>52</v>
      </c>
      <c r="L48" s="56"/>
      <c r="M48" s="56" t="str">
        <f t="shared" si="0"/>
        <v>TB_BAS_CHAIN.REGR_ID</v>
      </c>
      <c r="N48" s="54" t="str">
        <f t="shared" si="1"/>
        <v>가맹^TB_BAS_CHAIN^등록자ID^REGR_ID^^VARCHAR2^32^Y^</v>
      </c>
    </row>
    <row r="49" spans="1:14" x14ac:dyDescent="0.25">
      <c r="A49" s="56" t="s">
        <v>663</v>
      </c>
      <c r="B49" s="56"/>
      <c r="C49" s="56" t="s">
        <v>1174</v>
      </c>
      <c r="D49" s="56" t="s">
        <v>1175</v>
      </c>
      <c r="E49" s="56" t="s">
        <v>57</v>
      </c>
      <c r="F49" s="56" t="s">
        <v>58</v>
      </c>
      <c r="G49" s="56"/>
      <c r="H49" s="56"/>
      <c r="I49" s="56" t="s">
        <v>37</v>
      </c>
      <c r="J49" s="56">
        <v>14</v>
      </c>
      <c r="K49" s="56" t="s">
        <v>52</v>
      </c>
      <c r="L49" s="56"/>
      <c r="M49" s="56" t="str">
        <f t="shared" si="0"/>
        <v>TB_BAS_CHAIN.MOD_DTM</v>
      </c>
      <c r="N49" s="54" t="str">
        <f t="shared" si="1"/>
        <v>가맹^TB_BAS_CHAIN^수정일시^MOD_DTM^^VARCHAR2^14^Y^</v>
      </c>
    </row>
    <row r="50" spans="1:14" x14ac:dyDescent="0.25">
      <c r="A50" s="56" t="s">
        <v>663</v>
      </c>
      <c r="B50" s="56"/>
      <c r="C50" s="56" t="s">
        <v>1174</v>
      </c>
      <c r="D50" s="56" t="s">
        <v>1175</v>
      </c>
      <c r="E50" s="56" t="s">
        <v>59</v>
      </c>
      <c r="F50" s="56" t="s">
        <v>60</v>
      </c>
      <c r="G50" s="56"/>
      <c r="H50" s="56"/>
      <c r="I50" s="56" t="s">
        <v>37</v>
      </c>
      <c r="J50" s="56">
        <v>32</v>
      </c>
      <c r="K50" s="56" t="s">
        <v>52</v>
      </c>
      <c r="L50" s="56"/>
      <c r="M50" s="56" t="str">
        <f t="shared" si="0"/>
        <v>TB_BAS_CHAIN.MODR_ID</v>
      </c>
      <c r="N50" s="54" t="str">
        <f t="shared" si="1"/>
        <v>가맹^TB_BAS_CHAIN^수정자ID^MODR_ID^^VARCHAR2^32^Y^</v>
      </c>
    </row>
    <row r="51" spans="1:14" x14ac:dyDescent="0.25">
      <c r="A51" s="56" t="s">
        <v>663</v>
      </c>
      <c r="B51" s="56"/>
      <c r="C51" s="56" t="s">
        <v>234</v>
      </c>
      <c r="D51" s="56" t="s">
        <v>235</v>
      </c>
      <c r="E51" s="56" t="s">
        <v>1168</v>
      </c>
      <c r="F51" s="56" t="s">
        <v>1169</v>
      </c>
      <c r="G51" s="56" t="s">
        <v>52</v>
      </c>
      <c r="H51" s="56"/>
      <c r="I51" s="56" t="s">
        <v>37</v>
      </c>
      <c r="J51" s="56">
        <v>10</v>
      </c>
      <c r="K51" s="56" t="s">
        <v>52</v>
      </c>
      <c r="L51" s="56"/>
      <c r="M51" s="56" t="str">
        <f t="shared" si="0"/>
        <v>TB_BAS_COMM_NMPLATE.BRAND_CD</v>
      </c>
      <c r="N51" s="54" t="str">
        <f t="shared" si="1"/>
        <v>공통명판^TB_BAS_COMM_NMPLATE^브랜드코드^BRAND_CD^Y^VARCHAR2^10^Y^</v>
      </c>
    </row>
    <row r="52" spans="1:14" x14ac:dyDescent="0.25">
      <c r="A52" s="56" t="s">
        <v>663</v>
      </c>
      <c r="B52" s="56"/>
      <c r="C52" s="56" t="s">
        <v>234</v>
      </c>
      <c r="D52" s="56" t="s">
        <v>235</v>
      </c>
      <c r="E52" s="56" t="s">
        <v>1313</v>
      </c>
      <c r="F52" s="56" t="s">
        <v>1314</v>
      </c>
      <c r="G52" s="56" t="s">
        <v>52</v>
      </c>
      <c r="H52" s="56"/>
      <c r="I52" s="56" t="s">
        <v>37</v>
      </c>
      <c r="J52" s="56">
        <v>8</v>
      </c>
      <c r="K52" s="56" t="s">
        <v>52</v>
      </c>
      <c r="L52" s="56"/>
      <c r="M52" s="56" t="str">
        <f t="shared" si="0"/>
        <v>TB_BAS_COMM_NMPLATE.APPLY_STT_DT</v>
      </c>
      <c r="N52" s="54" t="str">
        <f t="shared" si="1"/>
        <v>공통명판^TB_BAS_COMM_NMPLATE^적용시작일자^APPLY_STT_DT^Y^VARCHAR2^8^Y^</v>
      </c>
    </row>
    <row r="53" spans="1:14" x14ac:dyDescent="0.25">
      <c r="A53" s="56" t="s">
        <v>663</v>
      </c>
      <c r="B53" s="56"/>
      <c r="C53" s="56" t="s">
        <v>234</v>
      </c>
      <c r="D53" s="56" t="s">
        <v>235</v>
      </c>
      <c r="E53" s="56" t="s">
        <v>1315</v>
      </c>
      <c r="F53" s="56" t="s">
        <v>1316</v>
      </c>
      <c r="G53" s="56" t="s">
        <v>52</v>
      </c>
      <c r="H53" s="56"/>
      <c r="I53" s="56" t="s">
        <v>37</v>
      </c>
      <c r="J53" s="56">
        <v>2</v>
      </c>
      <c r="K53" s="56" t="s">
        <v>52</v>
      </c>
      <c r="L53" s="56"/>
      <c r="M53" s="56" t="str">
        <f t="shared" si="0"/>
        <v>TB_BAS_COMM_NMPLATE.APPLY_SEQ</v>
      </c>
      <c r="N53" s="54" t="str">
        <f t="shared" si="1"/>
        <v>공통명판^TB_BAS_COMM_NMPLATE^적용일련번호^APPLY_SEQ^Y^VARCHAR2^2^Y^</v>
      </c>
    </row>
    <row r="54" spans="1:14" x14ac:dyDescent="0.25">
      <c r="A54" s="56" t="s">
        <v>663</v>
      </c>
      <c r="B54" s="56"/>
      <c r="C54" s="56" t="s">
        <v>234</v>
      </c>
      <c r="D54" s="56" t="s">
        <v>235</v>
      </c>
      <c r="E54" s="56" t="s">
        <v>1317</v>
      </c>
      <c r="F54" s="56" t="s">
        <v>1318</v>
      </c>
      <c r="G54" s="56"/>
      <c r="H54" s="56"/>
      <c r="I54" s="56" t="s">
        <v>37</v>
      </c>
      <c r="J54" s="56">
        <v>8</v>
      </c>
      <c r="K54" s="56" t="s">
        <v>52</v>
      </c>
      <c r="L54" s="56"/>
      <c r="M54" s="56" t="str">
        <f t="shared" si="0"/>
        <v>TB_BAS_COMM_NMPLATE.APPLY_END_DT</v>
      </c>
      <c r="N54" s="54" t="str">
        <f t="shared" si="1"/>
        <v>공통명판^TB_BAS_COMM_NMPLATE^적용종료일자^APPLY_END_DT^^VARCHAR2^8^Y^</v>
      </c>
    </row>
    <row r="55" spans="1:14" x14ac:dyDescent="0.25">
      <c r="A55" s="56" t="s">
        <v>663</v>
      </c>
      <c r="B55" s="56"/>
      <c r="C55" s="56" t="s">
        <v>234</v>
      </c>
      <c r="D55" s="56" t="s">
        <v>235</v>
      </c>
      <c r="E55" s="56" t="s">
        <v>1319</v>
      </c>
      <c r="F55" s="56" t="s">
        <v>1320</v>
      </c>
      <c r="G55" s="56"/>
      <c r="H55" s="56"/>
      <c r="I55" s="56" t="s">
        <v>37</v>
      </c>
      <c r="J55" s="56">
        <v>100</v>
      </c>
      <c r="K55" s="56"/>
      <c r="L55" s="56"/>
      <c r="M55" s="56" t="str">
        <f t="shared" si="0"/>
        <v>TB_BAS_COMM_NMPLATE.BILL_COMM_1_DESC</v>
      </c>
      <c r="N55" s="54" t="str">
        <f t="shared" si="1"/>
        <v>공통명판^TB_BAS_COMM_NMPLATE^영수증공통1내용^BILL_COMM_1_DESC^^VARCHAR2^100^^</v>
      </c>
    </row>
    <row r="56" spans="1:14" x14ac:dyDescent="0.25">
      <c r="A56" s="56" t="s">
        <v>663</v>
      </c>
      <c r="B56" s="56"/>
      <c r="C56" s="56" t="s">
        <v>234</v>
      </c>
      <c r="D56" s="56" t="s">
        <v>235</v>
      </c>
      <c r="E56" s="56" t="s">
        <v>65</v>
      </c>
      <c r="F56" s="56" t="s">
        <v>66</v>
      </c>
      <c r="G56" s="56"/>
      <c r="H56" s="56"/>
      <c r="I56" s="56" t="s">
        <v>37</v>
      </c>
      <c r="J56" s="56">
        <v>100</v>
      </c>
      <c r="K56" s="56"/>
      <c r="L56" s="56"/>
      <c r="M56" s="56" t="str">
        <f t="shared" si="0"/>
        <v>TB_BAS_COMM_NMPLATE.BILL_COMM_2_DESC</v>
      </c>
      <c r="N56" s="54" t="str">
        <f t="shared" si="1"/>
        <v>공통명판^TB_BAS_COMM_NMPLATE^영수증공통2내용^BILL_COMM_2_DESC^^VARCHAR2^100^^</v>
      </c>
    </row>
    <row r="57" spans="1:14" x14ac:dyDescent="0.25">
      <c r="A57" s="56" t="s">
        <v>663</v>
      </c>
      <c r="B57" s="56"/>
      <c r="C57" s="56" t="s">
        <v>234</v>
      </c>
      <c r="D57" s="56" t="s">
        <v>235</v>
      </c>
      <c r="E57" s="56" t="s">
        <v>67</v>
      </c>
      <c r="F57" s="56" t="s">
        <v>68</v>
      </c>
      <c r="G57" s="56"/>
      <c r="H57" s="56"/>
      <c r="I57" s="56" t="s">
        <v>37</v>
      </c>
      <c r="J57" s="56">
        <v>100</v>
      </c>
      <c r="K57" s="56"/>
      <c r="L57" s="56"/>
      <c r="M57" s="56" t="str">
        <f t="shared" si="0"/>
        <v>TB_BAS_COMM_NMPLATE.BILL_COMM_3_DESC</v>
      </c>
      <c r="N57" s="54" t="str">
        <f t="shared" si="1"/>
        <v>공통명판^TB_BAS_COMM_NMPLATE^영수증공통3내용^BILL_COMM_3_DESC^^VARCHAR2^100^^</v>
      </c>
    </row>
    <row r="58" spans="1:14" x14ac:dyDescent="0.25">
      <c r="A58" s="56" t="s">
        <v>663</v>
      </c>
      <c r="B58" s="56"/>
      <c r="C58" s="56" t="s">
        <v>234</v>
      </c>
      <c r="D58" s="56" t="s">
        <v>235</v>
      </c>
      <c r="E58" s="56" t="s">
        <v>69</v>
      </c>
      <c r="F58" s="56" t="s">
        <v>70</v>
      </c>
      <c r="G58" s="56"/>
      <c r="H58" s="56"/>
      <c r="I58" s="56" t="s">
        <v>37</v>
      </c>
      <c r="J58" s="56">
        <v>100</v>
      </c>
      <c r="K58" s="56"/>
      <c r="L58" s="56"/>
      <c r="M58" s="56" t="str">
        <f t="shared" si="0"/>
        <v>TB_BAS_COMM_NMPLATE.BILL_COMM_4_DESC</v>
      </c>
      <c r="N58" s="54" t="str">
        <f t="shared" si="1"/>
        <v>공통명판^TB_BAS_COMM_NMPLATE^영수증공통4내용^BILL_COMM_4_DESC^^VARCHAR2^100^^</v>
      </c>
    </row>
    <row r="59" spans="1:14" x14ac:dyDescent="0.25">
      <c r="A59" s="56" t="s">
        <v>663</v>
      </c>
      <c r="B59" s="56"/>
      <c r="C59" s="56" t="s">
        <v>234</v>
      </c>
      <c r="D59" s="56" t="s">
        <v>235</v>
      </c>
      <c r="E59" s="56" t="s">
        <v>71</v>
      </c>
      <c r="F59" s="56" t="s">
        <v>72</v>
      </c>
      <c r="G59" s="56"/>
      <c r="H59" s="56"/>
      <c r="I59" s="56" t="s">
        <v>37</v>
      </c>
      <c r="J59" s="56">
        <v>100</v>
      </c>
      <c r="K59" s="56"/>
      <c r="L59" s="56"/>
      <c r="M59" s="56" t="str">
        <f t="shared" si="0"/>
        <v>TB_BAS_COMM_NMPLATE.BILL_COMM_5_DESC</v>
      </c>
      <c r="N59" s="54" t="str">
        <f t="shared" si="1"/>
        <v>공통명판^TB_BAS_COMM_NMPLATE^영수증공통5내용^BILL_COMM_5_DESC^^VARCHAR2^100^^</v>
      </c>
    </row>
    <row r="60" spans="1:14" x14ac:dyDescent="0.25">
      <c r="A60" s="56" t="s">
        <v>663</v>
      </c>
      <c r="B60" s="56"/>
      <c r="C60" s="56" t="s">
        <v>234</v>
      </c>
      <c r="D60" s="56" t="s">
        <v>235</v>
      </c>
      <c r="E60" s="56" t="s">
        <v>73</v>
      </c>
      <c r="F60" s="56" t="s">
        <v>74</v>
      </c>
      <c r="G60" s="56"/>
      <c r="H60" s="56"/>
      <c r="I60" s="56" t="s">
        <v>37</v>
      </c>
      <c r="J60" s="56">
        <v>100</v>
      </c>
      <c r="K60" s="56"/>
      <c r="L60" s="56"/>
      <c r="M60" s="56" t="str">
        <f t="shared" si="0"/>
        <v>TB_BAS_COMM_NMPLATE.BILL_COMM_6_DESC</v>
      </c>
      <c r="N60" s="54" t="str">
        <f t="shared" si="1"/>
        <v>공통명판^TB_BAS_COMM_NMPLATE^영수증공통6내용^BILL_COMM_6_DESC^^VARCHAR2^100^^</v>
      </c>
    </row>
    <row r="61" spans="1:14" x14ac:dyDescent="0.25">
      <c r="A61" s="56" t="s">
        <v>663</v>
      </c>
      <c r="B61" s="56"/>
      <c r="C61" s="56" t="s">
        <v>234</v>
      </c>
      <c r="D61" s="56" t="s">
        <v>235</v>
      </c>
      <c r="E61" s="56" t="s">
        <v>75</v>
      </c>
      <c r="F61" s="56" t="s">
        <v>76</v>
      </c>
      <c r="G61" s="56"/>
      <c r="H61" s="56"/>
      <c r="I61" s="56" t="s">
        <v>37</v>
      </c>
      <c r="J61" s="56">
        <v>100</v>
      </c>
      <c r="K61" s="56"/>
      <c r="L61" s="56"/>
      <c r="M61" s="56" t="str">
        <f t="shared" si="0"/>
        <v>TB_BAS_COMM_NMPLATE.BILL_COMM_7_DESC</v>
      </c>
      <c r="N61" s="54" t="str">
        <f t="shared" si="1"/>
        <v>공통명판^TB_BAS_COMM_NMPLATE^영수증공통7내용^BILL_COMM_7_DESC^^VARCHAR2^100^^</v>
      </c>
    </row>
    <row r="62" spans="1:14" x14ac:dyDescent="0.25">
      <c r="A62" s="56" t="s">
        <v>663</v>
      </c>
      <c r="B62" s="56"/>
      <c r="C62" s="56" t="s">
        <v>234</v>
      </c>
      <c r="D62" s="56" t="s">
        <v>235</v>
      </c>
      <c r="E62" s="56" t="s">
        <v>50</v>
      </c>
      <c r="F62" s="56" t="s">
        <v>51</v>
      </c>
      <c r="G62" s="56"/>
      <c r="H62" s="56"/>
      <c r="I62" s="56" t="s">
        <v>37</v>
      </c>
      <c r="J62" s="56">
        <v>1</v>
      </c>
      <c r="K62" s="56" t="s">
        <v>52</v>
      </c>
      <c r="L62" s="56" t="s">
        <v>1276</v>
      </c>
      <c r="M62" s="56" t="str">
        <f t="shared" si="0"/>
        <v>TB_BAS_COMM_NMPLATE.USE_YN</v>
      </c>
      <c r="N62" s="54" t="str">
        <f t="shared" si="1"/>
        <v>공통명판^TB_BAS_COMM_NMPLATE^사용여부^USE_YN^^VARCHAR2^1^Y^'Y'</v>
      </c>
    </row>
    <row r="63" spans="1:14" x14ac:dyDescent="0.25">
      <c r="A63" s="56" t="s">
        <v>663</v>
      </c>
      <c r="B63" s="56"/>
      <c r="C63" s="56" t="s">
        <v>234</v>
      </c>
      <c r="D63" s="56" t="s">
        <v>235</v>
      </c>
      <c r="E63" s="56" t="s">
        <v>61</v>
      </c>
      <c r="F63" s="56" t="s">
        <v>62</v>
      </c>
      <c r="G63" s="56"/>
      <c r="H63" s="56"/>
      <c r="I63" s="56" t="s">
        <v>37</v>
      </c>
      <c r="J63" s="56">
        <v>2000</v>
      </c>
      <c r="K63" s="56"/>
      <c r="L63" s="56"/>
      <c r="M63" s="56" t="str">
        <f t="shared" si="0"/>
        <v>TB_BAS_COMM_NMPLATE.REMARK</v>
      </c>
      <c r="N63" s="54" t="str">
        <f t="shared" si="1"/>
        <v>공통명판^TB_BAS_COMM_NMPLATE^비고^REMARK^^VARCHAR2^2000^^</v>
      </c>
    </row>
    <row r="64" spans="1:14" x14ac:dyDescent="0.25">
      <c r="A64" s="56" t="s">
        <v>663</v>
      </c>
      <c r="B64" s="56"/>
      <c r="C64" s="56" t="s">
        <v>234</v>
      </c>
      <c r="D64" s="56" t="s">
        <v>235</v>
      </c>
      <c r="E64" s="56" t="s">
        <v>53</v>
      </c>
      <c r="F64" s="56" t="s">
        <v>54</v>
      </c>
      <c r="G64" s="56"/>
      <c r="H64" s="56"/>
      <c r="I64" s="56" t="s">
        <v>37</v>
      </c>
      <c r="J64" s="56">
        <v>14</v>
      </c>
      <c r="K64" s="56" t="s">
        <v>52</v>
      </c>
      <c r="L64" s="56"/>
      <c r="M64" s="56" t="str">
        <f t="shared" si="0"/>
        <v>TB_BAS_COMM_NMPLATE.REG_DTM</v>
      </c>
      <c r="N64" s="54" t="str">
        <f t="shared" si="1"/>
        <v>공통명판^TB_BAS_COMM_NMPLATE^등록일시^REG_DTM^^VARCHAR2^14^Y^</v>
      </c>
    </row>
    <row r="65" spans="1:14" x14ac:dyDescent="0.25">
      <c r="A65" s="56" t="s">
        <v>663</v>
      </c>
      <c r="B65" s="56"/>
      <c r="C65" s="56" t="s">
        <v>234</v>
      </c>
      <c r="D65" s="56" t="s">
        <v>235</v>
      </c>
      <c r="E65" s="56" t="s">
        <v>55</v>
      </c>
      <c r="F65" s="56" t="s">
        <v>56</v>
      </c>
      <c r="G65" s="56"/>
      <c r="H65" s="56"/>
      <c r="I65" s="56" t="s">
        <v>37</v>
      </c>
      <c r="J65" s="56">
        <v>32</v>
      </c>
      <c r="K65" s="56" t="s">
        <v>52</v>
      </c>
      <c r="L65" s="56"/>
      <c r="M65" s="56" t="str">
        <f t="shared" si="0"/>
        <v>TB_BAS_COMM_NMPLATE.REGR_ID</v>
      </c>
      <c r="N65" s="54" t="str">
        <f t="shared" si="1"/>
        <v>공통명판^TB_BAS_COMM_NMPLATE^등록자ID^REGR_ID^^VARCHAR2^32^Y^</v>
      </c>
    </row>
    <row r="66" spans="1:14" x14ac:dyDescent="0.25">
      <c r="A66" s="56" t="s">
        <v>663</v>
      </c>
      <c r="B66" s="56"/>
      <c r="C66" s="56" t="s">
        <v>234</v>
      </c>
      <c r="D66" s="56" t="s">
        <v>235</v>
      </c>
      <c r="E66" s="56" t="s">
        <v>57</v>
      </c>
      <c r="F66" s="56" t="s">
        <v>58</v>
      </c>
      <c r="G66" s="56"/>
      <c r="H66" s="56"/>
      <c r="I66" s="56" t="s">
        <v>37</v>
      </c>
      <c r="J66" s="56">
        <v>14</v>
      </c>
      <c r="K66" s="56" t="s">
        <v>52</v>
      </c>
      <c r="L66" s="56"/>
      <c r="M66" s="56" t="str">
        <f t="shared" si="0"/>
        <v>TB_BAS_COMM_NMPLATE.MOD_DTM</v>
      </c>
      <c r="N66" s="54" t="str">
        <f t="shared" si="1"/>
        <v>공통명판^TB_BAS_COMM_NMPLATE^수정일시^MOD_DTM^^VARCHAR2^14^Y^</v>
      </c>
    </row>
    <row r="67" spans="1:14" x14ac:dyDescent="0.25">
      <c r="A67" s="56" t="s">
        <v>663</v>
      </c>
      <c r="B67" s="56"/>
      <c r="C67" s="56" t="s">
        <v>234</v>
      </c>
      <c r="D67" s="56" t="s">
        <v>235</v>
      </c>
      <c r="E67" s="56" t="s">
        <v>59</v>
      </c>
      <c r="F67" s="56" t="s">
        <v>60</v>
      </c>
      <c r="G67" s="56"/>
      <c r="H67" s="56"/>
      <c r="I67" s="56" t="s">
        <v>37</v>
      </c>
      <c r="J67" s="56">
        <v>32</v>
      </c>
      <c r="K67" s="56" t="s">
        <v>52</v>
      </c>
      <c r="L67" s="56"/>
      <c r="M67" s="56" t="str">
        <f t="shared" ref="M67:M130" si="2">CONCATENATE(D67,".",F67)</f>
        <v>TB_BAS_COMM_NMPLATE.MODR_ID</v>
      </c>
      <c r="N67" s="54" t="str">
        <f t="shared" ref="N67:N130" si="3">SUBSTITUTE(CONCATENATE(C67,"^",D67,"^",E67,"^",F67,"^",G67,"^",I67,"^",J67,"^",K67,"^",TRIM(L67)),"~","-")</f>
        <v>공통명판^TB_BAS_COMM_NMPLATE^수정자ID^MODR_ID^^VARCHAR2^32^Y^</v>
      </c>
    </row>
    <row r="68" spans="1:14" x14ac:dyDescent="0.25">
      <c r="A68" s="56" t="s">
        <v>663</v>
      </c>
      <c r="B68" s="56"/>
      <c r="C68" s="56" t="s">
        <v>236</v>
      </c>
      <c r="D68" s="56" t="s">
        <v>237</v>
      </c>
      <c r="E68" s="56" t="s">
        <v>1168</v>
      </c>
      <c r="F68" s="56" t="s">
        <v>1169</v>
      </c>
      <c r="G68" s="56" t="s">
        <v>52</v>
      </c>
      <c r="H68" s="56"/>
      <c r="I68" s="56" t="s">
        <v>37</v>
      </c>
      <c r="J68" s="56">
        <v>10</v>
      </c>
      <c r="K68" s="56" t="s">
        <v>52</v>
      </c>
      <c r="L68" s="56"/>
      <c r="M68" s="56" t="str">
        <f t="shared" si="2"/>
        <v>TB_BAS_COMM_NMPLATE_SHOP.BRAND_CD</v>
      </c>
      <c r="N68" s="54" t="str">
        <f t="shared" si="3"/>
        <v>공통명판매장^TB_BAS_COMM_NMPLATE_SHOP^브랜드코드^BRAND_CD^Y^VARCHAR2^10^Y^</v>
      </c>
    </row>
    <row r="69" spans="1:14" x14ac:dyDescent="0.25">
      <c r="A69" s="56" t="s">
        <v>663</v>
      </c>
      <c r="B69" s="56"/>
      <c r="C69" s="56" t="s">
        <v>236</v>
      </c>
      <c r="D69" s="56" t="s">
        <v>237</v>
      </c>
      <c r="E69" s="56" t="s">
        <v>1313</v>
      </c>
      <c r="F69" s="56" t="s">
        <v>1314</v>
      </c>
      <c r="G69" s="56" t="s">
        <v>52</v>
      </c>
      <c r="H69" s="56"/>
      <c r="I69" s="56" t="s">
        <v>37</v>
      </c>
      <c r="J69" s="56">
        <v>8</v>
      </c>
      <c r="K69" s="56" t="s">
        <v>52</v>
      </c>
      <c r="L69" s="56"/>
      <c r="M69" s="56" t="str">
        <f t="shared" si="2"/>
        <v>TB_BAS_COMM_NMPLATE_SHOP.APPLY_STT_DT</v>
      </c>
      <c r="N69" s="54" t="str">
        <f t="shared" si="3"/>
        <v>공통명판매장^TB_BAS_COMM_NMPLATE_SHOP^적용시작일자^APPLY_STT_DT^Y^VARCHAR2^8^Y^</v>
      </c>
    </row>
    <row r="70" spans="1:14" x14ac:dyDescent="0.25">
      <c r="A70" s="56" t="s">
        <v>663</v>
      </c>
      <c r="B70" s="56"/>
      <c r="C70" s="56" t="s">
        <v>236</v>
      </c>
      <c r="D70" s="56" t="s">
        <v>237</v>
      </c>
      <c r="E70" s="56" t="s">
        <v>1315</v>
      </c>
      <c r="F70" s="56" t="s">
        <v>1316</v>
      </c>
      <c r="G70" s="56" t="s">
        <v>52</v>
      </c>
      <c r="H70" s="56"/>
      <c r="I70" s="56" t="s">
        <v>37</v>
      </c>
      <c r="J70" s="56">
        <v>2</v>
      </c>
      <c r="K70" s="56" t="s">
        <v>52</v>
      </c>
      <c r="L70" s="56"/>
      <c r="M70" s="56" t="str">
        <f t="shared" si="2"/>
        <v>TB_BAS_COMM_NMPLATE_SHOP.APPLY_SEQ</v>
      </c>
      <c r="N70" s="54" t="str">
        <f t="shared" si="3"/>
        <v>공통명판매장^TB_BAS_COMM_NMPLATE_SHOP^적용일련번호^APPLY_SEQ^Y^VARCHAR2^2^Y^</v>
      </c>
    </row>
    <row r="71" spans="1:14" x14ac:dyDescent="0.25">
      <c r="A71" s="56" t="s">
        <v>663</v>
      </c>
      <c r="B71" s="56"/>
      <c r="C71" s="56" t="s">
        <v>236</v>
      </c>
      <c r="D71" s="56" t="s">
        <v>237</v>
      </c>
      <c r="E71" s="56" t="s">
        <v>472</v>
      </c>
      <c r="F71" s="56" t="s">
        <v>64</v>
      </c>
      <c r="G71" s="56" t="s">
        <v>52</v>
      </c>
      <c r="H71" s="56"/>
      <c r="I71" s="56" t="s">
        <v>37</v>
      </c>
      <c r="J71" s="56">
        <v>10</v>
      </c>
      <c r="K71" s="56" t="s">
        <v>52</v>
      </c>
      <c r="L71" s="56"/>
      <c r="M71" s="56" t="str">
        <f t="shared" si="2"/>
        <v>TB_BAS_COMM_NMPLATE_SHOP.SHOP_CD</v>
      </c>
      <c r="N71" s="54" t="str">
        <f t="shared" si="3"/>
        <v>공통명판매장^TB_BAS_COMM_NMPLATE_SHOP^매장코드^SHOP_CD^Y^VARCHAR2^10^Y^</v>
      </c>
    </row>
    <row r="72" spans="1:14" x14ac:dyDescent="0.25">
      <c r="A72" s="56" t="s">
        <v>663</v>
      </c>
      <c r="B72" s="56"/>
      <c r="C72" s="56" t="s">
        <v>236</v>
      </c>
      <c r="D72" s="56" t="s">
        <v>237</v>
      </c>
      <c r="E72" s="56" t="s">
        <v>53</v>
      </c>
      <c r="F72" s="56" t="s">
        <v>54</v>
      </c>
      <c r="G72" s="56"/>
      <c r="H72" s="56"/>
      <c r="I72" s="56" t="s">
        <v>37</v>
      </c>
      <c r="J72" s="56">
        <v>14</v>
      </c>
      <c r="K72" s="56" t="s">
        <v>52</v>
      </c>
      <c r="L72" s="56"/>
      <c r="M72" s="56" t="str">
        <f t="shared" si="2"/>
        <v>TB_BAS_COMM_NMPLATE_SHOP.REG_DTM</v>
      </c>
      <c r="N72" s="54" t="str">
        <f t="shared" si="3"/>
        <v>공통명판매장^TB_BAS_COMM_NMPLATE_SHOP^등록일시^REG_DTM^^VARCHAR2^14^Y^</v>
      </c>
    </row>
    <row r="73" spans="1:14" x14ac:dyDescent="0.25">
      <c r="A73" s="56" t="s">
        <v>663</v>
      </c>
      <c r="B73" s="56"/>
      <c r="C73" s="56" t="s">
        <v>236</v>
      </c>
      <c r="D73" s="56" t="s">
        <v>237</v>
      </c>
      <c r="E73" s="56" t="s">
        <v>55</v>
      </c>
      <c r="F73" s="56" t="s">
        <v>56</v>
      </c>
      <c r="G73" s="56"/>
      <c r="H73" s="56"/>
      <c r="I73" s="56" t="s">
        <v>37</v>
      </c>
      <c r="J73" s="56">
        <v>32</v>
      </c>
      <c r="K73" s="56" t="s">
        <v>52</v>
      </c>
      <c r="L73" s="56"/>
      <c r="M73" s="56" t="str">
        <f t="shared" si="2"/>
        <v>TB_BAS_COMM_NMPLATE_SHOP.REGR_ID</v>
      </c>
      <c r="N73" s="54" t="str">
        <f t="shared" si="3"/>
        <v>공통명판매장^TB_BAS_COMM_NMPLATE_SHOP^등록자ID^REGR_ID^^VARCHAR2^32^Y^</v>
      </c>
    </row>
    <row r="74" spans="1:14" x14ac:dyDescent="0.25">
      <c r="A74" s="56" t="s">
        <v>663</v>
      </c>
      <c r="B74" s="56"/>
      <c r="C74" s="56" t="s">
        <v>240</v>
      </c>
      <c r="D74" s="56" t="s">
        <v>241</v>
      </c>
      <c r="E74" s="56" t="s">
        <v>1321</v>
      </c>
      <c r="F74" s="56" t="s">
        <v>1322</v>
      </c>
      <c r="G74" s="56" t="s">
        <v>52</v>
      </c>
      <c r="H74" s="56"/>
      <c r="I74" s="56" t="s">
        <v>37</v>
      </c>
      <c r="J74" s="56">
        <v>3</v>
      </c>
      <c r="K74" s="56" t="s">
        <v>52</v>
      </c>
      <c r="L74" s="56"/>
      <c r="M74" s="56" t="str">
        <f t="shared" si="2"/>
        <v>TB_BAS_FNKEY.FNKEY_CD</v>
      </c>
      <c r="N74" s="54" t="str">
        <f t="shared" si="3"/>
        <v>기능키^TB_BAS_FNKEY^기능키코드^FNKEY_CD^Y^VARCHAR2^3^Y^</v>
      </c>
    </row>
    <row r="75" spans="1:14" x14ac:dyDescent="0.25">
      <c r="A75" s="56" t="s">
        <v>663</v>
      </c>
      <c r="B75" s="56"/>
      <c r="C75" s="56" t="s">
        <v>240</v>
      </c>
      <c r="D75" s="56" t="s">
        <v>241</v>
      </c>
      <c r="E75" s="56" t="s">
        <v>1323</v>
      </c>
      <c r="F75" s="56" t="s">
        <v>1324</v>
      </c>
      <c r="G75" s="56"/>
      <c r="H75" s="56"/>
      <c r="I75" s="56" t="s">
        <v>37</v>
      </c>
      <c r="J75" s="56">
        <v>300</v>
      </c>
      <c r="K75" s="56" t="s">
        <v>52</v>
      </c>
      <c r="L75" s="56"/>
      <c r="M75" s="56" t="str">
        <f t="shared" si="2"/>
        <v>TB_BAS_FNKEY.FNKEY_KN</v>
      </c>
      <c r="N75" s="54" t="str">
        <f t="shared" si="3"/>
        <v>기능키^TB_BAS_FNKEY^기능키한글명^FNKEY_KN^^VARCHAR2^300^Y^</v>
      </c>
    </row>
    <row r="76" spans="1:14" x14ac:dyDescent="0.25">
      <c r="A76" s="56" t="s">
        <v>663</v>
      </c>
      <c r="B76" s="56"/>
      <c r="C76" s="56" t="s">
        <v>240</v>
      </c>
      <c r="D76" s="56" t="s">
        <v>241</v>
      </c>
      <c r="E76" s="56" t="s">
        <v>1325</v>
      </c>
      <c r="F76" s="56" t="s">
        <v>1326</v>
      </c>
      <c r="G76" s="56"/>
      <c r="H76" s="56"/>
      <c r="I76" s="56" t="s">
        <v>37</v>
      </c>
      <c r="J76" s="56">
        <v>300</v>
      </c>
      <c r="K76" s="56"/>
      <c r="L76" s="56"/>
      <c r="M76" s="56" t="str">
        <f t="shared" si="2"/>
        <v>TB_BAS_FNKEY.FNKEY_EN</v>
      </c>
      <c r="N76" s="54" t="str">
        <f t="shared" si="3"/>
        <v>기능키^TB_BAS_FNKEY^기능키영어명^FNKEY_EN^^VARCHAR2^300^^</v>
      </c>
    </row>
    <row r="77" spans="1:14" x14ac:dyDescent="0.25">
      <c r="A77" s="56" t="s">
        <v>663</v>
      </c>
      <c r="B77" s="56"/>
      <c r="C77" s="56" t="s">
        <v>240</v>
      </c>
      <c r="D77" s="56" t="s">
        <v>241</v>
      </c>
      <c r="E77" s="56" t="s">
        <v>1327</v>
      </c>
      <c r="F77" s="56" t="s">
        <v>1328</v>
      </c>
      <c r="G77" s="56"/>
      <c r="H77" s="56"/>
      <c r="I77" s="56" t="s">
        <v>37</v>
      </c>
      <c r="J77" s="56">
        <v>300</v>
      </c>
      <c r="K77" s="56"/>
      <c r="L77" s="56"/>
      <c r="M77" s="56" t="str">
        <f t="shared" si="2"/>
        <v>TB_BAS_FNKEY.FNKEY_GN</v>
      </c>
      <c r="N77" s="54" t="str">
        <f t="shared" si="3"/>
        <v>기능키^TB_BAS_FNKEY^기능키현지명^FNKEY_GN^^VARCHAR2^300^^</v>
      </c>
    </row>
    <row r="78" spans="1:14" x14ac:dyDescent="0.25">
      <c r="A78" s="56" t="s">
        <v>663</v>
      </c>
      <c r="B78" s="56"/>
      <c r="C78" s="56" t="s">
        <v>240</v>
      </c>
      <c r="D78" s="56" t="s">
        <v>241</v>
      </c>
      <c r="E78" s="56" t="s">
        <v>1329</v>
      </c>
      <c r="F78" s="56" t="s">
        <v>1330</v>
      </c>
      <c r="G78" s="56"/>
      <c r="H78" s="56"/>
      <c r="I78" s="56" t="s">
        <v>37</v>
      </c>
      <c r="J78" s="56">
        <v>10</v>
      </c>
      <c r="K78" s="56" t="s">
        <v>52</v>
      </c>
      <c r="L78" s="56"/>
      <c r="M78" s="56" t="str">
        <f t="shared" si="2"/>
        <v>TB_BAS_FNKEY.POS_FN_CD</v>
      </c>
      <c r="N78" s="54" t="str">
        <f t="shared" si="3"/>
        <v>기능키^TB_BAS_FNKEY^POS기능코드^POS_FN_CD^^VARCHAR2^10^Y^</v>
      </c>
    </row>
    <row r="79" spans="1:14" x14ac:dyDescent="0.25">
      <c r="A79" s="56" t="s">
        <v>663</v>
      </c>
      <c r="B79" s="56"/>
      <c r="C79" s="56" t="s">
        <v>240</v>
      </c>
      <c r="D79" s="56" t="s">
        <v>241</v>
      </c>
      <c r="E79" s="56" t="s">
        <v>50</v>
      </c>
      <c r="F79" s="56" t="s">
        <v>51</v>
      </c>
      <c r="G79" s="56"/>
      <c r="H79" s="56"/>
      <c r="I79" s="56" t="s">
        <v>37</v>
      </c>
      <c r="J79" s="56">
        <v>1</v>
      </c>
      <c r="K79" s="56" t="s">
        <v>52</v>
      </c>
      <c r="L79" s="56" t="s">
        <v>1276</v>
      </c>
      <c r="M79" s="56" t="str">
        <f t="shared" si="2"/>
        <v>TB_BAS_FNKEY.USE_YN</v>
      </c>
      <c r="N79" s="54" t="str">
        <f t="shared" si="3"/>
        <v>기능키^TB_BAS_FNKEY^사용여부^USE_YN^^VARCHAR2^1^Y^'Y'</v>
      </c>
    </row>
    <row r="80" spans="1:14" x14ac:dyDescent="0.25">
      <c r="A80" s="56" t="s">
        <v>663</v>
      </c>
      <c r="B80" s="56"/>
      <c r="C80" s="56" t="s">
        <v>240</v>
      </c>
      <c r="D80" s="56" t="s">
        <v>241</v>
      </c>
      <c r="E80" s="56" t="s">
        <v>61</v>
      </c>
      <c r="F80" s="56" t="s">
        <v>62</v>
      </c>
      <c r="G80" s="56"/>
      <c r="H80" s="56"/>
      <c r="I80" s="56" t="s">
        <v>37</v>
      </c>
      <c r="J80" s="56">
        <v>2000</v>
      </c>
      <c r="K80" s="56"/>
      <c r="L80" s="56"/>
      <c r="M80" s="56" t="str">
        <f t="shared" si="2"/>
        <v>TB_BAS_FNKEY.REMARK</v>
      </c>
      <c r="N80" s="54" t="str">
        <f t="shared" si="3"/>
        <v>기능키^TB_BAS_FNKEY^비고^REMARK^^VARCHAR2^2000^^</v>
      </c>
    </row>
    <row r="81" spans="1:14" x14ac:dyDescent="0.25">
      <c r="A81" s="56" t="s">
        <v>663</v>
      </c>
      <c r="B81" s="56"/>
      <c r="C81" s="56" t="s">
        <v>240</v>
      </c>
      <c r="D81" s="56" t="s">
        <v>241</v>
      </c>
      <c r="E81" s="56" t="s">
        <v>53</v>
      </c>
      <c r="F81" s="56" t="s">
        <v>54</v>
      </c>
      <c r="G81" s="56"/>
      <c r="H81" s="56"/>
      <c r="I81" s="56" t="s">
        <v>37</v>
      </c>
      <c r="J81" s="56">
        <v>14</v>
      </c>
      <c r="K81" s="56" t="s">
        <v>52</v>
      </c>
      <c r="L81" s="56"/>
      <c r="M81" s="56" t="str">
        <f t="shared" si="2"/>
        <v>TB_BAS_FNKEY.REG_DTM</v>
      </c>
      <c r="N81" s="54" t="str">
        <f t="shared" si="3"/>
        <v>기능키^TB_BAS_FNKEY^등록일시^REG_DTM^^VARCHAR2^14^Y^</v>
      </c>
    </row>
    <row r="82" spans="1:14" x14ac:dyDescent="0.25">
      <c r="A82" s="56" t="s">
        <v>663</v>
      </c>
      <c r="B82" s="56"/>
      <c r="C82" s="56" t="s">
        <v>240</v>
      </c>
      <c r="D82" s="56" t="s">
        <v>241</v>
      </c>
      <c r="E82" s="56" t="s">
        <v>55</v>
      </c>
      <c r="F82" s="56" t="s">
        <v>56</v>
      </c>
      <c r="G82" s="56"/>
      <c r="H82" s="56"/>
      <c r="I82" s="56" t="s">
        <v>37</v>
      </c>
      <c r="J82" s="56">
        <v>32</v>
      </c>
      <c r="K82" s="56" t="s">
        <v>52</v>
      </c>
      <c r="L82" s="56"/>
      <c r="M82" s="56" t="str">
        <f t="shared" si="2"/>
        <v>TB_BAS_FNKEY.REGR_ID</v>
      </c>
      <c r="N82" s="54" t="str">
        <f t="shared" si="3"/>
        <v>기능키^TB_BAS_FNKEY^등록자ID^REGR_ID^^VARCHAR2^32^Y^</v>
      </c>
    </row>
    <row r="83" spans="1:14" x14ac:dyDescent="0.25">
      <c r="A83" s="56" t="s">
        <v>663</v>
      </c>
      <c r="B83" s="56"/>
      <c r="C83" s="56" t="s">
        <v>240</v>
      </c>
      <c r="D83" s="56" t="s">
        <v>241</v>
      </c>
      <c r="E83" s="56" t="s">
        <v>57</v>
      </c>
      <c r="F83" s="56" t="s">
        <v>58</v>
      </c>
      <c r="G83" s="56"/>
      <c r="H83" s="56"/>
      <c r="I83" s="56" t="s">
        <v>37</v>
      </c>
      <c r="J83" s="56">
        <v>14</v>
      </c>
      <c r="K83" s="56" t="s">
        <v>52</v>
      </c>
      <c r="L83" s="56"/>
      <c r="M83" s="56" t="str">
        <f t="shared" si="2"/>
        <v>TB_BAS_FNKEY.MOD_DTM</v>
      </c>
      <c r="N83" s="54" t="str">
        <f t="shared" si="3"/>
        <v>기능키^TB_BAS_FNKEY^수정일시^MOD_DTM^^VARCHAR2^14^Y^</v>
      </c>
    </row>
    <row r="84" spans="1:14" x14ac:dyDescent="0.25">
      <c r="A84" s="56" t="s">
        <v>663</v>
      </c>
      <c r="B84" s="56"/>
      <c r="C84" s="56" t="s">
        <v>240</v>
      </c>
      <c r="D84" s="56" t="s">
        <v>241</v>
      </c>
      <c r="E84" s="56" t="s">
        <v>59</v>
      </c>
      <c r="F84" s="56" t="s">
        <v>60</v>
      </c>
      <c r="G84" s="56"/>
      <c r="H84" s="56"/>
      <c r="I84" s="56" t="s">
        <v>37</v>
      </c>
      <c r="J84" s="56">
        <v>32</v>
      </c>
      <c r="K84" s="56" t="s">
        <v>52</v>
      </c>
      <c r="L84" s="56"/>
      <c r="M84" s="56" t="str">
        <f t="shared" si="2"/>
        <v>TB_BAS_FNKEY.MODR_ID</v>
      </c>
      <c r="N84" s="54" t="str">
        <f t="shared" si="3"/>
        <v>기능키^TB_BAS_FNKEY^수정자ID^MODR_ID^^VARCHAR2^32^Y^</v>
      </c>
    </row>
    <row r="85" spans="1:14" x14ac:dyDescent="0.25">
      <c r="A85" s="56" t="s">
        <v>663</v>
      </c>
      <c r="B85" s="56"/>
      <c r="C85" s="56" t="s">
        <v>1176</v>
      </c>
      <c r="D85" s="56" t="s">
        <v>1177</v>
      </c>
      <c r="E85" s="56" t="s">
        <v>472</v>
      </c>
      <c r="F85" s="56" t="s">
        <v>64</v>
      </c>
      <c r="G85" s="56" t="s">
        <v>52</v>
      </c>
      <c r="H85" s="56"/>
      <c r="I85" s="56" t="s">
        <v>37</v>
      </c>
      <c r="J85" s="56">
        <v>10</v>
      </c>
      <c r="K85" s="56" t="s">
        <v>52</v>
      </c>
      <c r="L85" s="56"/>
      <c r="M85" s="56" t="str">
        <f t="shared" si="2"/>
        <v>TB_BAS_DUAL_VIDEO.SHOP_CD</v>
      </c>
      <c r="N85" s="54" t="str">
        <f t="shared" si="3"/>
        <v>듀얼동영상^TB_BAS_DUAL_VIDEO^매장코드^SHOP_CD^Y^VARCHAR2^10^Y^</v>
      </c>
    </row>
    <row r="86" spans="1:14" x14ac:dyDescent="0.25">
      <c r="A86" s="56" t="s">
        <v>663</v>
      </c>
      <c r="B86" s="56"/>
      <c r="C86" s="56" t="s">
        <v>1176</v>
      </c>
      <c r="D86" s="56" t="s">
        <v>1177</v>
      </c>
      <c r="E86" s="56" t="s">
        <v>1331</v>
      </c>
      <c r="F86" s="56" t="s">
        <v>1332</v>
      </c>
      <c r="G86" s="56" t="s">
        <v>52</v>
      </c>
      <c r="H86" s="56"/>
      <c r="I86" s="56" t="s">
        <v>37</v>
      </c>
      <c r="J86" s="56">
        <v>10</v>
      </c>
      <c r="K86" s="56" t="s">
        <v>52</v>
      </c>
      <c r="L86" s="56"/>
      <c r="M86" s="56" t="str">
        <f t="shared" si="2"/>
        <v>TB_BAS_DUAL_VIDEO.VIDEO_SEQ</v>
      </c>
      <c r="N86" s="54" t="str">
        <f t="shared" si="3"/>
        <v>듀얼동영상^TB_BAS_DUAL_VIDEO^동영상순번^VIDEO_SEQ^Y^VARCHAR2^10^Y^</v>
      </c>
    </row>
    <row r="87" spans="1:14" x14ac:dyDescent="0.25">
      <c r="A87" s="56" t="s">
        <v>663</v>
      </c>
      <c r="B87" s="56"/>
      <c r="C87" s="56" t="s">
        <v>1176</v>
      </c>
      <c r="D87" s="56" t="s">
        <v>1177</v>
      </c>
      <c r="E87" s="56" t="s">
        <v>1170</v>
      </c>
      <c r="F87" s="56" t="s">
        <v>1171</v>
      </c>
      <c r="G87" s="56"/>
      <c r="H87" s="56"/>
      <c r="I87" s="56" t="s">
        <v>37</v>
      </c>
      <c r="J87" s="56">
        <v>10</v>
      </c>
      <c r="K87" s="56" t="s">
        <v>52</v>
      </c>
      <c r="L87" s="56"/>
      <c r="M87" s="56" t="str">
        <f t="shared" si="2"/>
        <v>TB_BAS_DUAL_VIDEO.FILE_NO</v>
      </c>
      <c r="N87" s="54" t="str">
        <f t="shared" si="3"/>
        <v>듀얼동영상^TB_BAS_DUAL_VIDEO^파일번호^FILE_NO^^VARCHAR2^10^Y^</v>
      </c>
    </row>
    <row r="88" spans="1:14" x14ac:dyDescent="0.25">
      <c r="A88" s="56" t="s">
        <v>663</v>
      </c>
      <c r="B88" s="56"/>
      <c r="C88" s="56" t="s">
        <v>1176</v>
      </c>
      <c r="D88" s="56" t="s">
        <v>1177</v>
      </c>
      <c r="E88" s="56" t="s">
        <v>1333</v>
      </c>
      <c r="F88" s="56" t="s">
        <v>1334</v>
      </c>
      <c r="G88" s="56"/>
      <c r="H88" s="56"/>
      <c r="I88" s="56" t="s">
        <v>37</v>
      </c>
      <c r="J88" s="56">
        <v>300</v>
      </c>
      <c r="K88" s="56"/>
      <c r="L88" s="56"/>
      <c r="M88" s="56" t="str">
        <f t="shared" si="2"/>
        <v>TB_BAS_DUAL_VIDEO.FILE_NM</v>
      </c>
      <c r="N88" s="54" t="str">
        <f t="shared" si="3"/>
        <v>듀얼동영상^TB_BAS_DUAL_VIDEO^파일명^FILE_NM^^VARCHAR2^300^^</v>
      </c>
    </row>
    <row r="89" spans="1:14" x14ac:dyDescent="0.25">
      <c r="A89" s="56" t="s">
        <v>663</v>
      </c>
      <c r="B89" s="56"/>
      <c r="C89" s="56" t="s">
        <v>1176</v>
      </c>
      <c r="D89" s="56" t="s">
        <v>1177</v>
      </c>
      <c r="E89" s="56" t="s">
        <v>53</v>
      </c>
      <c r="F89" s="56" t="s">
        <v>54</v>
      </c>
      <c r="G89" s="56"/>
      <c r="H89" s="56"/>
      <c r="I89" s="56" t="s">
        <v>37</v>
      </c>
      <c r="J89" s="56">
        <v>14</v>
      </c>
      <c r="K89" s="56" t="s">
        <v>52</v>
      </c>
      <c r="L89" s="56"/>
      <c r="M89" s="56" t="str">
        <f t="shared" si="2"/>
        <v>TB_BAS_DUAL_VIDEO.REG_DTM</v>
      </c>
      <c r="N89" s="54" t="str">
        <f t="shared" si="3"/>
        <v>듀얼동영상^TB_BAS_DUAL_VIDEO^등록일시^REG_DTM^^VARCHAR2^14^Y^</v>
      </c>
    </row>
    <row r="90" spans="1:14" x14ac:dyDescent="0.25">
      <c r="A90" s="56" t="s">
        <v>663</v>
      </c>
      <c r="B90" s="56"/>
      <c r="C90" s="56" t="s">
        <v>1176</v>
      </c>
      <c r="D90" s="56" t="s">
        <v>1177</v>
      </c>
      <c r="E90" s="56" t="s">
        <v>55</v>
      </c>
      <c r="F90" s="56" t="s">
        <v>56</v>
      </c>
      <c r="G90" s="56"/>
      <c r="H90" s="56"/>
      <c r="I90" s="56" t="s">
        <v>37</v>
      </c>
      <c r="J90" s="56">
        <v>32</v>
      </c>
      <c r="K90" s="56" t="s">
        <v>52</v>
      </c>
      <c r="L90" s="56"/>
      <c r="M90" s="56" t="str">
        <f t="shared" si="2"/>
        <v>TB_BAS_DUAL_VIDEO.REGR_ID</v>
      </c>
      <c r="N90" s="54" t="str">
        <f t="shared" si="3"/>
        <v>듀얼동영상^TB_BAS_DUAL_VIDEO^등록자ID^REGR_ID^^VARCHAR2^32^Y^</v>
      </c>
    </row>
    <row r="91" spans="1:14" x14ac:dyDescent="0.25">
      <c r="A91" s="56" t="s">
        <v>663</v>
      </c>
      <c r="B91" s="56"/>
      <c r="C91" s="56" t="s">
        <v>1176</v>
      </c>
      <c r="D91" s="56" t="s">
        <v>1177</v>
      </c>
      <c r="E91" s="56" t="s">
        <v>57</v>
      </c>
      <c r="F91" s="56" t="s">
        <v>58</v>
      </c>
      <c r="G91" s="56"/>
      <c r="H91" s="56"/>
      <c r="I91" s="56" t="s">
        <v>37</v>
      </c>
      <c r="J91" s="56">
        <v>14</v>
      </c>
      <c r="K91" s="56" t="s">
        <v>52</v>
      </c>
      <c r="L91" s="56"/>
      <c r="M91" s="56" t="str">
        <f t="shared" si="2"/>
        <v>TB_BAS_DUAL_VIDEO.MOD_DTM</v>
      </c>
      <c r="N91" s="54" t="str">
        <f t="shared" si="3"/>
        <v>듀얼동영상^TB_BAS_DUAL_VIDEO^수정일시^MOD_DTM^^VARCHAR2^14^Y^</v>
      </c>
    </row>
    <row r="92" spans="1:14" x14ac:dyDescent="0.25">
      <c r="A92" s="56" t="s">
        <v>663</v>
      </c>
      <c r="B92" s="56"/>
      <c r="C92" s="56" t="s">
        <v>1176</v>
      </c>
      <c r="D92" s="56" t="s">
        <v>1177</v>
      </c>
      <c r="E92" s="56" t="s">
        <v>59</v>
      </c>
      <c r="F92" s="56" t="s">
        <v>60</v>
      </c>
      <c r="G92" s="56"/>
      <c r="H92" s="56"/>
      <c r="I92" s="56" t="s">
        <v>37</v>
      </c>
      <c r="J92" s="56">
        <v>32</v>
      </c>
      <c r="K92" s="56" t="s">
        <v>52</v>
      </c>
      <c r="L92" s="56"/>
      <c r="M92" s="56" t="str">
        <f t="shared" si="2"/>
        <v>TB_BAS_DUAL_VIDEO.MODR_ID</v>
      </c>
      <c r="N92" s="54" t="str">
        <f t="shared" si="3"/>
        <v>듀얼동영상^TB_BAS_DUAL_VIDEO^수정자ID^MODR_ID^^VARCHAR2^32^Y^</v>
      </c>
    </row>
    <row r="93" spans="1:14" x14ac:dyDescent="0.25">
      <c r="A93" s="56" t="s">
        <v>663</v>
      </c>
      <c r="B93" s="56"/>
      <c r="C93" s="56" t="s">
        <v>1178</v>
      </c>
      <c r="D93" s="56" t="s">
        <v>1179</v>
      </c>
      <c r="E93" s="56" t="s">
        <v>1168</v>
      </c>
      <c r="F93" s="56" t="s">
        <v>1169</v>
      </c>
      <c r="G93" s="56" t="s">
        <v>52</v>
      </c>
      <c r="H93" s="56"/>
      <c r="I93" s="56" t="s">
        <v>37</v>
      </c>
      <c r="J93" s="56">
        <v>10</v>
      </c>
      <c r="K93" s="56" t="s">
        <v>52</v>
      </c>
      <c r="L93" s="56"/>
      <c r="M93" s="56" t="str">
        <f t="shared" si="2"/>
        <v>TB_BAS_DUAL_VIDEO_BRAND.BRAND_CD</v>
      </c>
      <c r="N93" s="54" t="str">
        <f t="shared" si="3"/>
        <v>듀얼동영상브랜드^TB_BAS_DUAL_VIDEO_BRAND^브랜드코드^BRAND_CD^Y^VARCHAR2^10^Y^</v>
      </c>
    </row>
    <row r="94" spans="1:14" x14ac:dyDescent="0.25">
      <c r="A94" s="56" t="s">
        <v>663</v>
      </c>
      <c r="B94" s="56"/>
      <c r="C94" s="56" t="s">
        <v>1178</v>
      </c>
      <c r="D94" s="56" t="s">
        <v>1179</v>
      </c>
      <c r="E94" s="56" t="s">
        <v>1331</v>
      </c>
      <c r="F94" s="56" t="s">
        <v>1332</v>
      </c>
      <c r="G94" s="56" t="s">
        <v>52</v>
      </c>
      <c r="H94" s="56"/>
      <c r="I94" s="56" t="s">
        <v>37</v>
      </c>
      <c r="J94" s="56">
        <v>10</v>
      </c>
      <c r="K94" s="56" t="s">
        <v>52</v>
      </c>
      <c r="L94" s="56"/>
      <c r="M94" s="56" t="str">
        <f t="shared" si="2"/>
        <v>TB_BAS_DUAL_VIDEO_BRAND.VIDEO_SEQ</v>
      </c>
      <c r="N94" s="54" t="str">
        <f t="shared" si="3"/>
        <v>듀얼동영상브랜드^TB_BAS_DUAL_VIDEO_BRAND^동영상순번^VIDEO_SEQ^Y^VARCHAR2^10^Y^</v>
      </c>
    </row>
    <row r="95" spans="1:14" x14ac:dyDescent="0.25">
      <c r="A95" s="56" t="s">
        <v>663</v>
      </c>
      <c r="B95" s="56"/>
      <c r="C95" s="56" t="s">
        <v>1178</v>
      </c>
      <c r="D95" s="56" t="s">
        <v>1179</v>
      </c>
      <c r="E95" s="56" t="s">
        <v>1170</v>
      </c>
      <c r="F95" s="56" t="s">
        <v>1171</v>
      </c>
      <c r="G95" s="56"/>
      <c r="H95" s="56"/>
      <c r="I95" s="56" t="s">
        <v>37</v>
      </c>
      <c r="J95" s="56">
        <v>10</v>
      </c>
      <c r="K95" s="56" t="s">
        <v>52</v>
      </c>
      <c r="L95" s="56"/>
      <c r="M95" s="56" t="str">
        <f t="shared" si="2"/>
        <v>TB_BAS_DUAL_VIDEO_BRAND.FILE_NO</v>
      </c>
      <c r="N95" s="54" t="str">
        <f t="shared" si="3"/>
        <v>듀얼동영상브랜드^TB_BAS_DUAL_VIDEO_BRAND^파일번호^FILE_NO^^VARCHAR2^10^Y^</v>
      </c>
    </row>
    <row r="96" spans="1:14" x14ac:dyDescent="0.25">
      <c r="A96" s="56" t="s">
        <v>663</v>
      </c>
      <c r="B96" s="56"/>
      <c r="C96" s="56" t="s">
        <v>1178</v>
      </c>
      <c r="D96" s="56" t="s">
        <v>1179</v>
      </c>
      <c r="E96" s="56" t="s">
        <v>1333</v>
      </c>
      <c r="F96" s="56" t="s">
        <v>1334</v>
      </c>
      <c r="G96" s="56"/>
      <c r="H96" s="56"/>
      <c r="I96" s="56" t="s">
        <v>37</v>
      </c>
      <c r="J96" s="56">
        <v>300</v>
      </c>
      <c r="K96" s="56"/>
      <c r="L96" s="56"/>
      <c r="M96" s="56" t="str">
        <f t="shared" si="2"/>
        <v>TB_BAS_DUAL_VIDEO_BRAND.FILE_NM</v>
      </c>
      <c r="N96" s="54" t="str">
        <f t="shared" si="3"/>
        <v>듀얼동영상브랜드^TB_BAS_DUAL_VIDEO_BRAND^파일명^FILE_NM^^VARCHAR2^300^^</v>
      </c>
    </row>
    <row r="97" spans="1:14" x14ac:dyDescent="0.25">
      <c r="A97" s="56" t="s">
        <v>663</v>
      </c>
      <c r="B97" s="56"/>
      <c r="C97" s="56" t="s">
        <v>1178</v>
      </c>
      <c r="D97" s="56" t="s">
        <v>1179</v>
      </c>
      <c r="E97" s="56" t="s">
        <v>53</v>
      </c>
      <c r="F97" s="56" t="s">
        <v>54</v>
      </c>
      <c r="G97" s="56"/>
      <c r="H97" s="56"/>
      <c r="I97" s="56" t="s">
        <v>37</v>
      </c>
      <c r="J97" s="56">
        <v>14</v>
      </c>
      <c r="K97" s="56" t="s">
        <v>52</v>
      </c>
      <c r="L97" s="56"/>
      <c r="M97" s="56" t="str">
        <f t="shared" si="2"/>
        <v>TB_BAS_DUAL_VIDEO_BRAND.REG_DTM</v>
      </c>
      <c r="N97" s="54" t="str">
        <f t="shared" si="3"/>
        <v>듀얼동영상브랜드^TB_BAS_DUAL_VIDEO_BRAND^등록일시^REG_DTM^^VARCHAR2^14^Y^</v>
      </c>
    </row>
    <row r="98" spans="1:14" x14ac:dyDescent="0.25">
      <c r="A98" s="56" t="s">
        <v>663</v>
      </c>
      <c r="B98" s="56"/>
      <c r="C98" s="56" t="s">
        <v>1178</v>
      </c>
      <c r="D98" s="56" t="s">
        <v>1179</v>
      </c>
      <c r="E98" s="56" t="s">
        <v>55</v>
      </c>
      <c r="F98" s="56" t="s">
        <v>56</v>
      </c>
      <c r="G98" s="56"/>
      <c r="H98" s="56"/>
      <c r="I98" s="56" t="s">
        <v>37</v>
      </c>
      <c r="J98" s="56">
        <v>32</v>
      </c>
      <c r="K98" s="56" t="s">
        <v>52</v>
      </c>
      <c r="L98" s="56"/>
      <c r="M98" s="56" t="str">
        <f t="shared" si="2"/>
        <v>TB_BAS_DUAL_VIDEO_BRAND.REGR_ID</v>
      </c>
      <c r="N98" s="54" t="str">
        <f t="shared" si="3"/>
        <v>듀얼동영상브랜드^TB_BAS_DUAL_VIDEO_BRAND^등록자ID^REGR_ID^^VARCHAR2^32^Y^</v>
      </c>
    </row>
    <row r="99" spans="1:14" x14ac:dyDescent="0.25">
      <c r="A99" s="56" t="s">
        <v>663</v>
      </c>
      <c r="B99" s="56"/>
      <c r="C99" s="56" t="s">
        <v>1178</v>
      </c>
      <c r="D99" s="56" t="s">
        <v>1179</v>
      </c>
      <c r="E99" s="56" t="s">
        <v>57</v>
      </c>
      <c r="F99" s="56" t="s">
        <v>58</v>
      </c>
      <c r="G99" s="56"/>
      <c r="H99" s="56"/>
      <c r="I99" s="56" t="s">
        <v>37</v>
      </c>
      <c r="J99" s="56">
        <v>14</v>
      </c>
      <c r="K99" s="56" t="s">
        <v>52</v>
      </c>
      <c r="L99" s="56"/>
      <c r="M99" s="56" t="str">
        <f t="shared" si="2"/>
        <v>TB_BAS_DUAL_VIDEO_BRAND.MOD_DTM</v>
      </c>
      <c r="N99" s="54" t="str">
        <f t="shared" si="3"/>
        <v>듀얼동영상브랜드^TB_BAS_DUAL_VIDEO_BRAND^수정일시^MOD_DTM^^VARCHAR2^14^Y^</v>
      </c>
    </row>
    <row r="100" spans="1:14" x14ac:dyDescent="0.25">
      <c r="A100" s="56" t="s">
        <v>663</v>
      </c>
      <c r="B100" s="56"/>
      <c r="C100" s="56" t="s">
        <v>1178</v>
      </c>
      <c r="D100" s="56" t="s">
        <v>1179</v>
      </c>
      <c r="E100" s="56" t="s">
        <v>59</v>
      </c>
      <c r="F100" s="56" t="s">
        <v>60</v>
      </c>
      <c r="G100" s="56"/>
      <c r="H100" s="56"/>
      <c r="I100" s="56" t="s">
        <v>37</v>
      </c>
      <c r="J100" s="56">
        <v>32</v>
      </c>
      <c r="K100" s="56" t="s">
        <v>52</v>
      </c>
      <c r="L100" s="56"/>
      <c r="M100" s="56" t="str">
        <f t="shared" si="2"/>
        <v>TB_BAS_DUAL_VIDEO_BRAND.MODR_ID</v>
      </c>
      <c r="N100" s="54" t="str">
        <f t="shared" si="3"/>
        <v>듀얼동영상브랜드^TB_BAS_DUAL_VIDEO_BRAND^수정자ID^MODR_ID^^VARCHAR2^32^Y^</v>
      </c>
    </row>
    <row r="101" spans="1:14" x14ac:dyDescent="0.25">
      <c r="A101" s="56" t="s">
        <v>663</v>
      </c>
      <c r="B101" s="56"/>
      <c r="C101" s="56" t="s">
        <v>1180</v>
      </c>
      <c r="D101" s="56" t="s">
        <v>1181</v>
      </c>
      <c r="E101" s="56" t="s">
        <v>1168</v>
      </c>
      <c r="F101" s="56" t="s">
        <v>1169</v>
      </c>
      <c r="G101" s="56" t="s">
        <v>52</v>
      </c>
      <c r="H101" s="56"/>
      <c r="I101" s="56" t="s">
        <v>37</v>
      </c>
      <c r="J101" s="56">
        <v>10</v>
      </c>
      <c r="K101" s="56" t="s">
        <v>52</v>
      </c>
      <c r="L101" s="56"/>
      <c r="M101" s="56" t="str">
        <f t="shared" si="2"/>
        <v>TB_BAS_DUAL_VIDEO_FILE.BRAND_CD</v>
      </c>
      <c r="N101" s="54" t="str">
        <f t="shared" si="3"/>
        <v>듀얼동영상파일^TB_BAS_DUAL_VIDEO_FILE^브랜드코드^BRAND_CD^Y^VARCHAR2^10^Y^</v>
      </c>
    </row>
    <row r="102" spans="1:14" x14ac:dyDescent="0.25">
      <c r="A102" s="56" t="s">
        <v>663</v>
      </c>
      <c r="B102" s="56"/>
      <c r="C102" s="56" t="s">
        <v>1180</v>
      </c>
      <c r="D102" s="56" t="s">
        <v>1181</v>
      </c>
      <c r="E102" s="56" t="s">
        <v>1170</v>
      </c>
      <c r="F102" s="56" t="s">
        <v>1171</v>
      </c>
      <c r="G102" s="56" t="s">
        <v>52</v>
      </c>
      <c r="H102" s="56"/>
      <c r="I102" s="56" t="s">
        <v>37</v>
      </c>
      <c r="J102" s="56">
        <v>10</v>
      </c>
      <c r="K102" s="56" t="s">
        <v>52</v>
      </c>
      <c r="L102" s="56"/>
      <c r="M102" s="56" t="str">
        <f t="shared" si="2"/>
        <v>TB_BAS_DUAL_VIDEO_FILE.FILE_NO</v>
      </c>
      <c r="N102" s="54" t="str">
        <f t="shared" si="3"/>
        <v>듀얼동영상파일^TB_BAS_DUAL_VIDEO_FILE^파일번호^FILE_NO^Y^VARCHAR2^10^Y^</v>
      </c>
    </row>
    <row r="103" spans="1:14" x14ac:dyDescent="0.25">
      <c r="A103" s="56" t="s">
        <v>663</v>
      </c>
      <c r="B103" s="56"/>
      <c r="C103" s="56" t="s">
        <v>1180</v>
      </c>
      <c r="D103" s="56" t="s">
        <v>1181</v>
      </c>
      <c r="E103" s="56" t="s">
        <v>1333</v>
      </c>
      <c r="F103" s="56" t="s">
        <v>1334</v>
      </c>
      <c r="G103" s="56"/>
      <c r="H103" s="56"/>
      <c r="I103" s="56" t="s">
        <v>37</v>
      </c>
      <c r="J103" s="56">
        <v>300</v>
      </c>
      <c r="K103" s="56"/>
      <c r="L103" s="56"/>
      <c r="M103" s="56" t="str">
        <f t="shared" si="2"/>
        <v>TB_BAS_DUAL_VIDEO_FILE.FILE_NM</v>
      </c>
      <c r="N103" s="54" t="str">
        <f t="shared" si="3"/>
        <v>듀얼동영상파일^TB_BAS_DUAL_VIDEO_FILE^파일명^FILE_NM^^VARCHAR2^300^^</v>
      </c>
    </row>
    <row r="104" spans="1:14" x14ac:dyDescent="0.25">
      <c r="A104" s="56" t="s">
        <v>663</v>
      </c>
      <c r="B104" s="56"/>
      <c r="C104" s="56" t="s">
        <v>1180</v>
      </c>
      <c r="D104" s="56" t="s">
        <v>1181</v>
      </c>
      <c r="E104" s="56" t="s">
        <v>53</v>
      </c>
      <c r="F104" s="56" t="s">
        <v>54</v>
      </c>
      <c r="G104" s="56"/>
      <c r="H104" s="56"/>
      <c r="I104" s="56" t="s">
        <v>37</v>
      </c>
      <c r="J104" s="56">
        <v>14</v>
      </c>
      <c r="K104" s="56" t="s">
        <v>52</v>
      </c>
      <c r="L104" s="56"/>
      <c r="M104" s="56" t="str">
        <f t="shared" si="2"/>
        <v>TB_BAS_DUAL_VIDEO_FILE.REG_DTM</v>
      </c>
      <c r="N104" s="54" t="str">
        <f t="shared" si="3"/>
        <v>듀얼동영상파일^TB_BAS_DUAL_VIDEO_FILE^등록일시^REG_DTM^^VARCHAR2^14^Y^</v>
      </c>
    </row>
    <row r="105" spans="1:14" x14ac:dyDescent="0.25">
      <c r="A105" s="56" t="s">
        <v>663</v>
      </c>
      <c r="B105" s="56"/>
      <c r="C105" s="56" t="s">
        <v>1180</v>
      </c>
      <c r="D105" s="56" t="s">
        <v>1181</v>
      </c>
      <c r="E105" s="56" t="s">
        <v>55</v>
      </c>
      <c r="F105" s="56" t="s">
        <v>56</v>
      </c>
      <c r="G105" s="56"/>
      <c r="H105" s="56"/>
      <c r="I105" s="56" t="s">
        <v>37</v>
      </c>
      <c r="J105" s="56">
        <v>32</v>
      </c>
      <c r="K105" s="56" t="s">
        <v>52</v>
      </c>
      <c r="L105" s="56"/>
      <c r="M105" s="56" t="str">
        <f t="shared" si="2"/>
        <v>TB_BAS_DUAL_VIDEO_FILE.REGR_ID</v>
      </c>
      <c r="N105" s="54" t="str">
        <f t="shared" si="3"/>
        <v>듀얼동영상파일^TB_BAS_DUAL_VIDEO_FILE^등록자ID^REGR_ID^^VARCHAR2^32^Y^</v>
      </c>
    </row>
    <row r="106" spans="1:14" x14ac:dyDescent="0.25">
      <c r="A106" s="56" t="s">
        <v>663</v>
      </c>
      <c r="B106" s="56"/>
      <c r="C106" s="56" t="s">
        <v>1180</v>
      </c>
      <c r="D106" s="56" t="s">
        <v>1181</v>
      </c>
      <c r="E106" s="56" t="s">
        <v>1285</v>
      </c>
      <c r="F106" s="56" t="s">
        <v>1286</v>
      </c>
      <c r="G106" s="56"/>
      <c r="H106" s="56"/>
      <c r="I106" s="56" t="s">
        <v>37</v>
      </c>
      <c r="J106" s="56">
        <v>10</v>
      </c>
      <c r="K106" s="56"/>
      <c r="L106" s="56"/>
      <c r="M106" s="56" t="str">
        <f t="shared" si="2"/>
        <v>TB_BAS_DUAL_VIDEO_FILE.VER_FILE_ID</v>
      </c>
      <c r="N106" s="54" t="str">
        <f t="shared" si="3"/>
        <v>듀얼동영상파일^TB_BAS_DUAL_VIDEO_FILE^버전파일ID^VER_FILE_ID^^VARCHAR2^10^^</v>
      </c>
    </row>
    <row r="107" spans="1:14" x14ac:dyDescent="0.25">
      <c r="A107" s="56" t="s">
        <v>663</v>
      </c>
      <c r="B107" s="56"/>
      <c r="C107" s="56" t="s">
        <v>192</v>
      </c>
      <c r="D107" s="56" t="s">
        <v>193</v>
      </c>
      <c r="E107" s="56" t="s">
        <v>472</v>
      </c>
      <c r="F107" s="56" t="s">
        <v>64</v>
      </c>
      <c r="G107" s="56" t="s">
        <v>52</v>
      </c>
      <c r="H107" s="56"/>
      <c r="I107" s="56" t="s">
        <v>37</v>
      </c>
      <c r="J107" s="56">
        <v>10</v>
      </c>
      <c r="K107" s="56" t="s">
        <v>52</v>
      </c>
      <c r="L107" s="56"/>
      <c r="M107" s="56" t="str">
        <f t="shared" si="2"/>
        <v>TB_BAS_SHOP.SHOP_CD</v>
      </c>
      <c r="N107" s="54" t="str">
        <f t="shared" si="3"/>
        <v>매장^TB_BAS_SHOP^매장코드^SHOP_CD^Y^VARCHAR2^10^Y^</v>
      </c>
    </row>
    <row r="108" spans="1:14" x14ac:dyDescent="0.25">
      <c r="A108" s="56" t="s">
        <v>663</v>
      </c>
      <c r="B108" s="56"/>
      <c r="C108" s="56" t="s">
        <v>192</v>
      </c>
      <c r="D108" s="56" t="s">
        <v>193</v>
      </c>
      <c r="E108" s="56" t="s">
        <v>1335</v>
      </c>
      <c r="F108" s="56" t="s">
        <v>1336</v>
      </c>
      <c r="G108" s="56"/>
      <c r="H108" s="56"/>
      <c r="I108" s="56" t="s">
        <v>37</v>
      </c>
      <c r="J108" s="56">
        <v>300</v>
      </c>
      <c r="K108" s="56"/>
      <c r="L108" s="56"/>
      <c r="M108" s="56" t="str">
        <f t="shared" si="2"/>
        <v>TB_BAS_SHOP.SHOP_NM</v>
      </c>
      <c r="N108" s="54" t="str">
        <f t="shared" si="3"/>
        <v>매장^TB_BAS_SHOP^매장명^SHOP_NM^^VARCHAR2^300^^</v>
      </c>
    </row>
    <row r="109" spans="1:14" x14ac:dyDescent="0.25">
      <c r="A109" s="56" t="s">
        <v>663</v>
      </c>
      <c r="B109" s="56"/>
      <c r="C109" s="56" t="s">
        <v>192</v>
      </c>
      <c r="D109" s="56" t="s">
        <v>193</v>
      </c>
      <c r="E109" s="56" t="s">
        <v>1337</v>
      </c>
      <c r="F109" s="56" t="s">
        <v>1338</v>
      </c>
      <c r="G109" s="56"/>
      <c r="H109" s="56"/>
      <c r="I109" s="56" t="s">
        <v>37</v>
      </c>
      <c r="J109" s="56">
        <v>10</v>
      </c>
      <c r="K109" s="56" t="s">
        <v>52</v>
      </c>
      <c r="L109" s="56"/>
      <c r="M109" s="56" t="str">
        <f t="shared" si="2"/>
        <v>TB_BAS_SHOP.VENDOR_CD</v>
      </c>
      <c r="N109" s="54" t="str">
        <f t="shared" si="3"/>
        <v>매장^TB_BAS_SHOP^거래처코드^VENDOR_CD^^VARCHAR2^10^Y^</v>
      </c>
    </row>
    <row r="110" spans="1:14" x14ac:dyDescent="0.25">
      <c r="A110" s="56" t="s">
        <v>663</v>
      </c>
      <c r="B110" s="56"/>
      <c r="C110" s="56" t="s">
        <v>192</v>
      </c>
      <c r="D110" s="56" t="s">
        <v>193</v>
      </c>
      <c r="E110" s="56" t="s">
        <v>1168</v>
      </c>
      <c r="F110" s="56" t="s">
        <v>1169</v>
      </c>
      <c r="G110" s="56"/>
      <c r="H110" s="56"/>
      <c r="I110" s="56" t="s">
        <v>37</v>
      </c>
      <c r="J110" s="56">
        <v>10</v>
      </c>
      <c r="K110" s="56" t="s">
        <v>52</v>
      </c>
      <c r="L110" s="56"/>
      <c r="M110" s="56" t="str">
        <f t="shared" si="2"/>
        <v>TB_BAS_SHOP.BRAND_CD</v>
      </c>
      <c r="N110" s="54" t="str">
        <f t="shared" si="3"/>
        <v>매장^TB_BAS_SHOP^브랜드코드^BRAND_CD^^VARCHAR2^10^Y^</v>
      </c>
    </row>
    <row r="111" spans="1:14" x14ac:dyDescent="0.25">
      <c r="A111" s="56" t="s">
        <v>663</v>
      </c>
      <c r="B111" s="56"/>
      <c r="C111" s="56" t="s">
        <v>192</v>
      </c>
      <c r="D111" s="56" t="s">
        <v>193</v>
      </c>
      <c r="E111" s="56" t="s">
        <v>101</v>
      </c>
      <c r="F111" s="56" t="s">
        <v>102</v>
      </c>
      <c r="G111" s="56"/>
      <c r="H111" s="56"/>
      <c r="I111" s="56" t="s">
        <v>37</v>
      </c>
      <c r="J111" s="56">
        <v>10</v>
      </c>
      <c r="K111" s="56"/>
      <c r="L111" s="56"/>
      <c r="M111" s="56" t="str">
        <f t="shared" si="2"/>
        <v>TB_BAS_SHOP.CHAIN_LCLS_CD</v>
      </c>
      <c r="N111" s="54" t="str">
        <f t="shared" si="3"/>
        <v>매장^TB_BAS_SHOP^가맹대분류코드^CHAIN_LCLS_CD^^VARCHAR2^10^^</v>
      </c>
    </row>
    <row r="112" spans="1:14" x14ac:dyDescent="0.25">
      <c r="A112" s="56" t="s">
        <v>663</v>
      </c>
      <c r="B112" s="56"/>
      <c r="C112" s="56" t="s">
        <v>192</v>
      </c>
      <c r="D112" s="56" t="s">
        <v>193</v>
      </c>
      <c r="E112" s="56" t="s">
        <v>1339</v>
      </c>
      <c r="F112" s="56" t="s">
        <v>1340</v>
      </c>
      <c r="G112" s="56"/>
      <c r="H112" s="56"/>
      <c r="I112" s="56" t="s">
        <v>37</v>
      </c>
      <c r="J112" s="56">
        <v>10</v>
      </c>
      <c r="K112" s="56"/>
      <c r="L112" s="56"/>
      <c r="M112" s="56" t="str">
        <f t="shared" si="2"/>
        <v>TB_BAS_SHOP.CHAIN_MCLS_CD</v>
      </c>
      <c r="N112" s="54" t="str">
        <f t="shared" si="3"/>
        <v>매장^TB_BAS_SHOP^가맹중분류코드^CHAIN_MCLS_CD^^VARCHAR2^10^^</v>
      </c>
    </row>
    <row r="113" spans="1:14" x14ac:dyDescent="0.25">
      <c r="A113" s="56" t="s">
        <v>663</v>
      </c>
      <c r="B113" s="56"/>
      <c r="C113" s="56" t="s">
        <v>192</v>
      </c>
      <c r="D113" s="56" t="s">
        <v>193</v>
      </c>
      <c r="E113" s="56" t="s">
        <v>1341</v>
      </c>
      <c r="F113" s="56" t="s">
        <v>1342</v>
      </c>
      <c r="G113" s="56"/>
      <c r="H113" s="56"/>
      <c r="I113" s="56" t="s">
        <v>37</v>
      </c>
      <c r="J113" s="56">
        <v>10</v>
      </c>
      <c r="K113" s="56"/>
      <c r="L113" s="56"/>
      <c r="M113" s="56" t="str">
        <f t="shared" si="2"/>
        <v>TB_BAS_SHOP.POSI_LCLS_CD</v>
      </c>
      <c r="N113" s="54" t="str">
        <f t="shared" si="3"/>
        <v>매장^TB_BAS_SHOP^입지대분류코드^POSI_LCLS_CD^^VARCHAR2^10^^</v>
      </c>
    </row>
    <row r="114" spans="1:14" x14ac:dyDescent="0.25">
      <c r="A114" s="56" t="s">
        <v>663</v>
      </c>
      <c r="B114" s="56"/>
      <c r="C114" s="56" t="s">
        <v>192</v>
      </c>
      <c r="D114" s="56" t="s">
        <v>193</v>
      </c>
      <c r="E114" s="56" t="s">
        <v>1343</v>
      </c>
      <c r="F114" s="56" t="s">
        <v>1344</v>
      </c>
      <c r="G114" s="56"/>
      <c r="H114" s="56"/>
      <c r="I114" s="56" t="s">
        <v>37</v>
      </c>
      <c r="J114" s="56">
        <v>10</v>
      </c>
      <c r="K114" s="56"/>
      <c r="L114" s="56"/>
      <c r="M114" s="56" t="str">
        <f t="shared" si="2"/>
        <v>TB_BAS_SHOP.POSI_MCLS_CD</v>
      </c>
      <c r="N114" s="54" t="str">
        <f t="shared" si="3"/>
        <v>매장^TB_BAS_SHOP^입지중분류코드^POSI_MCLS_CD^^VARCHAR2^10^^</v>
      </c>
    </row>
    <row r="115" spans="1:14" x14ac:dyDescent="0.25">
      <c r="A115" s="56" t="s">
        <v>663</v>
      </c>
      <c r="B115" s="56"/>
      <c r="C115" s="56" t="s">
        <v>192</v>
      </c>
      <c r="D115" s="56" t="s">
        <v>193</v>
      </c>
      <c r="E115" s="56" t="s">
        <v>1345</v>
      </c>
      <c r="F115" s="56" t="s">
        <v>1346</v>
      </c>
      <c r="G115" s="56"/>
      <c r="H115" s="56"/>
      <c r="I115" s="56" t="s">
        <v>37</v>
      </c>
      <c r="J115" s="56">
        <v>10</v>
      </c>
      <c r="K115" s="56"/>
      <c r="L115" s="56"/>
      <c r="M115" s="56" t="str">
        <f t="shared" si="2"/>
        <v>TB_BAS_SHOP.POSI_SCLS_CD</v>
      </c>
      <c r="N115" s="54" t="str">
        <f t="shared" si="3"/>
        <v>매장^TB_BAS_SHOP^입지소분류코드^POSI_SCLS_CD^^VARCHAR2^10^^</v>
      </c>
    </row>
    <row r="116" spans="1:14" x14ac:dyDescent="0.25">
      <c r="A116" s="56" t="s">
        <v>663</v>
      </c>
      <c r="B116" s="56"/>
      <c r="C116" s="56" t="s">
        <v>192</v>
      </c>
      <c r="D116" s="56" t="s">
        <v>193</v>
      </c>
      <c r="E116" s="56" t="s">
        <v>1347</v>
      </c>
      <c r="F116" s="56" t="s">
        <v>1348</v>
      </c>
      <c r="G116" s="56"/>
      <c r="H116" s="56"/>
      <c r="I116" s="56" t="s">
        <v>37</v>
      </c>
      <c r="J116" s="56">
        <v>10</v>
      </c>
      <c r="K116" s="56"/>
      <c r="L116" s="56"/>
      <c r="M116" s="56" t="str">
        <f t="shared" si="2"/>
        <v>TB_BAS_SHOP.AREA_LCLS_CD</v>
      </c>
      <c r="N116" s="54" t="str">
        <f t="shared" si="3"/>
        <v>매장^TB_BAS_SHOP^지역대분류코드^AREA_LCLS_CD^^VARCHAR2^10^^</v>
      </c>
    </row>
    <row r="117" spans="1:14" x14ac:dyDescent="0.25">
      <c r="A117" s="56" t="s">
        <v>663</v>
      </c>
      <c r="B117" s="56"/>
      <c r="C117" s="56" t="s">
        <v>192</v>
      </c>
      <c r="D117" s="56" t="s">
        <v>193</v>
      </c>
      <c r="E117" s="56" t="s">
        <v>1349</v>
      </c>
      <c r="F117" s="56" t="s">
        <v>1350</v>
      </c>
      <c r="G117" s="56"/>
      <c r="H117" s="56"/>
      <c r="I117" s="56" t="s">
        <v>37</v>
      </c>
      <c r="J117" s="56">
        <v>10</v>
      </c>
      <c r="K117" s="56"/>
      <c r="L117" s="56"/>
      <c r="M117" s="56" t="str">
        <f t="shared" si="2"/>
        <v>TB_BAS_SHOP.AREA_MCLS_CD</v>
      </c>
      <c r="N117" s="54" t="str">
        <f t="shared" si="3"/>
        <v>매장^TB_BAS_SHOP^지역중분류코드^AREA_MCLS_CD^^VARCHAR2^10^^</v>
      </c>
    </row>
    <row r="118" spans="1:14" x14ac:dyDescent="0.25">
      <c r="A118" s="56" t="s">
        <v>663</v>
      </c>
      <c r="B118" s="56"/>
      <c r="C118" s="56" t="s">
        <v>192</v>
      </c>
      <c r="D118" s="56" t="s">
        <v>193</v>
      </c>
      <c r="E118" s="56" t="s">
        <v>1351</v>
      </c>
      <c r="F118" s="56" t="s">
        <v>1352</v>
      </c>
      <c r="G118" s="56"/>
      <c r="H118" s="56"/>
      <c r="I118" s="56" t="s">
        <v>37</v>
      </c>
      <c r="J118" s="56">
        <v>20</v>
      </c>
      <c r="K118" s="56"/>
      <c r="L118" s="56"/>
      <c r="M118" s="56" t="str">
        <f t="shared" si="2"/>
        <v>TB_BAS_SHOP.AREA_SCLS_CD</v>
      </c>
      <c r="N118" s="54" t="str">
        <f t="shared" si="3"/>
        <v>매장^TB_BAS_SHOP^지역소분류코드^AREA_SCLS_CD^^VARCHAR2^20^^</v>
      </c>
    </row>
    <row r="119" spans="1:14" x14ac:dyDescent="0.25">
      <c r="A119" s="56" t="s">
        <v>663</v>
      </c>
      <c r="B119" s="56"/>
      <c r="C119" s="56" t="s">
        <v>192</v>
      </c>
      <c r="D119" s="56" t="s">
        <v>193</v>
      </c>
      <c r="E119" s="56" t="s">
        <v>111</v>
      </c>
      <c r="F119" s="56" t="s">
        <v>1353</v>
      </c>
      <c r="G119" s="56"/>
      <c r="H119" s="56"/>
      <c r="I119" s="56" t="s">
        <v>37</v>
      </c>
      <c r="J119" s="56">
        <v>10</v>
      </c>
      <c r="K119" s="56"/>
      <c r="L119" s="56"/>
      <c r="M119" s="56" t="str">
        <f t="shared" si="2"/>
        <v>TB_BAS_SHOP.DELV_GRP_CD</v>
      </c>
      <c r="N119" s="54" t="str">
        <f t="shared" si="3"/>
        <v>매장^TB_BAS_SHOP^배송그룹코드^DELV_GRP_CD^^VARCHAR2^10^^</v>
      </c>
    </row>
    <row r="120" spans="1:14" x14ac:dyDescent="0.25">
      <c r="A120" s="56" t="s">
        <v>663</v>
      </c>
      <c r="B120" s="56"/>
      <c r="C120" s="56" t="s">
        <v>192</v>
      </c>
      <c r="D120" s="56" t="s">
        <v>193</v>
      </c>
      <c r="E120" s="56" t="s">
        <v>1354</v>
      </c>
      <c r="F120" s="56" t="s">
        <v>1355</v>
      </c>
      <c r="G120" s="56"/>
      <c r="H120" s="56"/>
      <c r="I120" s="56" t="s">
        <v>37</v>
      </c>
      <c r="J120" s="56">
        <v>30</v>
      </c>
      <c r="K120" s="56"/>
      <c r="L120" s="56"/>
      <c r="M120" s="56" t="str">
        <f t="shared" si="2"/>
        <v>TB_BAS_SHOP.CMMRC_1_CD</v>
      </c>
      <c r="N120" s="54" t="str">
        <f t="shared" si="3"/>
        <v>매장^TB_BAS_SHOP^상권1코드^CMMRC_1_CD^^VARCHAR2^30^^</v>
      </c>
    </row>
    <row r="121" spans="1:14" x14ac:dyDescent="0.25">
      <c r="A121" s="56" t="s">
        <v>663</v>
      </c>
      <c r="B121" s="56"/>
      <c r="C121" s="56" t="s">
        <v>192</v>
      </c>
      <c r="D121" s="56" t="s">
        <v>193</v>
      </c>
      <c r="E121" s="56" t="s">
        <v>1356</v>
      </c>
      <c r="F121" s="56" t="s">
        <v>1357</v>
      </c>
      <c r="G121" s="56"/>
      <c r="H121" s="56"/>
      <c r="I121" s="56" t="s">
        <v>37</v>
      </c>
      <c r="J121" s="56">
        <v>30</v>
      </c>
      <c r="K121" s="56"/>
      <c r="L121" s="56"/>
      <c r="M121" s="56" t="str">
        <f t="shared" si="2"/>
        <v>TB_BAS_SHOP.CMMRC_2_CD</v>
      </c>
      <c r="N121" s="54" t="str">
        <f t="shared" si="3"/>
        <v>매장^TB_BAS_SHOP^상권2코드^CMMRC_2_CD^^VARCHAR2^30^^</v>
      </c>
    </row>
    <row r="122" spans="1:14" x14ac:dyDescent="0.25">
      <c r="A122" s="56" t="s">
        <v>663</v>
      </c>
      <c r="B122" s="56"/>
      <c r="C122" s="56" t="s">
        <v>192</v>
      </c>
      <c r="D122" s="56" t="s">
        <v>193</v>
      </c>
      <c r="E122" s="56" t="s">
        <v>1358</v>
      </c>
      <c r="F122" s="56" t="s">
        <v>1359</v>
      </c>
      <c r="G122" s="56"/>
      <c r="H122" s="56"/>
      <c r="I122" s="56" t="s">
        <v>37</v>
      </c>
      <c r="J122" s="56">
        <v>6</v>
      </c>
      <c r="K122" s="56"/>
      <c r="L122" s="56"/>
      <c r="M122" s="56" t="str">
        <f t="shared" si="2"/>
        <v>TB_BAS_SHOP.MNG_DEPT_CD</v>
      </c>
      <c r="N122" s="54" t="str">
        <f t="shared" si="3"/>
        <v>매장^TB_BAS_SHOP^관리부서코드^MNG_DEPT_CD^^VARCHAR2^6^^</v>
      </c>
    </row>
    <row r="123" spans="1:14" x14ac:dyDescent="0.25">
      <c r="A123" s="56" t="s">
        <v>663</v>
      </c>
      <c r="B123" s="56"/>
      <c r="C123" s="56" t="s">
        <v>192</v>
      </c>
      <c r="D123" s="56" t="s">
        <v>193</v>
      </c>
      <c r="E123" s="56" t="s">
        <v>1360</v>
      </c>
      <c r="F123" s="56" t="s">
        <v>1361</v>
      </c>
      <c r="G123" s="56"/>
      <c r="H123" s="56"/>
      <c r="I123" s="56" t="s">
        <v>37</v>
      </c>
      <c r="J123" s="56">
        <v>20</v>
      </c>
      <c r="K123" s="56"/>
      <c r="L123" s="56"/>
      <c r="M123" s="56" t="str">
        <f t="shared" si="2"/>
        <v>TB_BAS_SHOP.MNG_EMP_NO</v>
      </c>
      <c r="N123" s="54" t="str">
        <f t="shared" si="3"/>
        <v>매장^TB_BAS_SHOP^관리사원번호^MNG_EMP_NO^^VARCHAR2^20^^</v>
      </c>
    </row>
    <row r="124" spans="1:14" x14ac:dyDescent="0.25">
      <c r="A124" s="56" t="s">
        <v>663</v>
      </c>
      <c r="B124" s="56"/>
      <c r="C124" s="56" t="s">
        <v>192</v>
      </c>
      <c r="D124" s="56" t="s">
        <v>193</v>
      </c>
      <c r="E124" s="56" t="s">
        <v>1362</v>
      </c>
      <c r="F124" s="56" t="s">
        <v>1363</v>
      </c>
      <c r="G124" s="56"/>
      <c r="H124" s="56"/>
      <c r="I124" s="56" t="s">
        <v>37</v>
      </c>
      <c r="J124" s="56">
        <v>20</v>
      </c>
      <c r="K124" s="56"/>
      <c r="L124" s="56"/>
      <c r="M124" s="56" t="str">
        <f t="shared" si="2"/>
        <v>TB_BAS_SHOP.REGS_NO</v>
      </c>
      <c r="N124" s="54" t="str">
        <f t="shared" si="3"/>
        <v>매장^TB_BAS_SHOP^사업자등록번호^REGS_NO^^VARCHAR2^20^^</v>
      </c>
    </row>
    <row r="125" spans="1:14" x14ac:dyDescent="0.25">
      <c r="A125" s="56" t="s">
        <v>663</v>
      </c>
      <c r="B125" s="56"/>
      <c r="C125" s="56" t="s">
        <v>192</v>
      </c>
      <c r="D125" s="56" t="s">
        <v>193</v>
      </c>
      <c r="E125" s="56" t="s">
        <v>1364</v>
      </c>
      <c r="F125" s="56" t="s">
        <v>1365</v>
      </c>
      <c r="G125" s="56"/>
      <c r="H125" s="56"/>
      <c r="I125" s="56" t="s">
        <v>37</v>
      </c>
      <c r="J125" s="56">
        <v>300</v>
      </c>
      <c r="K125" s="56"/>
      <c r="L125" s="56"/>
      <c r="M125" s="56" t="str">
        <f t="shared" si="2"/>
        <v>TB_BAS_SHOP.BOSS_NM</v>
      </c>
      <c r="N125" s="54" t="str">
        <f t="shared" si="3"/>
        <v>매장^TB_BAS_SHOP^대표자명^BOSS_NM^^VARCHAR2^300^^</v>
      </c>
    </row>
    <row r="126" spans="1:14" x14ac:dyDescent="0.25">
      <c r="A126" s="56" t="s">
        <v>663</v>
      </c>
      <c r="B126" s="56"/>
      <c r="C126" s="56" t="s">
        <v>192</v>
      </c>
      <c r="D126" s="56" t="s">
        <v>193</v>
      </c>
      <c r="E126" s="56" t="s">
        <v>1366</v>
      </c>
      <c r="F126" s="56" t="s">
        <v>1367</v>
      </c>
      <c r="G126" s="56"/>
      <c r="H126" s="56"/>
      <c r="I126" s="56" t="s">
        <v>37</v>
      </c>
      <c r="J126" s="56">
        <v>20</v>
      </c>
      <c r="K126" s="56"/>
      <c r="L126" s="56"/>
      <c r="M126" s="56" t="str">
        <f t="shared" si="2"/>
        <v>TB_BAS_SHOP.CORP_NO</v>
      </c>
      <c r="N126" s="54" t="str">
        <f t="shared" si="3"/>
        <v>매장^TB_BAS_SHOP^법인번호^CORP_NO^^VARCHAR2^20^^</v>
      </c>
    </row>
    <row r="127" spans="1:14" x14ac:dyDescent="0.25">
      <c r="A127" s="56" t="s">
        <v>663</v>
      </c>
      <c r="B127" s="56"/>
      <c r="C127" s="56" t="s">
        <v>192</v>
      </c>
      <c r="D127" s="56" t="s">
        <v>193</v>
      </c>
      <c r="E127" s="56" t="s">
        <v>1368</v>
      </c>
      <c r="F127" s="56" t="s">
        <v>1369</v>
      </c>
      <c r="G127" s="56"/>
      <c r="H127" s="56"/>
      <c r="I127" s="56" t="s">
        <v>37</v>
      </c>
      <c r="J127" s="56">
        <v>100</v>
      </c>
      <c r="K127" s="56"/>
      <c r="L127" s="56"/>
      <c r="M127" s="56" t="str">
        <f t="shared" si="2"/>
        <v>TB_BAS_SHOP.INDUSTRY_NM</v>
      </c>
      <c r="N127" s="54" t="str">
        <f t="shared" si="3"/>
        <v>매장^TB_BAS_SHOP^업태명^INDUSTRY_NM^^VARCHAR2^100^^</v>
      </c>
    </row>
    <row r="128" spans="1:14" x14ac:dyDescent="0.25">
      <c r="A128" s="56" t="s">
        <v>663</v>
      </c>
      <c r="B128" s="56"/>
      <c r="C128" s="56" t="s">
        <v>192</v>
      </c>
      <c r="D128" s="56" t="s">
        <v>193</v>
      </c>
      <c r="E128" s="56" t="s">
        <v>1370</v>
      </c>
      <c r="F128" s="56" t="s">
        <v>1371</v>
      </c>
      <c r="G128" s="56"/>
      <c r="H128" s="56"/>
      <c r="I128" s="56" t="s">
        <v>37</v>
      </c>
      <c r="J128" s="56">
        <v>100</v>
      </c>
      <c r="K128" s="56"/>
      <c r="L128" s="56"/>
      <c r="M128" s="56" t="str">
        <f t="shared" si="2"/>
        <v>TB_BAS_SHOP.SECTOR_NM</v>
      </c>
      <c r="N128" s="54" t="str">
        <f t="shared" si="3"/>
        <v>매장^TB_BAS_SHOP^업종명^SECTOR_NM^^VARCHAR2^100^^</v>
      </c>
    </row>
    <row r="129" spans="1:14" x14ac:dyDescent="0.25">
      <c r="A129" s="56" t="s">
        <v>663</v>
      </c>
      <c r="B129" s="56"/>
      <c r="C129" s="56" t="s">
        <v>192</v>
      </c>
      <c r="D129" s="56" t="s">
        <v>193</v>
      </c>
      <c r="E129" s="56" t="s">
        <v>445</v>
      </c>
      <c r="F129" s="56" t="s">
        <v>446</v>
      </c>
      <c r="G129" s="56"/>
      <c r="H129" s="56"/>
      <c r="I129" s="56" t="s">
        <v>37</v>
      </c>
      <c r="J129" s="56">
        <v>50</v>
      </c>
      <c r="K129" s="56"/>
      <c r="L129" s="56"/>
      <c r="M129" s="56" t="str">
        <f t="shared" si="2"/>
        <v>TB_BAS_SHOP.TEL_NO</v>
      </c>
      <c r="N129" s="54" t="str">
        <f t="shared" si="3"/>
        <v>매장^TB_BAS_SHOP^전화번호^TEL_NO^^VARCHAR2^50^^</v>
      </c>
    </row>
    <row r="130" spans="1:14" x14ac:dyDescent="0.25">
      <c r="A130" s="56" t="s">
        <v>663</v>
      </c>
      <c r="B130" s="56"/>
      <c r="C130" s="56" t="s">
        <v>192</v>
      </c>
      <c r="D130" s="56" t="s">
        <v>193</v>
      </c>
      <c r="E130" s="56" t="s">
        <v>1372</v>
      </c>
      <c r="F130" s="56" t="s">
        <v>1373</v>
      </c>
      <c r="G130" s="56"/>
      <c r="H130" s="56"/>
      <c r="I130" s="56" t="s">
        <v>37</v>
      </c>
      <c r="J130" s="56">
        <v>20</v>
      </c>
      <c r="K130" s="56"/>
      <c r="L130" s="56"/>
      <c r="M130" s="56" t="str">
        <f t="shared" si="2"/>
        <v>TB_BAS_SHOP.MOBILE_NO</v>
      </c>
      <c r="N130" s="54" t="str">
        <f t="shared" si="3"/>
        <v>매장^TB_BAS_SHOP^모바일번호^MOBILE_NO^^VARCHAR2^20^^</v>
      </c>
    </row>
    <row r="131" spans="1:14" x14ac:dyDescent="0.25">
      <c r="A131" s="56" t="s">
        <v>663</v>
      </c>
      <c r="B131" s="56"/>
      <c r="C131" s="56" t="s">
        <v>192</v>
      </c>
      <c r="D131" s="56" t="s">
        <v>193</v>
      </c>
      <c r="E131" s="56" t="s">
        <v>1374</v>
      </c>
      <c r="F131" s="56" t="s">
        <v>1375</v>
      </c>
      <c r="G131" s="56"/>
      <c r="H131" s="56"/>
      <c r="I131" s="56" t="s">
        <v>37</v>
      </c>
      <c r="J131" s="56">
        <v>300</v>
      </c>
      <c r="K131" s="56"/>
      <c r="L131" s="56"/>
      <c r="M131" s="56" t="str">
        <f t="shared" ref="M131:M194" si="4">CONCATENATE(D131,".",F131)</f>
        <v>TB_BAS_SHOP.MOBILE_USER_NM</v>
      </c>
      <c r="N131" s="54" t="str">
        <f t="shared" ref="N131:N194" si="5">SUBSTITUTE(CONCATENATE(C131,"^",D131,"^",E131,"^",F131,"^",G131,"^",I131,"^",J131,"^",K131,"^",TRIM(L131)),"~","-")</f>
        <v>매장^TB_BAS_SHOP^모바일사용자명^MOBILE_USER_NM^^VARCHAR2^300^^</v>
      </c>
    </row>
    <row r="132" spans="1:14" x14ac:dyDescent="0.25">
      <c r="A132" s="56" t="s">
        <v>663</v>
      </c>
      <c r="B132" s="56"/>
      <c r="C132" s="56" t="s">
        <v>192</v>
      </c>
      <c r="D132" s="56" t="s">
        <v>193</v>
      </c>
      <c r="E132" s="56" t="s">
        <v>447</v>
      </c>
      <c r="F132" s="56" t="s">
        <v>1376</v>
      </c>
      <c r="G132" s="56"/>
      <c r="H132" s="56"/>
      <c r="I132" s="56" t="s">
        <v>37</v>
      </c>
      <c r="J132" s="56">
        <v>6</v>
      </c>
      <c r="K132" s="56"/>
      <c r="L132" s="56"/>
      <c r="M132" s="56" t="str">
        <f t="shared" si="4"/>
        <v>TB_BAS_SHOP.ZIP_NO</v>
      </c>
      <c r="N132" s="54" t="str">
        <f t="shared" si="5"/>
        <v>매장^TB_BAS_SHOP^우편번호^ZIP_NO^^VARCHAR2^6^^</v>
      </c>
    </row>
    <row r="133" spans="1:14" x14ac:dyDescent="0.25">
      <c r="A133" s="56" t="s">
        <v>663</v>
      </c>
      <c r="B133" s="56"/>
      <c r="C133" s="56" t="s">
        <v>192</v>
      </c>
      <c r="D133" s="56" t="s">
        <v>193</v>
      </c>
      <c r="E133" s="56" t="s">
        <v>1377</v>
      </c>
      <c r="F133" s="56" t="s">
        <v>1378</v>
      </c>
      <c r="G133" s="56"/>
      <c r="H133" s="56"/>
      <c r="I133" s="56" t="s">
        <v>37</v>
      </c>
      <c r="J133" s="56">
        <v>300</v>
      </c>
      <c r="K133" s="56"/>
      <c r="L133" s="56"/>
      <c r="M133" s="56" t="str">
        <f t="shared" si="4"/>
        <v>TB_BAS_SHOP.ADDR</v>
      </c>
      <c r="N133" s="54" t="str">
        <f t="shared" si="5"/>
        <v>매장^TB_BAS_SHOP^주소^ADDR^^VARCHAR2^300^^</v>
      </c>
    </row>
    <row r="134" spans="1:14" x14ac:dyDescent="0.25">
      <c r="A134" s="56" t="s">
        <v>663</v>
      </c>
      <c r="B134" s="56"/>
      <c r="C134" s="56" t="s">
        <v>192</v>
      </c>
      <c r="D134" s="56" t="s">
        <v>193</v>
      </c>
      <c r="E134" s="56" t="s">
        <v>1379</v>
      </c>
      <c r="F134" s="56" t="s">
        <v>1380</v>
      </c>
      <c r="G134" s="56"/>
      <c r="H134" s="56"/>
      <c r="I134" s="56" t="s">
        <v>37</v>
      </c>
      <c r="J134" s="56">
        <v>300</v>
      </c>
      <c r="K134" s="56"/>
      <c r="L134" s="56"/>
      <c r="M134" s="56" t="str">
        <f t="shared" si="4"/>
        <v>TB_BAS_SHOP.DTL_ADDR</v>
      </c>
      <c r="N134" s="54" t="str">
        <f t="shared" si="5"/>
        <v>매장^TB_BAS_SHOP^상세주소^DTL_ADDR^^VARCHAR2^300^^</v>
      </c>
    </row>
    <row r="135" spans="1:14" x14ac:dyDescent="0.25">
      <c r="A135" s="56" t="s">
        <v>663</v>
      </c>
      <c r="B135" s="56"/>
      <c r="C135" s="56" t="s">
        <v>192</v>
      </c>
      <c r="D135" s="56" t="s">
        <v>193</v>
      </c>
      <c r="E135" s="56" t="s">
        <v>1381</v>
      </c>
      <c r="F135" s="56" t="s">
        <v>1382</v>
      </c>
      <c r="G135" s="56"/>
      <c r="H135" s="56"/>
      <c r="I135" s="56" t="s">
        <v>37</v>
      </c>
      <c r="J135" s="56">
        <v>10</v>
      </c>
      <c r="K135" s="56"/>
      <c r="L135" s="56"/>
      <c r="M135" s="56" t="str">
        <f t="shared" si="4"/>
        <v>TB_BAS_SHOP.SHOP_STAT_CD</v>
      </c>
      <c r="N135" s="54" t="str">
        <f t="shared" si="5"/>
        <v>매장^TB_BAS_SHOP^매장상태코드^SHOP_STAT_CD^^VARCHAR2^10^^</v>
      </c>
    </row>
    <row r="136" spans="1:14" x14ac:dyDescent="0.25">
      <c r="A136" s="56" t="s">
        <v>663</v>
      </c>
      <c r="B136" s="56"/>
      <c r="C136" s="56" t="s">
        <v>192</v>
      </c>
      <c r="D136" s="56" t="s">
        <v>193</v>
      </c>
      <c r="E136" s="56" t="s">
        <v>1383</v>
      </c>
      <c r="F136" s="56" t="s">
        <v>1384</v>
      </c>
      <c r="G136" s="56"/>
      <c r="H136" s="56"/>
      <c r="I136" s="56" t="s">
        <v>37</v>
      </c>
      <c r="J136" s="56">
        <v>1</v>
      </c>
      <c r="K136" s="56" t="s">
        <v>52</v>
      </c>
      <c r="L136" s="56" t="s">
        <v>1276</v>
      </c>
      <c r="M136" s="56" t="str">
        <f t="shared" si="4"/>
        <v>TB_BAS_SHOP.OPEN_YN</v>
      </c>
      <c r="N136" s="54" t="str">
        <f t="shared" si="5"/>
        <v>매장^TB_BAS_SHOP^오픈여부^OPEN_YN^^VARCHAR2^1^Y^'Y'</v>
      </c>
    </row>
    <row r="137" spans="1:14" x14ac:dyDescent="0.25">
      <c r="A137" s="56" t="s">
        <v>663</v>
      </c>
      <c r="B137" s="56"/>
      <c r="C137" s="56" t="s">
        <v>192</v>
      </c>
      <c r="D137" s="56" t="s">
        <v>193</v>
      </c>
      <c r="E137" s="56" t="s">
        <v>1385</v>
      </c>
      <c r="F137" s="56" t="s">
        <v>1386</v>
      </c>
      <c r="G137" s="56"/>
      <c r="H137" s="56"/>
      <c r="I137" s="56" t="s">
        <v>37</v>
      </c>
      <c r="J137" s="56">
        <v>8</v>
      </c>
      <c r="K137" s="56" t="s">
        <v>52</v>
      </c>
      <c r="L137" s="56"/>
      <c r="M137" s="56" t="str">
        <f t="shared" si="4"/>
        <v>TB_BAS_SHOP.OPEN_DT</v>
      </c>
      <c r="N137" s="54" t="str">
        <f t="shared" si="5"/>
        <v>매장^TB_BAS_SHOP^오픈일자^OPEN_DT^^VARCHAR2^8^Y^</v>
      </c>
    </row>
    <row r="138" spans="1:14" x14ac:dyDescent="0.25">
      <c r="A138" s="56" t="s">
        <v>663</v>
      </c>
      <c r="B138" s="56"/>
      <c r="C138" s="56" t="s">
        <v>192</v>
      </c>
      <c r="D138" s="56" t="s">
        <v>193</v>
      </c>
      <c r="E138" s="56" t="s">
        <v>1387</v>
      </c>
      <c r="F138" s="56" t="s">
        <v>1388</v>
      </c>
      <c r="G138" s="56"/>
      <c r="H138" s="56"/>
      <c r="I138" s="56" t="s">
        <v>37</v>
      </c>
      <c r="J138" s="56">
        <v>8</v>
      </c>
      <c r="K138" s="56"/>
      <c r="L138" s="56"/>
      <c r="M138" s="56" t="str">
        <f t="shared" si="4"/>
        <v>TB_BAS_SHOP.CLOSE_DT</v>
      </c>
      <c r="N138" s="54" t="str">
        <f t="shared" si="5"/>
        <v>매장^TB_BAS_SHOP^폐점일자^CLOSE_DT^^VARCHAR2^8^^</v>
      </c>
    </row>
    <row r="139" spans="1:14" x14ac:dyDescent="0.25">
      <c r="A139" s="56" t="s">
        <v>663</v>
      </c>
      <c r="B139" s="56"/>
      <c r="C139" s="56" t="s">
        <v>192</v>
      </c>
      <c r="D139" s="56" t="s">
        <v>193</v>
      </c>
      <c r="E139" s="56" t="s">
        <v>1389</v>
      </c>
      <c r="F139" s="56" t="s">
        <v>1390</v>
      </c>
      <c r="G139" s="56"/>
      <c r="H139" s="56"/>
      <c r="I139" s="56" t="s">
        <v>37</v>
      </c>
      <c r="J139" s="56">
        <v>8</v>
      </c>
      <c r="K139" s="56"/>
      <c r="L139" s="56"/>
      <c r="M139" s="56" t="str">
        <f t="shared" si="4"/>
        <v>TB_BAS_SHOP.CONT_DT</v>
      </c>
      <c r="N139" s="54" t="str">
        <f t="shared" si="5"/>
        <v>매장^TB_BAS_SHOP^계약일자^CONT_DT^^VARCHAR2^8^^</v>
      </c>
    </row>
    <row r="140" spans="1:14" x14ac:dyDescent="0.25">
      <c r="A140" s="56" t="s">
        <v>663</v>
      </c>
      <c r="B140" s="56"/>
      <c r="C140" s="56" t="s">
        <v>192</v>
      </c>
      <c r="D140" s="56" t="s">
        <v>193</v>
      </c>
      <c r="E140" s="56" t="s">
        <v>1391</v>
      </c>
      <c r="F140" s="56" t="s">
        <v>1392</v>
      </c>
      <c r="G140" s="56"/>
      <c r="H140" s="56"/>
      <c r="I140" s="56" t="s">
        <v>37</v>
      </c>
      <c r="J140" s="56">
        <v>8</v>
      </c>
      <c r="K140" s="56"/>
      <c r="L140" s="56"/>
      <c r="M140" s="56" t="str">
        <f t="shared" si="4"/>
        <v>TB_BAS_SHOP.RENEWAL_DT</v>
      </c>
      <c r="N140" s="54" t="str">
        <f t="shared" si="5"/>
        <v>매장^TB_BAS_SHOP^리뉴얼일자^RENEWAL_DT^^VARCHAR2^8^^</v>
      </c>
    </row>
    <row r="141" spans="1:14" x14ac:dyDescent="0.25">
      <c r="A141" s="56" t="s">
        <v>663</v>
      </c>
      <c r="B141" s="56"/>
      <c r="C141" s="56" t="s">
        <v>192</v>
      </c>
      <c r="D141" s="56" t="s">
        <v>193</v>
      </c>
      <c r="E141" s="56" t="s">
        <v>1393</v>
      </c>
      <c r="F141" s="56" t="s">
        <v>1394</v>
      </c>
      <c r="G141" s="56"/>
      <c r="H141" s="56"/>
      <c r="I141" s="56" t="s">
        <v>37</v>
      </c>
      <c r="J141" s="56">
        <v>10</v>
      </c>
      <c r="K141" s="56"/>
      <c r="L141" s="56"/>
      <c r="M141" s="56" t="str">
        <f t="shared" si="4"/>
        <v>TB_BAS_SHOP.RENEWAL_VENDOR_CD</v>
      </c>
      <c r="N141" s="54" t="str">
        <f t="shared" si="5"/>
        <v>매장^TB_BAS_SHOP^리뉴얼거래처코드^RENEWAL_VENDOR_CD^^VARCHAR2^10^^</v>
      </c>
    </row>
    <row r="142" spans="1:14" x14ac:dyDescent="0.25">
      <c r="A142" s="56" t="s">
        <v>663</v>
      </c>
      <c r="B142" s="56"/>
      <c r="C142" s="56" t="s">
        <v>192</v>
      </c>
      <c r="D142" s="56" t="s">
        <v>193</v>
      </c>
      <c r="E142" s="56" t="s">
        <v>1395</v>
      </c>
      <c r="F142" s="56" t="s">
        <v>1396</v>
      </c>
      <c r="G142" s="56"/>
      <c r="H142" s="56"/>
      <c r="I142" s="56" t="s">
        <v>110</v>
      </c>
      <c r="J142" s="56" t="s">
        <v>1397</v>
      </c>
      <c r="K142" s="56" t="s">
        <v>52</v>
      </c>
      <c r="L142" s="56">
        <v>0</v>
      </c>
      <c r="M142" s="56" t="str">
        <f t="shared" si="4"/>
        <v>TB_BAS_SHOP.CASH_MILG_ACC_RATE</v>
      </c>
      <c r="N142" s="54" t="str">
        <f t="shared" si="5"/>
        <v>매장^TB_BAS_SHOP^현금마일리지적립율^CASH_MILG_ACC_RATE^^NUMBER^6,3^Y^0</v>
      </c>
    </row>
    <row r="143" spans="1:14" x14ac:dyDescent="0.25">
      <c r="A143" s="56" t="s">
        <v>663</v>
      </c>
      <c r="B143" s="56"/>
      <c r="C143" s="56" t="s">
        <v>192</v>
      </c>
      <c r="D143" s="56" t="s">
        <v>193</v>
      </c>
      <c r="E143" s="56" t="s">
        <v>1398</v>
      </c>
      <c r="F143" s="56" t="s">
        <v>1399</v>
      </c>
      <c r="G143" s="56"/>
      <c r="H143" s="56"/>
      <c r="I143" s="56" t="s">
        <v>110</v>
      </c>
      <c r="J143" s="56" t="s">
        <v>1397</v>
      </c>
      <c r="K143" s="56" t="s">
        <v>52</v>
      </c>
      <c r="L143" s="56">
        <v>0</v>
      </c>
      <c r="M143" s="56" t="str">
        <f t="shared" si="4"/>
        <v>TB_BAS_SHOP.SPRM_MILG_ACC_RATE</v>
      </c>
      <c r="N143" s="54" t="str">
        <f t="shared" si="5"/>
        <v>매장^TB_BAS_SHOP^판촉마일리지적립율^SPRM_MILG_ACC_RATE^^NUMBER^6,3^Y^0</v>
      </c>
    </row>
    <row r="144" spans="1:14" x14ac:dyDescent="0.25">
      <c r="A144" s="56" t="s">
        <v>663</v>
      </c>
      <c r="B144" s="56"/>
      <c r="C144" s="56" t="s">
        <v>192</v>
      </c>
      <c r="D144" s="56" t="s">
        <v>193</v>
      </c>
      <c r="E144" s="56" t="s">
        <v>1400</v>
      </c>
      <c r="F144" s="56" t="s">
        <v>1401</v>
      </c>
      <c r="G144" s="56"/>
      <c r="H144" s="56"/>
      <c r="I144" s="56" t="s">
        <v>110</v>
      </c>
      <c r="J144" s="56">
        <v>5</v>
      </c>
      <c r="K144" s="56" t="s">
        <v>52</v>
      </c>
      <c r="L144" s="56">
        <v>0</v>
      </c>
      <c r="M144" s="56" t="str">
        <f t="shared" si="4"/>
        <v>TB_BAS_SHOP.POS_INST_CNT</v>
      </c>
      <c r="N144" s="54" t="str">
        <f t="shared" si="5"/>
        <v>매장^TB_BAS_SHOP^POS설치대수^POS_INST_CNT^^NUMBER^5^Y^0</v>
      </c>
    </row>
    <row r="145" spans="1:14" x14ac:dyDescent="0.25">
      <c r="A145" s="56" t="s">
        <v>663</v>
      </c>
      <c r="B145" s="56"/>
      <c r="C145" s="56" t="s">
        <v>192</v>
      </c>
      <c r="D145" s="56" t="s">
        <v>193</v>
      </c>
      <c r="E145" s="56" t="s">
        <v>1305</v>
      </c>
      <c r="F145" s="56" t="s">
        <v>1306</v>
      </c>
      <c r="G145" s="56"/>
      <c r="H145" s="56"/>
      <c r="I145" s="56" t="s">
        <v>37</v>
      </c>
      <c r="J145" s="56">
        <v>20</v>
      </c>
      <c r="K145" s="56"/>
      <c r="L145" s="56"/>
      <c r="M145" s="56" t="str">
        <f t="shared" si="4"/>
        <v>TB_BAS_SHOP.TERM_ID</v>
      </c>
      <c r="N145" s="54" t="str">
        <f t="shared" si="5"/>
        <v>매장^TB_BAS_SHOP^단말기ID^TERM_ID^^VARCHAR2^20^^</v>
      </c>
    </row>
    <row r="146" spans="1:14" x14ac:dyDescent="0.25">
      <c r="A146" s="56" t="s">
        <v>663</v>
      </c>
      <c r="B146" s="56"/>
      <c r="C146" s="56" t="s">
        <v>192</v>
      </c>
      <c r="D146" s="56" t="s">
        <v>193</v>
      </c>
      <c r="E146" s="56" t="s">
        <v>50</v>
      </c>
      <c r="F146" s="56" t="s">
        <v>51</v>
      </c>
      <c r="G146" s="56"/>
      <c r="H146" s="56"/>
      <c r="I146" s="56" t="s">
        <v>37</v>
      </c>
      <c r="J146" s="56">
        <v>1</v>
      </c>
      <c r="K146" s="56" t="s">
        <v>52</v>
      </c>
      <c r="L146" s="56" t="s">
        <v>1276</v>
      </c>
      <c r="M146" s="56" t="str">
        <f t="shared" si="4"/>
        <v>TB_BAS_SHOP.USE_YN</v>
      </c>
      <c r="N146" s="54" t="str">
        <f t="shared" si="5"/>
        <v>매장^TB_BAS_SHOP^사용여부^USE_YN^^VARCHAR2^1^Y^'Y'</v>
      </c>
    </row>
    <row r="147" spans="1:14" x14ac:dyDescent="0.25">
      <c r="A147" s="56" t="s">
        <v>663</v>
      </c>
      <c r="B147" s="56"/>
      <c r="C147" s="56" t="s">
        <v>192</v>
      </c>
      <c r="D147" s="56" t="s">
        <v>193</v>
      </c>
      <c r="E147" s="56" t="s">
        <v>61</v>
      </c>
      <c r="F147" s="56" t="s">
        <v>62</v>
      </c>
      <c r="G147" s="56"/>
      <c r="H147" s="56"/>
      <c r="I147" s="56" t="s">
        <v>37</v>
      </c>
      <c r="J147" s="56">
        <v>2000</v>
      </c>
      <c r="K147" s="56"/>
      <c r="L147" s="56"/>
      <c r="M147" s="56" t="str">
        <f t="shared" si="4"/>
        <v>TB_BAS_SHOP.REMARK</v>
      </c>
      <c r="N147" s="54" t="str">
        <f t="shared" si="5"/>
        <v>매장^TB_BAS_SHOP^비고^REMARK^^VARCHAR2^2000^^</v>
      </c>
    </row>
    <row r="148" spans="1:14" x14ac:dyDescent="0.25">
      <c r="A148" s="56" t="s">
        <v>663</v>
      </c>
      <c r="B148" s="56"/>
      <c r="C148" s="56" t="s">
        <v>192</v>
      </c>
      <c r="D148" s="56" t="s">
        <v>193</v>
      </c>
      <c r="E148" s="56" t="s">
        <v>53</v>
      </c>
      <c r="F148" s="56" t="s">
        <v>54</v>
      </c>
      <c r="G148" s="56"/>
      <c r="H148" s="56"/>
      <c r="I148" s="56" t="s">
        <v>37</v>
      </c>
      <c r="J148" s="56">
        <v>14</v>
      </c>
      <c r="K148" s="56" t="s">
        <v>52</v>
      </c>
      <c r="L148" s="56"/>
      <c r="M148" s="56" t="str">
        <f t="shared" si="4"/>
        <v>TB_BAS_SHOP.REG_DTM</v>
      </c>
      <c r="N148" s="54" t="str">
        <f t="shared" si="5"/>
        <v>매장^TB_BAS_SHOP^등록일시^REG_DTM^^VARCHAR2^14^Y^</v>
      </c>
    </row>
    <row r="149" spans="1:14" x14ac:dyDescent="0.25">
      <c r="A149" s="56" t="s">
        <v>663</v>
      </c>
      <c r="B149" s="56"/>
      <c r="C149" s="56" t="s">
        <v>192</v>
      </c>
      <c r="D149" s="56" t="s">
        <v>193</v>
      </c>
      <c r="E149" s="56" t="s">
        <v>55</v>
      </c>
      <c r="F149" s="56" t="s">
        <v>56</v>
      </c>
      <c r="G149" s="56"/>
      <c r="H149" s="56"/>
      <c r="I149" s="56" t="s">
        <v>37</v>
      </c>
      <c r="J149" s="56">
        <v>32</v>
      </c>
      <c r="K149" s="56" t="s">
        <v>52</v>
      </c>
      <c r="L149" s="56"/>
      <c r="M149" s="56" t="str">
        <f t="shared" si="4"/>
        <v>TB_BAS_SHOP.REGR_ID</v>
      </c>
      <c r="N149" s="54" t="str">
        <f t="shared" si="5"/>
        <v>매장^TB_BAS_SHOP^등록자ID^REGR_ID^^VARCHAR2^32^Y^</v>
      </c>
    </row>
    <row r="150" spans="1:14" x14ac:dyDescent="0.25">
      <c r="A150" s="56" t="s">
        <v>663</v>
      </c>
      <c r="B150" s="56"/>
      <c r="C150" s="56" t="s">
        <v>192</v>
      </c>
      <c r="D150" s="56" t="s">
        <v>193</v>
      </c>
      <c r="E150" s="56" t="s">
        <v>57</v>
      </c>
      <c r="F150" s="56" t="s">
        <v>58</v>
      </c>
      <c r="G150" s="56"/>
      <c r="H150" s="56"/>
      <c r="I150" s="56" t="s">
        <v>37</v>
      </c>
      <c r="J150" s="56">
        <v>14</v>
      </c>
      <c r="K150" s="56" t="s">
        <v>52</v>
      </c>
      <c r="L150" s="56"/>
      <c r="M150" s="56" t="str">
        <f t="shared" si="4"/>
        <v>TB_BAS_SHOP.MOD_DTM</v>
      </c>
      <c r="N150" s="54" t="str">
        <f t="shared" si="5"/>
        <v>매장^TB_BAS_SHOP^수정일시^MOD_DTM^^VARCHAR2^14^Y^</v>
      </c>
    </row>
    <row r="151" spans="1:14" x14ac:dyDescent="0.25">
      <c r="A151" s="56" t="s">
        <v>663</v>
      </c>
      <c r="B151" s="56"/>
      <c r="C151" s="56" t="s">
        <v>192</v>
      </c>
      <c r="D151" s="56" t="s">
        <v>193</v>
      </c>
      <c r="E151" s="56" t="s">
        <v>59</v>
      </c>
      <c r="F151" s="56" t="s">
        <v>60</v>
      </c>
      <c r="G151" s="56"/>
      <c r="H151" s="56"/>
      <c r="I151" s="56" t="s">
        <v>37</v>
      </c>
      <c r="J151" s="56">
        <v>32</v>
      </c>
      <c r="K151" s="56" t="s">
        <v>52</v>
      </c>
      <c r="L151" s="56"/>
      <c r="M151" s="56" t="str">
        <f t="shared" si="4"/>
        <v>TB_BAS_SHOP.MODR_ID</v>
      </c>
      <c r="N151" s="54" t="str">
        <f t="shared" si="5"/>
        <v>매장^TB_BAS_SHOP^수정자ID^MODR_ID^^VARCHAR2^32^Y^</v>
      </c>
    </row>
    <row r="152" spans="1:14" x14ac:dyDescent="0.25">
      <c r="A152" s="56" t="s">
        <v>663</v>
      </c>
      <c r="B152" s="56"/>
      <c r="C152" s="56" t="s">
        <v>192</v>
      </c>
      <c r="D152" s="56" t="s">
        <v>193</v>
      </c>
      <c r="E152" s="56" t="s">
        <v>1402</v>
      </c>
      <c r="F152" s="56" t="s">
        <v>1403</v>
      </c>
      <c r="G152" s="56"/>
      <c r="H152" s="56"/>
      <c r="I152" s="56" t="s">
        <v>37</v>
      </c>
      <c r="J152" s="56">
        <v>10</v>
      </c>
      <c r="K152" s="56"/>
      <c r="L152" s="56"/>
      <c r="M152" s="56" t="str">
        <f t="shared" si="4"/>
        <v>TB_BAS_SHOP.MART_CD</v>
      </c>
      <c r="N152" s="54" t="str">
        <f t="shared" si="5"/>
        <v>매장^TB_BAS_SHOP^유통사구분코드^MART_CD^^VARCHAR2^10^^</v>
      </c>
    </row>
    <row r="153" spans="1:14" x14ac:dyDescent="0.25">
      <c r="A153" s="56" t="s">
        <v>663</v>
      </c>
      <c r="B153" s="56"/>
      <c r="C153" s="56" t="s">
        <v>192</v>
      </c>
      <c r="D153" s="56" t="s">
        <v>193</v>
      </c>
      <c r="E153" s="56" t="s">
        <v>1404</v>
      </c>
      <c r="F153" s="56" t="s">
        <v>1405</v>
      </c>
      <c r="G153" s="56"/>
      <c r="H153" s="56"/>
      <c r="I153" s="56" t="s">
        <v>37</v>
      </c>
      <c r="J153" s="56">
        <v>10</v>
      </c>
      <c r="K153" s="56"/>
      <c r="L153" s="56"/>
      <c r="M153" s="56" t="str">
        <f t="shared" si="4"/>
        <v>TB_BAS_SHOP.ACCT_MNGR_NO</v>
      </c>
      <c r="N153" s="54" t="str">
        <f t="shared" si="5"/>
        <v>매장^TB_BAS_SHOP^회계담당자번호^ACCT_MNGR_NO^^VARCHAR2^10^^</v>
      </c>
    </row>
    <row r="154" spans="1:14" x14ac:dyDescent="0.25">
      <c r="A154" s="56" t="s">
        <v>663</v>
      </c>
      <c r="B154" s="56"/>
      <c r="C154" s="56" t="s">
        <v>192</v>
      </c>
      <c r="D154" s="56" t="s">
        <v>193</v>
      </c>
      <c r="E154" s="56" t="s">
        <v>1406</v>
      </c>
      <c r="F154" s="56" t="s">
        <v>1407</v>
      </c>
      <c r="G154" s="56"/>
      <c r="H154" s="56"/>
      <c r="I154" s="56" t="s">
        <v>37</v>
      </c>
      <c r="J154" s="56">
        <v>20</v>
      </c>
      <c r="K154" s="56"/>
      <c r="L154" s="56"/>
      <c r="M154" s="56" t="str">
        <f t="shared" si="4"/>
        <v>TB_BAS_SHOP.SHOP_GRADE_CD</v>
      </c>
      <c r="N154" s="54" t="str">
        <f t="shared" si="5"/>
        <v>매장^TB_BAS_SHOP^매장등급코드^SHOP_GRADE_CD^^VARCHAR2^20^^</v>
      </c>
    </row>
    <row r="155" spans="1:14" x14ac:dyDescent="0.25">
      <c r="A155" s="56" t="s">
        <v>663</v>
      </c>
      <c r="B155" s="56"/>
      <c r="C155" s="56" t="s">
        <v>192</v>
      </c>
      <c r="D155" s="56" t="s">
        <v>193</v>
      </c>
      <c r="E155" s="56" t="s">
        <v>1408</v>
      </c>
      <c r="F155" s="56" t="s">
        <v>1409</v>
      </c>
      <c r="G155" s="56"/>
      <c r="H155" s="56"/>
      <c r="I155" s="56" t="s">
        <v>37</v>
      </c>
      <c r="J155" s="56">
        <v>1</v>
      </c>
      <c r="K155" s="56" t="s">
        <v>52</v>
      </c>
      <c r="L155" s="56" t="s">
        <v>1410</v>
      </c>
      <c r="M155" s="56" t="str">
        <f t="shared" si="4"/>
        <v>TB_BAS_SHOP.PROM_APPLY_YN</v>
      </c>
      <c r="N155" s="54" t="str">
        <f t="shared" si="5"/>
        <v>매장^TB_BAS_SHOP^프로모션적용여부^PROM_APPLY_YN^^VARCHAR2^1^Y^'N'</v>
      </c>
    </row>
    <row r="156" spans="1:14" x14ac:dyDescent="0.25">
      <c r="A156" s="56" t="s">
        <v>663</v>
      </c>
      <c r="B156" s="56"/>
      <c r="C156" s="56" t="s">
        <v>192</v>
      </c>
      <c r="D156" s="56" t="s">
        <v>193</v>
      </c>
      <c r="E156" s="56" t="s">
        <v>1263</v>
      </c>
      <c r="F156" s="56" t="s">
        <v>1262</v>
      </c>
      <c r="G156" s="56"/>
      <c r="H156" s="56"/>
      <c r="I156" s="56" t="s">
        <v>37</v>
      </c>
      <c r="J156" s="56">
        <v>10</v>
      </c>
      <c r="K156" s="56"/>
      <c r="L156" s="56"/>
      <c r="M156" s="56" t="str">
        <f t="shared" si="4"/>
        <v>TB_BAS_SHOP.CRM_CMMRC_TP_CD</v>
      </c>
      <c r="N156" s="54" t="str">
        <f t="shared" si="5"/>
        <v>매장^TB_BAS_SHOP^CRM상권유형코드^CRM_CMMRC_TP_CD^^VARCHAR2^10^^</v>
      </c>
    </row>
    <row r="157" spans="1:14" x14ac:dyDescent="0.25">
      <c r="A157" s="56" t="s">
        <v>663</v>
      </c>
      <c r="B157" s="56"/>
      <c r="C157" s="56" t="s">
        <v>192</v>
      </c>
      <c r="D157" s="56" t="s">
        <v>193</v>
      </c>
      <c r="E157" s="56" t="s">
        <v>3445</v>
      </c>
      <c r="F157" s="56" t="s">
        <v>1411</v>
      </c>
      <c r="G157" s="56"/>
      <c r="H157" s="56"/>
      <c r="I157" s="56" t="s">
        <v>37</v>
      </c>
      <c r="J157" s="56">
        <v>10</v>
      </c>
      <c r="K157" s="56"/>
      <c r="L157" s="56"/>
      <c r="M157" s="56" t="str">
        <f t="shared" si="4"/>
        <v>TB_BAS_SHOP.LAST_SHOP_CD</v>
      </c>
      <c r="N157" s="54" t="str">
        <f t="shared" si="5"/>
        <v>매장^TB_BAS_SHOP^최종매장코드^LAST_SHOP_CD^^VARCHAR2^10^^</v>
      </c>
    </row>
    <row r="158" spans="1:14" x14ac:dyDescent="0.25">
      <c r="A158" s="56" t="s">
        <v>663</v>
      </c>
      <c r="B158" s="56"/>
      <c r="C158" s="56" t="s">
        <v>194</v>
      </c>
      <c r="D158" s="56" t="s">
        <v>195</v>
      </c>
      <c r="E158" s="56" t="s">
        <v>472</v>
      </c>
      <c r="F158" s="56" t="s">
        <v>64</v>
      </c>
      <c r="G158" s="56" t="s">
        <v>52</v>
      </c>
      <c r="H158" s="56"/>
      <c r="I158" s="56" t="s">
        <v>37</v>
      </c>
      <c r="J158" s="56">
        <v>10</v>
      </c>
      <c r="K158" s="56" t="s">
        <v>52</v>
      </c>
      <c r="L158" s="56"/>
      <c r="M158" s="56" t="str">
        <f t="shared" si="4"/>
        <v>TB_BAS_SHOP_ACCT.SHOP_CD</v>
      </c>
      <c r="N158" s="54" t="str">
        <f t="shared" si="5"/>
        <v>매장계좌^TB_BAS_SHOP_ACCT^매장코드^SHOP_CD^Y^VARCHAR2^10^Y^</v>
      </c>
    </row>
    <row r="159" spans="1:14" x14ac:dyDescent="0.25">
      <c r="A159" s="56" t="s">
        <v>663</v>
      </c>
      <c r="B159" s="56"/>
      <c r="C159" s="56" t="s">
        <v>194</v>
      </c>
      <c r="D159" s="56" t="s">
        <v>195</v>
      </c>
      <c r="E159" s="56" t="s">
        <v>1412</v>
      </c>
      <c r="F159" s="56" t="s">
        <v>1413</v>
      </c>
      <c r="G159" s="56" t="s">
        <v>52</v>
      </c>
      <c r="H159" s="56"/>
      <c r="I159" s="56" t="s">
        <v>110</v>
      </c>
      <c r="J159" s="56">
        <v>3</v>
      </c>
      <c r="K159" s="56" t="s">
        <v>52</v>
      </c>
      <c r="L159" s="56"/>
      <c r="M159" s="56" t="str">
        <f t="shared" si="4"/>
        <v>TB_BAS_SHOP_ACCT.ACCT_SEQ</v>
      </c>
      <c r="N159" s="54" t="str">
        <f t="shared" si="5"/>
        <v>매장계좌^TB_BAS_SHOP_ACCT^계좌일련번호^ACCT_SEQ^Y^NUMBER^3^Y^</v>
      </c>
    </row>
    <row r="160" spans="1:14" x14ac:dyDescent="0.25">
      <c r="A160" s="56" t="s">
        <v>663</v>
      </c>
      <c r="B160" s="56"/>
      <c r="C160" s="56" t="s">
        <v>194</v>
      </c>
      <c r="D160" s="56" t="s">
        <v>195</v>
      </c>
      <c r="E160" s="56" t="s">
        <v>1414</v>
      </c>
      <c r="F160" s="56" t="s">
        <v>1415</v>
      </c>
      <c r="G160" s="56"/>
      <c r="H160" s="56"/>
      <c r="I160" s="56" t="s">
        <v>37</v>
      </c>
      <c r="J160" s="56">
        <v>10</v>
      </c>
      <c r="K160" s="56"/>
      <c r="L160" s="56"/>
      <c r="M160" s="56" t="str">
        <f t="shared" si="4"/>
        <v>TB_BAS_SHOP_ACCT.ACCT_DIV_CD</v>
      </c>
      <c r="N160" s="54" t="str">
        <f t="shared" si="5"/>
        <v>매장계좌^TB_BAS_SHOP_ACCT^계좌구분코드^ACCT_DIV_CD^^VARCHAR2^10^^</v>
      </c>
    </row>
    <row r="161" spans="1:14" x14ac:dyDescent="0.25">
      <c r="A161" s="56" t="s">
        <v>663</v>
      </c>
      <c r="B161" s="56"/>
      <c r="C161" s="56" t="s">
        <v>194</v>
      </c>
      <c r="D161" s="56" t="s">
        <v>195</v>
      </c>
      <c r="E161" s="56" t="s">
        <v>1416</v>
      </c>
      <c r="F161" s="56" t="s">
        <v>1417</v>
      </c>
      <c r="G161" s="56"/>
      <c r="H161" s="56"/>
      <c r="I161" s="56" t="s">
        <v>37</v>
      </c>
      <c r="J161" s="56">
        <v>10</v>
      </c>
      <c r="K161" s="56"/>
      <c r="L161" s="56"/>
      <c r="M161" s="56" t="str">
        <f t="shared" si="4"/>
        <v>TB_BAS_SHOP_ACCT.BANK_CD</v>
      </c>
      <c r="N161" s="54" t="str">
        <f t="shared" si="5"/>
        <v>매장계좌^TB_BAS_SHOP_ACCT^은행코드^BANK_CD^^VARCHAR2^10^^</v>
      </c>
    </row>
    <row r="162" spans="1:14" x14ac:dyDescent="0.25">
      <c r="A162" s="56" t="s">
        <v>663</v>
      </c>
      <c r="B162" s="56"/>
      <c r="C162" s="56" t="s">
        <v>194</v>
      </c>
      <c r="D162" s="56" t="s">
        <v>195</v>
      </c>
      <c r="E162" s="56" t="s">
        <v>1418</v>
      </c>
      <c r="F162" s="56" t="s">
        <v>1419</v>
      </c>
      <c r="G162" s="56"/>
      <c r="H162" s="56"/>
      <c r="I162" s="56" t="s">
        <v>37</v>
      </c>
      <c r="J162" s="56">
        <v>200</v>
      </c>
      <c r="K162" s="56"/>
      <c r="L162" s="56"/>
      <c r="M162" s="56" t="str">
        <f t="shared" si="4"/>
        <v>TB_BAS_SHOP_ACCT.ACCT_NO</v>
      </c>
      <c r="N162" s="54" t="str">
        <f t="shared" si="5"/>
        <v>매장계좌^TB_BAS_SHOP_ACCT^계좌번호^ACCT_NO^^VARCHAR2^200^^</v>
      </c>
    </row>
    <row r="163" spans="1:14" x14ac:dyDescent="0.25">
      <c r="A163" s="56" t="s">
        <v>663</v>
      </c>
      <c r="B163" s="56"/>
      <c r="C163" s="56" t="s">
        <v>194</v>
      </c>
      <c r="D163" s="56" t="s">
        <v>195</v>
      </c>
      <c r="E163" s="56" t="s">
        <v>1420</v>
      </c>
      <c r="F163" s="56" t="s">
        <v>1421</v>
      </c>
      <c r="G163" s="56"/>
      <c r="H163" s="56"/>
      <c r="I163" s="56" t="s">
        <v>37</v>
      </c>
      <c r="J163" s="56">
        <v>300</v>
      </c>
      <c r="K163" s="56"/>
      <c r="L163" s="56"/>
      <c r="M163" s="56" t="str">
        <f t="shared" si="4"/>
        <v>TB_BAS_SHOP_ACCT.ACCTR_NM</v>
      </c>
      <c r="N163" s="54" t="str">
        <f t="shared" si="5"/>
        <v>매장계좌^TB_BAS_SHOP_ACCT^예금주명^ACCTR_NM^^VARCHAR2^300^^</v>
      </c>
    </row>
    <row r="164" spans="1:14" x14ac:dyDescent="0.25">
      <c r="A164" s="56" t="s">
        <v>663</v>
      </c>
      <c r="B164" s="56"/>
      <c r="C164" s="56" t="s">
        <v>194</v>
      </c>
      <c r="D164" s="56" t="s">
        <v>195</v>
      </c>
      <c r="E164" s="56" t="s">
        <v>1422</v>
      </c>
      <c r="F164" s="56" t="s">
        <v>1423</v>
      </c>
      <c r="G164" s="56"/>
      <c r="H164" s="56"/>
      <c r="I164" s="56" t="s">
        <v>37</v>
      </c>
      <c r="J164" s="56">
        <v>1</v>
      </c>
      <c r="K164" s="56"/>
      <c r="L164" s="56" t="s">
        <v>449</v>
      </c>
      <c r="M164" s="56" t="str">
        <f t="shared" si="4"/>
        <v>TB_BAS_SHOP_ACCT.MAIN_ACCT_YN</v>
      </c>
      <c r="N164" s="54" t="str">
        <f t="shared" si="5"/>
        <v>매장계좌^TB_BAS_SHOP_ACCT^주계좌여부^MAIN_ACCT_YN^^VARCHAR2^1^^'N'</v>
      </c>
    </row>
    <row r="165" spans="1:14" x14ac:dyDescent="0.25">
      <c r="A165" s="56" t="s">
        <v>663</v>
      </c>
      <c r="B165" s="56"/>
      <c r="C165" s="56" t="s">
        <v>194</v>
      </c>
      <c r="D165" s="56" t="s">
        <v>195</v>
      </c>
      <c r="E165" s="56" t="s">
        <v>53</v>
      </c>
      <c r="F165" s="56" t="s">
        <v>54</v>
      </c>
      <c r="G165" s="56"/>
      <c r="H165" s="56"/>
      <c r="I165" s="56" t="s">
        <v>37</v>
      </c>
      <c r="J165" s="56">
        <v>14</v>
      </c>
      <c r="K165" s="56" t="s">
        <v>52</v>
      </c>
      <c r="L165" s="56"/>
      <c r="M165" s="56" t="str">
        <f t="shared" si="4"/>
        <v>TB_BAS_SHOP_ACCT.REG_DTM</v>
      </c>
      <c r="N165" s="54" t="str">
        <f t="shared" si="5"/>
        <v>매장계좌^TB_BAS_SHOP_ACCT^등록일시^REG_DTM^^VARCHAR2^14^Y^</v>
      </c>
    </row>
    <row r="166" spans="1:14" x14ac:dyDescent="0.25">
      <c r="A166" s="56" t="s">
        <v>663</v>
      </c>
      <c r="B166" s="56"/>
      <c r="C166" s="56" t="s">
        <v>194</v>
      </c>
      <c r="D166" s="56" t="s">
        <v>195</v>
      </c>
      <c r="E166" s="56" t="s">
        <v>55</v>
      </c>
      <c r="F166" s="56" t="s">
        <v>56</v>
      </c>
      <c r="G166" s="56"/>
      <c r="H166" s="56"/>
      <c r="I166" s="56" t="s">
        <v>37</v>
      </c>
      <c r="J166" s="56">
        <v>32</v>
      </c>
      <c r="K166" s="56" t="s">
        <v>52</v>
      </c>
      <c r="L166" s="56"/>
      <c r="M166" s="56" t="str">
        <f t="shared" si="4"/>
        <v>TB_BAS_SHOP_ACCT.REGR_ID</v>
      </c>
      <c r="N166" s="54" t="str">
        <f t="shared" si="5"/>
        <v>매장계좌^TB_BAS_SHOP_ACCT^등록자ID^REGR_ID^^VARCHAR2^32^Y^</v>
      </c>
    </row>
    <row r="167" spans="1:14" x14ac:dyDescent="0.25">
      <c r="A167" s="56" t="s">
        <v>663</v>
      </c>
      <c r="B167" s="56"/>
      <c r="C167" s="56" t="s">
        <v>194</v>
      </c>
      <c r="D167" s="56" t="s">
        <v>195</v>
      </c>
      <c r="E167" s="56" t="s">
        <v>57</v>
      </c>
      <c r="F167" s="56" t="s">
        <v>58</v>
      </c>
      <c r="G167" s="56"/>
      <c r="H167" s="56"/>
      <c r="I167" s="56" t="s">
        <v>37</v>
      </c>
      <c r="J167" s="56">
        <v>14</v>
      </c>
      <c r="K167" s="56" t="s">
        <v>52</v>
      </c>
      <c r="L167" s="56"/>
      <c r="M167" s="56" t="str">
        <f t="shared" si="4"/>
        <v>TB_BAS_SHOP_ACCT.MOD_DTM</v>
      </c>
      <c r="N167" s="54" t="str">
        <f t="shared" si="5"/>
        <v>매장계좌^TB_BAS_SHOP_ACCT^수정일시^MOD_DTM^^VARCHAR2^14^Y^</v>
      </c>
    </row>
    <row r="168" spans="1:14" x14ac:dyDescent="0.25">
      <c r="A168" s="56" t="s">
        <v>663</v>
      </c>
      <c r="B168" s="56"/>
      <c r="C168" s="56" t="s">
        <v>194</v>
      </c>
      <c r="D168" s="56" t="s">
        <v>195</v>
      </c>
      <c r="E168" s="56" t="s">
        <v>59</v>
      </c>
      <c r="F168" s="56" t="s">
        <v>60</v>
      </c>
      <c r="G168" s="56"/>
      <c r="H168" s="56"/>
      <c r="I168" s="56" t="s">
        <v>37</v>
      </c>
      <c r="J168" s="56">
        <v>32</v>
      </c>
      <c r="K168" s="56" t="s">
        <v>52</v>
      </c>
      <c r="L168" s="56"/>
      <c r="M168" s="56" t="str">
        <f t="shared" si="4"/>
        <v>TB_BAS_SHOP_ACCT.MODR_ID</v>
      </c>
      <c r="N168" s="54" t="str">
        <f t="shared" si="5"/>
        <v>매장계좌^TB_BAS_SHOP_ACCT^수정자ID^MODR_ID^^VARCHAR2^32^Y^</v>
      </c>
    </row>
    <row r="169" spans="1:14" x14ac:dyDescent="0.25">
      <c r="A169" s="56" t="s">
        <v>663</v>
      </c>
      <c r="B169" s="56"/>
      <c r="C169" s="56" t="s">
        <v>242</v>
      </c>
      <c r="D169" s="56" t="s">
        <v>243</v>
      </c>
      <c r="E169" s="56" t="s">
        <v>472</v>
      </c>
      <c r="F169" s="56" t="s">
        <v>64</v>
      </c>
      <c r="G169" s="56" t="s">
        <v>52</v>
      </c>
      <c r="H169" s="56"/>
      <c r="I169" s="56" t="s">
        <v>37</v>
      </c>
      <c r="J169" s="56">
        <v>10</v>
      </c>
      <c r="K169" s="56" t="s">
        <v>52</v>
      </c>
      <c r="L169" s="56"/>
      <c r="M169" s="56" t="str">
        <f t="shared" si="4"/>
        <v>TB_BAS_SHOP_FNKEY.SHOP_CD</v>
      </c>
      <c r="N169" s="54" t="str">
        <f t="shared" si="5"/>
        <v>매장기능키^TB_BAS_SHOP_FNKEY^매장코드^SHOP_CD^Y^VARCHAR2^10^Y^</v>
      </c>
    </row>
    <row r="170" spans="1:14" x14ac:dyDescent="0.25">
      <c r="A170" s="56" t="s">
        <v>663</v>
      </c>
      <c r="B170" s="56"/>
      <c r="C170" s="56" t="s">
        <v>242</v>
      </c>
      <c r="D170" s="56" t="s">
        <v>243</v>
      </c>
      <c r="E170" s="56" t="s">
        <v>1424</v>
      </c>
      <c r="F170" s="56" t="s">
        <v>1425</v>
      </c>
      <c r="G170" s="56" t="s">
        <v>52</v>
      </c>
      <c r="H170" s="56"/>
      <c r="I170" s="56" t="s">
        <v>37</v>
      </c>
      <c r="J170" s="56">
        <v>3</v>
      </c>
      <c r="K170" s="56" t="s">
        <v>52</v>
      </c>
      <c r="L170" s="56"/>
      <c r="M170" s="56" t="str">
        <f t="shared" si="4"/>
        <v>TB_BAS_SHOP_FNKEY.FNKEY_IDX_CD</v>
      </c>
      <c r="N170" s="54" t="str">
        <f t="shared" si="5"/>
        <v>매장기능키^TB_BAS_SHOP_FNKEY^기능키위치코드^FNKEY_IDX_CD^Y^VARCHAR2^3^Y^</v>
      </c>
    </row>
    <row r="171" spans="1:14" x14ac:dyDescent="0.25">
      <c r="A171" s="56" t="s">
        <v>663</v>
      </c>
      <c r="B171" s="56"/>
      <c r="C171" s="56" t="s">
        <v>242</v>
      </c>
      <c r="D171" s="56" t="s">
        <v>243</v>
      </c>
      <c r="E171" s="56" t="s">
        <v>1321</v>
      </c>
      <c r="F171" s="56" t="s">
        <v>1322</v>
      </c>
      <c r="G171" s="56"/>
      <c r="H171" s="56"/>
      <c r="I171" s="56" t="s">
        <v>37</v>
      </c>
      <c r="J171" s="56">
        <v>3</v>
      </c>
      <c r="K171" s="56" t="s">
        <v>52</v>
      </c>
      <c r="L171" s="56"/>
      <c r="M171" s="56" t="str">
        <f t="shared" si="4"/>
        <v>TB_BAS_SHOP_FNKEY.FNKEY_CD</v>
      </c>
      <c r="N171" s="54" t="str">
        <f t="shared" si="5"/>
        <v>매장기능키^TB_BAS_SHOP_FNKEY^기능키코드^FNKEY_CD^^VARCHAR2^3^Y^</v>
      </c>
    </row>
    <row r="172" spans="1:14" x14ac:dyDescent="0.25">
      <c r="A172" s="56" t="s">
        <v>663</v>
      </c>
      <c r="B172" s="56"/>
      <c r="C172" s="56" t="s">
        <v>242</v>
      </c>
      <c r="D172" s="56" t="s">
        <v>243</v>
      </c>
      <c r="E172" s="56" t="s">
        <v>53</v>
      </c>
      <c r="F172" s="56" t="s">
        <v>54</v>
      </c>
      <c r="G172" s="56"/>
      <c r="H172" s="56"/>
      <c r="I172" s="56" t="s">
        <v>37</v>
      </c>
      <c r="J172" s="56">
        <v>14</v>
      </c>
      <c r="K172" s="56" t="s">
        <v>52</v>
      </c>
      <c r="L172" s="56"/>
      <c r="M172" s="56" t="str">
        <f t="shared" si="4"/>
        <v>TB_BAS_SHOP_FNKEY.REG_DTM</v>
      </c>
      <c r="N172" s="54" t="str">
        <f t="shared" si="5"/>
        <v>매장기능키^TB_BAS_SHOP_FNKEY^등록일시^REG_DTM^^VARCHAR2^14^Y^</v>
      </c>
    </row>
    <row r="173" spans="1:14" x14ac:dyDescent="0.25">
      <c r="A173" s="56" t="s">
        <v>663</v>
      </c>
      <c r="B173" s="56"/>
      <c r="C173" s="56" t="s">
        <v>242</v>
      </c>
      <c r="D173" s="56" t="s">
        <v>243</v>
      </c>
      <c r="E173" s="56" t="s">
        <v>55</v>
      </c>
      <c r="F173" s="56" t="s">
        <v>56</v>
      </c>
      <c r="G173" s="56"/>
      <c r="H173" s="56"/>
      <c r="I173" s="56" t="s">
        <v>37</v>
      </c>
      <c r="J173" s="56">
        <v>32</v>
      </c>
      <c r="K173" s="56" t="s">
        <v>52</v>
      </c>
      <c r="L173" s="56"/>
      <c r="M173" s="56" t="str">
        <f t="shared" si="4"/>
        <v>TB_BAS_SHOP_FNKEY.REGR_ID</v>
      </c>
      <c r="N173" s="54" t="str">
        <f t="shared" si="5"/>
        <v>매장기능키^TB_BAS_SHOP_FNKEY^등록자ID^REGR_ID^^VARCHAR2^32^Y^</v>
      </c>
    </row>
    <row r="174" spans="1:14" x14ac:dyDescent="0.25">
      <c r="A174" s="56" t="s">
        <v>663</v>
      </c>
      <c r="B174" s="56"/>
      <c r="C174" s="56" t="s">
        <v>242</v>
      </c>
      <c r="D174" s="56" t="s">
        <v>243</v>
      </c>
      <c r="E174" s="56" t="s">
        <v>57</v>
      </c>
      <c r="F174" s="56" t="s">
        <v>58</v>
      </c>
      <c r="G174" s="56"/>
      <c r="H174" s="56"/>
      <c r="I174" s="56" t="s">
        <v>37</v>
      </c>
      <c r="J174" s="56">
        <v>14</v>
      </c>
      <c r="K174" s="56" t="s">
        <v>52</v>
      </c>
      <c r="L174" s="56"/>
      <c r="M174" s="56" t="str">
        <f t="shared" si="4"/>
        <v>TB_BAS_SHOP_FNKEY.MOD_DTM</v>
      </c>
      <c r="N174" s="54" t="str">
        <f t="shared" si="5"/>
        <v>매장기능키^TB_BAS_SHOP_FNKEY^수정일시^MOD_DTM^^VARCHAR2^14^Y^</v>
      </c>
    </row>
    <row r="175" spans="1:14" x14ac:dyDescent="0.25">
      <c r="A175" s="56" t="s">
        <v>663</v>
      </c>
      <c r="B175" s="56"/>
      <c r="C175" s="56" t="s">
        <v>242</v>
      </c>
      <c r="D175" s="56" t="s">
        <v>243</v>
      </c>
      <c r="E175" s="56" t="s">
        <v>59</v>
      </c>
      <c r="F175" s="56" t="s">
        <v>60</v>
      </c>
      <c r="G175" s="56"/>
      <c r="H175" s="56"/>
      <c r="I175" s="56" t="s">
        <v>37</v>
      </c>
      <c r="J175" s="56">
        <v>32</v>
      </c>
      <c r="K175" s="56" t="s">
        <v>52</v>
      </c>
      <c r="L175" s="56"/>
      <c r="M175" s="56" t="str">
        <f t="shared" si="4"/>
        <v>TB_BAS_SHOP_FNKEY.MODR_ID</v>
      </c>
      <c r="N175" s="54" t="str">
        <f t="shared" si="5"/>
        <v>매장기능키^TB_BAS_SHOP_FNKEY^수정자ID^MODR_ID^^VARCHAR2^32^Y^</v>
      </c>
    </row>
    <row r="176" spans="1:14" x14ac:dyDescent="0.25">
      <c r="A176" s="56" t="s">
        <v>663</v>
      </c>
      <c r="B176" s="56"/>
      <c r="C176" s="56" t="s">
        <v>1184</v>
      </c>
      <c r="D176" s="56" t="s">
        <v>1185</v>
      </c>
      <c r="E176" s="56" t="s">
        <v>472</v>
      </c>
      <c r="F176" s="56" t="s">
        <v>64</v>
      </c>
      <c r="G176" s="56" t="s">
        <v>52</v>
      </c>
      <c r="H176" s="56"/>
      <c r="I176" s="56" t="s">
        <v>37</v>
      </c>
      <c r="J176" s="56">
        <v>10</v>
      </c>
      <c r="K176" s="56" t="s">
        <v>52</v>
      </c>
      <c r="L176" s="56"/>
      <c r="M176" s="56" t="str">
        <f t="shared" si="4"/>
        <v>TB_BAS_SHOP_ETC.SHOP_CD</v>
      </c>
      <c r="N176" s="54" t="str">
        <f t="shared" si="5"/>
        <v>매장기타^TB_BAS_SHOP_ETC^매장코드^SHOP_CD^Y^VARCHAR2^10^Y^</v>
      </c>
    </row>
    <row r="177" spans="1:14" x14ac:dyDescent="0.25">
      <c r="A177" s="56" t="s">
        <v>663</v>
      </c>
      <c r="B177" s="56"/>
      <c r="C177" s="56" t="s">
        <v>1184</v>
      </c>
      <c r="D177" s="56" t="s">
        <v>1185</v>
      </c>
      <c r="E177" s="56" t="s">
        <v>1426</v>
      </c>
      <c r="F177" s="56" t="s">
        <v>1427</v>
      </c>
      <c r="G177" s="56"/>
      <c r="H177" s="56"/>
      <c r="I177" s="56" t="s">
        <v>37</v>
      </c>
      <c r="J177" s="56">
        <v>100</v>
      </c>
      <c r="K177" s="56"/>
      <c r="L177" s="56"/>
      <c r="M177" s="56" t="str">
        <f t="shared" si="4"/>
        <v>TB_BAS_SHOP_ETC.OPEN_CLOSE_TM_DESC</v>
      </c>
      <c r="N177" s="54" t="str">
        <f t="shared" si="5"/>
        <v>매장기타^TB_BAS_SHOP_ETC^오픈마감시간내용^OPEN_CLOSE_TM_DESC^^VARCHAR2^100^^</v>
      </c>
    </row>
    <row r="178" spans="1:14" x14ac:dyDescent="0.25">
      <c r="A178" s="56" t="s">
        <v>663</v>
      </c>
      <c r="B178" s="56"/>
      <c r="C178" s="56" t="s">
        <v>1184</v>
      </c>
      <c r="D178" s="56" t="s">
        <v>1185</v>
      </c>
      <c r="E178" s="56" t="s">
        <v>1428</v>
      </c>
      <c r="F178" s="56" t="s">
        <v>1429</v>
      </c>
      <c r="G178" s="56"/>
      <c r="H178" s="56"/>
      <c r="I178" s="56" t="s">
        <v>37</v>
      </c>
      <c r="J178" s="56">
        <v>100</v>
      </c>
      <c r="K178" s="56"/>
      <c r="L178" s="56"/>
      <c r="M178" s="56" t="str">
        <f t="shared" si="4"/>
        <v>TB_BAS_SHOP_ETC.OWNER_SUBJOB_DESC</v>
      </c>
      <c r="N178" s="54" t="str">
        <f t="shared" si="5"/>
        <v>매장기타^TB_BAS_SHOP_ETC^점주겸업내용^OWNER_SUBJOB_DESC^^VARCHAR2^100^^</v>
      </c>
    </row>
    <row r="179" spans="1:14" x14ac:dyDescent="0.25">
      <c r="A179" s="56" t="s">
        <v>663</v>
      </c>
      <c r="B179" s="56"/>
      <c r="C179" s="56" t="s">
        <v>1184</v>
      </c>
      <c r="D179" s="56" t="s">
        <v>1185</v>
      </c>
      <c r="E179" s="56" t="s">
        <v>1430</v>
      </c>
      <c r="F179" s="56" t="s">
        <v>1431</v>
      </c>
      <c r="G179" s="56"/>
      <c r="H179" s="56"/>
      <c r="I179" s="56" t="s">
        <v>37</v>
      </c>
      <c r="J179" s="56">
        <v>100</v>
      </c>
      <c r="K179" s="56"/>
      <c r="L179" s="56"/>
      <c r="M179" s="56" t="str">
        <f t="shared" si="4"/>
        <v>TB_BAS_SHOP_ETC.OWNER_TP_DESC</v>
      </c>
      <c r="N179" s="54" t="str">
        <f t="shared" si="5"/>
        <v>매장기타^TB_BAS_SHOP_ETC^점주성향내용^OWNER_TP_DESC^^VARCHAR2^100^^</v>
      </c>
    </row>
    <row r="180" spans="1:14" x14ac:dyDescent="0.25">
      <c r="A180" s="56" t="s">
        <v>663</v>
      </c>
      <c r="B180" s="56"/>
      <c r="C180" s="56" t="s">
        <v>1184</v>
      </c>
      <c r="D180" s="56" t="s">
        <v>1185</v>
      </c>
      <c r="E180" s="56" t="s">
        <v>1432</v>
      </c>
      <c r="F180" s="56" t="s">
        <v>1433</v>
      </c>
      <c r="G180" s="56"/>
      <c r="H180" s="56"/>
      <c r="I180" s="56" t="s">
        <v>110</v>
      </c>
      <c r="J180" s="56" t="s">
        <v>476</v>
      </c>
      <c r="K180" s="56"/>
      <c r="L180" s="56"/>
      <c r="M180" s="56" t="str">
        <f t="shared" si="4"/>
        <v>TB_BAS_SHOP_ETC.MM_RENT_COST</v>
      </c>
      <c r="N180" s="54" t="str">
        <f t="shared" si="5"/>
        <v>매장기타^TB_BAS_SHOP_ETC^월임대비용^MM_RENT_COST^^NUMBER^20,5^^</v>
      </c>
    </row>
    <row r="181" spans="1:14" x14ac:dyDescent="0.25">
      <c r="A181" s="56" t="s">
        <v>663</v>
      </c>
      <c r="B181" s="56"/>
      <c r="C181" s="56" t="s">
        <v>1184</v>
      </c>
      <c r="D181" s="56" t="s">
        <v>1185</v>
      </c>
      <c r="E181" s="56" t="s">
        <v>1434</v>
      </c>
      <c r="F181" s="56" t="s">
        <v>1435</v>
      </c>
      <c r="G181" s="56"/>
      <c r="H181" s="56"/>
      <c r="I181" s="56" t="s">
        <v>110</v>
      </c>
      <c r="J181" s="56" t="s">
        <v>476</v>
      </c>
      <c r="K181" s="56"/>
      <c r="L181" s="56"/>
      <c r="M181" s="56" t="str">
        <f t="shared" si="4"/>
        <v>TB_BAS_SHOP_ETC.MNG_COST</v>
      </c>
      <c r="N181" s="54" t="str">
        <f t="shared" si="5"/>
        <v>매장기타^TB_BAS_SHOP_ETC^관리비용^MNG_COST^^NUMBER^20,5^^</v>
      </c>
    </row>
    <row r="182" spans="1:14" x14ac:dyDescent="0.25">
      <c r="A182" s="56" t="s">
        <v>663</v>
      </c>
      <c r="B182" s="56"/>
      <c r="C182" s="56" t="s">
        <v>1184</v>
      </c>
      <c r="D182" s="56" t="s">
        <v>1185</v>
      </c>
      <c r="E182" s="56" t="s">
        <v>1436</v>
      </c>
      <c r="F182" s="56" t="s">
        <v>1437</v>
      </c>
      <c r="G182" s="56"/>
      <c r="H182" s="56"/>
      <c r="I182" s="56" t="s">
        <v>110</v>
      </c>
      <c r="J182" s="56" t="s">
        <v>476</v>
      </c>
      <c r="K182" s="56"/>
      <c r="L182" s="56"/>
      <c r="M182" s="56" t="str">
        <f t="shared" si="4"/>
        <v>TB_BAS_SHOP_ETC.EXPECT_BEP_COST</v>
      </c>
      <c r="N182" s="54" t="str">
        <f t="shared" si="5"/>
        <v>매장기타^TB_BAS_SHOP_ETC^예상BEP비용^EXPECT_BEP_COST^^NUMBER^20,5^^</v>
      </c>
    </row>
    <row r="183" spans="1:14" x14ac:dyDescent="0.25">
      <c r="A183" s="56" t="s">
        <v>663</v>
      </c>
      <c r="B183" s="56"/>
      <c r="C183" s="56" t="s">
        <v>1184</v>
      </c>
      <c r="D183" s="56" t="s">
        <v>1185</v>
      </c>
      <c r="E183" s="56" t="s">
        <v>1438</v>
      </c>
      <c r="F183" s="56" t="s">
        <v>1439</v>
      </c>
      <c r="G183" s="56"/>
      <c r="H183" s="56"/>
      <c r="I183" s="56" t="s">
        <v>37</v>
      </c>
      <c r="J183" s="56">
        <v>2000</v>
      </c>
      <c r="K183" s="56"/>
      <c r="L183" s="56"/>
      <c r="M183" s="56" t="str">
        <f t="shared" si="4"/>
        <v>TB_BAS_SHOP_ETC.SPC_CONT_DESC</v>
      </c>
      <c r="N183" s="54" t="str">
        <f t="shared" si="5"/>
        <v>매장기타^TB_BAS_SHOP_ETC^특약내용^SPC_CONT_DESC^^VARCHAR2^2000^^</v>
      </c>
    </row>
    <row r="184" spans="1:14" x14ac:dyDescent="0.25">
      <c r="A184" s="56" t="s">
        <v>663</v>
      </c>
      <c r="B184" s="56"/>
      <c r="C184" s="56" t="s">
        <v>1184</v>
      </c>
      <c r="D184" s="56" t="s">
        <v>1185</v>
      </c>
      <c r="E184" s="56" t="s">
        <v>1440</v>
      </c>
      <c r="F184" s="56" t="s">
        <v>1441</v>
      </c>
      <c r="G184" s="56"/>
      <c r="H184" s="56"/>
      <c r="I184" s="56" t="s">
        <v>37</v>
      </c>
      <c r="J184" s="56">
        <v>100</v>
      </c>
      <c r="K184" s="56"/>
      <c r="L184" s="56"/>
      <c r="M184" s="56" t="str">
        <f t="shared" si="4"/>
        <v>TB_BAS_SHOP_ETC.RENEWAL_DESC</v>
      </c>
      <c r="N184" s="54" t="str">
        <f t="shared" si="5"/>
        <v>매장기타^TB_BAS_SHOP_ETC^리뉴얼내용^RENEWAL_DESC^^VARCHAR2^100^^</v>
      </c>
    </row>
    <row r="185" spans="1:14" x14ac:dyDescent="0.25">
      <c r="A185" s="56" t="s">
        <v>663</v>
      </c>
      <c r="B185" s="56"/>
      <c r="C185" s="56" t="s">
        <v>1184</v>
      </c>
      <c r="D185" s="56" t="s">
        <v>1185</v>
      </c>
      <c r="E185" s="56" t="s">
        <v>1442</v>
      </c>
      <c r="F185" s="56" t="s">
        <v>1443</v>
      </c>
      <c r="G185" s="56"/>
      <c r="H185" s="56"/>
      <c r="I185" s="56" t="s">
        <v>110</v>
      </c>
      <c r="J185" s="56" t="s">
        <v>476</v>
      </c>
      <c r="K185" s="56"/>
      <c r="L185" s="56"/>
      <c r="M185" s="56" t="str">
        <f t="shared" si="4"/>
        <v>TB_BAS_SHOP_ETC.INTERIOR_COST</v>
      </c>
      <c r="N185" s="54" t="str">
        <f t="shared" si="5"/>
        <v>매장기타^TB_BAS_SHOP_ETC^인테리어비용^INTERIOR_COST^^NUMBER^20,5^^</v>
      </c>
    </row>
    <row r="186" spans="1:14" x14ac:dyDescent="0.25">
      <c r="A186" s="56" t="s">
        <v>663</v>
      </c>
      <c r="B186" s="56"/>
      <c r="C186" s="56" t="s">
        <v>1184</v>
      </c>
      <c r="D186" s="56" t="s">
        <v>1185</v>
      </c>
      <c r="E186" s="56" t="s">
        <v>1444</v>
      </c>
      <c r="F186" s="56" t="s">
        <v>1445</v>
      </c>
      <c r="G186" s="56"/>
      <c r="H186" s="56"/>
      <c r="I186" s="56" t="s">
        <v>37</v>
      </c>
      <c r="J186" s="56">
        <v>2000</v>
      </c>
      <c r="K186" s="56"/>
      <c r="L186" s="56"/>
      <c r="M186" s="56" t="str">
        <f t="shared" si="4"/>
        <v>TB_BAS_SHOP_ETC.INTERIOR_VER_DESC</v>
      </c>
      <c r="N186" s="54" t="str">
        <f t="shared" si="5"/>
        <v>매장기타^TB_BAS_SHOP_ETC^인테리어버전내용^INTERIOR_VER_DESC^^VARCHAR2^2000^^</v>
      </c>
    </row>
    <row r="187" spans="1:14" x14ac:dyDescent="0.25">
      <c r="A187" s="56" t="s">
        <v>663</v>
      </c>
      <c r="B187" s="56"/>
      <c r="C187" s="56" t="s">
        <v>1184</v>
      </c>
      <c r="D187" s="56" t="s">
        <v>1185</v>
      </c>
      <c r="E187" s="56" t="s">
        <v>1446</v>
      </c>
      <c r="F187" s="56" t="s">
        <v>1447</v>
      </c>
      <c r="G187" s="56"/>
      <c r="H187" s="56"/>
      <c r="I187" s="56" t="s">
        <v>37</v>
      </c>
      <c r="J187" s="56">
        <v>2000</v>
      </c>
      <c r="K187" s="56"/>
      <c r="L187" s="56"/>
      <c r="M187" s="56" t="str">
        <f t="shared" si="4"/>
        <v>TB_BAS_SHOP_ETC.CMMRC_DESC</v>
      </c>
      <c r="N187" s="54" t="str">
        <f t="shared" si="5"/>
        <v>매장기타^TB_BAS_SHOP_ETC^상권내용^CMMRC_DESC^^VARCHAR2^2000^^</v>
      </c>
    </row>
    <row r="188" spans="1:14" x14ac:dyDescent="0.25">
      <c r="A188" s="56" t="s">
        <v>663</v>
      </c>
      <c r="B188" s="56"/>
      <c r="C188" s="56" t="s">
        <v>1184</v>
      </c>
      <c r="D188" s="56" t="s">
        <v>1185</v>
      </c>
      <c r="E188" s="56" t="s">
        <v>1448</v>
      </c>
      <c r="F188" s="56" t="s">
        <v>1449</v>
      </c>
      <c r="G188" s="56"/>
      <c r="H188" s="56"/>
      <c r="I188" s="56" t="s">
        <v>37</v>
      </c>
      <c r="J188" s="56">
        <v>2000</v>
      </c>
      <c r="K188" s="56"/>
      <c r="L188" s="56"/>
      <c r="M188" s="56" t="str">
        <f t="shared" si="4"/>
        <v>TB_BAS_SHOP_ETC.CMMRC_DTL_DESC</v>
      </c>
      <c r="N188" s="54" t="str">
        <f t="shared" si="5"/>
        <v>매장기타^TB_BAS_SHOP_ETC^상권상세내용^CMMRC_DTL_DESC^^VARCHAR2^2000^^</v>
      </c>
    </row>
    <row r="189" spans="1:14" x14ac:dyDescent="0.25">
      <c r="A189" s="56" t="s">
        <v>663</v>
      </c>
      <c r="B189" s="56"/>
      <c r="C189" s="56" t="s">
        <v>1184</v>
      </c>
      <c r="D189" s="56" t="s">
        <v>1185</v>
      </c>
      <c r="E189" s="56" t="s">
        <v>1450</v>
      </c>
      <c r="F189" s="56" t="s">
        <v>1451</v>
      </c>
      <c r="G189" s="56"/>
      <c r="H189" s="56"/>
      <c r="I189" s="56" t="s">
        <v>37</v>
      </c>
      <c r="J189" s="56">
        <v>2000</v>
      </c>
      <c r="K189" s="56"/>
      <c r="L189" s="56"/>
      <c r="M189" s="56" t="str">
        <f t="shared" si="4"/>
        <v>TB_BAS_SHOP_ETC.BEHIND_CMMRC_DESC</v>
      </c>
      <c r="N189" s="54" t="str">
        <f t="shared" si="5"/>
        <v>매장기타^TB_BAS_SHOP_ETC^배후상권내용^BEHIND_CMMRC_DESC^^VARCHAR2^2000^^</v>
      </c>
    </row>
    <row r="190" spans="1:14" x14ac:dyDescent="0.25">
      <c r="A190" s="56" t="s">
        <v>663</v>
      </c>
      <c r="B190" s="56"/>
      <c r="C190" s="56" t="s">
        <v>1184</v>
      </c>
      <c r="D190" s="56" t="s">
        <v>1185</v>
      </c>
      <c r="E190" s="56" t="s">
        <v>1452</v>
      </c>
      <c r="F190" s="56" t="s">
        <v>1453</v>
      </c>
      <c r="G190" s="56"/>
      <c r="H190" s="56"/>
      <c r="I190" s="56" t="s">
        <v>37</v>
      </c>
      <c r="J190" s="56">
        <v>300</v>
      </c>
      <c r="K190" s="56"/>
      <c r="L190" s="56"/>
      <c r="M190" s="56" t="str">
        <f t="shared" si="4"/>
        <v>TB_BAS_SHOP_ETC.MAJOR_CUST_GRP_NM</v>
      </c>
      <c r="N190" s="54" t="str">
        <f t="shared" si="5"/>
        <v>매장기타^TB_BAS_SHOP_ETC^주고객층명^MAJOR_CUST_GRP_NM^^VARCHAR2^300^^</v>
      </c>
    </row>
    <row r="191" spans="1:14" x14ac:dyDescent="0.25">
      <c r="A191" s="56" t="s">
        <v>663</v>
      </c>
      <c r="B191" s="56"/>
      <c r="C191" s="56" t="s">
        <v>1184</v>
      </c>
      <c r="D191" s="56" t="s">
        <v>1185</v>
      </c>
      <c r="E191" s="56" t="s">
        <v>1454</v>
      </c>
      <c r="F191" s="56" t="s">
        <v>1455</v>
      </c>
      <c r="G191" s="56"/>
      <c r="H191" s="56"/>
      <c r="I191" s="56" t="s">
        <v>37</v>
      </c>
      <c r="J191" s="56">
        <v>300</v>
      </c>
      <c r="K191" s="56"/>
      <c r="L191" s="56"/>
      <c r="M191" s="56" t="str">
        <f t="shared" si="4"/>
        <v>TB_BAS_SHOP_ETC.SUB_CUST_GRP_NM</v>
      </c>
      <c r="N191" s="54" t="str">
        <f t="shared" si="5"/>
        <v>매장기타^TB_BAS_SHOP_ETC^보조고객층명^SUB_CUST_GRP_NM^^VARCHAR2^300^^</v>
      </c>
    </row>
    <row r="192" spans="1:14" x14ac:dyDescent="0.25">
      <c r="A192" s="56" t="s">
        <v>663</v>
      </c>
      <c r="B192" s="56"/>
      <c r="C192" s="56" t="s">
        <v>1184</v>
      </c>
      <c r="D192" s="56" t="s">
        <v>1185</v>
      </c>
      <c r="E192" s="56" t="s">
        <v>1456</v>
      </c>
      <c r="F192" s="56" t="s">
        <v>1457</v>
      </c>
      <c r="G192" s="56"/>
      <c r="H192" s="56"/>
      <c r="I192" s="56" t="s">
        <v>37</v>
      </c>
      <c r="J192" s="56">
        <v>2000</v>
      </c>
      <c r="K192" s="56"/>
      <c r="L192" s="56"/>
      <c r="M192" s="56" t="str">
        <f t="shared" si="4"/>
        <v>TB_BAS_SHOP_ETC.RIVAL_SALES_1_DESC</v>
      </c>
      <c r="N192" s="54" t="str">
        <f t="shared" si="5"/>
        <v>매장기타^TB_BAS_SHOP_ETC^경쟁사매출1내용^RIVAL_SALES_1_DESC^^VARCHAR2^2000^^</v>
      </c>
    </row>
    <row r="193" spans="1:14" x14ac:dyDescent="0.25">
      <c r="A193" s="56" t="s">
        <v>663</v>
      </c>
      <c r="B193" s="56"/>
      <c r="C193" s="56" t="s">
        <v>1184</v>
      </c>
      <c r="D193" s="56" t="s">
        <v>1185</v>
      </c>
      <c r="E193" s="56" t="s">
        <v>869</v>
      </c>
      <c r="F193" s="56" t="s">
        <v>875</v>
      </c>
      <c r="G193" s="56"/>
      <c r="H193" s="56"/>
      <c r="I193" s="56" t="s">
        <v>37</v>
      </c>
      <c r="J193" s="56">
        <v>2000</v>
      </c>
      <c r="K193" s="56"/>
      <c r="L193" s="56"/>
      <c r="M193" s="56" t="str">
        <f t="shared" si="4"/>
        <v>TB_BAS_SHOP_ETC.RIVAL_SALES_2_DESC</v>
      </c>
      <c r="N193" s="54" t="str">
        <f t="shared" si="5"/>
        <v>매장기타^TB_BAS_SHOP_ETC^경쟁사매출2내용^RIVAL_SALES_2_DESC^^VARCHAR2^2000^^</v>
      </c>
    </row>
    <row r="194" spans="1:14" x14ac:dyDescent="0.25">
      <c r="A194" s="56" t="s">
        <v>663</v>
      </c>
      <c r="B194" s="56"/>
      <c r="C194" s="56" t="s">
        <v>1184</v>
      </c>
      <c r="D194" s="56" t="s">
        <v>1185</v>
      </c>
      <c r="E194" s="56" t="s">
        <v>870</v>
      </c>
      <c r="F194" s="56" t="s">
        <v>876</v>
      </c>
      <c r="G194" s="56"/>
      <c r="H194" s="56"/>
      <c r="I194" s="56" t="s">
        <v>37</v>
      </c>
      <c r="J194" s="56">
        <v>2000</v>
      </c>
      <c r="K194" s="56"/>
      <c r="L194" s="56"/>
      <c r="M194" s="56" t="str">
        <f t="shared" si="4"/>
        <v>TB_BAS_SHOP_ETC.RIVAL_SALES_3_DESC</v>
      </c>
      <c r="N194" s="54" t="str">
        <f t="shared" si="5"/>
        <v>매장기타^TB_BAS_SHOP_ETC^경쟁사매출3내용^RIVAL_SALES_3_DESC^^VARCHAR2^2000^^</v>
      </c>
    </row>
    <row r="195" spans="1:14" x14ac:dyDescent="0.25">
      <c r="A195" s="56" t="s">
        <v>663</v>
      </c>
      <c r="B195" s="56"/>
      <c r="C195" s="56" t="s">
        <v>1184</v>
      </c>
      <c r="D195" s="56" t="s">
        <v>1185</v>
      </c>
      <c r="E195" s="56" t="s">
        <v>871</v>
      </c>
      <c r="F195" s="56" t="s">
        <v>877</v>
      </c>
      <c r="G195" s="56"/>
      <c r="H195" s="56"/>
      <c r="I195" s="56" t="s">
        <v>37</v>
      </c>
      <c r="J195" s="56">
        <v>2000</v>
      </c>
      <c r="K195" s="56"/>
      <c r="L195" s="56"/>
      <c r="M195" s="56" t="str">
        <f t="shared" ref="M195:M258" si="6">CONCATENATE(D195,".",F195)</f>
        <v>TB_BAS_SHOP_ETC.RIVAL_SALES_4_DESC</v>
      </c>
      <c r="N195" s="54" t="str">
        <f t="shared" ref="N195:N258" si="7">SUBSTITUTE(CONCATENATE(C195,"^",D195,"^",E195,"^",F195,"^",G195,"^",I195,"^",J195,"^",K195,"^",TRIM(L195)),"~","-")</f>
        <v>매장기타^TB_BAS_SHOP_ETC^경쟁사매출4내용^RIVAL_SALES_4_DESC^^VARCHAR2^2000^^</v>
      </c>
    </row>
    <row r="196" spans="1:14" x14ac:dyDescent="0.25">
      <c r="A196" s="56" t="s">
        <v>663</v>
      </c>
      <c r="B196" s="56"/>
      <c r="C196" s="56" t="s">
        <v>1184</v>
      </c>
      <c r="D196" s="56" t="s">
        <v>1185</v>
      </c>
      <c r="E196" s="56" t="s">
        <v>872</v>
      </c>
      <c r="F196" s="56" t="s">
        <v>878</v>
      </c>
      <c r="G196" s="56"/>
      <c r="H196" s="56"/>
      <c r="I196" s="56" t="s">
        <v>37</v>
      </c>
      <c r="J196" s="56">
        <v>2000</v>
      </c>
      <c r="K196" s="56"/>
      <c r="L196" s="56"/>
      <c r="M196" s="56" t="str">
        <f t="shared" si="6"/>
        <v>TB_BAS_SHOP_ETC.RIVAL_SALES_5_DESC</v>
      </c>
      <c r="N196" s="54" t="str">
        <f t="shared" si="7"/>
        <v>매장기타^TB_BAS_SHOP_ETC^경쟁사매출5내용^RIVAL_SALES_5_DESC^^VARCHAR2^2000^^</v>
      </c>
    </row>
    <row r="197" spans="1:14" x14ac:dyDescent="0.25">
      <c r="A197" s="56" t="s">
        <v>663</v>
      </c>
      <c r="B197" s="56"/>
      <c r="C197" s="56" t="s">
        <v>1184</v>
      </c>
      <c r="D197" s="56" t="s">
        <v>1185</v>
      </c>
      <c r="E197" s="56" t="s">
        <v>873</v>
      </c>
      <c r="F197" s="56" t="s">
        <v>879</v>
      </c>
      <c r="G197" s="56"/>
      <c r="H197" s="56"/>
      <c r="I197" s="56" t="s">
        <v>37</v>
      </c>
      <c r="J197" s="56">
        <v>2000</v>
      </c>
      <c r="K197" s="56"/>
      <c r="L197" s="56"/>
      <c r="M197" s="56" t="str">
        <f t="shared" si="6"/>
        <v>TB_BAS_SHOP_ETC.RIVAL_SALES_6_DESC</v>
      </c>
      <c r="N197" s="54" t="str">
        <f t="shared" si="7"/>
        <v>매장기타^TB_BAS_SHOP_ETC^경쟁사매출6내용^RIVAL_SALES_6_DESC^^VARCHAR2^2000^^</v>
      </c>
    </row>
    <row r="198" spans="1:14" x14ac:dyDescent="0.25">
      <c r="A198" s="56" t="s">
        <v>663</v>
      </c>
      <c r="B198" s="56"/>
      <c r="C198" s="56" t="s">
        <v>1184</v>
      </c>
      <c r="D198" s="56" t="s">
        <v>1185</v>
      </c>
      <c r="E198" s="56" t="s">
        <v>874</v>
      </c>
      <c r="F198" s="56" t="s">
        <v>880</v>
      </c>
      <c r="G198" s="56"/>
      <c r="H198" s="56"/>
      <c r="I198" s="56" t="s">
        <v>37</v>
      </c>
      <c r="J198" s="56">
        <v>2000</v>
      </c>
      <c r="K198" s="56"/>
      <c r="L198" s="56"/>
      <c r="M198" s="56" t="str">
        <f t="shared" si="6"/>
        <v>TB_BAS_SHOP_ETC.RIVAL_SALES_7_DESC</v>
      </c>
      <c r="N198" s="54" t="str">
        <f t="shared" si="7"/>
        <v>매장기타^TB_BAS_SHOP_ETC^경쟁사매출7내용^RIVAL_SALES_7_DESC^^VARCHAR2^2000^^</v>
      </c>
    </row>
    <row r="199" spans="1:14" x14ac:dyDescent="0.25">
      <c r="A199" s="56" t="s">
        <v>663</v>
      </c>
      <c r="B199" s="56"/>
      <c r="C199" s="56" t="s">
        <v>1184</v>
      </c>
      <c r="D199" s="56" t="s">
        <v>1185</v>
      </c>
      <c r="E199" s="56" t="s">
        <v>50</v>
      </c>
      <c r="F199" s="56" t="s">
        <v>51</v>
      </c>
      <c r="G199" s="56"/>
      <c r="H199" s="56"/>
      <c r="I199" s="56" t="s">
        <v>37</v>
      </c>
      <c r="J199" s="56">
        <v>1</v>
      </c>
      <c r="K199" s="56" t="s">
        <v>52</v>
      </c>
      <c r="L199" s="56" t="s">
        <v>1276</v>
      </c>
      <c r="M199" s="56" t="str">
        <f t="shared" si="6"/>
        <v>TB_BAS_SHOP_ETC.USE_YN</v>
      </c>
      <c r="N199" s="54" t="str">
        <f t="shared" si="7"/>
        <v>매장기타^TB_BAS_SHOP_ETC^사용여부^USE_YN^^VARCHAR2^1^Y^'Y'</v>
      </c>
    </row>
    <row r="200" spans="1:14" x14ac:dyDescent="0.25">
      <c r="A200" s="56" t="s">
        <v>663</v>
      </c>
      <c r="B200" s="56"/>
      <c r="C200" s="56" t="s">
        <v>1184</v>
      </c>
      <c r="D200" s="56" t="s">
        <v>1185</v>
      </c>
      <c r="E200" s="56" t="s">
        <v>53</v>
      </c>
      <c r="F200" s="56" t="s">
        <v>54</v>
      </c>
      <c r="G200" s="56"/>
      <c r="H200" s="56"/>
      <c r="I200" s="56" t="s">
        <v>37</v>
      </c>
      <c r="J200" s="56">
        <v>14</v>
      </c>
      <c r="K200" s="56" t="s">
        <v>52</v>
      </c>
      <c r="L200" s="56"/>
      <c r="M200" s="56" t="str">
        <f t="shared" si="6"/>
        <v>TB_BAS_SHOP_ETC.REG_DTM</v>
      </c>
      <c r="N200" s="54" t="str">
        <f t="shared" si="7"/>
        <v>매장기타^TB_BAS_SHOP_ETC^등록일시^REG_DTM^^VARCHAR2^14^Y^</v>
      </c>
    </row>
    <row r="201" spans="1:14" x14ac:dyDescent="0.25">
      <c r="A201" s="56" t="s">
        <v>663</v>
      </c>
      <c r="B201" s="56"/>
      <c r="C201" s="56" t="s">
        <v>1184</v>
      </c>
      <c r="D201" s="56" t="s">
        <v>1185</v>
      </c>
      <c r="E201" s="56" t="s">
        <v>55</v>
      </c>
      <c r="F201" s="56" t="s">
        <v>56</v>
      </c>
      <c r="G201" s="56"/>
      <c r="H201" s="56"/>
      <c r="I201" s="56" t="s">
        <v>37</v>
      </c>
      <c r="J201" s="56">
        <v>32</v>
      </c>
      <c r="K201" s="56" t="s">
        <v>52</v>
      </c>
      <c r="L201" s="56"/>
      <c r="M201" s="56" t="str">
        <f t="shared" si="6"/>
        <v>TB_BAS_SHOP_ETC.REGR_ID</v>
      </c>
      <c r="N201" s="54" t="str">
        <f t="shared" si="7"/>
        <v>매장기타^TB_BAS_SHOP_ETC^등록자ID^REGR_ID^^VARCHAR2^32^Y^</v>
      </c>
    </row>
    <row r="202" spans="1:14" x14ac:dyDescent="0.25">
      <c r="A202" s="56" t="s">
        <v>663</v>
      </c>
      <c r="B202" s="56"/>
      <c r="C202" s="56" t="s">
        <v>1184</v>
      </c>
      <c r="D202" s="56" t="s">
        <v>1185</v>
      </c>
      <c r="E202" s="56" t="s">
        <v>57</v>
      </c>
      <c r="F202" s="56" t="s">
        <v>58</v>
      </c>
      <c r="G202" s="56"/>
      <c r="H202" s="56"/>
      <c r="I202" s="56" t="s">
        <v>37</v>
      </c>
      <c r="J202" s="56">
        <v>14</v>
      </c>
      <c r="K202" s="56" t="s">
        <v>52</v>
      </c>
      <c r="L202" s="56"/>
      <c r="M202" s="56" t="str">
        <f t="shared" si="6"/>
        <v>TB_BAS_SHOP_ETC.MOD_DTM</v>
      </c>
      <c r="N202" s="54" t="str">
        <f t="shared" si="7"/>
        <v>매장기타^TB_BAS_SHOP_ETC^수정일시^MOD_DTM^^VARCHAR2^14^Y^</v>
      </c>
    </row>
    <row r="203" spans="1:14" x14ac:dyDescent="0.25">
      <c r="A203" s="56" t="s">
        <v>663</v>
      </c>
      <c r="B203" s="56"/>
      <c r="C203" s="56" t="s">
        <v>1184</v>
      </c>
      <c r="D203" s="56" t="s">
        <v>1185</v>
      </c>
      <c r="E203" s="56" t="s">
        <v>59</v>
      </c>
      <c r="F203" s="56" t="s">
        <v>60</v>
      </c>
      <c r="G203" s="56"/>
      <c r="H203" s="56"/>
      <c r="I203" s="56" t="s">
        <v>37</v>
      </c>
      <c r="J203" s="56">
        <v>32</v>
      </c>
      <c r="K203" s="56" t="s">
        <v>52</v>
      </c>
      <c r="L203" s="56"/>
      <c r="M203" s="56" t="str">
        <f t="shared" si="6"/>
        <v>TB_BAS_SHOP_ETC.MODR_ID</v>
      </c>
      <c r="N203" s="54" t="str">
        <f t="shared" si="7"/>
        <v>매장기타^TB_BAS_SHOP_ETC^수정자ID^MODR_ID^^VARCHAR2^32^Y^</v>
      </c>
    </row>
    <row r="204" spans="1:14" x14ac:dyDescent="0.25">
      <c r="A204" s="56" t="s">
        <v>663</v>
      </c>
      <c r="B204" s="56"/>
      <c r="C204" s="56" t="s">
        <v>664</v>
      </c>
      <c r="D204" s="56" t="s">
        <v>665</v>
      </c>
      <c r="E204" s="56" t="s">
        <v>1168</v>
      </c>
      <c r="F204" s="56" t="s">
        <v>1169</v>
      </c>
      <c r="G204" s="56" t="s">
        <v>52</v>
      </c>
      <c r="H204" s="56"/>
      <c r="I204" s="56" t="s">
        <v>37</v>
      </c>
      <c r="J204" s="56">
        <v>10</v>
      </c>
      <c r="K204" s="56" t="s">
        <v>52</v>
      </c>
      <c r="L204" s="56"/>
      <c r="M204" s="56" t="str">
        <f t="shared" si="6"/>
        <v>TB_BAS_SHOP_SALES_GOAL.BRAND_CD</v>
      </c>
      <c r="N204" s="54" t="str">
        <f t="shared" si="7"/>
        <v>매장매출목표^TB_BAS_SHOP_SALES_GOAL^브랜드코드^BRAND_CD^Y^VARCHAR2^10^Y^</v>
      </c>
    </row>
    <row r="205" spans="1:14" x14ac:dyDescent="0.25">
      <c r="A205" s="56" t="s">
        <v>663</v>
      </c>
      <c r="B205" s="56"/>
      <c r="C205" s="56" t="s">
        <v>664</v>
      </c>
      <c r="D205" s="56" t="s">
        <v>665</v>
      </c>
      <c r="E205" s="56" t="s">
        <v>472</v>
      </c>
      <c r="F205" s="56" t="s">
        <v>64</v>
      </c>
      <c r="G205" s="56" t="s">
        <v>52</v>
      </c>
      <c r="H205" s="56"/>
      <c r="I205" s="56" t="s">
        <v>37</v>
      </c>
      <c r="J205" s="56">
        <v>10</v>
      </c>
      <c r="K205" s="56" t="s">
        <v>52</v>
      </c>
      <c r="L205" s="56"/>
      <c r="M205" s="56" t="str">
        <f t="shared" si="6"/>
        <v>TB_BAS_SHOP_SALES_GOAL.SHOP_CD</v>
      </c>
      <c r="N205" s="54" t="str">
        <f t="shared" si="7"/>
        <v>매장매출목표^TB_BAS_SHOP_SALES_GOAL^매장코드^SHOP_CD^Y^VARCHAR2^10^Y^</v>
      </c>
    </row>
    <row r="206" spans="1:14" x14ac:dyDescent="0.25">
      <c r="A206" s="56" t="s">
        <v>663</v>
      </c>
      <c r="B206" s="56"/>
      <c r="C206" s="56" t="s">
        <v>664</v>
      </c>
      <c r="D206" s="56" t="s">
        <v>665</v>
      </c>
      <c r="E206" s="56" t="s">
        <v>1458</v>
      </c>
      <c r="F206" s="56" t="s">
        <v>1459</v>
      </c>
      <c r="G206" s="56" t="s">
        <v>52</v>
      </c>
      <c r="H206" s="56"/>
      <c r="I206" s="56" t="s">
        <v>37</v>
      </c>
      <c r="J206" s="56">
        <v>6</v>
      </c>
      <c r="K206" s="56" t="s">
        <v>52</v>
      </c>
      <c r="L206" s="56"/>
      <c r="M206" s="56" t="str">
        <f t="shared" si="6"/>
        <v>TB_BAS_SHOP_SALES_GOAL.SALES_YM</v>
      </c>
      <c r="N206" s="54" t="str">
        <f t="shared" si="7"/>
        <v>매장매출목표^TB_BAS_SHOP_SALES_GOAL^매출년월^SALES_YM^Y^VARCHAR2^6^Y^</v>
      </c>
    </row>
    <row r="207" spans="1:14" x14ac:dyDescent="0.25">
      <c r="A207" s="56" t="s">
        <v>663</v>
      </c>
      <c r="B207" s="56"/>
      <c r="C207" s="56" t="s">
        <v>664</v>
      </c>
      <c r="D207" s="56" t="s">
        <v>665</v>
      </c>
      <c r="E207" s="56" t="s">
        <v>1460</v>
      </c>
      <c r="F207" s="56" t="s">
        <v>1461</v>
      </c>
      <c r="G207" s="56"/>
      <c r="H207" s="56"/>
      <c r="I207" s="56" t="s">
        <v>110</v>
      </c>
      <c r="J207" s="56" t="s">
        <v>476</v>
      </c>
      <c r="K207" s="56" t="s">
        <v>52</v>
      </c>
      <c r="L207" s="56">
        <v>0</v>
      </c>
      <c r="M207" s="56" t="str">
        <f t="shared" si="6"/>
        <v>TB_BAS_SHOP_SALES_GOAL.COMP_SALES_GOAL_AMT</v>
      </c>
      <c r="N207" s="54" t="str">
        <f t="shared" si="7"/>
        <v>매장매출목표^TB_BAS_SHOP_SALES_GOAL^회사매출목표금액^COMP_SALES_GOAL_AMT^^NUMBER^20,5^Y^0</v>
      </c>
    </row>
    <row r="208" spans="1:14" x14ac:dyDescent="0.25">
      <c r="A208" s="56" t="s">
        <v>663</v>
      </c>
      <c r="B208" s="56"/>
      <c r="C208" s="56" t="s">
        <v>664</v>
      </c>
      <c r="D208" s="56" t="s">
        <v>665</v>
      </c>
      <c r="E208" s="56" t="s">
        <v>1462</v>
      </c>
      <c r="F208" s="56" t="s">
        <v>1463</v>
      </c>
      <c r="G208" s="56"/>
      <c r="H208" s="56"/>
      <c r="I208" s="56" t="s">
        <v>110</v>
      </c>
      <c r="J208" s="56" t="s">
        <v>476</v>
      </c>
      <c r="K208" s="56" t="s">
        <v>52</v>
      </c>
      <c r="L208" s="56">
        <v>0</v>
      </c>
      <c r="M208" s="56" t="str">
        <f t="shared" si="6"/>
        <v>TB_BAS_SHOP_SALES_GOAL.SHOP_SALES_GOAL_AMT</v>
      </c>
      <c r="N208" s="54" t="str">
        <f t="shared" si="7"/>
        <v>매장매출목표^TB_BAS_SHOP_SALES_GOAL^매장매출목표금액^SHOP_SALES_GOAL_AMT^^NUMBER^20,5^Y^0</v>
      </c>
    </row>
    <row r="209" spans="1:14" x14ac:dyDescent="0.25">
      <c r="A209" s="56" t="s">
        <v>663</v>
      </c>
      <c r="B209" s="56"/>
      <c r="C209" s="56" t="s">
        <v>664</v>
      </c>
      <c r="D209" s="56" t="s">
        <v>665</v>
      </c>
      <c r="E209" s="56" t="s">
        <v>53</v>
      </c>
      <c r="F209" s="56" t="s">
        <v>54</v>
      </c>
      <c r="G209" s="56"/>
      <c r="H209" s="56"/>
      <c r="I209" s="56" t="s">
        <v>37</v>
      </c>
      <c r="J209" s="56">
        <v>14</v>
      </c>
      <c r="K209" s="56" t="s">
        <v>52</v>
      </c>
      <c r="L209" s="56"/>
      <c r="M209" s="56" t="str">
        <f t="shared" si="6"/>
        <v>TB_BAS_SHOP_SALES_GOAL.REG_DTM</v>
      </c>
      <c r="N209" s="54" t="str">
        <f t="shared" si="7"/>
        <v>매장매출목표^TB_BAS_SHOP_SALES_GOAL^등록일시^REG_DTM^^VARCHAR2^14^Y^</v>
      </c>
    </row>
    <row r="210" spans="1:14" x14ac:dyDescent="0.25">
      <c r="A210" s="56" t="s">
        <v>663</v>
      </c>
      <c r="B210" s="56"/>
      <c r="C210" s="56" t="s">
        <v>664</v>
      </c>
      <c r="D210" s="56" t="s">
        <v>665</v>
      </c>
      <c r="E210" s="56" t="s">
        <v>55</v>
      </c>
      <c r="F210" s="56" t="s">
        <v>56</v>
      </c>
      <c r="G210" s="56"/>
      <c r="H210" s="56"/>
      <c r="I210" s="56" t="s">
        <v>37</v>
      </c>
      <c r="J210" s="56">
        <v>32</v>
      </c>
      <c r="K210" s="56" t="s">
        <v>52</v>
      </c>
      <c r="L210" s="56"/>
      <c r="M210" s="56" t="str">
        <f t="shared" si="6"/>
        <v>TB_BAS_SHOP_SALES_GOAL.REGR_ID</v>
      </c>
      <c r="N210" s="54" t="str">
        <f t="shared" si="7"/>
        <v>매장매출목표^TB_BAS_SHOP_SALES_GOAL^등록자ID^REGR_ID^^VARCHAR2^32^Y^</v>
      </c>
    </row>
    <row r="211" spans="1:14" x14ac:dyDescent="0.25">
      <c r="A211" s="56" t="s">
        <v>663</v>
      </c>
      <c r="B211" s="56"/>
      <c r="C211" s="56" t="s">
        <v>664</v>
      </c>
      <c r="D211" s="56" t="s">
        <v>665</v>
      </c>
      <c r="E211" s="56" t="s">
        <v>57</v>
      </c>
      <c r="F211" s="56" t="s">
        <v>58</v>
      </c>
      <c r="G211" s="56"/>
      <c r="H211" s="56"/>
      <c r="I211" s="56" t="s">
        <v>37</v>
      </c>
      <c r="J211" s="56">
        <v>14</v>
      </c>
      <c r="K211" s="56" t="s">
        <v>52</v>
      </c>
      <c r="L211" s="56"/>
      <c r="M211" s="56" t="str">
        <f t="shared" si="6"/>
        <v>TB_BAS_SHOP_SALES_GOAL.MOD_DTM</v>
      </c>
      <c r="N211" s="54" t="str">
        <f t="shared" si="7"/>
        <v>매장매출목표^TB_BAS_SHOP_SALES_GOAL^수정일시^MOD_DTM^^VARCHAR2^14^Y^</v>
      </c>
    </row>
    <row r="212" spans="1:14" x14ac:dyDescent="0.25">
      <c r="A212" s="56" t="s">
        <v>663</v>
      </c>
      <c r="B212" s="56"/>
      <c r="C212" s="56" t="s">
        <v>664</v>
      </c>
      <c r="D212" s="56" t="s">
        <v>665</v>
      </c>
      <c r="E212" s="56" t="s">
        <v>59</v>
      </c>
      <c r="F212" s="56" t="s">
        <v>60</v>
      </c>
      <c r="G212" s="56"/>
      <c r="H212" s="56"/>
      <c r="I212" s="56" t="s">
        <v>37</v>
      </c>
      <c r="J212" s="56">
        <v>32</v>
      </c>
      <c r="K212" s="56" t="s">
        <v>52</v>
      </c>
      <c r="L212" s="56"/>
      <c r="M212" s="56" t="str">
        <f t="shared" si="6"/>
        <v>TB_BAS_SHOP_SALES_GOAL.MODR_ID</v>
      </c>
      <c r="N212" s="54" t="str">
        <f t="shared" si="7"/>
        <v>매장매출목표^TB_BAS_SHOP_SALES_GOAL^수정자ID^MODR_ID^^VARCHAR2^32^Y^</v>
      </c>
    </row>
    <row r="213" spans="1:14" x14ac:dyDescent="0.25">
      <c r="A213" s="56" t="s">
        <v>663</v>
      </c>
      <c r="B213" s="56"/>
      <c r="C213" s="56" t="s">
        <v>238</v>
      </c>
      <c r="D213" s="56" t="s">
        <v>239</v>
      </c>
      <c r="E213" s="56" t="s">
        <v>472</v>
      </c>
      <c r="F213" s="56" t="s">
        <v>64</v>
      </c>
      <c r="G213" s="56" t="s">
        <v>52</v>
      </c>
      <c r="H213" s="56"/>
      <c r="I213" s="56" t="s">
        <v>37</v>
      </c>
      <c r="J213" s="56">
        <v>10</v>
      </c>
      <c r="K213" s="56" t="s">
        <v>52</v>
      </c>
      <c r="L213" s="56"/>
      <c r="M213" s="56" t="str">
        <f t="shared" si="6"/>
        <v>TB_BAS_SHOP_NMPLATE.SHOP_CD</v>
      </c>
      <c r="N213" s="54" t="str">
        <f t="shared" si="7"/>
        <v>매장명판^TB_BAS_SHOP_NMPLATE^매장코드^SHOP_CD^Y^VARCHAR2^10^Y^</v>
      </c>
    </row>
    <row r="214" spans="1:14" x14ac:dyDescent="0.25">
      <c r="A214" s="56" t="s">
        <v>663</v>
      </c>
      <c r="B214" s="56"/>
      <c r="C214" s="56" t="s">
        <v>238</v>
      </c>
      <c r="D214" s="56" t="s">
        <v>239</v>
      </c>
      <c r="E214" s="56" t="s">
        <v>1464</v>
      </c>
      <c r="F214" s="56" t="s">
        <v>1465</v>
      </c>
      <c r="G214" s="56"/>
      <c r="H214" s="56"/>
      <c r="I214" s="56" t="s">
        <v>37</v>
      </c>
      <c r="J214" s="56">
        <v>100</v>
      </c>
      <c r="K214" s="56"/>
      <c r="L214" s="56"/>
      <c r="M214" s="56" t="str">
        <f t="shared" si="6"/>
        <v>TB_BAS_SHOP_NMPLATE.BILL_HEAD_1_DESC</v>
      </c>
      <c r="N214" s="54" t="str">
        <f t="shared" si="7"/>
        <v>매장명판^TB_BAS_SHOP_NMPLATE^영수증머리말1내용^BILL_HEAD_1_DESC^^VARCHAR2^100^^</v>
      </c>
    </row>
    <row r="215" spans="1:14" x14ac:dyDescent="0.25">
      <c r="A215" s="56" t="s">
        <v>663</v>
      </c>
      <c r="B215" s="56"/>
      <c r="C215" s="56" t="s">
        <v>238</v>
      </c>
      <c r="D215" s="56" t="s">
        <v>239</v>
      </c>
      <c r="E215" s="56" t="s">
        <v>77</v>
      </c>
      <c r="F215" s="56" t="s">
        <v>78</v>
      </c>
      <c r="G215" s="56"/>
      <c r="H215" s="56"/>
      <c r="I215" s="56" t="s">
        <v>37</v>
      </c>
      <c r="J215" s="56">
        <v>100</v>
      </c>
      <c r="K215" s="56"/>
      <c r="L215" s="56"/>
      <c r="M215" s="56" t="str">
        <f t="shared" si="6"/>
        <v>TB_BAS_SHOP_NMPLATE.BILL_HEAD_2_DESC</v>
      </c>
      <c r="N215" s="54" t="str">
        <f t="shared" si="7"/>
        <v>매장명판^TB_BAS_SHOP_NMPLATE^영수증머리말2내용^BILL_HEAD_2_DESC^^VARCHAR2^100^^</v>
      </c>
    </row>
    <row r="216" spans="1:14" x14ac:dyDescent="0.25">
      <c r="A216" s="56" t="s">
        <v>663</v>
      </c>
      <c r="B216" s="56"/>
      <c r="C216" s="56" t="s">
        <v>238</v>
      </c>
      <c r="D216" s="56" t="s">
        <v>239</v>
      </c>
      <c r="E216" s="56" t="s">
        <v>79</v>
      </c>
      <c r="F216" s="56" t="s">
        <v>80</v>
      </c>
      <c r="G216" s="56"/>
      <c r="H216" s="56"/>
      <c r="I216" s="56" t="s">
        <v>37</v>
      </c>
      <c r="J216" s="56">
        <v>100</v>
      </c>
      <c r="K216" s="56"/>
      <c r="L216" s="56"/>
      <c r="M216" s="56" t="str">
        <f t="shared" si="6"/>
        <v>TB_BAS_SHOP_NMPLATE.BILL_HEAD_3_DESC</v>
      </c>
      <c r="N216" s="54" t="str">
        <f t="shared" si="7"/>
        <v>매장명판^TB_BAS_SHOP_NMPLATE^영수증머리말3내용^BILL_HEAD_3_DESC^^VARCHAR2^100^^</v>
      </c>
    </row>
    <row r="217" spans="1:14" x14ac:dyDescent="0.25">
      <c r="A217" s="56" t="s">
        <v>663</v>
      </c>
      <c r="B217" s="56"/>
      <c r="C217" s="56" t="s">
        <v>238</v>
      </c>
      <c r="D217" s="56" t="s">
        <v>239</v>
      </c>
      <c r="E217" s="56" t="s">
        <v>81</v>
      </c>
      <c r="F217" s="56" t="s">
        <v>82</v>
      </c>
      <c r="G217" s="56"/>
      <c r="H217" s="56"/>
      <c r="I217" s="56" t="s">
        <v>37</v>
      </c>
      <c r="J217" s="56">
        <v>100</v>
      </c>
      <c r="K217" s="56"/>
      <c r="L217" s="56"/>
      <c r="M217" s="56" t="str">
        <f t="shared" si="6"/>
        <v>TB_BAS_SHOP_NMPLATE.BILL_HEAD_4_DESC</v>
      </c>
      <c r="N217" s="54" t="str">
        <f t="shared" si="7"/>
        <v>매장명판^TB_BAS_SHOP_NMPLATE^영수증머리말4내용^BILL_HEAD_4_DESC^^VARCHAR2^100^^</v>
      </c>
    </row>
    <row r="218" spans="1:14" x14ac:dyDescent="0.25">
      <c r="A218" s="56" t="s">
        <v>663</v>
      </c>
      <c r="B218" s="56"/>
      <c r="C218" s="56" t="s">
        <v>238</v>
      </c>
      <c r="D218" s="56" t="s">
        <v>239</v>
      </c>
      <c r="E218" s="56" t="s">
        <v>1466</v>
      </c>
      <c r="F218" s="56" t="s">
        <v>1467</v>
      </c>
      <c r="G218" s="56"/>
      <c r="H218" s="56"/>
      <c r="I218" s="56" t="s">
        <v>37</v>
      </c>
      <c r="J218" s="56">
        <v>100</v>
      </c>
      <c r="K218" s="56"/>
      <c r="L218" s="56"/>
      <c r="M218" s="56" t="str">
        <f t="shared" si="6"/>
        <v>TB_BAS_SHOP_NMPLATE.BILL_INFO_1_DESC</v>
      </c>
      <c r="N218" s="54" t="str">
        <f t="shared" si="7"/>
        <v>매장명판^TB_BAS_SHOP_NMPLATE^영수증정보1내용^BILL_INFO_1_DESC^^VARCHAR2^100^^</v>
      </c>
    </row>
    <row r="219" spans="1:14" x14ac:dyDescent="0.25">
      <c r="A219" s="56" t="s">
        <v>663</v>
      </c>
      <c r="B219" s="56"/>
      <c r="C219" s="56" t="s">
        <v>238</v>
      </c>
      <c r="D219" s="56" t="s">
        <v>239</v>
      </c>
      <c r="E219" s="56" t="s">
        <v>83</v>
      </c>
      <c r="F219" s="56" t="s">
        <v>84</v>
      </c>
      <c r="G219" s="56"/>
      <c r="H219" s="56"/>
      <c r="I219" s="56" t="s">
        <v>37</v>
      </c>
      <c r="J219" s="56">
        <v>100</v>
      </c>
      <c r="K219" s="56"/>
      <c r="L219" s="56"/>
      <c r="M219" s="56" t="str">
        <f t="shared" si="6"/>
        <v>TB_BAS_SHOP_NMPLATE.BILL_INFO_2_DESC</v>
      </c>
      <c r="N219" s="54" t="str">
        <f t="shared" si="7"/>
        <v>매장명판^TB_BAS_SHOP_NMPLATE^영수증정보2내용^BILL_INFO_2_DESC^^VARCHAR2^100^^</v>
      </c>
    </row>
    <row r="220" spans="1:14" x14ac:dyDescent="0.25">
      <c r="A220" s="56" t="s">
        <v>663</v>
      </c>
      <c r="B220" s="56"/>
      <c r="C220" s="56" t="s">
        <v>238</v>
      </c>
      <c r="D220" s="56" t="s">
        <v>239</v>
      </c>
      <c r="E220" s="56" t="s">
        <v>85</v>
      </c>
      <c r="F220" s="56" t="s">
        <v>86</v>
      </c>
      <c r="G220" s="56"/>
      <c r="H220" s="56"/>
      <c r="I220" s="56" t="s">
        <v>37</v>
      </c>
      <c r="J220" s="56">
        <v>100</v>
      </c>
      <c r="K220" s="56"/>
      <c r="L220" s="56"/>
      <c r="M220" s="56" t="str">
        <f t="shared" si="6"/>
        <v>TB_BAS_SHOP_NMPLATE.BILL_INFO_3_DESC</v>
      </c>
      <c r="N220" s="54" t="str">
        <f t="shared" si="7"/>
        <v>매장명판^TB_BAS_SHOP_NMPLATE^영수증정보3내용^BILL_INFO_3_DESC^^VARCHAR2^100^^</v>
      </c>
    </row>
    <row r="221" spans="1:14" x14ac:dyDescent="0.25">
      <c r="A221" s="56" t="s">
        <v>663</v>
      </c>
      <c r="B221" s="56"/>
      <c r="C221" s="56" t="s">
        <v>238</v>
      </c>
      <c r="D221" s="56" t="s">
        <v>239</v>
      </c>
      <c r="E221" s="56" t="s">
        <v>87</v>
      </c>
      <c r="F221" s="56" t="s">
        <v>88</v>
      </c>
      <c r="G221" s="56"/>
      <c r="H221" s="56"/>
      <c r="I221" s="56" t="s">
        <v>37</v>
      </c>
      <c r="J221" s="56">
        <v>100</v>
      </c>
      <c r="K221" s="56"/>
      <c r="L221" s="56"/>
      <c r="M221" s="56" t="str">
        <f t="shared" si="6"/>
        <v>TB_BAS_SHOP_NMPLATE.BILL_INFO_4_DESC</v>
      </c>
      <c r="N221" s="54" t="str">
        <f t="shared" si="7"/>
        <v>매장명판^TB_BAS_SHOP_NMPLATE^영수증정보4내용^BILL_INFO_4_DESC^^VARCHAR2^100^^</v>
      </c>
    </row>
    <row r="222" spans="1:14" x14ac:dyDescent="0.25">
      <c r="A222" s="56" t="s">
        <v>663</v>
      </c>
      <c r="B222" s="56"/>
      <c r="C222" s="56" t="s">
        <v>238</v>
      </c>
      <c r="D222" s="56" t="s">
        <v>239</v>
      </c>
      <c r="E222" s="56" t="s">
        <v>89</v>
      </c>
      <c r="F222" s="56" t="s">
        <v>90</v>
      </c>
      <c r="G222" s="56"/>
      <c r="H222" s="56"/>
      <c r="I222" s="56" t="s">
        <v>37</v>
      </c>
      <c r="J222" s="56">
        <v>100</v>
      </c>
      <c r="K222" s="56"/>
      <c r="L222" s="56"/>
      <c r="M222" s="56" t="str">
        <f t="shared" si="6"/>
        <v>TB_BAS_SHOP_NMPLATE.BILL_INFO_5_DESC</v>
      </c>
      <c r="N222" s="54" t="str">
        <f t="shared" si="7"/>
        <v>매장명판^TB_BAS_SHOP_NMPLATE^영수증정보5내용^BILL_INFO_5_DESC^^VARCHAR2^100^^</v>
      </c>
    </row>
    <row r="223" spans="1:14" x14ac:dyDescent="0.25">
      <c r="A223" s="56" t="s">
        <v>663</v>
      </c>
      <c r="B223" s="56"/>
      <c r="C223" s="56" t="s">
        <v>238</v>
      </c>
      <c r="D223" s="56" t="s">
        <v>239</v>
      </c>
      <c r="E223" s="56" t="s">
        <v>91</v>
      </c>
      <c r="F223" s="56" t="s">
        <v>92</v>
      </c>
      <c r="G223" s="56"/>
      <c r="H223" s="56"/>
      <c r="I223" s="56" t="s">
        <v>37</v>
      </c>
      <c r="J223" s="56">
        <v>100</v>
      </c>
      <c r="K223" s="56"/>
      <c r="L223" s="56"/>
      <c r="M223" s="56" t="str">
        <f t="shared" si="6"/>
        <v>TB_BAS_SHOP_NMPLATE.BILL_INFO_6_DESC</v>
      </c>
      <c r="N223" s="54" t="str">
        <f t="shared" si="7"/>
        <v>매장명판^TB_BAS_SHOP_NMPLATE^영수증정보6내용^BILL_INFO_6_DESC^^VARCHAR2^100^^</v>
      </c>
    </row>
    <row r="224" spans="1:14" x14ac:dyDescent="0.25">
      <c r="A224" s="56" t="s">
        <v>663</v>
      </c>
      <c r="B224" s="56"/>
      <c r="C224" s="56" t="s">
        <v>238</v>
      </c>
      <c r="D224" s="56" t="s">
        <v>239</v>
      </c>
      <c r="E224" s="56" t="s">
        <v>1468</v>
      </c>
      <c r="F224" s="56" t="s">
        <v>1469</v>
      </c>
      <c r="G224" s="56"/>
      <c r="H224" s="56"/>
      <c r="I224" s="56" t="s">
        <v>37</v>
      </c>
      <c r="J224" s="56">
        <v>100</v>
      </c>
      <c r="K224" s="56"/>
      <c r="L224" s="56"/>
      <c r="M224" s="56" t="str">
        <f t="shared" si="6"/>
        <v>TB_BAS_SHOP_NMPLATE.BILL_TAIL_1_DESC</v>
      </c>
      <c r="N224" s="54" t="str">
        <f t="shared" si="7"/>
        <v>매장명판^TB_BAS_SHOP_NMPLATE^영수증꼬리말1내용^BILL_TAIL_1_DESC^^VARCHAR2^100^^</v>
      </c>
    </row>
    <row r="225" spans="1:14" x14ac:dyDescent="0.25">
      <c r="A225" s="56" t="s">
        <v>663</v>
      </c>
      <c r="B225" s="56"/>
      <c r="C225" s="56" t="s">
        <v>238</v>
      </c>
      <c r="D225" s="56" t="s">
        <v>239</v>
      </c>
      <c r="E225" s="56" t="s">
        <v>93</v>
      </c>
      <c r="F225" s="56" t="s">
        <v>94</v>
      </c>
      <c r="G225" s="56"/>
      <c r="H225" s="56"/>
      <c r="I225" s="56" t="s">
        <v>37</v>
      </c>
      <c r="J225" s="56">
        <v>100</v>
      </c>
      <c r="K225" s="56"/>
      <c r="L225" s="56"/>
      <c r="M225" s="56" t="str">
        <f t="shared" si="6"/>
        <v>TB_BAS_SHOP_NMPLATE.BILL_TAIL_2_DESC</v>
      </c>
      <c r="N225" s="54" t="str">
        <f t="shared" si="7"/>
        <v>매장명판^TB_BAS_SHOP_NMPLATE^영수증꼬리말2내용^BILL_TAIL_2_DESC^^VARCHAR2^100^^</v>
      </c>
    </row>
    <row r="226" spans="1:14" x14ac:dyDescent="0.25">
      <c r="A226" s="56" t="s">
        <v>663</v>
      </c>
      <c r="B226" s="56"/>
      <c r="C226" s="56" t="s">
        <v>238</v>
      </c>
      <c r="D226" s="56" t="s">
        <v>239</v>
      </c>
      <c r="E226" s="56" t="s">
        <v>95</v>
      </c>
      <c r="F226" s="56" t="s">
        <v>96</v>
      </c>
      <c r="G226" s="56"/>
      <c r="H226" s="56"/>
      <c r="I226" s="56" t="s">
        <v>37</v>
      </c>
      <c r="J226" s="56">
        <v>100</v>
      </c>
      <c r="K226" s="56"/>
      <c r="L226" s="56"/>
      <c r="M226" s="56" t="str">
        <f t="shared" si="6"/>
        <v>TB_BAS_SHOP_NMPLATE.BILL_TAIL_3_DESC</v>
      </c>
      <c r="N226" s="54" t="str">
        <f t="shared" si="7"/>
        <v>매장명판^TB_BAS_SHOP_NMPLATE^영수증꼬리말3내용^BILL_TAIL_3_DESC^^VARCHAR2^100^^</v>
      </c>
    </row>
    <row r="227" spans="1:14" x14ac:dyDescent="0.25">
      <c r="A227" s="56" t="s">
        <v>663</v>
      </c>
      <c r="B227" s="56"/>
      <c r="C227" s="56" t="s">
        <v>238</v>
      </c>
      <c r="D227" s="56" t="s">
        <v>239</v>
      </c>
      <c r="E227" s="56" t="s">
        <v>97</v>
      </c>
      <c r="F227" s="56" t="s">
        <v>98</v>
      </c>
      <c r="G227" s="56"/>
      <c r="H227" s="56"/>
      <c r="I227" s="56" t="s">
        <v>37</v>
      </c>
      <c r="J227" s="56">
        <v>100</v>
      </c>
      <c r="K227" s="56"/>
      <c r="L227" s="56"/>
      <c r="M227" s="56" t="str">
        <f t="shared" si="6"/>
        <v>TB_BAS_SHOP_NMPLATE.BILL_TAIL_4_DESC</v>
      </c>
      <c r="N227" s="54" t="str">
        <f t="shared" si="7"/>
        <v>매장명판^TB_BAS_SHOP_NMPLATE^영수증꼬리말4내용^BILL_TAIL_4_DESC^^VARCHAR2^100^^</v>
      </c>
    </row>
    <row r="228" spans="1:14" x14ac:dyDescent="0.25">
      <c r="A228" s="56" t="s">
        <v>663</v>
      </c>
      <c r="B228" s="56"/>
      <c r="C228" s="56" t="s">
        <v>238</v>
      </c>
      <c r="D228" s="56" t="s">
        <v>239</v>
      </c>
      <c r="E228" s="56" t="s">
        <v>99</v>
      </c>
      <c r="F228" s="56" t="s">
        <v>100</v>
      </c>
      <c r="G228" s="56"/>
      <c r="H228" s="56"/>
      <c r="I228" s="56" t="s">
        <v>37</v>
      </c>
      <c r="J228" s="56">
        <v>100</v>
      </c>
      <c r="K228" s="56"/>
      <c r="L228" s="56"/>
      <c r="M228" s="56" t="str">
        <f t="shared" si="6"/>
        <v>TB_BAS_SHOP_NMPLATE.BILL_TAIL_5_DESC</v>
      </c>
      <c r="N228" s="54" t="str">
        <f t="shared" si="7"/>
        <v>매장명판^TB_BAS_SHOP_NMPLATE^영수증꼬리말5내용^BILL_TAIL_5_DESC^^VARCHAR2^100^^</v>
      </c>
    </row>
    <row r="229" spans="1:14" x14ac:dyDescent="0.25">
      <c r="A229" s="56" t="s">
        <v>663</v>
      </c>
      <c r="B229" s="56"/>
      <c r="C229" s="56" t="s">
        <v>238</v>
      </c>
      <c r="D229" s="56" t="s">
        <v>239</v>
      </c>
      <c r="E229" s="56" t="s">
        <v>53</v>
      </c>
      <c r="F229" s="56" t="s">
        <v>54</v>
      </c>
      <c r="G229" s="56"/>
      <c r="H229" s="56"/>
      <c r="I229" s="56" t="s">
        <v>37</v>
      </c>
      <c r="J229" s="56">
        <v>14</v>
      </c>
      <c r="K229" s="56" t="s">
        <v>52</v>
      </c>
      <c r="L229" s="56"/>
      <c r="M229" s="56" t="str">
        <f t="shared" si="6"/>
        <v>TB_BAS_SHOP_NMPLATE.REG_DTM</v>
      </c>
      <c r="N229" s="54" t="str">
        <f t="shared" si="7"/>
        <v>매장명판^TB_BAS_SHOP_NMPLATE^등록일시^REG_DTM^^VARCHAR2^14^Y^</v>
      </c>
    </row>
    <row r="230" spans="1:14" x14ac:dyDescent="0.25">
      <c r="A230" s="56" t="s">
        <v>663</v>
      </c>
      <c r="B230" s="56"/>
      <c r="C230" s="56" t="s">
        <v>238</v>
      </c>
      <c r="D230" s="56" t="s">
        <v>239</v>
      </c>
      <c r="E230" s="56" t="s">
        <v>55</v>
      </c>
      <c r="F230" s="56" t="s">
        <v>56</v>
      </c>
      <c r="G230" s="56"/>
      <c r="H230" s="56"/>
      <c r="I230" s="56" t="s">
        <v>37</v>
      </c>
      <c r="J230" s="56">
        <v>32</v>
      </c>
      <c r="K230" s="56" t="s">
        <v>52</v>
      </c>
      <c r="L230" s="56"/>
      <c r="M230" s="56" t="str">
        <f t="shared" si="6"/>
        <v>TB_BAS_SHOP_NMPLATE.REGR_ID</v>
      </c>
      <c r="N230" s="54" t="str">
        <f t="shared" si="7"/>
        <v>매장명판^TB_BAS_SHOP_NMPLATE^등록자ID^REGR_ID^^VARCHAR2^32^Y^</v>
      </c>
    </row>
    <row r="231" spans="1:14" x14ac:dyDescent="0.25">
      <c r="A231" s="56" t="s">
        <v>663</v>
      </c>
      <c r="B231" s="56"/>
      <c r="C231" s="56" t="s">
        <v>238</v>
      </c>
      <c r="D231" s="56" t="s">
        <v>239</v>
      </c>
      <c r="E231" s="56" t="s">
        <v>57</v>
      </c>
      <c r="F231" s="56" t="s">
        <v>58</v>
      </c>
      <c r="G231" s="56"/>
      <c r="H231" s="56"/>
      <c r="I231" s="56" t="s">
        <v>37</v>
      </c>
      <c r="J231" s="56">
        <v>14</v>
      </c>
      <c r="K231" s="56" t="s">
        <v>52</v>
      </c>
      <c r="L231" s="56"/>
      <c r="M231" s="56" t="str">
        <f t="shared" si="6"/>
        <v>TB_BAS_SHOP_NMPLATE.MOD_DTM</v>
      </c>
      <c r="N231" s="54" t="str">
        <f t="shared" si="7"/>
        <v>매장명판^TB_BAS_SHOP_NMPLATE^수정일시^MOD_DTM^^VARCHAR2^14^Y^</v>
      </c>
    </row>
    <row r="232" spans="1:14" x14ac:dyDescent="0.25">
      <c r="A232" s="56" t="s">
        <v>663</v>
      </c>
      <c r="B232" s="56"/>
      <c r="C232" s="56" t="s">
        <v>238</v>
      </c>
      <c r="D232" s="56" t="s">
        <v>239</v>
      </c>
      <c r="E232" s="56" t="s">
        <v>59</v>
      </c>
      <c r="F232" s="56" t="s">
        <v>60</v>
      </c>
      <c r="G232" s="56"/>
      <c r="H232" s="56"/>
      <c r="I232" s="56" t="s">
        <v>37</v>
      </c>
      <c r="J232" s="56">
        <v>32</v>
      </c>
      <c r="K232" s="56" t="s">
        <v>52</v>
      </c>
      <c r="L232" s="56"/>
      <c r="M232" s="56" t="str">
        <f t="shared" si="6"/>
        <v>TB_BAS_SHOP_NMPLATE.MODR_ID</v>
      </c>
      <c r="N232" s="54" t="str">
        <f t="shared" si="7"/>
        <v>매장명판^TB_BAS_SHOP_NMPLATE^수정자ID^MODR_ID^^VARCHAR2^32^Y^</v>
      </c>
    </row>
    <row r="233" spans="1:14" x14ac:dyDescent="0.25">
      <c r="A233" s="56" t="s">
        <v>663</v>
      </c>
      <c r="B233" s="56"/>
      <c r="C233" s="56" t="s">
        <v>204</v>
      </c>
      <c r="D233" s="56" t="s">
        <v>205</v>
      </c>
      <c r="E233" s="56" t="s">
        <v>472</v>
      </c>
      <c r="F233" s="56" t="s">
        <v>64</v>
      </c>
      <c r="G233" s="56" t="s">
        <v>52</v>
      </c>
      <c r="H233" s="56"/>
      <c r="I233" s="56" t="s">
        <v>37</v>
      </c>
      <c r="J233" s="56">
        <v>10</v>
      </c>
      <c r="K233" s="56" t="s">
        <v>52</v>
      </c>
      <c r="L233" s="56"/>
      <c r="M233" s="56" t="str">
        <f t="shared" si="6"/>
        <v>TB_BAS_SHOP_VISUAL_ARTI.SHOP_CD</v>
      </c>
      <c r="N233" s="54" t="str">
        <f t="shared" si="7"/>
        <v>매장비쥬얼항목^TB_BAS_SHOP_VISUAL_ARTI^매장코드^SHOP_CD^Y^VARCHAR2^10^Y^</v>
      </c>
    </row>
    <row r="234" spans="1:14" x14ac:dyDescent="0.25">
      <c r="A234" s="56" t="s">
        <v>663</v>
      </c>
      <c r="B234" s="56"/>
      <c r="C234" s="56" t="s">
        <v>204</v>
      </c>
      <c r="D234" s="56" t="s">
        <v>205</v>
      </c>
      <c r="E234" s="56" t="s">
        <v>1168</v>
      </c>
      <c r="F234" s="56" t="s">
        <v>1169</v>
      </c>
      <c r="G234" s="56" t="s">
        <v>52</v>
      </c>
      <c r="H234" s="56"/>
      <c r="I234" s="56" t="s">
        <v>37</v>
      </c>
      <c r="J234" s="56">
        <v>10</v>
      </c>
      <c r="K234" s="56" t="s">
        <v>52</v>
      </c>
      <c r="L234" s="56"/>
      <c r="M234" s="56" t="str">
        <f t="shared" si="6"/>
        <v>TB_BAS_SHOP_VISUAL_ARTI.BRAND_CD</v>
      </c>
      <c r="N234" s="54" t="str">
        <f t="shared" si="7"/>
        <v>매장비쥬얼항목^TB_BAS_SHOP_VISUAL_ARTI^브랜드코드^BRAND_CD^Y^VARCHAR2^10^Y^</v>
      </c>
    </row>
    <row r="235" spans="1:14" x14ac:dyDescent="0.25">
      <c r="A235" s="56" t="s">
        <v>663</v>
      </c>
      <c r="B235" s="56"/>
      <c r="C235" s="56" t="s">
        <v>204</v>
      </c>
      <c r="D235" s="56" t="s">
        <v>205</v>
      </c>
      <c r="E235" s="56" t="s">
        <v>1470</v>
      </c>
      <c r="F235" s="56" t="s">
        <v>1471</v>
      </c>
      <c r="G235" s="56" t="s">
        <v>52</v>
      </c>
      <c r="H235" s="56"/>
      <c r="I235" s="56" t="s">
        <v>37</v>
      </c>
      <c r="J235" s="56">
        <v>20</v>
      </c>
      <c r="K235" s="56" t="s">
        <v>52</v>
      </c>
      <c r="L235" s="56"/>
      <c r="M235" s="56" t="str">
        <f t="shared" si="6"/>
        <v>TB_BAS_SHOP_VISUAL_ARTI.VISUAL_ARTI_CD</v>
      </c>
      <c r="N235" s="54" t="str">
        <f t="shared" si="7"/>
        <v>매장비쥬얼항목^TB_BAS_SHOP_VISUAL_ARTI^비쥬얼항목코드^VISUAL_ARTI_CD^Y^VARCHAR2^20^Y^</v>
      </c>
    </row>
    <row r="236" spans="1:14" x14ac:dyDescent="0.25">
      <c r="A236" s="56" t="s">
        <v>663</v>
      </c>
      <c r="B236" s="56"/>
      <c r="C236" s="56" t="s">
        <v>204</v>
      </c>
      <c r="D236" s="56" t="s">
        <v>205</v>
      </c>
      <c r="E236" s="56" t="s">
        <v>1472</v>
      </c>
      <c r="F236" s="56" t="s">
        <v>1473</v>
      </c>
      <c r="G236" s="56"/>
      <c r="H236" s="56"/>
      <c r="I236" s="56" t="s">
        <v>37</v>
      </c>
      <c r="J236" s="56">
        <v>300</v>
      </c>
      <c r="K236" s="56"/>
      <c r="L236" s="56"/>
      <c r="M236" s="56" t="str">
        <f t="shared" si="6"/>
        <v>TB_BAS_SHOP_VISUAL_ARTI.VISUAL_ARTI_VAL</v>
      </c>
      <c r="N236" s="54" t="str">
        <f t="shared" si="7"/>
        <v>매장비쥬얼항목^TB_BAS_SHOP_VISUAL_ARTI^비쥬얼항목값^VISUAL_ARTI_VAL^^VARCHAR2^300^^</v>
      </c>
    </row>
    <row r="237" spans="1:14" x14ac:dyDescent="0.25">
      <c r="A237" s="56" t="s">
        <v>663</v>
      </c>
      <c r="B237" s="56"/>
      <c r="C237" s="56" t="s">
        <v>204</v>
      </c>
      <c r="D237" s="56" t="s">
        <v>205</v>
      </c>
      <c r="E237" s="56" t="s">
        <v>50</v>
      </c>
      <c r="F237" s="56" t="s">
        <v>51</v>
      </c>
      <c r="G237" s="56"/>
      <c r="H237" s="56"/>
      <c r="I237" s="56" t="s">
        <v>37</v>
      </c>
      <c r="J237" s="56">
        <v>1</v>
      </c>
      <c r="K237" s="56" t="s">
        <v>52</v>
      </c>
      <c r="L237" s="56" t="s">
        <v>1276</v>
      </c>
      <c r="M237" s="56" t="str">
        <f t="shared" si="6"/>
        <v>TB_BAS_SHOP_VISUAL_ARTI.USE_YN</v>
      </c>
      <c r="N237" s="54" t="str">
        <f t="shared" si="7"/>
        <v>매장비쥬얼항목^TB_BAS_SHOP_VISUAL_ARTI^사용여부^USE_YN^^VARCHAR2^1^Y^'Y'</v>
      </c>
    </row>
    <row r="238" spans="1:14" x14ac:dyDescent="0.25">
      <c r="A238" s="56" t="s">
        <v>663</v>
      </c>
      <c r="B238" s="56"/>
      <c r="C238" s="56" t="s">
        <v>204</v>
      </c>
      <c r="D238" s="56" t="s">
        <v>205</v>
      </c>
      <c r="E238" s="56" t="s">
        <v>53</v>
      </c>
      <c r="F238" s="56" t="s">
        <v>54</v>
      </c>
      <c r="G238" s="56"/>
      <c r="H238" s="56"/>
      <c r="I238" s="56" t="s">
        <v>37</v>
      </c>
      <c r="J238" s="56">
        <v>14</v>
      </c>
      <c r="K238" s="56" t="s">
        <v>52</v>
      </c>
      <c r="L238" s="56"/>
      <c r="M238" s="56" t="str">
        <f t="shared" si="6"/>
        <v>TB_BAS_SHOP_VISUAL_ARTI.REG_DTM</v>
      </c>
      <c r="N238" s="54" t="str">
        <f t="shared" si="7"/>
        <v>매장비쥬얼항목^TB_BAS_SHOP_VISUAL_ARTI^등록일시^REG_DTM^^VARCHAR2^14^Y^</v>
      </c>
    </row>
    <row r="239" spans="1:14" x14ac:dyDescent="0.25">
      <c r="A239" s="56" t="s">
        <v>663</v>
      </c>
      <c r="B239" s="56"/>
      <c r="C239" s="56" t="s">
        <v>204</v>
      </c>
      <c r="D239" s="56" t="s">
        <v>205</v>
      </c>
      <c r="E239" s="56" t="s">
        <v>55</v>
      </c>
      <c r="F239" s="56" t="s">
        <v>56</v>
      </c>
      <c r="G239" s="56"/>
      <c r="H239" s="56"/>
      <c r="I239" s="56" t="s">
        <v>37</v>
      </c>
      <c r="J239" s="56">
        <v>32</v>
      </c>
      <c r="K239" s="56" t="s">
        <v>52</v>
      </c>
      <c r="L239" s="56"/>
      <c r="M239" s="56" t="str">
        <f t="shared" si="6"/>
        <v>TB_BAS_SHOP_VISUAL_ARTI.REGR_ID</v>
      </c>
      <c r="N239" s="54" t="str">
        <f t="shared" si="7"/>
        <v>매장비쥬얼항목^TB_BAS_SHOP_VISUAL_ARTI^등록자ID^REGR_ID^^VARCHAR2^32^Y^</v>
      </c>
    </row>
    <row r="240" spans="1:14" x14ac:dyDescent="0.25">
      <c r="A240" s="56" t="s">
        <v>663</v>
      </c>
      <c r="B240" s="56"/>
      <c r="C240" s="56" t="s">
        <v>204</v>
      </c>
      <c r="D240" s="56" t="s">
        <v>205</v>
      </c>
      <c r="E240" s="56" t="s">
        <v>57</v>
      </c>
      <c r="F240" s="56" t="s">
        <v>58</v>
      </c>
      <c r="G240" s="56"/>
      <c r="H240" s="56"/>
      <c r="I240" s="56" t="s">
        <v>37</v>
      </c>
      <c r="J240" s="56">
        <v>14</v>
      </c>
      <c r="K240" s="56" t="s">
        <v>52</v>
      </c>
      <c r="L240" s="56"/>
      <c r="M240" s="56" t="str">
        <f t="shared" si="6"/>
        <v>TB_BAS_SHOP_VISUAL_ARTI.MOD_DTM</v>
      </c>
      <c r="N240" s="54" t="str">
        <f t="shared" si="7"/>
        <v>매장비쥬얼항목^TB_BAS_SHOP_VISUAL_ARTI^수정일시^MOD_DTM^^VARCHAR2^14^Y^</v>
      </c>
    </row>
    <row r="241" spans="1:14" x14ac:dyDescent="0.25">
      <c r="A241" s="56" t="s">
        <v>663</v>
      </c>
      <c r="B241" s="56"/>
      <c r="C241" s="56" t="s">
        <v>204</v>
      </c>
      <c r="D241" s="56" t="s">
        <v>205</v>
      </c>
      <c r="E241" s="56" t="s">
        <v>59</v>
      </c>
      <c r="F241" s="56" t="s">
        <v>60</v>
      </c>
      <c r="G241" s="56"/>
      <c r="H241" s="56"/>
      <c r="I241" s="56" t="s">
        <v>37</v>
      </c>
      <c r="J241" s="56">
        <v>32</v>
      </c>
      <c r="K241" s="56" t="s">
        <v>52</v>
      </c>
      <c r="L241" s="56"/>
      <c r="M241" s="56" t="str">
        <f t="shared" si="6"/>
        <v>TB_BAS_SHOP_VISUAL_ARTI.MODR_ID</v>
      </c>
      <c r="N241" s="54" t="str">
        <f t="shared" si="7"/>
        <v>매장비쥬얼항목^TB_BAS_SHOP_VISUAL_ARTI^수정자ID^MODR_ID^^VARCHAR2^32^Y^</v>
      </c>
    </row>
    <row r="242" spans="1:14" x14ac:dyDescent="0.25">
      <c r="A242" s="56" t="s">
        <v>663</v>
      </c>
      <c r="B242" s="56"/>
      <c r="C242" s="56" t="s">
        <v>260</v>
      </c>
      <c r="D242" s="56" t="s">
        <v>261</v>
      </c>
      <c r="E242" s="56" t="s">
        <v>472</v>
      </c>
      <c r="F242" s="56" t="s">
        <v>64</v>
      </c>
      <c r="G242" s="56" t="s">
        <v>52</v>
      </c>
      <c r="H242" s="56"/>
      <c r="I242" s="56" t="s">
        <v>37</v>
      </c>
      <c r="J242" s="56">
        <v>10</v>
      </c>
      <c r="K242" s="56" t="s">
        <v>52</v>
      </c>
      <c r="L242" s="56"/>
      <c r="M242" s="56" t="str">
        <f t="shared" si="6"/>
        <v>TB_BAS_SHOP_EMP.SHOP_CD</v>
      </c>
      <c r="N242" s="54" t="str">
        <f t="shared" si="7"/>
        <v>매장사원^TB_BAS_SHOP_EMP^매장코드^SHOP_CD^Y^VARCHAR2^10^Y^</v>
      </c>
    </row>
    <row r="243" spans="1:14" x14ac:dyDescent="0.25">
      <c r="A243" s="56" t="s">
        <v>663</v>
      </c>
      <c r="B243" s="56"/>
      <c r="C243" s="56" t="s">
        <v>260</v>
      </c>
      <c r="D243" s="56" t="s">
        <v>261</v>
      </c>
      <c r="E243" s="56" t="s">
        <v>1474</v>
      </c>
      <c r="F243" s="56" t="s">
        <v>1475</v>
      </c>
      <c r="G243" s="56" t="s">
        <v>52</v>
      </c>
      <c r="H243" s="56"/>
      <c r="I243" s="56" t="s">
        <v>37</v>
      </c>
      <c r="J243" s="56">
        <v>20</v>
      </c>
      <c r="K243" s="56" t="s">
        <v>52</v>
      </c>
      <c r="L243" s="56"/>
      <c r="M243" s="56" t="str">
        <f t="shared" si="6"/>
        <v>TB_BAS_SHOP_EMP.EMP_NO</v>
      </c>
      <c r="N243" s="54" t="str">
        <f t="shared" si="7"/>
        <v>매장사원^TB_BAS_SHOP_EMP^사원번호^EMP_NO^Y^VARCHAR2^20^Y^</v>
      </c>
    </row>
    <row r="244" spans="1:14" x14ac:dyDescent="0.25">
      <c r="A244" s="56" t="s">
        <v>663</v>
      </c>
      <c r="B244" s="56"/>
      <c r="C244" s="56" t="s">
        <v>260</v>
      </c>
      <c r="D244" s="56" t="s">
        <v>261</v>
      </c>
      <c r="E244" s="56" t="s">
        <v>1476</v>
      </c>
      <c r="F244" s="56" t="s">
        <v>1477</v>
      </c>
      <c r="G244" s="56"/>
      <c r="H244" s="56"/>
      <c r="I244" s="56" t="s">
        <v>37</v>
      </c>
      <c r="J244" s="56">
        <v>300</v>
      </c>
      <c r="K244" s="56"/>
      <c r="L244" s="56"/>
      <c r="M244" s="56" t="str">
        <f t="shared" si="6"/>
        <v>TB_BAS_SHOP_EMP.EMP_NM</v>
      </c>
      <c r="N244" s="54" t="str">
        <f t="shared" si="7"/>
        <v>매장사원^TB_BAS_SHOP_EMP^사원명^EMP_NM^^VARCHAR2^300^^</v>
      </c>
    </row>
    <row r="245" spans="1:14" x14ac:dyDescent="0.25">
      <c r="A245" s="56" t="s">
        <v>663</v>
      </c>
      <c r="B245" s="56"/>
      <c r="C245" s="56" t="s">
        <v>260</v>
      </c>
      <c r="D245" s="56" t="s">
        <v>261</v>
      </c>
      <c r="E245" s="56" t="s">
        <v>1478</v>
      </c>
      <c r="F245" s="56" t="s">
        <v>1479</v>
      </c>
      <c r="G245" s="56"/>
      <c r="H245" s="56"/>
      <c r="I245" s="56" t="s">
        <v>37</v>
      </c>
      <c r="J245" s="56">
        <v>20</v>
      </c>
      <c r="K245" s="56"/>
      <c r="L245" s="56"/>
      <c r="M245" s="56" t="str">
        <f t="shared" si="6"/>
        <v>TB_BAS_SHOP_EMP.EMP_CARD_NO</v>
      </c>
      <c r="N245" s="54" t="str">
        <f t="shared" si="7"/>
        <v>매장사원^TB_BAS_SHOP_EMP^사원카드번호^EMP_CARD_NO^^VARCHAR2^20^^</v>
      </c>
    </row>
    <row r="246" spans="1:14" x14ac:dyDescent="0.25">
      <c r="A246" s="56" t="s">
        <v>663</v>
      </c>
      <c r="B246" s="56"/>
      <c r="C246" s="56" t="s">
        <v>260</v>
      </c>
      <c r="D246" s="56" t="s">
        <v>261</v>
      </c>
      <c r="E246" s="56" t="s">
        <v>445</v>
      </c>
      <c r="F246" s="56" t="s">
        <v>446</v>
      </c>
      <c r="G246" s="56"/>
      <c r="H246" s="56"/>
      <c r="I246" s="56" t="s">
        <v>37</v>
      </c>
      <c r="J246" s="56">
        <v>50</v>
      </c>
      <c r="K246" s="56"/>
      <c r="L246" s="56"/>
      <c r="M246" s="56" t="str">
        <f t="shared" si="6"/>
        <v>TB_BAS_SHOP_EMP.TEL_NO</v>
      </c>
      <c r="N246" s="54" t="str">
        <f t="shared" si="7"/>
        <v>매장사원^TB_BAS_SHOP_EMP^전화번호^TEL_NO^^VARCHAR2^50^^</v>
      </c>
    </row>
    <row r="247" spans="1:14" x14ac:dyDescent="0.25">
      <c r="A247" s="56" t="s">
        <v>663</v>
      </c>
      <c r="B247" s="56"/>
      <c r="C247" s="56" t="s">
        <v>260</v>
      </c>
      <c r="D247" s="56" t="s">
        <v>261</v>
      </c>
      <c r="E247" s="56" t="s">
        <v>1372</v>
      </c>
      <c r="F247" s="56" t="s">
        <v>1373</v>
      </c>
      <c r="G247" s="56"/>
      <c r="H247" s="56"/>
      <c r="I247" s="56" t="s">
        <v>37</v>
      </c>
      <c r="J247" s="56">
        <v>20</v>
      </c>
      <c r="K247" s="56"/>
      <c r="L247" s="56"/>
      <c r="M247" s="56" t="str">
        <f t="shared" si="6"/>
        <v>TB_BAS_SHOP_EMP.MOBILE_NO</v>
      </c>
      <c r="N247" s="54" t="str">
        <f t="shared" si="7"/>
        <v>매장사원^TB_BAS_SHOP_EMP^모바일번호^MOBILE_NO^^VARCHAR2^20^^</v>
      </c>
    </row>
    <row r="248" spans="1:14" x14ac:dyDescent="0.25">
      <c r="A248" s="56" t="s">
        <v>663</v>
      </c>
      <c r="B248" s="56"/>
      <c r="C248" s="56" t="s">
        <v>260</v>
      </c>
      <c r="D248" s="56" t="s">
        <v>261</v>
      </c>
      <c r="E248" s="56" t="s">
        <v>447</v>
      </c>
      <c r="F248" s="56" t="s">
        <v>1376</v>
      </c>
      <c r="G248" s="56"/>
      <c r="H248" s="56"/>
      <c r="I248" s="56" t="s">
        <v>37</v>
      </c>
      <c r="J248" s="56">
        <v>6</v>
      </c>
      <c r="K248" s="56"/>
      <c r="L248" s="56"/>
      <c r="M248" s="56" t="str">
        <f t="shared" si="6"/>
        <v>TB_BAS_SHOP_EMP.ZIP_NO</v>
      </c>
      <c r="N248" s="54" t="str">
        <f t="shared" si="7"/>
        <v>매장사원^TB_BAS_SHOP_EMP^우편번호^ZIP_NO^^VARCHAR2^6^^</v>
      </c>
    </row>
    <row r="249" spans="1:14" x14ac:dyDescent="0.25">
      <c r="A249" s="56" t="s">
        <v>663</v>
      </c>
      <c r="B249" s="56"/>
      <c r="C249" s="56" t="s">
        <v>260</v>
      </c>
      <c r="D249" s="56" t="s">
        <v>261</v>
      </c>
      <c r="E249" s="56" t="s">
        <v>1377</v>
      </c>
      <c r="F249" s="56" t="s">
        <v>1378</v>
      </c>
      <c r="G249" s="56"/>
      <c r="H249" s="56"/>
      <c r="I249" s="56" t="s">
        <v>37</v>
      </c>
      <c r="J249" s="56">
        <v>300</v>
      </c>
      <c r="K249" s="56"/>
      <c r="L249" s="56"/>
      <c r="M249" s="56" t="str">
        <f t="shared" si="6"/>
        <v>TB_BAS_SHOP_EMP.ADDR</v>
      </c>
      <c r="N249" s="54" t="str">
        <f t="shared" si="7"/>
        <v>매장사원^TB_BAS_SHOP_EMP^주소^ADDR^^VARCHAR2^300^^</v>
      </c>
    </row>
    <row r="250" spans="1:14" x14ac:dyDescent="0.25">
      <c r="A250" s="56" t="s">
        <v>663</v>
      </c>
      <c r="B250" s="56"/>
      <c r="C250" s="56" t="s">
        <v>260</v>
      </c>
      <c r="D250" s="56" t="s">
        <v>261</v>
      </c>
      <c r="E250" s="56" t="s">
        <v>1379</v>
      </c>
      <c r="F250" s="56" t="s">
        <v>1380</v>
      </c>
      <c r="G250" s="56"/>
      <c r="H250" s="56"/>
      <c r="I250" s="56" t="s">
        <v>37</v>
      </c>
      <c r="J250" s="56">
        <v>300</v>
      </c>
      <c r="K250" s="56"/>
      <c r="L250" s="56"/>
      <c r="M250" s="56" t="str">
        <f t="shared" si="6"/>
        <v>TB_BAS_SHOP_EMP.DTL_ADDR</v>
      </c>
      <c r="N250" s="54" t="str">
        <f t="shared" si="7"/>
        <v>매장사원^TB_BAS_SHOP_EMP^상세주소^DTL_ADDR^^VARCHAR2^300^^</v>
      </c>
    </row>
    <row r="251" spans="1:14" x14ac:dyDescent="0.25">
      <c r="A251" s="56" t="s">
        <v>663</v>
      </c>
      <c r="B251" s="56"/>
      <c r="C251" s="56" t="s">
        <v>260</v>
      </c>
      <c r="D251" s="56" t="s">
        <v>261</v>
      </c>
      <c r="E251" s="56" t="s">
        <v>1480</v>
      </c>
      <c r="F251" s="56" t="s">
        <v>1481</v>
      </c>
      <c r="G251" s="56"/>
      <c r="H251" s="56"/>
      <c r="I251" s="56" t="s">
        <v>37</v>
      </c>
      <c r="J251" s="56">
        <v>8</v>
      </c>
      <c r="K251" s="56" t="s">
        <v>52</v>
      </c>
      <c r="L251" s="56"/>
      <c r="M251" s="56" t="str">
        <f t="shared" si="6"/>
        <v>TB_BAS_SHOP_EMP.JOIN_DT</v>
      </c>
      <c r="N251" s="54" t="str">
        <f t="shared" si="7"/>
        <v>매장사원^TB_BAS_SHOP_EMP^입사일자^JOIN_DT^^VARCHAR2^8^Y^</v>
      </c>
    </row>
    <row r="252" spans="1:14" x14ac:dyDescent="0.25">
      <c r="A252" s="56" t="s">
        <v>663</v>
      </c>
      <c r="B252" s="56"/>
      <c r="C252" s="56" t="s">
        <v>260</v>
      </c>
      <c r="D252" s="56" t="s">
        <v>261</v>
      </c>
      <c r="E252" s="56" t="s">
        <v>1482</v>
      </c>
      <c r="F252" s="56" t="s">
        <v>1483</v>
      </c>
      <c r="G252" s="56"/>
      <c r="H252" s="56"/>
      <c r="I252" s="56" t="s">
        <v>37</v>
      </c>
      <c r="J252" s="56">
        <v>8</v>
      </c>
      <c r="K252" s="56"/>
      <c r="L252" s="56"/>
      <c r="M252" s="56" t="str">
        <f t="shared" si="6"/>
        <v>TB_BAS_SHOP_EMP.RESIGN_DT</v>
      </c>
      <c r="N252" s="54" t="str">
        <f t="shared" si="7"/>
        <v>매장사원^TB_BAS_SHOP_EMP^퇴사일자^RESIGN_DT^^VARCHAR2^8^^</v>
      </c>
    </row>
    <row r="253" spans="1:14" x14ac:dyDescent="0.25">
      <c r="A253" s="56" t="s">
        <v>663</v>
      </c>
      <c r="B253" s="56"/>
      <c r="C253" s="56" t="s">
        <v>260</v>
      </c>
      <c r="D253" s="56" t="s">
        <v>261</v>
      </c>
      <c r="E253" s="56" t="s">
        <v>1484</v>
      </c>
      <c r="F253" s="56" t="s">
        <v>1485</v>
      </c>
      <c r="G253" s="56"/>
      <c r="H253" s="56"/>
      <c r="I253" s="56" t="s">
        <v>37</v>
      </c>
      <c r="J253" s="56">
        <v>3</v>
      </c>
      <c r="K253" s="56" t="s">
        <v>52</v>
      </c>
      <c r="L253" s="56"/>
      <c r="M253" s="56" t="str">
        <f t="shared" si="6"/>
        <v>TB_BAS_SHOP_EMP.EMP_TP_CD</v>
      </c>
      <c r="N253" s="54" t="str">
        <f t="shared" si="7"/>
        <v>매장사원^TB_BAS_SHOP_EMP^사원유형코드^EMP_TP_CD^^VARCHAR2^3^Y^</v>
      </c>
    </row>
    <row r="254" spans="1:14" x14ac:dyDescent="0.25">
      <c r="A254" s="56" t="s">
        <v>663</v>
      </c>
      <c r="B254" s="56"/>
      <c r="C254" s="56" t="s">
        <v>260</v>
      </c>
      <c r="D254" s="56" t="s">
        <v>261</v>
      </c>
      <c r="E254" s="56" t="s">
        <v>1486</v>
      </c>
      <c r="F254" s="56" t="s">
        <v>1487</v>
      </c>
      <c r="G254" s="56"/>
      <c r="H254" s="56"/>
      <c r="I254" s="56" t="s">
        <v>37</v>
      </c>
      <c r="J254" s="56">
        <v>3</v>
      </c>
      <c r="K254" s="56" t="s">
        <v>52</v>
      </c>
      <c r="L254" s="56"/>
      <c r="M254" s="56" t="str">
        <f t="shared" si="6"/>
        <v>TB_BAS_SHOP_EMP.WORK_TP_CD</v>
      </c>
      <c r="N254" s="54" t="str">
        <f t="shared" si="7"/>
        <v>매장사원^TB_BAS_SHOP_EMP^근무유형코드^WORK_TP_CD^^VARCHAR2^3^Y^</v>
      </c>
    </row>
    <row r="255" spans="1:14" x14ac:dyDescent="0.25">
      <c r="A255" s="56" t="s">
        <v>663</v>
      </c>
      <c r="B255" s="56"/>
      <c r="C255" s="56" t="s">
        <v>260</v>
      </c>
      <c r="D255" s="56" t="s">
        <v>261</v>
      </c>
      <c r="E255" s="56" t="s">
        <v>1488</v>
      </c>
      <c r="F255" s="56" t="s">
        <v>1489</v>
      </c>
      <c r="G255" s="56"/>
      <c r="H255" s="56"/>
      <c r="I255" s="56" t="s">
        <v>37</v>
      </c>
      <c r="J255" s="56">
        <v>6</v>
      </c>
      <c r="K255" s="56"/>
      <c r="L255" s="56"/>
      <c r="M255" s="56" t="str">
        <f t="shared" si="6"/>
        <v>TB_BAS_SHOP_EMP.COME_TM</v>
      </c>
      <c r="N255" s="54" t="str">
        <f t="shared" si="7"/>
        <v>매장사원^TB_BAS_SHOP_EMP^출근시간^COME_TM^^VARCHAR2^6^^</v>
      </c>
    </row>
    <row r="256" spans="1:14" x14ac:dyDescent="0.25">
      <c r="A256" s="56" t="s">
        <v>663</v>
      </c>
      <c r="B256" s="56"/>
      <c r="C256" s="56" t="s">
        <v>260</v>
      </c>
      <c r="D256" s="56" t="s">
        <v>261</v>
      </c>
      <c r="E256" s="56" t="s">
        <v>1490</v>
      </c>
      <c r="F256" s="56" t="s">
        <v>1491</v>
      </c>
      <c r="G256" s="56"/>
      <c r="H256" s="56"/>
      <c r="I256" s="56" t="s">
        <v>37</v>
      </c>
      <c r="J256" s="56">
        <v>6</v>
      </c>
      <c r="K256" s="56"/>
      <c r="L256" s="56"/>
      <c r="M256" s="56" t="str">
        <f t="shared" si="6"/>
        <v>TB_BAS_SHOP_EMP.LEAVE_TM</v>
      </c>
      <c r="N256" s="54" t="str">
        <f t="shared" si="7"/>
        <v>매장사원^TB_BAS_SHOP_EMP^퇴근시간^LEAVE_TM^^VARCHAR2^6^^</v>
      </c>
    </row>
    <row r="257" spans="1:14" x14ac:dyDescent="0.25">
      <c r="A257" s="56" t="s">
        <v>663</v>
      </c>
      <c r="B257" s="56"/>
      <c r="C257" s="56" t="s">
        <v>260</v>
      </c>
      <c r="D257" s="56" t="s">
        <v>261</v>
      </c>
      <c r="E257" s="56" t="s">
        <v>1492</v>
      </c>
      <c r="F257" s="56" t="s">
        <v>1493</v>
      </c>
      <c r="G257" s="56"/>
      <c r="H257" s="56"/>
      <c r="I257" s="56" t="s">
        <v>37</v>
      </c>
      <c r="J257" s="56">
        <v>1</v>
      </c>
      <c r="K257" s="56" t="s">
        <v>52</v>
      </c>
      <c r="L257" s="56"/>
      <c r="M257" s="56" t="str">
        <f t="shared" si="6"/>
        <v>TB_BAS_SHOP_EMP.EMP_STAT_CD</v>
      </c>
      <c r="N257" s="54" t="str">
        <f t="shared" si="7"/>
        <v>매장사원^TB_BAS_SHOP_EMP^사원상태코드^EMP_STAT_CD^^VARCHAR2^1^Y^</v>
      </c>
    </row>
    <row r="258" spans="1:14" x14ac:dyDescent="0.25">
      <c r="A258" s="56" t="s">
        <v>663</v>
      </c>
      <c r="B258" s="56"/>
      <c r="C258" s="56" t="s">
        <v>260</v>
      </c>
      <c r="D258" s="56" t="s">
        <v>261</v>
      </c>
      <c r="E258" s="56" t="s">
        <v>1494</v>
      </c>
      <c r="F258" s="56" t="s">
        <v>1495</v>
      </c>
      <c r="G258" s="56"/>
      <c r="H258" s="56"/>
      <c r="I258" s="56" t="s">
        <v>37</v>
      </c>
      <c r="J258" s="56">
        <v>1</v>
      </c>
      <c r="K258" s="56" t="s">
        <v>52</v>
      </c>
      <c r="L258" s="56" t="s">
        <v>1496</v>
      </c>
      <c r="M258" s="56" t="str">
        <f t="shared" si="6"/>
        <v>TB_BAS_SHOP_EMP.PRM_USE_YN</v>
      </c>
      <c r="N258" s="54" t="str">
        <f t="shared" si="7"/>
        <v>매장사원^TB_BAS_SHOP_EMP^PRM사용여부^PRM_USE_YN^^VARCHAR2^1^Y^'N'</v>
      </c>
    </row>
    <row r="259" spans="1:14" x14ac:dyDescent="0.25">
      <c r="A259" s="56" t="s">
        <v>663</v>
      </c>
      <c r="B259" s="56"/>
      <c r="C259" s="56" t="s">
        <v>260</v>
      </c>
      <c r="D259" s="56" t="s">
        <v>261</v>
      </c>
      <c r="E259" s="56" t="s">
        <v>1497</v>
      </c>
      <c r="F259" s="56" t="s">
        <v>109</v>
      </c>
      <c r="G259" s="56"/>
      <c r="H259" s="56"/>
      <c r="I259" s="56" t="s">
        <v>37</v>
      </c>
      <c r="J259" s="56">
        <v>32</v>
      </c>
      <c r="K259" s="56"/>
      <c r="L259" s="56"/>
      <c r="M259" s="56" t="str">
        <f t="shared" ref="M259:M322" si="8">CONCATENATE(D259,".",F259)</f>
        <v>TB_BAS_SHOP_EMP.USER_ID</v>
      </c>
      <c r="N259" s="54" t="str">
        <f t="shared" ref="N259:N322" si="9">SUBSTITUTE(CONCATENATE(C259,"^",D259,"^",E259,"^",F259,"^",G259,"^",I259,"^",J259,"^",K259,"^",TRIM(L259)),"~","-")</f>
        <v>매장사원^TB_BAS_SHOP_EMP^사용자ID^USER_ID^^VARCHAR2^32^^</v>
      </c>
    </row>
    <row r="260" spans="1:14" x14ac:dyDescent="0.25">
      <c r="A260" s="56" t="s">
        <v>663</v>
      </c>
      <c r="B260" s="56"/>
      <c r="C260" s="56" t="s">
        <v>260</v>
      </c>
      <c r="D260" s="56" t="s">
        <v>261</v>
      </c>
      <c r="E260" s="56" t="s">
        <v>53</v>
      </c>
      <c r="F260" s="56" t="s">
        <v>54</v>
      </c>
      <c r="G260" s="56"/>
      <c r="H260" s="56"/>
      <c r="I260" s="56" t="s">
        <v>37</v>
      </c>
      <c r="J260" s="56">
        <v>14</v>
      </c>
      <c r="K260" s="56" t="s">
        <v>52</v>
      </c>
      <c r="L260" s="56"/>
      <c r="M260" s="56" t="str">
        <f t="shared" si="8"/>
        <v>TB_BAS_SHOP_EMP.REG_DTM</v>
      </c>
      <c r="N260" s="54" t="str">
        <f t="shared" si="9"/>
        <v>매장사원^TB_BAS_SHOP_EMP^등록일시^REG_DTM^^VARCHAR2^14^Y^</v>
      </c>
    </row>
    <row r="261" spans="1:14" x14ac:dyDescent="0.25">
      <c r="A261" s="56" t="s">
        <v>663</v>
      </c>
      <c r="B261" s="56"/>
      <c r="C261" s="56" t="s">
        <v>260</v>
      </c>
      <c r="D261" s="56" t="s">
        <v>261</v>
      </c>
      <c r="E261" s="56" t="s">
        <v>55</v>
      </c>
      <c r="F261" s="56" t="s">
        <v>56</v>
      </c>
      <c r="G261" s="56"/>
      <c r="H261" s="56"/>
      <c r="I261" s="56" t="s">
        <v>37</v>
      </c>
      <c r="J261" s="56">
        <v>32</v>
      </c>
      <c r="K261" s="56" t="s">
        <v>52</v>
      </c>
      <c r="L261" s="56"/>
      <c r="M261" s="56" t="str">
        <f t="shared" si="8"/>
        <v>TB_BAS_SHOP_EMP.REGR_ID</v>
      </c>
      <c r="N261" s="54" t="str">
        <f t="shared" si="9"/>
        <v>매장사원^TB_BAS_SHOP_EMP^등록자ID^REGR_ID^^VARCHAR2^32^Y^</v>
      </c>
    </row>
    <row r="262" spans="1:14" x14ac:dyDescent="0.25">
      <c r="A262" s="56" t="s">
        <v>663</v>
      </c>
      <c r="B262" s="56"/>
      <c r="C262" s="56" t="s">
        <v>260</v>
      </c>
      <c r="D262" s="56" t="s">
        <v>261</v>
      </c>
      <c r="E262" s="56" t="s">
        <v>57</v>
      </c>
      <c r="F262" s="56" t="s">
        <v>58</v>
      </c>
      <c r="G262" s="56"/>
      <c r="H262" s="56"/>
      <c r="I262" s="56" t="s">
        <v>37</v>
      </c>
      <c r="J262" s="56">
        <v>14</v>
      </c>
      <c r="K262" s="56" t="s">
        <v>52</v>
      </c>
      <c r="L262" s="56"/>
      <c r="M262" s="56" t="str">
        <f t="shared" si="8"/>
        <v>TB_BAS_SHOP_EMP.MOD_DTM</v>
      </c>
      <c r="N262" s="54" t="str">
        <f t="shared" si="9"/>
        <v>매장사원^TB_BAS_SHOP_EMP^수정일시^MOD_DTM^^VARCHAR2^14^Y^</v>
      </c>
    </row>
    <row r="263" spans="1:14" x14ac:dyDescent="0.25">
      <c r="A263" s="56" t="s">
        <v>663</v>
      </c>
      <c r="B263" s="56"/>
      <c r="C263" s="56" t="s">
        <v>260</v>
      </c>
      <c r="D263" s="56" t="s">
        <v>261</v>
      </c>
      <c r="E263" s="56" t="s">
        <v>59</v>
      </c>
      <c r="F263" s="56" t="s">
        <v>60</v>
      </c>
      <c r="G263" s="56"/>
      <c r="H263" s="56"/>
      <c r="I263" s="56" t="s">
        <v>37</v>
      </c>
      <c r="J263" s="56">
        <v>32</v>
      </c>
      <c r="K263" s="56" t="s">
        <v>52</v>
      </c>
      <c r="L263" s="56"/>
      <c r="M263" s="56" t="str">
        <f t="shared" si="8"/>
        <v>TB_BAS_SHOP_EMP.MODR_ID</v>
      </c>
      <c r="N263" s="54" t="str">
        <f t="shared" si="9"/>
        <v>매장사원^TB_BAS_SHOP_EMP^수정자ID^MODR_ID^^VARCHAR2^32^Y^</v>
      </c>
    </row>
    <row r="264" spans="1:14" x14ac:dyDescent="0.25">
      <c r="A264" s="56" t="s">
        <v>663</v>
      </c>
      <c r="B264" s="56"/>
      <c r="C264" s="56" t="s">
        <v>206</v>
      </c>
      <c r="D264" s="56" t="s">
        <v>207</v>
      </c>
      <c r="E264" s="56" t="s">
        <v>472</v>
      </c>
      <c r="F264" s="56" t="s">
        <v>64</v>
      </c>
      <c r="G264" s="56" t="s">
        <v>52</v>
      </c>
      <c r="H264" s="56"/>
      <c r="I264" s="56" t="s">
        <v>37</v>
      </c>
      <c r="J264" s="56">
        <v>10</v>
      </c>
      <c r="K264" s="56" t="s">
        <v>52</v>
      </c>
      <c r="L264" s="56"/>
      <c r="M264" s="56" t="str">
        <f t="shared" si="8"/>
        <v>TB_BAS_SHOP_DEPOSIT.SHOP_CD</v>
      </c>
      <c r="N264" s="54" t="str">
        <f t="shared" si="9"/>
        <v>매장입금^TB_BAS_SHOP_DEPOSIT^매장코드^SHOP_CD^Y^VARCHAR2^10^Y^</v>
      </c>
    </row>
    <row r="265" spans="1:14" x14ac:dyDescent="0.25">
      <c r="A265" s="56" t="s">
        <v>663</v>
      </c>
      <c r="B265" s="56"/>
      <c r="C265" s="56" t="s">
        <v>206</v>
      </c>
      <c r="D265" s="56" t="s">
        <v>207</v>
      </c>
      <c r="E265" s="56" t="s">
        <v>1498</v>
      </c>
      <c r="F265" s="56" t="s">
        <v>1499</v>
      </c>
      <c r="G265" s="56" t="s">
        <v>52</v>
      </c>
      <c r="H265" s="56"/>
      <c r="I265" s="56" t="s">
        <v>37</v>
      </c>
      <c r="J265" s="56">
        <v>8</v>
      </c>
      <c r="K265" s="56" t="s">
        <v>52</v>
      </c>
      <c r="L265" s="56"/>
      <c r="M265" s="56" t="str">
        <f t="shared" si="8"/>
        <v>TB_BAS_SHOP_DEPOSIT.DEPOSIT_DT</v>
      </c>
      <c r="N265" s="54" t="str">
        <f t="shared" si="9"/>
        <v>매장입금^TB_BAS_SHOP_DEPOSIT^입금일자^DEPOSIT_DT^Y^VARCHAR2^8^Y^</v>
      </c>
    </row>
    <row r="266" spans="1:14" x14ac:dyDescent="0.25">
      <c r="A266" s="56" t="s">
        <v>663</v>
      </c>
      <c r="B266" s="56"/>
      <c r="C266" s="56" t="s">
        <v>206</v>
      </c>
      <c r="D266" s="56" t="s">
        <v>207</v>
      </c>
      <c r="E266" s="56" t="s">
        <v>1500</v>
      </c>
      <c r="F266" s="56" t="s">
        <v>1501</v>
      </c>
      <c r="G266" s="56" t="s">
        <v>52</v>
      </c>
      <c r="H266" s="56"/>
      <c r="I266" s="56" t="s">
        <v>110</v>
      </c>
      <c r="J266" s="56">
        <v>5</v>
      </c>
      <c r="K266" s="56" t="s">
        <v>52</v>
      </c>
      <c r="L266" s="56"/>
      <c r="M266" s="56" t="str">
        <f t="shared" si="8"/>
        <v>TB_BAS_SHOP_DEPOSIT.DEPOSIT_SEQ</v>
      </c>
      <c r="N266" s="54" t="str">
        <f t="shared" si="9"/>
        <v>매장입금^TB_BAS_SHOP_DEPOSIT^입금일련번호^DEPOSIT_SEQ^Y^NUMBER^5^Y^</v>
      </c>
    </row>
    <row r="267" spans="1:14" x14ac:dyDescent="0.25">
      <c r="A267" s="56" t="s">
        <v>663</v>
      </c>
      <c r="B267" s="56"/>
      <c r="C267" s="56" t="s">
        <v>206</v>
      </c>
      <c r="D267" s="56" t="s">
        <v>207</v>
      </c>
      <c r="E267" s="56" t="s">
        <v>634</v>
      </c>
      <c r="F267" s="56" t="s">
        <v>555</v>
      </c>
      <c r="G267" s="56"/>
      <c r="H267" s="56"/>
      <c r="I267" s="56" t="s">
        <v>110</v>
      </c>
      <c r="J267" s="56" t="s">
        <v>476</v>
      </c>
      <c r="K267" s="56" t="s">
        <v>52</v>
      </c>
      <c r="L267" s="56">
        <v>0</v>
      </c>
      <c r="M267" s="56" t="str">
        <f t="shared" si="8"/>
        <v>TB_BAS_SHOP_DEPOSIT.DEPOSIT_AMT</v>
      </c>
      <c r="N267" s="54" t="str">
        <f t="shared" si="9"/>
        <v>매장입금^TB_BAS_SHOP_DEPOSIT^입금금액^DEPOSIT_AMT^^NUMBER^20,5^Y^0</v>
      </c>
    </row>
    <row r="268" spans="1:14" x14ac:dyDescent="0.25">
      <c r="A268" s="56" t="s">
        <v>663</v>
      </c>
      <c r="B268" s="56"/>
      <c r="C268" s="56" t="s">
        <v>206</v>
      </c>
      <c r="D268" s="56" t="s">
        <v>207</v>
      </c>
      <c r="E268" s="56" t="s">
        <v>1502</v>
      </c>
      <c r="F268" s="56" t="s">
        <v>1503</v>
      </c>
      <c r="G268" s="56"/>
      <c r="H268" s="56"/>
      <c r="I268" s="56" t="s">
        <v>110</v>
      </c>
      <c r="J268" s="56" t="s">
        <v>476</v>
      </c>
      <c r="K268" s="56" t="s">
        <v>52</v>
      </c>
      <c r="L268" s="56">
        <v>0</v>
      </c>
      <c r="M268" s="56" t="str">
        <f t="shared" si="8"/>
        <v>TB_BAS_SHOP_DEPOSIT.DEPOSIT_CNCL_AMT</v>
      </c>
      <c r="N268" s="54" t="str">
        <f t="shared" si="9"/>
        <v>매장입금^TB_BAS_SHOP_DEPOSIT^입금취소금액^DEPOSIT_CNCL_AMT^^NUMBER^20,5^Y^0</v>
      </c>
    </row>
    <row r="269" spans="1:14" x14ac:dyDescent="0.25">
      <c r="A269" s="56" t="s">
        <v>663</v>
      </c>
      <c r="B269" s="56"/>
      <c r="C269" s="56" t="s">
        <v>206</v>
      </c>
      <c r="D269" s="56" t="s">
        <v>207</v>
      </c>
      <c r="E269" s="56" t="s">
        <v>1504</v>
      </c>
      <c r="F269" s="56" t="s">
        <v>657</v>
      </c>
      <c r="G269" s="56"/>
      <c r="H269" s="56"/>
      <c r="I269" s="56" t="s">
        <v>37</v>
      </c>
      <c r="J269" s="56">
        <v>8</v>
      </c>
      <c r="K269" s="56" t="s">
        <v>52</v>
      </c>
      <c r="L269" s="56"/>
      <c r="M269" s="56" t="str">
        <f t="shared" si="8"/>
        <v>TB_BAS_SHOP_DEPOSIT.SALE_DT</v>
      </c>
      <c r="N269" s="54" t="str">
        <f t="shared" si="9"/>
        <v>매장입금^TB_BAS_SHOP_DEPOSIT^판매일자^SALE_DT^^VARCHAR2^8^Y^</v>
      </c>
    </row>
    <row r="270" spans="1:14" x14ac:dyDescent="0.25">
      <c r="A270" s="56" t="s">
        <v>663</v>
      </c>
      <c r="B270" s="56"/>
      <c r="C270" s="56" t="s">
        <v>206</v>
      </c>
      <c r="D270" s="56" t="s">
        <v>207</v>
      </c>
      <c r="E270" s="56" t="s">
        <v>1505</v>
      </c>
      <c r="F270" s="56" t="s">
        <v>1506</v>
      </c>
      <c r="G270" s="56"/>
      <c r="H270" s="56"/>
      <c r="I270" s="56" t="s">
        <v>37</v>
      </c>
      <c r="J270" s="56">
        <v>3</v>
      </c>
      <c r="K270" s="56" t="s">
        <v>52</v>
      </c>
      <c r="L270" s="56"/>
      <c r="M270" s="56" t="str">
        <f t="shared" si="8"/>
        <v>TB_BAS_SHOP_DEPOSIT.DEPOSIT_DIV_CD</v>
      </c>
      <c r="N270" s="54" t="str">
        <f t="shared" si="9"/>
        <v>매장입금^TB_BAS_SHOP_DEPOSIT^입금구분코드^DEPOSIT_DIV_CD^^VARCHAR2^3^Y^</v>
      </c>
    </row>
    <row r="271" spans="1:14" x14ac:dyDescent="0.25">
      <c r="A271" s="56" t="s">
        <v>663</v>
      </c>
      <c r="B271" s="56"/>
      <c r="C271" s="56" t="s">
        <v>206</v>
      </c>
      <c r="D271" s="56" t="s">
        <v>207</v>
      </c>
      <c r="E271" s="56" t="s">
        <v>53</v>
      </c>
      <c r="F271" s="56" t="s">
        <v>54</v>
      </c>
      <c r="G271" s="56"/>
      <c r="H271" s="56"/>
      <c r="I271" s="56" t="s">
        <v>37</v>
      </c>
      <c r="J271" s="56">
        <v>14</v>
      </c>
      <c r="K271" s="56" t="s">
        <v>52</v>
      </c>
      <c r="L271" s="56"/>
      <c r="M271" s="56" t="str">
        <f t="shared" si="8"/>
        <v>TB_BAS_SHOP_DEPOSIT.REG_DTM</v>
      </c>
      <c r="N271" s="54" t="str">
        <f t="shared" si="9"/>
        <v>매장입금^TB_BAS_SHOP_DEPOSIT^등록일시^REG_DTM^^VARCHAR2^14^Y^</v>
      </c>
    </row>
    <row r="272" spans="1:14" x14ac:dyDescent="0.25">
      <c r="A272" s="56" t="s">
        <v>663</v>
      </c>
      <c r="B272" s="56"/>
      <c r="C272" s="56" t="s">
        <v>206</v>
      </c>
      <c r="D272" s="56" t="s">
        <v>207</v>
      </c>
      <c r="E272" s="56" t="s">
        <v>55</v>
      </c>
      <c r="F272" s="56" t="s">
        <v>56</v>
      </c>
      <c r="G272" s="56"/>
      <c r="H272" s="56"/>
      <c r="I272" s="56" t="s">
        <v>37</v>
      </c>
      <c r="J272" s="56">
        <v>32</v>
      </c>
      <c r="K272" s="56" t="s">
        <v>52</v>
      </c>
      <c r="L272" s="56"/>
      <c r="M272" s="56" t="str">
        <f t="shared" si="8"/>
        <v>TB_BAS_SHOP_DEPOSIT.REGR_ID</v>
      </c>
      <c r="N272" s="54" t="str">
        <f t="shared" si="9"/>
        <v>매장입금^TB_BAS_SHOP_DEPOSIT^등록자ID^REGR_ID^^VARCHAR2^32^Y^</v>
      </c>
    </row>
    <row r="273" spans="1:14" x14ac:dyDescent="0.25">
      <c r="A273" s="56" t="s">
        <v>663</v>
      </c>
      <c r="B273" s="56"/>
      <c r="C273" s="56" t="s">
        <v>206</v>
      </c>
      <c r="D273" s="56" t="s">
        <v>207</v>
      </c>
      <c r="E273" s="56" t="s">
        <v>57</v>
      </c>
      <c r="F273" s="56" t="s">
        <v>58</v>
      </c>
      <c r="G273" s="56"/>
      <c r="H273" s="56"/>
      <c r="I273" s="56" t="s">
        <v>37</v>
      </c>
      <c r="J273" s="56">
        <v>14</v>
      </c>
      <c r="K273" s="56" t="s">
        <v>52</v>
      </c>
      <c r="L273" s="56"/>
      <c r="M273" s="56" t="str">
        <f t="shared" si="8"/>
        <v>TB_BAS_SHOP_DEPOSIT.MOD_DTM</v>
      </c>
      <c r="N273" s="54" t="str">
        <f t="shared" si="9"/>
        <v>매장입금^TB_BAS_SHOP_DEPOSIT^수정일시^MOD_DTM^^VARCHAR2^14^Y^</v>
      </c>
    </row>
    <row r="274" spans="1:14" x14ac:dyDescent="0.25">
      <c r="A274" s="56" t="s">
        <v>663</v>
      </c>
      <c r="B274" s="56"/>
      <c r="C274" s="56" t="s">
        <v>206</v>
      </c>
      <c r="D274" s="56" t="s">
        <v>207</v>
      </c>
      <c r="E274" s="56" t="s">
        <v>59</v>
      </c>
      <c r="F274" s="56" t="s">
        <v>60</v>
      </c>
      <c r="G274" s="56"/>
      <c r="H274" s="56"/>
      <c r="I274" s="56" t="s">
        <v>37</v>
      </c>
      <c r="J274" s="56">
        <v>32</v>
      </c>
      <c r="K274" s="56" t="s">
        <v>52</v>
      </c>
      <c r="L274" s="56"/>
      <c r="M274" s="56" t="str">
        <f t="shared" si="8"/>
        <v>TB_BAS_SHOP_DEPOSIT.MODR_ID</v>
      </c>
      <c r="N274" s="54" t="str">
        <f t="shared" si="9"/>
        <v>매장입금^TB_BAS_SHOP_DEPOSIT^수정자ID^MODR_ID^^VARCHAR2^32^Y^</v>
      </c>
    </row>
    <row r="275" spans="1:14" x14ac:dyDescent="0.25">
      <c r="A275" s="56" t="s">
        <v>663</v>
      </c>
      <c r="B275" s="56"/>
      <c r="C275" s="56" t="s">
        <v>258</v>
      </c>
      <c r="D275" s="56" t="s">
        <v>259</v>
      </c>
      <c r="E275" s="56" t="s">
        <v>472</v>
      </c>
      <c r="F275" s="56" t="s">
        <v>64</v>
      </c>
      <c r="G275" s="56" t="s">
        <v>52</v>
      </c>
      <c r="H275" s="56"/>
      <c r="I275" s="56" t="s">
        <v>37</v>
      </c>
      <c r="J275" s="56">
        <v>10</v>
      </c>
      <c r="K275" s="56" t="s">
        <v>52</v>
      </c>
      <c r="L275" s="56"/>
      <c r="M275" s="56" t="str">
        <f t="shared" si="8"/>
        <v>TB_BAS_SHOP_DOW_ACCT.SHOP_CD</v>
      </c>
      <c r="N275" s="54" t="str">
        <f t="shared" si="9"/>
        <v>매장입출금계정^TB_BAS_SHOP_DOW_ACCT^매장코드^SHOP_CD^Y^VARCHAR2^10^Y^</v>
      </c>
    </row>
    <row r="276" spans="1:14" x14ac:dyDescent="0.25">
      <c r="A276" s="56" t="s">
        <v>663</v>
      </c>
      <c r="B276" s="56"/>
      <c r="C276" s="56" t="s">
        <v>258</v>
      </c>
      <c r="D276" s="56" t="s">
        <v>259</v>
      </c>
      <c r="E276" s="56" t="s">
        <v>1507</v>
      </c>
      <c r="F276" s="56" t="s">
        <v>1508</v>
      </c>
      <c r="G276" s="56" t="s">
        <v>52</v>
      </c>
      <c r="H276" s="56"/>
      <c r="I276" s="56" t="s">
        <v>37</v>
      </c>
      <c r="J276" s="56">
        <v>3</v>
      </c>
      <c r="K276" s="56" t="s">
        <v>52</v>
      </c>
      <c r="L276" s="56"/>
      <c r="M276" s="56" t="str">
        <f t="shared" si="8"/>
        <v>TB_BAS_SHOP_DOW_ACCT.DOW_DIV_CD</v>
      </c>
      <c r="N276" s="54" t="str">
        <f t="shared" si="9"/>
        <v>매장입출금계정^TB_BAS_SHOP_DOW_ACCT^입출금구분코드^DOW_DIV_CD^Y^VARCHAR2^3^Y^</v>
      </c>
    </row>
    <row r="277" spans="1:14" x14ac:dyDescent="0.25">
      <c r="A277" s="56" t="s">
        <v>663</v>
      </c>
      <c r="B277" s="56"/>
      <c r="C277" s="56" t="s">
        <v>258</v>
      </c>
      <c r="D277" s="56" t="s">
        <v>259</v>
      </c>
      <c r="E277" s="56" t="s">
        <v>1509</v>
      </c>
      <c r="F277" s="56" t="s">
        <v>1510</v>
      </c>
      <c r="G277" s="56" t="s">
        <v>52</v>
      </c>
      <c r="H277" s="56"/>
      <c r="I277" s="56" t="s">
        <v>37</v>
      </c>
      <c r="J277" s="56">
        <v>3</v>
      </c>
      <c r="K277" s="56" t="s">
        <v>52</v>
      </c>
      <c r="L277" s="56"/>
      <c r="M277" s="56" t="str">
        <f t="shared" si="8"/>
        <v>TB_BAS_SHOP_DOW_ACCT.DOW_CD</v>
      </c>
      <c r="N277" s="54" t="str">
        <f t="shared" si="9"/>
        <v>매장입출금계정^TB_BAS_SHOP_DOW_ACCT^입출금코드^DOW_CD^Y^VARCHAR2^3^Y^</v>
      </c>
    </row>
    <row r="278" spans="1:14" x14ac:dyDescent="0.25">
      <c r="A278" s="56" t="s">
        <v>663</v>
      </c>
      <c r="B278" s="56"/>
      <c r="C278" s="56" t="s">
        <v>258</v>
      </c>
      <c r="D278" s="56" t="s">
        <v>259</v>
      </c>
      <c r="E278" s="56" t="s">
        <v>1511</v>
      </c>
      <c r="F278" s="56" t="s">
        <v>1512</v>
      </c>
      <c r="G278" s="56"/>
      <c r="H278" s="56"/>
      <c r="I278" s="56" t="s">
        <v>37</v>
      </c>
      <c r="J278" s="56">
        <v>300</v>
      </c>
      <c r="K278" s="56"/>
      <c r="L278" s="56"/>
      <c r="M278" s="56" t="str">
        <f t="shared" si="8"/>
        <v>TB_BAS_SHOP_DOW_ACCT.DOW_NM</v>
      </c>
      <c r="N278" s="54" t="str">
        <f t="shared" si="9"/>
        <v>매장입출금계정^TB_BAS_SHOP_DOW_ACCT^입출금명^DOW_NM^^VARCHAR2^300^^</v>
      </c>
    </row>
    <row r="279" spans="1:14" x14ac:dyDescent="0.25">
      <c r="A279" s="56" t="s">
        <v>663</v>
      </c>
      <c r="B279" s="56"/>
      <c r="C279" s="56" t="s">
        <v>258</v>
      </c>
      <c r="D279" s="56" t="s">
        <v>259</v>
      </c>
      <c r="E279" s="56" t="s">
        <v>50</v>
      </c>
      <c r="F279" s="56" t="s">
        <v>51</v>
      </c>
      <c r="G279" s="56"/>
      <c r="H279" s="56"/>
      <c r="I279" s="56" t="s">
        <v>37</v>
      </c>
      <c r="J279" s="56">
        <v>1</v>
      </c>
      <c r="K279" s="56" t="s">
        <v>52</v>
      </c>
      <c r="L279" s="56" t="s">
        <v>1276</v>
      </c>
      <c r="M279" s="56" t="str">
        <f t="shared" si="8"/>
        <v>TB_BAS_SHOP_DOW_ACCT.USE_YN</v>
      </c>
      <c r="N279" s="54" t="str">
        <f t="shared" si="9"/>
        <v>매장입출금계정^TB_BAS_SHOP_DOW_ACCT^사용여부^USE_YN^^VARCHAR2^1^Y^'Y'</v>
      </c>
    </row>
    <row r="280" spans="1:14" x14ac:dyDescent="0.25">
      <c r="A280" s="56" t="s">
        <v>663</v>
      </c>
      <c r="B280" s="56"/>
      <c r="C280" s="56" t="s">
        <v>258</v>
      </c>
      <c r="D280" s="56" t="s">
        <v>259</v>
      </c>
      <c r="E280" s="56" t="s">
        <v>61</v>
      </c>
      <c r="F280" s="56" t="s">
        <v>62</v>
      </c>
      <c r="G280" s="56"/>
      <c r="H280" s="56"/>
      <c r="I280" s="56" t="s">
        <v>37</v>
      </c>
      <c r="J280" s="56">
        <v>2000</v>
      </c>
      <c r="K280" s="56"/>
      <c r="L280" s="56"/>
      <c r="M280" s="56" t="str">
        <f t="shared" si="8"/>
        <v>TB_BAS_SHOP_DOW_ACCT.REMARK</v>
      </c>
      <c r="N280" s="54" t="str">
        <f t="shared" si="9"/>
        <v>매장입출금계정^TB_BAS_SHOP_DOW_ACCT^비고^REMARK^^VARCHAR2^2000^^</v>
      </c>
    </row>
    <row r="281" spans="1:14" x14ac:dyDescent="0.25">
      <c r="A281" s="56" t="s">
        <v>663</v>
      </c>
      <c r="B281" s="56"/>
      <c r="C281" s="56" t="s">
        <v>258</v>
      </c>
      <c r="D281" s="56" t="s">
        <v>259</v>
      </c>
      <c r="E281" s="56" t="s">
        <v>53</v>
      </c>
      <c r="F281" s="56" t="s">
        <v>54</v>
      </c>
      <c r="G281" s="56"/>
      <c r="H281" s="56"/>
      <c r="I281" s="56" t="s">
        <v>37</v>
      </c>
      <c r="J281" s="56">
        <v>14</v>
      </c>
      <c r="K281" s="56" t="s">
        <v>52</v>
      </c>
      <c r="L281" s="56"/>
      <c r="M281" s="56" t="str">
        <f t="shared" si="8"/>
        <v>TB_BAS_SHOP_DOW_ACCT.REG_DTM</v>
      </c>
      <c r="N281" s="54" t="str">
        <f t="shared" si="9"/>
        <v>매장입출금계정^TB_BAS_SHOP_DOW_ACCT^등록일시^REG_DTM^^VARCHAR2^14^Y^</v>
      </c>
    </row>
    <row r="282" spans="1:14" x14ac:dyDescent="0.25">
      <c r="A282" s="56" t="s">
        <v>663</v>
      </c>
      <c r="B282" s="56"/>
      <c r="C282" s="56" t="s">
        <v>258</v>
      </c>
      <c r="D282" s="56" t="s">
        <v>259</v>
      </c>
      <c r="E282" s="56" t="s">
        <v>55</v>
      </c>
      <c r="F282" s="56" t="s">
        <v>56</v>
      </c>
      <c r="G282" s="56"/>
      <c r="H282" s="56"/>
      <c r="I282" s="56" t="s">
        <v>37</v>
      </c>
      <c r="J282" s="56">
        <v>32</v>
      </c>
      <c r="K282" s="56" t="s">
        <v>52</v>
      </c>
      <c r="L282" s="56"/>
      <c r="M282" s="56" t="str">
        <f t="shared" si="8"/>
        <v>TB_BAS_SHOP_DOW_ACCT.REGR_ID</v>
      </c>
      <c r="N282" s="54" t="str">
        <f t="shared" si="9"/>
        <v>매장입출금계정^TB_BAS_SHOP_DOW_ACCT^등록자ID^REGR_ID^^VARCHAR2^32^Y^</v>
      </c>
    </row>
    <row r="283" spans="1:14" x14ac:dyDescent="0.25">
      <c r="A283" s="56" t="s">
        <v>663</v>
      </c>
      <c r="B283" s="56"/>
      <c r="C283" s="56" t="s">
        <v>258</v>
      </c>
      <c r="D283" s="56" t="s">
        <v>259</v>
      </c>
      <c r="E283" s="56" t="s">
        <v>57</v>
      </c>
      <c r="F283" s="56" t="s">
        <v>58</v>
      </c>
      <c r="G283" s="56"/>
      <c r="H283" s="56"/>
      <c r="I283" s="56" t="s">
        <v>37</v>
      </c>
      <c r="J283" s="56">
        <v>14</v>
      </c>
      <c r="K283" s="56" t="s">
        <v>52</v>
      </c>
      <c r="L283" s="56"/>
      <c r="M283" s="56" t="str">
        <f t="shared" si="8"/>
        <v>TB_BAS_SHOP_DOW_ACCT.MOD_DTM</v>
      </c>
      <c r="N283" s="54" t="str">
        <f t="shared" si="9"/>
        <v>매장입출금계정^TB_BAS_SHOP_DOW_ACCT^수정일시^MOD_DTM^^VARCHAR2^14^Y^</v>
      </c>
    </row>
    <row r="284" spans="1:14" x14ac:dyDescent="0.25">
      <c r="A284" s="56" t="s">
        <v>663</v>
      </c>
      <c r="B284" s="56"/>
      <c r="C284" s="56" t="s">
        <v>258</v>
      </c>
      <c r="D284" s="56" t="s">
        <v>259</v>
      </c>
      <c r="E284" s="56" t="s">
        <v>59</v>
      </c>
      <c r="F284" s="56" t="s">
        <v>60</v>
      </c>
      <c r="G284" s="56"/>
      <c r="H284" s="56"/>
      <c r="I284" s="56" t="s">
        <v>37</v>
      </c>
      <c r="J284" s="56">
        <v>32</v>
      </c>
      <c r="K284" s="56" t="s">
        <v>52</v>
      </c>
      <c r="L284" s="56"/>
      <c r="M284" s="56" t="str">
        <f t="shared" si="8"/>
        <v>TB_BAS_SHOP_DOW_ACCT.MODR_ID</v>
      </c>
      <c r="N284" s="54" t="str">
        <f t="shared" si="9"/>
        <v>매장입출금계정^TB_BAS_SHOP_DOW_ACCT^수정자ID^MODR_ID^^VARCHAR2^32^Y^</v>
      </c>
    </row>
    <row r="285" spans="1:14" x14ac:dyDescent="0.25">
      <c r="A285" s="56" t="s">
        <v>663</v>
      </c>
      <c r="B285" s="56"/>
      <c r="C285" s="56" t="s">
        <v>196</v>
      </c>
      <c r="D285" s="56" t="s">
        <v>197</v>
      </c>
      <c r="E285" s="56" t="s">
        <v>472</v>
      </c>
      <c r="F285" s="56" t="s">
        <v>64</v>
      </c>
      <c r="G285" s="56" t="s">
        <v>52</v>
      </c>
      <c r="H285" s="56"/>
      <c r="I285" s="56" t="s">
        <v>37</v>
      </c>
      <c r="J285" s="56">
        <v>10</v>
      </c>
      <c r="K285" s="56" t="s">
        <v>52</v>
      </c>
      <c r="L285" s="56"/>
      <c r="M285" s="56" t="str">
        <f t="shared" si="8"/>
        <v>TB_BAS_SHOP_ASSET_INVCHK.SHOP_CD</v>
      </c>
      <c r="N285" s="54" t="str">
        <f t="shared" si="9"/>
        <v>매장자산실사^TB_BAS_SHOP_ASSET_INVCHK^매장코드^SHOP_CD^Y^VARCHAR2^10^Y^</v>
      </c>
    </row>
    <row r="286" spans="1:14" x14ac:dyDescent="0.25">
      <c r="A286" s="56" t="s">
        <v>663</v>
      </c>
      <c r="B286" s="56"/>
      <c r="C286" s="56" t="s">
        <v>196</v>
      </c>
      <c r="D286" s="56" t="s">
        <v>197</v>
      </c>
      <c r="E286" s="56" t="s">
        <v>1513</v>
      </c>
      <c r="F286" s="56" t="s">
        <v>1514</v>
      </c>
      <c r="G286" s="56" t="s">
        <v>52</v>
      </c>
      <c r="H286" s="56"/>
      <c r="I286" s="56" t="s">
        <v>37</v>
      </c>
      <c r="J286" s="56">
        <v>6</v>
      </c>
      <c r="K286" s="56" t="s">
        <v>52</v>
      </c>
      <c r="L286" s="56"/>
      <c r="M286" s="56" t="str">
        <f t="shared" si="8"/>
        <v>TB_BAS_SHOP_ASSET_INVCHK.INVCHK_YM</v>
      </c>
      <c r="N286" s="54" t="str">
        <f t="shared" si="9"/>
        <v>매장자산실사^TB_BAS_SHOP_ASSET_INVCHK^실사년월^INVCHK_YM^Y^VARCHAR2^6^Y^</v>
      </c>
    </row>
    <row r="287" spans="1:14" x14ac:dyDescent="0.25">
      <c r="A287" s="56" t="s">
        <v>663</v>
      </c>
      <c r="B287" s="56"/>
      <c r="C287" s="56" t="s">
        <v>196</v>
      </c>
      <c r="D287" s="56" t="s">
        <v>197</v>
      </c>
      <c r="E287" s="56" t="s">
        <v>1515</v>
      </c>
      <c r="F287" s="56" t="s">
        <v>1516</v>
      </c>
      <c r="G287" s="56"/>
      <c r="H287" s="56"/>
      <c r="I287" s="56" t="s">
        <v>37</v>
      </c>
      <c r="J287" s="56">
        <v>8</v>
      </c>
      <c r="K287" s="56" t="s">
        <v>52</v>
      </c>
      <c r="L287" s="56"/>
      <c r="M287" s="56" t="str">
        <f t="shared" si="8"/>
        <v>TB_BAS_SHOP_ASSET_INVCHK.INVCHK_DT</v>
      </c>
      <c r="N287" s="54" t="str">
        <f t="shared" si="9"/>
        <v>매장자산실사^TB_BAS_SHOP_ASSET_INVCHK^실사일자^INVCHK_DT^^VARCHAR2^8^Y^</v>
      </c>
    </row>
    <row r="288" spans="1:14" x14ac:dyDescent="0.25">
      <c r="A288" s="56" t="s">
        <v>663</v>
      </c>
      <c r="B288" s="56"/>
      <c r="C288" s="56" t="s">
        <v>196</v>
      </c>
      <c r="D288" s="56" t="s">
        <v>197</v>
      </c>
      <c r="E288" s="56" t="s">
        <v>1517</v>
      </c>
      <c r="F288" s="56" t="s">
        <v>1518</v>
      </c>
      <c r="G288" s="56"/>
      <c r="H288" s="56"/>
      <c r="I288" s="56" t="s">
        <v>37</v>
      </c>
      <c r="J288" s="56">
        <v>1</v>
      </c>
      <c r="K288" s="56" t="s">
        <v>52</v>
      </c>
      <c r="L288" s="56" t="s">
        <v>1496</v>
      </c>
      <c r="M288" s="56" t="str">
        <f t="shared" si="8"/>
        <v>TB_BAS_SHOP_ASSET_INVCHK.CONF_YN</v>
      </c>
      <c r="N288" s="54" t="str">
        <f t="shared" si="9"/>
        <v>매장자산실사^TB_BAS_SHOP_ASSET_INVCHK^확정여부^CONF_YN^^VARCHAR2^1^Y^'N'</v>
      </c>
    </row>
    <row r="289" spans="1:14" x14ac:dyDescent="0.25">
      <c r="A289" s="56" t="s">
        <v>663</v>
      </c>
      <c r="B289" s="56"/>
      <c r="C289" s="56" t="s">
        <v>196</v>
      </c>
      <c r="D289" s="56" t="s">
        <v>197</v>
      </c>
      <c r="E289" s="56" t="s">
        <v>1168</v>
      </c>
      <c r="F289" s="56" t="s">
        <v>1169</v>
      </c>
      <c r="G289" s="56"/>
      <c r="H289" s="56"/>
      <c r="I289" s="56" t="s">
        <v>37</v>
      </c>
      <c r="J289" s="56">
        <v>10</v>
      </c>
      <c r="K289" s="56"/>
      <c r="L289" s="56"/>
      <c r="M289" s="56" t="str">
        <f t="shared" si="8"/>
        <v>TB_BAS_SHOP_ASSET_INVCHK.BRAND_CD</v>
      </c>
      <c r="N289" s="54" t="str">
        <f t="shared" si="9"/>
        <v>매장자산실사^TB_BAS_SHOP_ASSET_INVCHK^브랜드코드^BRAND_CD^^VARCHAR2^10^^</v>
      </c>
    </row>
    <row r="290" spans="1:14" x14ac:dyDescent="0.25">
      <c r="A290" s="56" t="s">
        <v>663</v>
      </c>
      <c r="B290" s="56"/>
      <c r="C290" s="56" t="s">
        <v>196</v>
      </c>
      <c r="D290" s="56" t="s">
        <v>197</v>
      </c>
      <c r="E290" s="56" t="s">
        <v>50</v>
      </c>
      <c r="F290" s="56" t="s">
        <v>51</v>
      </c>
      <c r="G290" s="56"/>
      <c r="H290" s="56"/>
      <c r="I290" s="56" t="s">
        <v>37</v>
      </c>
      <c r="J290" s="56">
        <v>1</v>
      </c>
      <c r="K290" s="56" t="s">
        <v>52</v>
      </c>
      <c r="L290" s="56" t="s">
        <v>1276</v>
      </c>
      <c r="M290" s="56" t="str">
        <f t="shared" si="8"/>
        <v>TB_BAS_SHOP_ASSET_INVCHK.USE_YN</v>
      </c>
      <c r="N290" s="54" t="str">
        <f t="shared" si="9"/>
        <v>매장자산실사^TB_BAS_SHOP_ASSET_INVCHK^사용여부^USE_YN^^VARCHAR2^1^Y^'Y'</v>
      </c>
    </row>
    <row r="291" spans="1:14" x14ac:dyDescent="0.25">
      <c r="A291" s="56" t="s">
        <v>663</v>
      </c>
      <c r="B291" s="56"/>
      <c r="C291" s="56" t="s">
        <v>196</v>
      </c>
      <c r="D291" s="56" t="s">
        <v>197</v>
      </c>
      <c r="E291" s="56" t="s">
        <v>61</v>
      </c>
      <c r="F291" s="56" t="s">
        <v>62</v>
      </c>
      <c r="G291" s="56"/>
      <c r="H291" s="56"/>
      <c r="I291" s="56" t="s">
        <v>37</v>
      </c>
      <c r="J291" s="56">
        <v>2000</v>
      </c>
      <c r="K291" s="56"/>
      <c r="L291" s="56"/>
      <c r="M291" s="56" t="str">
        <f t="shared" si="8"/>
        <v>TB_BAS_SHOP_ASSET_INVCHK.REMARK</v>
      </c>
      <c r="N291" s="54" t="str">
        <f t="shared" si="9"/>
        <v>매장자산실사^TB_BAS_SHOP_ASSET_INVCHK^비고^REMARK^^VARCHAR2^2000^^</v>
      </c>
    </row>
    <row r="292" spans="1:14" x14ac:dyDescent="0.25">
      <c r="A292" s="56" t="s">
        <v>663</v>
      </c>
      <c r="B292" s="56"/>
      <c r="C292" s="56" t="s">
        <v>196</v>
      </c>
      <c r="D292" s="56" t="s">
        <v>197</v>
      </c>
      <c r="E292" s="56" t="s">
        <v>53</v>
      </c>
      <c r="F292" s="56" t="s">
        <v>54</v>
      </c>
      <c r="G292" s="56"/>
      <c r="H292" s="56"/>
      <c r="I292" s="56" t="s">
        <v>37</v>
      </c>
      <c r="J292" s="56">
        <v>14</v>
      </c>
      <c r="K292" s="56" t="s">
        <v>52</v>
      </c>
      <c r="L292" s="56"/>
      <c r="M292" s="56" t="str">
        <f t="shared" si="8"/>
        <v>TB_BAS_SHOP_ASSET_INVCHK.REG_DTM</v>
      </c>
      <c r="N292" s="54" t="str">
        <f t="shared" si="9"/>
        <v>매장자산실사^TB_BAS_SHOP_ASSET_INVCHK^등록일시^REG_DTM^^VARCHAR2^14^Y^</v>
      </c>
    </row>
    <row r="293" spans="1:14" x14ac:dyDescent="0.25">
      <c r="A293" s="56" t="s">
        <v>663</v>
      </c>
      <c r="B293" s="56"/>
      <c r="C293" s="56" t="s">
        <v>196</v>
      </c>
      <c r="D293" s="56" t="s">
        <v>197</v>
      </c>
      <c r="E293" s="56" t="s">
        <v>55</v>
      </c>
      <c r="F293" s="56" t="s">
        <v>56</v>
      </c>
      <c r="G293" s="56"/>
      <c r="H293" s="56"/>
      <c r="I293" s="56" t="s">
        <v>37</v>
      </c>
      <c r="J293" s="56">
        <v>32</v>
      </c>
      <c r="K293" s="56" t="s">
        <v>52</v>
      </c>
      <c r="L293" s="56"/>
      <c r="M293" s="56" t="str">
        <f t="shared" si="8"/>
        <v>TB_BAS_SHOP_ASSET_INVCHK.REGR_ID</v>
      </c>
      <c r="N293" s="54" t="str">
        <f t="shared" si="9"/>
        <v>매장자산실사^TB_BAS_SHOP_ASSET_INVCHK^등록자ID^REGR_ID^^VARCHAR2^32^Y^</v>
      </c>
    </row>
    <row r="294" spans="1:14" x14ac:dyDescent="0.25">
      <c r="A294" s="56" t="s">
        <v>663</v>
      </c>
      <c r="B294" s="56"/>
      <c r="C294" s="56" t="s">
        <v>196</v>
      </c>
      <c r="D294" s="56" t="s">
        <v>197</v>
      </c>
      <c r="E294" s="56" t="s">
        <v>57</v>
      </c>
      <c r="F294" s="56" t="s">
        <v>58</v>
      </c>
      <c r="G294" s="56"/>
      <c r="H294" s="56"/>
      <c r="I294" s="56" t="s">
        <v>37</v>
      </c>
      <c r="J294" s="56">
        <v>14</v>
      </c>
      <c r="K294" s="56" t="s">
        <v>52</v>
      </c>
      <c r="L294" s="56"/>
      <c r="M294" s="56" t="str">
        <f t="shared" si="8"/>
        <v>TB_BAS_SHOP_ASSET_INVCHK.MOD_DTM</v>
      </c>
      <c r="N294" s="54" t="str">
        <f t="shared" si="9"/>
        <v>매장자산실사^TB_BAS_SHOP_ASSET_INVCHK^수정일시^MOD_DTM^^VARCHAR2^14^Y^</v>
      </c>
    </row>
    <row r="295" spans="1:14" x14ac:dyDescent="0.25">
      <c r="A295" s="56" t="s">
        <v>663</v>
      </c>
      <c r="B295" s="56"/>
      <c r="C295" s="56" t="s">
        <v>196</v>
      </c>
      <c r="D295" s="56" t="s">
        <v>197</v>
      </c>
      <c r="E295" s="56" t="s">
        <v>59</v>
      </c>
      <c r="F295" s="56" t="s">
        <v>60</v>
      </c>
      <c r="G295" s="56"/>
      <c r="H295" s="56"/>
      <c r="I295" s="56" t="s">
        <v>37</v>
      </c>
      <c r="J295" s="56">
        <v>32</v>
      </c>
      <c r="K295" s="56" t="s">
        <v>52</v>
      </c>
      <c r="L295" s="56"/>
      <c r="M295" s="56" t="str">
        <f t="shared" si="8"/>
        <v>TB_BAS_SHOP_ASSET_INVCHK.MODR_ID</v>
      </c>
      <c r="N295" s="54" t="str">
        <f t="shared" si="9"/>
        <v>매장자산실사^TB_BAS_SHOP_ASSET_INVCHK^수정자ID^MODR_ID^^VARCHAR2^32^Y^</v>
      </c>
    </row>
    <row r="296" spans="1:14" x14ac:dyDescent="0.25">
      <c r="A296" s="56" t="s">
        <v>663</v>
      </c>
      <c r="B296" s="56"/>
      <c r="C296" s="56" t="s">
        <v>198</v>
      </c>
      <c r="D296" s="56" t="s">
        <v>199</v>
      </c>
      <c r="E296" s="56" t="s">
        <v>472</v>
      </c>
      <c r="F296" s="56" t="s">
        <v>64</v>
      </c>
      <c r="G296" s="56" t="s">
        <v>52</v>
      </c>
      <c r="H296" s="56"/>
      <c r="I296" s="56" t="s">
        <v>37</v>
      </c>
      <c r="J296" s="56">
        <v>10</v>
      </c>
      <c r="K296" s="56" t="s">
        <v>52</v>
      </c>
      <c r="L296" s="56"/>
      <c r="M296" s="56" t="str">
        <f t="shared" si="8"/>
        <v>TB_BAS_SHOP_ASSET_INVCHK_DTL.SHOP_CD</v>
      </c>
      <c r="N296" s="54" t="str">
        <f t="shared" si="9"/>
        <v>매장자산실사상세^TB_BAS_SHOP_ASSET_INVCHK_DTL^매장코드^SHOP_CD^Y^VARCHAR2^10^Y^</v>
      </c>
    </row>
    <row r="297" spans="1:14" x14ac:dyDescent="0.25">
      <c r="A297" s="56" t="s">
        <v>663</v>
      </c>
      <c r="B297" s="56"/>
      <c r="C297" s="56" t="s">
        <v>198</v>
      </c>
      <c r="D297" s="56" t="s">
        <v>199</v>
      </c>
      <c r="E297" s="56" t="s">
        <v>1513</v>
      </c>
      <c r="F297" s="56" t="s">
        <v>1514</v>
      </c>
      <c r="G297" s="56" t="s">
        <v>52</v>
      </c>
      <c r="H297" s="56"/>
      <c r="I297" s="56" t="s">
        <v>37</v>
      </c>
      <c r="J297" s="56">
        <v>6</v>
      </c>
      <c r="K297" s="56" t="s">
        <v>52</v>
      </c>
      <c r="L297" s="56"/>
      <c r="M297" s="56" t="str">
        <f t="shared" si="8"/>
        <v>TB_BAS_SHOP_ASSET_INVCHK_DTL.INVCHK_YM</v>
      </c>
      <c r="N297" s="54" t="str">
        <f t="shared" si="9"/>
        <v>매장자산실사상세^TB_BAS_SHOP_ASSET_INVCHK_DTL^실사년월^INVCHK_YM^Y^VARCHAR2^6^Y^</v>
      </c>
    </row>
    <row r="298" spans="1:14" x14ac:dyDescent="0.25">
      <c r="A298" s="56" t="s">
        <v>663</v>
      </c>
      <c r="B298" s="56"/>
      <c r="C298" s="56" t="s">
        <v>198</v>
      </c>
      <c r="D298" s="56" t="s">
        <v>199</v>
      </c>
      <c r="E298" s="56" t="s">
        <v>1519</v>
      </c>
      <c r="F298" s="56" t="s">
        <v>1520</v>
      </c>
      <c r="G298" s="56" t="s">
        <v>52</v>
      </c>
      <c r="H298" s="56"/>
      <c r="I298" s="56" t="s">
        <v>37</v>
      </c>
      <c r="J298" s="56">
        <v>20</v>
      </c>
      <c r="K298" s="56" t="s">
        <v>52</v>
      </c>
      <c r="L298" s="56"/>
      <c r="M298" s="56" t="str">
        <f t="shared" si="8"/>
        <v>TB_BAS_SHOP_ASSET_INVCHK_DTL.ASSET_NO</v>
      </c>
      <c r="N298" s="54" t="str">
        <f t="shared" si="9"/>
        <v>매장자산실사상세^TB_BAS_SHOP_ASSET_INVCHK_DTL^자산번호^ASSET_NO^Y^VARCHAR2^20^Y^</v>
      </c>
    </row>
    <row r="299" spans="1:14" x14ac:dyDescent="0.25">
      <c r="A299" s="56" t="s">
        <v>663</v>
      </c>
      <c r="B299" s="56"/>
      <c r="C299" s="56" t="s">
        <v>198</v>
      </c>
      <c r="D299" s="56" t="s">
        <v>199</v>
      </c>
      <c r="E299" s="56" t="s">
        <v>1521</v>
      </c>
      <c r="F299" s="56" t="s">
        <v>1522</v>
      </c>
      <c r="G299" s="56"/>
      <c r="H299" s="56"/>
      <c r="I299" s="56" t="s">
        <v>37</v>
      </c>
      <c r="J299" s="56">
        <v>20</v>
      </c>
      <c r="K299" s="56" t="s">
        <v>52</v>
      </c>
      <c r="L299" s="56"/>
      <c r="M299" s="56" t="str">
        <f t="shared" si="8"/>
        <v>TB_BAS_SHOP_ASSET_INVCHK_DTL.ASSET_CLS_CD</v>
      </c>
      <c r="N299" s="54" t="str">
        <f t="shared" si="9"/>
        <v>매장자산실사상세^TB_BAS_SHOP_ASSET_INVCHK_DTL^자산분류코드^ASSET_CLS_CD^^VARCHAR2^20^Y^</v>
      </c>
    </row>
    <row r="300" spans="1:14" x14ac:dyDescent="0.25">
      <c r="A300" s="56" t="s">
        <v>663</v>
      </c>
      <c r="B300" s="56"/>
      <c r="C300" s="56" t="s">
        <v>198</v>
      </c>
      <c r="D300" s="56" t="s">
        <v>199</v>
      </c>
      <c r="E300" s="56" t="s">
        <v>1523</v>
      </c>
      <c r="F300" s="56" t="s">
        <v>1524</v>
      </c>
      <c r="G300" s="56"/>
      <c r="H300" s="56"/>
      <c r="I300" s="56" t="s">
        <v>37</v>
      </c>
      <c r="J300" s="56">
        <v>10</v>
      </c>
      <c r="K300" s="56" t="s">
        <v>52</v>
      </c>
      <c r="L300" s="56"/>
      <c r="M300" s="56" t="str">
        <f t="shared" si="8"/>
        <v>TB_BAS_SHOP_ASSET_INVCHK_DTL.ITEM_CLS_CD</v>
      </c>
      <c r="N300" s="54" t="str">
        <f t="shared" si="9"/>
        <v>매장자산실사상세^TB_BAS_SHOP_ASSET_INVCHK_DTL^품목분류코드^ITEM_CLS_CD^^VARCHAR2^10^Y^</v>
      </c>
    </row>
    <row r="301" spans="1:14" x14ac:dyDescent="0.25">
      <c r="A301" s="56" t="s">
        <v>663</v>
      </c>
      <c r="B301" s="56"/>
      <c r="C301" s="56" t="s">
        <v>198</v>
      </c>
      <c r="D301" s="56" t="s">
        <v>199</v>
      </c>
      <c r="E301" s="56" t="s">
        <v>1525</v>
      </c>
      <c r="F301" s="56" t="s">
        <v>1526</v>
      </c>
      <c r="G301" s="56"/>
      <c r="H301" s="56"/>
      <c r="I301" s="56" t="s">
        <v>110</v>
      </c>
      <c r="J301" s="56" t="s">
        <v>476</v>
      </c>
      <c r="K301" s="56" t="s">
        <v>52</v>
      </c>
      <c r="L301" s="56">
        <v>0</v>
      </c>
      <c r="M301" s="56" t="str">
        <f t="shared" si="8"/>
        <v>TB_BAS_SHOP_ASSET_INVCHK_DTL.ERP_QTY</v>
      </c>
      <c r="N301" s="54" t="str">
        <f t="shared" si="9"/>
        <v>매장자산실사상세^TB_BAS_SHOP_ASSET_INVCHK_DTL^ERP수량^ERP_QTY^^NUMBER^20,5^Y^0</v>
      </c>
    </row>
    <row r="302" spans="1:14" x14ac:dyDescent="0.25">
      <c r="A302" s="56" t="s">
        <v>663</v>
      </c>
      <c r="B302" s="56"/>
      <c r="C302" s="56" t="s">
        <v>198</v>
      </c>
      <c r="D302" s="56" t="s">
        <v>199</v>
      </c>
      <c r="E302" s="56" t="s">
        <v>1527</v>
      </c>
      <c r="F302" s="56" t="s">
        <v>1528</v>
      </c>
      <c r="G302" s="56"/>
      <c r="H302" s="56"/>
      <c r="I302" s="56" t="s">
        <v>110</v>
      </c>
      <c r="J302" s="56" t="s">
        <v>476</v>
      </c>
      <c r="K302" s="56" t="s">
        <v>52</v>
      </c>
      <c r="L302" s="56">
        <v>0</v>
      </c>
      <c r="M302" s="56" t="str">
        <f t="shared" si="8"/>
        <v>TB_BAS_SHOP_ASSET_INVCHK_DTL.INVCHK_QTY</v>
      </c>
      <c r="N302" s="54" t="str">
        <f t="shared" si="9"/>
        <v>매장자산실사상세^TB_BAS_SHOP_ASSET_INVCHK_DTL^실사수량^INVCHK_QTY^^NUMBER^20,5^Y^0</v>
      </c>
    </row>
    <row r="303" spans="1:14" x14ac:dyDescent="0.25">
      <c r="A303" s="56" t="s">
        <v>663</v>
      </c>
      <c r="B303" s="56"/>
      <c r="C303" s="56" t="s">
        <v>198</v>
      </c>
      <c r="D303" s="56" t="s">
        <v>199</v>
      </c>
      <c r="E303" s="56" t="s">
        <v>835</v>
      </c>
      <c r="F303" s="56" t="s">
        <v>845</v>
      </c>
      <c r="G303" s="56"/>
      <c r="H303" s="56"/>
      <c r="I303" s="56" t="s">
        <v>110</v>
      </c>
      <c r="J303" s="56" t="s">
        <v>476</v>
      </c>
      <c r="K303" s="56" t="s">
        <v>52</v>
      </c>
      <c r="L303" s="56">
        <v>0</v>
      </c>
      <c r="M303" s="56" t="str">
        <f t="shared" si="8"/>
        <v>TB_BAS_SHOP_ASSET_INVCHK_DTL.DIFF_QTY</v>
      </c>
      <c r="N303" s="54" t="str">
        <f t="shared" si="9"/>
        <v>매장자산실사상세^TB_BAS_SHOP_ASSET_INVCHK_DTL^차이수량^DIFF_QTY^^NUMBER^20,5^Y^0</v>
      </c>
    </row>
    <row r="304" spans="1:14" x14ac:dyDescent="0.25">
      <c r="A304" s="56" t="s">
        <v>663</v>
      </c>
      <c r="B304" s="56"/>
      <c r="C304" s="56" t="s">
        <v>198</v>
      </c>
      <c r="D304" s="56" t="s">
        <v>199</v>
      </c>
      <c r="E304" s="56" t="s">
        <v>50</v>
      </c>
      <c r="F304" s="56" t="s">
        <v>51</v>
      </c>
      <c r="G304" s="56"/>
      <c r="H304" s="56"/>
      <c r="I304" s="56" t="s">
        <v>37</v>
      </c>
      <c r="J304" s="56">
        <v>1</v>
      </c>
      <c r="K304" s="56" t="s">
        <v>52</v>
      </c>
      <c r="L304" s="56" t="s">
        <v>1276</v>
      </c>
      <c r="M304" s="56" t="str">
        <f t="shared" si="8"/>
        <v>TB_BAS_SHOP_ASSET_INVCHK_DTL.USE_YN</v>
      </c>
      <c r="N304" s="54" t="str">
        <f t="shared" si="9"/>
        <v>매장자산실사상세^TB_BAS_SHOP_ASSET_INVCHK_DTL^사용여부^USE_YN^^VARCHAR2^1^Y^'Y'</v>
      </c>
    </row>
    <row r="305" spans="1:14" x14ac:dyDescent="0.25">
      <c r="A305" s="56" t="s">
        <v>663</v>
      </c>
      <c r="B305" s="56"/>
      <c r="C305" s="56" t="s">
        <v>198</v>
      </c>
      <c r="D305" s="56" t="s">
        <v>199</v>
      </c>
      <c r="E305" s="56" t="s">
        <v>61</v>
      </c>
      <c r="F305" s="56" t="s">
        <v>62</v>
      </c>
      <c r="G305" s="56"/>
      <c r="H305" s="56"/>
      <c r="I305" s="56" t="s">
        <v>37</v>
      </c>
      <c r="J305" s="56">
        <v>2000</v>
      </c>
      <c r="K305" s="56"/>
      <c r="L305" s="56"/>
      <c r="M305" s="56" t="str">
        <f t="shared" si="8"/>
        <v>TB_BAS_SHOP_ASSET_INVCHK_DTL.REMARK</v>
      </c>
      <c r="N305" s="54" t="str">
        <f t="shared" si="9"/>
        <v>매장자산실사상세^TB_BAS_SHOP_ASSET_INVCHK_DTL^비고^REMARK^^VARCHAR2^2000^^</v>
      </c>
    </row>
    <row r="306" spans="1:14" x14ac:dyDescent="0.25">
      <c r="A306" s="56" t="s">
        <v>663</v>
      </c>
      <c r="B306" s="56"/>
      <c r="C306" s="56" t="s">
        <v>198</v>
      </c>
      <c r="D306" s="56" t="s">
        <v>199</v>
      </c>
      <c r="E306" s="56" t="s">
        <v>53</v>
      </c>
      <c r="F306" s="56" t="s">
        <v>54</v>
      </c>
      <c r="G306" s="56"/>
      <c r="H306" s="56"/>
      <c r="I306" s="56" t="s">
        <v>37</v>
      </c>
      <c r="J306" s="56">
        <v>14</v>
      </c>
      <c r="K306" s="56" t="s">
        <v>52</v>
      </c>
      <c r="L306" s="56"/>
      <c r="M306" s="56" t="str">
        <f t="shared" si="8"/>
        <v>TB_BAS_SHOP_ASSET_INVCHK_DTL.REG_DTM</v>
      </c>
      <c r="N306" s="54" t="str">
        <f t="shared" si="9"/>
        <v>매장자산실사상세^TB_BAS_SHOP_ASSET_INVCHK_DTL^등록일시^REG_DTM^^VARCHAR2^14^Y^</v>
      </c>
    </row>
    <row r="307" spans="1:14" x14ac:dyDescent="0.25">
      <c r="A307" s="56" t="s">
        <v>663</v>
      </c>
      <c r="B307" s="56"/>
      <c r="C307" s="56" t="s">
        <v>198</v>
      </c>
      <c r="D307" s="56" t="s">
        <v>199</v>
      </c>
      <c r="E307" s="56" t="s">
        <v>55</v>
      </c>
      <c r="F307" s="56" t="s">
        <v>56</v>
      </c>
      <c r="G307" s="56"/>
      <c r="H307" s="56"/>
      <c r="I307" s="56" t="s">
        <v>37</v>
      </c>
      <c r="J307" s="56">
        <v>32</v>
      </c>
      <c r="K307" s="56" t="s">
        <v>52</v>
      </c>
      <c r="L307" s="56"/>
      <c r="M307" s="56" t="str">
        <f t="shared" si="8"/>
        <v>TB_BAS_SHOP_ASSET_INVCHK_DTL.REGR_ID</v>
      </c>
      <c r="N307" s="54" t="str">
        <f t="shared" si="9"/>
        <v>매장자산실사상세^TB_BAS_SHOP_ASSET_INVCHK_DTL^등록자ID^REGR_ID^^VARCHAR2^32^Y^</v>
      </c>
    </row>
    <row r="308" spans="1:14" x14ac:dyDescent="0.25">
      <c r="A308" s="56" t="s">
        <v>663</v>
      </c>
      <c r="B308" s="56"/>
      <c r="C308" s="56" t="s">
        <v>198</v>
      </c>
      <c r="D308" s="56" t="s">
        <v>199</v>
      </c>
      <c r="E308" s="56" t="s">
        <v>57</v>
      </c>
      <c r="F308" s="56" t="s">
        <v>58</v>
      </c>
      <c r="G308" s="56"/>
      <c r="H308" s="56"/>
      <c r="I308" s="56" t="s">
        <v>37</v>
      </c>
      <c r="J308" s="56">
        <v>14</v>
      </c>
      <c r="K308" s="56" t="s">
        <v>52</v>
      </c>
      <c r="L308" s="56"/>
      <c r="M308" s="56" t="str">
        <f t="shared" si="8"/>
        <v>TB_BAS_SHOP_ASSET_INVCHK_DTL.MOD_DTM</v>
      </c>
      <c r="N308" s="54" t="str">
        <f t="shared" si="9"/>
        <v>매장자산실사상세^TB_BAS_SHOP_ASSET_INVCHK_DTL^수정일시^MOD_DTM^^VARCHAR2^14^Y^</v>
      </c>
    </row>
    <row r="309" spans="1:14" x14ac:dyDescent="0.25">
      <c r="A309" s="56" t="s">
        <v>663</v>
      </c>
      <c r="B309" s="56"/>
      <c r="C309" s="56" t="s">
        <v>198</v>
      </c>
      <c r="D309" s="56" t="s">
        <v>199</v>
      </c>
      <c r="E309" s="56" t="s">
        <v>59</v>
      </c>
      <c r="F309" s="56" t="s">
        <v>60</v>
      </c>
      <c r="G309" s="56"/>
      <c r="H309" s="56"/>
      <c r="I309" s="56" t="s">
        <v>37</v>
      </c>
      <c r="J309" s="56">
        <v>32</v>
      </c>
      <c r="K309" s="56" t="s">
        <v>52</v>
      </c>
      <c r="L309" s="56"/>
      <c r="M309" s="56" t="str">
        <f t="shared" si="8"/>
        <v>TB_BAS_SHOP_ASSET_INVCHK_DTL.MODR_ID</v>
      </c>
      <c r="N309" s="54" t="str">
        <f t="shared" si="9"/>
        <v>매장자산실사상세^TB_BAS_SHOP_ASSET_INVCHK_DTL^수정자ID^MODR_ID^^VARCHAR2^32^Y^</v>
      </c>
    </row>
    <row r="310" spans="1:14" x14ac:dyDescent="0.25">
      <c r="A310" s="56" t="s">
        <v>663</v>
      </c>
      <c r="B310" s="56"/>
      <c r="C310" s="56" t="s">
        <v>252</v>
      </c>
      <c r="D310" s="56" t="s">
        <v>253</v>
      </c>
      <c r="E310" s="56" t="s">
        <v>472</v>
      </c>
      <c r="F310" s="56" t="s">
        <v>64</v>
      </c>
      <c r="G310" s="56" t="s">
        <v>52</v>
      </c>
      <c r="H310" s="56"/>
      <c r="I310" s="56" t="s">
        <v>37</v>
      </c>
      <c r="J310" s="56">
        <v>10</v>
      </c>
      <c r="K310" s="56" t="s">
        <v>52</v>
      </c>
      <c r="L310" s="56"/>
      <c r="M310" s="56" t="str">
        <f t="shared" si="8"/>
        <v>TB_BAS_SHOP_CARDCO.SHOP_CD</v>
      </c>
      <c r="N310" s="54" t="str">
        <f t="shared" si="9"/>
        <v>매장카드사^TB_BAS_SHOP_CARDCO^매장코드^SHOP_CD^Y^VARCHAR2^10^Y^</v>
      </c>
    </row>
    <row r="311" spans="1:14" x14ac:dyDescent="0.25">
      <c r="A311" s="56" t="s">
        <v>663</v>
      </c>
      <c r="B311" s="56"/>
      <c r="C311" s="56" t="s">
        <v>252</v>
      </c>
      <c r="D311" s="56" t="s">
        <v>253</v>
      </c>
      <c r="E311" s="56" t="s">
        <v>1529</v>
      </c>
      <c r="F311" s="56" t="s">
        <v>1530</v>
      </c>
      <c r="G311" s="56" t="s">
        <v>52</v>
      </c>
      <c r="H311" s="56"/>
      <c r="I311" s="56" t="s">
        <v>110</v>
      </c>
      <c r="J311" s="56">
        <v>3</v>
      </c>
      <c r="K311" s="56" t="s">
        <v>52</v>
      </c>
      <c r="L311" s="56">
        <v>0</v>
      </c>
      <c r="M311" s="56" t="str">
        <f t="shared" si="8"/>
        <v>TB_BAS_SHOP_CARDCO.CARDCO_SEQ</v>
      </c>
      <c r="N311" s="54" t="str">
        <f t="shared" si="9"/>
        <v>매장카드사^TB_BAS_SHOP_CARDCO^카드사일련번호^CARDCO_SEQ^Y^NUMBER^3^Y^0</v>
      </c>
    </row>
    <row r="312" spans="1:14" x14ac:dyDescent="0.25">
      <c r="A312" s="56" t="s">
        <v>663</v>
      </c>
      <c r="B312" s="56"/>
      <c r="C312" s="56" t="s">
        <v>252</v>
      </c>
      <c r="D312" s="56" t="s">
        <v>253</v>
      </c>
      <c r="E312" s="56" t="s">
        <v>1531</v>
      </c>
      <c r="F312" s="56" t="s">
        <v>1532</v>
      </c>
      <c r="G312" s="56"/>
      <c r="H312" s="56"/>
      <c r="I312" s="56" t="s">
        <v>37</v>
      </c>
      <c r="J312" s="56">
        <v>10</v>
      </c>
      <c r="K312" s="56" t="s">
        <v>52</v>
      </c>
      <c r="L312" s="56"/>
      <c r="M312" s="56" t="str">
        <f t="shared" si="8"/>
        <v>TB_BAS_SHOP_CARDCO.CARDCO_CD</v>
      </c>
      <c r="N312" s="54" t="str">
        <f t="shared" si="9"/>
        <v>매장카드사^TB_BAS_SHOP_CARDCO^카드사코드^CARDCO_CD^^VARCHAR2^10^Y^</v>
      </c>
    </row>
    <row r="313" spans="1:14" x14ac:dyDescent="0.25">
      <c r="A313" s="56" t="s">
        <v>663</v>
      </c>
      <c r="B313" s="56"/>
      <c r="C313" s="56" t="s">
        <v>252</v>
      </c>
      <c r="D313" s="56" t="s">
        <v>253</v>
      </c>
      <c r="E313" s="56" t="s">
        <v>1533</v>
      </c>
      <c r="F313" s="56" t="s">
        <v>1534</v>
      </c>
      <c r="G313" s="56"/>
      <c r="H313" s="56"/>
      <c r="I313" s="56" t="s">
        <v>37</v>
      </c>
      <c r="J313" s="56">
        <v>20</v>
      </c>
      <c r="K313" s="56"/>
      <c r="L313" s="56"/>
      <c r="M313" s="56" t="str">
        <f t="shared" si="8"/>
        <v>TB_BAS_SHOP_CARDCO.CHAIN_NO</v>
      </c>
      <c r="N313" s="54" t="str">
        <f t="shared" si="9"/>
        <v>매장카드사^TB_BAS_SHOP_CARDCO^가맹번호^CHAIN_NO^^VARCHAR2^20^^</v>
      </c>
    </row>
    <row r="314" spans="1:14" x14ac:dyDescent="0.25">
      <c r="A314" s="56" t="s">
        <v>663</v>
      </c>
      <c r="B314" s="56"/>
      <c r="C314" s="56" t="s">
        <v>252</v>
      </c>
      <c r="D314" s="56" t="s">
        <v>253</v>
      </c>
      <c r="E314" s="56" t="s">
        <v>1535</v>
      </c>
      <c r="F314" s="56" t="s">
        <v>1536</v>
      </c>
      <c r="G314" s="56"/>
      <c r="H314" s="56"/>
      <c r="I314" s="56" t="s">
        <v>37</v>
      </c>
      <c r="J314" s="56">
        <v>10</v>
      </c>
      <c r="K314" s="56"/>
      <c r="L314" s="56"/>
      <c r="M314" s="56" t="str">
        <f t="shared" si="8"/>
        <v>TB_BAS_SHOP_CARDCO.CARD_TP_CD</v>
      </c>
      <c r="N314" s="54" t="str">
        <f t="shared" si="9"/>
        <v>매장카드사^TB_BAS_SHOP_CARDCO^카드유형코드^CARD_TP_CD^^VARCHAR2^10^^</v>
      </c>
    </row>
    <row r="315" spans="1:14" x14ac:dyDescent="0.25">
      <c r="A315" s="56" t="s">
        <v>663</v>
      </c>
      <c r="B315" s="56"/>
      <c r="C315" s="56" t="s">
        <v>252</v>
      </c>
      <c r="D315" s="56" t="s">
        <v>253</v>
      </c>
      <c r="E315" s="56" t="s">
        <v>1537</v>
      </c>
      <c r="F315" s="56" t="s">
        <v>1538</v>
      </c>
      <c r="G315" s="56"/>
      <c r="H315" s="56"/>
      <c r="I315" s="56" t="s">
        <v>110</v>
      </c>
      <c r="J315" s="56" t="s">
        <v>1397</v>
      </c>
      <c r="K315" s="56"/>
      <c r="L315" s="56">
        <v>0</v>
      </c>
      <c r="M315" s="56" t="str">
        <f t="shared" si="8"/>
        <v>TB_BAS_SHOP_CARDCO.CARDCO_FEE_RATE</v>
      </c>
      <c r="N315" s="54" t="str">
        <f t="shared" si="9"/>
        <v>매장카드사^TB_BAS_SHOP_CARDCO^카드사수수료율^CARDCO_FEE_RATE^^NUMBER^6,3^^0</v>
      </c>
    </row>
    <row r="316" spans="1:14" x14ac:dyDescent="0.25">
      <c r="A316" s="56" t="s">
        <v>663</v>
      </c>
      <c r="B316" s="56"/>
      <c r="C316" s="56" t="s">
        <v>252</v>
      </c>
      <c r="D316" s="56" t="s">
        <v>253</v>
      </c>
      <c r="E316" s="56" t="s">
        <v>1539</v>
      </c>
      <c r="F316" s="56" t="s">
        <v>1540</v>
      </c>
      <c r="G316" s="56"/>
      <c r="H316" s="56"/>
      <c r="I316" s="56" t="s">
        <v>37</v>
      </c>
      <c r="J316" s="56">
        <v>50</v>
      </c>
      <c r="K316" s="56"/>
      <c r="L316" s="56"/>
      <c r="M316" s="56" t="str">
        <f t="shared" si="8"/>
        <v>TB_BAS_SHOP_CARDCO.CARDCO_LOGIN_ID</v>
      </c>
      <c r="N316" s="54" t="str">
        <f t="shared" si="9"/>
        <v>매장카드사^TB_BAS_SHOP_CARDCO^카드사로그인ID^CARDCO_LOGIN_ID^^VARCHAR2^50^^</v>
      </c>
    </row>
    <row r="317" spans="1:14" x14ac:dyDescent="0.25">
      <c r="A317" s="56" t="s">
        <v>663</v>
      </c>
      <c r="B317" s="56"/>
      <c r="C317" s="56" t="s">
        <v>252</v>
      </c>
      <c r="D317" s="56" t="s">
        <v>253</v>
      </c>
      <c r="E317" s="56" t="s">
        <v>53</v>
      </c>
      <c r="F317" s="56" t="s">
        <v>54</v>
      </c>
      <c r="G317" s="56"/>
      <c r="H317" s="56"/>
      <c r="I317" s="56" t="s">
        <v>37</v>
      </c>
      <c r="J317" s="56">
        <v>14</v>
      </c>
      <c r="K317" s="56" t="s">
        <v>52</v>
      </c>
      <c r="L317" s="56"/>
      <c r="M317" s="56" t="str">
        <f t="shared" si="8"/>
        <v>TB_BAS_SHOP_CARDCO.REG_DTM</v>
      </c>
      <c r="N317" s="54" t="str">
        <f t="shared" si="9"/>
        <v>매장카드사^TB_BAS_SHOP_CARDCO^등록일시^REG_DTM^^VARCHAR2^14^Y^</v>
      </c>
    </row>
    <row r="318" spans="1:14" x14ac:dyDescent="0.25">
      <c r="A318" s="56" t="s">
        <v>663</v>
      </c>
      <c r="B318" s="56"/>
      <c r="C318" s="56" t="s">
        <v>252</v>
      </c>
      <c r="D318" s="56" t="s">
        <v>253</v>
      </c>
      <c r="E318" s="56" t="s">
        <v>55</v>
      </c>
      <c r="F318" s="56" t="s">
        <v>56</v>
      </c>
      <c r="G318" s="56"/>
      <c r="H318" s="56"/>
      <c r="I318" s="56" t="s">
        <v>37</v>
      </c>
      <c r="J318" s="56">
        <v>32</v>
      </c>
      <c r="K318" s="56" t="s">
        <v>52</v>
      </c>
      <c r="L318" s="56"/>
      <c r="M318" s="56" t="str">
        <f t="shared" si="8"/>
        <v>TB_BAS_SHOP_CARDCO.REGR_ID</v>
      </c>
      <c r="N318" s="54" t="str">
        <f t="shared" si="9"/>
        <v>매장카드사^TB_BAS_SHOP_CARDCO^등록자ID^REGR_ID^^VARCHAR2^32^Y^</v>
      </c>
    </row>
    <row r="319" spans="1:14" x14ac:dyDescent="0.25">
      <c r="A319" s="56" t="s">
        <v>663</v>
      </c>
      <c r="B319" s="56"/>
      <c r="C319" s="56" t="s">
        <v>252</v>
      </c>
      <c r="D319" s="56" t="s">
        <v>253</v>
      </c>
      <c r="E319" s="56" t="s">
        <v>57</v>
      </c>
      <c r="F319" s="56" t="s">
        <v>58</v>
      </c>
      <c r="G319" s="56"/>
      <c r="H319" s="56"/>
      <c r="I319" s="56" t="s">
        <v>37</v>
      </c>
      <c r="J319" s="56">
        <v>14</v>
      </c>
      <c r="K319" s="56" t="s">
        <v>52</v>
      </c>
      <c r="L319" s="56"/>
      <c r="M319" s="56" t="str">
        <f t="shared" si="8"/>
        <v>TB_BAS_SHOP_CARDCO.MOD_DTM</v>
      </c>
      <c r="N319" s="54" t="str">
        <f t="shared" si="9"/>
        <v>매장카드사^TB_BAS_SHOP_CARDCO^수정일시^MOD_DTM^^VARCHAR2^14^Y^</v>
      </c>
    </row>
    <row r="320" spans="1:14" x14ac:dyDescent="0.25">
      <c r="A320" s="56" t="s">
        <v>663</v>
      </c>
      <c r="B320" s="56"/>
      <c r="C320" s="56" t="s">
        <v>252</v>
      </c>
      <c r="D320" s="56" t="s">
        <v>253</v>
      </c>
      <c r="E320" s="56" t="s">
        <v>59</v>
      </c>
      <c r="F320" s="56" t="s">
        <v>60</v>
      </c>
      <c r="G320" s="56"/>
      <c r="H320" s="56"/>
      <c r="I320" s="56" t="s">
        <v>37</v>
      </c>
      <c r="J320" s="56">
        <v>32</v>
      </c>
      <c r="K320" s="56" t="s">
        <v>52</v>
      </c>
      <c r="L320" s="56"/>
      <c r="M320" s="56" t="str">
        <f t="shared" si="8"/>
        <v>TB_BAS_SHOP_CARDCO.MODR_ID</v>
      </c>
      <c r="N320" s="54" t="str">
        <f t="shared" si="9"/>
        <v>매장카드사^TB_BAS_SHOP_CARDCO^수정자ID^MODR_ID^^VARCHAR2^32^Y^</v>
      </c>
    </row>
    <row r="321" spans="1:14" x14ac:dyDescent="0.25">
      <c r="A321" s="56" t="s">
        <v>663</v>
      </c>
      <c r="B321" s="56"/>
      <c r="C321" s="56" t="s">
        <v>200</v>
      </c>
      <c r="D321" s="56" t="s">
        <v>201</v>
      </c>
      <c r="E321" s="56" t="s">
        <v>1168</v>
      </c>
      <c r="F321" s="56" t="s">
        <v>1169</v>
      </c>
      <c r="G321" s="56" t="s">
        <v>52</v>
      </c>
      <c r="H321" s="56"/>
      <c r="I321" s="56" t="s">
        <v>37</v>
      </c>
      <c r="J321" s="56">
        <v>10</v>
      </c>
      <c r="K321" s="56" t="s">
        <v>52</v>
      </c>
      <c r="L321" s="56"/>
      <c r="M321" s="56" t="str">
        <f t="shared" si="8"/>
        <v>TB_BAS_BRAND_SHOP.BRAND_CD</v>
      </c>
      <c r="N321" s="54" t="str">
        <f t="shared" si="9"/>
        <v>브랜드매장^TB_BAS_BRAND_SHOP^브랜드코드^BRAND_CD^Y^VARCHAR2^10^Y^</v>
      </c>
    </row>
    <row r="322" spans="1:14" x14ac:dyDescent="0.25">
      <c r="A322" s="56" t="s">
        <v>663</v>
      </c>
      <c r="B322" s="56"/>
      <c r="C322" s="56" t="s">
        <v>200</v>
      </c>
      <c r="D322" s="56" t="s">
        <v>201</v>
      </c>
      <c r="E322" s="56" t="s">
        <v>472</v>
      </c>
      <c r="F322" s="56" t="s">
        <v>64</v>
      </c>
      <c r="G322" s="56" t="s">
        <v>52</v>
      </c>
      <c r="H322" s="56"/>
      <c r="I322" s="56" t="s">
        <v>37</v>
      </c>
      <c r="J322" s="56">
        <v>10</v>
      </c>
      <c r="K322" s="56" t="s">
        <v>52</v>
      </c>
      <c r="L322" s="56"/>
      <c r="M322" s="56" t="str">
        <f t="shared" si="8"/>
        <v>TB_BAS_BRAND_SHOP.SHOP_CD</v>
      </c>
      <c r="N322" s="54" t="str">
        <f t="shared" si="9"/>
        <v>브랜드매장^TB_BAS_BRAND_SHOP^매장코드^SHOP_CD^Y^VARCHAR2^10^Y^</v>
      </c>
    </row>
    <row r="323" spans="1:14" x14ac:dyDescent="0.25">
      <c r="A323" s="56" t="s">
        <v>663</v>
      </c>
      <c r="B323" s="56"/>
      <c r="C323" s="56" t="s">
        <v>200</v>
      </c>
      <c r="D323" s="56" t="s">
        <v>201</v>
      </c>
      <c r="E323" s="56" t="s">
        <v>50</v>
      </c>
      <c r="F323" s="56" t="s">
        <v>51</v>
      </c>
      <c r="G323" s="56"/>
      <c r="H323" s="56"/>
      <c r="I323" s="56" t="s">
        <v>37</v>
      </c>
      <c r="J323" s="56">
        <v>1</v>
      </c>
      <c r="K323" s="56" t="s">
        <v>52</v>
      </c>
      <c r="L323" s="56" t="s">
        <v>1276</v>
      </c>
      <c r="M323" s="56" t="str">
        <f t="shared" ref="M323:M386" si="10">CONCATENATE(D323,".",F323)</f>
        <v>TB_BAS_BRAND_SHOP.USE_YN</v>
      </c>
      <c r="N323" s="54" t="str">
        <f t="shared" ref="N323:N386" si="11">SUBSTITUTE(CONCATENATE(C323,"^",D323,"^",E323,"^",F323,"^",G323,"^",I323,"^",J323,"^",K323,"^",TRIM(L323)),"~","-")</f>
        <v>브랜드매장^TB_BAS_BRAND_SHOP^사용여부^USE_YN^^VARCHAR2^1^Y^'Y'</v>
      </c>
    </row>
    <row r="324" spans="1:14" x14ac:dyDescent="0.25">
      <c r="A324" s="56" t="s">
        <v>663</v>
      </c>
      <c r="B324" s="56"/>
      <c r="C324" s="56" t="s">
        <v>200</v>
      </c>
      <c r="D324" s="56" t="s">
        <v>201</v>
      </c>
      <c r="E324" s="56" t="s">
        <v>53</v>
      </c>
      <c r="F324" s="56" t="s">
        <v>54</v>
      </c>
      <c r="G324" s="56"/>
      <c r="H324" s="56"/>
      <c r="I324" s="56" t="s">
        <v>37</v>
      </c>
      <c r="J324" s="56">
        <v>14</v>
      </c>
      <c r="K324" s="56" t="s">
        <v>52</v>
      </c>
      <c r="L324" s="56"/>
      <c r="M324" s="56" t="str">
        <f t="shared" si="10"/>
        <v>TB_BAS_BRAND_SHOP.REG_DTM</v>
      </c>
      <c r="N324" s="54" t="str">
        <f t="shared" si="11"/>
        <v>브랜드매장^TB_BAS_BRAND_SHOP^등록일시^REG_DTM^^VARCHAR2^14^Y^</v>
      </c>
    </row>
    <row r="325" spans="1:14" x14ac:dyDescent="0.25">
      <c r="A325" s="56" t="s">
        <v>663</v>
      </c>
      <c r="B325" s="56"/>
      <c r="C325" s="56" t="s">
        <v>200</v>
      </c>
      <c r="D325" s="56" t="s">
        <v>201</v>
      </c>
      <c r="E325" s="56" t="s">
        <v>55</v>
      </c>
      <c r="F325" s="56" t="s">
        <v>56</v>
      </c>
      <c r="G325" s="56"/>
      <c r="H325" s="56"/>
      <c r="I325" s="56" t="s">
        <v>37</v>
      </c>
      <c r="J325" s="56">
        <v>32</v>
      </c>
      <c r="K325" s="56" t="s">
        <v>52</v>
      </c>
      <c r="L325" s="56"/>
      <c r="M325" s="56" t="str">
        <f t="shared" si="10"/>
        <v>TB_BAS_BRAND_SHOP.REGR_ID</v>
      </c>
      <c r="N325" s="54" t="str">
        <f t="shared" si="11"/>
        <v>브랜드매장^TB_BAS_BRAND_SHOP^등록자ID^REGR_ID^^VARCHAR2^32^Y^</v>
      </c>
    </row>
    <row r="326" spans="1:14" x14ac:dyDescent="0.25">
      <c r="A326" s="56" t="s">
        <v>663</v>
      </c>
      <c r="B326" s="56"/>
      <c r="C326" s="56" t="s">
        <v>200</v>
      </c>
      <c r="D326" s="56" t="s">
        <v>201</v>
      </c>
      <c r="E326" s="56" t="s">
        <v>57</v>
      </c>
      <c r="F326" s="56" t="s">
        <v>58</v>
      </c>
      <c r="G326" s="56"/>
      <c r="H326" s="56"/>
      <c r="I326" s="56" t="s">
        <v>37</v>
      </c>
      <c r="J326" s="56">
        <v>14</v>
      </c>
      <c r="K326" s="56" t="s">
        <v>52</v>
      </c>
      <c r="L326" s="56"/>
      <c r="M326" s="56" t="str">
        <f t="shared" si="10"/>
        <v>TB_BAS_BRAND_SHOP.MOD_DTM</v>
      </c>
      <c r="N326" s="54" t="str">
        <f t="shared" si="11"/>
        <v>브랜드매장^TB_BAS_BRAND_SHOP^수정일시^MOD_DTM^^VARCHAR2^14^Y^</v>
      </c>
    </row>
    <row r="327" spans="1:14" x14ac:dyDescent="0.25">
      <c r="A327" s="56" t="s">
        <v>663</v>
      </c>
      <c r="B327" s="56"/>
      <c r="C327" s="56" t="s">
        <v>200</v>
      </c>
      <c r="D327" s="56" t="s">
        <v>201</v>
      </c>
      <c r="E327" s="56" t="s">
        <v>59</v>
      </c>
      <c r="F327" s="56" t="s">
        <v>60</v>
      </c>
      <c r="G327" s="56"/>
      <c r="H327" s="56"/>
      <c r="I327" s="56" t="s">
        <v>37</v>
      </c>
      <c r="J327" s="56">
        <v>32</v>
      </c>
      <c r="K327" s="56" t="s">
        <v>52</v>
      </c>
      <c r="L327" s="56"/>
      <c r="M327" s="56" t="str">
        <f t="shared" si="10"/>
        <v>TB_BAS_BRAND_SHOP.MODR_ID</v>
      </c>
      <c r="N327" s="54" t="str">
        <f t="shared" si="11"/>
        <v>브랜드매장^TB_BAS_BRAND_SHOP^수정자ID^MODR_ID^^VARCHAR2^32^Y^</v>
      </c>
    </row>
    <row r="328" spans="1:14" x14ac:dyDescent="0.25">
      <c r="A328" s="56" t="s">
        <v>663</v>
      </c>
      <c r="B328" s="56"/>
      <c r="C328" s="56" t="s">
        <v>202</v>
      </c>
      <c r="D328" s="56" t="s">
        <v>203</v>
      </c>
      <c r="E328" s="56" t="s">
        <v>1168</v>
      </c>
      <c r="F328" s="56" t="s">
        <v>1169</v>
      </c>
      <c r="G328" s="56" t="s">
        <v>52</v>
      </c>
      <c r="H328" s="56"/>
      <c r="I328" s="56" t="s">
        <v>37</v>
      </c>
      <c r="J328" s="56">
        <v>10</v>
      </c>
      <c r="K328" s="56" t="s">
        <v>52</v>
      </c>
      <c r="L328" s="56"/>
      <c r="M328" s="56" t="str">
        <f t="shared" si="10"/>
        <v>TB_BAS_VISUAL_ARTI.BRAND_CD</v>
      </c>
      <c r="N328" s="54" t="str">
        <f t="shared" si="11"/>
        <v>비쥬얼항목^TB_BAS_VISUAL_ARTI^브랜드코드^BRAND_CD^Y^VARCHAR2^10^Y^</v>
      </c>
    </row>
    <row r="329" spans="1:14" x14ac:dyDescent="0.25">
      <c r="A329" s="56" t="s">
        <v>663</v>
      </c>
      <c r="B329" s="56"/>
      <c r="C329" s="56" t="s">
        <v>202</v>
      </c>
      <c r="D329" s="56" t="s">
        <v>203</v>
      </c>
      <c r="E329" s="56" t="s">
        <v>1470</v>
      </c>
      <c r="F329" s="56" t="s">
        <v>1471</v>
      </c>
      <c r="G329" s="56" t="s">
        <v>52</v>
      </c>
      <c r="H329" s="56"/>
      <c r="I329" s="56" t="s">
        <v>37</v>
      </c>
      <c r="J329" s="56">
        <v>20</v>
      </c>
      <c r="K329" s="56" t="s">
        <v>52</v>
      </c>
      <c r="L329" s="56"/>
      <c r="M329" s="56" t="str">
        <f t="shared" si="10"/>
        <v>TB_BAS_VISUAL_ARTI.VISUAL_ARTI_CD</v>
      </c>
      <c r="N329" s="54" t="str">
        <f t="shared" si="11"/>
        <v>비쥬얼항목^TB_BAS_VISUAL_ARTI^비쥬얼항목코드^VISUAL_ARTI_CD^Y^VARCHAR2^20^Y^</v>
      </c>
    </row>
    <row r="330" spans="1:14" x14ac:dyDescent="0.25">
      <c r="A330" s="56" t="s">
        <v>663</v>
      </c>
      <c r="B330" s="56"/>
      <c r="C330" s="56" t="s">
        <v>202</v>
      </c>
      <c r="D330" s="56" t="s">
        <v>203</v>
      </c>
      <c r="E330" s="56" t="s">
        <v>1541</v>
      </c>
      <c r="F330" s="56" t="s">
        <v>1542</v>
      </c>
      <c r="G330" s="56"/>
      <c r="H330" s="56"/>
      <c r="I330" s="56" t="s">
        <v>37</v>
      </c>
      <c r="J330" s="56">
        <v>300</v>
      </c>
      <c r="K330" s="56"/>
      <c r="L330" s="56"/>
      <c r="M330" s="56" t="str">
        <f t="shared" si="10"/>
        <v>TB_BAS_VISUAL_ARTI.VISUAL_ARTI_KN</v>
      </c>
      <c r="N330" s="54" t="str">
        <f t="shared" si="11"/>
        <v>비쥬얼항목^TB_BAS_VISUAL_ARTI^비쥬얼항목한글명^VISUAL_ARTI_KN^^VARCHAR2^300^^</v>
      </c>
    </row>
    <row r="331" spans="1:14" x14ac:dyDescent="0.25">
      <c r="A331" s="56" t="s">
        <v>663</v>
      </c>
      <c r="B331" s="56"/>
      <c r="C331" s="56" t="s">
        <v>202</v>
      </c>
      <c r="D331" s="56" t="s">
        <v>203</v>
      </c>
      <c r="E331" s="56" t="s">
        <v>1543</v>
      </c>
      <c r="F331" s="56" t="s">
        <v>1544</v>
      </c>
      <c r="G331" s="56"/>
      <c r="H331" s="56"/>
      <c r="I331" s="56" t="s">
        <v>37</v>
      </c>
      <c r="J331" s="56">
        <v>300</v>
      </c>
      <c r="K331" s="56"/>
      <c r="L331" s="56"/>
      <c r="M331" s="56" t="str">
        <f t="shared" si="10"/>
        <v>TB_BAS_VISUAL_ARTI.VISUAL_ARTI_EN</v>
      </c>
      <c r="N331" s="54" t="str">
        <f t="shared" si="11"/>
        <v>비쥬얼항목^TB_BAS_VISUAL_ARTI^비쥬얼항목영어명^VISUAL_ARTI_EN^^VARCHAR2^300^^</v>
      </c>
    </row>
    <row r="332" spans="1:14" x14ac:dyDescent="0.25">
      <c r="A332" s="56" t="s">
        <v>663</v>
      </c>
      <c r="B332" s="56"/>
      <c r="C332" s="56" t="s">
        <v>202</v>
      </c>
      <c r="D332" s="56" t="s">
        <v>203</v>
      </c>
      <c r="E332" s="56" t="s">
        <v>1545</v>
      </c>
      <c r="F332" s="56" t="s">
        <v>1546</v>
      </c>
      <c r="G332" s="56"/>
      <c r="H332" s="56"/>
      <c r="I332" s="56" t="s">
        <v>37</v>
      </c>
      <c r="J332" s="56">
        <v>300</v>
      </c>
      <c r="K332" s="56"/>
      <c r="L332" s="56"/>
      <c r="M332" s="56" t="str">
        <f t="shared" si="10"/>
        <v>TB_BAS_VISUAL_ARTI.VISUAL_ARTI_GN</v>
      </c>
      <c r="N332" s="54" t="str">
        <f t="shared" si="11"/>
        <v>비쥬얼항목^TB_BAS_VISUAL_ARTI^비쥬얼항목현지명^VISUAL_ARTI_GN^^VARCHAR2^300^^</v>
      </c>
    </row>
    <row r="333" spans="1:14" x14ac:dyDescent="0.25">
      <c r="A333" s="56" t="s">
        <v>663</v>
      </c>
      <c r="B333" s="56"/>
      <c r="C333" s="56" t="s">
        <v>202</v>
      </c>
      <c r="D333" s="56" t="s">
        <v>203</v>
      </c>
      <c r="E333" s="56" t="s">
        <v>1547</v>
      </c>
      <c r="F333" s="56" t="s">
        <v>1548</v>
      </c>
      <c r="G333" s="56"/>
      <c r="H333" s="56"/>
      <c r="I333" s="56" t="s">
        <v>37</v>
      </c>
      <c r="J333" s="56">
        <v>1</v>
      </c>
      <c r="K333" s="56" t="s">
        <v>52</v>
      </c>
      <c r="L333" s="56"/>
      <c r="M333" s="56" t="str">
        <f t="shared" si="10"/>
        <v>TB_BAS_VISUAL_ARTI.VISUAL_ARTI_DIV_CD</v>
      </c>
      <c r="N333" s="54" t="str">
        <f t="shared" si="11"/>
        <v>비쥬얼항목^TB_BAS_VISUAL_ARTI^비쥬얼항목구분코드^VISUAL_ARTI_DIV_CD^^VARCHAR2^1^Y^</v>
      </c>
    </row>
    <row r="334" spans="1:14" x14ac:dyDescent="0.25">
      <c r="A334" s="56" t="s">
        <v>663</v>
      </c>
      <c r="B334" s="56"/>
      <c r="C334" s="56" t="s">
        <v>202</v>
      </c>
      <c r="D334" s="56" t="s">
        <v>203</v>
      </c>
      <c r="E334" s="56" t="s">
        <v>1549</v>
      </c>
      <c r="F334" s="56" t="s">
        <v>1550</v>
      </c>
      <c r="G334" s="56"/>
      <c r="H334" s="56"/>
      <c r="I334" s="56" t="s">
        <v>37</v>
      </c>
      <c r="J334" s="56">
        <v>20</v>
      </c>
      <c r="K334" s="56" t="s">
        <v>52</v>
      </c>
      <c r="L334" s="56"/>
      <c r="M334" s="56" t="str">
        <f t="shared" si="10"/>
        <v>TB_BAS_VISUAL_ARTI.VISUAL_ARTI_CLS_CD</v>
      </c>
      <c r="N334" s="54" t="str">
        <f t="shared" si="11"/>
        <v>비쥬얼항목^TB_BAS_VISUAL_ARTI^비쥬얼항목분류코드^VISUAL_ARTI_CLS_CD^^VARCHAR2^20^Y^</v>
      </c>
    </row>
    <row r="335" spans="1:14" x14ac:dyDescent="0.25">
      <c r="A335" s="56" t="s">
        <v>663</v>
      </c>
      <c r="B335" s="56"/>
      <c r="C335" s="56" t="s">
        <v>202</v>
      </c>
      <c r="D335" s="56" t="s">
        <v>203</v>
      </c>
      <c r="E335" s="56" t="s">
        <v>1551</v>
      </c>
      <c r="F335" s="56" t="s">
        <v>1552</v>
      </c>
      <c r="G335" s="56"/>
      <c r="H335" s="56"/>
      <c r="I335" s="56" t="s">
        <v>37</v>
      </c>
      <c r="J335" s="56">
        <v>20</v>
      </c>
      <c r="K335" s="56" t="s">
        <v>52</v>
      </c>
      <c r="L335" s="56"/>
      <c r="M335" s="56" t="str">
        <f t="shared" si="10"/>
        <v>TB_BAS_VISUAL_ARTI.VISUAL_ARTI_TP_CD</v>
      </c>
      <c r="N335" s="54" t="str">
        <f t="shared" si="11"/>
        <v>비쥬얼항목^TB_BAS_VISUAL_ARTI^비쥬얼항목유형코드^VISUAL_ARTI_TP_CD^^VARCHAR2^20^Y^</v>
      </c>
    </row>
    <row r="336" spans="1:14" x14ac:dyDescent="0.25">
      <c r="A336" s="56" t="s">
        <v>663</v>
      </c>
      <c r="B336" s="56"/>
      <c r="C336" s="56" t="s">
        <v>202</v>
      </c>
      <c r="D336" s="56" t="s">
        <v>203</v>
      </c>
      <c r="E336" s="56" t="s">
        <v>1553</v>
      </c>
      <c r="F336" s="56" t="s">
        <v>1554</v>
      </c>
      <c r="G336" s="56"/>
      <c r="H336" s="56"/>
      <c r="I336" s="56" t="s">
        <v>37</v>
      </c>
      <c r="J336" s="56">
        <v>20</v>
      </c>
      <c r="K336" s="56"/>
      <c r="L336" s="56"/>
      <c r="M336" s="56" t="str">
        <f t="shared" si="10"/>
        <v>TB_BAS_VISUAL_ARTI.VISUAL_ARTI_COMM_CD</v>
      </c>
      <c r="N336" s="54" t="str">
        <f t="shared" si="11"/>
        <v>비쥬얼항목^TB_BAS_VISUAL_ARTI^비쥬얼항목공통코드^VISUAL_ARTI_COMM_CD^^VARCHAR2^20^^</v>
      </c>
    </row>
    <row r="337" spans="1:14" x14ac:dyDescent="0.25">
      <c r="A337" s="56" t="s">
        <v>663</v>
      </c>
      <c r="B337" s="56"/>
      <c r="C337" s="56" t="s">
        <v>202</v>
      </c>
      <c r="D337" s="56" t="s">
        <v>203</v>
      </c>
      <c r="E337" s="56" t="s">
        <v>1555</v>
      </c>
      <c r="F337" s="56" t="s">
        <v>1556</v>
      </c>
      <c r="G337" s="56"/>
      <c r="H337" s="56"/>
      <c r="I337" s="56" t="s">
        <v>110</v>
      </c>
      <c r="J337" s="56">
        <v>3</v>
      </c>
      <c r="K337" s="56" t="s">
        <v>52</v>
      </c>
      <c r="L337" s="56"/>
      <c r="M337" s="56" t="str">
        <f t="shared" si="10"/>
        <v>TB_BAS_VISUAL_ARTI.SORT_NO</v>
      </c>
      <c r="N337" s="54" t="str">
        <f t="shared" si="11"/>
        <v>비쥬얼항목^TB_BAS_VISUAL_ARTI^정렬번호^SORT_NO^^NUMBER^3^Y^</v>
      </c>
    </row>
    <row r="338" spans="1:14" x14ac:dyDescent="0.25">
      <c r="A338" s="56" t="s">
        <v>663</v>
      </c>
      <c r="B338" s="56"/>
      <c r="C338" s="56" t="s">
        <v>202</v>
      </c>
      <c r="D338" s="56" t="s">
        <v>203</v>
      </c>
      <c r="E338" s="56" t="s">
        <v>50</v>
      </c>
      <c r="F338" s="56" t="s">
        <v>51</v>
      </c>
      <c r="G338" s="56"/>
      <c r="H338" s="56"/>
      <c r="I338" s="56" t="s">
        <v>37</v>
      </c>
      <c r="J338" s="56">
        <v>1</v>
      </c>
      <c r="K338" s="56" t="s">
        <v>52</v>
      </c>
      <c r="L338" s="56" t="s">
        <v>1276</v>
      </c>
      <c r="M338" s="56" t="str">
        <f t="shared" si="10"/>
        <v>TB_BAS_VISUAL_ARTI.USE_YN</v>
      </c>
      <c r="N338" s="54" t="str">
        <f t="shared" si="11"/>
        <v>비쥬얼항목^TB_BAS_VISUAL_ARTI^사용여부^USE_YN^^VARCHAR2^1^Y^'Y'</v>
      </c>
    </row>
    <row r="339" spans="1:14" x14ac:dyDescent="0.25">
      <c r="A339" s="56" t="s">
        <v>663</v>
      </c>
      <c r="B339" s="56"/>
      <c r="C339" s="56" t="s">
        <v>202</v>
      </c>
      <c r="D339" s="56" t="s">
        <v>203</v>
      </c>
      <c r="E339" s="56" t="s">
        <v>61</v>
      </c>
      <c r="F339" s="56" t="s">
        <v>62</v>
      </c>
      <c r="G339" s="56"/>
      <c r="H339" s="56"/>
      <c r="I339" s="56" t="s">
        <v>37</v>
      </c>
      <c r="J339" s="56">
        <v>2000</v>
      </c>
      <c r="K339" s="56"/>
      <c r="L339" s="56"/>
      <c r="M339" s="56" t="str">
        <f t="shared" si="10"/>
        <v>TB_BAS_VISUAL_ARTI.REMARK</v>
      </c>
      <c r="N339" s="54" t="str">
        <f t="shared" si="11"/>
        <v>비쥬얼항목^TB_BAS_VISUAL_ARTI^비고^REMARK^^VARCHAR2^2000^^</v>
      </c>
    </row>
    <row r="340" spans="1:14" x14ac:dyDescent="0.25">
      <c r="A340" s="56" t="s">
        <v>663</v>
      </c>
      <c r="B340" s="56"/>
      <c r="C340" s="56" t="s">
        <v>202</v>
      </c>
      <c r="D340" s="56" t="s">
        <v>203</v>
      </c>
      <c r="E340" s="56" t="s">
        <v>53</v>
      </c>
      <c r="F340" s="56" t="s">
        <v>54</v>
      </c>
      <c r="G340" s="56"/>
      <c r="H340" s="56"/>
      <c r="I340" s="56" t="s">
        <v>37</v>
      </c>
      <c r="J340" s="56">
        <v>14</v>
      </c>
      <c r="K340" s="56" t="s">
        <v>52</v>
      </c>
      <c r="L340" s="56"/>
      <c r="M340" s="56" t="str">
        <f t="shared" si="10"/>
        <v>TB_BAS_VISUAL_ARTI.REG_DTM</v>
      </c>
      <c r="N340" s="54" t="str">
        <f t="shared" si="11"/>
        <v>비쥬얼항목^TB_BAS_VISUAL_ARTI^등록일시^REG_DTM^^VARCHAR2^14^Y^</v>
      </c>
    </row>
    <row r="341" spans="1:14" x14ac:dyDescent="0.25">
      <c r="A341" s="56" t="s">
        <v>663</v>
      </c>
      <c r="B341" s="56"/>
      <c r="C341" s="56" t="s">
        <v>202</v>
      </c>
      <c r="D341" s="56" t="s">
        <v>203</v>
      </c>
      <c r="E341" s="56" t="s">
        <v>55</v>
      </c>
      <c r="F341" s="56" t="s">
        <v>56</v>
      </c>
      <c r="G341" s="56"/>
      <c r="H341" s="56"/>
      <c r="I341" s="56" t="s">
        <v>37</v>
      </c>
      <c r="J341" s="56">
        <v>32</v>
      </c>
      <c r="K341" s="56" t="s">
        <v>52</v>
      </c>
      <c r="L341" s="56"/>
      <c r="M341" s="56" t="str">
        <f t="shared" si="10"/>
        <v>TB_BAS_VISUAL_ARTI.REGR_ID</v>
      </c>
      <c r="N341" s="54" t="str">
        <f t="shared" si="11"/>
        <v>비쥬얼항목^TB_BAS_VISUAL_ARTI^등록자ID^REGR_ID^^VARCHAR2^32^Y^</v>
      </c>
    </row>
    <row r="342" spans="1:14" x14ac:dyDescent="0.25">
      <c r="A342" s="56" t="s">
        <v>663</v>
      </c>
      <c r="B342" s="56"/>
      <c r="C342" s="56" t="s">
        <v>202</v>
      </c>
      <c r="D342" s="56" t="s">
        <v>203</v>
      </c>
      <c r="E342" s="56" t="s">
        <v>57</v>
      </c>
      <c r="F342" s="56" t="s">
        <v>58</v>
      </c>
      <c r="G342" s="56"/>
      <c r="H342" s="56"/>
      <c r="I342" s="56" t="s">
        <v>37</v>
      </c>
      <c r="J342" s="56">
        <v>14</v>
      </c>
      <c r="K342" s="56" t="s">
        <v>52</v>
      </c>
      <c r="L342" s="56"/>
      <c r="M342" s="56" t="str">
        <f t="shared" si="10"/>
        <v>TB_BAS_VISUAL_ARTI.MOD_DTM</v>
      </c>
      <c r="N342" s="54" t="str">
        <f t="shared" si="11"/>
        <v>비쥬얼항목^TB_BAS_VISUAL_ARTI^수정일시^MOD_DTM^^VARCHAR2^14^Y^</v>
      </c>
    </row>
    <row r="343" spans="1:14" x14ac:dyDescent="0.25">
      <c r="A343" s="56" t="s">
        <v>663</v>
      </c>
      <c r="B343" s="56"/>
      <c r="C343" s="56" t="s">
        <v>202</v>
      </c>
      <c r="D343" s="56" t="s">
        <v>203</v>
      </c>
      <c r="E343" s="56" t="s">
        <v>59</v>
      </c>
      <c r="F343" s="56" t="s">
        <v>60</v>
      </c>
      <c r="G343" s="56"/>
      <c r="H343" s="56"/>
      <c r="I343" s="56" t="s">
        <v>37</v>
      </c>
      <c r="J343" s="56">
        <v>32</v>
      </c>
      <c r="K343" s="56" t="s">
        <v>52</v>
      </c>
      <c r="L343" s="56"/>
      <c r="M343" s="56" t="str">
        <f t="shared" si="10"/>
        <v>TB_BAS_VISUAL_ARTI.MODR_ID</v>
      </c>
      <c r="N343" s="54" t="str">
        <f t="shared" si="11"/>
        <v>비쥬얼항목^TB_BAS_VISUAL_ARTI^수정자ID^MODR_ID^^VARCHAR2^32^Y^</v>
      </c>
    </row>
    <row r="344" spans="1:14" x14ac:dyDescent="0.25">
      <c r="A344" s="56" t="s">
        <v>663</v>
      </c>
      <c r="B344" s="56"/>
      <c r="C344" s="56" t="s">
        <v>262</v>
      </c>
      <c r="D344" s="56" t="s">
        <v>263</v>
      </c>
      <c r="E344" s="56" t="s">
        <v>472</v>
      </c>
      <c r="F344" s="56" t="s">
        <v>64</v>
      </c>
      <c r="G344" s="56" t="s">
        <v>52</v>
      </c>
      <c r="H344" s="56"/>
      <c r="I344" s="56" t="s">
        <v>37</v>
      </c>
      <c r="J344" s="56">
        <v>10</v>
      </c>
      <c r="K344" s="56" t="s">
        <v>52</v>
      </c>
      <c r="L344" s="56"/>
      <c r="M344" s="56" t="str">
        <f t="shared" si="10"/>
        <v>TB_BAS_EMP_WORK.SHOP_CD</v>
      </c>
      <c r="N344" s="54" t="str">
        <f t="shared" si="11"/>
        <v>사원근태^TB_BAS_EMP_WORK^매장코드^SHOP_CD^Y^VARCHAR2^10^Y^</v>
      </c>
    </row>
    <row r="345" spans="1:14" x14ac:dyDescent="0.25">
      <c r="A345" s="56" t="s">
        <v>663</v>
      </c>
      <c r="B345" s="56"/>
      <c r="C345" s="56" t="s">
        <v>262</v>
      </c>
      <c r="D345" s="56" t="s">
        <v>263</v>
      </c>
      <c r="E345" s="56" t="s">
        <v>1557</v>
      </c>
      <c r="F345" s="56" t="s">
        <v>1558</v>
      </c>
      <c r="G345" s="56" t="s">
        <v>52</v>
      </c>
      <c r="H345" s="56"/>
      <c r="I345" s="56" t="s">
        <v>37</v>
      </c>
      <c r="J345" s="56">
        <v>8</v>
      </c>
      <c r="K345" s="56" t="s">
        <v>52</v>
      </c>
      <c r="L345" s="56"/>
      <c r="M345" s="56" t="str">
        <f t="shared" si="10"/>
        <v>TB_BAS_EMP_WORK.WORK_DT</v>
      </c>
      <c r="N345" s="54" t="str">
        <f t="shared" si="11"/>
        <v>사원근태^TB_BAS_EMP_WORK^근무일자^WORK_DT^Y^VARCHAR2^8^Y^</v>
      </c>
    </row>
    <row r="346" spans="1:14" x14ac:dyDescent="0.25">
      <c r="A346" s="56" t="s">
        <v>663</v>
      </c>
      <c r="B346" s="56"/>
      <c r="C346" s="56" t="s">
        <v>262</v>
      </c>
      <c r="D346" s="56" t="s">
        <v>263</v>
      </c>
      <c r="E346" s="56" t="s">
        <v>1474</v>
      </c>
      <c r="F346" s="56" t="s">
        <v>1475</v>
      </c>
      <c r="G346" s="56" t="s">
        <v>52</v>
      </c>
      <c r="H346" s="56"/>
      <c r="I346" s="56" t="s">
        <v>37</v>
      </c>
      <c r="J346" s="56">
        <v>20</v>
      </c>
      <c r="K346" s="56" t="s">
        <v>52</v>
      </c>
      <c r="L346" s="56"/>
      <c r="M346" s="56" t="str">
        <f t="shared" si="10"/>
        <v>TB_BAS_EMP_WORK.EMP_NO</v>
      </c>
      <c r="N346" s="54" t="str">
        <f t="shared" si="11"/>
        <v>사원근태^TB_BAS_EMP_WORK^사원번호^EMP_NO^Y^VARCHAR2^20^Y^</v>
      </c>
    </row>
    <row r="347" spans="1:14" x14ac:dyDescent="0.25">
      <c r="A347" s="56" t="s">
        <v>663</v>
      </c>
      <c r="B347" s="56"/>
      <c r="C347" s="56" t="s">
        <v>262</v>
      </c>
      <c r="D347" s="56" t="s">
        <v>263</v>
      </c>
      <c r="E347" s="56" t="s">
        <v>1559</v>
      </c>
      <c r="F347" s="56" t="s">
        <v>1560</v>
      </c>
      <c r="G347" s="56" t="s">
        <v>52</v>
      </c>
      <c r="H347" s="56"/>
      <c r="I347" s="56" t="s">
        <v>110</v>
      </c>
      <c r="J347" s="56">
        <v>3</v>
      </c>
      <c r="K347" s="56" t="s">
        <v>52</v>
      </c>
      <c r="L347" s="56"/>
      <c r="M347" s="56" t="str">
        <f t="shared" si="10"/>
        <v>TB_BAS_EMP_WORK.WORK_SEQ</v>
      </c>
      <c r="N347" s="54" t="str">
        <f t="shared" si="11"/>
        <v>사원근태^TB_BAS_EMP_WORK^근무일련번호^WORK_SEQ^Y^NUMBER^3^Y^</v>
      </c>
    </row>
    <row r="348" spans="1:14" x14ac:dyDescent="0.25">
      <c r="A348" s="56" t="s">
        <v>663</v>
      </c>
      <c r="B348" s="56"/>
      <c r="C348" s="56" t="s">
        <v>262</v>
      </c>
      <c r="D348" s="56" t="s">
        <v>263</v>
      </c>
      <c r="E348" s="56" t="s">
        <v>1488</v>
      </c>
      <c r="F348" s="56" t="s">
        <v>1489</v>
      </c>
      <c r="G348" s="56"/>
      <c r="H348" s="56"/>
      <c r="I348" s="56" t="s">
        <v>37</v>
      </c>
      <c r="J348" s="56">
        <v>12</v>
      </c>
      <c r="K348" s="56"/>
      <c r="L348" s="56"/>
      <c r="M348" s="56" t="str">
        <f t="shared" si="10"/>
        <v>TB_BAS_EMP_WORK.COME_TM</v>
      </c>
      <c r="N348" s="54" t="str">
        <f t="shared" si="11"/>
        <v>사원근태^TB_BAS_EMP_WORK^출근시간^COME_TM^^VARCHAR2^12^^</v>
      </c>
    </row>
    <row r="349" spans="1:14" x14ac:dyDescent="0.25">
      <c r="A349" s="56" t="s">
        <v>663</v>
      </c>
      <c r="B349" s="56"/>
      <c r="C349" s="56" t="s">
        <v>262</v>
      </c>
      <c r="D349" s="56" t="s">
        <v>263</v>
      </c>
      <c r="E349" s="56" t="s">
        <v>1561</v>
      </c>
      <c r="F349" s="56" t="s">
        <v>1562</v>
      </c>
      <c r="G349" s="56"/>
      <c r="H349" s="56"/>
      <c r="I349" s="56" t="s">
        <v>37</v>
      </c>
      <c r="J349" s="56">
        <v>14</v>
      </c>
      <c r="K349" s="56"/>
      <c r="L349" s="56"/>
      <c r="M349" s="56" t="str">
        <f t="shared" si="10"/>
        <v>TB_BAS_EMP_WORK.COME_REG_DTM</v>
      </c>
      <c r="N349" s="54" t="str">
        <f t="shared" si="11"/>
        <v>사원근태^TB_BAS_EMP_WORK^출근등록일시^COME_REG_DTM^^VARCHAR2^14^^</v>
      </c>
    </row>
    <row r="350" spans="1:14" x14ac:dyDescent="0.25">
      <c r="A350" s="56" t="s">
        <v>663</v>
      </c>
      <c r="B350" s="56"/>
      <c r="C350" s="56" t="s">
        <v>262</v>
      </c>
      <c r="D350" s="56" t="s">
        <v>263</v>
      </c>
      <c r="E350" s="56" t="s">
        <v>1490</v>
      </c>
      <c r="F350" s="56" t="s">
        <v>1491</v>
      </c>
      <c r="G350" s="56"/>
      <c r="H350" s="56"/>
      <c r="I350" s="56" t="s">
        <v>37</v>
      </c>
      <c r="J350" s="56">
        <v>12</v>
      </c>
      <c r="K350" s="56"/>
      <c r="L350" s="56"/>
      <c r="M350" s="56" t="str">
        <f t="shared" si="10"/>
        <v>TB_BAS_EMP_WORK.LEAVE_TM</v>
      </c>
      <c r="N350" s="54" t="str">
        <f t="shared" si="11"/>
        <v>사원근태^TB_BAS_EMP_WORK^퇴근시간^LEAVE_TM^^VARCHAR2^12^^</v>
      </c>
    </row>
    <row r="351" spans="1:14" x14ac:dyDescent="0.25">
      <c r="A351" s="56" t="s">
        <v>663</v>
      </c>
      <c r="B351" s="56"/>
      <c r="C351" s="56" t="s">
        <v>262</v>
      </c>
      <c r="D351" s="56" t="s">
        <v>263</v>
      </c>
      <c r="E351" s="56" t="s">
        <v>1563</v>
      </c>
      <c r="F351" s="56" t="s">
        <v>1564</v>
      </c>
      <c r="G351" s="56"/>
      <c r="H351" s="56"/>
      <c r="I351" s="56" t="s">
        <v>37</v>
      </c>
      <c r="J351" s="56">
        <v>14</v>
      </c>
      <c r="K351" s="56"/>
      <c r="L351" s="56"/>
      <c r="M351" s="56" t="str">
        <f t="shared" si="10"/>
        <v>TB_BAS_EMP_WORK.LEAVE_REG_DTM</v>
      </c>
      <c r="N351" s="54" t="str">
        <f t="shared" si="11"/>
        <v>사원근태^TB_BAS_EMP_WORK^퇴근등록일시^LEAVE_REG_DTM^^VARCHAR2^14^^</v>
      </c>
    </row>
    <row r="352" spans="1:14" x14ac:dyDescent="0.25">
      <c r="A352" s="56" t="s">
        <v>663</v>
      </c>
      <c r="B352" s="56"/>
      <c r="C352" s="56" t="s">
        <v>262</v>
      </c>
      <c r="D352" s="56" t="s">
        <v>263</v>
      </c>
      <c r="E352" s="56" t="s">
        <v>1565</v>
      </c>
      <c r="F352" s="56" t="s">
        <v>1566</v>
      </c>
      <c r="G352" s="56"/>
      <c r="H352" s="56"/>
      <c r="I352" s="56" t="s">
        <v>110</v>
      </c>
      <c r="J352" s="56">
        <v>2</v>
      </c>
      <c r="K352" s="56" t="s">
        <v>52</v>
      </c>
      <c r="L352" s="56">
        <v>0</v>
      </c>
      <c r="M352" s="56" t="str">
        <f t="shared" si="10"/>
        <v>TB_BAS_EMP_WORK.WORK_TM_CNT</v>
      </c>
      <c r="N352" s="54" t="str">
        <f t="shared" si="11"/>
        <v>사원근태^TB_BAS_EMP_WORK^근무시간수^WORK_TM_CNT^^NUMBER^2^Y^0</v>
      </c>
    </row>
    <row r="353" spans="1:14" x14ac:dyDescent="0.25">
      <c r="A353" s="56" t="s">
        <v>663</v>
      </c>
      <c r="B353" s="56"/>
      <c r="C353" s="56" t="s">
        <v>262</v>
      </c>
      <c r="D353" s="56" t="s">
        <v>263</v>
      </c>
      <c r="E353" s="56" t="s">
        <v>53</v>
      </c>
      <c r="F353" s="56" t="s">
        <v>54</v>
      </c>
      <c r="G353" s="56"/>
      <c r="H353" s="56"/>
      <c r="I353" s="56" t="s">
        <v>37</v>
      </c>
      <c r="J353" s="56">
        <v>14</v>
      </c>
      <c r="K353" s="56" t="s">
        <v>52</v>
      </c>
      <c r="L353" s="56"/>
      <c r="M353" s="56" t="str">
        <f t="shared" si="10"/>
        <v>TB_BAS_EMP_WORK.REG_DTM</v>
      </c>
      <c r="N353" s="54" t="str">
        <f t="shared" si="11"/>
        <v>사원근태^TB_BAS_EMP_WORK^등록일시^REG_DTM^^VARCHAR2^14^Y^</v>
      </c>
    </row>
    <row r="354" spans="1:14" x14ac:dyDescent="0.25">
      <c r="A354" s="56" t="s">
        <v>663</v>
      </c>
      <c r="B354" s="56"/>
      <c r="C354" s="56" t="s">
        <v>262</v>
      </c>
      <c r="D354" s="56" t="s">
        <v>263</v>
      </c>
      <c r="E354" s="56" t="s">
        <v>55</v>
      </c>
      <c r="F354" s="56" t="s">
        <v>56</v>
      </c>
      <c r="G354" s="56"/>
      <c r="H354" s="56"/>
      <c r="I354" s="56" t="s">
        <v>37</v>
      </c>
      <c r="J354" s="56">
        <v>32</v>
      </c>
      <c r="K354" s="56" t="s">
        <v>52</v>
      </c>
      <c r="L354" s="56"/>
      <c r="M354" s="56" t="str">
        <f t="shared" si="10"/>
        <v>TB_BAS_EMP_WORK.REGR_ID</v>
      </c>
      <c r="N354" s="54" t="str">
        <f t="shared" si="11"/>
        <v>사원근태^TB_BAS_EMP_WORK^등록자ID^REGR_ID^^VARCHAR2^32^Y^</v>
      </c>
    </row>
    <row r="355" spans="1:14" x14ac:dyDescent="0.25">
      <c r="A355" s="56" t="s">
        <v>663</v>
      </c>
      <c r="B355" s="56"/>
      <c r="C355" s="56" t="s">
        <v>262</v>
      </c>
      <c r="D355" s="56" t="s">
        <v>263</v>
      </c>
      <c r="E355" s="56" t="s">
        <v>57</v>
      </c>
      <c r="F355" s="56" t="s">
        <v>58</v>
      </c>
      <c r="G355" s="56"/>
      <c r="H355" s="56"/>
      <c r="I355" s="56" t="s">
        <v>37</v>
      </c>
      <c r="J355" s="56">
        <v>14</v>
      </c>
      <c r="K355" s="56" t="s">
        <v>52</v>
      </c>
      <c r="L355" s="56"/>
      <c r="M355" s="56" t="str">
        <f t="shared" si="10"/>
        <v>TB_BAS_EMP_WORK.MOD_DTM</v>
      </c>
      <c r="N355" s="54" t="str">
        <f t="shared" si="11"/>
        <v>사원근태^TB_BAS_EMP_WORK^수정일시^MOD_DTM^^VARCHAR2^14^Y^</v>
      </c>
    </row>
    <row r="356" spans="1:14" x14ac:dyDescent="0.25">
      <c r="A356" s="56" t="s">
        <v>663</v>
      </c>
      <c r="B356" s="56"/>
      <c r="C356" s="56" t="s">
        <v>262</v>
      </c>
      <c r="D356" s="56" t="s">
        <v>263</v>
      </c>
      <c r="E356" s="56" t="s">
        <v>59</v>
      </c>
      <c r="F356" s="56" t="s">
        <v>60</v>
      </c>
      <c r="G356" s="56"/>
      <c r="H356" s="56"/>
      <c r="I356" s="56" t="s">
        <v>37</v>
      </c>
      <c r="J356" s="56">
        <v>32</v>
      </c>
      <c r="K356" s="56" t="s">
        <v>52</v>
      </c>
      <c r="L356" s="56"/>
      <c r="M356" s="56" t="str">
        <f t="shared" si="10"/>
        <v>TB_BAS_EMP_WORK.MODR_ID</v>
      </c>
      <c r="N356" s="54" t="str">
        <f t="shared" si="11"/>
        <v>사원근태^TB_BAS_EMP_WORK^수정자ID^MODR_ID^^VARCHAR2^32^Y^</v>
      </c>
    </row>
    <row r="357" spans="1:14" x14ac:dyDescent="0.25">
      <c r="A357" s="56" t="s">
        <v>663</v>
      </c>
      <c r="B357" s="56"/>
      <c r="C357" s="56" t="s">
        <v>222</v>
      </c>
      <c r="D357" s="56" t="s">
        <v>223</v>
      </c>
      <c r="E357" s="56" t="s">
        <v>1567</v>
      </c>
      <c r="F357" s="56" t="s">
        <v>1568</v>
      </c>
      <c r="G357" s="56" t="s">
        <v>52</v>
      </c>
      <c r="H357" s="56"/>
      <c r="I357" s="56" t="s">
        <v>37</v>
      </c>
      <c r="J357" s="56">
        <v>4</v>
      </c>
      <c r="K357" s="56" t="s">
        <v>52</v>
      </c>
      <c r="L357" s="56"/>
      <c r="M357" s="56" t="str">
        <f t="shared" si="10"/>
        <v>TB_BAS_BOOK_ITEM.ITEM_GRP_CD</v>
      </c>
      <c r="N357" s="54" t="str">
        <f t="shared" si="11"/>
        <v>즐겨찾기품목^TB_BAS_BOOK_ITEM^품목그룹코드^ITEM_GRP_CD^Y^VARCHAR2^4^Y^</v>
      </c>
    </row>
    <row r="358" spans="1:14" x14ac:dyDescent="0.25">
      <c r="A358" s="56" t="s">
        <v>663</v>
      </c>
      <c r="B358" s="56"/>
      <c r="C358" s="56" t="s">
        <v>222</v>
      </c>
      <c r="D358" s="56" t="s">
        <v>223</v>
      </c>
      <c r="E358" s="56" t="s">
        <v>829</v>
      </c>
      <c r="F358" s="56" t="s">
        <v>838</v>
      </c>
      <c r="G358" s="56" t="s">
        <v>52</v>
      </c>
      <c r="H358" s="56"/>
      <c r="I358" s="56" t="s">
        <v>37</v>
      </c>
      <c r="J358" s="56">
        <v>20</v>
      </c>
      <c r="K358" s="56" t="s">
        <v>52</v>
      </c>
      <c r="L358" s="56"/>
      <c r="M358" s="56" t="str">
        <f t="shared" si="10"/>
        <v>TB_BAS_BOOK_ITEM.ITEM_CD</v>
      </c>
      <c r="N358" s="54" t="str">
        <f t="shared" si="11"/>
        <v>즐겨찾기품목^TB_BAS_BOOK_ITEM^품목코드^ITEM_CD^Y^VARCHAR2^20^Y^</v>
      </c>
    </row>
    <row r="359" spans="1:14" x14ac:dyDescent="0.25">
      <c r="A359" s="56" t="s">
        <v>663</v>
      </c>
      <c r="B359" s="56"/>
      <c r="C359" s="56" t="s">
        <v>222</v>
      </c>
      <c r="D359" s="56" t="s">
        <v>223</v>
      </c>
      <c r="E359" s="56" t="s">
        <v>53</v>
      </c>
      <c r="F359" s="56" t="s">
        <v>54</v>
      </c>
      <c r="G359" s="56"/>
      <c r="H359" s="56"/>
      <c r="I359" s="56" t="s">
        <v>37</v>
      </c>
      <c r="J359" s="56">
        <v>14</v>
      </c>
      <c r="K359" s="56" t="s">
        <v>52</v>
      </c>
      <c r="L359" s="56"/>
      <c r="M359" s="56" t="str">
        <f t="shared" si="10"/>
        <v>TB_BAS_BOOK_ITEM.REG_DTM</v>
      </c>
      <c r="N359" s="54" t="str">
        <f t="shared" si="11"/>
        <v>즐겨찾기품목^TB_BAS_BOOK_ITEM^등록일시^REG_DTM^^VARCHAR2^14^Y^</v>
      </c>
    </row>
    <row r="360" spans="1:14" x14ac:dyDescent="0.25">
      <c r="A360" s="56" t="s">
        <v>663</v>
      </c>
      <c r="B360" s="56"/>
      <c r="C360" s="56" t="s">
        <v>222</v>
      </c>
      <c r="D360" s="56" t="s">
        <v>223</v>
      </c>
      <c r="E360" s="56" t="s">
        <v>55</v>
      </c>
      <c r="F360" s="56" t="s">
        <v>56</v>
      </c>
      <c r="G360" s="56"/>
      <c r="H360" s="56"/>
      <c r="I360" s="56" t="s">
        <v>37</v>
      </c>
      <c r="J360" s="56">
        <v>32</v>
      </c>
      <c r="K360" s="56" t="s">
        <v>52</v>
      </c>
      <c r="L360" s="56"/>
      <c r="M360" s="56" t="str">
        <f t="shared" si="10"/>
        <v>TB_BAS_BOOK_ITEM.REGR_ID</v>
      </c>
      <c r="N360" s="54" t="str">
        <f t="shared" si="11"/>
        <v>즐겨찾기품목^TB_BAS_BOOK_ITEM^등록자ID^REGR_ID^^VARCHAR2^32^Y^</v>
      </c>
    </row>
    <row r="361" spans="1:14" x14ac:dyDescent="0.25">
      <c r="A361" s="56" t="s">
        <v>663</v>
      </c>
      <c r="B361" s="56"/>
      <c r="C361" s="56" t="s">
        <v>220</v>
      </c>
      <c r="D361" s="56" t="s">
        <v>221</v>
      </c>
      <c r="E361" s="56" t="s">
        <v>1567</v>
      </c>
      <c r="F361" s="56" t="s">
        <v>1568</v>
      </c>
      <c r="G361" s="56" t="s">
        <v>52</v>
      </c>
      <c r="H361" s="56"/>
      <c r="I361" s="56" t="s">
        <v>37</v>
      </c>
      <c r="J361" s="56">
        <v>4</v>
      </c>
      <c r="K361" s="56" t="s">
        <v>52</v>
      </c>
      <c r="L361" s="56"/>
      <c r="M361" s="56" t="str">
        <f t="shared" si="10"/>
        <v>TB_BAS_BOOK_ITEM_GRP.ITEM_GRP_CD</v>
      </c>
      <c r="N361" s="54" t="str">
        <f t="shared" si="11"/>
        <v>즐겨찾기품목그룹^TB_BAS_BOOK_ITEM_GRP^품목그룹코드^ITEM_GRP_CD^Y^VARCHAR2^4^Y^</v>
      </c>
    </row>
    <row r="362" spans="1:14" x14ac:dyDescent="0.25">
      <c r="A362" s="56" t="s">
        <v>663</v>
      </c>
      <c r="B362" s="56"/>
      <c r="C362" s="56" t="s">
        <v>220</v>
      </c>
      <c r="D362" s="56" t="s">
        <v>221</v>
      </c>
      <c r="E362" s="56" t="s">
        <v>1569</v>
      </c>
      <c r="F362" s="56" t="s">
        <v>1570</v>
      </c>
      <c r="G362" s="56"/>
      <c r="H362" s="56"/>
      <c r="I362" s="56" t="s">
        <v>37</v>
      </c>
      <c r="J362" s="56">
        <v>300</v>
      </c>
      <c r="K362" s="56" t="s">
        <v>52</v>
      </c>
      <c r="L362" s="56"/>
      <c r="M362" s="56" t="str">
        <f t="shared" si="10"/>
        <v>TB_BAS_BOOK_ITEM_GRP.ITEM_GRP_NM</v>
      </c>
      <c r="N362" s="54" t="str">
        <f t="shared" si="11"/>
        <v>즐겨찾기품목그룹^TB_BAS_BOOK_ITEM_GRP^품목그룹명^ITEM_GRP_NM^^VARCHAR2^300^Y^</v>
      </c>
    </row>
    <row r="363" spans="1:14" x14ac:dyDescent="0.25">
      <c r="A363" s="56" t="s">
        <v>663</v>
      </c>
      <c r="B363" s="56"/>
      <c r="C363" s="56" t="s">
        <v>220</v>
      </c>
      <c r="D363" s="56" t="s">
        <v>221</v>
      </c>
      <c r="E363" s="56" t="s">
        <v>50</v>
      </c>
      <c r="F363" s="56" t="s">
        <v>51</v>
      </c>
      <c r="G363" s="56"/>
      <c r="H363" s="56"/>
      <c r="I363" s="56" t="s">
        <v>37</v>
      </c>
      <c r="J363" s="56">
        <v>1</v>
      </c>
      <c r="K363" s="56" t="s">
        <v>52</v>
      </c>
      <c r="L363" s="56" t="s">
        <v>1276</v>
      </c>
      <c r="M363" s="56" t="str">
        <f t="shared" si="10"/>
        <v>TB_BAS_BOOK_ITEM_GRP.USE_YN</v>
      </c>
      <c r="N363" s="54" t="str">
        <f t="shared" si="11"/>
        <v>즐겨찾기품목그룹^TB_BAS_BOOK_ITEM_GRP^사용여부^USE_YN^^VARCHAR2^1^Y^'Y'</v>
      </c>
    </row>
    <row r="364" spans="1:14" x14ac:dyDescent="0.25">
      <c r="A364" s="56" t="s">
        <v>663</v>
      </c>
      <c r="B364" s="56"/>
      <c r="C364" s="56" t="s">
        <v>220</v>
      </c>
      <c r="D364" s="56" t="s">
        <v>221</v>
      </c>
      <c r="E364" s="56" t="s">
        <v>53</v>
      </c>
      <c r="F364" s="56" t="s">
        <v>54</v>
      </c>
      <c r="G364" s="56"/>
      <c r="H364" s="56"/>
      <c r="I364" s="56" t="s">
        <v>37</v>
      </c>
      <c r="J364" s="56">
        <v>14</v>
      </c>
      <c r="K364" s="56" t="s">
        <v>52</v>
      </c>
      <c r="L364" s="56"/>
      <c r="M364" s="56" t="str">
        <f t="shared" si="10"/>
        <v>TB_BAS_BOOK_ITEM_GRP.REG_DTM</v>
      </c>
      <c r="N364" s="54" t="str">
        <f t="shared" si="11"/>
        <v>즐겨찾기품목그룹^TB_BAS_BOOK_ITEM_GRP^등록일시^REG_DTM^^VARCHAR2^14^Y^</v>
      </c>
    </row>
    <row r="365" spans="1:14" x14ac:dyDescent="0.25">
      <c r="A365" s="56" t="s">
        <v>663</v>
      </c>
      <c r="B365" s="56"/>
      <c r="C365" s="56" t="s">
        <v>220</v>
      </c>
      <c r="D365" s="56" t="s">
        <v>221</v>
      </c>
      <c r="E365" s="56" t="s">
        <v>55</v>
      </c>
      <c r="F365" s="56" t="s">
        <v>56</v>
      </c>
      <c r="G365" s="56"/>
      <c r="H365" s="56"/>
      <c r="I365" s="56" t="s">
        <v>37</v>
      </c>
      <c r="J365" s="56">
        <v>32</v>
      </c>
      <c r="K365" s="56" t="s">
        <v>52</v>
      </c>
      <c r="L365" s="56"/>
      <c r="M365" s="56" t="str">
        <f t="shared" si="10"/>
        <v>TB_BAS_BOOK_ITEM_GRP.REGR_ID</v>
      </c>
      <c r="N365" s="54" t="str">
        <f t="shared" si="11"/>
        <v>즐겨찾기품목그룹^TB_BAS_BOOK_ITEM_GRP^등록자ID^REGR_ID^^VARCHAR2^32^Y^</v>
      </c>
    </row>
    <row r="366" spans="1:14" x14ac:dyDescent="0.25">
      <c r="A366" s="56" t="s">
        <v>663</v>
      </c>
      <c r="B366" s="56"/>
      <c r="C366" s="56" t="s">
        <v>220</v>
      </c>
      <c r="D366" s="56" t="s">
        <v>221</v>
      </c>
      <c r="E366" s="56" t="s">
        <v>57</v>
      </c>
      <c r="F366" s="56" t="s">
        <v>58</v>
      </c>
      <c r="G366" s="56"/>
      <c r="H366" s="56"/>
      <c r="I366" s="56" t="s">
        <v>37</v>
      </c>
      <c r="J366" s="56">
        <v>14</v>
      </c>
      <c r="K366" s="56" t="s">
        <v>52</v>
      </c>
      <c r="L366" s="56"/>
      <c r="M366" s="56" t="str">
        <f t="shared" si="10"/>
        <v>TB_BAS_BOOK_ITEM_GRP.MOD_DTM</v>
      </c>
      <c r="N366" s="54" t="str">
        <f t="shared" si="11"/>
        <v>즐겨찾기품목그룹^TB_BAS_BOOK_ITEM_GRP^수정일시^MOD_DTM^^VARCHAR2^14^Y^</v>
      </c>
    </row>
    <row r="367" spans="1:14" x14ac:dyDescent="0.25">
      <c r="A367" s="56" t="s">
        <v>663</v>
      </c>
      <c r="B367" s="56"/>
      <c r="C367" s="56" t="s">
        <v>220</v>
      </c>
      <c r="D367" s="56" t="s">
        <v>221</v>
      </c>
      <c r="E367" s="56" t="s">
        <v>59</v>
      </c>
      <c r="F367" s="56" t="s">
        <v>60</v>
      </c>
      <c r="G367" s="56"/>
      <c r="H367" s="56"/>
      <c r="I367" s="56" t="s">
        <v>37</v>
      </c>
      <c r="J367" s="56">
        <v>32</v>
      </c>
      <c r="K367" s="56" t="s">
        <v>52</v>
      </c>
      <c r="L367" s="56"/>
      <c r="M367" s="56" t="str">
        <f t="shared" si="10"/>
        <v>TB_BAS_BOOK_ITEM_GRP.MODR_ID</v>
      </c>
      <c r="N367" s="54" t="str">
        <f t="shared" si="11"/>
        <v>즐겨찾기품목그룹^TB_BAS_BOOK_ITEM_GRP^수정자ID^MODR_ID^^VARCHAR2^32^Y^</v>
      </c>
    </row>
    <row r="368" spans="1:14" x14ac:dyDescent="0.25">
      <c r="A368" s="56" t="s">
        <v>663</v>
      </c>
      <c r="B368" s="56"/>
      <c r="C368" s="56" t="s">
        <v>246</v>
      </c>
      <c r="D368" s="56" t="s">
        <v>247</v>
      </c>
      <c r="E368" s="56" t="s">
        <v>472</v>
      </c>
      <c r="F368" s="56" t="s">
        <v>64</v>
      </c>
      <c r="G368" s="56" t="s">
        <v>52</v>
      </c>
      <c r="H368" s="56"/>
      <c r="I368" s="56" t="s">
        <v>37</v>
      </c>
      <c r="J368" s="56">
        <v>10</v>
      </c>
      <c r="K368" s="56" t="s">
        <v>52</v>
      </c>
      <c r="L368" s="56"/>
      <c r="M368" s="56" t="str">
        <f t="shared" si="10"/>
        <v>TB_BAS_SHOKEY.SHOP_CD</v>
      </c>
      <c r="N368" s="54" t="str">
        <f t="shared" si="11"/>
        <v>지정키^TB_BAS_SHOKEY^매장코드^SHOP_CD^Y^VARCHAR2^10^Y^</v>
      </c>
    </row>
    <row r="369" spans="1:14" x14ac:dyDescent="0.25">
      <c r="A369" s="56" t="s">
        <v>663</v>
      </c>
      <c r="B369" s="56"/>
      <c r="C369" s="56" t="s">
        <v>246</v>
      </c>
      <c r="D369" s="56" t="s">
        <v>247</v>
      </c>
      <c r="E369" s="56" t="s">
        <v>1571</v>
      </c>
      <c r="F369" s="56" t="s">
        <v>1572</v>
      </c>
      <c r="G369" s="56" t="s">
        <v>52</v>
      </c>
      <c r="H369" s="56"/>
      <c r="I369" s="56" t="s">
        <v>37</v>
      </c>
      <c r="J369" s="56">
        <v>2</v>
      </c>
      <c r="K369" s="56" t="s">
        <v>52</v>
      </c>
      <c r="L369" s="56"/>
      <c r="M369" s="56" t="str">
        <f t="shared" si="10"/>
        <v>TB_BAS_SHOKEY.SHOKEY_GRP_CD</v>
      </c>
      <c r="N369" s="54" t="str">
        <f t="shared" si="11"/>
        <v>지정키^TB_BAS_SHOKEY^지정키그룹코드^SHOKEY_GRP_CD^Y^VARCHAR2^2^Y^</v>
      </c>
    </row>
    <row r="370" spans="1:14" x14ac:dyDescent="0.25">
      <c r="A370" s="56" t="s">
        <v>663</v>
      </c>
      <c r="B370" s="56"/>
      <c r="C370" s="56" t="s">
        <v>246</v>
      </c>
      <c r="D370" s="56" t="s">
        <v>247</v>
      </c>
      <c r="E370" s="56" t="s">
        <v>1573</v>
      </c>
      <c r="F370" s="56" t="s">
        <v>1574</v>
      </c>
      <c r="G370" s="56" t="s">
        <v>52</v>
      </c>
      <c r="H370" s="56"/>
      <c r="I370" s="56" t="s">
        <v>37</v>
      </c>
      <c r="J370" s="56">
        <v>3</v>
      </c>
      <c r="K370" s="56" t="s">
        <v>52</v>
      </c>
      <c r="L370" s="56"/>
      <c r="M370" s="56" t="str">
        <f t="shared" si="10"/>
        <v>TB_BAS_SHOKEY.SHOKEY_CD</v>
      </c>
      <c r="N370" s="54" t="str">
        <f t="shared" si="11"/>
        <v>지정키^TB_BAS_SHOKEY^지정키코드^SHOKEY_CD^Y^VARCHAR2^3^Y^</v>
      </c>
    </row>
    <row r="371" spans="1:14" x14ac:dyDescent="0.25">
      <c r="A371" s="56" t="s">
        <v>663</v>
      </c>
      <c r="B371" s="56"/>
      <c r="C371" s="56" t="s">
        <v>246</v>
      </c>
      <c r="D371" s="56" t="s">
        <v>247</v>
      </c>
      <c r="E371" s="56" t="s">
        <v>829</v>
      </c>
      <c r="F371" s="56" t="s">
        <v>838</v>
      </c>
      <c r="G371" s="56"/>
      <c r="H371" s="56"/>
      <c r="I371" s="56" t="s">
        <v>37</v>
      </c>
      <c r="J371" s="56">
        <v>20</v>
      </c>
      <c r="K371" s="56" t="s">
        <v>52</v>
      </c>
      <c r="L371" s="56"/>
      <c r="M371" s="56" t="str">
        <f t="shared" si="10"/>
        <v>TB_BAS_SHOKEY.ITEM_CD</v>
      </c>
      <c r="N371" s="54" t="str">
        <f t="shared" si="11"/>
        <v>지정키^TB_BAS_SHOKEY^품목코드^ITEM_CD^^VARCHAR2^20^Y^</v>
      </c>
    </row>
    <row r="372" spans="1:14" x14ac:dyDescent="0.25">
      <c r="A372" s="56" t="s">
        <v>663</v>
      </c>
      <c r="B372" s="56"/>
      <c r="C372" s="56" t="s">
        <v>246</v>
      </c>
      <c r="D372" s="56" t="s">
        <v>247</v>
      </c>
      <c r="E372" s="56" t="s">
        <v>53</v>
      </c>
      <c r="F372" s="56" t="s">
        <v>54</v>
      </c>
      <c r="G372" s="56"/>
      <c r="H372" s="56"/>
      <c r="I372" s="56" t="s">
        <v>37</v>
      </c>
      <c r="J372" s="56">
        <v>14</v>
      </c>
      <c r="K372" s="56" t="s">
        <v>52</v>
      </c>
      <c r="L372" s="56"/>
      <c r="M372" s="56" t="str">
        <f t="shared" si="10"/>
        <v>TB_BAS_SHOKEY.REG_DTM</v>
      </c>
      <c r="N372" s="54" t="str">
        <f t="shared" si="11"/>
        <v>지정키^TB_BAS_SHOKEY^등록일시^REG_DTM^^VARCHAR2^14^Y^</v>
      </c>
    </row>
    <row r="373" spans="1:14" x14ac:dyDescent="0.25">
      <c r="A373" s="56" t="s">
        <v>663</v>
      </c>
      <c r="B373" s="56"/>
      <c r="C373" s="56" t="s">
        <v>246</v>
      </c>
      <c r="D373" s="56" t="s">
        <v>247</v>
      </c>
      <c r="E373" s="56" t="s">
        <v>55</v>
      </c>
      <c r="F373" s="56" t="s">
        <v>56</v>
      </c>
      <c r="G373" s="56"/>
      <c r="H373" s="56"/>
      <c r="I373" s="56" t="s">
        <v>37</v>
      </c>
      <c r="J373" s="56">
        <v>32</v>
      </c>
      <c r="K373" s="56" t="s">
        <v>52</v>
      </c>
      <c r="L373" s="56"/>
      <c r="M373" s="56" t="str">
        <f t="shared" si="10"/>
        <v>TB_BAS_SHOKEY.REGR_ID</v>
      </c>
      <c r="N373" s="54" t="str">
        <f t="shared" si="11"/>
        <v>지정키^TB_BAS_SHOKEY^등록자ID^REGR_ID^^VARCHAR2^32^Y^</v>
      </c>
    </row>
    <row r="374" spans="1:14" x14ac:dyDescent="0.25">
      <c r="A374" s="56" t="s">
        <v>663</v>
      </c>
      <c r="B374" s="56"/>
      <c r="C374" s="56" t="s">
        <v>246</v>
      </c>
      <c r="D374" s="56" t="s">
        <v>247</v>
      </c>
      <c r="E374" s="56" t="s">
        <v>57</v>
      </c>
      <c r="F374" s="56" t="s">
        <v>58</v>
      </c>
      <c r="G374" s="56"/>
      <c r="H374" s="56"/>
      <c r="I374" s="56" t="s">
        <v>37</v>
      </c>
      <c r="J374" s="56">
        <v>14</v>
      </c>
      <c r="K374" s="56" t="s">
        <v>52</v>
      </c>
      <c r="L374" s="56"/>
      <c r="M374" s="56" t="str">
        <f t="shared" si="10"/>
        <v>TB_BAS_SHOKEY.MOD_DTM</v>
      </c>
      <c r="N374" s="54" t="str">
        <f t="shared" si="11"/>
        <v>지정키^TB_BAS_SHOKEY^수정일시^MOD_DTM^^VARCHAR2^14^Y^</v>
      </c>
    </row>
    <row r="375" spans="1:14" x14ac:dyDescent="0.25">
      <c r="A375" s="56" t="s">
        <v>663</v>
      </c>
      <c r="B375" s="56"/>
      <c r="C375" s="56" t="s">
        <v>246</v>
      </c>
      <c r="D375" s="56" t="s">
        <v>247</v>
      </c>
      <c r="E375" s="56" t="s">
        <v>59</v>
      </c>
      <c r="F375" s="56" t="s">
        <v>60</v>
      </c>
      <c r="G375" s="56"/>
      <c r="H375" s="56"/>
      <c r="I375" s="56" t="s">
        <v>37</v>
      </c>
      <c r="J375" s="56">
        <v>32</v>
      </c>
      <c r="K375" s="56" t="s">
        <v>52</v>
      </c>
      <c r="L375" s="56"/>
      <c r="M375" s="56" t="str">
        <f t="shared" si="10"/>
        <v>TB_BAS_SHOKEY.MODR_ID</v>
      </c>
      <c r="N375" s="54" t="str">
        <f t="shared" si="11"/>
        <v>지정키^TB_BAS_SHOKEY^수정자ID^MODR_ID^^VARCHAR2^32^Y^</v>
      </c>
    </row>
    <row r="376" spans="1:14" x14ac:dyDescent="0.25">
      <c r="A376" s="56" t="s">
        <v>663</v>
      </c>
      <c r="B376" s="56"/>
      <c r="C376" s="56" t="s">
        <v>244</v>
      </c>
      <c r="D376" s="56" t="s">
        <v>245</v>
      </c>
      <c r="E376" s="56" t="s">
        <v>472</v>
      </c>
      <c r="F376" s="56" t="s">
        <v>64</v>
      </c>
      <c r="G376" s="56" t="s">
        <v>52</v>
      </c>
      <c r="H376" s="56"/>
      <c r="I376" s="56" t="s">
        <v>37</v>
      </c>
      <c r="J376" s="56">
        <v>10</v>
      </c>
      <c r="K376" s="56" t="s">
        <v>52</v>
      </c>
      <c r="L376" s="56"/>
      <c r="M376" s="56" t="str">
        <f t="shared" si="10"/>
        <v>TB_BAS_SHOKEY_GRP.SHOP_CD</v>
      </c>
      <c r="N376" s="54" t="str">
        <f t="shared" si="11"/>
        <v>지정키그룹^TB_BAS_SHOKEY_GRP^매장코드^SHOP_CD^Y^VARCHAR2^10^Y^</v>
      </c>
    </row>
    <row r="377" spans="1:14" x14ac:dyDescent="0.25">
      <c r="A377" s="56" t="s">
        <v>663</v>
      </c>
      <c r="B377" s="56"/>
      <c r="C377" s="56" t="s">
        <v>244</v>
      </c>
      <c r="D377" s="56" t="s">
        <v>245</v>
      </c>
      <c r="E377" s="56" t="s">
        <v>1571</v>
      </c>
      <c r="F377" s="56" t="s">
        <v>1572</v>
      </c>
      <c r="G377" s="56" t="s">
        <v>52</v>
      </c>
      <c r="H377" s="56"/>
      <c r="I377" s="56" t="s">
        <v>37</v>
      </c>
      <c r="J377" s="56">
        <v>2</v>
      </c>
      <c r="K377" s="56" t="s">
        <v>52</v>
      </c>
      <c r="L377" s="56"/>
      <c r="M377" s="56" t="str">
        <f t="shared" si="10"/>
        <v>TB_BAS_SHOKEY_GRP.SHOKEY_GRP_CD</v>
      </c>
      <c r="N377" s="54" t="str">
        <f t="shared" si="11"/>
        <v>지정키그룹^TB_BAS_SHOKEY_GRP^지정키그룹코드^SHOKEY_GRP_CD^Y^VARCHAR2^2^Y^</v>
      </c>
    </row>
    <row r="378" spans="1:14" x14ac:dyDescent="0.25">
      <c r="A378" s="56" t="s">
        <v>663</v>
      </c>
      <c r="B378" s="56"/>
      <c r="C378" s="56" t="s">
        <v>244</v>
      </c>
      <c r="D378" s="56" t="s">
        <v>245</v>
      </c>
      <c r="E378" s="56" t="s">
        <v>1575</v>
      </c>
      <c r="F378" s="56" t="s">
        <v>1576</v>
      </c>
      <c r="G378" s="56"/>
      <c r="H378" s="56"/>
      <c r="I378" s="56" t="s">
        <v>37</v>
      </c>
      <c r="J378" s="56">
        <v>300</v>
      </c>
      <c r="K378" s="56" t="s">
        <v>52</v>
      </c>
      <c r="L378" s="56"/>
      <c r="M378" s="56" t="str">
        <f t="shared" si="10"/>
        <v>TB_BAS_SHOKEY_GRP.SHOKEY_GRP_NM</v>
      </c>
      <c r="N378" s="54" t="str">
        <f t="shared" si="11"/>
        <v>지정키그룹^TB_BAS_SHOKEY_GRP^지정키그룹명^SHOKEY_GRP_NM^^VARCHAR2^300^Y^</v>
      </c>
    </row>
    <row r="379" spans="1:14" x14ac:dyDescent="0.25">
      <c r="A379" s="56" t="s">
        <v>663</v>
      </c>
      <c r="B379" s="56"/>
      <c r="C379" s="56" t="s">
        <v>244</v>
      </c>
      <c r="D379" s="56" t="s">
        <v>245</v>
      </c>
      <c r="E379" s="56" t="s">
        <v>53</v>
      </c>
      <c r="F379" s="56" t="s">
        <v>54</v>
      </c>
      <c r="G379" s="56"/>
      <c r="H379" s="56"/>
      <c r="I379" s="56" t="s">
        <v>37</v>
      </c>
      <c r="J379" s="56">
        <v>14</v>
      </c>
      <c r="K379" s="56" t="s">
        <v>52</v>
      </c>
      <c r="L379" s="56"/>
      <c r="M379" s="56" t="str">
        <f t="shared" si="10"/>
        <v>TB_BAS_SHOKEY_GRP.REG_DTM</v>
      </c>
      <c r="N379" s="54" t="str">
        <f t="shared" si="11"/>
        <v>지정키그룹^TB_BAS_SHOKEY_GRP^등록일시^REG_DTM^^VARCHAR2^14^Y^</v>
      </c>
    </row>
    <row r="380" spans="1:14" x14ac:dyDescent="0.25">
      <c r="A380" s="56" t="s">
        <v>663</v>
      </c>
      <c r="B380" s="56"/>
      <c r="C380" s="56" t="s">
        <v>244</v>
      </c>
      <c r="D380" s="56" t="s">
        <v>245</v>
      </c>
      <c r="E380" s="56" t="s">
        <v>55</v>
      </c>
      <c r="F380" s="56" t="s">
        <v>56</v>
      </c>
      <c r="G380" s="56"/>
      <c r="H380" s="56"/>
      <c r="I380" s="56" t="s">
        <v>37</v>
      </c>
      <c r="J380" s="56">
        <v>32</v>
      </c>
      <c r="K380" s="56" t="s">
        <v>52</v>
      </c>
      <c r="L380" s="56"/>
      <c r="M380" s="56" t="str">
        <f t="shared" si="10"/>
        <v>TB_BAS_SHOKEY_GRP.REGR_ID</v>
      </c>
      <c r="N380" s="54" t="str">
        <f t="shared" si="11"/>
        <v>지정키그룹^TB_BAS_SHOKEY_GRP^등록자ID^REGR_ID^^VARCHAR2^32^Y^</v>
      </c>
    </row>
    <row r="381" spans="1:14" x14ac:dyDescent="0.25">
      <c r="A381" s="56" t="s">
        <v>663</v>
      </c>
      <c r="B381" s="56"/>
      <c r="C381" s="56" t="s">
        <v>244</v>
      </c>
      <c r="D381" s="56" t="s">
        <v>245</v>
      </c>
      <c r="E381" s="56" t="s">
        <v>57</v>
      </c>
      <c r="F381" s="56" t="s">
        <v>58</v>
      </c>
      <c r="G381" s="56"/>
      <c r="H381" s="56"/>
      <c r="I381" s="56" t="s">
        <v>37</v>
      </c>
      <c r="J381" s="56">
        <v>14</v>
      </c>
      <c r="K381" s="56" t="s">
        <v>52</v>
      </c>
      <c r="L381" s="56"/>
      <c r="M381" s="56" t="str">
        <f t="shared" si="10"/>
        <v>TB_BAS_SHOKEY_GRP.MOD_DTM</v>
      </c>
      <c r="N381" s="54" t="str">
        <f t="shared" si="11"/>
        <v>지정키그룹^TB_BAS_SHOKEY_GRP^수정일시^MOD_DTM^^VARCHAR2^14^Y^</v>
      </c>
    </row>
    <row r="382" spans="1:14" x14ac:dyDescent="0.25">
      <c r="A382" s="56" t="s">
        <v>663</v>
      </c>
      <c r="B382" s="56"/>
      <c r="C382" s="56" t="s">
        <v>244</v>
      </c>
      <c r="D382" s="56" t="s">
        <v>245</v>
      </c>
      <c r="E382" s="56" t="s">
        <v>59</v>
      </c>
      <c r="F382" s="56" t="s">
        <v>60</v>
      </c>
      <c r="G382" s="56"/>
      <c r="H382" s="56"/>
      <c r="I382" s="56" t="s">
        <v>37</v>
      </c>
      <c r="J382" s="56">
        <v>32</v>
      </c>
      <c r="K382" s="56" t="s">
        <v>52</v>
      </c>
      <c r="L382" s="56"/>
      <c r="M382" s="56" t="str">
        <f t="shared" si="10"/>
        <v>TB_BAS_SHOKEY_GRP.MODR_ID</v>
      </c>
      <c r="N382" s="54" t="str">
        <f t="shared" si="11"/>
        <v>지정키그룹^TB_BAS_SHOKEY_GRP^수정자ID^MODR_ID^^VARCHAR2^32^Y^</v>
      </c>
    </row>
    <row r="383" spans="1:14" x14ac:dyDescent="0.25">
      <c r="A383" s="56" t="s">
        <v>663</v>
      </c>
      <c r="B383" s="56"/>
      <c r="C383" s="56" t="s">
        <v>208</v>
      </c>
      <c r="D383" s="56" t="s">
        <v>209</v>
      </c>
      <c r="E383" s="56" t="s">
        <v>472</v>
      </c>
      <c r="F383" s="56" t="s">
        <v>64</v>
      </c>
      <c r="G383" s="56" t="s">
        <v>52</v>
      </c>
      <c r="H383" s="56"/>
      <c r="I383" s="56" t="s">
        <v>37</v>
      </c>
      <c r="J383" s="56">
        <v>10</v>
      </c>
      <c r="K383" s="56" t="s">
        <v>52</v>
      </c>
      <c r="L383" s="56"/>
      <c r="M383" s="56" t="str">
        <f t="shared" si="10"/>
        <v>TB_BAS_KORAIL_SHOP.SHOP_CD</v>
      </c>
      <c r="N383" s="54" t="str">
        <f t="shared" si="11"/>
        <v>코레일매장^TB_BAS_KORAIL_SHOP^매장코드^SHOP_CD^Y^VARCHAR2^10^Y^</v>
      </c>
    </row>
    <row r="384" spans="1:14" x14ac:dyDescent="0.25">
      <c r="A384" s="56" t="s">
        <v>663</v>
      </c>
      <c r="B384" s="56"/>
      <c r="C384" s="56" t="s">
        <v>208</v>
      </c>
      <c r="D384" s="56" t="s">
        <v>209</v>
      </c>
      <c r="E384" s="56" t="s">
        <v>1577</v>
      </c>
      <c r="F384" s="56" t="s">
        <v>1578</v>
      </c>
      <c r="G384" s="56"/>
      <c r="H384" s="56"/>
      <c r="I384" s="56" t="s">
        <v>37</v>
      </c>
      <c r="J384" s="56">
        <v>20</v>
      </c>
      <c r="K384" s="56" t="s">
        <v>52</v>
      </c>
      <c r="L384" s="56"/>
      <c r="M384" s="56" t="str">
        <f t="shared" si="10"/>
        <v>TB_BAS_KORAIL_SHOP.KORAIL_BRAND_CD</v>
      </c>
      <c r="N384" s="54" t="str">
        <f t="shared" si="11"/>
        <v>코레일매장^TB_BAS_KORAIL_SHOP^코레일브랜드코드^KORAIL_BRAND_CD^^VARCHAR2^20^Y^</v>
      </c>
    </row>
    <row r="385" spans="1:14" x14ac:dyDescent="0.25">
      <c r="A385" s="56" t="s">
        <v>663</v>
      </c>
      <c r="B385" s="56"/>
      <c r="C385" s="56" t="s">
        <v>208</v>
      </c>
      <c r="D385" s="56" t="s">
        <v>209</v>
      </c>
      <c r="E385" s="56" t="s">
        <v>1579</v>
      </c>
      <c r="F385" s="56" t="s">
        <v>1580</v>
      </c>
      <c r="G385" s="56"/>
      <c r="H385" s="56"/>
      <c r="I385" s="56" t="s">
        <v>37</v>
      </c>
      <c r="J385" s="56">
        <v>20</v>
      </c>
      <c r="K385" s="56" t="s">
        <v>52</v>
      </c>
      <c r="L385" s="56"/>
      <c r="M385" s="56" t="str">
        <f t="shared" si="10"/>
        <v>TB_BAS_KORAIL_SHOP.KORAIL_SHOP_CD</v>
      </c>
      <c r="N385" s="54" t="str">
        <f t="shared" si="11"/>
        <v>코레일매장^TB_BAS_KORAIL_SHOP^코레일매장코드^KORAIL_SHOP_CD^^VARCHAR2^20^Y^</v>
      </c>
    </row>
    <row r="386" spans="1:14" x14ac:dyDescent="0.25">
      <c r="A386" s="56" t="s">
        <v>663</v>
      </c>
      <c r="B386" s="56"/>
      <c r="C386" s="56" t="s">
        <v>208</v>
      </c>
      <c r="D386" s="56" t="s">
        <v>209</v>
      </c>
      <c r="E386" s="56" t="s">
        <v>1581</v>
      </c>
      <c r="F386" s="56" t="s">
        <v>1582</v>
      </c>
      <c r="G386" s="56"/>
      <c r="H386" s="56"/>
      <c r="I386" s="56" t="s">
        <v>37</v>
      </c>
      <c r="J386" s="56">
        <v>20</v>
      </c>
      <c r="K386" s="56" t="s">
        <v>52</v>
      </c>
      <c r="L386" s="56"/>
      <c r="M386" s="56" t="str">
        <f t="shared" si="10"/>
        <v>TB_BAS_KORAIL_SHOP.REPRE_ITEM_CD</v>
      </c>
      <c r="N386" s="54" t="str">
        <f t="shared" si="11"/>
        <v>코레일매장^TB_BAS_KORAIL_SHOP^대표품목코드^REPRE_ITEM_CD^^VARCHAR2^20^Y^</v>
      </c>
    </row>
    <row r="387" spans="1:14" x14ac:dyDescent="0.25">
      <c r="A387" s="56" t="s">
        <v>663</v>
      </c>
      <c r="B387" s="56"/>
      <c r="C387" s="56" t="s">
        <v>208</v>
      </c>
      <c r="D387" s="56" t="s">
        <v>209</v>
      </c>
      <c r="E387" s="56" t="s">
        <v>1583</v>
      </c>
      <c r="F387" s="56" t="s">
        <v>1584</v>
      </c>
      <c r="G387" s="56"/>
      <c r="H387" s="56"/>
      <c r="I387" s="56" t="s">
        <v>37</v>
      </c>
      <c r="J387" s="56">
        <v>8</v>
      </c>
      <c r="K387" s="56"/>
      <c r="L387" s="56"/>
      <c r="M387" s="56" t="str">
        <f t="shared" ref="M387:M450" si="12">CONCATENATE(D387,".",F387)</f>
        <v>TB_BAS_KORAIL_SHOP.CHG_STT_DT</v>
      </c>
      <c r="N387" s="54" t="str">
        <f t="shared" ref="N387:N450" si="13">SUBSTITUTE(CONCATENATE(C387,"^",D387,"^",E387,"^",F387,"^",G387,"^",I387,"^",J387,"^",K387,"^",TRIM(L387)),"~","-")</f>
        <v>코레일매장^TB_BAS_KORAIL_SHOP^변경시작일자^CHG_STT_DT^^VARCHAR2^8^^</v>
      </c>
    </row>
    <row r="388" spans="1:14" x14ac:dyDescent="0.25">
      <c r="A388" s="56" t="s">
        <v>663</v>
      </c>
      <c r="B388" s="56"/>
      <c r="C388" s="56" t="s">
        <v>208</v>
      </c>
      <c r="D388" s="56" t="s">
        <v>209</v>
      </c>
      <c r="E388" s="56" t="s">
        <v>1585</v>
      </c>
      <c r="F388" s="56" t="s">
        <v>1586</v>
      </c>
      <c r="G388" s="56"/>
      <c r="H388" s="56"/>
      <c r="I388" s="56" t="s">
        <v>37</v>
      </c>
      <c r="J388" s="56">
        <v>8</v>
      </c>
      <c r="K388" s="56"/>
      <c r="L388" s="56"/>
      <c r="M388" s="56" t="str">
        <f t="shared" si="12"/>
        <v>TB_BAS_KORAIL_SHOP.CHG_END_DT</v>
      </c>
      <c r="N388" s="54" t="str">
        <f t="shared" si="13"/>
        <v>코레일매장^TB_BAS_KORAIL_SHOP^변경종료일자^CHG_END_DT^^VARCHAR2^8^^</v>
      </c>
    </row>
    <row r="389" spans="1:14" x14ac:dyDescent="0.25">
      <c r="A389" s="56" t="s">
        <v>663</v>
      </c>
      <c r="B389" s="56"/>
      <c r="C389" s="56" t="s">
        <v>208</v>
      </c>
      <c r="D389" s="56" t="s">
        <v>209</v>
      </c>
      <c r="E389" s="56" t="s">
        <v>1587</v>
      </c>
      <c r="F389" s="56" t="s">
        <v>1588</v>
      </c>
      <c r="G389" s="56"/>
      <c r="H389" s="56"/>
      <c r="I389" s="56" t="s">
        <v>37</v>
      </c>
      <c r="J389" s="56">
        <v>20</v>
      </c>
      <c r="K389" s="56"/>
      <c r="L389" s="56"/>
      <c r="M389" s="56" t="str">
        <f t="shared" si="12"/>
        <v>TB_BAS_KORAIL_SHOP.CHG_ITEM_CD</v>
      </c>
      <c r="N389" s="54" t="str">
        <f t="shared" si="13"/>
        <v>코레일매장^TB_BAS_KORAIL_SHOP^변경품목코드^CHG_ITEM_CD^^VARCHAR2^20^^</v>
      </c>
    </row>
    <row r="390" spans="1:14" x14ac:dyDescent="0.25">
      <c r="A390" s="56" t="s">
        <v>663</v>
      </c>
      <c r="B390" s="56"/>
      <c r="C390" s="56" t="s">
        <v>208</v>
      </c>
      <c r="D390" s="56" t="s">
        <v>209</v>
      </c>
      <c r="E390" s="56" t="s">
        <v>50</v>
      </c>
      <c r="F390" s="56" t="s">
        <v>51</v>
      </c>
      <c r="G390" s="56"/>
      <c r="H390" s="56"/>
      <c r="I390" s="56" t="s">
        <v>37</v>
      </c>
      <c r="J390" s="56">
        <v>1</v>
      </c>
      <c r="K390" s="56" t="s">
        <v>52</v>
      </c>
      <c r="L390" s="56" t="s">
        <v>1276</v>
      </c>
      <c r="M390" s="56" t="str">
        <f t="shared" si="12"/>
        <v>TB_BAS_KORAIL_SHOP.USE_YN</v>
      </c>
      <c r="N390" s="54" t="str">
        <f t="shared" si="13"/>
        <v>코레일매장^TB_BAS_KORAIL_SHOP^사용여부^USE_YN^^VARCHAR2^1^Y^'Y'</v>
      </c>
    </row>
    <row r="391" spans="1:14" x14ac:dyDescent="0.25">
      <c r="A391" s="56" t="s">
        <v>663</v>
      </c>
      <c r="B391" s="56"/>
      <c r="C391" s="56" t="s">
        <v>208</v>
      </c>
      <c r="D391" s="56" t="s">
        <v>209</v>
      </c>
      <c r="E391" s="56" t="s">
        <v>53</v>
      </c>
      <c r="F391" s="56" t="s">
        <v>54</v>
      </c>
      <c r="G391" s="56"/>
      <c r="H391" s="56"/>
      <c r="I391" s="56" t="s">
        <v>37</v>
      </c>
      <c r="J391" s="56">
        <v>14</v>
      </c>
      <c r="K391" s="56" t="s">
        <v>52</v>
      </c>
      <c r="L391" s="56"/>
      <c r="M391" s="56" t="str">
        <f t="shared" si="12"/>
        <v>TB_BAS_KORAIL_SHOP.REG_DTM</v>
      </c>
      <c r="N391" s="54" t="str">
        <f t="shared" si="13"/>
        <v>코레일매장^TB_BAS_KORAIL_SHOP^등록일시^REG_DTM^^VARCHAR2^14^Y^</v>
      </c>
    </row>
    <row r="392" spans="1:14" x14ac:dyDescent="0.25">
      <c r="A392" s="56" t="s">
        <v>663</v>
      </c>
      <c r="B392" s="56"/>
      <c r="C392" s="56" t="s">
        <v>208</v>
      </c>
      <c r="D392" s="56" t="s">
        <v>209</v>
      </c>
      <c r="E392" s="56" t="s">
        <v>55</v>
      </c>
      <c r="F392" s="56" t="s">
        <v>56</v>
      </c>
      <c r="G392" s="56"/>
      <c r="H392" s="56"/>
      <c r="I392" s="56" t="s">
        <v>37</v>
      </c>
      <c r="J392" s="56">
        <v>32</v>
      </c>
      <c r="K392" s="56" t="s">
        <v>52</v>
      </c>
      <c r="L392" s="56"/>
      <c r="M392" s="56" t="str">
        <f t="shared" si="12"/>
        <v>TB_BAS_KORAIL_SHOP.REGR_ID</v>
      </c>
      <c r="N392" s="54" t="str">
        <f t="shared" si="13"/>
        <v>코레일매장^TB_BAS_KORAIL_SHOP^등록자ID^REGR_ID^^VARCHAR2^32^Y^</v>
      </c>
    </row>
    <row r="393" spans="1:14" x14ac:dyDescent="0.25">
      <c r="A393" s="56" t="s">
        <v>663</v>
      </c>
      <c r="B393" s="56"/>
      <c r="C393" s="56" t="s">
        <v>208</v>
      </c>
      <c r="D393" s="56" t="s">
        <v>209</v>
      </c>
      <c r="E393" s="56" t="s">
        <v>57</v>
      </c>
      <c r="F393" s="56" t="s">
        <v>58</v>
      </c>
      <c r="G393" s="56"/>
      <c r="H393" s="56"/>
      <c r="I393" s="56" t="s">
        <v>37</v>
      </c>
      <c r="J393" s="56">
        <v>14</v>
      </c>
      <c r="K393" s="56" t="s">
        <v>52</v>
      </c>
      <c r="L393" s="56"/>
      <c r="M393" s="56" t="str">
        <f t="shared" si="12"/>
        <v>TB_BAS_KORAIL_SHOP.MOD_DTM</v>
      </c>
      <c r="N393" s="54" t="str">
        <f t="shared" si="13"/>
        <v>코레일매장^TB_BAS_KORAIL_SHOP^수정일시^MOD_DTM^^VARCHAR2^14^Y^</v>
      </c>
    </row>
    <row r="394" spans="1:14" x14ac:dyDescent="0.25">
      <c r="A394" s="56" t="s">
        <v>663</v>
      </c>
      <c r="B394" s="56"/>
      <c r="C394" s="56" t="s">
        <v>208</v>
      </c>
      <c r="D394" s="56" t="s">
        <v>209</v>
      </c>
      <c r="E394" s="56" t="s">
        <v>59</v>
      </c>
      <c r="F394" s="56" t="s">
        <v>60</v>
      </c>
      <c r="G394" s="56"/>
      <c r="H394" s="56"/>
      <c r="I394" s="56" t="s">
        <v>37</v>
      </c>
      <c r="J394" s="56">
        <v>32</v>
      </c>
      <c r="K394" s="56" t="s">
        <v>52</v>
      </c>
      <c r="L394" s="56"/>
      <c r="M394" s="56" t="str">
        <f t="shared" si="12"/>
        <v>TB_BAS_KORAIL_SHOP.MODR_ID</v>
      </c>
      <c r="N394" s="54" t="str">
        <f t="shared" si="13"/>
        <v>코레일매장^TB_BAS_KORAIL_SHOP^수정자ID^MODR_ID^^VARCHAR2^32^Y^</v>
      </c>
    </row>
    <row r="395" spans="1:14" x14ac:dyDescent="0.25">
      <c r="A395" s="56" t="s">
        <v>663</v>
      </c>
      <c r="B395" s="56"/>
      <c r="C395" s="56" t="s">
        <v>666</v>
      </c>
      <c r="D395" s="56" t="s">
        <v>667</v>
      </c>
      <c r="E395" s="56" t="s">
        <v>1168</v>
      </c>
      <c r="F395" s="56" t="s">
        <v>1169</v>
      </c>
      <c r="G395" s="56" t="s">
        <v>52</v>
      </c>
      <c r="H395" s="56"/>
      <c r="I395" s="56" t="s">
        <v>37</v>
      </c>
      <c r="J395" s="56">
        <v>10</v>
      </c>
      <c r="K395" s="56" t="s">
        <v>52</v>
      </c>
      <c r="L395" s="56"/>
      <c r="M395" s="56" t="str">
        <f t="shared" si="12"/>
        <v>TB_BAS_TEAM_SALES_GOAL.BRAND_CD</v>
      </c>
      <c r="N395" s="54" t="str">
        <f t="shared" si="13"/>
        <v>팀매출목표^TB_BAS_TEAM_SALES_GOAL^브랜드코드^BRAND_CD^Y^VARCHAR2^10^Y^</v>
      </c>
    </row>
    <row r="396" spans="1:14" x14ac:dyDescent="0.25">
      <c r="A396" s="56" t="s">
        <v>663</v>
      </c>
      <c r="B396" s="56"/>
      <c r="C396" s="56" t="s">
        <v>666</v>
      </c>
      <c r="D396" s="56" t="s">
        <v>667</v>
      </c>
      <c r="E396" s="56" t="s">
        <v>1589</v>
      </c>
      <c r="F396" s="56" t="s">
        <v>1590</v>
      </c>
      <c r="G396" s="56" t="s">
        <v>52</v>
      </c>
      <c r="H396" s="56"/>
      <c r="I396" s="56" t="s">
        <v>37</v>
      </c>
      <c r="J396" s="56">
        <v>10</v>
      </c>
      <c r="K396" s="56" t="s">
        <v>52</v>
      </c>
      <c r="L396" s="56"/>
      <c r="M396" s="56" t="str">
        <f t="shared" si="12"/>
        <v>TB_BAS_TEAM_SALES_GOAL.TEAM_CD</v>
      </c>
      <c r="N396" s="54" t="str">
        <f t="shared" si="13"/>
        <v>팀매출목표^TB_BAS_TEAM_SALES_GOAL^팀코드^TEAM_CD^Y^VARCHAR2^10^Y^</v>
      </c>
    </row>
    <row r="397" spans="1:14" x14ac:dyDescent="0.25">
      <c r="A397" s="56" t="s">
        <v>663</v>
      </c>
      <c r="B397" s="56"/>
      <c r="C397" s="56" t="s">
        <v>666</v>
      </c>
      <c r="D397" s="56" t="s">
        <v>667</v>
      </c>
      <c r="E397" s="56" t="s">
        <v>1458</v>
      </c>
      <c r="F397" s="56" t="s">
        <v>1459</v>
      </c>
      <c r="G397" s="56" t="s">
        <v>52</v>
      </c>
      <c r="H397" s="56"/>
      <c r="I397" s="56" t="s">
        <v>37</v>
      </c>
      <c r="J397" s="56">
        <v>6</v>
      </c>
      <c r="K397" s="56" t="s">
        <v>52</v>
      </c>
      <c r="L397" s="56"/>
      <c r="M397" s="56" t="str">
        <f t="shared" si="12"/>
        <v>TB_BAS_TEAM_SALES_GOAL.SALES_YM</v>
      </c>
      <c r="N397" s="54" t="str">
        <f t="shared" si="13"/>
        <v>팀매출목표^TB_BAS_TEAM_SALES_GOAL^매출년월^SALES_YM^Y^VARCHAR2^6^Y^</v>
      </c>
    </row>
    <row r="398" spans="1:14" x14ac:dyDescent="0.25">
      <c r="A398" s="56" t="s">
        <v>663</v>
      </c>
      <c r="B398" s="56"/>
      <c r="C398" s="56" t="s">
        <v>666</v>
      </c>
      <c r="D398" s="56" t="s">
        <v>667</v>
      </c>
      <c r="E398" s="56" t="s">
        <v>1460</v>
      </c>
      <c r="F398" s="56" t="s">
        <v>1461</v>
      </c>
      <c r="G398" s="56"/>
      <c r="H398" s="56"/>
      <c r="I398" s="56" t="s">
        <v>110</v>
      </c>
      <c r="J398" s="56" t="s">
        <v>476</v>
      </c>
      <c r="K398" s="56" t="s">
        <v>52</v>
      </c>
      <c r="L398" s="56">
        <v>0</v>
      </c>
      <c r="M398" s="56" t="str">
        <f t="shared" si="12"/>
        <v>TB_BAS_TEAM_SALES_GOAL.COMP_SALES_GOAL_AMT</v>
      </c>
      <c r="N398" s="54" t="str">
        <f t="shared" si="13"/>
        <v>팀매출목표^TB_BAS_TEAM_SALES_GOAL^회사매출목표금액^COMP_SALES_GOAL_AMT^^NUMBER^20,5^Y^0</v>
      </c>
    </row>
    <row r="399" spans="1:14" x14ac:dyDescent="0.25">
      <c r="A399" s="56" t="s">
        <v>663</v>
      </c>
      <c r="B399" s="56"/>
      <c r="C399" s="56" t="s">
        <v>666</v>
      </c>
      <c r="D399" s="56" t="s">
        <v>667</v>
      </c>
      <c r="E399" s="56" t="s">
        <v>1462</v>
      </c>
      <c r="F399" s="56" t="s">
        <v>1463</v>
      </c>
      <c r="G399" s="56"/>
      <c r="H399" s="56"/>
      <c r="I399" s="56" t="s">
        <v>110</v>
      </c>
      <c r="J399" s="56" t="s">
        <v>476</v>
      </c>
      <c r="K399" s="56" t="s">
        <v>52</v>
      </c>
      <c r="L399" s="56">
        <v>0</v>
      </c>
      <c r="M399" s="56" t="str">
        <f t="shared" si="12"/>
        <v>TB_BAS_TEAM_SALES_GOAL.SHOP_SALES_GOAL_AMT</v>
      </c>
      <c r="N399" s="54" t="str">
        <f t="shared" si="13"/>
        <v>팀매출목표^TB_BAS_TEAM_SALES_GOAL^매장매출목표금액^SHOP_SALES_GOAL_AMT^^NUMBER^20,5^Y^0</v>
      </c>
    </row>
    <row r="400" spans="1:14" x14ac:dyDescent="0.25">
      <c r="A400" s="56" t="s">
        <v>663</v>
      </c>
      <c r="B400" s="56"/>
      <c r="C400" s="56" t="s">
        <v>666</v>
      </c>
      <c r="D400" s="56" t="s">
        <v>667</v>
      </c>
      <c r="E400" s="56" t="s">
        <v>53</v>
      </c>
      <c r="F400" s="56" t="s">
        <v>54</v>
      </c>
      <c r="G400" s="56"/>
      <c r="H400" s="56"/>
      <c r="I400" s="56" t="s">
        <v>37</v>
      </c>
      <c r="J400" s="56">
        <v>14</v>
      </c>
      <c r="K400" s="56" t="s">
        <v>52</v>
      </c>
      <c r="L400" s="56"/>
      <c r="M400" s="56" t="str">
        <f t="shared" si="12"/>
        <v>TB_BAS_TEAM_SALES_GOAL.REG_DTM</v>
      </c>
      <c r="N400" s="54" t="str">
        <f t="shared" si="13"/>
        <v>팀매출목표^TB_BAS_TEAM_SALES_GOAL^등록일시^REG_DTM^^VARCHAR2^14^Y^</v>
      </c>
    </row>
    <row r="401" spans="1:14" x14ac:dyDescent="0.25">
      <c r="A401" s="56" t="s">
        <v>663</v>
      </c>
      <c r="B401" s="56"/>
      <c r="C401" s="56" t="s">
        <v>666</v>
      </c>
      <c r="D401" s="56" t="s">
        <v>667</v>
      </c>
      <c r="E401" s="56" t="s">
        <v>55</v>
      </c>
      <c r="F401" s="56" t="s">
        <v>56</v>
      </c>
      <c r="G401" s="56"/>
      <c r="H401" s="56"/>
      <c r="I401" s="56" t="s">
        <v>37</v>
      </c>
      <c r="J401" s="56">
        <v>32</v>
      </c>
      <c r="K401" s="56" t="s">
        <v>52</v>
      </c>
      <c r="L401" s="56"/>
      <c r="M401" s="56" t="str">
        <f t="shared" si="12"/>
        <v>TB_BAS_TEAM_SALES_GOAL.REGR_ID</v>
      </c>
      <c r="N401" s="54" t="str">
        <f t="shared" si="13"/>
        <v>팀매출목표^TB_BAS_TEAM_SALES_GOAL^등록자ID^REGR_ID^^VARCHAR2^32^Y^</v>
      </c>
    </row>
    <row r="402" spans="1:14" x14ac:dyDescent="0.25">
      <c r="A402" s="56" t="s">
        <v>663</v>
      </c>
      <c r="B402" s="56"/>
      <c r="C402" s="56" t="s">
        <v>666</v>
      </c>
      <c r="D402" s="56" t="s">
        <v>667</v>
      </c>
      <c r="E402" s="56" t="s">
        <v>57</v>
      </c>
      <c r="F402" s="56" t="s">
        <v>58</v>
      </c>
      <c r="G402" s="56"/>
      <c r="H402" s="56"/>
      <c r="I402" s="56" t="s">
        <v>37</v>
      </c>
      <c r="J402" s="56">
        <v>14</v>
      </c>
      <c r="K402" s="56" t="s">
        <v>52</v>
      </c>
      <c r="L402" s="56"/>
      <c r="M402" s="56" t="str">
        <f t="shared" si="12"/>
        <v>TB_BAS_TEAM_SALES_GOAL.MOD_DTM</v>
      </c>
      <c r="N402" s="54" t="str">
        <f t="shared" si="13"/>
        <v>팀매출목표^TB_BAS_TEAM_SALES_GOAL^수정일시^MOD_DTM^^VARCHAR2^14^Y^</v>
      </c>
    </row>
    <row r="403" spans="1:14" x14ac:dyDescent="0.25">
      <c r="A403" s="56" t="s">
        <v>663</v>
      </c>
      <c r="B403" s="56"/>
      <c r="C403" s="56" t="s">
        <v>666</v>
      </c>
      <c r="D403" s="56" t="s">
        <v>667</v>
      </c>
      <c r="E403" s="56" t="s">
        <v>59</v>
      </c>
      <c r="F403" s="56" t="s">
        <v>60</v>
      </c>
      <c r="G403" s="56"/>
      <c r="H403" s="56"/>
      <c r="I403" s="56" t="s">
        <v>37</v>
      </c>
      <c r="J403" s="56">
        <v>32</v>
      </c>
      <c r="K403" s="56" t="s">
        <v>52</v>
      </c>
      <c r="L403" s="56"/>
      <c r="M403" s="56" t="str">
        <f t="shared" si="12"/>
        <v>TB_BAS_TEAM_SALES_GOAL.MODR_ID</v>
      </c>
      <c r="N403" s="54" t="str">
        <f t="shared" si="13"/>
        <v>팀매출목표^TB_BAS_TEAM_SALES_GOAL^수정자ID^MODR_ID^^VARCHAR2^32^Y^</v>
      </c>
    </row>
    <row r="404" spans="1:14" x14ac:dyDescent="0.25">
      <c r="A404" s="56" t="s">
        <v>663</v>
      </c>
      <c r="B404" s="56"/>
      <c r="C404" s="56" t="s">
        <v>210</v>
      </c>
      <c r="D404" s="56" t="s">
        <v>211</v>
      </c>
      <c r="E404" s="56" t="s">
        <v>829</v>
      </c>
      <c r="F404" s="56" t="s">
        <v>838</v>
      </c>
      <c r="G404" s="56" t="s">
        <v>52</v>
      </c>
      <c r="H404" s="56"/>
      <c r="I404" s="56" t="s">
        <v>37</v>
      </c>
      <c r="J404" s="56">
        <v>20</v>
      </c>
      <c r="K404" s="56" t="s">
        <v>52</v>
      </c>
      <c r="L404" s="56"/>
      <c r="M404" s="56" t="str">
        <f t="shared" si="12"/>
        <v>TB_BAS_ITEM.ITEM_CD</v>
      </c>
      <c r="N404" s="54" t="str">
        <f t="shared" si="13"/>
        <v>품목^TB_BAS_ITEM^품목코드^ITEM_CD^Y^VARCHAR2^20^Y^</v>
      </c>
    </row>
    <row r="405" spans="1:14" x14ac:dyDescent="0.25">
      <c r="A405" s="56" t="s">
        <v>663</v>
      </c>
      <c r="B405" s="56"/>
      <c r="C405" s="56" t="s">
        <v>210</v>
      </c>
      <c r="D405" s="56" t="s">
        <v>211</v>
      </c>
      <c r="E405" s="56" t="s">
        <v>1591</v>
      </c>
      <c r="F405" s="56" t="s">
        <v>1592</v>
      </c>
      <c r="G405" s="56"/>
      <c r="H405" s="56"/>
      <c r="I405" s="56" t="s">
        <v>37</v>
      </c>
      <c r="J405" s="56">
        <v>300</v>
      </c>
      <c r="K405" s="56"/>
      <c r="L405" s="56"/>
      <c r="M405" s="56" t="str">
        <f t="shared" si="12"/>
        <v>TB_BAS_ITEM.ITEM_KN</v>
      </c>
      <c r="N405" s="54" t="str">
        <f t="shared" si="13"/>
        <v>품목^TB_BAS_ITEM^품목한글명^ITEM_KN^^VARCHAR2^300^^</v>
      </c>
    </row>
    <row r="406" spans="1:14" x14ac:dyDescent="0.25">
      <c r="A406" s="56" t="s">
        <v>663</v>
      </c>
      <c r="B406" s="56"/>
      <c r="C406" s="56" t="s">
        <v>210</v>
      </c>
      <c r="D406" s="56" t="s">
        <v>211</v>
      </c>
      <c r="E406" s="56" t="s">
        <v>1593</v>
      </c>
      <c r="F406" s="56" t="s">
        <v>1594</v>
      </c>
      <c r="G406" s="56"/>
      <c r="H406" s="56"/>
      <c r="I406" s="56" t="s">
        <v>37</v>
      </c>
      <c r="J406" s="56">
        <v>300</v>
      </c>
      <c r="K406" s="56"/>
      <c r="L406" s="56"/>
      <c r="M406" s="56" t="str">
        <f t="shared" si="12"/>
        <v>TB_BAS_ITEM.ITEM_EN</v>
      </c>
      <c r="N406" s="54" t="str">
        <f t="shared" si="13"/>
        <v>품목^TB_BAS_ITEM^품목영어명^ITEM_EN^^VARCHAR2^300^^</v>
      </c>
    </row>
    <row r="407" spans="1:14" x14ac:dyDescent="0.25">
      <c r="A407" s="56" t="s">
        <v>663</v>
      </c>
      <c r="B407" s="56"/>
      <c r="C407" s="56" t="s">
        <v>210</v>
      </c>
      <c r="D407" s="56" t="s">
        <v>211</v>
      </c>
      <c r="E407" s="56" t="s">
        <v>1595</v>
      </c>
      <c r="F407" s="56" t="s">
        <v>1596</v>
      </c>
      <c r="G407" s="56"/>
      <c r="H407" s="56"/>
      <c r="I407" s="56" t="s">
        <v>37</v>
      </c>
      <c r="J407" s="56">
        <v>300</v>
      </c>
      <c r="K407" s="56"/>
      <c r="L407" s="56"/>
      <c r="M407" s="56" t="str">
        <f t="shared" si="12"/>
        <v>TB_BAS_ITEM.ITEM_GN</v>
      </c>
      <c r="N407" s="54" t="str">
        <f t="shared" si="13"/>
        <v>품목^TB_BAS_ITEM^품목현지명^ITEM_GN^^VARCHAR2^300^^</v>
      </c>
    </row>
    <row r="408" spans="1:14" x14ac:dyDescent="0.25">
      <c r="A408" s="56" t="s">
        <v>663</v>
      </c>
      <c r="B408" s="56"/>
      <c r="C408" s="56" t="s">
        <v>210</v>
      </c>
      <c r="D408" s="56" t="s">
        <v>211</v>
      </c>
      <c r="E408" s="56" t="s">
        <v>1597</v>
      </c>
      <c r="F408" s="56" t="s">
        <v>1598</v>
      </c>
      <c r="G408" s="56"/>
      <c r="H408" s="56"/>
      <c r="I408" s="56" t="s">
        <v>37</v>
      </c>
      <c r="J408" s="56">
        <v>300</v>
      </c>
      <c r="K408" s="56"/>
      <c r="L408" s="56"/>
      <c r="M408" s="56" t="str">
        <f t="shared" si="12"/>
        <v>TB_BAS_ITEM.ITEM_KN_ABBR</v>
      </c>
      <c r="N408" s="54" t="str">
        <f t="shared" si="13"/>
        <v>품목^TB_BAS_ITEM^품목한글명약어^ITEM_KN_ABBR^^VARCHAR2^300^^</v>
      </c>
    </row>
    <row r="409" spans="1:14" x14ac:dyDescent="0.25">
      <c r="A409" s="56" t="s">
        <v>663</v>
      </c>
      <c r="B409" s="56"/>
      <c r="C409" s="56" t="s">
        <v>210</v>
      </c>
      <c r="D409" s="56" t="s">
        <v>211</v>
      </c>
      <c r="E409" s="56" t="s">
        <v>1599</v>
      </c>
      <c r="F409" s="56" t="s">
        <v>1600</v>
      </c>
      <c r="G409" s="56"/>
      <c r="H409" s="56"/>
      <c r="I409" s="56" t="s">
        <v>37</v>
      </c>
      <c r="J409" s="56">
        <v>300</v>
      </c>
      <c r="K409" s="56"/>
      <c r="L409" s="56"/>
      <c r="M409" s="56" t="str">
        <f t="shared" si="12"/>
        <v>TB_BAS_ITEM.ITEM_SPEC_DESC</v>
      </c>
      <c r="N409" s="54" t="str">
        <f t="shared" si="13"/>
        <v>품목^TB_BAS_ITEM^품목규격내용^ITEM_SPEC_DESC^^VARCHAR2^300^^</v>
      </c>
    </row>
    <row r="410" spans="1:14" x14ac:dyDescent="0.25">
      <c r="A410" s="56" t="s">
        <v>663</v>
      </c>
      <c r="B410" s="56"/>
      <c r="C410" s="56" t="s">
        <v>210</v>
      </c>
      <c r="D410" s="56" t="s">
        <v>211</v>
      </c>
      <c r="E410" s="56" t="s">
        <v>1168</v>
      </c>
      <c r="F410" s="56" t="s">
        <v>1169</v>
      </c>
      <c r="G410" s="56"/>
      <c r="H410" s="56"/>
      <c r="I410" s="56" t="s">
        <v>37</v>
      </c>
      <c r="J410" s="56">
        <v>10</v>
      </c>
      <c r="K410" s="56"/>
      <c r="L410" s="56"/>
      <c r="M410" s="56" t="str">
        <f t="shared" si="12"/>
        <v>TB_BAS_ITEM.BRAND_CD</v>
      </c>
      <c r="N410" s="54" t="str">
        <f t="shared" si="13"/>
        <v>품목^TB_BAS_ITEM^브랜드코드^BRAND_CD^^VARCHAR2^10^^</v>
      </c>
    </row>
    <row r="411" spans="1:14" x14ac:dyDescent="0.25">
      <c r="A411" s="56" t="s">
        <v>663</v>
      </c>
      <c r="B411" s="56"/>
      <c r="C411" s="56" t="s">
        <v>210</v>
      </c>
      <c r="D411" s="56" t="s">
        <v>211</v>
      </c>
      <c r="E411" s="56" t="s">
        <v>1601</v>
      </c>
      <c r="F411" s="56" t="s">
        <v>1602</v>
      </c>
      <c r="G411" s="56"/>
      <c r="H411" s="56"/>
      <c r="I411" s="56" t="s">
        <v>37</v>
      </c>
      <c r="J411" s="56">
        <v>20</v>
      </c>
      <c r="K411" s="56"/>
      <c r="L411" s="56"/>
      <c r="M411" s="56" t="str">
        <f t="shared" si="12"/>
        <v>TB_BAS_ITEM.SBRAND_DIV_CD</v>
      </c>
      <c r="N411" s="54" t="str">
        <f t="shared" si="13"/>
        <v>품목^TB_BAS_ITEM^소브랜드구분코드^SBRAND_DIV_CD^^VARCHAR2^20^^</v>
      </c>
    </row>
    <row r="412" spans="1:14" x14ac:dyDescent="0.25">
      <c r="A412" s="56" t="s">
        <v>663</v>
      </c>
      <c r="B412" s="56"/>
      <c r="C412" s="56" t="s">
        <v>210</v>
      </c>
      <c r="D412" s="56" t="s">
        <v>211</v>
      </c>
      <c r="E412" s="56" t="s">
        <v>1603</v>
      </c>
      <c r="F412" s="56" t="s">
        <v>1604</v>
      </c>
      <c r="G412" s="56"/>
      <c r="H412" s="56"/>
      <c r="I412" s="56" t="s">
        <v>37</v>
      </c>
      <c r="J412" s="56">
        <v>20</v>
      </c>
      <c r="K412" s="56"/>
      <c r="L412" s="56"/>
      <c r="M412" s="56" t="str">
        <f t="shared" si="12"/>
        <v>TB_BAS_ITEM.ITEM_LCLS_CD</v>
      </c>
      <c r="N412" s="54" t="str">
        <f t="shared" si="13"/>
        <v>품목^TB_BAS_ITEM^품목대분류코드^ITEM_LCLS_CD^^VARCHAR2^20^^</v>
      </c>
    </row>
    <row r="413" spans="1:14" x14ac:dyDescent="0.25">
      <c r="A413" s="56" t="s">
        <v>663</v>
      </c>
      <c r="B413" s="56"/>
      <c r="C413" s="56" t="s">
        <v>210</v>
      </c>
      <c r="D413" s="56" t="s">
        <v>211</v>
      </c>
      <c r="E413" s="56" t="s">
        <v>1605</v>
      </c>
      <c r="F413" s="56" t="s">
        <v>1606</v>
      </c>
      <c r="G413" s="56"/>
      <c r="H413" s="56"/>
      <c r="I413" s="56" t="s">
        <v>37</v>
      </c>
      <c r="J413" s="56">
        <v>20</v>
      </c>
      <c r="K413" s="56"/>
      <c r="L413" s="56"/>
      <c r="M413" s="56" t="str">
        <f t="shared" si="12"/>
        <v>TB_BAS_ITEM.ITEM_MCLS_CD</v>
      </c>
      <c r="N413" s="54" t="str">
        <f t="shared" si="13"/>
        <v>품목^TB_BAS_ITEM^품목중분류코드^ITEM_MCLS_CD^^VARCHAR2^20^^</v>
      </c>
    </row>
    <row r="414" spans="1:14" x14ac:dyDescent="0.25">
      <c r="A414" s="56" t="s">
        <v>663</v>
      </c>
      <c r="B414" s="56"/>
      <c r="C414" s="56" t="s">
        <v>210</v>
      </c>
      <c r="D414" s="56" t="s">
        <v>211</v>
      </c>
      <c r="E414" s="56" t="s">
        <v>1607</v>
      </c>
      <c r="F414" s="56" t="s">
        <v>1608</v>
      </c>
      <c r="G414" s="56"/>
      <c r="H414" s="56"/>
      <c r="I414" s="56" t="s">
        <v>37</v>
      </c>
      <c r="J414" s="56">
        <v>20</v>
      </c>
      <c r="K414" s="56"/>
      <c r="L414" s="56"/>
      <c r="M414" s="56" t="str">
        <f t="shared" si="12"/>
        <v>TB_BAS_ITEM.ITEM_SCLS_CD</v>
      </c>
      <c r="N414" s="54" t="str">
        <f t="shared" si="13"/>
        <v>품목^TB_BAS_ITEM^품목소분류코드^ITEM_SCLS_CD^^VARCHAR2^20^^</v>
      </c>
    </row>
    <row r="415" spans="1:14" x14ac:dyDescent="0.25">
      <c r="A415" s="56" t="s">
        <v>663</v>
      </c>
      <c r="B415" s="56"/>
      <c r="C415" s="56" t="s">
        <v>210</v>
      </c>
      <c r="D415" s="56" t="s">
        <v>211</v>
      </c>
      <c r="E415" s="56" t="s">
        <v>1521</v>
      </c>
      <c r="F415" s="56" t="s">
        <v>1522</v>
      </c>
      <c r="G415" s="56"/>
      <c r="H415" s="56"/>
      <c r="I415" s="56" t="s">
        <v>37</v>
      </c>
      <c r="J415" s="56">
        <v>20</v>
      </c>
      <c r="K415" s="56"/>
      <c r="L415" s="56"/>
      <c r="M415" s="56" t="str">
        <f t="shared" si="12"/>
        <v>TB_BAS_ITEM.ASSET_CLS_CD</v>
      </c>
      <c r="N415" s="54" t="str">
        <f t="shared" si="13"/>
        <v>품목^TB_BAS_ITEM^자산분류코드^ASSET_CLS_CD^^VARCHAR2^20^^</v>
      </c>
    </row>
    <row r="416" spans="1:14" x14ac:dyDescent="0.25">
      <c r="A416" s="56" t="s">
        <v>663</v>
      </c>
      <c r="B416" s="56"/>
      <c r="C416" s="56" t="s">
        <v>210</v>
      </c>
      <c r="D416" s="56" t="s">
        <v>211</v>
      </c>
      <c r="E416" s="56" t="s">
        <v>1609</v>
      </c>
      <c r="F416" s="56" t="s">
        <v>1610</v>
      </c>
      <c r="G416" s="56"/>
      <c r="H416" s="56"/>
      <c r="I416" s="56" t="s">
        <v>37</v>
      </c>
      <c r="J416" s="56">
        <v>20</v>
      </c>
      <c r="K416" s="56"/>
      <c r="L416" s="56"/>
      <c r="M416" s="56" t="str">
        <f t="shared" si="12"/>
        <v>TB_BAS_ITEM.ORD_UNIT_CD</v>
      </c>
      <c r="N416" s="54" t="str">
        <f t="shared" si="13"/>
        <v>품목^TB_BAS_ITEM^주문단위코드^ORD_UNIT_CD^^VARCHAR2^20^^</v>
      </c>
    </row>
    <row r="417" spans="1:14" x14ac:dyDescent="0.25">
      <c r="A417" s="56" t="s">
        <v>663</v>
      </c>
      <c r="B417" s="56"/>
      <c r="C417" s="56" t="s">
        <v>210</v>
      </c>
      <c r="D417" s="56" t="s">
        <v>211</v>
      </c>
      <c r="E417" s="56" t="s">
        <v>1611</v>
      </c>
      <c r="F417" s="56" t="s">
        <v>1612</v>
      </c>
      <c r="G417" s="56"/>
      <c r="H417" s="56"/>
      <c r="I417" s="56" t="s">
        <v>37</v>
      </c>
      <c r="J417" s="56">
        <v>20</v>
      </c>
      <c r="K417" s="56"/>
      <c r="L417" s="56"/>
      <c r="M417" s="56" t="str">
        <f t="shared" si="12"/>
        <v>TB_BAS_ITEM.STOCK_UNIT_CD</v>
      </c>
      <c r="N417" s="54" t="str">
        <f t="shared" si="13"/>
        <v>품목^TB_BAS_ITEM^재고단위코드^STOCK_UNIT_CD^^VARCHAR2^20^^</v>
      </c>
    </row>
    <row r="418" spans="1:14" x14ac:dyDescent="0.25">
      <c r="A418" s="56" t="s">
        <v>663</v>
      </c>
      <c r="B418" s="56"/>
      <c r="C418" s="56" t="s">
        <v>210</v>
      </c>
      <c r="D418" s="56" t="s">
        <v>211</v>
      </c>
      <c r="E418" s="56" t="s">
        <v>1613</v>
      </c>
      <c r="F418" s="56" t="s">
        <v>1614</v>
      </c>
      <c r="G418" s="56"/>
      <c r="H418" s="56"/>
      <c r="I418" s="56" t="s">
        <v>110</v>
      </c>
      <c r="J418" s="56" t="s">
        <v>476</v>
      </c>
      <c r="K418" s="56" t="s">
        <v>52</v>
      </c>
      <c r="L418" s="56">
        <v>0</v>
      </c>
      <c r="M418" s="56" t="str">
        <f t="shared" si="12"/>
        <v>TB_BAS_ITEM.ORD_INPQTY</v>
      </c>
      <c r="N418" s="54" t="str">
        <f t="shared" si="13"/>
        <v>품목^TB_BAS_ITEM^주문입수량^ORD_INPQTY^^NUMBER^20,5^Y^0</v>
      </c>
    </row>
    <row r="419" spans="1:14" x14ac:dyDescent="0.25">
      <c r="A419" s="56" t="s">
        <v>663</v>
      </c>
      <c r="B419" s="56"/>
      <c r="C419" s="56" t="s">
        <v>210</v>
      </c>
      <c r="D419" s="56" t="s">
        <v>211</v>
      </c>
      <c r="E419" s="56" t="s">
        <v>1615</v>
      </c>
      <c r="F419" s="56" t="s">
        <v>1616</v>
      </c>
      <c r="G419" s="56"/>
      <c r="H419" s="56"/>
      <c r="I419" s="56" t="s">
        <v>110</v>
      </c>
      <c r="J419" s="56" t="s">
        <v>476</v>
      </c>
      <c r="K419" s="56" t="s">
        <v>52</v>
      </c>
      <c r="L419" s="56">
        <v>0</v>
      </c>
      <c r="M419" s="56" t="str">
        <f t="shared" si="12"/>
        <v>TB_BAS_ITEM.MIN_ORD_QTY</v>
      </c>
      <c r="N419" s="54" t="str">
        <f t="shared" si="13"/>
        <v>품목^TB_BAS_ITEM^최소주문수량^MIN_ORD_QTY^^NUMBER^20,5^Y^0</v>
      </c>
    </row>
    <row r="420" spans="1:14" x14ac:dyDescent="0.25">
      <c r="A420" s="56" t="s">
        <v>663</v>
      </c>
      <c r="B420" s="56"/>
      <c r="C420" s="56" t="s">
        <v>210</v>
      </c>
      <c r="D420" s="56" t="s">
        <v>211</v>
      </c>
      <c r="E420" s="56" t="s">
        <v>1617</v>
      </c>
      <c r="F420" s="56" t="s">
        <v>1618</v>
      </c>
      <c r="G420" s="56"/>
      <c r="H420" s="56"/>
      <c r="I420" s="56" t="s">
        <v>110</v>
      </c>
      <c r="J420" s="56" t="s">
        <v>476</v>
      </c>
      <c r="K420" s="56" t="s">
        <v>52</v>
      </c>
      <c r="L420" s="56">
        <v>0</v>
      </c>
      <c r="M420" s="56" t="str">
        <f t="shared" si="12"/>
        <v>TB_BAS_ITEM.SAFE_STOCK_QTY</v>
      </c>
      <c r="N420" s="54" t="str">
        <f t="shared" si="13"/>
        <v>품목^TB_BAS_ITEM^안전재고수량^SAFE_STOCK_QTY^^NUMBER^20,5^Y^0</v>
      </c>
    </row>
    <row r="421" spans="1:14" x14ac:dyDescent="0.25">
      <c r="A421" s="56" t="s">
        <v>663</v>
      </c>
      <c r="B421" s="56"/>
      <c r="C421" s="56" t="s">
        <v>210</v>
      </c>
      <c r="D421" s="56" t="s">
        <v>211</v>
      </c>
      <c r="E421" s="56" t="s">
        <v>1619</v>
      </c>
      <c r="F421" s="56" t="s">
        <v>1620</v>
      </c>
      <c r="G421" s="56"/>
      <c r="H421" s="56"/>
      <c r="I421" s="56" t="s">
        <v>37</v>
      </c>
      <c r="J421" s="56">
        <v>8</v>
      </c>
      <c r="K421" s="56"/>
      <c r="L421" s="56"/>
      <c r="M421" s="56" t="str">
        <f t="shared" si="12"/>
        <v>TB_BAS_ITEM.FIRST_RELEASE_DT</v>
      </c>
      <c r="N421" s="54" t="str">
        <f t="shared" si="13"/>
        <v>품목^TB_BAS_ITEM^최초출시일자^FIRST_RELEASE_DT^^VARCHAR2^8^^</v>
      </c>
    </row>
    <row r="422" spans="1:14" x14ac:dyDescent="0.25">
      <c r="A422" s="56" t="s">
        <v>663</v>
      </c>
      <c r="B422" s="56"/>
      <c r="C422" s="56" t="s">
        <v>210</v>
      </c>
      <c r="D422" s="56" t="s">
        <v>211</v>
      </c>
      <c r="E422" s="56" t="s">
        <v>1621</v>
      </c>
      <c r="F422" s="56" t="s">
        <v>1258</v>
      </c>
      <c r="G422" s="56"/>
      <c r="H422" s="56"/>
      <c r="I422" s="56" t="s">
        <v>37</v>
      </c>
      <c r="J422" s="56">
        <v>1</v>
      </c>
      <c r="K422" s="56"/>
      <c r="L422" s="56"/>
      <c r="M422" s="56" t="str">
        <f t="shared" si="12"/>
        <v>TB_BAS_ITEM.INVCHK_TRG_YN</v>
      </c>
      <c r="N422" s="54" t="str">
        <f t="shared" si="13"/>
        <v>품목^TB_BAS_ITEM^실사대상여부^INVCHK_TRG_YN^^VARCHAR2^1^^</v>
      </c>
    </row>
    <row r="423" spans="1:14" x14ac:dyDescent="0.25">
      <c r="A423" s="56" t="s">
        <v>663</v>
      </c>
      <c r="B423" s="56"/>
      <c r="C423" s="56" t="s">
        <v>210</v>
      </c>
      <c r="D423" s="56" t="s">
        <v>211</v>
      </c>
      <c r="E423" s="56" t="s">
        <v>1622</v>
      </c>
      <c r="F423" s="56" t="s">
        <v>1623</v>
      </c>
      <c r="G423" s="56"/>
      <c r="H423" s="56"/>
      <c r="I423" s="56" t="s">
        <v>37</v>
      </c>
      <c r="J423" s="56">
        <v>1</v>
      </c>
      <c r="K423" s="56"/>
      <c r="L423" s="56"/>
      <c r="M423" s="56" t="str">
        <f t="shared" si="12"/>
        <v>TB_BAS_ITEM.SPRM_SALE_YN</v>
      </c>
      <c r="N423" s="54" t="str">
        <f t="shared" si="13"/>
        <v>품목^TB_BAS_ITEM^판촉판매여부^SPRM_SALE_YN^^VARCHAR2^1^^</v>
      </c>
    </row>
    <row r="424" spans="1:14" x14ac:dyDescent="0.25">
      <c r="A424" s="56" t="s">
        <v>663</v>
      </c>
      <c r="B424" s="56"/>
      <c r="C424" s="56" t="s">
        <v>210</v>
      </c>
      <c r="D424" s="56" t="s">
        <v>211</v>
      </c>
      <c r="E424" s="56" t="s">
        <v>1624</v>
      </c>
      <c r="F424" s="56" t="s">
        <v>1625</v>
      </c>
      <c r="G424" s="56"/>
      <c r="H424" s="56"/>
      <c r="I424" s="56" t="s">
        <v>37</v>
      </c>
      <c r="J424" s="56">
        <v>100</v>
      </c>
      <c r="K424" s="56"/>
      <c r="L424" s="56"/>
      <c r="M424" s="56" t="str">
        <f t="shared" si="12"/>
        <v>TB_BAS_ITEM.ORI_IMG_FILE_NM</v>
      </c>
      <c r="N424" s="54" t="str">
        <f t="shared" si="13"/>
        <v>품목^TB_BAS_ITEM^원이미지파일명^ORI_IMG_FILE_NM^^VARCHAR2^100^^</v>
      </c>
    </row>
    <row r="425" spans="1:14" x14ac:dyDescent="0.25">
      <c r="A425" s="56" t="s">
        <v>663</v>
      </c>
      <c r="B425" s="56"/>
      <c r="C425" s="56" t="s">
        <v>210</v>
      </c>
      <c r="D425" s="56" t="s">
        <v>211</v>
      </c>
      <c r="E425" s="56" t="s">
        <v>1626</v>
      </c>
      <c r="F425" s="56" t="s">
        <v>1627</v>
      </c>
      <c r="G425" s="56"/>
      <c r="H425" s="56"/>
      <c r="I425" s="56" t="s">
        <v>37</v>
      </c>
      <c r="J425" s="56">
        <v>100</v>
      </c>
      <c r="K425" s="56"/>
      <c r="L425" s="56"/>
      <c r="M425" s="56" t="str">
        <f t="shared" si="12"/>
        <v>TB_BAS_ITEM.IMG_FILE_NM</v>
      </c>
      <c r="N425" s="54" t="str">
        <f t="shared" si="13"/>
        <v>품목^TB_BAS_ITEM^이미지파일명^IMG_FILE_NM^^VARCHAR2^100^^</v>
      </c>
    </row>
    <row r="426" spans="1:14" x14ac:dyDescent="0.25">
      <c r="A426" s="56" t="s">
        <v>663</v>
      </c>
      <c r="B426" s="56"/>
      <c r="C426" s="56" t="s">
        <v>210</v>
      </c>
      <c r="D426" s="56" t="s">
        <v>211</v>
      </c>
      <c r="E426" s="56" t="s">
        <v>1628</v>
      </c>
      <c r="F426" s="56" t="s">
        <v>1629</v>
      </c>
      <c r="G426" s="56"/>
      <c r="H426" s="56"/>
      <c r="I426" s="56" t="s">
        <v>37</v>
      </c>
      <c r="J426" s="56">
        <v>1</v>
      </c>
      <c r="K426" s="56"/>
      <c r="L426" s="56"/>
      <c r="M426" s="56" t="str">
        <f t="shared" si="12"/>
        <v>TB_BAS_ITEM.TAX_DIV_CD</v>
      </c>
      <c r="N426" s="54" t="str">
        <f t="shared" si="13"/>
        <v>품목^TB_BAS_ITEM^과면세구분코드^TAX_DIV_CD^^VARCHAR2^1^^</v>
      </c>
    </row>
    <row r="427" spans="1:14" x14ac:dyDescent="0.25">
      <c r="A427" s="56" t="s">
        <v>663</v>
      </c>
      <c r="B427" s="56"/>
      <c r="C427" s="56" t="s">
        <v>210</v>
      </c>
      <c r="D427" s="56" t="s">
        <v>211</v>
      </c>
      <c r="E427" s="56" t="s">
        <v>1630</v>
      </c>
      <c r="F427" s="56" t="s">
        <v>1631</v>
      </c>
      <c r="G427" s="56"/>
      <c r="H427" s="56"/>
      <c r="I427" s="56" t="s">
        <v>37</v>
      </c>
      <c r="J427" s="56">
        <v>1</v>
      </c>
      <c r="K427" s="56" t="s">
        <v>52</v>
      </c>
      <c r="L427" s="56" t="s">
        <v>1496</v>
      </c>
      <c r="M427" s="56" t="str">
        <f t="shared" si="12"/>
        <v>TB_BAS_ITEM.SET_ITEM_YN</v>
      </c>
      <c r="N427" s="54" t="str">
        <f t="shared" si="13"/>
        <v>품목^TB_BAS_ITEM^세트품목여부^SET_ITEM_YN^^VARCHAR2^1^Y^'N'</v>
      </c>
    </row>
    <row r="428" spans="1:14" x14ac:dyDescent="0.25">
      <c r="A428" s="56" t="s">
        <v>663</v>
      </c>
      <c r="B428" s="56"/>
      <c r="C428" s="56" t="s">
        <v>210</v>
      </c>
      <c r="D428" s="56" t="s">
        <v>211</v>
      </c>
      <c r="E428" s="56" t="s">
        <v>1632</v>
      </c>
      <c r="F428" s="56" t="s">
        <v>1633</v>
      </c>
      <c r="G428" s="56"/>
      <c r="H428" s="56"/>
      <c r="I428" s="56" t="s">
        <v>37</v>
      </c>
      <c r="J428" s="56">
        <v>1</v>
      </c>
      <c r="K428" s="56" t="s">
        <v>52</v>
      </c>
      <c r="L428" s="56" t="s">
        <v>1276</v>
      </c>
      <c r="M428" s="56" t="str">
        <f t="shared" si="12"/>
        <v>TB_BAS_ITEM.SHOP_STOCK_MNG_YN</v>
      </c>
      <c r="N428" s="54" t="str">
        <f t="shared" si="13"/>
        <v>품목^TB_BAS_ITEM^매장재고관리여부^SHOP_STOCK_MNG_YN^^VARCHAR2^1^Y^'Y'</v>
      </c>
    </row>
    <row r="429" spans="1:14" x14ac:dyDescent="0.25">
      <c r="A429" s="56" t="s">
        <v>663</v>
      </c>
      <c r="B429" s="56"/>
      <c r="C429" s="56" t="s">
        <v>210</v>
      </c>
      <c r="D429" s="56" t="s">
        <v>211</v>
      </c>
      <c r="E429" s="56" t="s">
        <v>1634</v>
      </c>
      <c r="F429" s="56" t="s">
        <v>1635</v>
      </c>
      <c r="G429" s="56"/>
      <c r="H429" s="56"/>
      <c r="I429" s="56" t="s">
        <v>37</v>
      </c>
      <c r="J429" s="56">
        <v>20</v>
      </c>
      <c r="K429" s="56"/>
      <c r="L429" s="56"/>
      <c r="M429" s="56" t="str">
        <f t="shared" si="12"/>
        <v>TB_BAS_ITEM.STRATIFI_STAT_CD</v>
      </c>
      <c r="N429" s="54" t="str">
        <f t="shared" si="13"/>
        <v>품목^TB_BAS_ITEM^층화상태코드^STRATIFI_STAT_CD^^VARCHAR2^20^^</v>
      </c>
    </row>
    <row r="430" spans="1:14" x14ac:dyDescent="0.25">
      <c r="A430" s="56" t="s">
        <v>663</v>
      </c>
      <c r="B430" s="56"/>
      <c r="C430" s="56" t="s">
        <v>210</v>
      </c>
      <c r="D430" s="56" t="s">
        <v>211</v>
      </c>
      <c r="E430" s="56" t="s">
        <v>1636</v>
      </c>
      <c r="F430" s="56" t="s">
        <v>1637</v>
      </c>
      <c r="G430" s="56"/>
      <c r="H430" s="56"/>
      <c r="I430" s="56" t="s">
        <v>37</v>
      </c>
      <c r="J430" s="56">
        <v>8</v>
      </c>
      <c r="K430" s="56"/>
      <c r="L430" s="56"/>
      <c r="M430" s="56" t="str">
        <f t="shared" si="12"/>
        <v>TB_BAS_ITEM.STRATIFI_STAT_DT</v>
      </c>
      <c r="N430" s="54" t="str">
        <f t="shared" si="13"/>
        <v>품목^TB_BAS_ITEM^층화상태일자^STRATIFI_STAT_DT^^VARCHAR2^8^^</v>
      </c>
    </row>
    <row r="431" spans="1:14" x14ac:dyDescent="0.25">
      <c r="A431" s="56" t="s">
        <v>663</v>
      </c>
      <c r="B431" s="56"/>
      <c r="C431" s="56" t="s">
        <v>210</v>
      </c>
      <c r="D431" s="56" t="s">
        <v>211</v>
      </c>
      <c r="E431" s="56" t="s">
        <v>1638</v>
      </c>
      <c r="F431" s="56" t="s">
        <v>1639</v>
      </c>
      <c r="G431" s="56"/>
      <c r="H431" s="56"/>
      <c r="I431" s="56" t="s">
        <v>37</v>
      </c>
      <c r="J431" s="56">
        <v>1</v>
      </c>
      <c r="K431" s="56"/>
      <c r="L431" s="56"/>
      <c r="M431" s="56" t="str">
        <f t="shared" si="12"/>
        <v>TB_BAS_ITEM.SPRM_MILG_SALE_DIV</v>
      </c>
      <c r="N431" s="54" t="str">
        <f t="shared" si="13"/>
        <v>품목^TB_BAS_ITEM^판촉마일리지구매구분^SPRM_MILG_SALE_DIV^^VARCHAR2^1^^</v>
      </c>
    </row>
    <row r="432" spans="1:14" x14ac:dyDescent="0.25">
      <c r="A432" s="56" t="s">
        <v>663</v>
      </c>
      <c r="B432" s="56"/>
      <c r="C432" s="56" t="s">
        <v>210</v>
      </c>
      <c r="D432" s="56" t="s">
        <v>211</v>
      </c>
      <c r="E432" s="56" t="s">
        <v>1640</v>
      </c>
      <c r="F432" s="56" t="s">
        <v>1641</v>
      </c>
      <c r="G432" s="56"/>
      <c r="H432" s="56"/>
      <c r="I432" s="56" t="s">
        <v>37</v>
      </c>
      <c r="J432" s="56">
        <v>20</v>
      </c>
      <c r="K432" s="56"/>
      <c r="L432" s="56"/>
      <c r="M432" s="56" t="str">
        <f t="shared" si="12"/>
        <v>TB_BAS_ITEM.RENEWAL_ITEM_CD</v>
      </c>
      <c r="N432" s="54" t="str">
        <f t="shared" si="13"/>
        <v>품목^TB_BAS_ITEM^리뉴얼품목코드^RENEWAL_ITEM_CD^^VARCHAR2^20^^</v>
      </c>
    </row>
    <row r="433" spans="1:14" x14ac:dyDescent="0.25">
      <c r="A433" s="56" t="s">
        <v>663</v>
      </c>
      <c r="B433" s="56"/>
      <c r="C433" s="56" t="s">
        <v>210</v>
      </c>
      <c r="D433" s="56" t="s">
        <v>211</v>
      </c>
      <c r="E433" s="56" t="s">
        <v>1642</v>
      </c>
      <c r="F433" s="56" t="s">
        <v>1643</v>
      </c>
      <c r="G433" s="56"/>
      <c r="H433" s="56"/>
      <c r="I433" s="56" t="s">
        <v>37</v>
      </c>
      <c r="J433" s="56">
        <v>10</v>
      </c>
      <c r="K433" s="56"/>
      <c r="L433" s="56"/>
      <c r="M433" s="56" t="str">
        <f t="shared" si="12"/>
        <v>TB_BAS_ITEM.PROP_DIV_CD</v>
      </c>
      <c r="N433" s="54" t="str">
        <f t="shared" si="13"/>
        <v>품목^TB_BAS_ITEM^소품구분코드^PROP_DIV_CD^^VARCHAR2^10^^</v>
      </c>
    </row>
    <row r="434" spans="1:14" x14ac:dyDescent="0.25">
      <c r="A434" s="56" t="s">
        <v>663</v>
      </c>
      <c r="B434" s="56"/>
      <c r="C434" s="56" t="s">
        <v>210</v>
      </c>
      <c r="D434" s="56" t="s">
        <v>211</v>
      </c>
      <c r="E434" s="56" t="s">
        <v>1644</v>
      </c>
      <c r="F434" s="56" t="s">
        <v>1645</v>
      </c>
      <c r="G434" s="56"/>
      <c r="H434" s="56"/>
      <c r="I434" s="56" t="s">
        <v>37</v>
      </c>
      <c r="J434" s="56">
        <v>20</v>
      </c>
      <c r="K434" s="56"/>
      <c r="L434" s="56"/>
      <c r="M434" s="56" t="str">
        <f t="shared" si="12"/>
        <v>TB_BAS_ITEM.ITEM_TP_6_CD</v>
      </c>
      <c r="N434" s="54" t="str">
        <f t="shared" si="13"/>
        <v>품목^TB_BAS_ITEM^품목유형6코드^ITEM_TP_6_CD^^VARCHAR2^20^^</v>
      </c>
    </row>
    <row r="435" spans="1:14" x14ac:dyDescent="0.25">
      <c r="A435" s="56" t="s">
        <v>663</v>
      </c>
      <c r="B435" s="56"/>
      <c r="C435" s="56" t="s">
        <v>210</v>
      </c>
      <c r="D435" s="56" t="s">
        <v>211</v>
      </c>
      <c r="E435" s="56" t="s">
        <v>1646</v>
      </c>
      <c r="F435" s="56" t="s">
        <v>1647</v>
      </c>
      <c r="G435" s="56"/>
      <c r="H435" s="56"/>
      <c r="I435" s="56" t="s">
        <v>37</v>
      </c>
      <c r="J435" s="56">
        <v>20</v>
      </c>
      <c r="K435" s="56"/>
      <c r="L435" s="56"/>
      <c r="M435" s="56" t="str">
        <f t="shared" si="12"/>
        <v>TB_BAS_ITEM.ITEM_TP_7_CD</v>
      </c>
      <c r="N435" s="54" t="str">
        <f t="shared" si="13"/>
        <v>품목^TB_BAS_ITEM^품목유형7코드^ITEM_TP_7_CD^^VARCHAR2^20^^</v>
      </c>
    </row>
    <row r="436" spans="1:14" x14ac:dyDescent="0.25">
      <c r="A436" s="56" t="s">
        <v>663</v>
      </c>
      <c r="B436" s="56"/>
      <c r="C436" s="56" t="s">
        <v>210</v>
      </c>
      <c r="D436" s="56" t="s">
        <v>211</v>
      </c>
      <c r="E436" s="56" t="s">
        <v>1648</v>
      </c>
      <c r="F436" s="56" t="s">
        <v>1649</v>
      </c>
      <c r="G436" s="56"/>
      <c r="H436" s="56"/>
      <c r="I436" s="56" t="s">
        <v>37</v>
      </c>
      <c r="J436" s="56">
        <v>20</v>
      </c>
      <c r="K436" s="56"/>
      <c r="L436" s="56"/>
      <c r="M436" s="56" t="str">
        <f t="shared" si="12"/>
        <v>TB_BAS_ITEM.ITEM_TP_8_CD</v>
      </c>
      <c r="N436" s="54" t="str">
        <f t="shared" si="13"/>
        <v>품목^TB_BAS_ITEM^품목유형8코드^ITEM_TP_8_CD^^VARCHAR2^20^^</v>
      </c>
    </row>
    <row r="437" spans="1:14" x14ac:dyDescent="0.25">
      <c r="A437" s="56" t="s">
        <v>663</v>
      </c>
      <c r="B437" s="56"/>
      <c r="C437" s="56" t="s">
        <v>210</v>
      </c>
      <c r="D437" s="56" t="s">
        <v>211</v>
      </c>
      <c r="E437" s="56" t="s">
        <v>1650</v>
      </c>
      <c r="F437" s="56" t="s">
        <v>1651</v>
      </c>
      <c r="G437" s="56"/>
      <c r="H437" s="56"/>
      <c r="I437" s="56" t="s">
        <v>37</v>
      </c>
      <c r="J437" s="56">
        <v>20</v>
      </c>
      <c r="K437" s="56"/>
      <c r="L437" s="56"/>
      <c r="M437" s="56" t="str">
        <f t="shared" si="12"/>
        <v>TB_BAS_ITEM.ITEM_TP_9_CD</v>
      </c>
      <c r="N437" s="54" t="str">
        <f t="shared" si="13"/>
        <v>품목^TB_BAS_ITEM^품목유형9코드^ITEM_TP_9_CD^^VARCHAR2^20^^</v>
      </c>
    </row>
    <row r="438" spans="1:14" x14ac:dyDescent="0.25">
      <c r="A438" s="56" t="s">
        <v>663</v>
      </c>
      <c r="B438" s="56"/>
      <c r="C438" s="56" t="s">
        <v>210</v>
      </c>
      <c r="D438" s="56" t="s">
        <v>211</v>
      </c>
      <c r="E438" s="56" t="s">
        <v>50</v>
      </c>
      <c r="F438" s="56" t="s">
        <v>51</v>
      </c>
      <c r="G438" s="56"/>
      <c r="H438" s="56"/>
      <c r="I438" s="56" t="s">
        <v>37</v>
      </c>
      <c r="J438" s="56">
        <v>1</v>
      </c>
      <c r="K438" s="56" t="s">
        <v>52</v>
      </c>
      <c r="L438" s="56" t="s">
        <v>1276</v>
      </c>
      <c r="M438" s="56" t="str">
        <f t="shared" si="12"/>
        <v>TB_BAS_ITEM.USE_YN</v>
      </c>
      <c r="N438" s="54" t="str">
        <f t="shared" si="13"/>
        <v>품목^TB_BAS_ITEM^사용여부^USE_YN^^VARCHAR2^1^Y^'Y'</v>
      </c>
    </row>
    <row r="439" spans="1:14" x14ac:dyDescent="0.25">
      <c r="A439" s="56" t="s">
        <v>663</v>
      </c>
      <c r="B439" s="56"/>
      <c r="C439" s="56" t="s">
        <v>210</v>
      </c>
      <c r="D439" s="56" t="s">
        <v>211</v>
      </c>
      <c r="E439" s="56" t="s">
        <v>61</v>
      </c>
      <c r="F439" s="56" t="s">
        <v>62</v>
      </c>
      <c r="G439" s="56"/>
      <c r="H439" s="56"/>
      <c r="I439" s="56" t="s">
        <v>37</v>
      </c>
      <c r="J439" s="56">
        <v>2000</v>
      </c>
      <c r="K439" s="56"/>
      <c r="L439" s="56"/>
      <c r="M439" s="56" t="str">
        <f t="shared" si="12"/>
        <v>TB_BAS_ITEM.REMARK</v>
      </c>
      <c r="N439" s="54" t="str">
        <f t="shared" si="13"/>
        <v>품목^TB_BAS_ITEM^비고^REMARK^^VARCHAR2^2000^^</v>
      </c>
    </row>
    <row r="440" spans="1:14" x14ac:dyDescent="0.25">
      <c r="A440" s="56" t="s">
        <v>663</v>
      </c>
      <c r="B440" s="56"/>
      <c r="C440" s="56" t="s">
        <v>210</v>
      </c>
      <c r="D440" s="56" t="s">
        <v>211</v>
      </c>
      <c r="E440" s="56" t="s">
        <v>53</v>
      </c>
      <c r="F440" s="56" t="s">
        <v>54</v>
      </c>
      <c r="G440" s="56"/>
      <c r="H440" s="56"/>
      <c r="I440" s="56" t="s">
        <v>37</v>
      </c>
      <c r="J440" s="56">
        <v>14</v>
      </c>
      <c r="K440" s="56" t="s">
        <v>52</v>
      </c>
      <c r="L440" s="56"/>
      <c r="M440" s="56" t="str">
        <f t="shared" si="12"/>
        <v>TB_BAS_ITEM.REG_DTM</v>
      </c>
      <c r="N440" s="54" t="str">
        <f t="shared" si="13"/>
        <v>품목^TB_BAS_ITEM^등록일시^REG_DTM^^VARCHAR2^14^Y^</v>
      </c>
    </row>
    <row r="441" spans="1:14" x14ac:dyDescent="0.25">
      <c r="A441" s="56" t="s">
        <v>663</v>
      </c>
      <c r="B441" s="56"/>
      <c r="C441" s="56" t="s">
        <v>210</v>
      </c>
      <c r="D441" s="56" t="s">
        <v>211</v>
      </c>
      <c r="E441" s="56" t="s">
        <v>55</v>
      </c>
      <c r="F441" s="56" t="s">
        <v>56</v>
      </c>
      <c r="G441" s="56"/>
      <c r="H441" s="56"/>
      <c r="I441" s="56" t="s">
        <v>37</v>
      </c>
      <c r="J441" s="56">
        <v>32</v>
      </c>
      <c r="K441" s="56" t="s">
        <v>52</v>
      </c>
      <c r="L441" s="56"/>
      <c r="M441" s="56" t="str">
        <f t="shared" si="12"/>
        <v>TB_BAS_ITEM.REGR_ID</v>
      </c>
      <c r="N441" s="54" t="str">
        <f t="shared" si="13"/>
        <v>품목^TB_BAS_ITEM^등록자ID^REGR_ID^^VARCHAR2^32^Y^</v>
      </c>
    </row>
    <row r="442" spans="1:14" x14ac:dyDescent="0.25">
      <c r="A442" s="56" t="s">
        <v>663</v>
      </c>
      <c r="B442" s="56"/>
      <c r="C442" s="56" t="s">
        <v>210</v>
      </c>
      <c r="D442" s="56" t="s">
        <v>211</v>
      </c>
      <c r="E442" s="56" t="s">
        <v>57</v>
      </c>
      <c r="F442" s="56" t="s">
        <v>58</v>
      </c>
      <c r="G442" s="56"/>
      <c r="H442" s="56"/>
      <c r="I442" s="56" t="s">
        <v>37</v>
      </c>
      <c r="J442" s="56">
        <v>14</v>
      </c>
      <c r="K442" s="56" t="s">
        <v>52</v>
      </c>
      <c r="L442" s="56"/>
      <c r="M442" s="56" t="str">
        <f t="shared" si="12"/>
        <v>TB_BAS_ITEM.MOD_DTM</v>
      </c>
      <c r="N442" s="54" t="str">
        <f t="shared" si="13"/>
        <v>품목^TB_BAS_ITEM^수정일시^MOD_DTM^^VARCHAR2^14^Y^</v>
      </c>
    </row>
    <row r="443" spans="1:14" x14ac:dyDescent="0.25">
      <c r="A443" s="56" t="s">
        <v>663</v>
      </c>
      <c r="B443" s="56"/>
      <c r="C443" s="56" t="s">
        <v>210</v>
      </c>
      <c r="D443" s="56" t="s">
        <v>211</v>
      </c>
      <c r="E443" s="56" t="s">
        <v>59</v>
      </c>
      <c r="F443" s="56" t="s">
        <v>60</v>
      </c>
      <c r="G443" s="56"/>
      <c r="H443" s="56"/>
      <c r="I443" s="56" t="s">
        <v>37</v>
      </c>
      <c r="J443" s="56">
        <v>32</v>
      </c>
      <c r="K443" s="56" t="s">
        <v>52</v>
      </c>
      <c r="L443" s="56"/>
      <c r="M443" s="56" t="str">
        <f t="shared" si="12"/>
        <v>TB_BAS_ITEM.MODR_ID</v>
      </c>
      <c r="N443" s="54" t="str">
        <f t="shared" si="13"/>
        <v>품목^TB_BAS_ITEM^수정자ID^MODR_ID^^VARCHAR2^32^Y^</v>
      </c>
    </row>
    <row r="444" spans="1:14" x14ac:dyDescent="0.25">
      <c r="A444" s="56" t="s">
        <v>663</v>
      </c>
      <c r="B444" s="56"/>
      <c r="C444" s="56" t="s">
        <v>210</v>
      </c>
      <c r="D444" s="56" t="s">
        <v>211</v>
      </c>
      <c r="E444" s="56" t="s">
        <v>1652</v>
      </c>
      <c r="F444" s="56" t="s">
        <v>1653</v>
      </c>
      <c r="G444" s="56"/>
      <c r="H444" s="56"/>
      <c r="I444" s="56" t="s">
        <v>110</v>
      </c>
      <c r="J444" s="56" t="s">
        <v>476</v>
      </c>
      <c r="K444" s="56"/>
      <c r="L444" s="56"/>
      <c r="M444" s="56" t="str">
        <f t="shared" si="12"/>
        <v>TB_BAS_ITEM.WEIGHT_QTY</v>
      </c>
      <c r="N444" s="54" t="str">
        <f t="shared" si="13"/>
        <v>품목^TB_BAS_ITEM^용량^WEIGHT_QTY^^NUMBER^20,5^^</v>
      </c>
    </row>
    <row r="445" spans="1:14" x14ac:dyDescent="0.25">
      <c r="A445" s="56" t="s">
        <v>663</v>
      </c>
      <c r="B445" s="56"/>
      <c r="C445" s="56" t="s">
        <v>218</v>
      </c>
      <c r="D445" s="56" t="s">
        <v>219</v>
      </c>
      <c r="E445" s="56" t="s">
        <v>829</v>
      </c>
      <c r="F445" s="56" t="s">
        <v>838</v>
      </c>
      <c r="G445" s="56" t="s">
        <v>52</v>
      </c>
      <c r="H445" s="56"/>
      <c r="I445" s="56" t="s">
        <v>37</v>
      </c>
      <c r="J445" s="56">
        <v>20</v>
      </c>
      <c r="K445" s="56" t="s">
        <v>52</v>
      </c>
      <c r="L445" s="56"/>
      <c r="M445" s="56" t="str">
        <f t="shared" si="12"/>
        <v>TB_BAS_ITEM_BOM.ITEM_CD</v>
      </c>
      <c r="N445" s="54" t="str">
        <f t="shared" si="13"/>
        <v>품목BOM^TB_BAS_ITEM_BOM^품목코드^ITEM_CD^Y^VARCHAR2^20^Y^</v>
      </c>
    </row>
    <row r="446" spans="1:14" x14ac:dyDescent="0.25">
      <c r="A446" s="56" t="s">
        <v>663</v>
      </c>
      <c r="B446" s="56"/>
      <c r="C446" s="56" t="s">
        <v>218</v>
      </c>
      <c r="D446" s="56" t="s">
        <v>219</v>
      </c>
      <c r="E446" s="56" t="s">
        <v>1654</v>
      </c>
      <c r="F446" s="56" t="s">
        <v>1655</v>
      </c>
      <c r="G446" s="56" t="s">
        <v>52</v>
      </c>
      <c r="H446" s="56"/>
      <c r="I446" s="56" t="s">
        <v>37</v>
      </c>
      <c r="J446" s="56">
        <v>20</v>
      </c>
      <c r="K446" s="56" t="s">
        <v>52</v>
      </c>
      <c r="L446" s="56"/>
      <c r="M446" s="56" t="str">
        <f t="shared" si="12"/>
        <v>TB_BAS_ITEM_BOM.DTL_ITEM_CD</v>
      </c>
      <c r="N446" s="54" t="str">
        <f t="shared" si="13"/>
        <v>품목BOM^TB_BAS_ITEM_BOM^상세품목코드^DTL_ITEM_CD^Y^VARCHAR2^20^Y^</v>
      </c>
    </row>
    <row r="447" spans="1:14" x14ac:dyDescent="0.25">
      <c r="A447" s="56" t="s">
        <v>663</v>
      </c>
      <c r="B447" s="56"/>
      <c r="C447" s="56" t="s">
        <v>218</v>
      </c>
      <c r="D447" s="56" t="s">
        <v>219</v>
      </c>
      <c r="E447" s="56" t="s">
        <v>1656</v>
      </c>
      <c r="F447" s="56" t="s">
        <v>1657</v>
      </c>
      <c r="G447" s="56" t="s">
        <v>52</v>
      </c>
      <c r="H447" s="56"/>
      <c r="I447" s="56" t="s">
        <v>37</v>
      </c>
      <c r="J447" s="56">
        <v>8</v>
      </c>
      <c r="K447" s="56" t="s">
        <v>52</v>
      </c>
      <c r="L447" s="56"/>
      <c r="M447" s="56" t="str">
        <f t="shared" si="12"/>
        <v>TB_BAS_ITEM_BOM.STD_DT</v>
      </c>
      <c r="N447" s="54" t="str">
        <f t="shared" si="13"/>
        <v>품목BOM^TB_BAS_ITEM_BOM^기준일자^STD_DT^Y^VARCHAR2^8^Y^</v>
      </c>
    </row>
    <row r="448" spans="1:14" x14ac:dyDescent="0.25">
      <c r="A448" s="56" t="s">
        <v>663</v>
      </c>
      <c r="B448" s="56"/>
      <c r="C448" s="56" t="s">
        <v>218</v>
      </c>
      <c r="D448" s="56" t="s">
        <v>219</v>
      </c>
      <c r="E448" s="56" t="s">
        <v>1658</v>
      </c>
      <c r="F448" s="56" t="s">
        <v>1659</v>
      </c>
      <c r="G448" s="56"/>
      <c r="H448" s="56"/>
      <c r="I448" s="56" t="s">
        <v>110</v>
      </c>
      <c r="J448" s="56" t="s">
        <v>476</v>
      </c>
      <c r="K448" s="56" t="s">
        <v>52</v>
      </c>
      <c r="L448" s="56">
        <v>0</v>
      </c>
      <c r="M448" s="56" t="str">
        <f t="shared" si="12"/>
        <v>TB_BAS_ITEM_BOM.LEAD_QTY</v>
      </c>
      <c r="N448" s="54" t="str">
        <f t="shared" si="13"/>
        <v>품목BOM^TB_BAS_ITEM_BOM^소요수량^LEAD_QTY^^NUMBER^20,5^Y^0</v>
      </c>
    </row>
    <row r="449" spans="1:14" x14ac:dyDescent="0.25">
      <c r="A449" s="56" t="s">
        <v>663</v>
      </c>
      <c r="B449" s="56"/>
      <c r="C449" s="56" t="s">
        <v>218</v>
      </c>
      <c r="D449" s="56" t="s">
        <v>219</v>
      </c>
      <c r="E449" s="56" t="s">
        <v>53</v>
      </c>
      <c r="F449" s="56" t="s">
        <v>54</v>
      </c>
      <c r="G449" s="56"/>
      <c r="H449" s="56"/>
      <c r="I449" s="56" t="s">
        <v>37</v>
      </c>
      <c r="J449" s="56">
        <v>14</v>
      </c>
      <c r="K449" s="56" t="s">
        <v>52</v>
      </c>
      <c r="L449" s="56"/>
      <c r="M449" s="56" t="str">
        <f t="shared" si="12"/>
        <v>TB_BAS_ITEM_BOM.REG_DTM</v>
      </c>
      <c r="N449" s="54" t="str">
        <f t="shared" si="13"/>
        <v>품목BOM^TB_BAS_ITEM_BOM^등록일시^REG_DTM^^VARCHAR2^14^Y^</v>
      </c>
    </row>
    <row r="450" spans="1:14" x14ac:dyDescent="0.25">
      <c r="A450" s="56" t="s">
        <v>663</v>
      </c>
      <c r="B450" s="56"/>
      <c r="C450" s="56" t="s">
        <v>218</v>
      </c>
      <c r="D450" s="56" t="s">
        <v>219</v>
      </c>
      <c r="E450" s="56" t="s">
        <v>55</v>
      </c>
      <c r="F450" s="56" t="s">
        <v>56</v>
      </c>
      <c r="G450" s="56"/>
      <c r="H450" s="56"/>
      <c r="I450" s="56" t="s">
        <v>37</v>
      </c>
      <c r="J450" s="56">
        <v>32</v>
      </c>
      <c r="K450" s="56" t="s">
        <v>52</v>
      </c>
      <c r="L450" s="56"/>
      <c r="M450" s="56" t="str">
        <f t="shared" si="12"/>
        <v>TB_BAS_ITEM_BOM.REGR_ID</v>
      </c>
      <c r="N450" s="54" t="str">
        <f t="shared" si="13"/>
        <v>품목BOM^TB_BAS_ITEM_BOM^등록자ID^REGR_ID^^VARCHAR2^32^Y^</v>
      </c>
    </row>
    <row r="451" spans="1:14" x14ac:dyDescent="0.25">
      <c r="A451" s="56" t="s">
        <v>663</v>
      </c>
      <c r="B451" s="56"/>
      <c r="C451" s="56" t="s">
        <v>218</v>
      </c>
      <c r="D451" s="56" t="s">
        <v>219</v>
      </c>
      <c r="E451" s="56" t="s">
        <v>57</v>
      </c>
      <c r="F451" s="56" t="s">
        <v>58</v>
      </c>
      <c r="G451" s="56"/>
      <c r="H451" s="56"/>
      <c r="I451" s="56" t="s">
        <v>37</v>
      </c>
      <c r="J451" s="56">
        <v>14</v>
      </c>
      <c r="K451" s="56" t="s">
        <v>52</v>
      </c>
      <c r="L451" s="56"/>
      <c r="M451" s="56" t="str">
        <f t="shared" ref="M451:M514" si="14">CONCATENATE(D451,".",F451)</f>
        <v>TB_BAS_ITEM_BOM.MOD_DTM</v>
      </c>
      <c r="N451" s="54" t="str">
        <f t="shared" ref="N451:N514" si="15">SUBSTITUTE(CONCATENATE(C451,"^",D451,"^",E451,"^",F451,"^",G451,"^",I451,"^",J451,"^",K451,"^",TRIM(L451)),"~","-")</f>
        <v>품목BOM^TB_BAS_ITEM_BOM^수정일시^MOD_DTM^^VARCHAR2^14^Y^</v>
      </c>
    </row>
    <row r="452" spans="1:14" x14ac:dyDescent="0.25">
      <c r="A452" s="56" t="s">
        <v>663</v>
      </c>
      <c r="B452" s="56"/>
      <c r="C452" s="56" t="s">
        <v>218</v>
      </c>
      <c r="D452" s="56" t="s">
        <v>219</v>
      </c>
      <c r="E452" s="56" t="s">
        <v>59</v>
      </c>
      <c r="F452" s="56" t="s">
        <v>60</v>
      </c>
      <c r="G452" s="56"/>
      <c r="H452" s="56"/>
      <c r="I452" s="56" t="s">
        <v>37</v>
      </c>
      <c r="J452" s="56">
        <v>32</v>
      </c>
      <c r="K452" s="56" t="s">
        <v>52</v>
      </c>
      <c r="L452" s="56"/>
      <c r="M452" s="56" t="str">
        <f t="shared" si="14"/>
        <v>TB_BAS_ITEM_BOM.MODR_ID</v>
      </c>
      <c r="N452" s="54" t="str">
        <f t="shared" si="15"/>
        <v>품목BOM^TB_BAS_ITEM_BOM^수정자ID^MODR_ID^^VARCHAR2^32^Y^</v>
      </c>
    </row>
    <row r="453" spans="1:14" x14ac:dyDescent="0.25">
      <c r="A453" s="56" t="s">
        <v>663</v>
      </c>
      <c r="B453" s="56"/>
      <c r="C453" s="56" t="s">
        <v>214</v>
      </c>
      <c r="D453" s="56" t="s">
        <v>215</v>
      </c>
      <c r="E453" s="56" t="s">
        <v>472</v>
      </c>
      <c r="F453" s="56" t="s">
        <v>64</v>
      </c>
      <c r="G453" s="56" t="s">
        <v>52</v>
      </c>
      <c r="H453" s="56"/>
      <c r="I453" s="56" t="s">
        <v>37</v>
      </c>
      <c r="J453" s="56">
        <v>10</v>
      </c>
      <c r="K453" s="56" t="s">
        <v>52</v>
      </c>
      <c r="L453" s="56"/>
      <c r="M453" s="56" t="str">
        <f t="shared" si="14"/>
        <v>TB_BAS_ITEM_SHOP_SUPP_RATE.SHOP_CD</v>
      </c>
      <c r="N453" s="54" t="str">
        <f t="shared" si="15"/>
        <v>품목매장공급율^TB_BAS_ITEM_SHOP_SUPP_RATE^매장코드^SHOP_CD^Y^VARCHAR2^10^Y^</v>
      </c>
    </row>
    <row r="454" spans="1:14" x14ac:dyDescent="0.25">
      <c r="A454" s="56" t="s">
        <v>663</v>
      </c>
      <c r="B454" s="56"/>
      <c r="C454" s="56" t="s">
        <v>214</v>
      </c>
      <c r="D454" s="56" t="s">
        <v>215</v>
      </c>
      <c r="E454" s="56" t="s">
        <v>829</v>
      </c>
      <c r="F454" s="56" t="s">
        <v>838</v>
      </c>
      <c r="G454" s="56" t="s">
        <v>52</v>
      </c>
      <c r="H454" s="56"/>
      <c r="I454" s="56" t="s">
        <v>37</v>
      </c>
      <c r="J454" s="56">
        <v>20</v>
      </c>
      <c r="K454" s="56" t="s">
        <v>52</v>
      </c>
      <c r="L454" s="56"/>
      <c r="M454" s="56" t="str">
        <f t="shared" si="14"/>
        <v>TB_BAS_ITEM_SHOP_SUPP_RATE.ITEM_CD</v>
      </c>
      <c r="N454" s="54" t="str">
        <f t="shared" si="15"/>
        <v>품목매장공급율^TB_BAS_ITEM_SHOP_SUPP_RATE^품목코드^ITEM_CD^Y^VARCHAR2^20^Y^</v>
      </c>
    </row>
    <row r="455" spans="1:14" x14ac:dyDescent="0.25">
      <c r="A455" s="56" t="s">
        <v>663</v>
      </c>
      <c r="B455" s="56"/>
      <c r="C455" s="56" t="s">
        <v>214</v>
      </c>
      <c r="D455" s="56" t="s">
        <v>215</v>
      </c>
      <c r="E455" s="56" t="s">
        <v>1313</v>
      </c>
      <c r="F455" s="56" t="s">
        <v>1314</v>
      </c>
      <c r="G455" s="56" t="s">
        <v>52</v>
      </c>
      <c r="H455" s="56"/>
      <c r="I455" s="56" t="s">
        <v>37</v>
      </c>
      <c r="J455" s="56">
        <v>8</v>
      </c>
      <c r="K455" s="56" t="s">
        <v>52</v>
      </c>
      <c r="L455" s="56"/>
      <c r="M455" s="56" t="str">
        <f t="shared" si="14"/>
        <v>TB_BAS_ITEM_SHOP_SUPP_RATE.APPLY_STT_DT</v>
      </c>
      <c r="N455" s="54" t="str">
        <f t="shared" si="15"/>
        <v>품목매장공급율^TB_BAS_ITEM_SHOP_SUPP_RATE^적용시작일자^APPLY_STT_DT^Y^VARCHAR2^8^Y^</v>
      </c>
    </row>
    <row r="456" spans="1:14" x14ac:dyDescent="0.25">
      <c r="A456" s="56" t="s">
        <v>663</v>
      </c>
      <c r="B456" s="56"/>
      <c r="C456" s="56" t="s">
        <v>214</v>
      </c>
      <c r="D456" s="56" t="s">
        <v>215</v>
      </c>
      <c r="E456" s="56" t="s">
        <v>1317</v>
      </c>
      <c r="F456" s="56" t="s">
        <v>1318</v>
      </c>
      <c r="G456" s="56"/>
      <c r="H456" s="56"/>
      <c r="I456" s="56" t="s">
        <v>37</v>
      </c>
      <c r="J456" s="56">
        <v>8</v>
      </c>
      <c r="K456" s="56" t="s">
        <v>52</v>
      </c>
      <c r="L456" s="56"/>
      <c r="M456" s="56" t="str">
        <f t="shared" si="14"/>
        <v>TB_BAS_ITEM_SHOP_SUPP_RATE.APPLY_END_DT</v>
      </c>
      <c r="N456" s="54" t="str">
        <f t="shared" si="15"/>
        <v>품목매장공급율^TB_BAS_ITEM_SHOP_SUPP_RATE^적용종료일자^APPLY_END_DT^^VARCHAR2^8^Y^</v>
      </c>
    </row>
    <row r="457" spans="1:14" x14ac:dyDescent="0.25">
      <c r="A457" s="56" t="s">
        <v>663</v>
      </c>
      <c r="B457" s="56"/>
      <c r="C457" s="56" t="s">
        <v>214</v>
      </c>
      <c r="D457" s="56" t="s">
        <v>215</v>
      </c>
      <c r="E457" s="56" t="s">
        <v>1660</v>
      </c>
      <c r="F457" s="56" t="s">
        <v>1661</v>
      </c>
      <c r="G457" s="56"/>
      <c r="H457" s="56"/>
      <c r="I457" s="56" t="s">
        <v>110</v>
      </c>
      <c r="J457" s="56" t="s">
        <v>476</v>
      </c>
      <c r="K457" s="56" t="s">
        <v>52</v>
      </c>
      <c r="L457" s="56">
        <v>0</v>
      </c>
      <c r="M457" s="56" t="str">
        <f t="shared" si="14"/>
        <v>TB_BAS_ITEM_SHOP_SUPP_RATE.CONSPRC</v>
      </c>
      <c r="N457" s="54" t="str">
        <f t="shared" si="15"/>
        <v>품목매장공급율^TB_BAS_ITEM_SHOP_SUPP_RATE^소비자가^CONSPRC^^NUMBER^20,5^Y^0</v>
      </c>
    </row>
    <row r="458" spans="1:14" x14ac:dyDescent="0.25">
      <c r="A458" s="56" t="s">
        <v>663</v>
      </c>
      <c r="B458" s="56"/>
      <c r="C458" s="56" t="s">
        <v>214</v>
      </c>
      <c r="D458" s="56" t="s">
        <v>215</v>
      </c>
      <c r="E458" s="56" t="s">
        <v>1662</v>
      </c>
      <c r="F458" s="56" t="s">
        <v>1663</v>
      </c>
      <c r="G458" s="56"/>
      <c r="H458" s="56"/>
      <c r="I458" s="56" t="s">
        <v>110</v>
      </c>
      <c r="J458" s="56" t="s">
        <v>1397</v>
      </c>
      <c r="K458" s="56" t="s">
        <v>52</v>
      </c>
      <c r="L458" s="56">
        <v>0</v>
      </c>
      <c r="M458" s="56" t="str">
        <f t="shared" si="14"/>
        <v>TB_BAS_ITEM_SHOP_SUPP_RATE.SUPP_RATE</v>
      </c>
      <c r="N458" s="54" t="str">
        <f t="shared" si="15"/>
        <v>품목매장공급율^TB_BAS_ITEM_SHOP_SUPP_RATE^공급율^SUPP_RATE^^NUMBER^6,3^Y^0</v>
      </c>
    </row>
    <row r="459" spans="1:14" x14ac:dyDescent="0.25">
      <c r="A459" s="56" t="s">
        <v>663</v>
      </c>
      <c r="B459" s="56"/>
      <c r="C459" s="56" t="s">
        <v>214</v>
      </c>
      <c r="D459" s="56" t="s">
        <v>215</v>
      </c>
      <c r="E459" s="56" t="s">
        <v>1664</v>
      </c>
      <c r="F459" s="56" t="s">
        <v>1665</v>
      </c>
      <c r="G459" s="56"/>
      <c r="H459" s="56"/>
      <c r="I459" s="56" t="s">
        <v>110</v>
      </c>
      <c r="J459" s="56" t="s">
        <v>476</v>
      </c>
      <c r="K459" s="56" t="s">
        <v>52</v>
      </c>
      <c r="L459" s="56">
        <v>0</v>
      </c>
      <c r="M459" s="56" t="str">
        <f t="shared" si="14"/>
        <v>TB_BAS_ITEM_SHOP_SUPP_RATE.OUTPRC</v>
      </c>
      <c r="N459" s="54" t="str">
        <f t="shared" si="15"/>
        <v>품목매장공급율^TB_BAS_ITEM_SHOP_SUPP_RATE^출고가^OUTPRC^^NUMBER^20,5^Y^0</v>
      </c>
    </row>
    <row r="460" spans="1:14" x14ac:dyDescent="0.25">
      <c r="A460" s="56" t="s">
        <v>663</v>
      </c>
      <c r="B460" s="56"/>
      <c r="C460" s="56" t="s">
        <v>214</v>
      </c>
      <c r="D460" s="56" t="s">
        <v>215</v>
      </c>
      <c r="E460" s="56" t="s">
        <v>61</v>
      </c>
      <c r="F460" s="56" t="s">
        <v>62</v>
      </c>
      <c r="G460" s="56"/>
      <c r="H460" s="56"/>
      <c r="I460" s="56" t="s">
        <v>37</v>
      </c>
      <c r="J460" s="56">
        <v>2000</v>
      </c>
      <c r="K460" s="56"/>
      <c r="L460" s="56"/>
      <c r="M460" s="56" t="str">
        <f t="shared" si="14"/>
        <v>TB_BAS_ITEM_SHOP_SUPP_RATE.REMARK</v>
      </c>
      <c r="N460" s="54" t="str">
        <f t="shared" si="15"/>
        <v>품목매장공급율^TB_BAS_ITEM_SHOP_SUPP_RATE^비고^REMARK^^VARCHAR2^2000^^</v>
      </c>
    </row>
    <row r="461" spans="1:14" x14ac:dyDescent="0.25">
      <c r="A461" s="56" t="s">
        <v>663</v>
      </c>
      <c r="B461" s="56"/>
      <c r="C461" s="56" t="s">
        <v>214</v>
      </c>
      <c r="D461" s="56" t="s">
        <v>215</v>
      </c>
      <c r="E461" s="56" t="s">
        <v>53</v>
      </c>
      <c r="F461" s="56" t="s">
        <v>54</v>
      </c>
      <c r="G461" s="56"/>
      <c r="H461" s="56"/>
      <c r="I461" s="56" t="s">
        <v>37</v>
      </c>
      <c r="J461" s="56">
        <v>14</v>
      </c>
      <c r="K461" s="56" t="s">
        <v>52</v>
      </c>
      <c r="L461" s="56"/>
      <c r="M461" s="56" t="str">
        <f t="shared" si="14"/>
        <v>TB_BAS_ITEM_SHOP_SUPP_RATE.REG_DTM</v>
      </c>
      <c r="N461" s="54" t="str">
        <f t="shared" si="15"/>
        <v>품목매장공급율^TB_BAS_ITEM_SHOP_SUPP_RATE^등록일시^REG_DTM^^VARCHAR2^14^Y^</v>
      </c>
    </row>
    <row r="462" spans="1:14" x14ac:dyDescent="0.25">
      <c r="A462" s="56" t="s">
        <v>663</v>
      </c>
      <c r="B462" s="56"/>
      <c r="C462" s="56" t="s">
        <v>214</v>
      </c>
      <c r="D462" s="56" t="s">
        <v>215</v>
      </c>
      <c r="E462" s="56" t="s">
        <v>55</v>
      </c>
      <c r="F462" s="56" t="s">
        <v>56</v>
      </c>
      <c r="G462" s="56"/>
      <c r="H462" s="56"/>
      <c r="I462" s="56" t="s">
        <v>37</v>
      </c>
      <c r="J462" s="56">
        <v>32</v>
      </c>
      <c r="K462" s="56" t="s">
        <v>52</v>
      </c>
      <c r="L462" s="56"/>
      <c r="M462" s="56" t="str">
        <f t="shared" si="14"/>
        <v>TB_BAS_ITEM_SHOP_SUPP_RATE.REGR_ID</v>
      </c>
      <c r="N462" s="54" t="str">
        <f t="shared" si="15"/>
        <v>품목매장공급율^TB_BAS_ITEM_SHOP_SUPP_RATE^등록자ID^REGR_ID^^VARCHAR2^32^Y^</v>
      </c>
    </row>
    <row r="463" spans="1:14" x14ac:dyDescent="0.25">
      <c r="A463" s="56" t="s">
        <v>663</v>
      </c>
      <c r="B463" s="56"/>
      <c r="C463" s="56" t="s">
        <v>214</v>
      </c>
      <c r="D463" s="56" t="s">
        <v>215</v>
      </c>
      <c r="E463" s="56" t="s">
        <v>57</v>
      </c>
      <c r="F463" s="56" t="s">
        <v>58</v>
      </c>
      <c r="G463" s="56"/>
      <c r="H463" s="56"/>
      <c r="I463" s="56" t="s">
        <v>37</v>
      </c>
      <c r="J463" s="56">
        <v>14</v>
      </c>
      <c r="K463" s="56" t="s">
        <v>52</v>
      </c>
      <c r="L463" s="56"/>
      <c r="M463" s="56" t="str">
        <f t="shared" si="14"/>
        <v>TB_BAS_ITEM_SHOP_SUPP_RATE.MOD_DTM</v>
      </c>
      <c r="N463" s="54" t="str">
        <f t="shared" si="15"/>
        <v>품목매장공급율^TB_BAS_ITEM_SHOP_SUPP_RATE^수정일시^MOD_DTM^^VARCHAR2^14^Y^</v>
      </c>
    </row>
    <row r="464" spans="1:14" x14ac:dyDescent="0.25">
      <c r="A464" s="56" t="s">
        <v>663</v>
      </c>
      <c r="B464" s="56"/>
      <c r="C464" s="56" t="s">
        <v>214</v>
      </c>
      <c r="D464" s="56" t="s">
        <v>215</v>
      </c>
      <c r="E464" s="56" t="s">
        <v>59</v>
      </c>
      <c r="F464" s="56" t="s">
        <v>60</v>
      </c>
      <c r="G464" s="56"/>
      <c r="H464" s="56"/>
      <c r="I464" s="56" t="s">
        <v>37</v>
      </c>
      <c r="J464" s="56">
        <v>32</v>
      </c>
      <c r="K464" s="56" t="s">
        <v>52</v>
      </c>
      <c r="L464" s="56"/>
      <c r="M464" s="56" t="str">
        <f t="shared" si="14"/>
        <v>TB_BAS_ITEM_SHOP_SUPP_RATE.MODR_ID</v>
      </c>
      <c r="N464" s="54" t="str">
        <f t="shared" si="15"/>
        <v>품목매장공급율^TB_BAS_ITEM_SHOP_SUPP_RATE^수정자ID^MODR_ID^^VARCHAR2^32^Y^</v>
      </c>
    </row>
    <row r="465" spans="1:14" x14ac:dyDescent="0.25">
      <c r="A465" s="56" t="s">
        <v>663</v>
      </c>
      <c r="B465" s="56"/>
      <c r="C465" s="56" t="s">
        <v>214</v>
      </c>
      <c r="D465" s="56" t="s">
        <v>215</v>
      </c>
      <c r="E465" s="56" t="s">
        <v>1260</v>
      </c>
      <c r="F465" s="56" t="s">
        <v>1261</v>
      </c>
      <c r="G465" s="56"/>
      <c r="H465" s="56"/>
      <c r="I465" s="56" t="s">
        <v>37</v>
      </c>
      <c r="J465" s="56">
        <v>8</v>
      </c>
      <c r="K465" s="56"/>
      <c r="L465" s="56"/>
      <c r="M465" s="56" t="str">
        <f t="shared" si="14"/>
        <v>TB_BAS_ITEM_SHOP_SUPP_RATE.ORI_APPLY_END_DT</v>
      </c>
      <c r="N465" s="54" t="str">
        <f t="shared" si="15"/>
        <v>품목매장공급율^TB_BAS_ITEM_SHOP_SUPP_RATE^원적용종료일자^ORI_APPLY_END_DT^^VARCHAR2^8^^</v>
      </c>
    </row>
    <row r="466" spans="1:14" x14ac:dyDescent="0.25">
      <c r="A466" s="56" t="s">
        <v>663</v>
      </c>
      <c r="B466" s="56"/>
      <c r="C466" s="56" t="s">
        <v>216</v>
      </c>
      <c r="D466" s="56" t="s">
        <v>217</v>
      </c>
      <c r="E466" s="56" t="s">
        <v>829</v>
      </c>
      <c r="F466" s="56" t="s">
        <v>838</v>
      </c>
      <c r="G466" s="56" t="s">
        <v>52</v>
      </c>
      <c r="H466" s="56"/>
      <c r="I466" s="56" t="s">
        <v>37</v>
      </c>
      <c r="J466" s="56">
        <v>20</v>
      </c>
      <c r="K466" s="56" t="s">
        <v>52</v>
      </c>
      <c r="L466" s="56"/>
      <c r="M466" s="56" t="str">
        <f t="shared" si="14"/>
        <v>TB_BAS_ITEM_BARCD.ITEM_CD</v>
      </c>
      <c r="N466" s="54" t="str">
        <f t="shared" si="15"/>
        <v>품목바코드^TB_BAS_ITEM_BARCD^품목코드^ITEM_CD^Y^VARCHAR2^20^Y^</v>
      </c>
    </row>
    <row r="467" spans="1:14" x14ac:dyDescent="0.25">
      <c r="A467" s="56" t="s">
        <v>663</v>
      </c>
      <c r="B467" s="56"/>
      <c r="C467" s="56" t="s">
        <v>216</v>
      </c>
      <c r="D467" s="56" t="s">
        <v>217</v>
      </c>
      <c r="E467" s="56" t="s">
        <v>1666</v>
      </c>
      <c r="F467" s="56" t="s">
        <v>1667</v>
      </c>
      <c r="G467" s="56" t="s">
        <v>52</v>
      </c>
      <c r="H467" s="56"/>
      <c r="I467" s="56" t="s">
        <v>37</v>
      </c>
      <c r="J467" s="56">
        <v>20</v>
      </c>
      <c r="K467" s="56" t="s">
        <v>52</v>
      </c>
      <c r="L467" s="56"/>
      <c r="M467" s="56" t="str">
        <f t="shared" si="14"/>
        <v>TB_BAS_ITEM_BARCD.BARCD</v>
      </c>
      <c r="N467" s="54" t="str">
        <f t="shared" si="15"/>
        <v>품목바코드^TB_BAS_ITEM_BARCD^바코드^BARCD^Y^VARCHAR2^20^Y^</v>
      </c>
    </row>
    <row r="468" spans="1:14" x14ac:dyDescent="0.25">
      <c r="A468" s="56" t="s">
        <v>663</v>
      </c>
      <c r="B468" s="56"/>
      <c r="C468" s="56" t="s">
        <v>216</v>
      </c>
      <c r="D468" s="56" t="s">
        <v>217</v>
      </c>
      <c r="E468" s="56" t="s">
        <v>1313</v>
      </c>
      <c r="F468" s="56" t="s">
        <v>1314</v>
      </c>
      <c r="G468" s="56"/>
      <c r="H468" s="56"/>
      <c r="I468" s="56" t="s">
        <v>37</v>
      </c>
      <c r="J468" s="56">
        <v>8</v>
      </c>
      <c r="K468" s="56" t="s">
        <v>52</v>
      </c>
      <c r="L468" s="56"/>
      <c r="M468" s="56" t="str">
        <f t="shared" si="14"/>
        <v>TB_BAS_ITEM_BARCD.APPLY_STT_DT</v>
      </c>
      <c r="N468" s="54" t="str">
        <f t="shared" si="15"/>
        <v>품목바코드^TB_BAS_ITEM_BARCD^적용시작일자^APPLY_STT_DT^^VARCHAR2^8^Y^</v>
      </c>
    </row>
    <row r="469" spans="1:14" x14ac:dyDescent="0.25">
      <c r="A469" s="56" t="s">
        <v>663</v>
      </c>
      <c r="B469" s="56"/>
      <c r="C469" s="56" t="s">
        <v>216</v>
      </c>
      <c r="D469" s="56" t="s">
        <v>217</v>
      </c>
      <c r="E469" s="56" t="s">
        <v>1317</v>
      </c>
      <c r="F469" s="56" t="s">
        <v>1318</v>
      </c>
      <c r="G469" s="56"/>
      <c r="H469" s="56"/>
      <c r="I469" s="56" t="s">
        <v>37</v>
      </c>
      <c r="J469" s="56">
        <v>8</v>
      </c>
      <c r="K469" s="56" t="s">
        <v>52</v>
      </c>
      <c r="L469" s="56"/>
      <c r="M469" s="56" t="str">
        <f t="shared" si="14"/>
        <v>TB_BAS_ITEM_BARCD.APPLY_END_DT</v>
      </c>
      <c r="N469" s="54" t="str">
        <f t="shared" si="15"/>
        <v>품목바코드^TB_BAS_ITEM_BARCD^적용종료일자^APPLY_END_DT^^VARCHAR2^8^Y^</v>
      </c>
    </row>
    <row r="470" spans="1:14" x14ac:dyDescent="0.25">
      <c r="A470" s="56" t="s">
        <v>663</v>
      </c>
      <c r="B470" s="56"/>
      <c r="C470" s="56" t="s">
        <v>216</v>
      </c>
      <c r="D470" s="56" t="s">
        <v>217</v>
      </c>
      <c r="E470" s="56" t="s">
        <v>53</v>
      </c>
      <c r="F470" s="56" t="s">
        <v>54</v>
      </c>
      <c r="G470" s="56"/>
      <c r="H470" s="56"/>
      <c r="I470" s="56" t="s">
        <v>37</v>
      </c>
      <c r="J470" s="56">
        <v>14</v>
      </c>
      <c r="K470" s="56" t="s">
        <v>52</v>
      </c>
      <c r="L470" s="56"/>
      <c r="M470" s="56" t="str">
        <f t="shared" si="14"/>
        <v>TB_BAS_ITEM_BARCD.REG_DTM</v>
      </c>
      <c r="N470" s="54" t="str">
        <f t="shared" si="15"/>
        <v>품목바코드^TB_BAS_ITEM_BARCD^등록일시^REG_DTM^^VARCHAR2^14^Y^</v>
      </c>
    </row>
    <row r="471" spans="1:14" x14ac:dyDescent="0.25">
      <c r="A471" s="56" t="s">
        <v>663</v>
      </c>
      <c r="B471" s="56"/>
      <c r="C471" s="56" t="s">
        <v>216</v>
      </c>
      <c r="D471" s="56" t="s">
        <v>217</v>
      </c>
      <c r="E471" s="56" t="s">
        <v>55</v>
      </c>
      <c r="F471" s="56" t="s">
        <v>56</v>
      </c>
      <c r="G471" s="56"/>
      <c r="H471" s="56"/>
      <c r="I471" s="56" t="s">
        <v>37</v>
      </c>
      <c r="J471" s="56">
        <v>32</v>
      </c>
      <c r="K471" s="56" t="s">
        <v>52</v>
      </c>
      <c r="L471" s="56"/>
      <c r="M471" s="56" t="str">
        <f t="shared" si="14"/>
        <v>TB_BAS_ITEM_BARCD.REGR_ID</v>
      </c>
      <c r="N471" s="54" t="str">
        <f t="shared" si="15"/>
        <v>품목바코드^TB_BAS_ITEM_BARCD^등록자ID^REGR_ID^^VARCHAR2^32^Y^</v>
      </c>
    </row>
    <row r="472" spans="1:14" x14ac:dyDescent="0.25">
      <c r="A472" s="56" t="s">
        <v>663</v>
      </c>
      <c r="B472" s="56"/>
      <c r="C472" s="56" t="s">
        <v>216</v>
      </c>
      <c r="D472" s="56" t="s">
        <v>217</v>
      </c>
      <c r="E472" s="56" t="s">
        <v>57</v>
      </c>
      <c r="F472" s="56" t="s">
        <v>58</v>
      </c>
      <c r="G472" s="56"/>
      <c r="H472" s="56"/>
      <c r="I472" s="56" t="s">
        <v>37</v>
      </c>
      <c r="J472" s="56">
        <v>14</v>
      </c>
      <c r="K472" s="56" t="s">
        <v>52</v>
      </c>
      <c r="L472" s="56"/>
      <c r="M472" s="56" t="str">
        <f t="shared" si="14"/>
        <v>TB_BAS_ITEM_BARCD.MOD_DTM</v>
      </c>
      <c r="N472" s="54" t="str">
        <f t="shared" si="15"/>
        <v>품목바코드^TB_BAS_ITEM_BARCD^수정일시^MOD_DTM^^VARCHAR2^14^Y^</v>
      </c>
    </row>
    <row r="473" spans="1:14" x14ac:dyDescent="0.25">
      <c r="A473" s="56" t="s">
        <v>663</v>
      </c>
      <c r="B473" s="56"/>
      <c r="C473" s="56" t="s">
        <v>216</v>
      </c>
      <c r="D473" s="56" t="s">
        <v>217</v>
      </c>
      <c r="E473" s="56" t="s">
        <v>59</v>
      </c>
      <c r="F473" s="56" t="s">
        <v>60</v>
      </c>
      <c r="G473" s="56"/>
      <c r="H473" s="56"/>
      <c r="I473" s="56" t="s">
        <v>37</v>
      </c>
      <c r="J473" s="56">
        <v>32</v>
      </c>
      <c r="K473" s="56" t="s">
        <v>52</v>
      </c>
      <c r="L473" s="56"/>
      <c r="M473" s="56" t="str">
        <f t="shared" si="14"/>
        <v>TB_BAS_ITEM_BARCD.MODR_ID</v>
      </c>
      <c r="N473" s="54" t="str">
        <f t="shared" si="15"/>
        <v>품목바코드^TB_BAS_ITEM_BARCD^수정자ID^MODR_ID^^VARCHAR2^32^Y^</v>
      </c>
    </row>
    <row r="474" spans="1:14" x14ac:dyDescent="0.25">
      <c r="A474" s="56" t="s">
        <v>663</v>
      </c>
      <c r="B474" s="56"/>
      <c r="C474" s="56" t="s">
        <v>212</v>
      </c>
      <c r="D474" s="56" t="s">
        <v>213</v>
      </c>
      <c r="E474" s="56" t="s">
        <v>829</v>
      </c>
      <c r="F474" s="56" t="s">
        <v>838</v>
      </c>
      <c r="G474" s="56" t="s">
        <v>52</v>
      </c>
      <c r="H474" s="56"/>
      <c r="I474" s="56" t="s">
        <v>37</v>
      </c>
      <c r="J474" s="56">
        <v>20</v>
      </c>
      <c r="K474" s="56" t="s">
        <v>52</v>
      </c>
      <c r="L474" s="56"/>
      <c r="M474" s="56" t="str">
        <f t="shared" si="14"/>
        <v>TB_BAS_ITEM_DTL.ITEM_CD</v>
      </c>
      <c r="N474" s="54" t="str">
        <f t="shared" si="15"/>
        <v>품목상세^TB_BAS_ITEM_DTL^품목코드^ITEM_CD^Y^VARCHAR2^20^Y^</v>
      </c>
    </row>
    <row r="475" spans="1:14" x14ac:dyDescent="0.25">
      <c r="A475" s="56" t="s">
        <v>663</v>
      </c>
      <c r="B475" s="56"/>
      <c r="C475" s="56" t="s">
        <v>212</v>
      </c>
      <c r="D475" s="56" t="s">
        <v>213</v>
      </c>
      <c r="E475" s="56" t="s">
        <v>1668</v>
      </c>
      <c r="F475" s="56" t="s">
        <v>1669</v>
      </c>
      <c r="G475" s="56"/>
      <c r="H475" s="56"/>
      <c r="I475" s="56" t="s">
        <v>37</v>
      </c>
      <c r="J475" s="56">
        <v>8</v>
      </c>
      <c r="K475" s="56"/>
      <c r="L475" s="56"/>
      <c r="M475" s="56" t="str">
        <f t="shared" si="14"/>
        <v>TB_BAS_ITEM_DTL.STD_COST_APPLY_DT</v>
      </c>
      <c r="N475" s="54" t="str">
        <f t="shared" si="15"/>
        <v>품목상세^TB_BAS_ITEM_DTL^기준원가적용일자^STD_COST_APPLY_DT^^VARCHAR2^8^^</v>
      </c>
    </row>
    <row r="476" spans="1:14" x14ac:dyDescent="0.25">
      <c r="A476" s="56" t="s">
        <v>663</v>
      </c>
      <c r="B476" s="56"/>
      <c r="C476" s="56" t="s">
        <v>212</v>
      </c>
      <c r="D476" s="56" t="s">
        <v>213</v>
      </c>
      <c r="E476" s="56" t="s">
        <v>1670</v>
      </c>
      <c r="F476" s="56" t="s">
        <v>1671</v>
      </c>
      <c r="G476" s="56"/>
      <c r="H476" s="56"/>
      <c r="I476" s="56" t="s">
        <v>110</v>
      </c>
      <c r="J476" s="56" t="s">
        <v>476</v>
      </c>
      <c r="K476" s="56"/>
      <c r="L476" s="56">
        <v>0</v>
      </c>
      <c r="M476" s="56" t="str">
        <f t="shared" si="14"/>
        <v>TB_BAS_ITEM_DTL.LAST_STD_COST</v>
      </c>
      <c r="N476" s="54" t="str">
        <f t="shared" si="15"/>
        <v>품목상세^TB_BAS_ITEM_DTL^최종기준원가^LAST_STD_COST^^NUMBER^20,5^^0</v>
      </c>
    </row>
    <row r="477" spans="1:14" x14ac:dyDescent="0.25">
      <c r="A477" s="56" t="s">
        <v>663</v>
      </c>
      <c r="B477" s="56"/>
      <c r="C477" s="56" t="s">
        <v>212</v>
      </c>
      <c r="D477" s="56" t="s">
        <v>213</v>
      </c>
      <c r="E477" s="56" t="s">
        <v>1672</v>
      </c>
      <c r="F477" s="56" t="s">
        <v>1673</v>
      </c>
      <c r="G477" s="56"/>
      <c r="H477" s="56"/>
      <c r="I477" s="56" t="s">
        <v>37</v>
      </c>
      <c r="J477" s="56">
        <v>8</v>
      </c>
      <c r="K477" s="56"/>
      <c r="L477" s="56"/>
      <c r="M477" s="56" t="str">
        <f t="shared" si="14"/>
        <v>TB_BAS_ITEM_DTL.LAST_OUTPRC_APPLY_DT</v>
      </c>
      <c r="N477" s="54" t="str">
        <f t="shared" si="15"/>
        <v>품목상세^TB_BAS_ITEM_DTL^최종출고가적용일자^LAST_OUTPRC_APPLY_DT^^VARCHAR2^8^^</v>
      </c>
    </row>
    <row r="478" spans="1:14" x14ac:dyDescent="0.25">
      <c r="A478" s="56" t="s">
        <v>663</v>
      </c>
      <c r="B478" s="56"/>
      <c r="C478" s="56" t="s">
        <v>212</v>
      </c>
      <c r="D478" s="56" t="s">
        <v>213</v>
      </c>
      <c r="E478" s="56" t="s">
        <v>1674</v>
      </c>
      <c r="F478" s="56" t="s">
        <v>1675</v>
      </c>
      <c r="G478" s="56"/>
      <c r="H478" s="56"/>
      <c r="I478" s="56" t="s">
        <v>110</v>
      </c>
      <c r="J478" s="56" t="s">
        <v>476</v>
      </c>
      <c r="K478" s="56" t="s">
        <v>52</v>
      </c>
      <c r="L478" s="56">
        <v>0</v>
      </c>
      <c r="M478" s="56" t="str">
        <f t="shared" si="14"/>
        <v>TB_BAS_ITEM_DTL.LAST_OUTPRC</v>
      </c>
      <c r="N478" s="54" t="str">
        <f t="shared" si="15"/>
        <v>품목상세^TB_BAS_ITEM_DTL^최종출고가^LAST_OUTPRC^^NUMBER^20,5^Y^0</v>
      </c>
    </row>
    <row r="479" spans="1:14" x14ac:dyDescent="0.25">
      <c r="A479" s="56" t="s">
        <v>663</v>
      </c>
      <c r="B479" s="56"/>
      <c r="C479" s="56" t="s">
        <v>212</v>
      </c>
      <c r="D479" s="56" t="s">
        <v>213</v>
      </c>
      <c r="E479" s="56" t="s">
        <v>1676</v>
      </c>
      <c r="F479" s="56" t="s">
        <v>1677</v>
      </c>
      <c r="G479" s="56"/>
      <c r="H479" s="56"/>
      <c r="I479" s="56" t="s">
        <v>37</v>
      </c>
      <c r="J479" s="56">
        <v>8</v>
      </c>
      <c r="K479" s="56"/>
      <c r="L479" s="56"/>
      <c r="M479" s="56" t="str">
        <f t="shared" si="14"/>
        <v>TB_BAS_ITEM_DTL.LAST_CONSPRC_APPLY_DT</v>
      </c>
      <c r="N479" s="54" t="str">
        <f t="shared" si="15"/>
        <v>품목상세^TB_BAS_ITEM_DTL^최종소비자가적용일자^LAST_CONSPRC_APPLY_DT^^VARCHAR2^8^^</v>
      </c>
    </row>
    <row r="480" spans="1:14" x14ac:dyDescent="0.25">
      <c r="A480" s="56" t="s">
        <v>663</v>
      </c>
      <c r="B480" s="56"/>
      <c r="C480" s="56" t="s">
        <v>212</v>
      </c>
      <c r="D480" s="56" t="s">
        <v>213</v>
      </c>
      <c r="E480" s="56" t="s">
        <v>1678</v>
      </c>
      <c r="F480" s="56" t="s">
        <v>1679</v>
      </c>
      <c r="G480" s="56"/>
      <c r="H480" s="56"/>
      <c r="I480" s="56" t="s">
        <v>110</v>
      </c>
      <c r="J480" s="56" t="s">
        <v>476</v>
      </c>
      <c r="K480" s="56" t="s">
        <v>52</v>
      </c>
      <c r="L480" s="56">
        <v>0</v>
      </c>
      <c r="M480" s="56" t="str">
        <f t="shared" si="14"/>
        <v>TB_BAS_ITEM_DTL.LAST_CONSPRC</v>
      </c>
      <c r="N480" s="54" t="str">
        <f t="shared" si="15"/>
        <v>품목상세^TB_BAS_ITEM_DTL^최종소비자가^LAST_CONSPRC^^NUMBER^20,5^Y^0</v>
      </c>
    </row>
    <row r="481" spans="1:14" x14ac:dyDescent="0.25">
      <c r="A481" s="56" t="s">
        <v>663</v>
      </c>
      <c r="B481" s="56"/>
      <c r="C481" s="56" t="s">
        <v>212</v>
      </c>
      <c r="D481" s="56" t="s">
        <v>213</v>
      </c>
      <c r="E481" s="56" t="s">
        <v>1662</v>
      </c>
      <c r="F481" s="56" t="s">
        <v>1663</v>
      </c>
      <c r="G481" s="56"/>
      <c r="H481" s="56"/>
      <c r="I481" s="56" t="s">
        <v>110</v>
      </c>
      <c r="J481" s="56" t="s">
        <v>1397</v>
      </c>
      <c r="K481" s="56" t="s">
        <v>52</v>
      </c>
      <c r="L481" s="56">
        <v>0</v>
      </c>
      <c r="M481" s="56" t="str">
        <f t="shared" si="14"/>
        <v>TB_BAS_ITEM_DTL.SUPP_RATE</v>
      </c>
      <c r="N481" s="54" t="str">
        <f t="shared" si="15"/>
        <v>품목상세^TB_BAS_ITEM_DTL^공급율^SUPP_RATE^^NUMBER^6,3^Y^0</v>
      </c>
    </row>
    <row r="482" spans="1:14" x14ac:dyDescent="0.25">
      <c r="A482" s="56" t="s">
        <v>663</v>
      </c>
      <c r="B482" s="56"/>
      <c r="C482" s="56" t="s">
        <v>212</v>
      </c>
      <c r="D482" s="56" t="s">
        <v>213</v>
      </c>
      <c r="E482" s="56" t="s">
        <v>53</v>
      </c>
      <c r="F482" s="56" t="s">
        <v>54</v>
      </c>
      <c r="G482" s="56"/>
      <c r="H482" s="56"/>
      <c r="I482" s="56" t="s">
        <v>37</v>
      </c>
      <c r="J482" s="56">
        <v>14</v>
      </c>
      <c r="K482" s="56" t="s">
        <v>52</v>
      </c>
      <c r="L482" s="56"/>
      <c r="M482" s="56" t="str">
        <f t="shared" si="14"/>
        <v>TB_BAS_ITEM_DTL.REG_DTM</v>
      </c>
      <c r="N482" s="54" t="str">
        <f t="shared" si="15"/>
        <v>품목상세^TB_BAS_ITEM_DTL^등록일시^REG_DTM^^VARCHAR2^14^Y^</v>
      </c>
    </row>
    <row r="483" spans="1:14" x14ac:dyDescent="0.25">
      <c r="A483" s="56" t="s">
        <v>663</v>
      </c>
      <c r="B483" s="56"/>
      <c r="C483" s="56" t="s">
        <v>212</v>
      </c>
      <c r="D483" s="56" t="s">
        <v>213</v>
      </c>
      <c r="E483" s="56" t="s">
        <v>55</v>
      </c>
      <c r="F483" s="56" t="s">
        <v>56</v>
      </c>
      <c r="G483" s="56"/>
      <c r="H483" s="56"/>
      <c r="I483" s="56" t="s">
        <v>37</v>
      </c>
      <c r="J483" s="56">
        <v>32</v>
      </c>
      <c r="K483" s="56" t="s">
        <v>52</v>
      </c>
      <c r="L483" s="56"/>
      <c r="M483" s="56" t="str">
        <f t="shared" si="14"/>
        <v>TB_BAS_ITEM_DTL.REGR_ID</v>
      </c>
      <c r="N483" s="54" t="str">
        <f t="shared" si="15"/>
        <v>품목상세^TB_BAS_ITEM_DTL^등록자ID^REGR_ID^^VARCHAR2^32^Y^</v>
      </c>
    </row>
    <row r="484" spans="1:14" x14ac:dyDescent="0.25">
      <c r="A484" s="56" t="s">
        <v>663</v>
      </c>
      <c r="B484" s="56"/>
      <c r="C484" s="56" t="s">
        <v>212</v>
      </c>
      <c r="D484" s="56" t="s">
        <v>213</v>
      </c>
      <c r="E484" s="56" t="s">
        <v>57</v>
      </c>
      <c r="F484" s="56" t="s">
        <v>58</v>
      </c>
      <c r="G484" s="56"/>
      <c r="H484" s="56"/>
      <c r="I484" s="56" t="s">
        <v>37</v>
      </c>
      <c r="J484" s="56">
        <v>14</v>
      </c>
      <c r="K484" s="56" t="s">
        <v>52</v>
      </c>
      <c r="L484" s="56"/>
      <c r="M484" s="56" t="str">
        <f t="shared" si="14"/>
        <v>TB_BAS_ITEM_DTL.MOD_DTM</v>
      </c>
      <c r="N484" s="54" t="str">
        <f t="shared" si="15"/>
        <v>품목상세^TB_BAS_ITEM_DTL^수정일시^MOD_DTM^^VARCHAR2^14^Y^</v>
      </c>
    </row>
    <row r="485" spans="1:14" x14ac:dyDescent="0.25">
      <c r="A485" s="56" t="s">
        <v>663</v>
      </c>
      <c r="B485" s="56"/>
      <c r="C485" s="56" t="s">
        <v>212</v>
      </c>
      <c r="D485" s="56" t="s">
        <v>213</v>
      </c>
      <c r="E485" s="56" t="s">
        <v>59</v>
      </c>
      <c r="F485" s="56" t="s">
        <v>60</v>
      </c>
      <c r="G485" s="56"/>
      <c r="H485" s="56"/>
      <c r="I485" s="56" t="s">
        <v>37</v>
      </c>
      <c r="J485" s="56">
        <v>32</v>
      </c>
      <c r="K485" s="56" t="s">
        <v>52</v>
      </c>
      <c r="L485" s="56"/>
      <c r="M485" s="56" t="str">
        <f t="shared" si="14"/>
        <v>TB_BAS_ITEM_DTL.MODR_ID</v>
      </c>
      <c r="N485" s="54" t="str">
        <f t="shared" si="15"/>
        <v>품목상세^TB_BAS_ITEM_DTL^수정자ID^MODR_ID^^VARCHAR2^32^Y^</v>
      </c>
    </row>
    <row r="486" spans="1:14" x14ac:dyDescent="0.25">
      <c r="A486" s="56" t="s">
        <v>663</v>
      </c>
      <c r="B486" s="56"/>
      <c r="C486" s="56" t="s">
        <v>212</v>
      </c>
      <c r="D486" s="56" t="s">
        <v>213</v>
      </c>
      <c r="E486" s="56" t="s">
        <v>1680</v>
      </c>
      <c r="F486" s="56" t="s">
        <v>1681</v>
      </c>
      <c r="G486" s="56"/>
      <c r="H486" s="56"/>
      <c r="I486" s="56" t="s">
        <v>37</v>
      </c>
      <c r="J486" s="56">
        <v>8</v>
      </c>
      <c r="K486" s="56"/>
      <c r="L486" s="56"/>
      <c r="M486" s="56" t="str">
        <f t="shared" si="14"/>
        <v>TB_BAS_ITEM_DTL.FIRST_IN_DT</v>
      </c>
      <c r="N486" s="54" t="str">
        <f t="shared" si="15"/>
        <v>품목상세^TB_BAS_ITEM_DTL^최초입고일자^FIRST_IN_DT^^VARCHAR2^8^^</v>
      </c>
    </row>
    <row r="487" spans="1:14" x14ac:dyDescent="0.25">
      <c r="A487" s="56" t="s">
        <v>663</v>
      </c>
      <c r="B487" s="56"/>
      <c r="C487" s="56" t="s">
        <v>224</v>
      </c>
      <c r="D487" s="56" t="s">
        <v>225</v>
      </c>
      <c r="E487" s="56" t="s">
        <v>1682</v>
      </c>
      <c r="F487" s="56" t="s">
        <v>1683</v>
      </c>
      <c r="G487" s="56" t="s">
        <v>52</v>
      </c>
      <c r="H487" s="56"/>
      <c r="I487" s="56" t="s">
        <v>37</v>
      </c>
      <c r="J487" s="56">
        <v>20</v>
      </c>
      <c r="K487" s="56" t="s">
        <v>52</v>
      </c>
      <c r="L487" s="56"/>
      <c r="M487" s="56" t="str">
        <f t="shared" si="14"/>
        <v>TB_BAS_ITEM_CTRL.CTRL_NO</v>
      </c>
      <c r="N487" s="54" t="str">
        <f t="shared" si="15"/>
        <v>품목통제^TB_BAS_ITEM_CTRL^통제번호^CTRL_NO^Y^VARCHAR2^20^Y^</v>
      </c>
    </row>
    <row r="488" spans="1:14" x14ac:dyDescent="0.25">
      <c r="A488" s="56" t="s">
        <v>663</v>
      </c>
      <c r="B488" s="56"/>
      <c r="C488" s="56" t="s">
        <v>224</v>
      </c>
      <c r="D488" s="56" t="s">
        <v>225</v>
      </c>
      <c r="E488" s="56" t="s">
        <v>1684</v>
      </c>
      <c r="F488" s="56" t="s">
        <v>1685</v>
      </c>
      <c r="G488" s="56"/>
      <c r="H488" s="56"/>
      <c r="I488" s="56" t="s">
        <v>37</v>
      </c>
      <c r="J488" s="56">
        <v>300</v>
      </c>
      <c r="K488" s="56" t="s">
        <v>52</v>
      </c>
      <c r="L488" s="56"/>
      <c r="M488" s="56" t="str">
        <f t="shared" si="14"/>
        <v>TB_BAS_ITEM_CTRL.CTRL_NM</v>
      </c>
      <c r="N488" s="54" t="str">
        <f t="shared" si="15"/>
        <v>품목통제^TB_BAS_ITEM_CTRL^통제명^CTRL_NM^^VARCHAR2^300^Y^</v>
      </c>
    </row>
    <row r="489" spans="1:14" x14ac:dyDescent="0.25">
      <c r="A489" s="56" t="s">
        <v>663</v>
      </c>
      <c r="B489" s="56"/>
      <c r="C489" s="56" t="s">
        <v>224</v>
      </c>
      <c r="D489" s="56" t="s">
        <v>225</v>
      </c>
      <c r="E489" s="56" t="s">
        <v>1686</v>
      </c>
      <c r="F489" s="56" t="s">
        <v>1687</v>
      </c>
      <c r="G489" s="56"/>
      <c r="H489" s="56"/>
      <c r="I489" s="56" t="s">
        <v>37</v>
      </c>
      <c r="J489" s="56">
        <v>8</v>
      </c>
      <c r="K489" s="56" t="s">
        <v>52</v>
      </c>
      <c r="L489" s="56"/>
      <c r="M489" s="56" t="str">
        <f t="shared" si="14"/>
        <v>TB_BAS_ITEM_CTRL.CTRL_STT_DT</v>
      </c>
      <c r="N489" s="54" t="str">
        <f t="shared" si="15"/>
        <v>품목통제^TB_BAS_ITEM_CTRL^통제시작일자^CTRL_STT_DT^^VARCHAR2^8^Y^</v>
      </c>
    </row>
    <row r="490" spans="1:14" x14ac:dyDescent="0.25">
      <c r="A490" s="56" t="s">
        <v>663</v>
      </c>
      <c r="B490" s="56"/>
      <c r="C490" s="56" t="s">
        <v>224</v>
      </c>
      <c r="D490" s="56" t="s">
        <v>225</v>
      </c>
      <c r="E490" s="56" t="s">
        <v>1688</v>
      </c>
      <c r="F490" s="56" t="s">
        <v>1689</v>
      </c>
      <c r="G490" s="56"/>
      <c r="H490" s="56"/>
      <c r="I490" s="56" t="s">
        <v>37</v>
      </c>
      <c r="J490" s="56">
        <v>8</v>
      </c>
      <c r="K490" s="56" t="s">
        <v>52</v>
      </c>
      <c r="L490" s="56"/>
      <c r="M490" s="56" t="str">
        <f t="shared" si="14"/>
        <v>TB_BAS_ITEM_CTRL.CTRL_END_DT</v>
      </c>
      <c r="N490" s="54" t="str">
        <f t="shared" si="15"/>
        <v>품목통제^TB_BAS_ITEM_CTRL^통제종료일자^CTRL_END_DT^^VARCHAR2^8^Y^</v>
      </c>
    </row>
    <row r="491" spans="1:14" x14ac:dyDescent="0.25">
      <c r="A491" s="56" t="s">
        <v>663</v>
      </c>
      <c r="B491" s="56"/>
      <c r="C491" s="56" t="s">
        <v>224</v>
      </c>
      <c r="D491" s="56" t="s">
        <v>225</v>
      </c>
      <c r="E491" s="56" t="s">
        <v>1690</v>
      </c>
      <c r="F491" s="56" t="s">
        <v>1691</v>
      </c>
      <c r="G491" s="56"/>
      <c r="H491" s="56"/>
      <c r="I491" s="56" t="s">
        <v>37</v>
      </c>
      <c r="J491" s="56">
        <v>3</v>
      </c>
      <c r="K491" s="56"/>
      <c r="L491" s="56"/>
      <c r="M491" s="56" t="str">
        <f t="shared" si="14"/>
        <v>TB_BAS_ITEM_CTRL.CTRL_REASON_CD</v>
      </c>
      <c r="N491" s="54" t="str">
        <f t="shared" si="15"/>
        <v>품목통제^TB_BAS_ITEM_CTRL^통제사유코드^CTRL_REASON_CD^^VARCHAR2^3^^</v>
      </c>
    </row>
    <row r="492" spans="1:14" x14ac:dyDescent="0.25">
      <c r="A492" s="56" t="s">
        <v>663</v>
      </c>
      <c r="B492" s="56"/>
      <c r="C492" s="56" t="s">
        <v>224</v>
      </c>
      <c r="D492" s="56" t="s">
        <v>225</v>
      </c>
      <c r="E492" s="56" t="s">
        <v>61</v>
      </c>
      <c r="F492" s="56" t="s">
        <v>62</v>
      </c>
      <c r="G492" s="56"/>
      <c r="H492" s="56"/>
      <c r="I492" s="56" t="s">
        <v>37</v>
      </c>
      <c r="J492" s="56">
        <v>2000</v>
      </c>
      <c r="K492" s="56"/>
      <c r="L492" s="56"/>
      <c r="M492" s="56" t="str">
        <f t="shared" si="14"/>
        <v>TB_BAS_ITEM_CTRL.REMARK</v>
      </c>
      <c r="N492" s="54" t="str">
        <f t="shared" si="15"/>
        <v>품목통제^TB_BAS_ITEM_CTRL^비고^REMARK^^VARCHAR2^2000^^</v>
      </c>
    </row>
    <row r="493" spans="1:14" x14ac:dyDescent="0.25">
      <c r="A493" s="56" t="s">
        <v>663</v>
      </c>
      <c r="B493" s="56"/>
      <c r="C493" s="56" t="s">
        <v>224</v>
      </c>
      <c r="D493" s="56" t="s">
        <v>225</v>
      </c>
      <c r="E493" s="56" t="s">
        <v>1692</v>
      </c>
      <c r="F493" s="56" t="s">
        <v>1693</v>
      </c>
      <c r="G493" s="56"/>
      <c r="H493" s="56"/>
      <c r="I493" s="56" t="s">
        <v>37</v>
      </c>
      <c r="J493" s="56">
        <v>3</v>
      </c>
      <c r="K493" s="56" t="s">
        <v>52</v>
      </c>
      <c r="L493" s="56"/>
      <c r="M493" s="56" t="str">
        <f t="shared" si="14"/>
        <v>TB_BAS_ITEM_CTRL.SHOP_SEL_DIV_CD</v>
      </c>
      <c r="N493" s="54" t="str">
        <f t="shared" si="15"/>
        <v>품목통제^TB_BAS_ITEM_CTRL^매장선택구분코드^SHOP_SEL_DIV_CD^^VARCHAR2^3^Y^</v>
      </c>
    </row>
    <row r="494" spans="1:14" x14ac:dyDescent="0.25">
      <c r="A494" s="56" t="s">
        <v>663</v>
      </c>
      <c r="B494" s="56"/>
      <c r="C494" s="56" t="s">
        <v>224</v>
      </c>
      <c r="D494" s="56" t="s">
        <v>225</v>
      </c>
      <c r="E494" s="56" t="s">
        <v>1694</v>
      </c>
      <c r="F494" s="56" t="s">
        <v>1695</v>
      </c>
      <c r="G494" s="56"/>
      <c r="H494" s="56"/>
      <c r="I494" s="56" t="s">
        <v>37</v>
      </c>
      <c r="J494" s="56">
        <v>3</v>
      </c>
      <c r="K494" s="56" t="s">
        <v>52</v>
      </c>
      <c r="L494" s="56"/>
      <c r="M494" s="56" t="str">
        <f t="shared" si="14"/>
        <v>TB_BAS_ITEM_CTRL.CTRL_STAT_CD</v>
      </c>
      <c r="N494" s="54" t="str">
        <f t="shared" si="15"/>
        <v>품목통제^TB_BAS_ITEM_CTRL^통제상태코드^CTRL_STAT_CD^^VARCHAR2^3^Y^</v>
      </c>
    </row>
    <row r="495" spans="1:14" x14ac:dyDescent="0.25">
      <c r="A495" s="56" t="s">
        <v>663</v>
      </c>
      <c r="B495" s="56"/>
      <c r="C495" s="56" t="s">
        <v>224</v>
      </c>
      <c r="D495" s="56" t="s">
        <v>225</v>
      </c>
      <c r="E495" s="56" t="s">
        <v>53</v>
      </c>
      <c r="F495" s="56" t="s">
        <v>54</v>
      </c>
      <c r="G495" s="56"/>
      <c r="H495" s="56"/>
      <c r="I495" s="56" t="s">
        <v>37</v>
      </c>
      <c r="J495" s="56">
        <v>14</v>
      </c>
      <c r="K495" s="56" t="s">
        <v>52</v>
      </c>
      <c r="L495" s="56"/>
      <c r="M495" s="56" t="str">
        <f t="shared" si="14"/>
        <v>TB_BAS_ITEM_CTRL.REG_DTM</v>
      </c>
      <c r="N495" s="54" t="str">
        <f t="shared" si="15"/>
        <v>품목통제^TB_BAS_ITEM_CTRL^등록일시^REG_DTM^^VARCHAR2^14^Y^</v>
      </c>
    </row>
    <row r="496" spans="1:14" x14ac:dyDescent="0.25">
      <c r="A496" s="56" t="s">
        <v>663</v>
      </c>
      <c r="B496" s="56"/>
      <c r="C496" s="56" t="s">
        <v>224</v>
      </c>
      <c r="D496" s="56" t="s">
        <v>225</v>
      </c>
      <c r="E496" s="56" t="s">
        <v>55</v>
      </c>
      <c r="F496" s="56" t="s">
        <v>56</v>
      </c>
      <c r="G496" s="56"/>
      <c r="H496" s="56"/>
      <c r="I496" s="56" t="s">
        <v>37</v>
      </c>
      <c r="J496" s="56">
        <v>32</v>
      </c>
      <c r="K496" s="56" t="s">
        <v>52</v>
      </c>
      <c r="L496" s="56"/>
      <c r="M496" s="56" t="str">
        <f t="shared" si="14"/>
        <v>TB_BAS_ITEM_CTRL.REGR_ID</v>
      </c>
      <c r="N496" s="54" t="str">
        <f t="shared" si="15"/>
        <v>품목통제^TB_BAS_ITEM_CTRL^등록자ID^REGR_ID^^VARCHAR2^32^Y^</v>
      </c>
    </row>
    <row r="497" spans="1:14" x14ac:dyDescent="0.25">
      <c r="A497" s="56" t="s">
        <v>663</v>
      </c>
      <c r="B497" s="56"/>
      <c r="C497" s="56" t="s">
        <v>224</v>
      </c>
      <c r="D497" s="56" t="s">
        <v>225</v>
      </c>
      <c r="E497" s="56" t="s">
        <v>57</v>
      </c>
      <c r="F497" s="56" t="s">
        <v>58</v>
      </c>
      <c r="G497" s="56"/>
      <c r="H497" s="56"/>
      <c r="I497" s="56" t="s">
        <v>37</v>
      </c>
      <c r="J497" s="56">
        <v>14</v>
      </c>
      <c r="K497" s="56" t="s">
        <v>52</v>
      </c>
      <c r="L497" s="56"/>
      <c r="M497" s="56" t="str">
        <f t="shared" si="14"/>
        <v>TB_BAS_ITEM_CTRL.MOD_DTM</v>
      </c>
      <c r="N497" s="54" t="str">
        <f t="shared" si="15"/>
        <v>품목통제^TB_BAS_ITEM_CTRL^수정일시^MOD_DTM^^VARCHAR2^14^Y^</v>
      </c>
    </row>
    <row r="498" spans="1:14" x14ac:dyDescent="0.25">
      <c r="A498" s="56" t="s">
        <v>663</v>
      </c>
      <c r="B498" s="56"/>
      <c r="C498" s="56" t="s">
        <v>224</v>
      </c>
      <c r="D498" s="56" t="s">
        <v>225</v>
      </c>
      <c r="E498" s="56" t="s">
        <v>59</v>
      </c>
      <c r="F498" s="56" t="s">
        <v>60</v>
      </c>
      <c r="G498" s="56"/>
      <c r="H498" s="56"/>
      <c r="I498" s="56" t="s">
        <v>37</v>
      </c>
      <c r="J498" s="56">
        <v>32</v>
      </c>
      <c r="K498" s="56" t="s">
        <v>52</v>
      </c>
      <c r="L498" s="56"/>
      <c r="M498" s="56" t="str">
        <f t="shared" si="14"/>
        <v>TB_BAS_ITEM_CTRL.MODR_ID</v>
      </c>
      <c r="N498" s="54" t="str">
        <f t="shared" si="15"/>
        <v>품목통제^TB_BAS_ITEM_CTRL^수정자ID^MODR_ID^^VARCHAR2^32^Y^</v>
      </c>
    </row>
    <row r="499" spans="1:14" x14ac:dyDescent="0.25">
      <c r="A499" s="56" t="s">
        <v>663</v>
      </c>
      <c r="B499" s="56"/>
      <c r="C499" s="56" t="s">
        <v>224</v>
      </c>
      <c r="D499" s="56" t="s">
        <v>225</v>
      </c>
      <c r="E499" s="56" t="s">
        <v>1168</v>
      </c>
      <c r="F499" s="56" t="s">
        <v>1169</v>
      </c>
      <c r="G499" s="56"/>
      <c r="H499" s="56"/>
      <c r="I499" s="56" t="s">
        <v>37</v>
      </c>
      <c r="J499" s="56">
        <v>10</v>
      </c>
      <c r="K499" s="56" t="s">
        <v>52</v>
      </c>
      <c r="L499" s="56"/>
      <c r="M499" s="56" t="str">
        <f t="shared" si="14"/>
        <v>TB_BAS_ITEM_CTRL.BRAND_CD</v>
      </c>
      <c r="N499" s="54" t="str">
        <f t="shared" si="15"/>
        <v>품목통제^TB_BAS_ITEM_CTRL^브랜드코드^BRAND_CD^^VARCHAR2^10^Y^</v>
      </c>
    </row>
    <row r="500" spans="1:14" x14ac:dyDescent="0.25">
      <c r="A500" s="56" t="s">
        <v>663</v>
      </c>
      <c r="B500" s="56"/>
      <c r="C500" s="56" t="s">
        <v>226</v>
      </c>
      <c r="D500" s="56" t="s">
        <v>227</v>
      </c>
      <c r="E500" s="56" t="s">
        <v>1682</v>
      </c>
      <c r="F500" s="56" t="s">
        <v>1683</v>
      </c>
      <c r="G500" s="56" t="s">
        <v>52</v>
      </c>
      <c r="H500" s="56"/>
      <c r="I500" s="56" t="s">
        <v>37</v>
      </c>
      <c r="J500" s="56">
        <v>20</v>
      </c>
      <c r="K500" s="56" t="s">
        <v>52</v>
      </c>
      <c r="L500" s="56"/>
      <c r="M500" s="56" t="str">
        <f t="shared" si="14"/>
        <v>TB_BAS_ITEM_CTRL_SHOP.CTRL_NO</v>
      </c>
      <c r="N500" s="54" t="str">
        <f t="shared" si="15"/>
        <v>품목통제매장^TB_BAS_ITEM_CTRL_SHOP^통제번호^CTRL_NO^Y^VARCHAR2^20^Y^</v>
      </c>
    </row>
    <row r="501" spans="1:14" x14ac:dyDescent="0.25">
      <c r="A501" s="56" t="s">
        <v>663</v>
      </c>
      <c r="B501" s="56"/>
      <c r="C501" s="56" t="s">
        <v>226</v>
      </c>
      <c r="D501" s="56" t="s">
        <v>227</v>
      </c>
      <c r="E501" s="56" t="s">
        <v>472</v>
      </c>
      <c r="F501" s="56" t="s">
        <v>64</v>
      </c>
      <c r="G501" s="56" t="s">
        <v>52</v>
      </c>
      <c r="H501" s="56"/>
      <c r="I501" s="56" t="s">
        <v>37</v>
      </c>
      <c r="J501" s="56">
        <v>10</v>
      </c>
      <c r="K501" s="56" t="s">
        <v>52</v>
      </c>
      <c r="L501" s="56"/>
      <c r="M501" s="56" t="str">
        <f t="shared" si="14"/>
        <v>TB_BAS_ITEM_CTRL_SHOP.SHOP_CD</v>
      </c>
      <c r="N501" s="54" t="str">
        <f t="shared" si="15"/>
        <v>품목통제매장^TB_BAS_ITEM_CTRL_SHOP^매장코드^SHOP_CD^Y^VARCHAR2^10^Y^</v>
      </c>
    </row>
    <row r="502" spans="1:14" x14ac:dyDescent="0.25">
      <c r="A502" s="56" t="s">
        <v>663</v>
      </c>
      <c r="B502" s="56"/>
      <c r="C502" s="56" t="s">
        <v>226</v>
      </c>
      <c r="D502" s="56" t="s">
        <v>227</v>
      </c>
      <c r="E502" s="56" t="s">
        <v>53</v>
      </c>
      <c r="F502" s="56" t="s">
        <v>54</v>
      </c>
      <c r="G502" s="56"/>
      <c r="H502" s="56"/>
      <c r="I502" s="56" t="s">
        <v>37</v>
      </c>
      <c r="J502" s="56">
        <v>14</v>
      </c>
      <c r="K502" s="56" t="s">
        <v>52</v>
      </c>
      <c r="L502" s="56"/>
      <c r="M502" s="56" t="str">
        <f t="shared" si="14"/>
        <v>TB_BAS_ITEM_CTRL_SHOP.REG_DTM</v>
      </c>
      <c r="N502" s="54" t="str">
        <f t="shared" si="15"/>
        <v>품목통제매장^TB_BAS_ITEM_CTRL_SHOP^등록일시^REG_DTM^^VARCHAR2^14^Y^</v>
      </c>
    </row>
    <row r="503" spans="1:14" x14ac:dyDescent="0.25">
      <c r="A503" s="56" t="s">
        <v>663</v>
      </c>
      <c r="B503" s="56"/>
      <c r="C503" s="56" t="s">
        <v>226</v>
      </c>
      <c r="D503" s="56" t="s">
        <v>227</v>
      </c>
      <c r="E503" s="56" t="s">
        <v>55</v>
      </c>
      <c r="F503" s="56" t="s">
        <v>56</v>
      </c>
      <c r="G503" s="56"/>
      <c r="H503" s="56"/>
      <c r="I503" s="56" t="s">
        <v>37</v>
      </c>
      <c r="J503" s="56">
        <v>32</v>
      </c>
      <c r="K503" s="56" t="s">
        <v>52</v>
      </c>
      <c r="L503" s="56"/>
      <c r="M503" s="56" t="str">
        <f t="shared" si="14"/>
        <v>TB_BAS_ITEM_CTRL_SHOP.REGR_ID</v>
      </c>
      <c r="N503" s="54" t="str">
        <f t="shared" si="15"/>
        <v>품목통제매장^TB_BAS_ITEM_CTRL_SHOP^등록자ID^REGR_ID^^VARCHAR2^32^Y^</v>
      </c>
    </row>
    <row r="504" spans="1:14" x14ac:dyDescent="0.25">
      <c r="A504" s="56" t="s">
        <v>663</v>
      </c>
      <c r="B504" s="56"/>
      <c r="C504" s="56" t="s">
        <v>232</v>
      </c>
      <c r="D504" s="56" t="s">
        <v>233</v>
      </c>
      <c r="E504" s="56" t="s">
        <v>1682</v>
      </c>
      <c r="F504" s="56" t="s">
        <v>1683</v>
      </c>
      <c r="G504" s="56" t="s">
        <v>52</v>
      </c>
      <c r="H504" s="56"/>
      <c r="I504" s="56" t="s">
        <v>37</v>
      </c>
      <c r="J504" s="56">
        <v>20</v>
      </c>
      <c r="K504" s="56" t="s">
        <v>52</v>
      </c>
      <c r="L504" s="56"/>
      <c r="M504" s="56" t="str">
        <f t="shared" si="14"/>
        <v>TB_BAS_ITEM_CTRL_DTL.CTRL_NO</v>
      </c>
      <c r="N504" s="54" t="str">
        <f t="shared" si="15"/>
        <v>품목통제상세^TB_BAS_ITEM_CTRL_DTL^통제번호^CTRL_NO^Y^VARCHAR2^20^Y^</v>
      </c>
    </row>
    <row r="505" spans="1:14" x14ac:dyDescent="0.25">
      <c r="A505" s="56" t="s">
        <v>663</v>
      </c>
      <c r="B505" s="56"/>
      <c r="C505" s="56" t="s">
        <v>232</v>
      </c>
      <c r="D505" s="56" t="s">
        <v>233</v>
      </c>
      <c r="E505" s="56" t="s">
        <v>829</v>
      </c>
      <c r="F505" s="56" t="s">
        <v>838</v>
      </c>
      <c r="G505" s="56" t="s">
        <v>52</v>
      </c>
      <c r="H505" s="56"/>
      <c r="I505" s="56" t="s">
        <v>37</v>
      </c>
      <c r="J505" s="56">
        <v>20</v>
      </c>
      <c r="K505" s="56" t="s">
        <v>52</v>
      </c>
      <c r="L505" s="56"/>
      <c r="M505" s="56" t="str">
        <f t="shared" si="14"/>
        <v>TB_BAS_ITEM_CTRL_DTL.ITEM_CD</v>
      </c>
      <c r="N505" s="54" t="str">
        <f t="shared" si="15"/>
        <v>품목통제상세^TB_BAS_ITEM_CTRL_DTL^품목코드^ITEM_CD^Y^VARCHAR2^20^Y^</v>
      </c>
    </row>
    <row r="506" spans="1:14" x14ac:dyDescent="0.25">
      <c r="A506" s="56" t="s">
        <v>663</v>
      </c>
      <c r="B506" s="56"/>
      <c r="C506" s="56" t="s">
        <v>232</v>
      </c>
      <c r="D506" s="56" t="s">
        <v>233</v>
      </c>
      <c r="E506" s="56" t="s">
        <v>53</v>
      </c>
      <c r="F506" s="56" t="s">
        <v>54</v>
      </c>
      <c r="G506" s="56"/>
      <c r="H506" s="56"/>
      <c r="I506" s="56" t="s">
        <v>37</v>
      </c>
      <c r="J506" s="56">
        <v>14</v>
      </c>
      <c r="K506" s="56" t="s">
        <v>52</v>
      </c>
      <c r="L506" s="56"/>
      <c r="M506" s="56" t="str">
        <f t="shared" si="14"/>
        <v>TB_BAS_ITEM_CTRL_DTL.REG_DTM</v>
      </c>
      <c r="N506" s="54" t="str">
        <f t="shared" si="15"/>
        <v>품목통제상세^TB_BAS_ITEM_CTRL_DTL^등록일시^REG_DTM^^VARCHAR2^14^Y^</v>
      </c>
    </row>
    <row r="507" spans="1:14" x14ac:dyDescent="0.25">
      <c r="A507" s="56" t="s">
        <v>663</v>
      </c>
      <c r="B507" s="56"/>
      <c r="C507" s="56" t="s">
        <v>232</v>
      </c>
      <c r="D507" s="56" t="s">
        <v>233</v>
      </c>
      <c r="E507" s="56" t="s">
        <v>55</v>
      </c>
      <c r="F507" s="56" t="s">
        <v>56</v>
      </c>
      <c r="G507" s="56"/>
      <c r="H507" s="56"/>
      <c r="I507" s="56" t="s">
        <v>37</v>
      </c>
      <c r="J507" s="56">
        <v>32</v>
      </c>
      <c r="K507" s="56" t="s">
        <v>52</v>
      </c>
      <c r="L507" s="56"/>
      <c r="M507" s="56" t="str">
        <f t="shared" si="14"/>
        <v>TB_BAS_ITEM_CTRL_DTL.REGR_ID</v>
      </c>
      <c r="N507" s="54" t="str">
        <f t="shared" si="15"/>
        <v>품목통제상세^TB_BAS_ITEM_CTRL_DTL^등록자ID^REGR_ID^^VARCHAR2^32^Y^</v>
      </c>
    </row>
    <row r="508" spans="1:14" x14ac:dyDescent="0.25">
      <c r="A508" s="56" t="s">
        <v>663</v>
      </c>
      <c r="B508" s="56"/>
      <c r="C508" s="56" t="s">
        <v>228</v>
      </c>
      <c r="D508" s="56" t="s">
        <v>229</v>
      </c>
      <c r="E508" s="56" t="s">
        <v>1682</v>
      </c>
      <c r="F508" s="56" t="s">
        <v>1683</v>
      </c>
      <c r="G508" s="56" t="s">
        <v>52</v>
      </c>
      <c r="H508" s="56"/>
      <c r="I508" s="56" t="s">
        <v>37</v>
      </c>
      <c r="J508" s="56">
        <v>20</v>
      </c>
      <c r="K508" s="56" t="s">
        <v>52</v>
      </c>
      <c r="L508" s="56"/>
      <c r="M508" s="56" t="str">
        <f t="shared" si="14"/>
        <v>TB_BAS_ITEM_CTRL_TP.CTRL_NO</v>
      </c>
      <c r="N508" s="54" t="str">
        <f t="shared" si="15"/>
        <v>품목통제유형^TB_BAS_ITEM_CTRL_TP^통제번호^CTRL_NO^Y^VARCHAR2^20^Y^</v>
      </c>
    </row>
    <row r="509" spans="1:14" x14ac:dyDescent="0.25">
      <c r="A509" s="56" t="s">
        <v>663</v>
      </c>
      <c r="B509" s="56"/>
      <c r="C509" s="56" t="s">
        <v>228</v>
      </c>
      <c r="D509" s="56" t="s">
        <v>229</v>
      </c>
      <c r="E509" s="56" t="s">
        <v>1696</v>
      </c>
      <c r="F509" s="56" t="s">
        <v>1697</v>
      </c>
      <c r="G509" s="56" t="s">
        <v>52</v>
      </c>
      <c r="H509" s="56"/>
      <c r="I509" s="56" t="s">
        <v>37</v>
      </c>
      <c r="J509" s="56">
        <v>3</v>
      </c>
      <c r="K509" s="56" t="s">
        <v>52</v>
      </c>
      <c r="L509" s="56"/>
      <c r="M509" s="56" t="str">
        <f t="shared" si="14"/>
        <v>TB_BAS_ITEM_CTRL_TP.CTRL_TP_CD</v>
      </c>
      <c r="N509" s="54" t="str">
        <f t="shared" si="15"/>
        <v>품목통제유형^TB_BAS_ITEM_CTRL_TP^통제유형코드^CTRL_TP_CD^Y^VARCHAR2^3^Y^</v>
      </c>
    </row>
    <row r="510" spans="1:14" x14ac:dyDescent="0.25">
      <c r="A510" s="56" t="s">
        <v>663</v>
      </c>
      <c r="B510" s="56"/>
      <c r="C510" s="56" t="s">
        <v>228</v>
      </c>
      <c r="D510" s="56" t="s">
        <v>229</v>
      </c>
      <c r="E510" s="56" t="s">
        <v>53</v>
      </c>
      <c r="F510" s="56" t="s">
        <v>54</v>
      </c>
      <c r="G510" s="56"/>
      <c r="H510" s="56"/>
      <c r="I510" s="56" t="s">
        <v>37</v>
      </c>
      <c r="J510" s="56">
        <v>14</v>
      </c>
      <c r="K510" s="56" t="s">
        <v>52</v>
      </c>
      <c r="L510" s="56"/>
      <c r="M510" s="56" t="str">
        <f t="shared" si="14"/>
        <v>TB_BAS_ITEM_CTRL_TP.REG_DTM</v>
      </c>
      <c r="N510" s="54" t="str">
        <f t="shared" si="15"/>
        <v>품목통제유형^TB_BAS_ITEM_CTRL_TP^등록일시^REG_DTM^^VARCHAR2^14^Y^</v>
      </c>
    </row>
    <row r="511" spans="1:14" x14ac:dyDescent="0.25">
      <c r="A511" s="56" t="s">
        <v>663</v>
      </c>
      <c r="B511" s="56"/>
      <c r="C511" s="56" t="s">
        <v>228</v>
      </c>
      <c r="D511" s="56" t="s">
        <v>229</v>
      </c>
      <c r="E511" s="56" t="s">
        <v>55</v>
      </c>
      <c r="F511" s="56" t="s">
        <v>56</v>
      </c>
      <c r="G511" s="56"/>
      <c r="H511" s="56"/>
      <c r="I511" s="56" t="s">
        <v>37</v>
      </c>
      <c r="J511" s="56">
        <v>32</v>
      </c>
      <c r="K511" s="56" t="s">
        <v>52</v>
      </c>
      <c r="L511" s="56"/>
      <c r="M511" s="56" t="str">
        <f t="shared" si="14"/>
        <v>TB_BAS_ITEM_CTRL_TP.REGR_ID</v>
      </c>
      <c r="N511" s="54" t="str">
        <f t="shared" si="15"/>
        <v>품목통제유형^TB_BAS_ITEM_CTRL_TP^등록자ID^REGR_ID^^VARCHAR2^32^Y^</v>
      </c>
    </row>
    <row r="512" spans="1:14" x14ac:dyDescent="0.25">
      <c r="A512" s="56" t="s">
        <v>663</v>
      </c>
      <c r="B512" s="56"/>
      <c r="C512" s="56" t="s">
        <v>1182</v>
      </c>
      <c r="D512" s="56" t="s">
        <v>1183</v>
      </c>
      <c r="E512" s="56" t="s">
        <v>1682</v>
      </c>
      <c r="F512" s="56" t="s">
        <v>1683</v>
      </c>
      <c r="G512" s="56" t="s">
        <v>52</v>
      </c>
      <c r="H512" s="56"/>
      <c r="I512" s="56" t="s">
        <v>37</v>
      </c>
      <c r="J512" s="56">
        <v>20</v>
      </c>
      <c r="K512" s="56" t="s">
        <v>52</v>
      </c>
      <c r="L512" s="56"/>
      <c r="M512" s="56" t="str">
        <f t="shared" si="14"/>
        <v>TB_BAS_ITEM_CTRL_EXCP.CTRL_NO</v>
      </c>
      <c r="N512" s="54" t="str">
        <f t="shared" si="15"/>
        <v>품목통제제외^TB_BAS_ITEM_CTRL_EXCP^통제번호^CTRL_NO^Y^VARCHAR2^20^Y^</v>
      </c>
    </row>
    <row r="513" spans="1:14" x14ac:dyDescent="0.25">
      <c r="A513" s="56" t="s">
        <v>663</v>
      </c>
      <c r="B513" s="56"/>
      <c r="C513" s="56" t="s">
        <v>1182</v>
      </c>
      <c r="D513" s="56" t="s">
        <v>1183</v>
      </c>
      <c r="E513" s="56" t="s">
        <v>1698</v>
      </c>
      <c r="F513" s="56" t="s">
        <v>1699</v>
      </c>
      <c r="G513" s="56" t="s">
        <v>52</v>
      </c>
      <c r="H513" s="56"/>
      <c r="I513" s="56" t="s">
        <v>37</v>
      </c>
      <c r="J513" s="56">
        <v>8</v>
      </c>
      <c r="K513" s="56" t="s">
        <v>52</v>
      </c>
      <c r="L513" s="56"/>
      <c r="M513" s="56" t="str">
        <f t="shared" si="14"/>
        <v>TB_BAS_ITEM_CTRL_EXCP.EXCP_STT_DT</v>
      </c>
      <c r="N513" s="54" t="str">
        <f t="shared" si="15"/>
        <v>품목통제제외^TB_BAS_ITEM_CTRL_EXCP^제외시작일자^EXCP_STT_DT^Y^VARCHAR2^8^Y^</v>
      </c>
    </row>
    <row r="514" spans="1:14" x14ac:dyDescent="0.25">
      <c r="A514" s="56" t="s">
        <v>663</v>
      </c>
      <c r="B514" s="56"/>
      <c r="C514" s="56" t="s">
        <v>1182</v>
      </c>
      <c r="D514" s="56" t="s">
        <v>1183</v>
      </c>
      <c r="E514" s="56" t="s">
        <v>1700</v>
      </c>
      <c r="F514" s="56" t="s">
        <v>1701</v>
      </c>
      <c r="G514" s="56"/>
      <c r="H514" s="56"/>
      <c r="I514" s="56" t="s">
        <v>37</v>
      </c>
      <c r="J514" s="56">
        <v>8</v>
      </c>
      <c r="K514" s="56" t="s">
        <v>52</v>
      </c>
      <c r="L514" s="56"/>
      <c r="M514" s="56" t="str">
        <f t="shared" si="14"/>
        <v>TB_BAS_ITEM_CTRL_EXCP.EXCP_END_DT</v>
      </c>
      <c r="N514" s="54" t="str">
        <f t="shared" si="15"/>
        <v>품목통제제외^TB_BAS_ITEM_CTRL_EXCP^제외종료일자^EXCP_END_DT^^VARCHAR2^8^Y^</v>
      </c>
    </row>
    <row r="515" spans="1:14" x14ac:dyDescent="0.25">
      <c r="A515" s="56" t="s">
        <v>663</v>
      </c>
      <c r="B515" s="56"/>
      <c r="C515" s="56" t="s">
        <v>1182</v>
      </c>
      <c r="D515" s="56" t="s">
        <v>1183</v>
      </c>
      <c r="E515" s="56" t="s">
        <v>53</v>
      </c>
      <c r="F515" s="56" t="s">
        <v>54</v>
      </c>
      <c r="G515" s="56"/>
      <c r="H515" s="56"/>
      <c r="I515" s="56" t="s">
        <v>37</v>
      </c>
      <c r="J515" s="56">
        <v>14</v>
      </c>
      <c r="K515" s="56" t="s">
        <v>52</v>
      </c>
      <c r="L515" s="56"/>
      <c r="M515" s="56" t="str">
        <f t="shared" ref="M515:M578" si="16">CONCATENATE(D515,".",F515)</f>
        <v>TB_BAS_ITEM_CTRL_EXCP.REG_DTM</v>
      </c>
      <c r="N515" s="54" t="str">
        <f t="shared" ref="N515:N578" si="17">SUBSTITUTE(CONCATENATE(C515,"^",D515,"^",E515,"^",F515,"^",G515,"^",I515,"^",J515,"^",K515,"^",TRIM(L515)),"~","-")</f>
        <v>품목통제제외^TB_BAS_ITEM_CTRL_EXCP^등록일시^REG_DTM^^VARCHAR2^14^Y^</v>
      </c>
    </row>
    <row r="516" spans="1:14" x14ac:dyDescent="0.25">
      <c r="A516" s="56" t="s">
        <v>663</v>
      </c>
      <c r="B516" s="56"/>
      <c r="C516" s="56" t="s">
        <v>1182</v>
      </c>
      <c r="D516" s="56" t="s">
        <v>1183</v>
      </c>
      <c r="E516" s="56" t="s">
        <v>55</v>
      </c>
      <c r="F516" s="56" t="s">
        <v>56</v>
      </c>
      <c r="G516" s="56"/>
      <c r="H516" s="56"/>
      <c r="I516" s="56" t="s">
        <v>37</v>
      </c>
      <c r="J516" s="56">
        <v>32</v>
      </c>
      <c r="K516" s="56" t="s">
        <v>52</v>
      </c>
      <c r="L516" s="56"/>
      <c r="M516" s="56" t="str">
        <f t="shared" si="16"/>
        <v>TB_BAS_ITEM_CTRL_EXCP.REGR_ID</v>
      </c>
      <c r="N516" s="54" t="str">
        <f t="shared" si="17"/>
        <v>품목통제제외^TB_BAS_ITEM_CTRL_EXCP^등록자ID^REGR_ID^^VARCHAR2^32^Y^</v>
      </c>
    </row>
    <row r="517" spans="1:14" x14ac:dyDescent="0.25">
      <c r="A517" s="56" t="s">
        <v>663</v>
      </c>
      <c r="B517" s="56"/>
      <c r="C517" s="56" t="s">
        <v>230</v>
      </c>
      <c r="D517" s="56" t="s">
        <v>231</v>
      </c>
      <c r="E517" s="56" t="s">
        <v>1682</v>
      </c>
      <c r="F517" s="56" t="s">
        <v>1683</v>
      </c>
      <c r="G517" s="56" t="s">
        <v>52</v>
      </c>
      <c r="H517" s="56"/>
      <c r="I517" s="56" t="s">
        <v>37</v>
      </c>
      <c r="J517" s="56">
        <v>20</v>
      </c>
      <c r="K517" s="56" t="s">
        <v>52</v>
      </c>
      <c r="L517" s="56"/>
      <c r="M517" s="56" t="str">
        <f t="shared" si="16"/>
        <v>TB_BAS_ITEM_CTRL_MEM_GRADE.CTRL_NO</v>
      </c>
      <c r="N517" s="54" t="str">
        <f t="shared" si="17"/>
        <v>품목통제회원등급^TB_BAS_ITEM_CTRL_MEM_GRADE^통제번호^CTRL_NO^Y^VARCHAR2^20^Y^</v>
      </c>
    </row>
    <row r="518" spans="1:14" x14ac:dyDescent="0.25">
      <c r="A518" s="56" t="s">
        <v>663</v>
      </c>
      <c r="B518" s="56"/>
      <c r="C518" s="56" t="s">
        <v>230</v>
      </c>
      <c r="D518" s="56" t="s">
        <v>231</v>
      </c>
      <c r="E518" s="56" t="s">
        <v>850</v>
      </c>
      <c r="F518" s="56" t="s">
        <v>474</v>
      </c>
      <c r="G518" s="56" t="s">
        <v>52</v>
      </c>
      <c r="H518" s="56"/>
      <c r="I518" s="56" t="s">
        <v>37</v>
      </c>
      <c r="J518" s="56">
        <v>20</v>
      </c>
      <c r="K518" s="56" t="s">
        <v>52</v>
      </c>
      <c r="L518" s="56"/>
      <c r="M518" s="56" t="str">
        <f t="shared" si="16"/>
        <v>TB_BAS_ITEM_CTRL_MEM_GRADE.MEM_GRADE_CD</v>
      </c>
      <c r="N518" s="54" t="str">
        <f t="shared" si="17"/>
        <v>품목통제회원등급^TB_BAS_ITEM_CTRL_MEM_GRADE^회원등급코드^MEM_GRADE_CD^Y^VARCHAR2^20^Y^</v>
      </c>
    </row>
    <row r="519" spans="1:14" x14ac:dyDescent="0.25">
      <c r="A519" s="56" t="s">
        <v>663</v>
      </c>
      <c r="B519" s="56"/>
      <c r="C519" s="56" t="s">
        <v>230</v>
      </c>
      <c r="D519" s="56" t="s">
        <v>231</v>
      </c>
      <c r="E519" s="56" t="s">
        <v>53</v>
      </c>
      <c r="F519" s="56" t="s">
        <v>54</v>
      </c>
      <c r="G519" s="56"/>
      <c r="H519" s="56"/>
      <c r="I519" s="56" t="s">
        <v>37</v>
      </c>
      <c r="J519" s="56">
        <v>14</v>
      </c>
      <c r="K519" s="56" t="s">
        <v>52</v>
      </c>
      <c r="L519" s="56"/>
      <c r="M519" s="56" t="str">
        <f t="shared" si="16"/>
        <v>TB_BAS_ITEM_CTRL_MEM_GRADE.REG_DTM</v>
      </c>
      <c r="N519" s="54" t="str">
        <f t="shared" si="17"/>
        <v>품목통제회원등급^TB_BAS_ITEM_CTRL_MEM_GRADE^등록일시^REG_DTM^^VARCHAR2^14^Y^</v>
      </c>
    </row>
    <row r="520" spans="1:14" x14ac:dyDescent="0.25">
      <c r="A520" s="56" t="s">
        <v>663</v>
      </c>
      <c r="B520" s="56"/>
      <c r="C520" s="56" t="s">
        <v>230</v>
      </c>
      <c r="D520" s="56" t="s">
        <v>231</v>
      </c>
      <c r="E520" s="56" t="s">
        <v>55</v>
      </c>
      <c r="F520" s="56" t="s">
        <v>56</v>
      </c>
      <c r="G520" s="56"/>
      <c r="H520" s="56"/>
      <c r="I520" s="56" t="s">
        <v>37</v>
      </c>
      <c r="J520" s="56">
        <v>32</v>
      </c>
      <c r="K520" s="56" t="s">
        <v>52</v>
      </c>
      <c r="L520" s="56"/>
      <c r="M520" s="56" t="str">
        <f t="shared" si="16"/>
        <v>TB_BAS_ITEM_CTRL_MEM_GRADE.REGR_ID</v>
      </c>
      <c r="N520" s="54" t="str">
        <f t="shared" si="17"/>
        <v>품목통제회원등급^TB_BAS_ITEM_CTRL_MEM_GRADE^등록자ID^REGR_ID^^VARCHAR2^32^Y^</v>
      </c>
    </row>
    <row r="521" spans="1:14" x14ac:dyDescent="0.25">
      <c r="A521" s="56" t="s">
        <v>668</v>
      </c>
      <c r="B521" s="56"/>
      <c r="C521" s="56" t="s">
        <v>383</v>
      </c>
      <c r="D521" s="56" t="s">
        <v>384</v>
      </c>
      <c r="E521" s="56" t="s">
        <v>472</v>
      </c>
      <c r="F521" s="56" t="s">
        <v>64</v>
      </c>
      <c r="G521" s="56" t="s">
        <v>52</v>
      </c>
      <c r="H521" s="56"/>
      <c r="I521" s="56" t="s">
        <v>37</v>
      </c>
      <c r="J521" s="56">
        <v>10</v>
      </c>
      <c r="K521" s="56" t="s">
        <v>52</v>
      </c>
      <c r="L521" s="56"/>
      <c r="M521" s="56" t="str">
        <f t="shared" si="16"/>
        <v>TB_CLO_LOSS_CALC.SHOP_CD</v>
      </c>
      <c r="N521" s="54" t="str">
        <f t="shared" si="17"/>
        <v>LOSS정산^TB_CLO_LOSS_CALC^매장코드^SHOP_CD^Y^VARCHAR2^10^Y^</v>
      </c>
    </row>
    <row r="522" spans="1:14" x14ac:dyDescent="0.25">
      <c r="A522" s="56" t="s">
        <v>668</v>
      </c>
      <c r="B522" s="56"/>
      <c r="C522" s="56" t="s">
        <v>383</v>
      </c>
      <c r="D522" s="56" t="s">
        <v>384</v>
      </c>
      <c r="E522" s="56" t="s">
        <v>1702</v>
      </c>
      <c r="F522" s="56" t="s">
        <v>1703</v>
      </c>
      <c r="G522" s="56" t="s">
        <v>52</v>
      </c>
      <c r="H522" s="56"/>
      <c r="I522" s="56" t="s">
        <v>37</v>
      </c>
      <c r="J522" s="56">
        <v>6</v>
      </c>
      <c r="K522" s="56" t="s">
        <v>52</v>
      </c>
      <c r="L522" s="56"/>
      <c r="M522" s="56" t="str">
        <f t="shared" si="16"/>
        <v>TB_CLO_LOSS_CALC.CALC_YM</v>
      </c>
      <c r="N522" s="54" t="str">
        <f t="shared" si="17"/>
        <v>LOSS정산^TB_CLO_LOSS_CALC^정산년월^CALC_YM^Y^VARCHAR2^6^Y^</v>
      </c>
    </row>
    <row r="523" spans="1:14" x14ac:dyDescent="0.25">
      <c r="A523" s="56" t="s">
        <v>668</v>
      </c>
      <c r="B523" s="56"/>
      <c r="C523" s="56" t="s">
        <v>383</v>
      </c>
      <c r="D523" s="56" t="s">
        <v>384</v>
      </c>
      <c r="E523" s="56" t="s">
        <v>1704</v>
      </c>
      <c r="F523" s="56" t="s">
        <v>1705</v>
      </c>
      <c r="G523" s="56"/>
      <c r="H523" s="56"/>
      <c r="I523" s="56" t="s">
        <v>110</v>
      </c>
      <c r="J523" s="56" t="s">
        <v>476</v>
      </c>
      <c r="K523" s="56" t="s">
        <v>52</v>
      </c>
      <c r="L523" s="56">
        <v>0</v>
      </c>
      <c r="M523" s="56" t="str">
        <f t="shared" si="16"/>
        <v>TB_CLO_LOSS_CALC.LOSS_TOT_AMT</v>
      </c>
      <c r="N523" s="54" t="str">
        <f t="shared" si="17"/>
        <v>LOSS정산^TB_CLO_LOSS_CALC^LOSS총금액^LOSS_TOT_AMT^^NUMBER^20,5^Y^0</v>
      </c>
    </row>
    <row r="524" spans="1:14" x14ac:dyDescent="0.25">
      <c r="A524" s="56" t="s">
        <v>668</v>
      </c>
      <c r="B524" s="56"/>
      <c r="C524" s="56" t="s">
        <v>383</v>
      </c>
      <c r="D524" s="56" t="s">
        <v>384</v>
      </c>
      <c r="E524" s="56" t="s">
        <v>1706</v>
      </c>
      <c r="F524" s="56" t="s">
        <v>1707</v>
      </c>
      <c r="G524" s="56"/>
      <c r="H524" s="56"/>
      <c r="I524" s="56" t="s">
        <v>110</v>
      </c>
      <c r="J524" s="56" t="s">
        <v>476</v>
      </c>
      <c r="K524" s="56" t="s">
        <v>52</v>
      </c>
      <c r="L524" s="56">
        <v>0</v>
      </c>
      <c r="M524" s="56" t="str">
        <f t="shared" si="16"/>
        <v>TB_CLO_LOSS_CALC.LOSS_SUPP_AMT</v>
      </c>
      <c r="N524" s="54" t="str">
        <f t="shared" si="17"/>
        <v>LOSS정산^TB_CLO_LOSS_CALC^LOSS공급금액^LOSS_SUPP_AMT^^NUMBER^20,5^Y^0</v>
      </c>
    </row>
    <row r="525" spans="1:14" x14ac:dyDescent="0.25">
      <c r="A525" s="56" t="s">
        <v>668</v>
      </c>
      <c r="B525" s="56"/>
      <c r="C525" s="56" t="s">
        <v>383</v>
      </c>
      <c r="D525" s="56" t="s">
        <v>384</v>
      </c>
      <c r="E525" s="56" t="s">
        <v>1708</v>
      </c>
      <c r="F525" s="56" t="s">
        <v>1709</v>
      </c>
      <c r="G525" s="56"/>
      <c r="H525" s="56"/>
      <c r="I525" s="56" t="s">
        <v>110</v>
      </c>
      <c r="J525" s="56" t="s">
        <v>476</v>
      </c>
      <c r="K525" s="56" t="s">
        <v>52</v>
      </c>
      <c r="L525" s="56">
        <v>0</v>
      </c>
      <c r="M525" s="56" t="str">
        <f t="shared" si="16"/>
        <v>TB_CLO_LOSS_CALC.LOSS_CALC_TRG_AMT</v>
      </c>
      <c r="N525" s="54" t="str">
        <f t="shared" si="17"/>
        <v>LOSS정산^TB_CLO_LOSS_CALC^LOSS정산대상금액^LOSS_CALC_TRG_AMT^^NUMBER^20,5^Y^0</v>
      </c>
    </row>
    <row r="526" spans="1:14" x14ac:dyDescent="0.25">
      <c r="A526" s="56" t="s">
        <v>668</v>
      </c>
      <c r="B526" s="56"/>
      <c r="C526" s="56" t="s">
        <v>383</v>
      </c>
      <c r="D526" s="56" t="s">
        <v>384</v>
      </c>
      <c r="E526" s="56" t="s">
        <v>1710</v>
      </c>
      <c r="F526" s="56" t="s">
        <v>1711</v>
      </c>
      <c r="G526" s="56"/>
      <c r="H526" s="56"/>
      <c r="I526" s="56" t="s">
        <v>110</v>
      </c>
      <c r="J526" s="56" t="s">
        <v>476</v>
      </c>
      <c r="K526" s="56" t="s">
        <v>52</v>
      </c>
      <c r="L526" s="56">
        <v>0</v>
      </c>
      <c r="M526" s="56" t="str">
        <f t="shared" si="16"/>
        <v>TB_CLO_LOSS_CALC.LOSS_CALC_AMT</v>
      </c>
      <c r="N526" s="54" t="str">
        <f t="shared" si="17"/>
        <v>LOSS정산^TB_CLO_LOSS_CALC^LOSS정산금액^LOSS_CALC_AMT^^NUMBER^20,5^Y^0</v>
      </c>
    </row>
    <row r="527" spans="1:14" x14ac:dyDescent="0.25">
      <c r="A527" s="56" t="s">
        <v>668</v>
      </c>
      <c r="B527" s="56"/>
      <c r="C527" s="56" t="s">
        <v>383</v>
      </c>
      <c r="D527" s="56" t="s">
        <v>384</v>
      </c>
      <c r="E527" s="56" t="s">
        <v>1712</v>
      </c>
      <c r="F527" s="56" t="s">
        <v>1713</v>
      </c>
      <c r="G527" s="56"/>
      <c r="H527" s="56"/>
      <c r="I527" s="56" t="s">
        <v>37</v>
      </c>
      <c r="J527" s="56">
        <v>20</v>
      </c>
      <c r="K527" s="56"/>
      <c r="L527" s="56"/>
      <c r="M527" s="56" t="str">
        <f t="shared" si="16"/>
        <v>TB_CLO_LOSS_CALC.ERP_ACCT_CD</v>
      </c>
      <c r="N527" s="54" t="str">
        <f t="shared" si="17"/>
        <v>LOSS정산^TB_CLO_LOSS_CALC^ERP계정코드^ERP_ACCT_CD^^VARCHAR2^20^^</v>
      </c>
    </row>
    <row r="528" spans="1:14" x14ac:dyDescent="0.25">
      <c r="A528" s="56" t="s">
        <v>668</v>
      </c>
      <c r="B528" s="56"/>
      <c r="C528" s="56" t="s">
        <v>383</v>
      </c>
      <c r="D528" s="56" t="s">
        <v>384</v>
      </c>
      <c r="E528" s="56" t="s">
        <v>1714</v>
      </c>
      <c r="F528" s="56" t="s">
        <v>1715</v>
      </c>
      <c r="G528" s="56"/>
      <c r="H528" s="56"/>
      <c r="I528" s="56" t="s">
        <v>37</v>
      </c>
      <c r="J528" s="56">
        <v>8</v>
      </c>
      <c r="K528" s="56"/>
      <c r="L528" s="56"/>
      <c r="M528" s="56" t="str">
        <f t="shared" si="16"/>
        <v>TB_CLO_LOSS_CALC.PROC_DT</v>
      </c>
      <c r="N528" s="54" t="str">
        <f t="shared" si="17"/>
        <v>LOSS정산^TB_CLO_LOSS_CALC^처리일자^PROC_DT^^VARCHAR2^8^^</v>
      </c>
    </row>
    <row r="529" spans="1:14" x14ac:dyDescent="0.25">
      <c r="A529" s="56" t="s">
        <v>668</v>
      </c>
      <c r="B529" s="56"/>
      <c r="C529" s="56" t="s">
        <v>383</v>
      </c>
      <c r="D529" s="56" t="s">
        <v>384</v>
      </c>
      <c r="E529" s="56" t="s">
        <v>1716</v>
      </c>
      <c r="F529" s="56" t="s">
        <v>1717</v>
      </c>
      <c r="G529" s="56"/>
      <c r="H529" s="56"/>
      <c r="I529" s="56" t="s">
        <v>37</v>
      </c>
      <c r="J529" s="56">
        <v>1</v>
      </c>
      <c r="K529" s="56" t="s">
        <v>52</v>
      </c>
      <c r="L529" s="56" t="s">
        <v>1496</v>
      </c>
      <c r="M529" s="56" t="str">
        <f t="shared" si="16"/>
        <v>TB_CLO_LOSS_CALC.PROC_YN</v>
      </c>
      <c r="N529" s="54" t="str">
        <f t="shared" si="17"/>
        <v>LOSS정산^TB_CLO_LOSS_CALC^처리여부^PROC_YN^^VARCHAR2^1^Y^'N'</v>
      </c>
    </row>
    <row r="530" spans="1:14" x14ac:dyDescent="0.25">
      <c r="A530" s="56" t="s">
        <v>668</v>
      </c>
      <c r="B530" s="56"/>
      <c r="C530" s="56" t="s">
        <v>383</v>
      </c>
      <c r="D530" s="56" t="s">
        <v>384</v>
      </c>
      <c r="E530" s="56" t="s">
        <v>50</v>
      </c>
      <c r="F530" s="56" t="s">
        <v>51</v>
      </c>
      <c r="G530" s="56"/>
      <c r="H530" s="56"/>
      <c r="I530" s="56" t="s">
        <v>37</v>
      </c>
      <c r="J530" s="56">
        <v>1</v>
      </c>
      <c r="K530" s="56" t="s">
        <v>52</v>
      </c>
      <c r="L530" s="56" t="s">
        <v>1276</v>
      </c>
      <c r="M530" s="56" t="str">
        <f t="shared" si="16"/>
        <v>TB_CLO_LOSS_CALC.USE_YN</v>
      </c>
      <c r="N530" s="54" t="str">
        <f t="shared" si="17"/>
        <v>LOSS정산^TB_CLO_LOSS_CALC^사용여부^USE_YN^^VARCHAR2^1^Y^'Y'</v>
      </c>
    </row>
    <row r="531" spans="1:14" x14ac:dyDescent="0.25">
      <c r="A531" s="56" t="s">
        <v>668</v>
      </c>
      <c r="B531" s="56"/>
      <c r="C531" s="56" t="s">
        <v>383</v>
      </c>
      <c r="D531" s="56" t="s">
        <v>384</v>
      </c>
      <c r="E531" s="56" t="s">
        <v>53</v>
      </c>
      <c r="F531" s="56" t="s">
        <v>54</v>
      </c>
      <c r="G531" s="56"/>
      <c r="H531" s="56"/>
      <c r="I531" s="56" t="s">
        <v>37</v>
      </c>
      <c r="J531" s="56">
        <v>14</v>
      </c>
      <c r="K531" s="56" t="s">
        <v>52</v>
      </c>
      <c r="L531" s="56"/>
      <c r="M531" s="56" t="str">
        <f t="shared" si="16"/>
        <v>TB_CLO_LOSS_CALC.REG_DTM</v>
      </c>
      <c r="N531" s="54" t="str">
        <f t="shared" si="17"/>
        <v>LOSS정산^TB_CLO_LOSS_CALC^등록일시^REG_DTM^^VARCHAR2^14^Y^</v>
      </c>
    </row>
    <row r="532" spans="1:14" x14ac:dyDescent="0.25">
      <c r="A532" s="56" t="s">
        <v>668</v>
      </c>
      <c r="B532" s="56"/>
      <c r="C532" s="56" t="s">
        <v>383</v>
      </c>
      <c r="D532" s="56" t="s">
        <v>384</v>
      </c>
      <c r="E532" s="56" t="s">
        <v>55</v>
      </c>
      <c r="F532" s="56" t="s">
        <v>56</v>
      </c>
      <c r="G532" s="56"/>
      <c r="H532" s="56"/>
      <c r="I532" s="56" t="s">
        <v>37</v>
      </c>
      <c r="J532" s="56">
        <v>32</v>
      </c>
      <c r="K532" s="56" t="s">
        <v>52</v>
      </c>
      <c r="L532" s="56"/>
      <c r="M532" s="56" t="str">
        <f t="shared" si="16"/>
        <v>TB_CLO_LOSS_CALC.REGR_ID</v>
      </c>
      <c r="N532" s="54" t="str">
        <f t="shared" si="17"/>
        <v>LOSS정산^TB_CLO_LOSS_CALC^등록자ID^REGR_ID^^VARCHAR2^32^Y^</v>
      </c>
    </row>
    <row r="533" spans="1:14" x14ac:dyDescent="0.25">
      <c r="A533" s="56" t="s">
        <v>668</v>
      </c>
      <c r="B533" s="56"/>
      <c r="C533" s="56" t="s">
        <v>383</v>
      </c>
      <c r="D533" s="56" t="s">
        <v>384</v>
      </c>
      <c r="E533" s="56" t="s">
        <v>57</v>
      </c>
      <c r="F533" s="56" t="s">
        <v>58</v>
      </c>
      <c r="G533" s="56"/>
      <c r="H533" s="56"/>
      <c r="I533" s="56" t="s">
        <v>37</v>
      </c>
      <c r="J533" s="56">
        <v>14</v>
      </c>
      <c r="K533" s="56" t="s">
        <v>52</v>
      </c>
      <c r="L533" s="56"/>
      <c r="M533" s="56" t="str">
        <f t="shared" si="16"/>
        <v>TB_CLO_LOSS_CALC.MOD_DTM</v>
      </c>
      <c r="N533" s="54" t="str">
        <f t="shared" si="17"/>
        <v>LOSS정산^TB_CLO_LOSS_CALC^수정일시^MOD_DTM^^VARCHAR2^14^Y^</v>
      </c>
    </row>
    <row r="534" spans="1:14" x14ac:dyDescent="0.25">
      <c r="A534" s="56" t="s">
        <v>668</v>
      </c>
      <c r="B534" s="56"/>
      <c r="C534" s="56" t="s">
        <v>383</v>
      </c>
      <c r="D534" s="56" t="s">
        <v>384</v>
      </c>
      <c r="E534" s="56" t="s">
        <v>59</v>
      </c>
      <c r="F534" s="56" t="s">
        <v>60</v>
      </c>
      <c r="G534" s="56"/>
      <c r="H534" s="56"/>
      <c r="I534" s="56" t="s">
        <v>37</v>
      </c>
      <c r="J534" s="56">
        <v>32</v>
      </c>
      <c r="K534" s="56" t="s">
        <v>52</v>
      </c>
      <c r="L534" s="56"/>
      <c r="M534" s="56" t="str">
        <f t="shared" si="16"/>
        <v>TB_CLO_LOSS_CALC.MODR_ID</v>
      </c>
      <c r="N534" s="54" t="str">
        <f t="shared" si="17"/>
        <v>LOSS정산^TB_CLO_LOSS_CALC^수정자ID^MODR_ID^^VARCHAR2^32^Y^</v>
      </c>
    </row>
    <row r="535" spans="1:14" x14ac:dyDescent="0.25">
      <c r="A535" s="56" t="s">
        <v>668</v>
      </c>
      <c r="B535" s="56"/>
      <c r="C535" s="56" t="s">
        <v>387</v>
      </c>
      <c r="D535" s="56" t="s">
        <v>388</v>
      </c>
      <c r="E535" s="56" t="s">
        <v>101</v>
      </c>
      <c r="F535" s="56" t="s">
        <v>102</v>
      </c>
      <c r="G535" s="56" t="s">
        <v>52</v>
      </c>
      <c r="H535" s="56"/>
      <c r="I535" s="56" t="s">
        <v>37</v>
      </c>
      <c r="J535" s="56">
        <v>10</v>
      </c>
      <c r="K535" s="56" t="s">
        <v>52</v>
      </c>
      <c r="L535" s="56"/>
      <c r="M535" s="56" t="str">
        <f t="shared" si="16"/>
        <v>TB_CLO_LOSS_PERMIT_STD.CHAIN_LCLS_CD</v>
      </c>
      <c r="N535" s="54" t="str">
        <f t="shared" si="17"/>
        <v>LOSS허용기준^TB_CLO_LOSS_PERMIT_STD^가맹대분류코드^CHAIN_LCLS_CD^Y^VARCHAR2^10^Y^</v>
      </c>
    </row>
    <row r="536" spans="1:14" x14ac:dyDescent="0.25">
      <c r="A536" s="56" t="s">
        <v>668</v>
      </c>
      <c r="B536" s="56"/>
      <c r="C536" s="56" t="s">
        <v>387</v>
      </c>
      <c r="D536" s="56" t="s">
        <v>388</v>
      </c>
      <c r="E536" s="56" t="s">
        <v>1168</v>
      </c>
      <c r="F536" s="56" t="s">
        <v>1169</v>
      </c>
      <c r="G536" s="56" t="s">
        <v>52</v>
      </c>
      <c r="H536" s="56"/>
      <c r="I536" s="56" t="s">
        <v>37</v>
      </c>
      <c r="J536" s="56">
        <v>10</v>
      </c>
      <c r="K536" s="56" t="s">
        <v>52</v>
      </c>
      <c r="L536" s="56"/>
      <c r="M536" s="56" t="str">
        <f t="shared" si="16"/>
        <v>TB_CLO_LOSS_PERMIT_STD.BRAND_CD</v>
      </c>
      <c r="N536" s="54" t="str">
        <f t="shared" si="17"/>
        <v>LOSS허용기준^TB_CLO_LOSS_PERMIT_STD^브랜드코드^BRAND_CD^Y^VARCHAR2^10^Y^</v>
      </c>
    </row>
    <row r="537" spans="1:14" x14ac:dyDescent="0.25">
      <c r="A537" s="56" t="s">
        <v>668</v>
      </c>
      <c r="B537" s="56"/>
      <c r="C537" s="56" t="s">
        <v>387</v>
      </c>
      <c r="D537" s="56" t="s">
        <v>388</v>
      </c>
      <c r="E537" s="56" t="s">
        <v>1718</v>
      </c>
      <c r="F537" s="56" t="s">
        <v>1719</v>
      </c>
      <c r="G537" s="56"/>
      <c r="H537" s="56"/>
      <c r="I537" s="56" t="s">
        <v>110</v>
      </c>
      <c r="J537" s="56" t="s">
        <v>1397</v>
      </c>
      <c r="K537" s="56" t="s">
        <v>52</v>
      </c>
      <c r="L537" s="56">
        <v>0</v>
      </c>
      <c r="M537" s="56" t="str">
        <f t="shared" si="16"/>
        <v>TB_CLO_LOSS_PERMIT_STD.DEDUCT_RATE</v>
      </c>
      <c r="N537" s="54" t="str">
        <f t="shared" si="17"/>
        <v>LOSS허용기준^TB_CLO_LOSS_PERMIT_STD^차감율^DEDUCT_RATE^^NUMBER^6,3^Y^0</v>
      </c>
    </row>
    <row r="538" spans="1:14" x14ac:dyDescent="0.25">
      <c r="A538" s="56" t="s">
        <v>668</v>
      </c>
      <c r="B538" s="56"/>
      <c r="C538" s="56" t="s">
        <v>387</v>
      </c>
      <c r="D538" s="56" t="s">
        <v>388</v>
      </c>
      <c r="E538" s="56" t="s">
        <v>1720</v>
      </c>
      <c r="F538" s="56" t="s">
        <v>1721</v>
      </c>
      <c r="G538" s="56"/>
      <c r="H538" s="56"/>
      <c r="I538" s="56" t="s">
        <v>110</v>
      </c>
      <c r="J538" s="56" t="s">
        <v>1397</v>
      </c>
      <c r="K538" s="56" t="s">
        <v>52</v>
      </c>
      <c r="L538" s="56">
        <v>0</v>
      </c>
      <c r="M538" s="56" t="str">
        <f t="shared" si="16"/>
        <v>TB_CLO_LOSS_PERMIT_STD.PREMIT_RATE</v>
      </c>
      <c r="N538" s="54" t="str">
        <f t="shared" si="17"/>
        <v>LOSS허용기준^TB_CLO_LOSS_PERMIT_STD^허용율^PREMIT_RATE^^NUMBER^6,3^Y^0</v>
      </c>
    </row>
    <row r="539" spans="1:14" x14ac:dyDescent="0.25">
      <c r="A539" s="56" t="s">
        <v>668</v>
      </c>
      <c r="B539" s="56"/>
      <c r="C539" s="56" t="s">
        <v>387</v>
      </c>
      <c r="D539" s="56" t="s">
        <v>388</v>
      </c>
      <c r="E539" s="56" t="s">
        <v>50</v>
      </c>
      <c r="F539" s="56" t="s">
        <v>51</v>
      </c>
      <c r="G539" s="56"/>
      <c r="H539" s="56"/>
      <c r="I539" s="56" t="s">
        <v>37</v>
      </c>
      <c r="J539" s="56">
        <v>1</v>
      </c>
      <c r="K539" s="56" t="s">
        <v>52</v>
      </c>
      <c r="L539" s="56" t="s">
        <v>1276</v>
      </c>
      <c r="M539" s="56" t="str">
        <f t="shared" si="16"/>
        <v>TB_CLO_LOSS_PERMIT_STD.USE_YN</v>
      </c>
      <c r="N539" s="54" t="str">
        <f t="shared" si="17"/>
        <v>LOSS허용기준^TB_CLO_LOSS_PERMIT_STD^사용여부^USE_YN^^VARCHAR2^1^Y^'Y'</v>
      </c>
    </row>
    <row r="540" spans="1:14" x14ac:dyDescent="0.25">
      <c r="A540" s="56" t="s">
        <v>668</v>
      </c>
      <c r="B540" s="56"/>
      <c r="C540" s="56" t="s">
        <v>387</v>
      </c>
      <c r="D540" s="56" t="s">
        <v>388</v>
      </c>
      <c r="E540" s="56" t="s">
        <v>53</v>
      </c>
      <c r="F540" s="56" t="s">
        <v>54</v>
      </c>
      <c r="G540" s="56"/>
      <c r="H540" s="56"/>
      <c r="I540" s="56" t="s">
        <v>37</v>
      </c>
      <c r="J540" s="56">
        <v>14</v>
      </c>
      <c r="K540" s="56" t="s">
        <v>52</v>
      </c>
      <c r="L540" s="56"/>
      <c r="M540" s="56" t="str">
        <f t="shared" si="16"/>
        <v>TB_CLO_LOSS_PERMIT_STD.REG_DTM</v>
      </c>
      <c r="N540" s="54" t="str">
        <f t="shared" si="17"/>
        <v>LOSS허용기준^TB_CLO_LOSS_PERMIT_STD^등록일시^REG_DTM^^VARCHAR2^14^Y^</v>
      </c>
    </row>
    <row r="541" spans="1:14" x14ac:dyDescent="0.25">
      <c r="A541" s="56" t="s">
        <v>668</v>
      </c>
      <c r="B541" s="56"/>
      <c r="C541" s="56" t="s">
        <v>387</v>
      </c>
      <c r="D541" s="56" t="s">
        <v>388</v>
      </c>
      <c r="E541" s="56" t="s">
        <v>55</v>
      </c>
      <c r="F541" s="56" t="s">
        <v>56</v>
      </c>
      <c r="G541" s="56"/>
      <c r="H541" s="56"/>
      <c r="I541" s="56" t="s">
        <v>37</v>
      </c>
      <c r="J541" s="56">
        <v>32</v>
      </c>
      <c r="K541" s="56" t="s">
        <v>52</v>
      </c>
      <c r="L541" s="56"/>
      <c r="M541" s="56" t="str">
        <f t="shared" si="16"/>
        <v>TB_CLO_LOSS_PERMIT_STD.REGR_ID</v>
      </c>
      <c r="N541" s="54" t="str">
        <f t="shared" si="17"/>
        <v>LOSS허용기준^TB_CLO_LOSS_PERMIT_STD^등록자ID^REGR_ID^^VARCHAR2^32^Y^</v>
      </c>
    </row>
    <row r="542" spans="1:14" x14ac:dyDescent="0.25">
      <c r="A542" s="56" t="s">
        <v>668</v>
      </c>
      <c r="B542" s="56"/>
      <c r="C542" s="56" t="s">
        <v>387</v>
      </c>
      <c r="D542" s="56" t="s">
        <v>388</v>
      </c>
      <c r="E542" s="56" t="s">
        <v>57</v>
      </c>
      <c r="F542" s="56" t="s">
        <v>58</v>
      </c>
      <c r="G542" s="56"/>
      <c r="H542" s="56"/>
      <c r="I542" s="56" t="s">
        <v>37</v>
      </c>
      <c r="J542" s="56">
        <v>14</v>
      </c>
      <c r="K542" s="56" t="s">
        <v>52</v>
      </c>
      <c r="L542" s="56"/>
      <c r="M542" s="56" t="str">
        <f t="shared" si="16"/>
        <v>TB_CLO_LOSS_PERMIT_STD.MOD_DTM</v>
      </c>
      <c r="N542" s="54" t="str">
        <f t="shared" si="17"/>
        <v>LOSS허용기준^TB_CLO_LOSS_PERMIT_STD^수정일시^MOD_DTM^^VARCHAR2^14^Y^</v>
      </c>
    </row>
    <row r="543" spans="1:14" x14ac:dyDescent="0.25">
      <c r="A543" s="56" t="s">
        <v>668</v>
      </c>
      <c r="B543" s="56"/>
      <c r="C543" s="56" t="s">
        <v>387</v>
      </c>
      <c r="D543" s="56" t="s">
        <v>388</v>
      </c>
      <c r="E543" s="56" t="s">
        <v>59</v>
      </c>
      <c r="F543" s="56" t="s">
        <v>60</v>
      </c>
      <c r="G543" s="56"/>
      <c r="H543" s="56"/>
      <c r="I543" s="56" t="s">
        <v>37</v>
      </c>
      <c r="J543" s="56">
        <v>32</v>
      </c>
      <c r="K543" s="56" t="s">
        <v>52</v>
      </c>
      <c r="L543" s="56"/>
      <c r="M543" s="56" t="str">
        <f t="shared" si="16"/>
        <v>TB_CLO_LOSS_PERMIT_STD.MODR_ID</v>
      </c>
      <c r="N543" s="54" t="str">
        <f t="shared" si="17"/>
        <v>LOSS허용기준^TB_CLO_LOSS_PERMIT_STD^수정자ID^MODR_ID^^VARCHAR2^32^Y^</v>
      </c>
    </row>
    <row r="544" spans="1:14" x14ac:dyDescent="0.25">
      <c r="A544" s="56" t="s">
        <v>668</v>
      </c>
      <c r="B544" s="56"/>
      <c r="C544" s="56" t="s">
        <v>393</v>
      </c>
      <c r="D544" s="56" t="s">
        <v>394</v>
      </c>
      <c r="E544" s="56" t="s">
        <v>472</v>
      </c>
      <c r="F544" s="56" t="s">
        <v>64</v>
      </c>
      <c r="G544" s="56" t="s">
        <v>52</v>
      </c>
      <c r="H544" s="56"/>
      <c r="I544" s="56" t="s">
        <v>37</v>
      </c>
      <c r="J544" s="56">
        <v>10</v>
      </c>
      <c r="K544" s="56" t="s">
        <v>52</v>
      </c>
      <c r="L544" s="56"/>
      <c r="M544" s="56" t="str">
        <f t="shared" si="16"/>
        <v>TB_CLO_REBATE_CALC.SHOP_CD</v>
      </c>
      <c r="N544" s="54" t="str">
        <f t="shared" si="17"/>
        <v>리베이트정산^TB_CLO_REBATE_CALC^매장코드^SHOP_CD^Y^VARCHAR2^10^Y^</v>
      </c>
    </row>
    <row r="545" spans="1:14" x14ac:dyDescent="0.25">
      <c r="A545" s="56" t="s">
        <v>668</v>
      </c>
      <c r="B545" s="56"/>
      <c r="C545" s="56" t="s">
        <v>393</v>
      </c>
      <c r="D545" s="56" t="s">
        <v>394</v>
      </c>
      <c r="E545" s="56" t="s">
        <v>1702</v>
      </c>
      <c r="F545" s="56" t="s">
        <v>1703</v>
      </c>
      <c r="G545" s="56" t="s">
        <v>52</v>
      </c>
      <c r="H545" s="56"/>
      <c r="I545" s="56" t="s">
        <v>37</v>
      </c>
      <c r="J545" s="56">
        <v>6</v>
      </c>
      <c r="K545" s="56" t="s">
        <v>52</v>
      </c>
      <c r="L545" s="56"/>
      <c r="M545" s="56" t="str">
        <f t="shared" si="16"/>
        <v>TB_CLO_REBATE_CALC.CALC_YM</v>
      </c>
      <c r="N545" s="54" t="str">
        <f t="shared" si="17"/>
        <v>리베이트정산^TB_CLO_REBATE_CALC^정산년월^CALC_YM^Y^VARCHAR2^6^Y^</v>
      </c>
    </row>
    <row r="546" spans="1:14" x14ac:dyDescent="0.25">
      <c r="A546" s="56" t="s">
        <v>668</v>
      </c>
      <c r="B546" s="56"/>
      <c r="C546" s="56" t="s">
        <v>393</v>
      </c>
      <c r="D546" s="56" t="s">
        <v>394</v>
      </c>
      <c r="E546" s="56" t="s">
        <v>1722</v>
      </c>
      <c r="F546" s="56" t="s">
        <v>1723</v>
      </c>
      <c r="G546" s="56"/>
      <c r="H546" s="56"/>
      <c r="I546" s="56" t="s">
        <v>110</v>
      </c>
      <c r="J546" s="56" t="s">
        <v>476</v>
      </c>
      <c r="K546" s="56" t="s">
        <v>52</v>
      </c>
      <c r="L546" s="56">
        <v>0</v>
      </c>
      <c r="M546" s="56" t="str">
        <f t="shared" si="16"/>
        <v>TB_CLO_REBATE_CALC.COMP_SALES_STD_AMT</v>
      </c>
      <c r="N546" s="54" t="str">
        <f t="shared" si="17"/>
        <v>리베이트정산^TB_CLO_REBATE_CALC^회사매출기준금액^COMP_SALES_STD_AMT^^NUMBER^20,5^Y^0</v>
      </c>
    </row>
    <row r="547" spans="1:14" x14ac:dyDescent="0.25">
      <c r="A547" s="56" t="s">
        <v>668</v>
      </c>
      <c r="B547" s="56"/>
      <c r="C547" s="56" t="s">
        <v>393</v>
      </c>
      <c r="D547" s="56" t="s">
        <v>394</v>
      </c>
      <c r="E547" s="56" t="s">
        <v>1724</v>
      </c>
      <c r="F547" s="56" t="s">
        <v>1725</v>
      </c>
      <c r="G547" s="56"/>
      <c r="H547" s="56"/>
      <c r="I547" s="56" t="s">
        <v>110</v>
      </c>
      <c r="J547" s="56" t="s">
        <v>476</v>
      </c>
      <c r="K547" s="56" t="s">
        <v>52</v>
      </c>
      <c r="L547" s="56">
        <v>0</v>
      </c>
      <c r="M547" s="56" t="str">
        <f t="shared" si="16"/>
        <v>TB_CLO_REBATE_CALC.SHOP_EXPECT_SALES_AMT</v>
      </c>
      <c r="N547" s="54" t="str">
        <f t="shared" si="17"/>
        <v>리베이트정산^TB_CLO_REBATE_CALC^매장예상매출금액^SHOP_EXPECT_SALES_AMT^^NUMBER^20,5^Y^0</v>
      </c>
    </row>
    <row r="548" spans="1:14" x14ac:dyDescent="0.25">
      <c r="A548" s="56" t="s">
        <v>668</v>
      </c>
      <c r="B548" s="56"/>
      <c r="C548" s="56" t="s">
        <v>393</v>
      </c>
      <c r="D548" s="56" t="s">
        <v>394</v>
      </c>
      <c r="E548" s="56" t="s">
        <v>1726</v>
      </c>
      <c r="F548" s="56" t="s">
        <v>1727</v>
      </c>
      <c r="G548" s="56"/>
      <c r="H548" s="56"/>
      <c r="I548" s="56" t="s">
        <v>110</v>
      </c>
      <c r="J548" s="56" t="s">
        <v>1397</v>
      </c>
      <c r="K548" s="56" t="s">
        <v>52</v>
      </c>
      <c r="L548" s="56">
        <v>0</v>
      </c>
      <c r="M548" s="56" t="str">
        <f t="shared" si="16"/>
        <v>TB_CLO_REBATE_CALC.PAY_RATE</v>
      </c>
      <c r="N548" s="54" t="str">
        <f t="shared" si="17"/>
        <v>리베이트정산^TB_CLO_REBATE_CALC^지급율^PAY_RATE^^NUMBER^6,3^Y^0</v>
      </c>
    </row>
    <row r="549" spans="1:14" x14ac:dyDescent="0.25">
      <c r="A549" s="56" t="s">
        <v>668</v>
      </c>
      <c r="B549" s="56"/>
      <c r="C549" s="56" t="s">
        <v>393</v>
      </c>
      <c r="D549" s="56" t="s">
        <v>394</v>
      </c>
      <c r="E549" s="56" t="s">
        <v>1728</v>
      </c>
      <c r="F549" s="56" t="s">
        <v>1729</v>
      </c>
      <c r="G549" s="56"/>
      <c r="H549" s="56"/>
      <c r="I549" s="56" t="s">
        <v>110</v>
      </c>
      <c r="J549" s="56" t="s">
        <v>476</v>
      </c>
      <c r="K549" s="56" t="s">
        <v>52</v>
      </c>
      <c r="L549" s="56">
        <v>0</v>
      </c>
      <c r="M549" s="56" t="str">
        <f t="shared" si="16"/>
        <v>TB_CLO_REBATE_CALC.CASH_MILG_CALC_AMT</v>
      </c>
      <c r="N549" s="54" t="str">
        <f t="shared" si="17"/>
        <v>리베이트정산^TB_CLO_REBATE_CALC^현금마일리지정산금액^CASH_MILG_CALC_AMT^^NUMBER^20,5^Y^0</v>
      </c>
    </row>
    <row r="550" spans="1:14" x14ac:dyDescent="0.25">
      <c r="A550" s="56" t="s">
        <v>668</v>
      </c>
      <c r="B550" s="56"/>
      <c r="C550" s="56" t="s">
        <v>393</v>
      </c>
      <c r="D550" s="56" t="s">
        <v>394</v>
      </c>
      <c r="E550" s="56" t="s">
        <v>1730</v>
      </c>
      <c r="F550" s="56" t="s">
        <v>1731</v>
      </c>
      <c r="G550" s="56"/>
      <c r="H550" s="56"/>
      <c r="I550" s="56" t="s">
        <v>110</v>
      </c>
      <c r="J550" s="56" t="s">
        <v>476</v>
      </c>
      <c r="K550" s="56" t="s">
        <v>52</v>
      </c>
      <c r="L550" s="56">
        <v>0</v>
      </c>
      <c r="M550" s="56" t="str">
        <f t="shared" si="16"/>
        <v>TB_CLO_REBATE_CALC.SPRM_MILG_CALC_AMT</v>
      </c>
      <c r="N550" s="54" t="str">
        <f t="shared" si="17"/>
        <v>리베이트정산^TB_CLO_REBATE_CALC^판촉마일리지정산금액^SPRM_MILG_CALC_AMT^^NUMBER^20,5^Y^0</v>
      </c>
    </row>
    <row r="551" spans="1:14" x14ac:dyDescent="0.25">
      <c r="A551" s="56" t="s">
        <v>668</v>
      </c>
      <c r="B551" s="56"/>
      <c r="C551" s="56" t="s">
        <v>393</v>
      </c>
      <c r="D551" s="56" t="s">
        <v>394</v>
      </c>
      <c r="E551" s="56" t="s">
        <v>1732</v>
      </c>
      <c r="F551" s="56" t="s">
        <v>1733</v>
      </c>
      <c r="G551" s="56"/>
      <c r="H551" s="56"/>
      <c r="I551" s="56" t="s">
        <v>37</v>
      </c>
      <c r="J551" s="56">
        <v>8</v>
      </c>
      <c r="K551" s="56"/>
      <c r="L551" s="56"/>
      <c r="M551" s="56" t="str">
        <f t="shared" si="16"/>
        <v>TB_CLO_REBATE_CALC.BELONG_DT</v>
      </c>
      <c r="N551" s="54" t="str">
        <f t="shared" si="17"/>
        <v>리베이트정산^TB_CLO_REBATE_CALC^귀속일자^BELONG_DT^^VARCHAR2^8^^</v>
      </c>
    </row>
    <row r="552" spans="1:14" x14ac:dyDescent="0.25">
      <c r="A552" s="56" t="s">
        <v>668</v>
      </c>
      <c r="B552" s="56"/>
      <c r="C552" s="56" t="s">
        <v>393</v>
      </c>
      <c r="D552" s="56" t="s">
        <v>394</v>
      </c>
      <c r="E552" s="56" t="s">
        <v>1712</v>
      </c>
      <c r="F552" s="56" t="s">
        <v>1713</v>
      </c>
      <c r="G552" s="56"/>
      <c r="H552" s="56"/>
      <c r="I552" s="56" t="s">
        <v>37</v>
      </c>
      <c r="J552" s="56">
        <v>20</v>
      </c>
      <c r="K552" s="56"/>
      <c r="L552" s="56"/>
      <c r="M552" s="56" t="str">
        <f t="shared" si="16"/>
        <v>TB_CLO_REBATE_CALC.ERP_ACCT_CD</v>
      </c>
      <c r="N552" s="54" t="str">
        <f t="shared" si="17"/>
        <v>리베이트정산^TB_CLO_REBATE_CALC^ERP계정코드^ERP_ACCT_CD^^VARCHAR2^20^^</v>
      </c>
    </row>
    <row r="553" spans="1:14" x14ac:dyDescent="0.25">
      <c r="A553" s="56" t="s">
        <v>668</v>
      </c>
      <c r="B553" s="56"/>
      <c r="C553" s="56" t="s">
        <v>393</v>
      </c>
      <c r="D553" s="56" t="s">
        <v>394</v>
      </c>
      <c r="E553" s="56" t="s">
        <v>1714</v>
      </c>
      <c r="F553" s="56" t="s">
        <v>1715</v>
      </c>
      <c r="G553" s="56"/>
      <c r="H553" s="56"/>
      <c r="I553" s="56" t="s">
        <v>37</v>
      </c>
      <c r="J553" s="56">
        <v>8</v>
      </c>
      <c r="K553" s="56"/>
      <c r="L553" s="56"/>
      <c r="M553" s="56" t="str">
        <f t="shared" si="16"/>
        <v>TB_CLO_REBATE_CALC.PROC_DT</v>
      </c>
      <c r="N553" s="54" t="str">
        <f t="shared" si="17"/>
        <v>리베이트정산^TB_CLO_REBATE_CALC^처리일자^PROC_DT^^VARCHAR2^8^^</v>
      </c>
    </row>
    <row r="554" spans="1:14" x14ac:dyDescent="0.25">
      <c r="A554" s="56" t="s">
        <v>668</v>
      </c>
      <c r="B554" s="56"/>
      <c r="C554" s="56" t="s">
        <v>393</v>
      </c>
      <c r="D554" s="56" t="s">
        <v>394</v>
      </c>
      <c r="E554" s="56" t="s">
        <v>1716</v>
      </c>
      <c r="F554" s="56" t="s">
        <v>1717</v>
      </c>
      <c r="G554" s="56"/>
      <c r="H554" s="56"/>
      <c r="I554" s="56" t="s">
        <v>37</v>
      </c>
      <c r="J554" s="56">
        <v>1</v>
      </c>
      <c r="K554" s="56" t="s">
        <v>52</v>
      </c>
      <c r="L554" s="56" t="s">
        <v>1496</v>
      </c>
      <c r="M554" s="56" t="str">
        <f t="shared" si="16"/>
        <v>TB_CLO_REBATE_CALC.PROC_YN</v>
      </c>
      <c r="N554" s="54" t="str">
        <f t="shared" si="17"/>
        <v>리베이트정산^TB_CLO_REBATE_CALC^처리여부^PROC_YN^^VARCHAR2^1^Y^'N'</v>
      </c>
    </row>
    <row r="555" spans="1:14" x14ac:dyDescent="0.25">
      <c r="A555" s="56" t="s">
        <v>668</v>
      </c>
      <c r="B555" s="56"/>
      <c r="C555" s="56" t="s">
        <v>393</v>
      </c>
      <c r="D555" s="56" t="s">
        <v>394</v>
      </c>
      <c r="E555" s="56" t="s">
        <v>50</v>
      </c>
      <c r="F555" s="56" t="s">
        <v>51</v>
      </c>
      <c r="G555" s="56"/>
      <c r="H555" s="56"/>
      <c r="I555" s="56" t="s">
        <v>37</v>
      </c>
      <c r="J555" s="56">
        <v>1</v>
      </c>
      <c r="K555" s="56" t="s">
        <v>52</v>
      </c>
      <c r="L555" s="56" t="s">
        <v>1276</v>
      </c>
      <c r="M555" s="56" t="str">
        <f t="shared" si="16"/>
        <v>TB_CLO_REBATE_CALC.USE_YN</v>
      </c>
      <c r="N555" s="54" t="str">
        <f t="shared" si="17"/>
        <v>리베이트정산^TB_CLO_REBATE_CALC^사용여부^USE_YN^^VARCHAR2^1^Y^'Y'</v>
      </c>
    </row>
    <row r="556" spans="1:14" x14ac:dyDescent="0.25">
      <c r="A556" s="56" t="s">
        <v>668</v>
      </c>
      <c r="B556" s="56"/>
      <c r="C556" s="56" t="s">
        <v>393</v>
      </c>
      <c r="D556" s="56" t="s">
        <v>394</v>
      </c>
      <c r="E556" s="56" t="s">
        <v>53</v>
      </c>
      <c r="F556" s="56" t="s">
        <v>54</v>
      </c>
      <c r="G556" s="56"/>
      <c r="H556" s="56"/>
      <c r="I556" s="56" t="s">
        <v>37</v>
      </c>
      <c r="J556" s="56">
        <v>14</v>
      </c>
      <c r="K556" s="56" t="s">
        <v>52</v>
      </c>
      <c r="L556" s="56"/>
      <c r="M556" s="56" t="str">
        <f t="shared" si="16"/>
        <v>TB_CLO_REBATE_CALC.REG_DTM</v>
      </c>
      <c r="N556" s="54" t="str">
        <f t="shared" si="17"/>
        <v>리베이트정산^TB_CLO_REBATE_CALC^등록일시^REG_DTM^^VARCHAR2^14^Y^</v>
      </c>
    </row>
    <row r="557" spans="1:14" x14ac:dyDescent="0.25">
      <c r="A557" s="56" t="s">
        <v>668</v>
      </c>
      <c r="B557" s="56"/>
      <c r="C557" s="56" t="s">
        <v>393</v>
      </c>
      <c r="D557" s="56" t="s">
        <v>394</v>
      </c>
      <c r="E557" s="56" t="s">
        <v>55</v>
      </c>
      <c r="F557" s="56" t="s">
        <v>56</v>
      </c>
      <c r="G557" s="56"/>
      <c r="H557" s="56"/>
      <c r="I557" s="56" t="s">
        <v>37</v>
      </c>
      <c r="J557" s="56">
        <v>32</v>
      </c>
      <c r="K557" s="56" t="s">
        <v>52</v>
      </c>
      <c r="L557" s="56"/>
      <c r="M557" s="56" t="str">
        <f t="shared" si="16"/>
        <v>TB_CLO_REBATE_CALC.REGR_ID</v>
      </c>
      <c r="N557" s="54" t="str">
        <f t="shared" si="17"/>
        <v>리베이트정산^TB_CLO_REBATE_CALC^등록자ID^REGR_ID^^VARCHAR2^32^Y^</v>
      </c>
    </row>
    <row r="558" spans="1:14" x14ac:dyDescent="0.25">
      <c r="A558" s="56" t="s">
        <v>668</v>
      </c>
      <c r="B558" s="56"/>
      <c r="C558" s="56" t="s">
        <v>393</v>
      </c>
      <c r="D558" s="56" t="s">
        <v>394</v>
      </c>
      <c r="E558" s="56" t="s">
        <v>57</v>
      </c>
      <c r="F558" s="56" t="s">
        <v>58</v>
      </c>
      <c r="G558" s="56"/>
      <c r="H558" s="56"/>
      <c r="I558" s="56" t="s">
        <v>37</v>
      </c>
      <c r="J558" s="56">
        <v>14</v>
      </c>
      <c r="K558" s="56" t="s">
        <v>52</v>
      </c>
      <c r="L558" s="56"/>
      <c r="M558" s="56" t="str">
        <f t="shared" si="16"/>
        <v>TB_CLO_REBATE_CALC.MOD_DTM</v>
      </c>
      <c r="N558" s="54" t="str">
        <f t="shared" si="17"/>
        <v>리베이트정산^TB_CLO_REBATE_CALC^수정일시^MOD_DTM^^VARCHAR2^14^Y^</v>
      </c>
    </row>
    <row r="559" spans="1:14" x14ac:dyDescent="0.25">
      <c r="A559" s="56" t="s">
        <v>668</v>
      </c>
      <c r="B559" s="56"/>
      <c r="C559" s="56" t="s">
        <v>393</v>
      </c>
      <c r="D559" s="56" t="s">
        <v>394</v>
      </c>
      <c r="E559" s="56" t="s">
        <v>59</v>
      </c>
      <c r="F559" s="56" t="s">
        <v>60</v>
      </c>
      <c r="G559" s="56"/>
      <c r="H559" s="56"/>
      <c r="I559" s="56" t="s">
        <v>37</v>
      </c>
      <c r="J559" s="56">
        <v>32</v>
      </c>
      <c r="K559" s="56" t="s">
        <v>52</v>
      </c>
      <c r="L559" s="56"/>
      <c r="M559" s="56" t="str">
        <f t="shared" si="16"/>
        <v>TB_CLO_REBATE_CALC.MODR_ID</v>
      </c>
      <c r="N559" s="54" t="str">
        <f t="shared" si="17"/>
        <v>리베이트정산^TB_CLO_REBATE_CALC^수정자ID^MODR_ID^^VARCHAR2^32^Y^</v>
      </c>
    </row>
    <row r="560" spans="1:14" x14ac:dyDescent="0.25">
      <c r="A560" s="56" t="s">
        <v>668</v>
      </c>
      <c r="B560" s="56"/>
      <c r="C560" s="56" t="s">
        <v>381</v>
      </c>
      <c r="D560" s="56" t="s">
        <v>382</v>
      </c>
      <c r="E560" s="56" t="s">
        <v>1168</v>
      </c>
      <c r="F560" s="56" t="s">
        <v>1169</v>
      </c>
      <c r="G560" s="56" t="s">
        <v>52</v>
      </c>
      <c r="H560" s="56"/>
      <c r="I560" s="56" t="s">
        <v>37</v>
      </c>
      <c r="J560" s="56">
        <v>10</v>
      </c>
      <c r="K560" s="56" t="s">
        <v>52</v>
      </c>
      <c r="L560" s="56"/>
      <c r="M560" s="56" t="str">
        <f t="shared" si="16"/>
        <v>TB_CLO_DDL.BRAND_CD</v>
      </c>
      <c r="N560" s="54" t="str">
        <f t="shared" si="17"/>
        <v>마감^TB_CLO_DDL^브랜드코드^BRAND_CD^Y^VARCHAR2^10^Y^</v>
      </c>
    </row>
    <row r="561" spans="1:14" x14ac:dyDescent="0.25">
      <c r="A561" s="56" t="s">
        <v>668</v>
      </c>
      <c r="B561" s="56"/>
      <c r="C561" s="56" t="s">
        <v>381</v>
      </c>
      <c r="D561" s="56" t="s">
        <v>382</v>
      </c>
      <c r="E561" s="56" t="s">
        <v>1734</v>
      </c>
      <c r="F561" s="56" t="s">
        <v>1735</v>
      </c>
      <c r="G561" s="56" t="s">
        <v>52</v>
      </c>
      <c r="H561" s="56"/>
      <c r="I561" s="56" t="s">
        <v>37</v>
      </c>
      <c r="J561" s="56">
        <v>6</v>
      </c>
      <c r="K561" s="56" t="s">
        <v>52</v>
      </c>
      <c r="L561" s="56"/>
      <c r="M561" s="56" t="str">
        <f t="shared" si="16"/>
        <v>TB_CLO_DDL.DDL_YM</v>
      </c>
      <c r="N561" s="54" t="str">
        <f t="shared" si="17"/>
        <v>마감^TB_CLO_DDL^마감년월^DDL_YM^Y^VARCHAR2^6^Y^</v>
      </c>
    </row>
    <row r="562" spans="1:14" x14ac:dyDescent="0.25">
      <c r="A562" s="56" t="s">
        <v>668</v>
      </c>
      <c r="B562" s="56"/>
      <c r="C562" s="56" t="s">
        <v>381</v>
      </c>
      <c r="D562" s="56" t="s">
        <v>382</v>
      </c>
      <c r="E562" s="56" t="s">
        <v>1736</v>
      </c>
      <c r="F562" s="56" t="s">
        <v>1737</v>
      </c>
      <c r="G562" s="56" t="s">
        <v>52</v>
      </c>
      <c r="H562" s="56"/>
      <c r="I562" s="56" t="s">
        <v>37</v>
      </c>
      <c r="J562" s="56">
        <v>10</v>
      </c>
      <c r="K562" s="56" t="s">
        <v>52</v>
      </c>
      <c r="L562" s="56"/>
      <c r="M562" s="56" t="str">
        <f t="shared" si="16"/>
        <v>TB_CLO_DDL.DDL_TP_CD</v>
      </c>
      <c r="N562" s="54" t="str">
        <f t="shared" si="17"/>
        <v>마감^TB_CLO_DDL^마감유형코드^DDL_TP_CD^Y^VARCHAR2^10^Y^</v>
      </c>
    </row>
    <row r="563" spans="1:14" x14ac:dyDescent="0.25">
      <c r="A563" s="56" t="s">
        <v>668</v>
      </c>
      <c r="B563" s="56"/>
      <c r="C563" s="56" t="s">
        <v>381</v>
      </c>
      <c r="D563" s="56" t="s">
        <v>382</v>
      </c>
      <c r="E563" s="56" t="s">
        <v>1738</v>
      </c>
      <c r="F563" s="56" t="s">
        <v>1739</v>
      </c>
      <c r="G563" s="56"/>
      <c r="H563" s="56"/>
      <c r="I563" s="56" t="s">
        <v>37</v>
      </c>
      <c r="J563" s="56">
        <v>8</v>
      </c>
      <c r="K563" s="56"/>
      <c r="L563" s="56"/>
      <c r="M563" s="56" t="str">
        <f t="shared" si="16"/>
        <v>TB_CLO_DDL.DDL_STD_DT</v>
      </c>
      <c r="N563" s="54" t="str">
        <f t="shared" si="17"/>
        <v>마감^TB_CLO_DDL^마감기준일자^DDL_STD_DT^^VARCHAR2^8^^</v>
      </c>
    </row>
    <row r="564" spans="1:14" x14ac:dyDescent="0.25">
      <c r="A564" s="56" t="s">
        <v>668</v>
      </c>
      <c r="B564" s="56"/>
      <c r="C564" s="56" t="s">
        <v>381</v>
      </c>
      <c r="D564" s="56" t="s">
        <v>382</v>
      </c>
      <c r="E564" s="56" t="s">
        <v>1740</v>
      </c>
      <c r="F564" s="56" t="s">
        <v>1741</v>
      </c>
      <c r="G564" s="56"/>
      <c r="H564" s="56"/>
      <c r="I564" s="56" t="s">
        <v>37</v>
      </c>
      <c r="J564" s="56">
        <v>14</v>
      </c>
      <c r="K564" s="56"/>
      <c r="L564" s="56"/>
      <c r="M564" s="56" t="str">
        <f t="shared" si="16"/>
        <v>TB_CLO_DDL.DDL_DTM</v>
      </c>
      <c r="N564" s="54" t="str">
        <f t="shared" si="17"/>
        <v>마감^TB_CLO_DDL^마감일시^DDL_DTM^^VARCHAR2^14^^</v>
      </c>
    </row>
    <row r="565" spans="1:14" x14ac:dyDescent="0.25">
      <c r="A565" s="56" t="s">
        <v>668</v>
      </c>
      <c r="B565" s="56"/>
      <c r="C565" s="56" t="s">
        <v>381</v>
      </c>
      <c r="D565" s="56" t="s">
        <v>382</v>
      </c>
      <c r="E565" s="56" t="s">
        <v>1742</v>
      </c>
      <c r="F565" s="56" t="s">
        <v>1743</v>
      </c>
      <c r="G565" s="56"/>
      <c r="H565" s="56"/>
      <c r="I565" s="56" t="s">
        <v>37</v>
      </c>
      <c r="J565" s="56">
        <v>1</v>
      </c>
      <c r="K565" s="56" t="s">
        <v>52</v>
      </c>
      <c r="L565" s="56" t="s">
        <v>1496</v>
      </c>
      <c r="M565" s="56" t="str">
        <f t="shared" si="16"/>
        <v>TB_CLO_DDL.DDL_YN</v>
      </c>
      <c r="N565" s="54" t="str">
        <f t="shared" si="17"/>
        <v>마감^TB_CLO_DDL^마감여부^DDL_YN^^VARCHAR2^1^Y^'N'</v>
      </c>
    </row>
    <row r="566" spans="1:14" x14ac:dyDescent="0.25">
      <c r="A566" s="56" t="s">
        <v>668</v>
      </c>
      <c r="B566" s="56"/>
      <c r="C566" s="56" t="s">
        <v>381</v>
      </c>
      <c r="D566" s="56" t="s">
        <v>382</v>
      </c>
      <c r="E566" s="56" t="s">
        <v>61</v>
      </c>
      <c r="F566" s="56" t="s">
        <v>62</v>
      </c>
      <c r="G566" s="56"/>
      <c r="H566" s="56"/>
      <c r="I566" s="56" t="s">
        <v>37</v>
      </c>
      <c r="J566" s="56">
        <v>2000</v>
      </c>
      <c r="K566" s="56"/>
      <c r="L566" s="56"/>
      <c r="M566" s="56" t="str">
        <f t="shared" si="16"/>
        <v>TB_CLO_DDL.REMARK</v>
      </c>
      <c r="N566" s="54" t="str">
        <f t="shared" si="17"/>
        <v>마감^TB_CLO_DDL^비고^REMARK^^VARCHAR2^2000^^</v>
      </c>
    </row>
    <row r="567" spans="1:14" x14ac:dyDescent="0.25">
      <c r="A567" s="56" t="s">
        <v>668</v>
      </c>
      <c r="B567" s="56"/>
      <c r="C567" s="56" t="s">
        <v>381</v>
      </c>
      <c r="D567" s="56" t="s">
        <v>382</v>
      </c>
      <c r="E567" s="56" t="s">
        <v>50</v>
      </c>
      <c r="F567" s="56" t="s">
        <v>51</v>
      </c>
      <c r="G567" s="56"/>
      <c r="H567" s="56"/>
      <c r="I567" s="56" t="s">
        <v>37</v>
      </c>
      <c r="J567" s="56">
        <v>1</v>
      </c>
      <c r="K567" s="56" t="s">
        <v>52</v>
      </c>
      <c r="L567" s="56" t="s">
        <v>1276</v>
      </c>
      <c r="M567" s="56" t="str">
        <f t="shared" si="16"/>
        <v>TB_CLO_DDL.USE_YN</v>
      </c>
      <c r="N567" s="54" t="str">
        <f t="shared" si="17"/>
        <v>마감^TB_CLO_DDL^사용여부^USE_YN^^VARCHAR2^1^Y^'Y'</v>
      </c>
    </row>
    <row r="568" spans="1:14" x14ac:dyDescent="0.25">
      <c r="A568" s="56" t="s">
        <v>668</v>
      </c>
      <c r="B568" s="56"/>
      <c r="C568" s="56" t="s">
        <v>381</v>
      </c>
      <c r="D568" s="56" t="s">
        <v>382</v>
      </c>
      <c r="E568" s="56" t="s">
        <v>53</v>
      </c>
      <c r="F568" s="56" t="s">
        <v>54</v>
      </c>
      <c r="G568" s="56"/>
      <c r="H568" s="56"/>
      <c r="I568" s="56" t="s">
        <v>37</v>
      </c>
      <c r="J568" s="56">
        <v>14</v>
      </c>
      <c r="K568" s="56" t="s">
        <v>52</v>
      </c>
      <c r="L568" s="56"/>
      <c r="M568" s="56" t="str">
        <f t="shared" si="16"/>
        <v>TB_CLO_DDL.REG_DTM</v>
      </c>
      <c r="N568" s="54" t="str">
        <f t="shared" si="17"/>
        <v>마감^TB_CLO_DDL^등록일시^REG_DTM^^VARCHAR2^14^Y^</v>
      </c>
    </row>
    <row r="569" spans="1:14" x14ac:dyDescent="0.25">
      <c r="A569" s="56" t="s">
        <v>668</v>
      </c>
      <c r="B569" s="56"/>
      <c r="C569" s="56" t="s">
        <v>381</v>
      </c>
      <c r="D569" s="56" t="s">
        <v>382</v>
      </c>
      <c r="E569" s="56" t="s">
        <v>55</v>
      </c>
      <c r="F569" s="56" t="s">
        <v>56</v>
      </c>
      <c r="G569" s="56"/>
      <c r="H569" s="56"/>
      <c r="I569" s="56" t="s">
        <v>37</v>
      </c>
      <c r="J569" s="56">
        <v>32</v>
      </c>
      <c r="K569" s="56" t="s">
        <v>52</v>
      </c>
      <c r="L569" s="56"/>
      <c r="M569" s="56" t="str">
        <f t="shared" si="16"/>
        <v>TB_CLO_DDL.REGR_ID</v>
      </c>
      <c r="N569" s="54" t="str">
        <f t="shared" si="17"/>
        <v>마감^TB_CLO_DDL^등록자ID^REGR_ID^^VARCHAR2^32^Y^</v>
      </c>
    </row>
    <row r="570" spans="1:14" x14ac:dyDescent="0.25">
      <c r="A570" s="56" t="s">
        <v>668</v>
      </c>
      <c r="B570" s="56"/>
      <c r="C570" s="56" t="s">
        <v>381</v>
      </c>
      <c r="D570" s="56" t="s">
        <v>382</v>
      </c>
      <c r="E570" s="56" t="s">
        <v>57</v>
      </c>
      <c r="F570" s="56" t="s">
        <v>58</v>
      </c>
      <c r="G570" s="56"/>
      <c r="H570" s="56"/>
      <c r="I570" s="56" t="s">
        <v>37</v>
      </c>
      <c r="J570" s="56">
        <v>14</v>
      </c>
      <c r="K570" s="56" t="s">
        <v>52</v>
      </c>
      <c r="L570" s="56"/>
      <c r="M570" s="56" t="str">
        <f t="shared" si="16"/>
        <v>TB_CLO_DDL.MOD_DTM</v>
      </c>
      <c r="N570" s="54" t="str">
        <f t="shared" si="17"/>
        <v>마감^TB_CLO_DDL^수정일시^MOD_DTM^^VARCHAR2^14^Y^</v>
      </c>
    </row>
    <row r="571" spans="1:14" x14ac:dyDescent="0.25">
      <c r="A571" s="56" t="s">
        <v>668</v>
      </c>
      <c r="B571" s="56"/>
      <c r="C571" s="56" t="s">
        <v>381</v>
      </c>
      <c r="D571" s="56" t="s">
        <v>382</v>
      </c>
      <c r="E571" s="56" t="s">
        <v>59</v>
      </c>
      <c r="F571" s="56" t="s">
        <v>60</v>
      </c>
      <c r="G571" s="56"/>
      <c r="H571" s="56"/>
      <c r="I571" s="56" t="s">
        <v>37</v>
      </c>
      <c r="J571" s="56">
        <v>32</v>
      </c>
      <c r="K571" s="56" t="s">
        <v>52</v>
      </c>
      <c r="L571" s="56"/>
      <c r="M571" s="56" t="str">
        <f t="shared" si="16"/>
        <v>TB_CLO_DDL.MODR_ID</v>
      </c>
      <c r="N571" s="54" t="str">
        <f t="shared" si="17"/>
        <v>마감^TB_CLO_DDL^수정자ID^MODR_ID^^VARCHAR2^32^Y^</v>
      </c>
    </row>
    <row r="572" spans="1:14" x14ac:dyDescent="0.25">
      <c r="A572" s="56" t="s">
        <v>668</v>
      </c>
      <c r="B572" s="56"/>
      <c r="C572" s="56" t="s">
        <v>379</v>
      </c>
      <c r="D572" s="56" t="s">
        <v>380</v>
      </c>
      <c r="E572" s="56" t="s">
        <v>101</v>
      </c>
      <c r="F572" s="56" t="s">
        <v>102</v>
      </c>
      <c r="G572" s="56" t="s">
        <v>52</v>
      </c>
      <c r="H572" s="56"/>
      <c r="I572" s="56" t="s">
        <v>37</v>
      </c>
      <c r="J572" s="56">
        <v>10</v>
      </c>
      <c r="K572" s="56" t="s">
        <v>52</v>
      </c>
      <c r="L572" s="56"/>
      <c r="M572" s="56" t="str">
        <f t="shared" si="16"/>
        <v>TB_CLO_MILG_ACC_STD.CHAIN_LCLS_CD</v>
      </c>
      <c r="N572" s="54" t="str">
        <f t="shared" si="17"/>
        <v>마일리지적립기준^TB_CLO_MILG_ACC_STD^가맹대분류코드^CHAIN_LCLS_CD^Y^VARCHAR2^10^Y^</v>
      </c>
    </row>
    <row r="573" spans="1:14" x14ac:dyDescent="0.25">
      <c r="A573" s="56" t="s">
        <v>668</v>
      </c>
      <c r="B573" s="56"/>
      <c r="C573" s="56" t="s">
        <v>379</v>
      </c>
      <c r="D573" s="56" t="s">
        <v>380</v>
      </c>
      <c r="E573" s="56" t="s">
        <v>1168</v>
      </c>
      <c r="F573" s="56" t="s">
        <v>1169</v>
      </c>
      <c r="G573" s="56" t="s">
        <v>52</v>
      </c>
      <c r="H573" s="56"/>
      <c r="I573" s="56" t="s">
        <v>37</v>
      </c>
      <c r="J573" s="56">
        <v>10</v>
      </c>
      <c r="K573" s="56" t="s">
        <v>52</v>
      </c>
      <c r="L573" s="56"/>
      <c r="M573" s="56" t="str">
        <f t="shared" si="16"/>
        <v>TB_CLO_MILG_ACC_STD.BRAND_CD</v>
      </c>
      <c r="N573" s="54" t="str">
        <f t="shared" si="17"/>
        <v>마일리지적립기준^TB_CLO_MILG_ACC_STD^브랜드코드^BRAND_CD^Y^VARCHAR2^10^Y^</v>
      </c>
    </row>
    <row r="574" spans="1:14" x14ac:dyDescent="0.25">
      <c r="A574" s="56" t="s">
        <v>668</v>
      </c>
      <c r="B574" s="56"/>
      <c r="C574" s="56" t="s">
        <v>379</v>
      </c>
      <c r="D574" s="56" t="s">
        <v>380</v>
      </c>
      <c r="E574" s="56" t="s">
        <v>1744</v>
      </c>
      <c r="F574" s="56" t="s">
        <v>1745</v>
      </c>
      <c r="G574" s="56" t="s">
        <v>52</v>
      </c>
      <c r="H574" s="56"/>
      <c r="I574" s="56" t="s">
        <v>37</v>
      </c>
      <c r="J574" s="56">
        <v>3</v>
      </c>
      <c r="K574" s="56" t="s">
        <v>52</v>
      </c>
      <c r="L574" s="56"/>
      <c r="M574" s="56" t="str">
        <f t="shared" si="16"/>
        <v>TB_CLO_MILG_ACC_STD.MILG_TP_CD</v>
      </c>
      <c r="N574" s="54" t="str">
        <f t="shared" si="17"/>
        <v>마일리지적립기준^TB_CLO_MILG_ACC_STD^마일리지유형코드^MILG_TP_CD^Y^VARCHAR2^3^Y^</v>
      </c>
    </row>
    <row r="575" spans="1:14" x14ac:dyDescent="0.25">
      <c r="A575" s="56" t="s">
        <v>668</v>
      </c>
      <c r="B575" s="56"/>
      <c r="C575" s="56" t="s">
        <v>379</v>
      </c>
      <c r="D575" s="56" t="s">
        <v>380</v>
      </c>
      <c r="E575" s="56" t="s">
        <v>1746</v>
      </c>
      <c r="F575" s="56" t="s">
        <v>1747</v>
      </c>
      <c r="G575" s="56" t="s">
        <v>52</v>
      </c>
      <c r="H575" s="56"/>
      <c r="I575" s="56" t="s">
        <v>110</v>
      </c>
      <c r="J575" s="56">
        <v>5</v>
      </c>
      <c r="K575" s="56" t="s">
        <v>52</v>
      </c>
      <c r="L575" s="56"/>
      <c r="M575" s="56" t="str">
        <f t="shared" si="16"/>
        <v>TB_CLO_MILG_ACC_STD.ACC_STD_SEQ</v>
      </c>
      <c r="N575" s="54" t="str">
        <f t="shared" si="17"/>
        <v>마일리지적립기준^TB_CLO_MILG_ACC_STD^적립기준일련번호^ACC_STD_SEQ^Y^NUMBER^5^Y^</v>
      </c>
    </row>
    <row r="576" spans="1:14" x14ac:dyDescent="0.25">
      <c r="A576" s="56" t="s">
        <v>668</v>
      </c>
      <c r="B576" s="56"/>
      <c r="C576" s="56" t="s">
        <v>379</v>
      </c>
      <c r="D576" s="56" t="s">
        <v>380</v>
      </c>
      <c r="E576" s="56" t="s">
        <v>1748</v>
      </c>
      <c r="F576" s="56" t="s">
        <v>1749</v>
      </c>
      <c r="G576" s="56"/>
      <c r="H576" s="56"/>
      <c r="I576" s="56" t="s">
        <v>110</v>
      </c>
      <c r="J576" s="56" t="s">
        <v>476</v>
      </c>
      <c r="K576" s="56" t="s">
        <v>52</v>
      </c>
      <c r="L576" s="56">
        <v>0</v>
      </c>
      <c r="M576" s="56" t="str">
        <f t="shared" si="16"/>
        <v>TB_CLO_MILG_ACC_STD.STD_AMT</v>
      </c>
      <c r="N576" s="54" t="str">
        <f t="shared" si="17"/>
        <v>마일리지적립기준^TB_CLO_MILG_ACC_STD^기준금액^STD_AMT^^NUMBER^20,5^Y^0</v>
      </c>
    </row>
    <row r="577" spans="1:14" x14ac:dyDescent="0.25">
      <c r="A577" s="56" t="s">
        <v>668</v>
      </c>
      <c r="B577" s="56"/>
      <c r="C577" s="56" t="s">
        <v>379</v>
      </c>
      <c r="D577" s="56" t="s">
        <v>380</v>
      </c>
      <c r="E577" s="56" t="s">
        <v>1750</v>
      </c>
      <c r="F577" s="56" t="s">
        <v>1751</v>
      </c>
      <c r="G577" s="56"/>
      <c r="H577" s="56"/>
      <c r="I577" s="56" t="s">
        <v>110</v>
      </c>
      <c r="J577" s="56" t="s">
        <v>1397</v>
      </c>
      <c r="K577" s="56" t="s">
        <v>52</v>
      </c>
      <c r="L577" s="56">
        <v>0</v>
      </c>
      <c r="M577" s="56" t="str">
        <f t="shared" si="16"/>
        <v>TB_CLO_MILG_ACC_STD.ACC_RATE</v>
      </c>
      <c r="N577" s="54" t="str">
        <f t="shared" si="17"/>
        <v>마일리지적립기준^TB_CLO_MILG_ACC_STD^적립율^ACC_RATE^^NUMBER^6,3^Y^0</v>
      </c>
    </row>
    <row r="578" spans="1:14" x14ac:dyDescent="0.25">
      <c r="A578" s="56" t="s">
        <v>668</v>
      </c>
      <c r="B578" s="56"/>
      <c r="C578" s="56" t="s">
        <v>379</v>
      </c>
      <c r="D578" s="56" t="s">
        <v>380</v>
      </c>
      <c r="E578" s="56" t="s">
        <v>50</v>
      </c>
      <c r="F578" s="56" t="s">
        <v>51</v>
      </c>
      <c r="G578" s="56"/>
      <c r="H578" s="56"/>
      <c r="I578" s="56" t="s">
        <v>37</v>
      </c>
      <c r="J578" s="56">
        <v>1</v>
      </c>
      <c r="K578" s="56" t="s">
        <v>52</v>
      </c>
      <c r="L578" s="56" t="s">
        <v>1276</v>
      </c>
      <c r="M578" s="56" t="str">
        <f t="shared" si="16"/>
        <v>TB_CLO_MILG_ACC_STD.USE_YN</v>
      </c>
      <c r="N578" s="54" t="str">
        <f t="shared" si="17"/>
        <v>마일리지적립기준^TB_CLO_MILG_ACC_STD^사용여부^USE_YN^^VARCHAR2^1^Y^'Y'</v>
      </c>
    </row>
    <row r="579" spans="1:14" x14ac:dyDescent="0.25">
      <c r="A579" s="56" t="s">
        <v>668</v>
      </c>
      <c r="B579" s="56"/>
      <c r="C579" s="56" t="s">
        <v>379</v>
      </c>
      <c r="D579" s="56" t="s">
        <v>380</v>
      </c>
      <c r="E579" s="56" t="s">
        <v>53</v>
      </c>
      <c r="F579" s="56" t="s">
        <v>54</v>
      </c>
      <c r="G579" s="56"/>
      <c r="H579" s="56"/>
      <c r="I579" s="56" t="s">
        <v>37</v>
      </c>
      <c r="J579" s="56">
        <v>14</v>
      </c>
      <c r="K579" s="56" t="s">
        <v>52</v>
      </c>
      <c r="L579" s="56"/>
      <c r="M579" s="56" t="str">
        <f t="shared" ref="M579:M642" si="18">CONCATENATE(D579,".",F579)</f>
        <v>TB_CLO_MILG_ACC_STD.REG_DTM</v>
      </c>
      <c r="N579" s="54" t="str">
        <f t="shared" ref="N579:N642" si="19">SUBSTITUTE(CONCATENATE(C579,"^",D579,"^",E579,"^",F579,"^",G579,"^",I579,"^",J579,"^",K579,"^",TRIM(L579)),"~","-")</f>
        <v>마일리지적립기준^TB_CLO_MILG_ACC_STD^등록일시^REG_DTM^^VARCHAR2^14^Y^</v>
      </c>
    </row>
    <row r="580" spans="1:14" x14ac:dyDescent="0.25">
      <c r="A580" s="56" t="s">
        <v>668</v>
      </c>
      <c r="B580" s="56"/>
      <c r="C580" s="56" t="s">
        <v>379</v>
      </c>
      <c r="D580" s="56" t="s">
        <v>380</v>
      </c>
      <c r="E580" s="56" t="s">
        <v>55</v>
      </c>
      <c r="F580" s="56" t="s">
        <v>56</v>
      </c>
      <c r="G580" s="56"/>
      <c r="H580" s="56"/>
      <c r="I580" s="56" t="s">
        <v>37</v>
      </c>
      <c r="J580" s="56">
        <v>32</v>
      </c>
      <c r="K580" s="56" t="s">
        <v>52</v>
      </c>
      <c r="L580" s="56"/>
      <c r="M580" s="56" t="str">
        <f t="shared" si="18"/>
        <v>TB_CLO_MILG_ACC_STD.REGR_ID</v>
      </c>
      <c r="N580" s="54" t="str">
        <f t="shared" si="19"/>
        <v>마일리지적립기준^TB_CLO_MILG_ACC_STD^등록자ID^REGR_ID^^VARCHAR2^32^Y^</v>
      </c>
    </row>
    <row r="581" spans="1:14" x14ac:dyDescent="0.25">
      <c r="A581" s="56" t="s">
        <v>668</v>
      </c>
      <c r="B581" s="56"/>
      <c r="C581" s="56" t="s">
        <v>379</v>
      </c>
      <c r="D581" s="56" t="s">
        <v>380</v>
      </c>
      <c r="E581" s="56" t="s">
        <v>57</v>
      </c>
      <c r="F581" s="56" t="s">
        <v>58</v>
      </c>
      <c r="G581" s="56"/>
      <c r="H581" s="56"/>
      <c r="I581" s="56" t="s">
        <v>37</v>
      </c>
      <c r="J581" s="56">
        <v>14</v>
      </c>
      <c r="K581" s="56" t="s">
        <v>52</v>
      </c>
      <c r="L581" s="56"/>
      <c r="M581" s="56" t="str">
        <f t="shared" si="18"/>
        <v>TB_CLO_MILG_ACC_STD.MOD_DTM</v>
      </c>
      <c r="N581" s="54" t="str">
        <f t="shared" si="19"/>
        <v>마일리지적립기준^TB_CLO_MILG_ACC_STD^수정일시^MOD_DTM^^VARCHAR2^14^Y^</v>
      </c>
    </row>
    <row r="582" spans="1:14" x14ac:dyDescent="0.25">
      <c r="A582" s="56" t="s">
        <v>668</v>
      </c>
      <c r="B582" s="56"/>
      <c r="C582" s="56" t="s">
        <v>379</v>
      </c>
      <c r="D582" s="56" t="s">
        <v>380</v>
      </c>
      <c r="E582" s="56" t="s">
        <v>59</v>
      </c>
      <c r="F582" s="56" t="s">
        <v>60</v>
      </c>
      <c r="G582" s="56"/>
      <c r="H582" s="56"/>
      <c r="I582" s="56" t="s">
        <v>37</v>
      </c>
      <c r="J582" s="56">
        <v>32</v>
      </c>
      <c r="K582" s="56" t="s">
        <v>52</v>
      </c>
      <c r="L582" s="56"/>
      <c r="M582" s="56" t="str">
        <f t="shared" si="18"/>
        <v>TB_CLO_MILG_ACC_STD.MODR_ID</v>
      </c>
      <c r="N582" s="54" t="str">
        <f t="shared" si="19"/>
        <v>마일리지적립기준^TB_CLO_MILG_ACC_STD^수정자ID^MODR_ID^^VARCHAR2^32^Y^</v>
      </c>
    </row>
    <row r="583" spans="1:14" x14ac:dyDescent="0.25">
      <c r="A583" s="56" t="s">
        <v>668</v>
      </c>
      <c r="B583" s="56"/>
      <c r="C583" s="56" t="s">
        <v>391</v>
      </c>
      <c r="D583" s="56" t="s">
        <v>392</v>
      </c>
      <c r="E583" s="56" t="s">
        <v>472</v>
      </c>
      <c r="F583" s="56" t="s">
        <v>64</v>
      </c>
      <c r="G583" s="56" t="s">
        <v>52</v>
      </c>
      <c r="H583" s="56"/>
      <c r="I583" s="56" t="s">
        <v>37</v>
      </c>
      <c r="J583" s="56">
        <v>10</v>
      </c>
      <c r="K583" s="56" t="s">
        <v>52</v>
      </c>
      <c r="L583" s="56"/>
      <c r="M583" s="56" t="str">
        <f t="shared" si="18"/>
        <v>TB_CLO_SALES_ADJ.SHOP_CD</v>
      </c>
      <c r="N583" s="54" t="str">
        <f t="shared" si="19"/>
        <v>매출조정^TB_CLO_SALES_ADJ^매장코드^SHOP_CD^Y^VARCHAR2^10^Y^</v>
      </c>
    </row>
    <row r="584" spans="1:14" x14ac:dyDescent="0.25">
      <c r="A584" s="56" t="s">
        <v>668</v>
      </c>
      <c r="B584" s="56"/>
      <c r="C584" s="56" t="s">
        <v>391</v>
      </c>
      <c r="D584" s="56" t="s">
        <v>392</v>
      </c>
      <c r="E584" s="56" t="s">
        <v>829</v>
      </c>
      <c r="F584" s="56" t="s">
        <v>838</v>
      </c>
      <c r="G584" s="56" t="s">
        <v>52</v>
      </c>
      <c r="H584" s="56"/>
      <c r="I584" s="56" t="s">
        <v>37</v>
      </c>
      <c r="J584" s="56">
        <v>20</v>
      </c>
      <c r="K584" s="56" t="s">
        <v>52</v>
      </c>
      <c r="L584" s="56"/>
      <c r="M584" s="56" t="str">
        <f t="shared" si="18"/>
        <v>TB_CLO_SALES_ADJ.ITEM_CD</v>
      </c>
      <c r="N584" s="54" t="str">
        <f t="shared" si="19"/>
        <v>매출조정^TB_CLO_SALES_ADJ^품목코드^ITEM_CD^Y^VARCHAR2^20^Y^</v>
      </c>
    </row>
    <row r="585" spans="1:14" x14ac:dyDescent="0.25">
      <c r="A585" s="56" t="s">
        <v>668</v>
      </c>
      <c r="B585" s="56"/>
      <c r="C585" s="56" t="s">
        <v>391</v>
      </c>
      <c r="D585" s="56" t="s">
        <v>392</v>
      </c>
      <c r="E585" s="56" t="s">
        <v>1752</v>
      </c>
      <c r="F585" s="56" t="s">
        <v>1753</v>
      </c>
      <c r="G585" s="56" t="s">
        <v>52</v>
      </c>
      <c r="H585" s="56"/>
      <c r="I585" s="56" t="s">
        <v>37</v>
      </c>
      <c r="J585" s="56">
        <v>6</v>
      </c>
      <c r="K585" s="56" t="s">
        <v>52</v>
      </c>
      <c r="L585" s="56"/>
      <c r="M585" s="56" t="str">
        <f t="shared" si="18"/>
        <v>TB_CLO_SALES_ADJ.ADJ_YM</v>
      </c>
      <c r="N585" s="54" t="str">
        <f t="shared" si="19"/>
        <v>매출조정^TB_CLO_SALES_ADJ^조정년월^ADJ_YM^Y^VARCHAR2^6^Y^</v>
      </c>
    </row>
    <row r="586" spans="1:14" x14ac:dyDescent="0.25">
      <c r="A586" s="56" t="s">
        <v>668</v>
      </c>
      <c r="B586" s="56"/>
      <c r="C586" s="56" t="s">
        <v>391</v>
      </c>
      <c r="D586" s="56" t="s">
        <v>392</v>
      </c>
      <c r="E586" s="56" t="s">
        <v>1754</v>
      </c>
      <c r="F586" s="56" t="s">
        <v>1755</v>
      </c>
      <c r="G586" s="56"/>
      <c r="H586" s="56"/>
      <c r="I586" s="56" t="s">
        <v>37</v>
      </c>
      <c r="J586" s="56">
        <v>3</v>
      </c>
      <c r="K586" s="56" t="s">
        <v>52</v>
      </c>
      <c r="L586" s="56"/>
      <c r="M586" s="56" t="str">
        <f t="shared" si="18"/>
        <v>TB_CLO_SALES_ADJ.SALES_ADJ_DIV_CD</v>
      </c>
      <c r="N586" s="54" t="str">
        <f t="shared" si="19"/>
        <v>매출조정^TB_CLO_SALES_ADJ^매출조정구분코드^SALES_ADJ_DIV_CD^^VARCHAR2^3^Y^</v>
      </c>
    </row>
    <row r="587" spans="1:14" x14ac:dyDescent="0.25">
      <c r="A587" s="56" t="s">
        <v>668</v>
      </c>
      <c r="B587" s="56"/>
      <c r="C587" s="56" t="s">
        <v>391</v>
      </c>
      <c r="D587" s="56" t="s">
        <v>392</v>
      </c>
      <c r="E587" s="56" t="s">
        <v>1756</v>
      </c>
      <c r="F587" s="56" t="s">
        <v>1757</v>
      </c>
      <c r="G587" s="56"/>
      <c r="H587" s="56"/>
      <c r="I587" s="56" t="s">
        <v>37</v>
      </c>
      <c r="J587" s="56">
        <v>8</v>
      </c>
      <c r="K587" s="56" t="s">
        <v>52</v>
      </c>
      <c r="L587" s="56"/>
      <c r="M587" s="56" t="str">
        <f t="shared" si="18"/>
        <v>TB_CLO_SALES_ADJ.ADJ_DT</v>
      </c>
      <c r="N587" s="54" t="str">
        <f t="shared" si="19"/>
        <v>매출조정^TB_CLO_SALES_ADJ^조정일자^ADJ_DT^^VARCHAR2^8^Y^</v>
      </c>
    </row>
    <row r="588" spans="1:14" x14ac:dyDescent="0.25">
      <c r="A588" s="56" t="s">
        <v>668</v>
      </c>
      <c r="B588" s="56"/>
      <c r="C588" s="56" t="s">
        <v>391</v>
      </c>
      <c r="D588" s="56" t="s">
        <v>392</v>
      </c>
      <c r="E588" s="56" t="s">
        <v>1758</v>
      </c>
      <c r="F588" s="56" t="s">
        <v>1759</v>
      </c>
      <c r="G588" s="56"/>
      <c r="H588" s="56"/>
      <c r="I588" s="56" t="s">
        <v>110</v>
      </c>
      <c r="J588" s="56" t="s">
        <v>476</v>
      </c>
      <c r="K588" s="56" t="s">
        <v>52</v>
      </c>
      <c r="L588" s="56">
        <v>0</v>
      </c>
      <c r="M588" s="56" t="str">
        <f t="shared" si="18"/>
        <v>TB_CLO_SALES_ADJ.SALES_UPRC</v>
      </c>
      <c r="N588" s="54" t="str">
        <f t="shared" si="19"/>
        <v>매출조정^TB_CLO_SALES_ADJ^매출단가^SALES_UPRC^^NUMBER^20,5^Y^0</v>
      </c>
    </row>
    <row r="589" spans="1:14" x14ac:dyDescent="0.25">
      <c r="A589" s="56" t="s">
        <v>668</v>
      </c>
      <c r="B589" s="56"/>
      <c r="C589" s="56" t="s">
        <v>391</v>
      </c>
      <c r="D589" s="56" t="s">
        <v>392</v>
      </c>
      <c r="E589" s="56" t="s">
        <v>1141</v>
      </c>
      <c r="F589" s="56" t="s">
        <v>1142</v>
      </c>
      <c r="G589" s="56"/>
      <c r="H589" s="56"/>
      <c r="I589" s="56" t="s">
        <v>110</v>
      </c>
      <c r="J589" s="56" t="s">
        <v>476</v>
      </c>
      <c r="K589" s="56" t="s">
        <v>52</v>
      </c>
      <c r="L589" s="56">
        <v>0</v>
      </c>
      <c r="M589" s="56" t="str">
        <f t="shared" si="18"/>
        <v>TB_CLO_SALES_ADJ.SALES_QTY</v>
      </c>
      <c r="N589" s="54" t="str">
        <f t="shared" si="19"/>
        <v>매출조정^TB_CLO_SALES_ADJ^매출수량^SALES_QTY^^NUMBER^20,5^Y^0</v>
      </c>
    </row>
    <row r="590" spans="1:14" x14ac:dyDescent="0.25">
      <c r="A590" s="56" t="s">
        <v>668</v>
      </c>
      <c r="B590" s="56"/>
      <c r="C590" s="56" t="s">
        <v>391</v>
      </c>
      <c r="D590" s="56" t="s">
        <v>392</v>
      </c>
      <c r="E590" s="56" t="s">
        <v>485</v>
      </c>
      <c r="F590" s="56" t="s">
        <v>492</v>
      </c>
      <c r="G590" s="56"/>
      <c r="H590" s="56"/>
      <c r="I590" s="56" t="s">
        <v>110</v>
      </c>
      <c r="J590" s="56" t="s">
        <v>476</v>
      </c>
      <c r="K590" s="56" t="s">
        <v>52</v>
      </c>
      <c r="L590" s="56">
        <v>0</v>
      </c>
      <c r="M590" s="56" t="str">
        <f t="shared" si="18"/>
        <v>TB_CLO_SALES_ADJ.SALES_TOT_AMT</v>
      </c>
      <c r="N590" s="54" t="str">
        <f t="shared" si="19"/>
        <v>매출조정^TB_CLO_SALES_ADJ^매출총금액^SALES_TOT_AMT^^NUMBER^20,5^Y^0</v>
      </c>
    </row>
    <row r="591" spans="1:14" x14ac:dyDescent="0.25">
      <c r="A591" s="56" t="s">
        <v>668</v>
      </c>
      <c r="B591" s="56"/>
      <c r="C591" s="56" t="s">
        <v>391</v>
      </c>
      <c r="D591" s="56" t="s">
        <v>392</v>
      </c>
      <c r="E591" s="56" t="s">
        <v>486</v>
      </c>
      <c r="F591" s="56" t="s">
        <v>493</v>
      </c>
      <c r="G591" s="56"/>
      <c r="H591" s="56"/>
      <c r="I591" s="56" t="s">
        <v>110</v>
      </c>
      <c r="J591" s="56" t="s">
        <v>476</v>
      </c>
      <c r="K591" s="56" t="s">
        <v>52</v>
      </c>
      <c r="L591" s="56">
        <v>0</v>
      </c>
      <c r="M591" s="56" t="str">
        <f t="shared" si="18"/>
        <v>TB_CLO_SALES_ADJ.SALES_AMT</v>
      </c>
      <c r="N591" s="54" t="str">
        <f t="shared" si="19"/>
        <v>매출조정^TB_CLO_SALES_ADJ^매출금액^SALES_AMT^^NUMBER^20,5^Y^0</v>
      </c>
    </row>
    <row r="592" spans="1:14" x14ac:dyDescent="0.25">
      <c r="A592" s="56" t="s">
        <v>668</v>
      </c>
      <c r="B592" s="56"/>
      <c r="C592" s="56" t="s">
        <v>391</v>
      </c>
      <c r="D592" s="56" t="s">
        <v>392</v>
      </c>
      <c r="E592" s="56" t="s">
        <v>487</v>
      </c>
      <c r="F592" s="56" t="s">
        <v>494</v>
      </c>
      <c r="G592" s="56"/>
      <c r="H592" s="56"/>
      <c r="I592" s="56" t="s">
        <v>110</v>
      </c>
      <c r="J592" s="56" t="s">
        <v>476</v>
      </c>
      <c r="K592" s="56" t="s">
        <v>52</v>
      </c>
      <c r="L592" s="56">
        <v>0</v>
      </c>
      <c r="M592" s="56" t="str">
        <f t="shared" si="18"/>
        <v>TB_CLO_SALES_ADJ.SALES_SUPP_AMT</v>
      </c>
      <c r="N592" s="54" t="str">
        <f t="shared" si="19"/>
        <v>매출조정^TB_CLO_SALES_ADJ^매출공급금액^SALES_SUPP_AMT^^NUMBER^20,5^Y^0</v>
      </c>
    </row>
    <row r="593" spans="1:14" x14ac:dyDescent="0.25">
      <c r="A593" s="56" t="s">
        <v>668</v>
      </c>
      <c r="B593" s="56"/>
      <c r="C593" s="56" t="s">
        <v>391</v>
      </c>
      <c r="D593" s="56" t="s">
        <v>392</v>
      </c>
      <c r="E593" s="56" t="s">
        <v>1760</v>
      </c>
      <c r="F593" s="56" t="s">
        <v>1761</v>
      </c>
      <c r="G593" s="56"/>
      <c r="H593" s="56"/>
      <c r="I593" s="56" t="s">
        <v>110</v>
      </c>
      <c r="J593" s="56" t="s">
        <v>476</v>
      </c>
      <c r="K593" s="56" t="s">
        <v>52</v>
      </c>
      <c r="L593" s="56">
        <v>0</v>
      </c>
      <c r="M593" s="56" t="str">
        <f t="shared" si="18"/>
        <v>TB_CLO_SALES_ADJ.SALES_VAT</v>
      </c>
      <c r="N593" s="54" t="str">
        <f t="shared" si="19"/>
        <v>매출조정^TB_CLO_SALES_ADJ^매출부가세액^SALES_VAT^^NUMBER^20,5^Y^0</v>
      </c>
    </row>
    <row r="594" spans="1:14" x14ac:dyDescent="0.25">
      <c r="A594" s="56" t="s">
        <v>668</v>
      </c>
      <c r="B594" s="56"/>
      <c r="C594" s="56" t="s">
        <v>391</v>
      </c>
      <c r="D594" s="56" t="s">
        <v>392</v>
      </c>
      <c r="E594" s="56" t="s">
        <v>1762</v>
      </c>
      <c r="F594" s="56" t="s">
        <v>1763</v>
      </c>
      <c r="G594" s="56"/>
      <c r="H594" s="56"/>
      <c r="I594" s="56" t="s">
        <v>110</v>
      </c>
      <c r="J594" s="56" t="s">
        <v>476</v>
      </c>
      <c r="K594" s="56" t="s">
        <v>52</v>
      </c>
      <c r="L594" s="56">
        <v>0</v>
      </c>
      <c r="M594" s="56" t="str">
        <f t="shared" si="18"/>
        <v>TB_CLO_SALES_ADJ.SALES_USD_UPRC</v>
      </c>
      <c r="N594" s="54" t="str">
        <f t="shared" si="19"/>
        <v>매출조정^TB_CLO_SALES_ADJ^매출USD단가^SALES_USD_UPRC^^NUMBER^20,5^Y^0</v>
      </c>
    </row>
    <row r="595" spans="1:14" x14ac:dyDescent="0.25">
      <c r="A595" s="56" t="s">
        <v>668</v>
      </c>
      <c r="B595" s="56"/>
      <c r="C595" s="56" t="s">
        <v>391</v>
      </c>
      <c r="D595" s="56" t="s">
        <v>392</v>
      </c>
      <c r="E595" s="56" t="s">
        <v>1764</v>
      </c>
      <c r="F595" s="56" t="s">
        <v>1765</v>
      </c>
      <c r="G595" s="56"/>
      <c r="H595" s="56"/>
      <c r="I595" s="56" t="s">
        <v>110</v>
      </c>
      <c r="J595" s="56" t="s">
        <v>476</v>
      </c>
      <c r="K595" s="56" t="s">
        <v>52</v>
      </c>
      <c r="L595" s="56">
        <v>0</v>
      </c>
      <c r="M595" s="56" t="str">
        <f t="shared" si="18"/>
        <v>TB_CLO_SALES_ADJ.SALES_USD_TOT_AMT</v>
      </c>
      <c r="N595" s="54" t="str">
        <f t="shared" si="19"/>
        <v>매출조정^TB_CLO_SALES_ADJ^매출USD총금액^SALES_USD_TOT_AMT^^NUMBER^20,5^Y^0</v>
      </c>
    </row>
    <row r="596" spans="1:14" x14ac:dyDescent="0.25">
      <c r="A596" s="56" t="s">
        <v>668</v>
      </c>
      <c r="B596" s="56"/>
      <c r="C596" s="56" t="s">
        <v>391</v>
      </c>
      <c r="D596" s="56" t="s">
        <v>392</v>
      </c>
      <c r="E596" s="56" t="s">
        <v>1766</v>
      </c>
      <c r="F596" s="56" t="s">
        <v>1767</v>
      </c>
      <c r="G596" s="56"/>
      <c r="H596" s="56"/>
      <c r="I596" s="56" t="s">
        <v>37</v>
      </c>
      <c r="J596" s="56">
        <v>8</v>
      </c>
      <c r="K596" s="56"/>
      <c r="L596" s="56"/>
      <c r="M596" s="56" t="str">
        <f t="shared" si="18"/>
        <v>TB_CLO_SALES_ADJ.CONF_DT</v>
      </c>
      <c r="N596" s="54" t="str">
        <f t="shared" si="19"/>
        <v>매출조정^TB_CLO_SALES_ADJ^확정일자^CONF_DT^^VARCHAR2^8^^</v>
      </c>
    </row>
    <row r="597" spans="1:14" x14ac:dyDescent="0.25">
      <c r="A597" s="56" t="s">
        <v>668</v>
      </c>
      <c r="B597" s="56"/>
      <c r="C597" s="56" t="s">
        <v>391</v>
      </c>
      <c r="D597" s="56" t="s">
        <v>392</v>
      </c>
      <c r="E597" s="56" t="s">
        <v>1768</v>
      </c>
      <c r="F597" s="56" t="s">
        <v>1769</v>
      </c>
      <c r="G597" s="56"/>
      <c r="H597" s="56"/>
      <c r="I597" s="56" t="s">
        <v>37</v>
      </c>
      <c r="J597" s="56">
        <v>32</v>
      </c>
      <c r="K597" s="56"/>
      <c r="L597" s="56"/>
      <c r="M597" s="56" t="str">
        <f t="shared" si="18"/>
        <v>TB_CLO_SALES_ADJ.CONFR_ID</v>
      </c>
      <c r="N597" s="54" t="str">
        <f t="shared" si="19"/>
        <v>매출조정^TB_CLO_SALES_ADJ^확정자ID^CONFR_ID^^VARCHAR2^32^^</v>
      </c>
    </row>
    <row r="598" spans="1:14" x14ac:dyDescent="0.25">
      <c r="A598" s="56" t="s">
        <v>668</v>
      </c>
      <c r="B598" s="56"/>
      <c r="C598" s="56" t="s">
        <v>391</v>
      </c>
      <c r="D598" s="56" t="s">
        <v>392</v>
      </c>
      <c r="E598" s="56" t="s">
        <v>1517</v>
      </c>
      <c r="F598" s="56" t="s">
        <v>1518</v>
      </c>
      <c r="G598" s="56"/>
      <c r="H598" s="56"/>
      <c r="I598" s="56" t="s">
        <v>37</v>
      </c>
      <c r="J598" s="56">
        <v>1</v>
      </c>
      <c r="K598" s="56" t="s">
        <v>52</v>
      </c>
      <c r="L598" s="56" t="s">
        <v>1496</v>
      </c>
      <c r="M598" s="56" t="str">
        <f t="shared" si="18"/>
        <v>TB_CLO_SALES_ADJ.CONF_YN</v>
      </c>
      <c r="N598" s="54" t="str">
        <f t="shared" si="19"/>
        <v>매출조정^TB_CLO_SALES_ADJ^확정여부^CONF_YN^^VARCHAR2^1^Y^'N'</v>
      </c>
    </row>
    <row r="599" spans="1:14" x14ac:dyDescent="0.25">
      <c r="A599" s="56" t="s">
        <v>668</v>
      </c>
      <c r="B599" s="56"/>
      <c r="C599" s="56" t="s">
        <v>391</v>
      </c>
      <c r="D599" s="56" t="s">
        <v>392</v>
      </c>
      <c r="E599" s="56" t="s">
        <v>53</v>
      </c>
      <c r="F599" s="56" t="s">
        <v>54</v>
      </c>
      <c r="G599" s="56"/>
      <c r="H599" s="56"/>
      <c r="I599" s="56" t="s">
        <v>37</v>
      </c>
      <c r="J599" s="56">
        <v>14</v>
      </c>
      <c r="K599" s="56" t="s">
        <v>52</v>
      </c>
      <c r="L599" s="56"/>
      <c r="M599" s="56" t="str">
        <f t="shared" si="18"/>
        <v>TB_CLO_SALES_ADJ.REG_DTM</v>
      </c>
      <c r="N599" s="54" t="str">
        <f t="shared" si="19"/>
        <v>매출조정^TB_CLO_SALES_ADJ^등록일시^REG_DTM^^VARCHAR2^14^Y^</v>
      </c>
    </row>
    <row r="600" spans="1:14" x14ac:dyDescent="0.25">
      <c r="A600" s="56" t="s">
        <v>668</v>
      </c>
      <c r="B600" s="56"/>
      <c r="C600" s="56" t="s">
        <v>391</v>
      </c>
      <c r="D600" s="56" t="s">
        <v>392</v>
      </c>
      <c r="E600" s="56" t="s">
        <v>55</v>
      </c>
      <c r="F600" s="56" t="s">
        <v>56</v>
      </c>
      <c r="G600" s="56"/>
      <c r="H600" s="56"/>
      <c r="I600" s="56" t="s">
        <v>37</v>
      </c>
      <c r="J600" s="56">
        <v>32</v>
      </c>
      <c r="K600" s="56" t="s">
        <v>52</v>
      </c>
      <c r="L600" s="56"/>
      <c r="M600" s="56" t="str">
        <f t="shared" si="18"/>
        <v>TB_CLO_SALES_ADJ.REGR_ID</v>
      </c>
      <c r="N600" s="54" t="str">
        <f t="shared" si="19"/>
        <v>매출조정^TB_CLO_SALES_ADJ^등록자ID^REGR_ID^^VARCHAR2^32^Y^</v>
      </c>
    </row>
    <row r="601" spans="1:14" x14ac:dyDescent="0.25">
      <c r="A601" s="56" t="s">
        <v>668</v>
      </c>
      <c r="B601" s="56"/>
      <c r="C601" s="56" t="s">
        <v>391</v>
      </c>
      <c r="D601" s="56" t="s">
        <v>392</v>
      </c>
      <c r="E601" s="56" t="s">
        <v>57</v>
      </c>
      <c r="F601" s="56" t="s">
        <v>58</v>
      </c>
      <c r="G601" s="56"/>
      <c r="H601" s="56"/>
      <c r="I601" s="56" t="s">
        <v>37</v>
      </c>
      <c r="J601" s="56">
        <v>14</v>
      </c>
      <c r="K601" s="56" t="s">
        <v>52</v>
      </c>
      <c r="L601" s="56"/>
      <c r="M601" s="56" t="str">
        <f t="shared" si="18"/>
        <v>TB_CLO_SALES_ADJ.MOD_DTM</v>
      </c>
      <c r="N601" s="54" t="str">
        <f t="shared" si="19"/>
        <v>매출조정^TB_CLO_SALES_ADJ^수정일시^MOD_DTM^^VARCHAR2^14^Y^</v>
      </c>
    </row>
    <row r="602" spans="1:14" x14ac:dyDescent="0.25">
      <c r="A602" s="56" t="s">
        <v>668</v>
      </c>
      <c r="B602" s="56"/>
      <c r="C602" s="56" t="s">
        <v>391</v>
      </c>
      <c r="D602" s="56" t="s">
        <v>392</v>
      </c>
      <c r="E602" s="56" t="s">
        <v>59</v>
      </c>
      <c r="F602" s="56" t="s">
        <v>60</v>
      </c>
      <c r="G602" s="56"/>
      <c r="H602" s="56"/>
      <c r="I602" s="56" t="s">
        <v>37</v>
      </c>
      <c r="J602" s="56">
        <v>32</v>
      </c>
      <c r="K602" s="56" t="s">
        <v>52</v>
      </c>
      <c r="L602" s="56"/>
      <c r="M602" s="56" t="str">
        <f t="shared" si="18"/>
        <v>TB_CLO_SALES_ADJ.MODR_ID</v>
      </c>
      <c r="N602" s="54" t="str">
        <f t="shared" si="19"/>
        <v>매출조정^TB_CLO_SALES_ADJ^수정자ID^MODR_ID^^VARCHAR2^32^Y^</v>
      </c>
    </row>
    <row r="603" spans="1:14" x14ac:dyDescent="0.25">
      <c r="A603" s="56" t="s">
        <v>668</v>
      </c>
      <c r="B603" s="56"/>
      <c r="C603" s="56" t="s">
        <v>391</v>
      </c>
      <c r="D603" s="56" t="s">
        <v>392</v>
      </c>
      <c r="E603" s="56" t="s">
        <v>1770</v>
      </c>
      <c r="F603" s="56" t="s">
        <v>1771</v>
      </c>
      <c r="G603" s="56"/>
      <c r="H603" s="56"/>
      <c r="I603" s="56" t="s">
        <v>110</v>
      </c>
      <c r="J603" s="56" t="s">
        <v>476</v>
      </c>
      <c r="K603" s="56" t="s">
        <v>52</v>
      </c>
      <c r="L603" s="56">
        <v>0</v>
      </c>
      <c r="M603" s="56" t="str">
        <f t="shared" si="18"/>
        <v>TB_CLO_SALES_ADJ.ORI_SALES_AMT</v>
      </c>
      <c r="N603" s="54" t="str">
        <f t="shared" si="19"/>
        <v>매출조정^TB_CLO_SALES_ADJ^원매출금액^ORI_SALES_AMT^^NUMBER^20,5^Y^0</v>
      </c>
    </row>
    <row r="604" spans="1:14" x14ac:dyDescent="0.25">
      <c r="A604" s="56" t="s">
        <v>668</v>
      </c>
      <c r="B604" s="56"/>
      <c r="C604" s="56" t="s">
        <v>391</v>
      </c>
      <c r="D604" s="56" t="s">
        <v>392</v>
      </c>
      <c r="E604" s="56" t="s">
        <v>1772</v>
      </c>
      <c r="F604" s="56" t="s">
        <v>1773</v>
      </c>
      <c r="G604" s="56"/>
      <c r="H604" s="56"/>
      <c r="I604" s="56" t="s">
        <v>110</v>
      </c>
      <c r="J604" s="56" t="s">
        <v>476</v>
      </c>
      <c r="K604" s="56" t="s">
        <v>52</v>
      </c>
      <c r="L604" s="56">
        <v>0</v>
      </c>
      <c r="M604" s="56" t="str">
        <f t="shared" si="18"/>
        <v>TB_CLO_SALES_ADJ.ORI_POINT_SALES_AMT</v>
      </c>
      <c r="N604" s="54" t="str">
        <f t="shared" si="19"/>
        <v>매출조정^TB_CLO_SALES_ADJ^원포인트매출금액^ORI_POINT_SALES_AMT^^NUMBER^20,5^Y^0</v>
      </c>
    </row>
    <row r="605" spans="1:14" x14ac:dyDescent="0.25">
      <c r="A605" s="56" t="s">
        <v>668</v>
      </c>
      <c r="B605" s="56"/>
      <c r="C605" s="56" t="s">
        <v>803</v>
      </c>
      <c r="D605" s="56" t="s">
        <v>797</v>
      </c>
      <c r="E605" s="56" t="s">
        <v>1774</v>
      </c>
      <c r="F605" s="56" t="s">
        <v>1775</v>
      </c>
      <c r="G605" s="56" t="s">
        <v>52</v>
      </c>
      <c r="H605" s="56"/>
      <c r="I605" s="56" t="s">
        <v>37</v>
      </c>
      <c r="J605" s="56">
        <v>20</v>
      </c>
      <c r="K605" s="56" t="s">
        <v>52</v>
      </c>
      <c r="L605" s="56"/>
      <c r="M605" s="56" t="str">
        <f t="shared" si="18"/>
        <v>TB_CLO_SALES_ADJ_SPC.ORD_NO</v>
      </c>
      <c r="N605" s="54" t="str">
        <f t="shared" si="19"/>
        <v>매출조정특판^TB_CLO_SALES_ADJ_SPC^주문번호^ORD_NO^Y^VARCHAR2^20^Y^</v>
      </c>
    </row>
    <row r="606" spans="1:14" x14ac:dyDescent="0.25">
      <c r="A606" s="56" t="s">
        <v>668</v>
      </c>
      <c r="B606" s="56"/>
      <c r="C606" s="56" t="s">
        <v>803</v>
      </c>
      <c r="D606" s="56" t="s">
        <v>797</v>
      </c>
      <c r="E606" s="56" t="s">
        <v>472</v>
      </c>
      <c r="F606" s="56" t="s">
        <v>64</v>
      </c>
      <c r="G606" s="56"/>
      <c r="H606" s="56"/>
      <c r="I606" s="56" t="s">
        <v>37</v>
      </c>
      <c r="J606" s="56">
        <v>10</v>
      </c>
      <c r="K606" s="56" t="s">
        <v>52</v>
      </c>
      <c r="L606" s="56"/>
      <c r="M606" s="56" t="str">
        <f t="shared" si="18"/>
        <v>TB_CLO_SALES_ADJ_SPC.SHOP_CD</v>
      </c>
      <c r="N606" s="54" t="str">
        <f t="shared" si="19"/>
        <v>매출조정특판^TB_CLO_SALES_ADJ_SPC^매장코드^SHOP_CD^^VARCHAR2^10^Y^</v>
      </c>
    </row>
    <row r="607" spans="1:14" x14ac:dyDescent="0.25">
      <c r="A607" s="56" t="s">
        <v>668</v>
      </c>
      <c r="B607" s="56"/>
      <c r="C607" s="56" t="s">
        <v>803</v>
      </c>
      <c r="D607" s="56" t="s">
        <v>797</v>
      </c>
      <c r="E607" s="56" t="s">
        <v>1776</v>
      </c>
      <c r="F607" s="56" t="s">
        <v>1777</v>
      </c>
      <c r="G607" s="56"/>
      <c r="H607" s="56"/>
      <c r="I607" s="56" t="s">
        <v>110</v>
      </c>
      <c r="J607" s="56" t="s">
        <v>476</v>
      </c>
      <c r="K607" s="56" t="s">
        <v>52</v>
      </c>
      <c r="L607" s="56">
        <v>0</v>
      </c>
      <c r="M607" s="56" t="str">
        <f t="shared" si="18"/>
        <v>TB_CLO_SALES_ADJ_SPC.ORD_OUT_AMT</v>
      </c>
      <c r="N607" s="54" t="str">
        <f t="shared" si="19"/>
        <v>매출조정특판^TB_CLO_SALES_ADJ_SPC^주문출고금액^ORD_OUT_AMT^^NUMBER^20,5^Y^0</v>
      </c>
    </row>
    <row r="608" spans="1:14" x14ac:dyDescent="0.25">
      <c r="A608" s="56" t="s">
        <v>668</v>
      </c>
      <c r="B608" s="56"/>
      <c r="C608" s="56" t="s">
        <v>803</v>
      </c>
      <c r="D608" s="56" t="s">
        <v>797</v>
      </c>
      <c r="E608" s="56" t="s">
        <v>1778</v>
      </c>
      <c r="F608" s="56" t="s">
        <v>1779</v>
      </c>
      <c r="G608" s="56"/>
      <c r="H608" s="56"/>
      <c r="I608" s="56" t="s">
        <v>110</v>
      </c>
      <c r="J608" s="56" t="s">
        <v>476</v>
      </c>
      <c r="K608" s="56" t="s">
        <v>52</v>
      </c>
      <c r="L608" s="56">
        <v>0</v>
      </c>
      <c r="M608" s="56" t="str">
        <f t="shared" si="18"/>
        <v>TB_CLO_SALES_ADJ_SPC.SALES_ADJ_AMT</v>
      </c>
      <c r="N608" s="54" t="str">
        <f t="shared" si="19"/>
        <v>매출조정특판^TB_CLO_SALES_ADJ_SPC^매출조정금액^SALES_ADJ_AMT^^NUMBER^20,5^Y^0</v>
      </c>
    </row>
    <row r="609" spans="1:14" x14ac:dyDescent="0.25">
      <c r="A609" s="56" t="s">
        <v>668</v>
      </c>
      <c r="B609" s="56"/>
      <c r="C609" s="56" t="s">
        <v>803</v>
      </c>
      <c r="D609" s="56" t="s">
        <v>797</v>
      </c>
      <c r="E609" s="56" t="s">
        <v>1780</v>
      </c>
      <c r="F609" s="56" t="s">
        <v>1781</v>
      </c>
      <c r="G609" s="56"/>
      <c r="H609" s="56"/>
      <c r="I609" s="56" t="s">
        <v>37</v>
      </c>
      <c r="J609" s="56">
        <v>8</v>
      </c>
      <c r="K609" s="56"/>
      <c r="L609" s="56"/>
      <c r="M609" s="56" t="str">
        <f t="shared" si="18"/>
        <v>TB_CLO_SALES_ADJ_SPC.ORD_OUT_DT</v>
      </c>
      <c r="N609" s="54" t="str">
        <f t="shared" si="19"/>
        <v>매출조정특판^TB_CLO_SALES_ADJ_SPC^주문출고일자^ORD_OUT_DT^^VARCHAR2^8^^</v>
      </c>
    </row>
    <row r="610" spans="1:14" x14ac:dyDescent="0.25">
      <c r="A610" s="56" t="s">
        <v>668</v>
      </c>
      <c r="B610" s="56"/>
      <c r="C610" s="56" t="s">
        <v>803</v>
      </c>
      <c r="D610" s="56" t="s">
        <v>797</v>
      </c>
      <c r="E610" s="56" t="s">
        <v>1766</v>
      </c>
      <c r="F610" s="56" t="s">
        <v>1767</v>
      </c>
      <c r="G610" s="56"/>
      <c r="H610" s="56"/>
      <c r="I610" s="56" t="s">
        <v>37</v>
      </c>
      <c r="J610" s="56">
        <v>8</v>
      </c>
      <c r="K610" s="56"/>
      <c r="L610" s="56"/>
      <c r="M610" s="56" t="str">
        <f t="shared" si="18"/>
        <v>TB_CLO_SALES_ADJ_SPC.CONF_DT</v>
      </c>
      <c r="N610" s="54" t="str">
        <f t="shared" si="19"/>
        <v>매출조정특판^TB_CLO_SALES_ADJ_SPC^확정일자^CONF_DT^^VARCHAR2^8^^</v>
      </c>
    </row>
    <row r="611" spans="1:14" x14ac:dyDescent="0.25">
      <c r="A611" s="56" t="s">
        <v>668</v>
      </c>
      <c r="B611" s="56"/>
      <c r="C611" s="56" t="s">
        <v>803</v>
      </c>
      <c r="D611" s="56" t="s">
        <v>797</v>
      </c>
      <c r="E611" s="56" t="s">
        <v>1768</v>
      </c>
      <c r="F611" s="56" t="s">
        <v>1769</v>
      </c>
      <c r="G611" s="56"/>
      <c r="H611" s="56"/>
      <c r="I611" s="56" t="s">
        <v>37</v>
      </c>
      <c r="J611" s="56">
        <v>32</v>
      </c>
      <c r="K611" s="56"/>
      <c r="L611" s="56"/>
      <c r="M611" s="56" t="str">
        <f t="shared" si="18"/>
        <v>TB_CLO_SALES_ADJ_SPC.CONFR_ID</v>
      </c>
      <c r="N611" s="54" t="str">
        <f t="shared" si="19"/>
        <v>매출조정특판^TB_CLO_SALES_ADJ_SPC^확정자ID^CONFR_ID^^VARCHAR2^32^^</v>
      </c>
    </row>
    <row r="612" spans="1:14" x14ac:dyDescent="0.25">
      <c r="A612" s="56" t="s">
        <v>668</v>
      </c>
      <c r="B612" s="56"/>
      <c r="C612" s="56" t="s">
        <v>803</v>
      </c>
      <c r="D612" s="56" t="s">
        <v>797</v>
      </c>
      <c r="E612" s="56" t="s">
        <v>1517</v>
      </c>
      <c r="F612" s="56" t="s">
        <v>1518</v>
      </c>
      <c r="G612" s="56"/>
      <c r="H612" s="56"/>
      <c r="I612" s="56" t="s">
        <v>37</v>
      </c>
      <c r="J612" s="56">
        <v>1</v>
      </c>
      <c r="K612" s="56" t="s">
        <v>52</v>
      </c>
      <c r="L612" s="56" t="s">
        <v>1496</v>
      </c>
      <c r="M612" s="56" t="str">
        <f t="shared" si="18"/>
        <v>TB_CLO_SALES_ADJ_SPC.CONF_YN</v>
      </c>
      <c r="N612" s="54" t="str">
        <f t="shared" si="19"/>
        <v>매출조정특판^TB_CLO_SALES_ADJ_SPC^확정여부^CONF_YN^^VARCHAR2^1^Y^'N'</v>
      </c>
    </row>
    <row r="613" spans="1:14" x14ac:dyDescent="0.25">
      <c r="A613" s="56" t="s">
        <v>668</v>
      </c>
      <c r="B613" s="56"/>
      <c r="C613" s="56" t="s">
        <v>803</v>
      </c>
      <c r="D613" s="56" t="s">
        <v>797</v>
      </c>
      <c r="E613" s="56" t="s">
        <v>53</v>
      </c>
      <c r="F613" s="56" t="s">
        <v>54</v>
      </c>
      <c r="G613" s="56"/>
      <c r="H613" s="56"/>
      <c r="I613" s="56" t="s">
        <v>37</v>
      </c>
      <c r="J613" s="56">
        <v>14</v>
      </c>
      <c r="K613" s="56" t="s">
        <v>52</v>
      </c>
      <c r="L613" s="56"/>
      <c r="M613" s="56" t="str">
        <f t="shared" si="18"/>
        <v>TB_CLO_SALES_ADJ_SPC.REG_DTM</v>
      </c>
      <c r="N613" s="54" t="str">
        <f t="shared" si="19"/>
        <v>매출조정특판^TB_CLO_SALES_ADJ_SPC^등록일시^REG_DTM^^VARCHAR2^14^Y^</v>
      </c>
    </row>
    <row r="614" spans="1:14" x14ac:dyDescent="0.25">
      <c r="A614" s="56" t="s">
        <v>668</v>
      </c>
      <c r="B614" s="56"/>
      <c r="C614" s="56" t="s">
        <v>803</v>
      </c>
      <c r="D614" s="56" t="s">
        <v>797</v>
      </c>
      <c r="E614" s="56" t="s">
        <v>55</v>
      </c>
      <c r="F614" s="56" t="s">
        <v>56</v>
      </c>
      <c r="G614" s="56"/>
      <c r="H614" s="56"/>
      <c r="I614" s="56" t="s">
        <v>37</v>
      </c>
      <c r="J614" s="56">
        <v>32</v>
      </c>
      <c r="K614" s="56" t="s">
        <v>52</v>
      </c>
      <c r="L614" s="56"/>
      <c r="M614" s="56" t="str">
        <f t="shared" si="18"/>
        <v>TB_CLO_SALES_ADJ_SPC.REGR_ID</v>
      </c>
      <c r="N614" s="54" t="str">
        <f t="shared" si="19"/>
        <v>매출조정특판^TB_CLO_SALES_ADJ_SPC^등록자ID^REGR_ID^^VARCHAR2^32^Y^</v>
      </c>
    </row>
    <row r="615" spans="1:14" x14ac:dyDescent="0.25">
      <c r="A615" s="56" t="s">
        <v>668</v>
      </c>
      <c r="B615" s="56"/>
      <c r="C615" s="56" t="s">
        <v>803</v>
      </c>
      <c r="D615" s="56" t="s">
        <v>797</v>
      </c>
      <c r="E615" s="56" t="s">
        <v>57</v>
      </c>
      <c r="F615" s="56" t="s">
        <v>58</v>
      </c>
      <c r="G615" s="56"/>
      <c r="H615" s="56"/>
      <c r="I615" s="56" t="s">
        <v>37</v>
      </c>
      <c r="J615" s="56">
        <v>14</v>
      </c>
      <c r="K615" s="56" t="s">
        <v>52</v>
      </c>
      <c r="L615" s="56"/>
      <c r="M615" s="56" t="str">
        <f t="shared" si="18"/>
        <v>TB_CLO_SALES_ADJ_SPC.MOD_DTM</v>
      </c>
      <c r="N615" s="54" t="str">
        <f t="shared" si="19"/>
        <v>매출조정특판^TB_CLO_SALES_ADJ_SPC^수정일시^MOD_DTM^^VARCHAR2^14^Y^</v>
      </c>
    </row>
    <row r="616" spans="1:14" x14ac:dyDescent="0.25">
      <c r="A616" s="56" t="s">
        <v>668</v>
      </c>
      <c r="B616" s="56"/>
      <c r="C616" s="56" t="s">
        <v>803</v>
      </c>
      <c r="D616" s="56" t="s">
        <v>797</v>
      </c>
      <c r="E616" s="56" t="s">
        <v>59</v>
      </c>
      <c r="F616" s="56" t="s">
        <v>60</v>
      </c>
      <c r="G616" s="56"/>
      <c r="H616" s="56"/>
      <c r="I616" s="56" t="s">
        <v>37</v>
      </c>
      <c r="J616" s="56">
        <v>32</v>
      </c>
      <c r="K616" s="56" t="s">
        <v>52</v>
      </c>
      <c r="L616" s="56"/>
      <c r="M616" s="56" t="str">
        <f t="shared" si="18"/>
        <v>TB_CLO_SALES_ADJ_SPC.MODR_ID</v>
      </c>
      <c r="N616" s="54" t="str">
        <f t="shared" si="19"/>
        <v>매출조정특판^TB_CLO_SALES_ADJ_SPC^수정자ID^MODR_ID^^VARCHAR2^32^Y^</v>
      </c>
    </row>
    <row r="617" spans="1:14" x14ac:dyDescent="0.25">
      <c r="A617" s="56" t="s">
        <v>668</v>
      </c>
      <c r="B617" s="56"/>
      <c r="C617" s="56" t="s">
        <v>395</v>
      </c>
      <c r="D617" s="56" t="s">
        <v>396</v>
      </c>
      <c r="E617" s="56" t="s">
        <v>472</v>
      </c>
      <c r="F617" s="56" t="s">
        <v>64</v>
      </c>
      <c r="G617" s="56" t="s">
        <v>52</v>
      </c>
      <c r="H617" s="56"/>
      <c r="I617" s="56" t="s">
        <v>37</v>
      </c>
      <c r="J617" s="56">
        <v>10</v>
      </c>
      <c r="K617" s="56" t="s">
        <v>52</v>
      </c>
      <c r="L617" s="56"/>
      <c r="M617" s="56" t="str">
        <f t="shared" si="18"/>
        <v>TB_CLO_FSALE_CALC.SHOP_CD</v>
      </c>
      <c r="N617" s="54" t="str">
        <f t="shared" si="19"/>
        <v>역매정산^TB_CLO_FSALE_CALC^매장코드^SHOP_CD^Y^VARCHAR2^10^Y^</v>
      </c>
    </row>
    <row r="618" spans="1:14" x14ac:dyDescent="0.25">
      <c r="A618" s="56" t="s">
        <v>668</v>
      </c>
      <c r="B618" s="56"/>
      <c r="C618" s="56" t="s">
        <v>395</v>
      </c>
      <c r="D618" s="56" t="s">
        <v>396</v>
      </c>
      <c r="E618" s="56" t="s">
        <v>1782</v>
      </c>
      <c r="F618" s="56" t="s">
        <v>1783</v>
      </c>
      <c r="G618" s="56" t="s">
        <v>52</v>
      </c>
      <c r="H618" s="56"/>
      <c r="I618" s="56" t="s">
        <v>37</v>
      </c>
      <c r="J618" s="56">
        <v>20</v>
      </c>
      <c r="K618" s="56" t="s">
        <v>52</v>
      </c>
      <c r="L618" s="56"/>
      <c r="M618" s="56" t="str">
        <f t="shared" si="18"/>
        <v>TB_CLO_FSALE_CALC.FSALE_CD</v>
      </c>
      <c r="N618" s="54" t="str">
        <f t="shared" si="19"/>
        <v>역매정산^TB_CLO_FSALE_CALC^역매코드^FSALE_CD^Y^VARCHAR2^20^Y^</v>
      </c>
    </row>
    <row r="619" spans="1:14" x14ac:dyDescent="0.25">
      <c r="A619" s="56" t="s">
        <v>668</v>
      </c>
      <c r="B619" s="56"/>
      <c r="C619" s="56" t="s">
        <v>395</v>
      </c>
      <c r="D619" s="56" t="s">
        <v>396</v>
      </c>
      <c r="E619" s="56" t="s">
        <v>829</v>
      </c>
      <c r="F619" s="56" t="s">
        <v>838</v>
      </c>
      <c r="G619" s="56" t="s">
        <v>52</v>
      </c>
      <c r="H619" s="56"/>
      <c r="I619" s="56" t="s">
        <v>37</v>
      </c>
      <c r="J619" s="56">
        <v>20</v>
      </c>
      <c r="K619" s="56" t="s">
        <v>52</v>
      </c>
      <c r="L619" s="56"/>
      <c r="M619" s="56" t="str">
        <f t="shared" si="18"/>
        <v>TB_CLO_FSALE_CALC.ITEM_CD</v>
      </c>
      <c r="N619" s="54" t="str">
        <f t="shared" si="19"/>
        <v>역매정산^TB_CLO_FSALE_CALC^품목코드^ITEM_CD^Y^VARCHAR2^20^Y^</v>
      </c>
    </row>
    <row r="620" spans="1:14" x14ac:dyDescent="0.25">
      <c r="A620" s="56" t="s">
        <v>668</v>
      </c>
      <c r="B620" s="56"/>
      <c r="C620" s="56" t="s">
        <v>395</v>
      </c>
      <c r="D620" s="56" t="s">
        <v>396</v>
      </c>
      <c r="E620" s="56" t="s">
        <v>1784</v>
      </c>
      <c r="F620" s="56" t="s">
        <v>1785</v>
      </c>
      <c r="G620" s="56"/>
      <c r="H620" s="56"/>
      <c r="I620" s="56" t="s">
        <v>110</v>
      </c>
      <c r="J620" s="56" t="s">
        <v>476</v>
      </c>
      <c r="K620" s="56" t="s">
        <v>52</v>
      </c>
      <c r="L620" s="56">
        <v>0</v>
      </c>
      <c r="M620" s="56" t="str">
        <f t="shared" si="18"/>
        <v>TB_CLO_FSALE_CALC.CALC_AMT</v>
      </c>
      <c r="N620" s="54" t="str">
        <f t="shared" si="19"/>
        <v>역매정산^TB_CLO_FSALE_CALC^정산금액^CALC_AMT^^NUMBER^20,5^Y^0</v>
      </c>
    </row>
    <row r="621" spans="1:14" x14ac:dyDescent="0.25">
      <c r="A621" s="56" t="s">
        <v>668</v>
      </c>
      <c r="B621" s="56"/>
      <c r="C621" s="56" t="s">
        <v>395</v>
      </c>
      <c r="D621" s="56" t="s">
        <v>396</v>
      </c>
      <c r="E621" s="56" t="s">
        <v>1712</v>
      </c>
      <c r="F621" s="56" t="s">
        <v>1713</v>
      </c>
      <c r="G621" s="56"/>
      <c r="H621" s="56"/>
      <c r="I621" s="56" t="s">
        <v>37</v>
      </c>
      <c r="J621" s="56">
        <v>20</v>
      </c>
      <c r="K621" s="56"/>
      <c r="L621" s="56"/>
      <c r="M621" s="56" t="str">
        <f t="shared" si="18"/>
        <v>TB_CLO_FSALE_CALC.ERP_ACCT_CD</v>
      </c>
      <c r="N621" s="54" t="str">
        <f t="shared" si="19"/>
        <v>역매정산^TB_CLO_FSALE_CALC^ERP계정코드^ERP_ACCT_CD^^VARCHAR2^20^^</v>
      </c>
    </row>
    <row r="622" spans="1:14" x14ac:dyDescent="0.25">
      <c r="A622" s="56" t="s">
        <v>668</v>
      </c>
      <c r="B622" s="56"/>
      <c r="C622" s="56" t="s">
        <v>395</v>
      </c>
      <c r="D622" s="56" t="s">
        <v>396</v>
      </c>
      <c r="E622" s="56" t="s">
        <v>1714</v>
      </c>
      <c r="F622" s="56" t="s">
        <v>1715</v>
      </c>
      <c r="G622" s="56"/>
      <c r="H622" s="56"/>
      <c r="I622" s="56" t="s">
        <v>37</v>
      </c>
      <c r="J622" s="56">
        <v>8</v>
      </c>
      <c r="K622" s="56"/>
      <c r="L622" s="56"/>
      <c r="M622" s="56" t="str">
        <f t="shared" si="18"/>
        <v>TB_CLO_FSALE_CALC.PROC_DT</v>
      </c>
      <c r="N622" s="54" t="str">
        <f t="shared" si="19"/>
        <v>역매정산^TB_CLO_FSALE_CALC^처리일자^PROC_DT^^VARCHAR2^8^^</v>
      </c>
    </row>
    <row r="623" spans="1:14" x14ac:dyDescent="0.25">
      <c r="A623" s="56" t="s">
        <v>668</v>
      </c>
      <c r="B623" s="56"/>
      <c r="C623" s="56" t="s">
        <v>395</v>
      </c>
      <c r="D623" s="56" t="s">
        <v>396</v>
      </c>
      <c r="E623" s="56" t="s">
        <v>1716</v>
      </c>
      <c r="F623" s="56" t="s">
        <v>1717</v>
      </c>
      <c r="G623" s="56"/>
      <c r="H623" s="56"/>
      <c r="I623" s="56" t="s">
        <v>37</v>
      </c>
      <c r="J623" s="56">
        <v>1</v>
      </c>
      <c r="K623" s="56" t="s">
        <v>52</v>
      </c>
      <c r="L623" s="56" t="s">
        <v>1496</v>
      </c>
      <c r="M623" s="56" t="str">
        <f t="shared" si="18"/>
        <v>TB_CLO_FSALE_CALC.PROC_YN</v>
      </c>
      <c r="N623" s="54" t="str">
        <f t="shared" si="19"/>
        <v>역매정산^TB_CLO_FSALE_CALC^처리여부^PROC_YN^^VARCHAR2^1^Y^'N'</v>
      </c>
    </row>
    <row r="624" spans="1:14" x14ac:dyDescent="0.25">
      <c r="A624" s="56" t="s">
        <v>668</v>
      </c>
      <c r="B624" s="56"/>
      <c r="C624" s="56" t="s">
        <v>395</v>
      </c>
      <c r="D624" s="56" t="s">
        <v>396</v>
      </c>
      <c r="E624" s="56" t="s">
        <v>1786</v>
      </c>
      <c r="F624" s="56" t="s">
        <v>1787</v>
      </c>
      <c r="G624" s="56"/>
      <c r="H624" s="56"/>
      <c r="I624" s="56" t="s">
        <v>37</v>
      </c>
      <c r="J624" s="56">
        <v>20</v>
      </c>
      <c r="K624" s="56"/>
      <c r="L624" s="56"/>
      <c r="M624" s="56" t="str">
        <f t="shared" si="18"/>
        <v>TB_CLO_FSALE_CALC.MILG_NO</v>
      </c>
      <c r="N624" s="54" t="str">
        <f t="shared" si="19"/>
        <v>역매정산^TB_CLO_FSALE_CALC^마일리지번호^MILG_NO^^VARCHAR2^20^^</v>
      </c>
    </row>
    <row r="625" spans="1:14" x14ac:dyDescent="0.25">
      <c r="A625" s="56" t="s">
        <v>668</v>
      </c>
      <c r="B625" s="56"/>
      <c r="C625" s="56" t="s">
        <v>395</v>
      </c>
      <c r="D625" s="56" t="s">
        <v>396</v>
      </c>
      <c r="E625" s="56" t="s">
        <v>50</v>
      </c>
      <c r="F625" s="56" t="s">
        <v>51</v>
      </c>
      <c r="G625" s="56"/>
      <c r="H625" s="56"/>
      <c r="I625" s="56" t="s">
        <v>37</v>
      </c>
      <c r="J625" s="56">
        <v>1</v>
      </c>
      <c r="K625" s="56" t="s">
        <v>52</v>
      </c>
      <c r="L625" s="56" t="s">
        <v>1276</v>
      </c>
      <c r="M625" s="56" t="str">
        <f t="shared" si="18"/>
        <v>TB_CLO_FSALE_CALC.USE_YN</v>
      </c>
      <c r="N625" s="54" t="str">
        <f t="shared" si="19"/>
        <v>역매정산^TB_CLO_FSALE_CALC^사용여부^USE_YN^^VARCHAR2^1^Y^'Y'</v>
      </c>
    </row>
    <row r="626" spans="1:14" x14ac:dyDescent="0.25">
      <c r="A626" s="56" t="s">
        <v>668</v>
      </c>
      <c r="B626" s="56"/>
      <c r="C626" s="56" t="s">
        <v>395</v>
      </c>
      <c r="D626" s="56" t="s">
        <v>396</v>
      </c>
      <c r="E626" s="56" t="s">
        <v>53</v>
      </c>
      <c r="F626" s="56" t="s">
        <v>54</v>
      </c>
      <c r="G626" s="56"/>
      <c r="H626" s="56"/>
      <c r="I626" s="56" t="s">
        <v>37</v>
      </c>
      <c r="J626" s="56">
        <v>14</v>
      </c>
      <c r="K626" s="56" t="s">
        <v>52</v>
      </c>
      <c r="L626" s="56"/>
      <c r="M626" s="56" t="str">
        <f t="shared" si="18"/>
        <v>TB_CLO_FSALE_CALC.REG_DTM</v>
      </c>
      <c r="N626" s="54" t="str">
        <f t="shared" si="19"/>
        <v>역매정산^TB_CLO_FSALE_CALC^등록일시^REG_DTM^^VARCHAR2^14^Y^</v>
      </c>
    </row>
    <row r="627" spans="1:14" x14ac:dyDescent="0.25">
      <c r="A627" s="56" t="s">
        <v>668</v>
      </c>
      <c r="B627" s="56"/>
      <c r="C627" s="56" t="s">
        <v>395</v>
      </c>
      <c r="D627" s="56" t="s">
        <v>396</v>
      </c>
      <c r="E627" s="56" t="s">
        <v>55</v>
      </c>
      <c r="F627" s="56" t="s">
        <v>56</v>
      </c>
      <c r="G627" s="56"/>
      <c r="H627" s="56"/>
      <c r="I627" s="56" t="s">
        <v>37</v>
      </c>
      <c r="J627" s="56">
        <v>32</v>
      </c>
      <c r="K627" s="56" t="s">
        <v>52</v>
      </c>
      <c r="L627" s="56"/>
      <c r="M627" s="56" t="str">
        <f t="shared" si="18"/>
        <v>TB_CLO_FSALE_CALC.REGR_ID</v>
      </c>
      <c r="N627" s="54" t="str">
        <f t="shared" si="19"/>
        <v>역매정산^TB_CLO_FSALE_CALC^등록자ID^REGR_ID^^VARCHAR2^32^Y^</v>
      </c>
    </row>
    <row r="628" spans="1:14" x14ac:dyDescent="0.25">
      <c r="A628" s="56" t="s">
        <v>668</v>
      </c>
      <c r="B628" s="56"/>
      <c r="C628" s="56" t="s">
        <v>395</v>
      </c>
      <c r="D628" s="56" t="s">
        <v>396</v>
      </c>
      <c r="E628" s="56" t="s">
        <v>57</v>
      </c>
      <c r="F628" s="56" t="s">
        <v>58</v>
      </c>
      <c r="G628" s="56"/>
      <c r="H628" s="56"/>
      <c r="I628" s="56" t="s">
        <v>37</v>
      </c>
      <c r="J628" s="56">
        <v>14</v>
      </c>
      <c r="K628" s="56" t="s">
        <v>52</v>
      </c>
      <c r="L628" s="56"/>
      <c r="M628" s="56" t="str">
        <f t="shared" si="18"/>
        <v>TB_CLO_FSALE_CALC.MOD_DTM</v>
      </c>
      <c r="N628" s="54" t="str">
        <f t="shared" si="19"/>
        <v>역매정산^TB_CLO_FSALE_CALC^수정일시^MOD_DTM^^VARCHAR2^14^Y^</v>
      </c>
    </row>
    <row r="629" spans="1:14" x14ac:dyDescent="0.25">
      <c r="A629" s="56" t="s">
        <v>668</v>
      </c>
      <c r="B629" s="56"/>
      <c r="C629" s="56" t="s">
        <v>395</v>
      </c>
      <c r="D629" s="56" t="s">
        <v>396</v>
      </c>
      <c r="E629" s="56" t="s">
        <v>59</v>
      </c>
      <c r="F629" s="56" t="s">
        <v>60</v>
      </c>
      <c r="G629" s="56"/>
      <c r="H629" s="56"/>
      <c r="I629" s="56" t="s">
        <v>37</v>
      </c>
      <c r="J629" s="56">
        <v>32</v>
      </c>
      <c r="K629" s="56" t="s">
        <v>52</v>
      </c>
      <c r="L629" s="56"/>
      <c r="M629" s="56" t="str">
        <f t="shared" si="18"/>
        <v>TB_CLO_FSALE_CALC.MODR_ID</v>
      </c>
      <c r="N629" s="54" t="str">
        <f t="shared" si="19"/>
        <v>역매정산^TB_CLO_FSALE_CALC^수정자ID^MODR_ID^^VARCHAR2^32^Y^</v>
      </c>
    </row>
    <row r="630" spans="1:14" x14ac:dyDescent="0.25">
      <c r="A630" s="56" t="s">
        <v>668</v>
      </c>
      <c r="B630" s="56"/>
      <c r="C630" s="56" t="s">
        <v>1234</v>
      </c>
      <c r="D630" s="56" t="s">
        <v>1235</v>
      </c>
      <c r="E630" s="56" t="s">
        <v>477</v>
      </c>
      <c r="F630" s="56" t="s">
        <v>479</v>
      </c>
      <c r="G630" s="56" t="s">
        <v>52</v>
      </c>
      <c r="H630" s="56"/>
      <c r="I630" s="56" t="s">
        <v>37</v>
      </c>
      <c r="J630" s="56">
        <v>8</v>
      </c>
      <c r="K630" s="56" t="s">
        <v>52</v>
      </c>
      <c r="L630" s="56"/>
      <c r="M630" s="56" t="str">
        <f t="shared" si="18"/>
        <v>TB_CLO_CARD_OPT_CONF.SALES_DT</v>
      </c>
      <c r="N630" s="54" t="str">
        <f t="shared" si="19"/>
        <v>카드임의등록확정^TB_CLO_CARD_OPT_CONF^매출일자^SALES_DT^Y^VARCHAR2^8^Y^</v>
      </c>
    </row>
    <row r="631" spans="1:14" x14ac:dyDescent="0.25">
      <c r="A631" s="56" t="s">
        <v>668</v>
      </c>
      <c r="B631" s="56"/>
      <c r="C631" s="56" t="s">
        <v>1234</v>
      </c>
      <c r="D631" s="56" t="s">
        <v>1235</v>
      </c>
      <c r="E631" s="56" t="s">
        <v>472</v>
      </c>
      <c r="F631" s="56" t="s">
        <v>64</v>
      </c>
      <c r="G631" s="56" t="s">
        <v>52</v>
      </c>
      <c r="H631" s="56"/>
      <c r="I631" s="56" t="s">
        <v>37</v>
      </c>
      <c r="J631" s="56">
        <v>10</v>
      </c>
      <c r="K631" s="56" t="s">
        <v>52</v>
      </c>
      <c r="L631" s="56"/>
      <c r="M631" s="56" t="str">
        <f t="shared" si="18"/>
        <v>TB_CLO_CARD_OPT_CONF.SHOP_CD</v>
      </c>
      <c r="N631" s="54" t="str">
        <f t="shared" si="19"/>
        <v>카드임의등록확정^TB_CLO_CARD_OPT_CONF^매장코드^SHOP_CD^Y^VARCHAR2^10^Y^</v>
      </c>
    </row>
    <row r="632" spans="1:14" x14ac:dyDescent="0.25">
      <c r="A632" s="56" t="s">
        <v>668</v>
      </c>
      <c r="B632" s="56"/>
      <c r="C632" s="56" t="s">
        <v>1234</v>
      </c>
      <c r="D632" s="56" t="s">
        <v>1235</v>
      </c>
      <c r="E632" s="56" t="s">
        <v>480</v>
      </c>
      <c r="F632" s="56" t="s">
        <v>481</v>
      </c>
      <c r="G632" s="56" t="s">
        <v>52</v>
      </c>
      <c r="H632" s="56"/>
      <c r="I632" s="56" t="s">
        <v>37</v>
      </c>
      <c r="J632" s="56">
        <v>2</v>
      </c>
      <c r="K632" s="56" t="s">
        <v>52</v>
      </c>
      <c r="L632" s="56"/>
      <c r="M632" s="56" t="str">
        <f t="shared" si="18"/>
        <v>TB_CLO_CARD_OPT_CONF.POS_NO</v>
      </c>
      <c r="N632" s="54" t="str">
        <f t="shared" si="19"/>
        <v>카드임의등록확정^TB_CLO_CARD_OPT_CONF^POS번호^POS_NO^Y^VARCHAR2^2^Y^</v>
      </c>
    </row>
    <row r="633" spans="1:14" x14ac:dyDescent="0.25">
      <c r="A633" s="56" t="s">
        <v>668</v>
      </c>
      <c r="B633" s="56"/>
      <c r="C633" s="56" t="s">
        <v>1234</v>
      </c>
      <c r="D633" s="56" t="s">
        <v>1235</v>
      </c>
      <c r="E633" s="56" t="s">
        <v>478</v>
      </c>
      <c r="F633" s="56" t="s">
        <v>482</v>
      </c>
      <c r="G633" s="56" t="s">
        <v>52</v>
      </c>
      <c r="H633" s="56"/>
      <c r="I633" s="56" t="s">
        <v>37</v>
      </c>
      <c r="J633" s="56">
        <v>4</v>
      </c>
      <c r="K633" s="56" t="s">
        <v>52</v>
      </c>
      <c r="L633" s="56"/>
      <c r="M633" s="56" t="str">
        <f t="shared" si="18"/>
        <v>TB_CLO_CARD_OPT_CONF.BILL_NO</v>
      </c>
      <c r="N633" s="54" t="str">
        <f t="shared" si="19"/>
        <v>카드임의등록확정^TB_CLO_CARD_OPT_CONF^영수증번호^BILL_NO^Y^VARCHAR2^4^Y^</v>
      </c>
    </row>
    <row r="634" spans="1:14" x14ac:dyDescent="0.25">
      <c r="A634" s="56" t="s">
        <v>668</v>
      </c>
      <c r="B634" s="56"/>
      <c r="C634" s="56" t="s">
        <v>1234</v>
      </c>
      <c r="D634" s="56" t="s">
        <v>1235</v>
      </c>
      <c r="E634" s="56" t="s">
        <v>783</v>
      </c>
      <c r="F634" s="56" t="s">
        <v>784</v>
      </c>
      <c r="G634" s="56" t="s">
        <v>52</v>
      </c>
      <c r="H634" s="56"/>
      <c r="I634" s="56" t="s">
        <v>37</v>
      </c>
      <c r="J634" s="56">
        <v>4</v>
      </c>
      <c r="K634" s="56" t="s">
        <v>52</v>
      </c>
      <c r="L634" s="56"/>
      <c r="M634" s="56" t="str">
        <f t="shared" si="18"/>
        <v>TB_CLO_CARD_OPT_CONF.LINE_NO</v>
      </c>
      <c r="N634" s="54" t="str">
        <f t="shared" si="19"/>
        <v>카드임의등록확정^TB_CLO_CARD_OPT_CONF^라인번호^LINE_NO^Y^VARCHAR2^4^Y^</v>
      </c>
    </row>
    <row r="635" spans="1:14" x14ac:dyDescent="0.25">
      <c r="A635" s="56" t="s">
        <v>668</v>
      </c>
      <c r="B635" s="56"/>
      <c r="C635" s="56" t="s">
        <v>1234</v>
      </c>
      <c r="D635" s="56" t="s">
        <v>1235</v>
      </c>
      <c r="E635" s="56" t="s">
        <v>442</v>
      </c>
      <c r="F635" s="56" t="s">
        <v>443</v>
      </c>
      <c r="G635" s="56"/>
      <c r="H635" s="56"/>
      <c r="I635" s="56" t="s">
        <v>37</v>
      </c>
      <c r="J635" s="56">
        <v>300</v>
      </c>
      <c r="K635" s="56"/>
      <c r="L635" s="56"/>
      <c r="M635" s="56" t="str">
        <f t="shared" si="18"/>
        <v>TB_CLO_CARD_OPT_CONF.CARD_NO</v>
      </c>
      <c r="N635" s="54" t="str">
        <f t="shared" si="19"/>
        <v>카드임의등록확정^TB_CLO_CARD_OPT_CONF^카드번호^CARD_NO^^VARCHAR2^300^^</v>
      </c>
    </row>
    <row r="636" spans="1:14" x14ac:dyDescent="0.25">
      <c r="A636" s="56" t="s">
        <v>668</v>
      </c>
      <c r="B636" s="56"/>
      <c r="C636" s="56" t="s">
        <v>1234</v>
      </c>
      <c r="D636" s="56" t="s">
        <v>1235</v>
      </c>
      <c r="E636" s="56" t="s">
        <v>1517</v>
      </c>
      <c r="F636" s="56" t="s">
        <v>1518</v>
      </c>
      <c r="G636" s="56"/>
      <c r="H636" s="56"/>
      <c r="I636" s="56" t="s">
        <v>37</v>
      </c>
      <c r="J636" s="56">
        <v>1</v>
      </c>
      <c r="K636" s="56" t="s">
        <v>52</v>
      </c>
      <c r="L636" s="56" t="s">
        <v>1788</v>
      </c>
      <c r="M636" s="56" t="str">
        <f t="shared" si="18"/>
        <v>TB_CLO_CARD_OPT_CONF.CONF_YN</v>
      </c>
      <c r="N636" s="54" t="str">
        <f t="shared" si="19"/>
        <v>카드임의등록확정^TB_CLO_CARD_OPT_CONF^확정여부^CONF_YN^^VARCHAR2^1^Y^'N'</v>
      </c>
    </row>
    <row r="637" spans="1:14" x14ac:dyDescent="0.25">
      <c r="A637" s="56" t="s">
        <v>668</v>
      </c>
      <c r="B637" s="56"/>
      <c r="C637" s="56" t="s">
        <v>1234</v>
      </c>
      <c r="D637" s="56" t="s">
        <v>1235</v>
      </c>
      <c r="E637" s="56" t="s">
        <v>1768</v>
      </c>
      <c r="F637" s="56" t="s">
        <v>1769</v>
      </c>
      <c r="G637" s="56"/>
      <c r="H637" s="56"/>
      <c r="I637" s="56" t="s">
        <v>37</v>
      </c>
      <c r="J637" s="56">
        <v>32</v>
      </c>
      <c r="K637" s="56"/>
      <c r="L637" s="56"/>
      <c r="M637" s="56" t="str">
        <f t="shared" si="18"/>
        <v>TB_CLO_CARD_OPT_CONF.CONFR_ID</v>
      </c>
      <c r="N637" s="54" t="str">
        <f t="shared" si="19"/>
        <v>카드임의등록확정^TB_CLO_CARD_OPT_CONF^확정자ID^CONFR_ID^^VARCHAR2^32^^</v>
      </c>
    </row>
    <row r="638" spans="1:14" x14ac:dyDescent="0.25">
      <c r="A638" s="56" t="s">
        <v>668</v>
      </c>
      <c r="B638" s="56"/>
      <c r="C638" s="56" t="s">
        <v>1234</v>
      </c>
      <c r="D638" s="56" t="s">
        <v>1235</v>
      </c>
      <c r="E638" s="56" t="s">
        <v>1789</v>
      </c>
      <c r="F638" s="56" t="s">
        <v>1790</v>
      </c>
      <c r="G638" s="56"/>
      <c r="H638" s="56"/>
      <c r="I638" s="56" t="s">
        <v>37</v>
      </c>
      <c r="J638" s="56">
        <v>14</v>
      </c>
      <c r="K638" s="56"/>
      <c r="L638" s="56"/>
      <c r="M638" s="56" t="str">
        <f t="shared" si="18"/>
        <v>TB_CLO_CARD_OPT_CONF.CONF_DTM</v>
      </c>
      <c r="N638" s="54" t="str">
        <f t="shared" si="19"/>
        <v>카드임의등록확정^TB_CLO_CARD_OPT_CONF^확정일시^CONF_DTM^^VARCHAR2^14^^</v>
      </c>
    </row>
    <row r="639" spans="1:14" x14ac:dyDescent="0.25">
      <c r="A639" s="56" t="s">
        <v>668</v>
      </c>
      <c r="B639" s="56"/>
      <c r="C639" s="56" t="s">
        <v>1234</v>
      </c>
      <c r="D639" s="56" t="s">
        <v>1235</v>
      </c>
      <c r="E639" s="56" t="s">
        <v>53</v>
      </c>
      <c r="F639" s="56" t="s">
        <v>54</v>
      </c>
      <c r="G639" s="56"/>
      <c r="H639" s="56"/>
      <c r="I639" s="56" t="s">
        <v>37</v>
      </c>
      <c r="J639" s="56">
        <v>14</v>
      </c>
      <c r="K639" s="56"/>
      <c r="L639" s="56"/>
      <c r="M639" s="56" t="str">
        <f t="shared" si="18"/>
        <v>TB_CLO_CARD_OPT_CONF.REG_DTM</v>
      </c>
      <c r="N639" s="54" t="str">
        <f t="shared" si="19"/>
        <v>카드임의등록확정^TB_CLO_CARD_OPT_CONF^등록일시^REG_DTM^^VARCHAR2^14^^</v>
      </c>
    </row>
    <row r="640" spans="1:14" x14ac:dyDescent="0.25">
      <c r="A640" s="56" t="s">
        <v>668</v>
      </c>
      <c r="B640" s="56"/>
      <c r="C640" s="56" t="s">
        <v>1234</v>
      </c>
      <c r="D640" s="56" t="s">
        <v>1235</v>
      </c>
      <c r="E640" s="56" t="s">
        <v>55</v>
      </c>
      <c r="F640" s="56" t="s">
        <v>56</v>
      </c>
      <c r="G640" s="56"/>
      <c r="H640" s="56"/>
      <c r="I640" s="56" t="s">
        <v>37</v>
      </c>
      <c r="J640" s="56">
        <v>32</v>
      </c>
      <c r="K640" s="56"/>
      <c r="L640" s="56"/>
      <c r="M640" s="56" t="str">
        <f t="shared" si="18"/>
        <v>TB_CLO_CARD_OPT_CONF.REGR_ID</v>
      </c>
      <c r="N640" s="54" t="str">
        <f t="shared" si="19"/>
        <v>카드임의등록확정^TB_CLO_CARD_OPT_CONF^등록자ID^REGR_ID^^VARCHAR2^32^^</v>
      </c>
    </row>
    <row r="641" spans="1:14" x14ac:dyDescent="0.25">
      <c r="A641" s="56" t="s">
        <v>668</v>
      </c>
      <c r="B641" s="56"/>
      <c r="C641" s="56" t="s">
        <v>804</v>
      </c>
      <c r="D641" s="56" t="s">
        <v>805</v>
      </c>
      <c r="E641" s="56" t="s">
        <v>1589</v>
      </c>
      <c r="F641" s="56" t="s">
        <v>1590</v>
      </c>
      <c r="G641" s="56" t="s">
        <v>52</v>
      </c>
      <c r="H641" s="56"/>
      <c r="I641" s="56" t="s">
        <v>37</v>
      </c>
      <c r="J641" s="56">
        <v>10</v>
      </c>
      <c r="K641" s="56" t="s">
        <v>52</v>
      </c>
      <c r="L641" s="56"/>
      <c r="M641" s="56" t="str">
        <f t="shared" si="18"/>
        <v>TB_CLO_TEAM_EXPECT_SALES.TEAM_CD</v>
      </c>
      <c r="N641" s="54" t="str">
        <f t="shared" si="19"/>
        <v>팀예상매출^TB_CLO_TEAM_EXPECT_SALES^팀코드^TEAM_CD^Y^VARCHAR2^10^Y^</v>
      </c>
    </row>
    <row r="642" spans="1:14" x14ac:dyDescent="0.25">
      <c r="A642" s="56" t="s">
        <v>668</v>
      </c>
      <c r="B642" s="56"/>
      <c r="C642" s="56" t="s">
        <v>804</v>
      </c>
      <c r="D642" s="56" t="s">
        <v>805</v>
      </c>
      <c r="E642" s="56" t="s">
        <v>1458</v>
      </c>
      <c r="F642" s="56" t="s">
        <v>1459</v>
      </c>
      <c r="G642" s="56" t="s">
        <v>52</v>
      </c>
      <c r="H642" s="56"/>
      <c r="I642" s="56" t="s">
        <v>37</v>
      </c>
      <c r="J642" s="56">
        <v>6</v>
      </c>
      <c r="K642" s="56" t="s">
        <v>52</v>
      </c>
      <c r="L642" s="56"/>
      <c r="M642" s="56" t="str">
        <f t="shared" si="18"/>
        <v>TB_CLO_TEAM_EXPECT_SALES.SALES_YM</v>
      </c>
      <c r="N642" s="54" t="str">
        <f t="shared" si="19"/>
        <v>팀예상매출^TB_CLO_TEAM_EXPECT_SALES^매출년월^SALES_YM^Y^VARCHAR2^6^Y^</v>
      </c>
    </row>
    <row r="643" spans="1:14" x14ac:dyDescent="0.25">
      <c r="A643" s="56" t="s">
        <v>668</v>
      </c>
      <c r="B643" s="56"/>
      <c r="C643" s="56" t="s">
        <v>804</v>
      </c>
      <c r="D643" s="56" t="s">
        <v>805</v>
      </c>
      <c r="E643" s="56" t="s">
        <v>1791</v>
      </c>
      <c r="F643" s="56" t="s">
        <v>1792</v>
      </c>
      <c r="G643" s="56"/>
      <c r="H643" s="56"/>
      <c r="I643" s="56" t="s">
        <v>110</v>
      </c>
      <c r="J643" s="56" t="s">
        <v>476</v>
      </c>
      <c r="K643" s="56" t="s">
        <v>52</v>
      </c>
      <c r="L643" s="56"/>
      <c r="M643" s="56" t="str">
        <f t="shared" ref="M643:M706" si="20">CONCATENATE(D643,".",F643)</f>
        <v>TB_CLO_TEAM_EXPECT_SALES.EXPECT_SALES_AMT</v>
      </c>
      <c r="N643" s="54" t="str">
        <f t="shared" ref="N643:N706" si="21">SUBSTITUTE(CONCATENATE(C643,"^",D643,"^",E643,"^",F643,"^",G643,"^",I643,"^",J643,"^",K643,"^",TRIM(L643)),"~","-")</f>
        <v>팀예상매출^TB_CLO_TEAM_EXPECT_SALES^예상매출금액^EXPECT_SALES_AMT^^NUMBER^20,5^Y^</v>
      </c>
    </row>
    <row r="644" spans="1:14" x14ac:dyDescent="0.25">
      <c r="A644" s="56" t="s">
        <v>668</v>
      </c>
      <c r="B644" s="56"/>
      <c r="C644" s="56" t="s">
        <v>804</v>
      </c>
      <c r="D644" s="56" t="s">
        <v>805</v>
      </c>
      <c r="E644" s="56" t="s">
        <v>53</v>
      </c>
      <c r="F644" s="56" t="s">
        <v>54</v>
      </c>
      <c r="G644" s="56"/>
      <c r="H644" s="56"/>
      <c r="I644" s="56" t="s">
        <v>37</v>
      </c>
      <c r="J644" s="56">
        <v>14</v>
      </c>
      <c r="K644" s="56" t="s">
        <v>52</v>
      </c>
      <c r="L644" s="56"/>
      <c r="M644" s="56" t="str">
        <f t="shared" si="20"/>
        <v>TB_CLO_TEAM_EXPECT_SALES.REG_DTM</v>
      </c>
      <c r="N644" s="54" t="str">
        <f t="shared" si="21"/>
        <v>팀예상매출^TB_CLO_TEAM_EXPECT_SALES^등록일시^REG_DTM^^VARCHAR2^14^Y^</v>
      </c>
    </row>
    <row r="645" spans="1:14" x14ac:dyDescent="0.25">
      <c r="A645" s="56" t="s">
        <v>668</v>
      </c>
      <c r="B645" s="56"/>
      <c r="C645" s="56" t="s">
        <v>804</v>
      </c>
      <c r="D645" s="56" t="s">
        <v>805</v>
      </c>
      <c r="E645" s="56" t="s">
        <v>55</v>
      </c>
      <c r="F645" s="56" t="s">
        <v>56</v>
      </c>
      <c r="G645" s="56"/>
      <c r="H645" s="56"/>
      <c r="I645" s="56" t="s">
        <v>37</v>
      </c>
      <c r="J645" s="56">
        <v>32</v>
      </c>
      <c r="K645" s="56" t="s">
        <v>52</v>
      </c>
      <c r="L645" s="56"/>
      <c r="M645" s="56" t="str">
        <f t="shared" si="20"/>
        <v>TB_CLO_TEAM_EXPECT_SALES.REGR_ID</v>
      </c>
      <c r="N645" s="54" t="str">
        <f t="shared" si="21"/>
        <v>팀예상매출^TB_CLO_TEAM_EXPECT_SALES^등록자ID^REGR_ID^^VARCHAR2^32^Y^</v>
      </c>
    </row>
    <row r="646" spans="1:14" x14ac:dyDescent="0.25">
      <c r="A646" s="56" t="s">
        <v>668</v>
      </c>
      <c r="B646" s="56"/>
      <c r="C646" s="56" t="s">
        <v>804</v>
      </c>
      <c r="D646" s="56" t="s">
        <v>805</v>
      </c>
      <c r="E646" s="56" t="s">
        <v>57</v>
      </c>
      <c r="F646" s="56" t="s">
        <v>58</v>
      </c>
      <c r="G646" s="56"/>
      <c r="H646" s="56"/>
      <c r="I646" s="56" t="s">
        <v>37</v>
      </c>
      <c r="J646" s="56">
        <v>14</v>
      </c>
      <c r="K646" s="56" t="s">
        <v>52</v>
      </c>
      <c r="L646" s="56"/>
      <c r="M646" s="56" t="str">
        <f t="shared" si="20"/>
        <v>TB_CLO_TEAM_EXPECT_SALES.MOD_DTM</v>
      </c>
      <c r="N646" s="54" t="str">
        <f t="shared" si="21"/>
        <v>팀예상매출^TB_CLO_TEAM_EXPECT_SALES^수정일시^MOD_DTM^^VARCHAR2^14^Y^</v>
      </c>
    </row>
    <row r="647" spans="1:14" x14ac:dyDescent="0.25">
      <c r="A647" s="56" t="s">
        <v>668</v>
      </c>
      <c r="B647" s="56"/>
      <c r="C647" s="56" t="s">
        <v>804</v>
      </c>
      <c r="D647" s="56" t="s">
        <v>805</v>
      </c>
      <c r="E647" s="56" t="s">
        <v>59</v>
      </c>
      <c r="F647" s="56" t="s">
        <v>60</v>
      </c>
      <c r="G647" s="56"/>
      <c r="H647" s="56"/>
      <c r="I647" s="56" t="s">
        <v>37</v>
      </c>
      <c r="J647" s="56">
        <v>32</v>
      </c>
      <c r="K647" s="56" t="s">
        <v>52</v>
      </c>
      <c r="L647" s="56"/>
      <c r="M647" s="56" t="str">
        <f t="shared" si="20"/>
        <v>TB_CLO_TEAM_EXPECT_SALES.MODR_ID</v>
      </c>
      <c r="N647" s="54" t="str">
        <f t="shared" si="21"/>
        <v>팀예상매출^TB_CLO_TEAM_EXPECT_SALES^수정자ID^MODR_ID^^VARCHAR2^32^Y^</v>
      </c>
    </row>
    <row r="648" spans="1:14" x14ac:dyDescent="0.25">
      <c r="A648" s="56" t="s">
        <v>668</v>
      </c>
      <c r="B648" s="56"/>
      <c r="C648" s="56" t="s">
        <v>389</v>
      </c>
      <c r="D648" s="56" t="s">
        <v>390</v>
      </c>
      <c r="E648" s="56" t="s">
        <v>101</v>
      </c>
      <c r="F648" s="56" t="s">
        <v>102</v>
      </c>
      <c r="G648" s="56" t="s">
        <v>52</v>
      </c>
      <c r="H648" s="56"/>
      <c r="I648" s="56" t="s">
        <v>37</v>
      </c>
      <c r="J648" s="56">
        <v>10</v>
      </c>
      <c r="K648" s="56" t="s">
        <v>52</v>
      </c>
      <c r="L648" s="56"/>
      <c r="M648" s="56" t="str">
        <f t="shared" si="20"/>
        <v>TB_CLO_POINT_BURDEN_STD.CHAIN_LCLS_CD</v>
      </c>
      <c r="N648" s="54" t="str">
        <f t="shared" si="21"/>
        <v>포인트부담기준^TB_CLO_POINT_BURDEN_STD^가맹대분류코드^CHAIN_LCLS_CD^Y^VARCHAR2^10^Y^</v>
      </c>
    </row>
    <row r="649" spans="1:14" x14ac:dyDescent="0.25">
      <c r="A649" s="56" t="s">
        <v>668</v>
      </c>
      <c r="B649" s="56"/>
      <c r="C649" s="56" t="s">
        <v>389</v>
      </c>
      <c r="D649" s="56" t="s">
        <v>390</v>
      </c>
      <c r="E649" s="56" t="s">
        <v>1168</v>
      </c>
      <c r="F649" s="56" t="s">
        <v>1169</v>
      </c>
      <c r="G649" s="56" t="s">
        <v>52</v>
      </c>
      <c r="H649" s="56"/>
      <c r="I649" s="56" t="s">
        <v>37</v>
      </c>
      <c r="J649" s="56">
        <v>10</v>
      </c>
      <c r="K649" s="56" t="s">
        <v>52</v>
      </c>
      <c r="L649" s="56"/>
      <c r="M649" s="56" t="str">
        <f t="shared" si="20"/>
        <v>TB_CLO_POINT_BURDEN_STD.BRAND_CD</v>
      </c>
      <c r="N649" s="54" t="str">
        <f t="shared" si="21"/>
        <v>포인트부담기준^TB_CLO_POINT_BURDEN_STD^브랜드코드^BRAND_CD^Y^VARCHAR2^10^Y^</v>
      </c>
    </row>
    <row r="650" spans="1:14" x14ac:dyDescent="0.25">
      <c r="A650" s="56" t="s">
        <v>668</v>
      </c>
      <c r="B650" s="56"/>
      <c r="C650" s="56" t="s">
        <v>389</v>
      </c>
      <c r="D650" s="56" t="s">
        <v>390</v>
      </c>
      <c r="E650" s="56" t="s">
        <v>1793</v>
      </c>
      <c r="F650" s="56" t="s">
        <v>1794</v>
      </c>
      <c r="G650" s="56"/>
      <c r="H650" s="56"/>
      <c r="I650" s="56" t="s">
        <v>110</v>
      </c>
      <c r="J650" s="56" t="s">
        <v>1397</v>
      </c>
      <c r="K650" s="56" t="s">
        <v>52</v>
      </c>
      <c r="L650" s="56">
        <v>0</v>
      </c>
      <c r="M650" s="56" t="str">
        <f t="shared" si="20"/>
        <v>TB_CLO_POINT_BURDEN_STD.BURDEN_RATE</v>
      </c>
      <c r="N650" s="54" t="str">
        <f t="shared" si="21"/>
        <v>포인트부담기준^TB_CLO_POINT_BURDEN_STD^부담율^BURDEN_RATE^^NUMBER^6,3^Y^0</v>
      </c>
    </row>
    <row r="651" spans="1:14" x14ac:dyDescent="0.25">
      <c r="A651" s="56" t="s">
        <v>668</v>
      </c>
      <c r="B651" s="56"/>
      <c r="C651" s="56" t="s">
        <v>389</v>
      </c>
      <c r="D651" s="56" t="s">
        <v>390</v>
      </c>
      <c r="E651" s="56" t="s">
        <v>50</v>
      </c>
      <c r="F651" s="56" t="s">
        <v>51</v>
      </c>
      <c r="G651" s="56"/>
      <c r="H651" s="56"/>
      <c r="I651" s="56" t="s">
        <v>37</v>
      </c>
      <c r="J651" s="56">
        <v>1</v>
      </c>
      <c r="K651" s="56" t="s">
        <v>52</v>
      </c>
      <c r="L651" s="56" t="s">
        <v>1276</v>
      </c>
      <c r="M651" s="56" t="str">
        <f t="shared" si="20"/>
        <v>TB_CLO_POINT_BURDEN_STD.USE_YN</v>
      </c>
      <c r="N651" s="54" t="str">
        <f t="shared" si="21"/>
        <v>포인트부담기준^TB_CLO_POINT_BURDEN_STD^사용여부^USE_YN^^VARCHAR2^1^Y^'Y'</v>
      </c>
    </row>
    <row r="652" spans="1:14" x14ac:dyDescent="0.25">
      <c r="A652" s="56" t="s">
        <v>668</v>
      </c>
      <c r="B652" s="56"/>
      <c r="C652" s="56" t="s">
        <v>389</v>
      </c>
      <c r="D652" s="56" t="s">
        <v>390</v>
      </c>
      <c r="E652" s="56" t="s">
        <v>53</v>
      </c>
      <c r="F652" s="56" t="s">
        <v>54</v>
      </c>
      <c r="G652" s="56"/>
      <c r="H652" s="56"/>
      <c r="I652" s="56" t="s">
        <v>37</v>
      </c>
      <c r="J652" s="56">
        <v>14</v>
      </c>
      <c r="K652" s="56" t="s">
        <v>52</v>
      </c>
      <c r="L652" s="56"/>
      <c r="M652" s="56" t="str">
        <f t="shared" si="20"/>
        <v>TB_CLO_POINT_BURDEN_STD.REG_DTM</v>
      </c>
      <c r="N652" s="54" t="str">
        <f t="shared" si="21"/>
        <v>포인트부담기준^TB_CLO_POINT_BURDEN_STD^등록일시^REG_DTM^^VARCHAR2^14^Y^</v>
      </c>
    </row>
    <row r="653" spans="1:14" x14ac:dyDescent="0.25">
      <c r="A653" s="56" t="s">
        <v>668</v>
      </c>
      <c r="B653" s="56"/>
      <c r="C653" s="56" t="s">
        <v>389</v>
      </c>
      <c r="D653" s="56" t="s">
        <v>390</v>
      </c>
      <c r="E653" s="56" t="s">
        <v>55</v>
      </c>
      <c r="F653" s="56" t="s">
        <v>56</v>
      </c>
      <c r="G653" s="56"/>
      <c r="H653" s="56"/>
      <c r="I653" s="56" t="s">
        <v>37</v>
      </c>
      <c r="J653" s="56">
        <v>32</v>
      </c>
      <c r="K653" s="56" t="s">
        <v>52</v>
      </c>
      <c r="L653" s="56"/>
      <c r="M653" s="56" t="str">
        <f t="shared" si="20"/>
        <v>TB_CLO_POINT_BURDEN_STD.REGR_ID</v>
      </c>
      <c r="N653" s="54" t="str">
        <f t="shared" si="21"/>
        <v>포인트부담기준^TB_CLO_POINT_BURDEN_STD^등록자ID^REGR_ID^^VARCHAR2^32^Y^</v>
      </c>
    </row>
    <row r="654" spans="1:14" x14ac:dyDescent="0.25">
      <c r="A654" s="56" t="s">
        <v>668</v>
      </c>
      <c r="B654" s="56"/>
      <c r="C654" s="56" t="s">
        <v>389</v>
      </c>
      <c r="D654" s="56" t="s">
        <v>390</v>
      </c>
      <c r="E654" s="56" t="s">
        <v>57</v>
      </c>
      <c r="F654" s="56" t="s">
        <v>58</v>
      </c>
      <c r="G654" s="56"/>
      <c r="H654" s="56"/>
      <c r="I654" s="56" t="s">
        <v>37</v>
      </c>
      <c r="J654" s="56">
        <v>14</v>
      </c>
      <c r="K654" s="56" t="s">
        <v>52</v>
      </c>
      <c r="L654" s="56"/>
      <c r="M654" s="56" t="str">
        <f t="shared" si="20"/>
        <v>TB_CLO_POINT_BURDEN_STD.MOD_DTM</v>
      </c>
      <c r="N654" s="54" t="str">
        <f t="shared" si="21"/>
        <v>포인트부담기준^TB_CLO_POINT_BURDEN_STD^수정일시^MOD_DTM^^VARCHAR2^14^Y^</v>
      </c>
    </row>
    <row r="655" spans="1:14" x14ac:dyDescent="0.25">
      <c r="A655" s="56" t="s">
        <v>668</v>
      </c>
      <c r="B655" s="56"/>
      <c r="C655" s="56" t="s">
        <v>389</v>
      </c>
      <c r="D655" s="56" t="s">
        <v>390</v>
      </c>
      <c r="E655" s="56" t="s">
        <v>59</v>
      </c>
      <c r="F655" s="56" t="s">
        <v>60</v>
      </c>
      <c r="G655" s="56"/>
      <c r="H655" s="56"/>
      <c r="I655" s="56" t="s">
        <v>37</v>
      </c>
      <c r="J655" s="56">
        <v>32</v>
      </c>
      <c r="K655" s="56" t="s">
        <v>52</v>
      </c>
      <c r="L655" s="56"/>
      <c r="M655" s="56" t="str">
        <f t="shared" si="20"/>
        <v>TB_CLO_POINT_BURDEN_STD.MODR_ID</v>
      </c>
      <c r="N655" s="54" t="str">
        <f t="shared" si="21"/>
        <v>포인트부담기준^TB_CLO_POINT_BURDEN_STD^수정자ID^MODR_ID^^VARCHAR2^32^Y^</v>
      </c>
    </row>
    <row r="656" spans="1:14" x14ac:dyDescent="0.25">
      <c r="A656" s="56" t="s">
        <v>668</v>
      </c>
      <c r="B656" s="56"/>
      <c r="C656" s="56" t="s">
        <v>385</v>
      </c>
      <c r="D656" s="56" t="s">
        <v>386</v>
      </c>
      <c r="E656" s="56" t="s">
        <v>472</v>
      </c>
      <c r="F656" s="56" t="s">
        <v>64</v>
      </c>
      <c r="G656" s="56" t="s">
        <v>52</v>
      </c>
      <c r="H656" s="56"/>
      <c r="I656" s="56" t="s">
        <v>37</v>
      </c>
      <c r="J656" s="56">
        <v>10</v>
      </c>
      <c r="K656" s="56" t="s">
        <v>52</v>
      </c>
      <c r="L656" s="56"/>
      <c r="M656" s="56" t="str">
        <f t="shared" si="20"/>
        <v>TB_CLO_POINT_CALC.SHOP_CD</v>
      </c>
      <c r="N656" s="54" t="str">
        <f t="shared" si="21"/>
        <v>포인트정산^TB_CLO_POINT_CALC^매장코드^SHOP_CD^Y^VARCHAR2^10^Y^</v>
      </c>
    </row>
    <row r="657" spans="1:14" x14ac:dyDescent="0.25">
      <c r="A657" s="56" t="s">
        <v>668</v>
      </c>
      <c r="B657" s="56"/>
      <c r="C657" s="56" t="s">
        <v>385</v>
      </c>
      <c r="D657" s="56" t="s">
        <v>386</v>
      </c>
      <c r="E657" s="56" t="s">
        <v>1702</v>
      </c>
      <c r="F657" s="56" t="s">
        <v>1703</v>
      </c>
      <c r="G657" s="56" t="s">
        <v>52</v>
      </c>
      <c r="H657" s="56"/>
      <c r="I657" s="56" t="s">
        <v>37</v>
      </c>
      <c r="J657" s="56">
        <v>6</v>
      </c>
      <c r="K657" s="56" t="s">
        <v>52</v>
      </c>
      <c r="L657" s="56"/>
      <c r="M657" s="56" t="str">
        <f t="shared" si="20"/>
        <v>TB_CLO_POINT_CALC.CALC_YM</v>
      </c>
      <c r="N657" s="54" t="str">
        <f t="shared" si="21"/>
        <v>포인트정산^TB_CLO_POINT_CALC^정산년월^CALC_YM^Y^VARCHAR2^6^Y^</v>
      </c>
    </row>
    <row r="658" spans="1:14" x14ac:dyDescent="0.25">
      <c r="A658" s="56" t="s">
        <v>668</v>
      </c>
      <c r="B658" s="56"/>
      <c r="C658" s="56" t="s">
        <v>385</v>
      </c>
      <c r="D658" s="56" t="s">
        <v>386</v>
      </c>
      <c r="E658" s="56" t="s">
        <v>1793</v>
      </c>
      <c r="F658" s="56" t="s">
        <v>1794</v>
      </c>
      <c r="G658" s="56"/>
      <c r="H658" s="56"/>
      <c r="I658" s="56" t="s">
        <v>110</v>
      </c>
      <c r="J658" s="56" t="s">
        <v>1397</v>
      </c>
      <c r="K658" s="56" t="s">
        <v>52</v>
      </c>
      <c r="L658" s="56">
        <v>0</v>
      </c>
      <c r="M658" s="56" t="str">
        <f t="shared" si="20"/>
        <v>TB_CLO_POINT_CALC.BURDEN_RATE</v>
      </c>
      <c r="N658" s="54" t="str">
        <f t="shared" si="21"/>
        <v>포인트정산^TB_CLO_POINT_CALC^부담율^BURDEN_RATE^^NUMBER^6,3^Y^0</v>
      </c>
    </row>
    <row r="659" spans="1:14" x14ac:dyDescent="0.25">
      <c r="A659" s="56" t="s">
        <v>668</v>
      </c>
      <c r="B659" s="56"/>
      <c r="C659" s="56" t="s">
        <v>385</v>
      </c>
      <c r="D659" s="56" t="s">
        <v>386</v>
      </c>
      <c r="E659" s="56" t="s">
        <v>1795</v>
      </c>
      <c r="F659" s="56" t="s">
        <v>1796</v>
      </c>
      <c r="G659" s="56"/>
      <c r="H659" s="56"/>
      <c r="I659" s="56" t="s">
        <v>110</v>
      </c>
      <c r="J659" s="56" t="s">
        <v>476</v>
      </c>
      <c r="K659" s="56" t="s">
        <v>52</v>
      </c>
      <c r="L659" s="56">
        <v>0</v>
      </c>
      <c r="M659" s="56" t="str">
        <f t="shared" si="20"/>
        <v>TB_CLO_POINT_CALC.CALC_PROC_AMT</v>
      </c>
      <c r="N659" s="54" t="str">
        <f t="shared" si="21"/>
        <v>포인트정산^TB_CLO_POINT_CALC^정산처리금액^CALC_PROC_AMT^^NUMBER^20,5^Y^0</v>
      </c>
    </row>
    <row r="660" spans="1:14" x14ac:dyDescent="0.25">
      <c r="A660" s="56" t="s">
        <v>668</v>
      </c>
      <c r="B660" s="56"/>
      <c r="C660" s="56" t="s">
        <v>385</v>
      </c>
      <c r="D660" s="56" t="s">
        <v>386</v>
      </c>
      <c r="E660" s="56" t="s">
        <v>1797</v>
      </c>
      <c r="F660" s="56" t="s">
        <v>1798</v>
      </c>
      <c r="G660" s="56"/>
      <c r="H660" s="56"/>
      <c r="I660" s="56" t="s">
        <v>110</v>
      </c>
      <c r="J660" s="56" t="s">
        <v>476</v>
      </c>
      <c r="K660" s="56" t="s">
        <v>52</v>
      </c>
      <c r="L660" s="56">
        <v>0</v>
      </c>
      <c r="M660" s="56" t="str">
        <f t="shared" si="20"/>
        <v>TB_CLO_POINT_CALC.CALC_PROC_POINT_AMT</v>
      </c>
      <c r="N660" s="54" t="str">
        <f t="shared" si="21"/>
        <v>포인트정산^TB_CLO_POINT_CALC^정산처리포인트금액^CALC_PROC_POINT_AMT^^NUMBER^20,5^Y^0</v>
      </c>
    </row>
    <row r="661" spans="1:14" x14ac:dyDescent="0.25">
      <c r="A661" s="56" t="s">
        <v>668</v>
      </c>
      <c r="B661" s="56"/>
      <c r="C661" s="56" t="s">
        <v>385</v>
      </c>
      <c r="D661" s="56" t="s">
        <v>386</v>
      </c>
      <c r="E661" s="56" t="s">
        <v>1712</v>
      </c>
      <c r="F661" s="56" t="s">
        <v>1713</v>
      </c>
      <c r="G661" s="56"/>
      <c r="H661" s="56"/>
      <c r="I661" s="56" t="s">
        <v>37</v>
      </c>
      <c r="J661" s="56">
        <v>20</v>
      </c>
      <c r="K661" s="56"/>
      <c r="L661" s="56"/>
      <c r="M661" s="56" t="str">
        <f t="shared" si="20"/>
        <v>TB_CLO_POINT_CALC.ERP_ACCT_CD</v>
      </c>
      <c r="N661" s="54" t="str">
        <f t="shared" si="21"/>
        <v>포인트정산^TB_CLO_POINT_CALC^ERP계정코드^ERP_ACCT_CD^^VARCHAR2^20^^</v>
      </c>
    </row>
    <row r="662" spans="1:14" x14ac:dyDescent="0.25">
      <c r="A662" s="56" t="s">
        <v>668</v>
      </c>
      <c r="B662" s="56"/>
      <c r="C662" s="56" t="s">
        <v>385</v>
      </c>
      <c r="D662" s="56" t="s">
        <v>386</v>
      </c>
      <c r="E662" s="56" t="s">
        <v>1714</v>
      </c>
      <c r="F662" s="56" t="s">
        <v>1715</v>
      </c>
      <c r="G662" s="56"/>
      <c r="H662" s="56"/>
      <c r="I662" s="56" t="s">
        <v>37</v>
      </c>
      <c r="J662" s="56">
        <v>8</v>
      </c>
      <c r="K662" s="56"/>
      <c r="L662" s="56"/>
      <c r="M662" s="56" t="str">
        <f t="shared" si="20"/>
        <v>TB_CLO_POINT_CALC.PROC_DT</v>
      </c>
      <c r="N662" s="54" t="str">
        <f t="shared" si="21"/>
        <v>포인트정산^TB_CLO_POINT_CALC^처리일자^PROC_DT^^VARCHAR2^8^^</v>
      </c>
    </row>
    <row r="663" spans="1:14" x14ac:dyDescent="0.25">
      <c r="A663" s="56" t="s">
        <v>668</v>
      </c>
      <c r="B663" s="56"/>
      <c r="C663" s="56" t="s">
        <v>385</v>
      </c>
      <c r="D663" s="56" t="s">
        <v>386</v>
      </c>
      <c r="E663" s="56" t="s">
        <v>1716</v>
      </c>
      <c r="F663" s="56" t="s">
        <v>1717</v>
      </c>
      <c r="G663" s="56"/>
      <c r="H663" s="56"/>
      <c r="I663" s="56" t="s">
        <v>37</v>
      </c>
      <c r="J663" s="56">
        <v>1</v>
      </c>
      <c r="K663" s="56" t="s">
        <v>52</v>
      </c>
      <c r="L663" s="56" t="s">
        <v>1496</v>
      </c>
      <c r="M663" s="56" t="str">
        <f t="shared" si="20"/>
        <v>TB_CLO_POINT_CALC.PROC_YN</v>
      </c>
      <c r="N663" s="54" t="str">
        <f t="shared" si="21"/>
        <v>포인트정산^TB_CLO_POINT_CALC^처리여부^PROC_YN^^VARCHAR2^1^Y^'N'</v>
      </c>
    </row>
    <row r="664" spans="1:14" x14ac:dyDescent="0.25">
      <c r="A664" s="56" t="s">
        <v>668</v>
      </c>
      <c r="B664" s="56"/>
      <c r="C664" s="56" t="s">
        <v>385</v>
      </c>
      <c r="D664" s="56" t="s">
        <v>386</v>
      </c>
      <c r="E664" s="56" t="s">
        <v>1799</v>
      </c>
      <c r="F664" s="56" t="s">
        <v>1800</v>
      </c>
      <c r="G664" s="56"/>
      <c r="H664" s="56"/>
      <c r="I664" s="56" t="s">
        <v>110</v>
      </c>
      <c r="J664" s="56" t="s">
        <v>476</v>
      </c>
      <c r="K664" s="56" t="s">
        <v>52</v>
      </c>
      <c r="L664" s="56">
        <v>0</v>
      </c>
      <c r="M664" s="56" t="str">
        <f t="shared" si="20"/>
        <v>TB_CLO_POINT_CALC.REMAIN_POINT_AMT</v>
      </c>
      <c r="N664" s="54" t="str">
        <f t="shared" si="21"/>
        <v>포인트정산^TB_CLO_POINT_CALC^잔여포인트금액^REMAIN_POINT_AMT^^NUMBER^20,5^Y^0</v>
      </c>
    </row>
    <row r="665" spans="1:14" x14ac:dyDescent="0.25">
      <c r="A665" s="56" t="s">
        <v>668</v>
      </c>
      <c r="B665" s="56"/>
      <c r="C665" s="56" t="s">
        <v>385</v>
      </c>
      <c r="D665" s="56" t="s">
        <v>386</v>
      </c>
      <c r="E665" s="56" t="s">
        <v>50</v>
      </c>
      <c r="F665" s="56" t="s">
        <v>51</v>
      </c>
      <c r="G665" s="56"/>
      <c r="H665" s="56"/>
      <c r="I665" s="56" t="s">
        <v>37</v>
      </c>
      <c r="J665" s="56">
        <v>1</v>
      </c>
      <c r="K665" s="56" t="s">
        <v>52</v>
      </c>
      <c r="L665" s="56" t="s">
        <v>1276</v>
      </c>
      <c r="M665" s="56" t="str">
        <f t="shared" si="20"/>
        <v>TB_CLO_POINT_CALC.USE_YN</v>
      </c>
      <c r="N665" s="54" t="str">
        <f t="shared" si="21"/>
        <v>포인트정산^TB_CLO_POINT_CALC^사용여부^USE_YN^^VARCHAR2^1^Y^'Y'</v>
      </c>
    </row>
    <row r="666" spans="1:14" x14ac:dyDescent="0.25">
      <c r="A666" s="56" t="s">
        <v>668</v>
      </c>
      <c r="B666" s="56"/>
      <c r="C666" s="56" t="s">
        <v>385</v>
      </c>
      <c r="D666" s="56" t="s">
        <v>386</v>
      </c>
      <c r="E666" s="56" t="s">
        <v>53</v>
      </c>
      <c r="F666" s="56" t="s">
        <v>54</v>
      </c>
      <c r="G666" s="56"/>
      <c r="H666" s="56"/>
      <c r="I666" s="56" t="s">
        <v>37</v>
      </c>
      <c r="J666" s="56">
        <v>14</v>
      </c>
      <c r="K666" s="56" t="s">
        <v>52</v>
      </c>
      <c r="L666" s="56"/>
      <c r="M666" s="56" t="str">
        <f t="shared" si="20"/>
        <v>TB_CLO_POINT_CALC.REG_DTM</v>
      </c>
      <c r="N666" s="54" t="str">
        <f t="shared" si="21"/>
        <v>포인트정산^TB_CLO_POINT_CALC^등록일시^REG_DTM^^VARCHAR2^14^Y^</v>
      </c>
    </row>
    <row r="667" spans="1:14" x14ac:dyDescent="0.25">
      <c r="A667" s="56" t="s">
        <v>668</v>
      </c>
      <c r="B667" s="56"/>
      <c r="C667" s="56" t="s">
        <v>385</v>
      </c>
      <c r="D667" s="56" t="s">
        <v>386</v>
      </c>
      <c r="E667" s="56" t="s">
        <v>55</v>
      </c>
      <c r="F667" s="56" t="s">
        <v>56</v>
      </c>
      <c r="G667" s="56"/>
      <c r="H667" s="56"/>
      <c r="I667" s="56" t="s">
        <v>37</v>
      </c>
      <c r="J667" s="56">
        <v>32</v>
      </c>
      <c r="K667" s="56" t="s">
        <v>52</v>
      </c>
      <c r="L667" s="56"/>
      <c r="M667" s="56" t="str">
        <f t="shared" si="20"/>
        <v>TB_CLO_POINT_CALC.REGR_ID</v>
      </c>
      <c r="N667" s="54" t="str">
        <f t="shared" si="21"/>
        <v>포인트정산^TB_CLO_POINT_CALC^등록자ID^REGR_ID^^VARCHAR2^32^Y^</v>
      </c>
    </row>
    <row r="668" spans="1:14" x14ac:dyDescent="0.25">
      <c r="A668" s="56" t="s">
        <v>668</v>
      </c>
      <c r="B668" s="56"/>
      <c r="C668" s="56" t="s">
        <v>385</v>
      </c>
      <c r="D668" s="56" t="s">
        <v>386</v>
      </c>
      <c r="E668" s="56" t="s">
        <v>57</v>
      </c>
      <c r="F668" s="56" t="s">
        <v>58</v>
      </c>
      <c r="G668" s="56"/>
      <c r="H668" s="56"/>
      <c r="I668" s="56" t="s">
        <v>37</v>
      </c>
      <c r="J668" s="56">
        <v>14</v>
      </c>
      <c r="K668" s="56" t="s">
        <v>52</v>
      </c>
      <c r="L668" s="56"/>
      <c r="M668" s="56" t="str">
        <f t="shared" si="20"/>
        <v>TB_CLO_POINT_CALC.MOD_DTM</v>
      </c>
      <c r="N668" s="54" t="str">
        <f t="shared" si="21"/>
        <v>포인트정산^TB_CLO_POINT_CALC^수정일시^MOD_DTM^^VARCHAR2^14^Y^</v>
      </c>
    </row>
    <row r="669" spans="1:14" x14ac:dyDescent="0.25">
      <c r="A669" s="56" t="s">
        <v>668</v>
      </c>
      <c r="B669" s="56"/>
      <c r="C669" s="56" t="s">
        <v>385</v>
      </c>
      <c r="D669" s="56" t="s">
        <v>386</v>
      </c>
      <c r="E669" s="56" t="s">
        <v>59</v>
      </c>
      <c r="F669" s="56" t="s">
        <v>60</v>
      </c>
      <c r="G669" s="56"/>
      <c r="H669" s="56"/>
      <c r="I669" s="56" t="s">
        <v>37</v>
      </c>
      <c r="J669" s="56">
        <v>32</v>
      </c>
      <c r="K669" s="56" t="s">
        <v>52</v>
      </c>
      <c r="L669" s="56"/>
      <c r="M669" s="56" t="str">
        <f t="shared" si="20"/>
        <v>TB_CLO_POINT_CALC.MODR_ID</v>
      </c>
      <c r="N669" s="54" t="str">
        <f t="shared" si="21"/>
        <v>포인트정산^TB_CLO_POINT_CALC^수정자ID^MODR_ID^^VARCHAR2^32^Y^</v>
      </c>
    </row>
    <row r="670" spans="1:14" x14ac:dyDescent="0.25">
      <c r="A670" s="56" t="s">
        <v>668</v>
      </c>
      <c r="B670" s="56"/>
      <c r="C670" s="56" t="s">
        <v>114</v>
      </c>
      <c r="D670" s="56" t="s">
        <v>115</v>
      </c>
      <c r="E670" s="56" t="s">
        <v>472</v>
      </c>
      <c r="F670" s="56" t="s">
        <v>64</v>
      </c>
      <c r="G670" s="56" t="s">
        <v>52</v>
      </c>
      <c r="H670" s="56"/>
      <c r="I670" s="56" t="s">
        <v>37</v>
      </c>
      <c r="J670" s="56">
        <v>10</v>
      </c>
      <c r="K670" s="56" t="s">
        <v>52</v>
      </c>
      <c r="L670" s="56"/>
      <c r="M670" s="56" t="str">
        <f t="shared" si="20"/>
        <v>TB_CLO_PROM_CALC.SHOP_CD</v>
      </c>
      <c r="N670" s="54" t="str">
        <f t="shared" si="21"/>
        <v>프로모션정산^TB_CLO_PROM_CALC^매장코드^SHOP_CD^Y^VARCHAR2^10^Y^</v>
      </c>
    </row>
    <row r="671" spans="1:14" x14ac:dyDescent="0.25">
      <c r="A671" s="56" t="s">
        <v>668</v>
      </c>
      <c r="B671" s="56"/>
      <c r="C671" s="56" t="s">
        <v>114</v>
      </c>
      <c r="D671" s="56" t="s">
        <v>115</v>
      </c>
      <c r="E671" s="56" t="s">
        <v>765</v>
      </c>
      <c r="F671" s="56" t="s">
        <v>766</v>
      </c>
      <c r="G671" s="56" t="s">
        <v>52</v>
      </c>
      <c r="H671" s="56"/>
      <c r="I671" s="56" t="s">
        <v>37</v>
      </c>
      <c r="J671" s="56">
        <v>6</v>
      </c>
      <c r="K671" s="56" t="s">
        <v>52</v>
      </c>
      <c r="L671" s="56"/>
      <c r="M671" s="56" t="str">
        <f t="shared" si="20"/>
        <v>TB_CLO_PROM_CALC.PROM_CD</v>
      </c>
      <c r="N671" s="54" t="str">
        <f t="shared" si="21"/>
        <v>프로모션정산^TB_CLO_PROM_CALC^프로모션코드^PROM_CD^Y^VARCHAR2^6^Y^</v>
      </c>
    </row>
    <row r="672" spans="1:14" x14ac:dyDescent="0.25">
      <c r="A672" s="56" t="s">
        <v>668</v>
      </c>
      <c r="B672" s="56"/>
      <c r="C672" s="56" t="s">
        <v>114</v>
      </c>
      <c r="D672" s="56" t="s">
        <v>115</v>
      </c>
      <c r="E672" s="56" t="s">
        <v>1801</v>
      </c>
      <c r="F672" s="56" t="s">
        <v>1802</v>
      </c>
      <c r="G672" s="56" t="s">
        <v>52</v>
      </c>
      <c r="H672" s="56"/>
      <c r="I672" s="56" t="s">
        <v>110</v>
      </c>
      <c r="J672" s="56">
        <v>3</v>
      </c>
      <c r="K672" s="56" t="s">
        <v>52</v>
      </c>
      <c r="L672" s="56"/>
      <c r="M672" s="56" t="str">
        <f t="shared" si="20"/>
        <v>TB_CLO_PROM_CALC.CALC_SEQ</v>
      </c>
      <c r="N672" s="54" t="str">
        <f t="shared" si="21"/>
        <v>프로모션정산^TB_CLO_PROM_CALC^정산일련번호^CALC_SEQ^Y^NUMBER^3^Y^</v>
      </c>
    </row>
    <row r="673" spans="1:14" x14ac:dyDescent="0.25">
      <c r="A673" s="56" t="s">
        <v>668</v>
      </c>
      <c r="B673" s="56"/>
      <c r="C673" s="56" t="s">
        <v>114</v>
      </c>
      <c r="D673" s="56" t="s">
        <v>115</v>
      </c>
      <c r="E673" s="56" t="s">
        <v>581</v>
      </c>
      <c r="F673" s="56" t="s">
        <v>1803</v>
      </c>
      <c r="G673" s="56" t="s">
        <v>52</v>
      </c>
      <c r="H673" s="56"/>
      <c r="I673" s="56" t="s">
        <v>37</v>
      </c>
      <c r="J673" s="56">
        <v>3</v>
      </c>
      <c r="K673" s="56" t="s">
        <v>52</v>
      </c>
      <c r="L673" s="56"/>
      <c r="M673" s="56" t="str">
        <f t="shared" si="20"/>
        <v>TB_CLO_PROM_CALC.CALC_TP_CD</v>
      </c>
      <c r="N673" s="54" t="str">
        <f t="shared" si="21"/>
        <v>프로모션정산^TB_CLO_PROM_CALC^정산유형코드^CALC_TP_CD^Y^VARCHAR2^3^Y^</v>
      </c>
    </row>
    <row r="674" spans="1:14" x14ac:dyDescent="0.25">
      <c r="A674" s="56" t="s">
        <v>668</v>
      </c>
      <c r="B674" s="56"/>
      <c r="C674" s="56" t="s">
        <v>114</v>
      </c>
      <c r="D674" s="56" t="s">
        <v>115</v>
      </c>
      <c r="E674" s="56" t="s">
        <v>1804</v>
      </c>
      <c r="F674" s="56" t="s">
        <v>1805</v>
      </c>
      <c r="G674" s="56"/>
      <c r="H674" s="56"/>
      <c r="I674" s="56" t="s">
        <v>37</v>
      </c>
      <c r="J674" s="56">
        <v>8</v>
      </c>
      <c r="K674" s="56" t="s">
        <v>52</v>
      </c>
      <c r="L674" s="56"/>
      <c r="M674" s="56" t="str">
        <f t="shared" si="20"/>
        <v>TB_CLO_PROM_CALC.APPLY_DT</v>
      </c>
      <c r="N674" s="54" t="str">
        <f t="shared" si="21"/>
        <v>프로모션정산^TB_CLO_PROM_CALC^적용일자^APPLY_DT^^VARCHAR2^8^Y^</v>
      </c>
    </row>
    <row r="675" spans="1:14" x14ac:dyDescent="0.25">
      <c r="A675" s="56" t="s">
        <v>668</v>
      </c>
      <c r="B675" s="56"/>
      <c r="C675" s="56" t="s">
        <v>114</v>
      </c>
      <c r="D675" s="56" t="s">
        <v>115</v>
      </c>
      <c r="E675" s="56" t="s">
        <v>1795</v>
      </c>
      <c r="F675" s="56" t="s">
        <v>1796</v>
      </c>
      <c r="G675" s="56"/>
      <c r="H675" s="56"/>
      <c r="I675" s="56" t="s">
        <v>110</v>
      </c>
      <c r="J675" s="56" t="s">
        <v>476</v>
      </c>
      <c r="K675" s="56" t="s">
        <v>52</v>
      </c>
      <c r="L675" s="56">
        <v>0</v>
      </c>
      <c r="M675" s="56" t="str">
        <f t="shared" si="20"/>
        <v>TB_CLO_PROM_CALC.CALC_PROC_AMT</v>
      </c>
      <c r="N675" s="54" t="str">
        <f t="shared" si="21"/>
        <v>프로모션정산^TB_CLO_PROM_CALC^정산처리금액^CALC_PROC_AMT^^NUMBER^20,5^Y^0</v>
      </c>
    </row>
    <row r="676" spans="1:14" x14ac:dyDescent="0.25">
      <c r="A676" s="56" t="s">
        <v>668</v>
      </c>
      <c r="B676" s="56"/>
      <c r="C676" s="56" t="s">
        <v>114</v>
      </c>
      <c r="D676" s="56" t="s">
        <v>115</v>
      </c>
      <c r="E676" s="56" t="s">
        <v>1712</v>
      </c>
      <c r="F676" s="56" t="s">
        <v>1713</v>
      </c>
      <c r="G676" s="56"/>
      <c r="H676" s="56"/>
      <c r="I676" s="56" t="s">
        <v>37</v>
      </c>
      <c r="J676" s="56">
        <v>20</v>
      </c>
      <c r="K676" s="56"/>
      <c r="L676" s="56"/>
      <c r="M676" s="56" t="str">
        <f t="shared" si="20"/>
        <v>TB_CLO_PROM_CALC.ERP_ACCT_CD</v>
      </c>
      <c r="N676" s="54" t="str">
        <f t="shared" si="21"/>
        <v>프로모션정산^TB_CLO_PROM_CALC^ERP계정코드^ERP_ACCT_CD^^VARCHAR2^20^^</v>
      </c>
    </row>
    <row r="677" spans="1:14" x14ac:dyDescent="0.25">
      <c r="A677" s="56" t="s">
        <v>668</v>
      </c>
      <c r="B677" s="56"/>
      <c r="C677" s="56" t="s">
        <v>114</v>
      </c>
      <c r="D677" s="56" t="s">
        <v>115</v>
      </c>
      <c r="E677" s="56" t="s">
        <v>1714</v>
      </c>
      <c r="F677" s="56" t="s">
        <v>1715</v>
      </c>
      <c r="G677" s="56"/>
      <c r="H677" s="56"/>
      <c r="I677" s="56" t="s">
        <v>37</v>
      </c>
      <c r="J677" s="56">
        <v>8</v>
      </c>
      <c r="K677" s="56"/>
      <c r="L677" s="56"/>
      <c r="M677" s="56" t="str">
        <f t="shared" si="20"/>
        <v>TB_CLO_PROM_CALC.PROC_DT</v>
      </c>
      <c r="N677" s="54" t="str">
        <f t="shared" si="21"/>
        <v>프로모션정산^TB_CLO_PROM_CALC^처리일자^PROC_DT^^VARCHAR2^8^^</v>
      </c>
    </row>
    <row r="678" spans="1:14" x14ac:dyDescent="0.25">
      <c r="A678" s="56" t="s">
        <v>668</v>
      </c>
      <c r="B678" s="56"/>
      <c r="C678" s="56" t="s">
        <v>114</v>
      </c>
      <c r="D678" s="56" t="s">
        <v>115</v>
      </c>
      <c r="E678" s="56" t="s">
        <v>1716</v>
      </c>
      <c r="F678" s="56" t="s">
        <v>1717</v>
      </c>
      <c r="G678" s="56"/>
      <c r="H678" s="56"/>
      <c r="I678" s="56" t="s">
        <v>37</v>
      </c>
      <c r="J678" s="56">
        <v>1</v>
      </c>
      <c r="K678" s="56" t="s">
        <v>52</v>
      </c>
      <c r="L678" s="56" t="s">
        <v>1496</v>
      </c>
      <c r="M678" s="56" t="str">
        <f t="shared" si="20"/>
        <v>TB_CLO_PROM_CALC.PROC_YN</v>
      </c>
      <c r="N678" s="54" t="str">
        <f t="shared" si="21"/>
        <v>프로모션정산^TB_CLO_PROM_CALC^처리여부^PROC_YN^^VARCHAR2^1^Y^'N'</v>
      </c>
    </row>
    <row r="679" spans="1:14" x14ac:dyDescent="0.25">
      <c r="A679" s="56" t="s">
        <v>668</v>
      </c>
      <c r="B679" s="56"/>
      <c r="C679" s="56" t="s">
        <v>114</v>
      </c>
      <c r="D679" s="56" t="s">
        <v>115</v>
      </c>
      <c r="E679" s="56" t="s">
        <v>1786</v>
      </c>
      <c r="F679" s="56" t="s">
        <v>1787</v>
      </c>
      <c r="G679" s="56"/>
      <c r="H679" s="56"/>
      <c r="I679" s="56" t="s">
        <v>37</v>
      </c>
      <c r="J679" s="56">
        <v>20</v>
      </c>
      <c r="K679" s="56"/>
      <c r="L679" s="56"/>
      <c r="M679" s="56" t="str">
        <f t="shared" si="20"/>
        <v>TB_CLO_PROM_CALC.MILG_NO</v>
      </c>
      <c r="N679" s="54" t="str">
        <f t="shared" si="21"/>
        <v>프로모션정산^TB_CLO_PROM_CALC^마일리지번호^MILG_NO^^VARCHAR2^20^^</v>
      </c>
    </row>
    <row r="680" spans="1:14" x14ac:dyDescent="0.25">
      <c r="A680" s="56" t="s">
        <v>668</v>
      </c>
      <c r="B680" s="56"/>
      <c r="C680" s="56" t="s">
        <v>114</v>
      </c>
      <c r="D680" s="56" t="s">
        <v>115</v>
      </c>
      <c r="E680" s="56" t="s">
        <v>50</v>
      </c>
      <c r="F680" s="56" t="s">
        <v>51</v>
      </c>
      <c r="G680" s="56"/>
      <c r="H680" s="56"/>
      <c r="I680" s="56" t="s">
        <v>37</v>
      </c>
      <c r="J680" s="56">
        <v>1</v>
      </c>
      <c r="K680" s="56" t="s">
        <v>52</v>
      </c>
      <c r="L680" s="56" t="s">
        <v>1276</v>
      </c>
      <c r="M680" s="56" t="str">
        <f t="shared" si="20"/>
        <v>TB_CLO_PROM_CALC.USE_YN</v>
      </c>
      <c r="N680" s="54" t="str">
        <f t="shared" si="21"/>
        <v>프로모션정산^TB_CLO_PROM_CALC^사용여부^USE_YN^^VARCHAR2^1^Y^'Y'</v>
      </c>
    </row>
    <row r="681" spans="1:14" x14ac:dyDescent="0.25">
      <c r="A681" s="56" t="s">
        <v>668</v>
      </c>
      <c r="B681" s="56"/>
      <c r="C681" s="56" t="s">
        <v>114</v>
      </c>
      <c r="D681" s="56" t="s">
        <v>115</v>
      </c>
      <c r="E681" s="56" t="s">
        <v>53</v>
      </c>
      <c r="F681" s="56" t="s">
        <v>54</v>
      </c>
      <c r="G681" s="56"/>
      <c r="H681" s="56"/>
      <c r="I681" s="56" t="s">
        <v>37</v>
      </c>
      <c r="J681" s="56">
        <v>14</v>
      </c>
      <c r="K681" s="56" t="s">
        <v>52</v>
      </c>
      <c r="L681" s="56"/>
      <c r="M681" s="56" t="str">
        <f t="shared" si="20"/>
        <v>TB_CLO_PROM_CALC.REG_DTM</v>
      </c>
      <c r="N681" s="54" t="str">
        <f t="shared" si="21"/>
        <v>프로모션정산^TB_CLO_PROM_CALC^등록일시^REG_DTM^^VARCHAR2^14^Y^</v>
      </c>
    </row>
    <row r="682" spans="1:14" x14ac:dyDescent="0.25">
      <c r="A682" s="56" t="s">
        <v>668</v>
      </c>
      <c r="B682" s="56"/>
      <c r="C682" s="56" t="s">
        <v>114</v>
      </c>
      <c r="D682" s="56" t="s">
        <v>115</v>
      </c>
      <c r="E682" s="56" t="s">
        <v>55</v>
      </c>
      <c r="F682" s="56" t="s">
        <v>56</v>
      </c>
      <c r="G682" s="56"/>
      <c r="H682" s="56"/>
      <c r="I682" s="56" t="s">
        <v>37</v>
      </c>
      <c r="J682" s="56">
        <v>32</v>
      </c>
      <c r="K682" s="56" t="s">
        <v>52</v>
      </c>
      <c r="L682" s="56"/>
      <c r="M682" s="56" t="str">
        <f t="shared" si="20"/>
        <v>TB_CLO_PROM_CALC.REGR_ID</v>
      </c>
      <c r="N682" s="54" t="str">
        <f t="shared" si="21"/>
        <v>프로모션정산^TB_CLO_PROM_CALC^등록자ID^REGR_ID^^VARCHAR2^32^Y^</v>
      </c>
    </row>
    <row r="683" spans="1:14" x14ac:dyDescent="0.25">
      <c r="A683" s="56" t="s">
        <v>668</v>
      </c>
      <c r="B683" s="56"/>
      <c r="C683" s="56" t="s">
        <v>114</v>
      </c>
      <c r="D683" s="56" t="s">
        <v>115</v>
      </c>
      <c r="E683" s="56" t="s">
        <v>57</v>
      </c>
      <c r="F683" s="56" t="s">
        <v>58</v>
      </c>
      <c r="G683" s="56"/>
      <c r="H683" s="56"/>
      <c r="I683" s="56" t="s">
        <v>37</v>
      </c>
      <c r="J683" s="56">
        <v>14</v>
      </c>
      <c r="K683" s="56" t="s">
        <v>52</v>
      </c>
      <c r="L683" s="56"/>
      <c r="M683" s="56" t="str">
        <f t="shared" si="20"/>
        <v>TB_CLO_PROM_CALC.MOD_DTM</v>
      </c>
      <c r="N683" s="54" t="str">
        <f t="shared" si="21"/>
        <v>프로모션정산^TB_CLO_PROM_CALC^수정일시^MOD_DTM^^VARCHAR2^14^Y^</v>
      </c>
    </row>
    <row r="684" spans="1:14" x14ac:dyDescent="0.25">
      <c r="A684" s="56" t="s">
        <v>668</v>
      </c>
      <c r="B684" s="56"/>
      <c r="C684" s="56" t="s">
        <v>114</v>
      </c>
      <c r="D684" s="56" t="s">
        <v>115</v>
      </c>
      <c r="E684" s="56" t="s">
        <v>59</v>
      </c>
      <c r="F684" s="56" t="s">
        <v>60</v>
      </c>
      <c r="G684" s="56"/>
      <c r="H684" s="56"/>
      <c r="I684" s="56" t="s">
        <v>37</v>
      </c>
      <c r="J684" s="56">
        <v>32</v>
      </c>
      <c r="K684" s="56" t="s">
        <v>52</v>
      </c>
      <c r="L684" s="56"/>
      <c r="M684" s="56" t="str">
        <f t="shared" si="20"/>
        <v>TB_CLO_PROM_CALC.MODR_ID</v>
      </c>
      <c r="N684" s="54" t="str">
        <f t="shared" si="21"/>
        <v>프로모션정산^TB_CLO_PROM_CALC^수정자ID^MODR_ID^^VARCHAR2^32^Y^</v>
      </c>
    </row>
    <row r="685" spans="1:14" x14ac:dyDescent="0.25">
      <c r="A685" s="56" t="s">
        <v>668</v>
      </c>
      <c r="B685" s="56"/>
      <c r="C685" s="56" t="s">
        <v>114</v>
      </c>
      <c r="D685" s="56" t="s">
        <v>115</v>
      </c>
      <c r="E685" s="56" t="s">
        <v>1806</v>
      </c>
      <c r="F685" s="56" t="s">
        <v>1807</v>
      </c>
      <c r="G685" s="56"/>
      <c r="H685" s="56"/>
      <c r="I685" s="56" t="s">
        <v>37</v>
      </c>
      <c r="J685" s="56">
        <v>8</v>
      </c>
      <c r="K685" s="56"/>
      <c r="L685" s="56"/>
      <c r="M685" s="56" t="str">
        <f t="shared" si="20"/>
        <v>TB_CLO_PROM_CALC.CALC_STT_DT</v>
      </c>
      <c r="N685" s="54" t="str">
        <f t="shared" si="21"/>
        <v>프로모션정산^TB_CLO_PROM_CALC^정산시작일자^CALC_STT_DT^^VARCHAR2^8^^</v>
      </c>
    </row>
    <row r="686" spans="1:14" x14ac:dyDescent="0.25">
      <c r="A686" s="56" t="s">
        <v>668</v>
      </c>
      <c r="B686" s="56"/>
      <c r="C686" s="56" t="s">
        <v>114</v>
      </c>
      <c r="D686" s="56" t="s">
        <v>115</v>
      </c>
      <c r="E686" s="56" t="s">
        <v>1808</v>
      </c>
      <c r="F686" s="56" t="s">
        <v>1809</v>
      </c>
      <c r="G686" s="56"/>
      <c r="H686" s="56"/>
      <c r="I686" s="56" t="s">
        <v>37</v>
      </c>
      <c r="J686" s="56">
        <v>8</v>
      </c>
      <c r="K686" s="56"/>
      <c r="L686" s="56"/>
      <c r="M686" s="56" t="str">
        <f t="shared" si="20"/>
        <v>TB_CLO_PROM_CALC.CALC_END_DT</v>
      </c>
      <c r="N686" s="54" t="str">
        <f t="shared" si="21"/>
        <v>프로모션정산^TB_CLO_PROM_CALC^정산종료일자^CALC_END_DT^^VARCHAR2^8^^</v>
      </c>
    </row>
    <row r="687" spans="1:14" x14ac:dyDescent="0.25">
      <c r="A687" s="56" t="s">
        <v>668</v>
      </c>
      <c r="B687" s="56"/>
      <c r="C687" s="56" t="s">
        <v>114</v>
      </c>
      <c r="D687" s="56" t="s">
        <v>115</v>
      </c>
      <c r="E687" s="56" t="s">
        <v>1810</v>
      </c>
      <c r="F687" s="56" t="s">
        <v>1811</v>
      </c>
      <c r="G687" s="56"/>
      <c r="H687" s="56"/>
      <c r="I687" s="56" t="s">
        <v>37</v>
      </c>
      <c r="J687" s="56">
        <v>3</v>
      </c>
      <c r="K687" s="56" t="s">
        <v>52</v>
      </c>
      <c r="L687" s="56" t="s">
        <v>1812</v>
      </c>
      <c r="M687" s="56" t="str">
        <f t="shared" si="20"/>
        <v>TB_CLO_PROM_CALC.PROM_COND_CD</v>
      </c>
      <c r="N687" s="54" t="str">
        <f t="shared" si="21"/>
        <v>프로모션정산^TB_CLO_PROM_CALC^프로모션조건코드^PROM_COND_CD^^VARCHAR2^3^Y^'001'</v>
      </c>
    </row>
    <row r="688" spans="1:14" x14ac:dyDescent="0.25">
      <c r="A688" s="56" t="s">
        <v>669</v>
      </c>
      <c r="B688" s="56"/>
      <c r="C688" s="56" t="s">
        <v>138</v>
      </c>
      <c r="D688" s="56" t="s">
        <v>139</v>
      </c>
      <c r="E688" s="56" t="s">
        <v>138</v>
      </c>
      <c r="F688" s="56" t="s">
        <v>1813</v>
      </c>
      <c r="G688" s="56" t="s">
        <v>52</v>
      </c>
      <c r="H688" s="56"/>
      <c r="I688" s="56" t="s">
        <v>37</v>
      </c>
      <c r="J688" s="56">
        <v>30</v>
      </c>
      <c r="K688" s="56" t="s">
        <v>52</v>
      </c>
      <c r="L688" s="56"/>
      <c r="M688" s="56" t="str">
        <f t="shared" si="20"/>
        <v>TB_SYS_COMM_CD.COMM_CD</v>
      </c>
      <c r="N688" s="54" t="str">
        <f t="shared" si="21"/>
        <v>공통코드^TB_SYS_COMM_CD^공통코드^COMM_CD^Y^VARCHAR2^30^Y^</v>
      </c>
    </row>
    <row r="689" spans="1:14" x14ac:dyDescent="0.25">
      <c r="A689" s="56" t="s">
        <v>669</v>
      </c>
      <c r="B689" s="56"/>
      <c r="C689" s="56" t="s">
        <v>138</v>
      </c>
      <c r="D689" s="56" t="s">
        <v>139</v>
      </c>
      <c r="E689" s="56" t="s">
        <v>1814</v>
      </c>
      <c r="F689" s="56" t="s">
        <v>1815</v>
      </c>
      <c r="G689" s="56"/>
      <c r="H689" s="56"/>
      <c r="I689" s="56" t="s">
        <v>37</v>
      </c>
      <c r="J689" s="56">
        <v>300</v>
      </c>
      <c r="K689" s="56" t="s">
        <v>52</v>
      </c>
      <c r="L689" s="56"/>
      <c r="M689" s="56" t="str">
        <f t="shared" si="20"/>
        <v>TB_SYS_COMM_CD.COMM_NM</v>
      </c>
      <c r="N689" s="54" t="str">
        <f t="shared" si="21"/>
        <v>공통코드^TB_SYS_COMM_CD^공통명^COMM_NM^^VARCHAR2^300^Y^</v>
      </c>
    </row>
    <row r="690" spans="1:14" x14ac:dyDescent="0.25">
      <c r="A690" s="56" t="s">
        <v>669</v>
      </c>
      <c r="B690" s="56"/>
      <c r="C690" s="56" t="s">
        <v>138</v>
      </c>
      <c r="D690" s="56" t="s">
        <v>139</v>
      </c>
      <c r="E690" s="56" t="s">
        <v>762</v>
      </c>
      <c r="F690" s="56" t="s">
        <v>761</v>
      </c>
      <c r="G690" s="56"/>
      <c r="H690" s="56"/>
      <c r="I690" s="56" t="s">
        <v>37</v>
      </c>
      <c r="J690" s="56">
        <v>30</v>
      </c>
      <c r="K690" s="56"/>
      <c r="L690" s="56"/>
      <c r="M690" s="56" t="str">
        <f t="shared" si="20"/>
        <v>TB_SYS_COMM_CD.ERP_COMM_CD</v>
      </c>
      <c r="N690" s="54" t="str">
        <f t="shared" si="21"/>
        <v>공통코드^TB_SYS_COMM_CD^ERP공통코드^ERP_COMM_CD^^VARCHAR2^30^^</v>
      </c>
    </row>
    <row r="691" spans="1:14" x14ac:dyDescent="0.25">
      <c r="A691" s="56" t="s">
        <v>669</v>
      </c>
      <c r="B691" s="56"/>
      <c r="C691" s="56" t="s">
        <v>138</v>
      </c>
      <c r="D691" s="56" t="s">
        <v>139</v>
      </c>
      <c r="E691" s="56" t="s">
        <v>1816</v>
      </c>
      <c r="F691" s="56" t="s">
        <v>1259</v>
      </c>
      <c r="G691" s="56"/>
      <c r="H691" s="56"/>
      <c r="I691" s="56" t="s">
        <v>37</v>
      </c>
      <c r="J691" s="56">
        <v>1</v>
      </c>
      <c r="K691" s="56" t="s">
        <v>52</v>
      </c>
      <c r="L691" s="56" t="s">
        <v>1496</v>
      </c>
      <c r="M691" s="56" t="str">
        <f t="shared" si="20"/>
        <v>TB_SYS_COMM_CD.ERP_RECV_YN</v>
      </c>
      <c r="N691" s="54" t="str">
        <f t="shared" si="21"/>
        <v>공통코드^TB_SYS_COMM_CD^ERP수신여부^ERP_RECV_YN^^VARCHAR2^1^Y^'N'</v>
      </c>
    </row>
    <row r="692" spans="1:14" x14ac:dyDescent="0.25">
      <c r="A692" s="56" t="s">
        <v>669</v>
      </c>
      <c r="B692" s="56"/>
      <c r="C692" s="56" t="s">
        <v>138</v>
      </c>
      <c r="D692" s="56" t="s">
        <v>139</v>
      </c>
      <c r="E692" s="56" t="s">
        <v>1817</v>
      </c>
      <c r="F692" s="56" t="s">
        <v>1818</v>
      </c>
      <c r="G692" s="56"/>
      <c r="H692" s="56"/>
      <c r="I692" s="56" t="s">
        <v>37</v>
      </c>
      <c r="J692" s="56">
        <v>1</v>
      </c>
      <c r="K692" s="56" t="s">
        <v>52</v>
      </c>
      <c r="L692" s="56" t="s">
        <v>1496</v>
      </c>
      <c r="M692" s="56" t="str">
        <f t="shared" si="20"/>
        <v>TB_SYS_COMM_CD.POS_SEND_YN</v>
      </c>
      <c r="N692" s="54" t="str">
        <f t="shared" si="21"/>
        <v>공통코드^TB_SYS_COMM_CD^POS전송여부^POS_SEND_YN^^VARCHAR2^1^Y^'N'</v>
      </c>
    </row>
    <row r="693" spans="1:14" x14ac:dyDescent="0.25">
      <c r="A693" s="56" t="s">
        <v>669</v>
      </c>
      <c r="B693" s="56"/>
      <c r="C693" s="56" t="s">
        <v>138</v>
      </c>
      <c r="D693" s="56" t="s">
        <v>139</v>
      </c>
      <c r="E693" s="56" t="s">
        <v>50</v>
      </c>
      <c r="F693" s="56" t="s">
        <v>51</v>
      </c>
      <c r="G693" s="56"/>
      <c r="H693" s="56"/>
      <c r="I693" s="56" t="s">
        <v>37</v>
      </c>
      <c r="J693" s="56">
        <v>1</v>
      </c>
      <c r="K693" s="56" t="s">
        <v>52</v>
      </c>
      <c r="L693" s="56" t="s">
        <v>1276</v>
      </c>
      <c r="M693" s="56" t="str">
        <f t="shared" si="20"/>
        <v>TB_SYS_COMM_CD.USE_YN</v>
      </c>
      <c r="N693" s="54" t="str">
        <f t="shared" si="21"/>
        <v>공통코드^TB_SYS_COMM_CD^사용여부^USE_YN^^VARCHAR2^1^Y^'Y'</v>
      </c>
    </row>
    <row r="694" spans="1:14" x14ac:dyDescent="0.25">
      <c r="A694" s="56" t="s">
        <v>669</v>
      </c>
      <c r="B694" s="56"/>
      <c r="C694" s="56" t="s">
        <v>138</v>
      </c>
      <c r="D694" s="56" t="s">
        <v>139</v>
      </c>
      <c r="E694" s="56" t="s">
        <v>61</v>
      </c>
      <c r="F694" s="56" t="s">
        <v>62</v>
      </c>
      <c r="G694" s="56"/>
      <c r="H694" s="56"/>
      <c r="I694" s="56" t="s">
        <v>37</v>
      </c>
      <c r="J694" s="56">
        <v>2000</v>
      </c>
      <c r="K694" s="56"/>
      <c r="L694" s="56"/>
      <c r="M694" s="56" t="str">
        <f t="shared" si="20"/>
        <v>TB_SYS_COMM_CD.REMARK</v>
      </c>
      <c r="N694" s="54" t="str">
        <f t="shared" si="21"/>
        <v>공통코드^TB_SYS_COMM_CD^비고^REMARK^^VARCHAR2^2000^^</v>
      </c>
    </row>
    <row r="695" spans="1:14" x14ac:dyDescent="0.25">
      <c r="A695" s="56" t="s">
        <v>669</v>
      </c>
      <c r="B695" s="56"/>
      <c r="C695" s="56" t="s">
        <v>138</v>
      </c>
      <c r="D695" s="56" t="s">
        <v>139</v>
      </c>
      <c r="E695" s="56" t="s">
        <v>53</v>
      </c>
      <c r="F695" s="56" t="s">
        <v>54</v>
      </c>
      <c r="G695" s="56"/>
      <c r="H695" s="56"/>
      <c r="I695" s="56" t="s">
        <v>37</v>
      </c>
      <c r="J695" s="56">
        <v>14</v>
      </c>
      <c r="K695" s="56" t="s">
        <v>52</v>
      </c>
      <c r="L695" s="56"/>
      <c r="M695" s="56" t="str">
        <f t="shared" si="20"/>
        <v>TB_SYS_COMM_CD.REG_DTM</v>
      </c>
      <c r="N695" s="54" t="str">
        <f t="shared" si="21"/>
        <v>공통코드^TB_SYS_COMM_CD^등록일시^REG_DTM^^VARCHAR2^14^Y^</v>
      </c>
    </row>
    <row r="696" spans="1:14" x14ac:dyDescent="0.25">
      <c r="A696" s="56" t="s">
        <v>669</v>
      </c>
      <c r="B696" s="56"/>
      <c r="C696" s="56" t="s">
        <v>138</v>
      </c>
      <c r="D696" s="56" t="s">
        <v>139</v>
      </c>
      <c r="E696" s="56" t="s">
        <v>55</v>
      </c>
      <c r="F696" s="56" t="s">
        <v>56</v>
      </c>
      <c r="G696" s="56"/>
      <c r="H696" s="56"/>
      <c r="I696" s="56" t="s">
        <v>37</v>
      </c>
      <c r="J696" s="56">
        <v>32</v>
      </c>
      <c r="K696" s="56" t="s">
        <v>52</v>
      </c>
      <c r="L696" s="56"/>
      <c r="M696" s="56" t="str">
        <f t="shared" si="20"/>
        <v>TB_SYS_COMM_CD.REGR_ID</v>
      </c>
      <c r="N696" s="54" t="str">
        <f t="shared" si="21"/>
        <v>공통코드^TB_SYS_COMM_CD^등록자ID^REGR_ID^^VARCHAR2^32^Y^</v>
      </c>
    </row>
    <row r="697" spans="1:14" x14ac:dyDescent="0.25">
      <c r="A697" s="56" t="s">
        <v>669</v>
      </c>
      <c r="B697" s="56"/>
      <c r="C697" s="56" t="s">
        <v>138</v>
      </c>
      <c r="D697" s="56" t="s">
        <v>139</v>
      </c>
      <c r="E697" s="56" t="s">
        <v>57</v>
      </c>
      <c r="F697" s="56" t="s">
        <v>58</v>
      </c>
      <c r="G697" s="56"/>
      <c r="H697" s="56"/>
      <c r="I697" s="56" t="s">
        <v>37</v>
      </c>
      <c r="J697" s="56">
        <v>14</v>
      </c>
      <c r="K697" s="56" t="s">
        <v>52</v>
      </c>
      <c r="L697" s="56"/>
      <c r="M697" s="56" t="str">
        <f t="shared" si="20"/>
        <v>TB_SYS_COMM_CD.MOD_DTM</v>
      </c>
      <c r="N697" s="54" t="str">
        <f t="shared" si="21"/>
        <v>공통코드^TB_SYS_COMM_CD^수정일시^MOD_DTM^^VARCHAR2^14^Y^</v>
      </c>
    </row>
    <row r="698" spans="1:14" x14ac:dyDescent="0.25">
      <c r="A698" s="56" t="s">
        <v>669</v>
      </c>
      <c r="B698" s="56"/>
      <c r="C698" s="56" t="s">
        <v>138</v>
      </c>
      <c r="D698" s="56" t="s">
        <v>139</v>
      </c>
      <c r="E698" s="56" t="s">
        <v>59</v>
      </c>
      <c r="F698" s="56" t="s">
        <v>60</v>
      </c>
      <c r="G698" s="56"/>
      <c r="H698" s="56"/>
      <c r="I698" s="56" t="s">
        <v>37</v>
      </c>
      <c r="J698" s="56">
        <v>32</v>
      </c>
      <c r="K698" s="56" t="s">
        <v>52</v>
      </c>
      <c r="L698" s="56"/>
      <c r="M698" s="56" t="str">
        <f t="shared" si="20"/>
        <v>TB_SYS_COMM_CD.MODR_ID</v>
      </c>
      <c r="N698" s="54" t="str">
        <f t="shared" si="21"/>
        <v>공통코드^TB_SYS_COMM_CD^수정자ID^MODR_ID^^VARCHAR2^32^Y^</v>
      </c>
    </row>
    <row r="699" spans="1:14" x14ac:dyDescent="0.25">
      <c r="A699" s="56" t="s">
        <v>669</v>
      </c>
      <c r="B699" s="56"/>
      <c r="C699" s="56" t="s">
        <v>140</v>
      </c>
      <c r="D699" s="56" t="s">
        <v>141</v>
      </c>
      <c r="E699" s="56" t="s">
        <v>138</v>
      </c>
      <c r="F699" s="56" t="s">
        <v>1813</v>
      </c>
      <c r="G699" s="56" t="s">
        <v>52</v>
      </c>
      <c r="H699" s="56"/>
      <c r="I699" s="56" t="s">
        <v>37</v>
      </c>
      <c r="J699" s="56">
        <v>30</v>
      </c>
      <c r="K699" s="56" t="s">
        <v>52</v>
      </c>
      <c r="L699" s="56"/>
      <c r="M699" s="56" t="str">
        <f t="shared" si="20"/>
        <v>TB_SYS_COMM_CD_DTL.COMM_CD</v>
      </c>
      <c r="N699" s="54" t="str">
        <f t="shared" si="21"/>
        <v>공통코드상세^TB_SYS_COMM_CD_DTL^공통코드^COMM_CD^Y^VARCHAR2^30^Y^</v>
      </c>
    </row>
    <row r="700" spans="1:14" x14ac:dyDescent="0.25">
      <c r="A700" s="56" t="s">
        <v>669</v>
      </c>
      <c r="B700" s="56"/>
      <c r="C700" s="56" t="s">
        <v>140</v>
      </c>
      <c r="D700" s="56" t="s">
        <v>141</v>
      </c>
      <c r="E700" s="56" t="s">
        <v>1819</v>
      </c>
      <c r="F700" s="56" t="s">
        <v>1820</v>
      </c>
      <c r="G700" s="56" t="s">
        <v>52</v>
      </c>
      <c r="H700" s="56"/>
      <c r="I700" s="56" t="s">
        <v>37</v>
      </c>
      <c r="J700" s="56">
        <v>30</v>
      </c>
      <c r="K700" s="56" t="s">
        <v>52</v>
      </c>
      <c r="L700" s="56"/>
      <c r="M700" s="56" t="str">
        <f t="shared" si="20"/>
        <v>TB_SYS_COMM_CD_DTL.COMM_DTL_CD</v>
      </c>
      <c r="N700" s="54" t="str">
        <f t="shared" si="21"/>
        <v>공통코드상세^TB_SYS_COMM_CD_DTL^공통상세코드^COMM_DTL_CD^Y^VARCHAR2^30^Y^</v>
      </c>
    </row>
    <row r="701" spans="1:14" x14ac:dyDescent="0.25">
      <c r="A701" s="56" t="s">
        <v>669</v>
      </c>
      <c r="B701" s="56"/>
      <c r="C701" s="56" t="s">
        <v>140</v>
      </c>
      <c r="D701" s="56" t="s">
        <v>141</v>
      </c>
      <c r="E701" s="56" t="s">
        <v>1821</v>
      </c>
      <c r="F701" s="56" t="s">
        <v>1822</v>
      </c>
      <c r="G701" s="56"/>
      <c r="H701" s="56"/>
      <c r="I701" s="56" t="s">
        <v>37</v>
      </c>
      <c r="J701" s="56">
        <v>300</v>
      </c>
      <c r="K701" s="56"/>
      <c r="L701" s="56"/>
      <c r="M701" s="56" t="str">
        <f t="shared" si="20"/>
        <v>TB_SYS_COMM_CD_DTL.COMM_DTL_NM</v>
      </c>
      <c r="N701" s="54" t="str">
        <f t="shared" si="21"/>
        <v>공통코드상세^TB_SYS_COMM_CD_DTL^공통상세명^COMM_DTL_NM^^VARCHAR2^300^^</v>
      </c>
    </row>
    <row r="702" spans="1:14" x14ac:dyDescent="0.25">
      <c r="A702" s="56" t="s">
        <v>669</v>
      </c>
      <c r="B702" s="56"/>
      <c r="C702" s="56" t="s">
        <v>140</v>
      </c>
      <c r="D702" s="56" t="s">
        <v>141</v>
      </c>
      <c r="E702" s="56" t="s">
        <v>1823</v>
      </c>
      <c r="F702" s="56" t="s">
        <v>1824</v>
      </c>
      <c r="G702" s="56"/>
      <c r="H702" s="56"/>
      <c r="I702" s="56" t="s">
        <v>37</v>
      </c>
      <c r="J702" s="56">
        <v>100</v>
      </c>
      <c r="K702" s="56"/>
      <c r="L702" s="56"/>
      <c r="M702" s="56" t="str">
        <f t="shared" si="20"/>
        <v>TB_SYS_COMM_CD_DTL.REF_1_VAL</v>
      </c>
      <c r="N702" s="54" t="str">
        <f t="shared" si="21"/>
        <v>공통코드상세^TB_SYS_COMM_CD_DTL^참조1값^REF_1_VAL^^VARCHAR2^100^^</v>
      </c>
    </row>
    <row r="703" spans="1:14" x14ac:dyDescent="0.25">
      <c r="A703" s="56" t="s">
        <v>669</v>
      </c>
      <c r="B703" s="56"/>
      <c r="C703" s="56" t="s">
        <v>140</v>
      </c>
      <c r="D703" s="56" t="s">
        <v>141</v>
      </c>
      <c r="E703" s="56" t="s">
        <v>1825</v>
      </c>
      <c r="F703" s="56" t="s">
        <v>33</v>
      </c>
      <c r="G703" s="56"/>
      <c r="H703" s="56"/>
      <c r="I703" s="56" t="s">
        <v>37</v>
      </c>
      <c r="J703" s="56">
        <v>100</v>
      </c>
      <c r="K703" s="56"/>
      <c r="L703" s="56"/>
      <c r="M703" s="56" t="str">
        <f t="shared" si="20"/>
        <v>TB_SYS_COMM_CD_DTL.REF_2_VAL</v>
      </c>
      <c r="N703" s="54" t="str">
        <f t="shared" si="21"/>
        <v>공통코드상세^TB_SYS_COMM_CD_DTL^참조2값^REF_2_VAL^^VARCHAR2^100^^</v>
      </c>
    </row>
    <row r="704" spans="1:14" x14ac:dyDescent="0.25">
      <c r="A704" s="56" t="s">
        <v>669</v>
      </c>
      <c r="B704" s="56"/>
      <c r="C704" s="56" t="s">
        <v>140</v>
      </c>
      <c r="D704" s="56" t="s">
        <v>141</v>
      </c>
      <c r="E704" s="56" t="s">
        <v>1826</v>
      </c>
      <c r="F704" s="56" t="s">
        <v>34</v>
      </c>
      <c r="G704" s="56"/>
      <c r="H704" s="56"/>
      <c r="I704" s="56" t="s">
        <v>37</v>
      </c>
      <c r="J704" s="56">
        <v>100</v>
      </c>
      <c r="K704" s="56"/>
      <c r="L704" s="56"/>
      <c r="M704" s="56" t="str">
        <f t="shared" si="20"/>
        <v>TB_SYS_COMM_CD_DTL.REF_3_VAL</v>
      </c>
      <c r="N704" s="54" t="str">
        <f t="shared" si="21"/>
        <v>공통코드상세^TB_SYS_COMM_CD_DTL^참조3값^REF_3_VAL^^VARCHAR2^100^^</v>
      </c>
    </row>
    <row r="705" spans="1:14" x14ac:dyDescent="0.25">
      <c r="A705" s="56" t="s">
        <v>669</v>
      </c>
      <c r="B705" s="56"/>
      <c r="C705" s="56" t="s">
        <v>140</v>
      </c>
      <c r="D705" s="56" t="s">
        <v>141</v>
      </c>
      <c r="E705" s="56" t="s">
        <v>1827</v>
      </c>
      <c r="F705" s="56" t="s">
        <v>35</v>
      </c>
      <c r="G705" s="56"/>
      <c r="H705" s="56"/>
      <c r="I705" s="56" t="s">
        <v>37</v>
      </c>
      <c r="J705" s="56">
        <v>100</v>
      </c>
      <c r="K705" s="56"/>
      <c r="L705" s="56"/>
      <c r="M705" s="56" t="str">
        <f t="shared" si="20"/>
        <v>TB_SYS_COMM_CD_DTL.REF_4_VAL</v>
      </c>
      <c r="N705" s="54" t="str">
        <f t="shared" si="21"/>
        <v>공통코드상세^TB_SYS_COMM_CD_DTL^참조4값^REF_4_VAL^^VARCHAR2^100^^</v>
      </c>
    </row>
    <row r="706" spans="1:14" x14ac:dyDescent="0.25">
      <c r="A706" s="56" t="s">
        <v>669</v>
      </c>
      <c r="B706" s="56"/>
      <c r="C706" s="56" t="s">
        <v>140</v>
      </c>
      <c r="D706" s="56" t="s">
        <v>141</v>
      </c>
      <c r="E706" s="56" t="s">
        <v>1828</v>
      </c>
      <c r="F706" s="56" t="s">
        <v>36</v>
      </c>
      <c r="G706" s="56"/>
      <c r="H706" s="56"/>
      <c r="I706" s="56" t="s">
        <v>37</v>
      </c>
      <c r="J706" s="56">
        <v>100</v>
      </c>
      <c r="K706" s="56"/>
      <c r="L706" s="56"/>
      <c r="M706" s="56" t="str">
        <f t="shared" si="20"/>
        <v>TB_SYS_COMM_CD_DTL.REF_5_VAL</v>
      </c>
      <c r="N706" s="54" t="str">
        <f t="shared" si="21"/>
        <v>공통코드상세^TB_SYS_COMM_CD_DTL^참조5값^REF_5_VAL^^VARCHAR2^100^^</v>
      </c>
    </row>
    <row r="707" spans="1:14" x14ac:dyDescent="0.25">
      <c r="A707" s="56" t="s">
        <v>669</v>
      </c>
      <c r="B707" s="56"/>
      <c r="C707" s="56" t="s">
        <v>140</v>
      </c>
      <c r="D707" s="56" t="s">
        <v>141</v>
      </c>
      <c r="E707" s="56" t="s">
        <v>1555</v>
      </c>
      <c r="F707" s="56" t="s">
        <v>1556</v>
      </c>
      <c r="G707" s="56"/>
      <c r="H707" s="56"/>
      <c r="I707" s="56" t="s">
        <v>110</v>
      </c>
      <c r="J707" s="56">
        <v>5</v>
      </c>
      <c r="K707" s="56"/>
      <c r="L707" s="56">
        <v>1</v>
      </c>
      <c r="M707" s="56" t="str">
        <f t="shared" ref="M707:M770" si="22">CONCATENATE(D707,".",F707)</f>
        <v>TB_SYS_COMM_CD_DTL.SORT_NO</v>
      </c>
      <c r="N707" s="54" t="str">
        <f t="shared" ref="N707:N770" si="23">SUBSTITUTE(CONCATENATE(C707,"^",D707,"^",E707,"^",F707,"^",G707,"^",I707,"^",J707,"^",K707,"^",TRIM(L707)),"~","-")</f>
        <v>공통코드상세^TB_SYS_COMM_CD_DTL^정렬번호^SORT_NO^^NUMBER^5^^1</v>
      </c>
    </row>
    <row r="708" spans="1:14" x14ac:dyDescent="0.25">
      <c r="A708" s="56" t="s">
        <v>669</v>
      </c>
      <c r="B708" s="56"/>
      <c r="C708" s="56" t="s">
        <v>140</v>
      </c>
      <c r="D708" s="56" t="s">
        <v>141</v>
      </c>
      <c r="E708" s="56" t="s">
        <v>50</v>
      </c>
      <c r="F708" s="56" t="s">
        <v>51</v>
      </c>
      <c r="G708" s="56"/>
      <c r="H708" s="56"/>
      <c r="I708" s="56" t="s">
        <v>37</v>
      </c>
      <c r="J708" s="56">
        <v>1</v>
      </c>
      <c r="K708" s="56" t="s">
        <v>52</v>
      </c>
      <c r="L708" s="56" t="s">
        <v>1276</v>
      </c>
      <c r="M708" s="56" t="str">
        <f t="shared" si="22"/>
        <v>TB_SYS_COMM_CD_DTL.USE_YN</v>
      </c>
      <c r="N708" s="54" t="str">
        <f t="shared" si="23"/>
        <v>공통코드상세^TB_SYS_COMM_CD_DTL^사용여부^USE_YN^^VARCHAR2^1^Y^'Y'</v>
      </c>
    </row>
    <row r="709" spans="1:14" x14ac:dyDescent="0.25">
      <c r="A709" s="56" t="s">
        <v>669</v>
      </c>
      <c r="B709" s="56"/>
      <c r="C709" s="56" t="s">
        <v>140</v>
      </c>
      <c r="D709" s="56" t="s">
        <v>141</v>
      </c>
      <c r="E709" s="56" t="s">
        <v>53</v>
      </c>
      <c r="F709" s="56" t="s">
        <v>54</v>
      </c>
      <c r="G709" s="56"/>
      <c r="H709" s="56"/>
      <c r="I709" s="56" t="s">
        <v>37</v>
      </c>
      <c r="J709" s="56">
        <v>14</v>
      </c>
      <c r="K709" s="56" t="s">
        <v>52</v>
      </c>
      <c r="L709" s="56"/>
      <c r="M709" s="56" t="str">
        <f t="shared" si="22"/>
        <v>TB_SYS_COMM_CD_DTL.REG_DTM</v>
      </c>
      <c r="N709" s="54" t="str">
        <f t="shared" si="23"/>
        <v>공통코드상세^TB_SYS_COMM_CD_DTL^등록일시^REG_DTM^^VARCHAR2^14^Y^</v>
      </c>
    </row>
    <row r="710" spans="1:14" x14ac:dyDescent="0.25">
      <c r="A710" s="56" t="s">
        <v>669</v>
      </c>
      <c r="B710" s="56"/>
      <c r="C710" s="56" t="s">
        <v>140</v>
      </c>
      <c r="D710" s="56" t="s">
        <v>141</v>
      </c>
      <c r="E710" s="56" t="s">
        <v>55</v>
      </c>
      <c r="F710" s="56" t="s">
        <v>56</v>
      </c>
      <c r="G710" s="56"/>
      <c r="H710" s="56"/>
      <c r="I710" s="56" t="s">
        <v>37</v>
      </c>
      <c r="J710" s="56">
        <v>32</v>
      </c>
      <c r="K710" s="56" t="s">
        <v>52</v>
      </c>
      <c r="L710" s="56"/>
      <c r="M710" s="56" t="str">
        <f t="shared" si="22"/>
        <v>TB_SYS_COMM_CD_DTL.REGR_ID</v>
      </c>
      <c r="N710" s="54" t="str">
        <f t="shared" si="23"/>
        <v>공통코드상세^TB_SYS_COMM_CD_DTL^등록자ID^REGR_ID^^VARCHAR2^32^Y^</v>
      </c>
    </row>
    <row r="711" spans="1:14" x14ac:dyDescent="0.25">
      <c r="A711" s="56" t="s">
        <v>669</v>
      </c>
      <c r="B711" s="56"/>
      <c r="C711" s="56" t="s">
        <v>140</v>
      </c>
      <c r="D711" s="56" t="s">
        <v>141</v>
      </c>
      <c r="E711" s="56" t="s">
        <v>57</v>
      </c>
      <c r="F711" s="56" t="s">
        <v>58</v>
      </c>
      <c r="G711" s="56"/>
      <c r="H711" s="56"/>
      <c r="I711" s="56" t="s">
        <v>37</v>
      </c>
      <c r="J711" s="56">
        <v>14</v>
      </c>
      <c r="K711" s="56" t="s">
        <v>52</v>
      </c>
      <c r="L711" s="56"/>
      <c r="M711" s="56" t="str">
        <f t="shared" si="22"/>
        <v>TB_SYS_COMM_CD_DTL.MOD_DTM</v>
      </c>
      <c r="N711" s="54" t="str">
        <f t="shared" si="23"/>
        <v>공통코드상세^TB_SYS_COMM_CD_DTL^수정일시^MOD_DTM^^VARCHAR2^14^Y^</v>
      </c>
    </row>
    <row r="712" spans="1:14" x14ac:dyDescent="0.25">
      <c r="A712" s="56" t="s">
        <v>669</v>
      </c>
      <c r="B712" s="56"/>
      <c r="C712" s="56" t="s">
        <v>140</v>
      </c>
      <c r="D712" s="56" t="s">
        <v>141</v>
      </c>
      <c r="E712" s="56" t="s">
        <v>59</v>
      </c>
      <c r="F712" s="56" t="s">
        <v>60</v>
      </c>
      <c r="G712" s="56"/>
      <c r="H712" s="56"/>
      <c r="I712" s="56" t="s">
        <v>37</v>
      </c>
      <c r="J712" s="56">
        <v>32</v>
      </c>
      <c r="K712" s="56" t="s">
        <v>52</v>
      </c>
      <c r="L712" s="56"/>
      <c r="M712" s="56" t="str">
        <f t="shared" si="22"/>
        <v>TB_SYS_COMM_CD_DTL.MODR_ID</v>
      </c>
      <c r="N712" s="54" t="str">
        <f t="shared" si="23"/>
        <v>공통코드상세^TB_SYS_COMM_CD_DTL^수정자ID^MODR_ID^^VARCHAR2^32^Y^</v>
      </c>
    </row>
    <row r="713" spans="1:14" x14ac:dyDescent="0.25">
      <c r="A713" s="56" t="s">
        <v>669</v>
      </c>
      <c r="B713" s="56"/>
      <c r="C713" s="56" t="s">
        <v>172</v>
      </c>
      <c r="D713" s="56" t="s">
        <v>42</v>
      </c>
      <c r="E713" s="56" t="s">
        <v>1829</v>
      </c>
      <c r="F713" s="56" t="s">
        <v>43</v>
      </c>
      <c r="G713" s="56" t="s">
        <v>52</v>
      </c>
      <c r="H713" s="56"/>
      <c r="I713" s="56" t="s">
        <v>37</v>
      </c>
      <c r="J713" s="56">
        <v>4</v>
      </c>
      <c r="K713" s="56" t="s">
        <v>52</v>
      </c>
      <c r="L713" s="56"/>
      <c r="M713" s="56" t="str">
        <f t="shared" si="22"/>
        <v>TB_SYS_AUGP.AUGP_CD</v>
      </c>
      <c r="N713" s="54" t="str">
        <f t="shared" si="23"/>
        <v>권한그룹^TB_SYS_AUGP^권한그룹코드^AUGP_CD^Y^VARCHAR2^4^Y^</v>
      </c>
    </row>
    <row r="714" spans="1:14" x14ac:dyDescent="0.25">
      <c r="A714" s="56" t="s">
        <v>669</v>
      </c>
      <c r="B714" s="56"/>
      <c r="C714" s="56" t="s">
        <v>172</v>
      </c>
      <c r="D714" s="56" t="s">
        <v>42</v>
      </c>
      <c r="E714" s="56" t="s">
        <v>1830</v>
      </c>
      <c r="F714" s="56" t="s">
        <v>44</v>
      </c>
      <c r="G714" s="56"/>
      <c r="H714" s="56"/>
      <c r="I714" s="56" t="s">
        <v>37</v>
      </c>
      <c r="J714" s="56">
        <v>300</v>
      </c>
      <c r="K714" s="56" t="s">
        <v>52</v>
      </c>
      <c r="L714" s="56"/>
      <c r="M714" s="56" t="str">
        <f t="shared" si="22"/>
        <v>TB_SYS_AUGP.AUGP_KN</v>
      </c>
      <c r="N714" s="54" t="str">
        <f t="shared" si="23"/>
        <v>권한그룹^TB_SYS_AUGP^권한그룹한글명^AUGP_KN^^VARCHAR2^300^Y^</v>
      </c>
    </row>
    <row r="715" spans="1:14" x14ac:dyDescent="0.25">
      <c r="A715" s="56" t="s">
        <v>669</v>
      </c>
      <c r="B715" s="56"/>
      <c r="C715" s="56" t="s">
        <v>172</v>
      </c>
      <c r="D715" s="56" t="s">
        <v>42</v>
      </c>
      <c r="E715" s="56" t="s">
        <v>1831</v>
      </c>
      <c r="F715" s="56" t="s">
        <v>45</v>
      </c>
      <c r="G715" s="56"/>
      <c r="H715" s="56"/>
      <c r="I715" s="56" t="s">
        <v>37</v>
      </c>
      <c r="J715" s="56">
        <v>300</v>
      </c>
      <c r="K715" s="56"/>
      <c r="L715" s="56"/>
      <c r="M715" s="56" t="str">
        <f t="shared" si="22"/>
        <v>TB_SYS_AUGP.AUGP_EN</v>
      </c>
      <c r="N715" s="54" t="str">
        <f t="shared" si="23"/>
        <v>권한그룹^TB_SYS_AUGP^권한그룹영어명^AUGP_EN^^VARCHAR2^300^^</v>
      </c>
    </row>
    <row r="716" spans="1:14" x14ac:dyDescent="0.25">
      <c r="A716" s="56" t="s">
        <v>669</v>
      </c>
      <c r="B716" s="56"/>
      <c r="C716" s="56" t="s">
        <v>172</v>
      </c>
      <c r="D716" s="56" t="s">
        <v>42</v>
      </c>
      <c r="E716" s="56" t="s">
        <v>1832</v>
      </c>
      <c r="F716" s="56" t="s">
        <v>46</v>
      </c>
      <c r="G716" s="56"/>
      <c r="H716" s="56"/>
      <c r="I716" s="56" t="s">
        <v>37</v>
      </c>
      <c r="J716" s="56">
        <v>300</v>
      </c>
      <c r="K716" s="56"/>
      <c r="L716" s="56"/>
      <c r="M716" s="56" t="str">
        <f t="shared" si="22"/>
        <v>TB_SYS_AUGP.AUGP_GN</v>
      </c>
      <c r="N716" s="54" t="str">
        <f t="shared" si="23"/>
        <v>권한그룹^TB_SYS_AUGP^권한그룹현지명^AUGP_GN^^VARCHAR2^300^^</v>
      </c>
    </row>
    <row r="717" spans="1:14" x14ac:dyDescent="0.25">
      <c r="A717" s="56" t="s">
        <v>669</v>
      </c>
      <c r="B717" s="56"/>
      <c r="C717" s="56" t="s">
        <v>172</v>
      </c>
      <c r="D717" s="56" t="s">
        <v>42</v>
      </c>
      <c r="E717" s="56" t="s">
        <v>1833</v>
      </c>
      <c r="F717" s="56" t="s">
        <v>47</v>
      </c>
      <c r="G717" s="56"/>
      <c r="H717" s="56"/>
      <c r="I717" s="56" t="s">
        <v>37</v>
      </c>
      <c r="J717" s="56">
        <v>1</v>
      </c>
      <c r="K717" s="56" t="s">
        <v>52</v>
      </c>
      <c r="L717" s="56"/>
      <c r="M717" s="56" t="str">
        <f t="shared" si="22"/>
        <v>TB_SYS_AUGP.AUGP_TP_CD</v>
      </c>
      <c r="N717" s="54" t="str">
        <f t="shared" si="23"/>
        <v>권한그룹^TB_SYS_AUGP^권한그룹유형코드^AUGP_TP_CD^^VARCHAR2^1^Y^</v>
      </c>
    </row>
    <row r="718" spans="1:14" x14ac:dyDescent="0.25">
      <c r="A718" s="56" t="s">
        <v>669</v>
      </c>
      <c r="B718" s="56"/>
      <c r="C718" s="56" t="s">
        <v>172</v>
      </c>
      <c r="D718" s="56" t="s">
        <v>42</v>
      </c>
      <c r="E718" s="56" t="s">
        <v>50</v>
      </c>
      <c r="F718" s="56" t="s">
        <v>51</v>
      </c>
      <c r="G718" s="56"/>
      <c r="H718" s="56"/>
      <c r="I718" s="56" t="s">
        <v>37</v>
      </c>
      <c r="J718" s="56">
        <v>1</v>
      </c>
      <c r="K718" s="56" t="s">
        <v>52</v>
      </c>
      <c r="L718" s="56" t="s">
        <v>1276</v>
      </c>
      <c r="M718" s="56" t="str">
        <f t="shared" si="22"/>
        <v>TB_SYS_AUGP.USE_YN</v>
      </c>
      <c r="N718" s="54" t="str">
        <f t="shared" si="23"/>
        <v>권한그룹^TB_SYS_AUGP^사용여부^USE_YN^^VARCHAR2^1^Y^'Y'</v>
      </c>
    </row>
    <row r="719" spans="1:14" x14ac:dyDescent="0.25">
      <c r="A719" s="56" t="s">
        <v>669</v>
      </c>
      <c r="B719" s="56"/>
      <c r="C719" s="56" t="s">
        <v>172</v>
      </c>
      <c r="D719" s="56" t="s">
        <v>42</v>
      </c>
      <c r="E719" s="56" t="s">
        <v>61</v>
      </c>
      <c r="F719" s="56" t="s">
        <v>62</v>
      </c>
      <c r="G719" s="56"/>
      <c r="H719" s="56"/>
      <c r="I719" s="56" t="s">
        <v>37</v>
      </c>
      <c r="J719" s="56">
        <v>2000</v>
      </c>
      <c r="K719" s="56"/>
      <c r="L719" s="56"/>
      <c r="M719" s="56" t="str">
        <f t="shared" si="22"/>
        <v>TB_SYS_AUGP.REMARK</v>
      </c>
      <c r="N719" s="54" t="str">
        <f t="shared" si="23"/>
        <v>권한그룹^TB_SYS_AUGP^비고^REMARK^^VARCHAR2^2000^^</v>
      </c>
    </row>
    <row r="720" spans="1:14" x14ac:dyDescent="0.25">
      <c r="A720" s="56" t="s">
        <v>669</v>
      </c>
      <c r="B720" s="56"/>
      <c r="C720" s="56" t="s">
        <v>172</v>
      </c>
      <c r="D720" s="56" t="s">
        <v>42</v>
      </c>
      <c r="E720" s="56" t="s">
        <v>53</v>
      </c>
      <c r="F720" s="56" t="s">
        <v>54</v>
      </c>
      <c r="G720" s="56"/>
      <c r="H720" s="56"/>
      <c r="I720" s="56" t="s">
        <v>37</v>
      </c>
      <c r="J720" s="56">
        <v>14</v>
      </c>
      <c r="K720" s="56" t="s">
        <v>52</v>
      </c>
      <c r="L720" s="56"/>
      <c r="M720" s="56" t="str">
        <f t="shared" si="22"/>
        <v>TB_SYS_AUGP.REG_DTM</v>
      </c>
      <c r="N720" s="54" t="str">
        <f t="shared" si="23"/>
        <v>권한그룹^TB_SYS_AUGP^등록일시^REG_DTM^^VARCHAR2^14^Y^</v>
      </c>
    </row>
    <row r="721" spans="1:14" x14ac:dyDescent="0.25">
      <c r="A721" s="56" t="s">
        <v>669</v>
      </c>
      <c r="B721" s="56"/>
      <c r="C721" s="56" t="s">
        <v>172</v>
      </c>
      <c r="D721" s="56" t="s">
        <v>42</v>
      </c>
      <c r="E721" s="56" t="s">
        <v>55</v>
      </c>
      <c r="F721" s="56" t="s">
        <v>56</v>
      </c>
      <c r="G721" s="56"/>
      <c r="H721" s="56"/>
      <c r="I721" s="56" t="s">
        <v>37</v>
      </c>
      <c r="J721" s="56">
        <v>32</v>
      </c>
      <c r="K721" s="56" t="s">
        <v>52</v>
      </c>
      <c r="L721" s="56"/>
      <c r="M721" s="56" t="str">
        <f t="shared" si="22"/>
        <v>TB_SYS_AUGP.REGR_ID</v>
      </c>
      <c r="N721" s="54" t="str">
        <f t="shared" si="23"/>
        <v>권한그룹^TB_SYS_AUGP^등록자ID^REGR_ID^^VARCHAR2^32^Y^</v>
      </c>
    </row>
    <row r="722" spans="1:14" x14ac:dyDescent="0.25">
      <c r="A722" s="56" t="s">
        <v>669</v>
      </c>
      <c r="B722" s="56"/>
      <c r="C722" s="56" t="s">
        <v>172</v>
      </c>
      <c r="D722" s="56" t="s">
        <v>42</v>
      </c>
      <c r="E722" s="56" t="s">
        <v>57</v>
      </c>
      <c r="F722" s="56" t="s">
        <v>58</v>
      </c>
      <c r="G722" s="56"/>
      <c r="H722" s="56"/>
      <c r="I722" s="56" t="s">
        <v>37</v>
      </c>
      <c r="J722" s="56">
        <v>14</v>
      </c>
      <c r="K722" s="56" t="s">
        <v>52</v>
      </c>
      <c r="L722" s="56"/>
      <c r="M722" s="56" t="str">
        <f t="shared" si="22"/>
        <v>TB_SYS_AUGP.MOD_DTM</v>
      </c>
      <c r="N722" s="54" t="str">
        <f t="shared" si="23"/>
        <v>권한그룹^TB_SYS_AUGP^수정일시^MOD_DTM^^VARCHAR2^14^Y^</v>
      </c>
    </row>
    <row r="723" spans="1:14" x14ac:dyDescent="0.25">
      <c r="A723" s="56" t="s">
        <v>669</v>
      </c>
      <c r="B723" s="56"/>
      <c r="C723" s="56" t="s">
        <v>172</v>
      </c>
      <c r="D723" s="56" t="s">
        <v>42</v>
      </c>
      <c r="E723" s="56" t="s">
        <v>59</v>
      </c>
      <c r="F723" s="56" t="s">
        <v>60</v>
      </c>
      <c r="G723" s="56"/>
      <c r="H723" s="56"/>
      <c r="I723" s="56" t="s">
        <v>37</v>
      </c>
      <c r="J723" s="56">
        <v>32</v>
      </c>
      <c r="K723" s="56" t="s">
        <v>52</v>
      </c>
      <c r="L723" s="56"/>
      <c r="M723" s="56" t="str">
        <f t="shared" si="22"/>
        <v>TB_SYS_AUGP.MODR_ID</v>
      </c>
      <c r="N723" s="54" t="str">
        <f t="shared" si="23"/>
        <v>권한그룹^TB_SYS_AUGP^수정자ID^MODR_ID^^VARCHAR2^32^Y^</v>
      </c>
    </row>
    <row r="724" spans="1:14" x14ac:dyDescent="0.25">
      <c r="A724" s="56" t="s">
        <v>669</v>
      </c>
      <c r="B724" s="56"/>
      <c r="C724" s="56" t="s">
        <v>173</v>
      </c>
      <c r="D724" s="56" t="s">
        <v>48</v>
      </c>
      <c r="E724" s="56" t="s">
        <v>1829</v>
      </c>
      <c r="F724" s="56" t="s">
        <v>43</v>
      </c>
      <c r="G724" s="56" t="s">
        <v>52</v>
      </c>
      <c r="H724" s="56"/>
      <c r="I724" s="56" t="s">
        <v>37</v>
      </c>
      <c r="J724" s="56">
        <v>4</v>
      </c>
      <c r="K724" s="56" t="s">
        <v>52</v>
      </c>
      <c r="L724" s="56"/>
      <c r="M724" s="56" t="str">
        <f t="shared" si="22"/>
        <v>TB_SYS_AUGP_MENU.AUGP_CD</v>
      </c>
      <c r="N724" s="54" t="str">
        <f t="shared" si="23"/>
        <v>권한그룹메뉴^TB_SYS_AUGP_MENU^권한그룹코드^AUGP_CD^Y^VARCHAR2^4^Y^</v>
      </c>
    </row>
    <row r="725" spans="1:14" x14ac:dyDescent="0.25">
      <c r="A725" s="56" t="s">
        <v>669</v>
      </c>
      <c r="B725" s="56"/>
      <c r="C725" s="56" t="s">
        <v>173</v>
      </c>
      <c r="D725" s="56" t="s">
        <v>48</v>
      </c>
      <c r="E725" s="56" t="s">
        <v>1834</v>
      </c>
      <c r="F725" s="56" t="s">
        <v>1835</v>
      </c>
      <c r="G725" s="56" t="s">
        <v>52</v>
      </c>
      <c r="H725" s="56"/>
      <c r="I725" s="56" t="s">
        <v>37</v>
      </c>
      <c r="J725" s="56">
        <v>10</v>
      </c>
      <c r="K725" s="56" t="s">
        <v>52</v>
      </c>
      <c r="L725" s="56"/>
      <c r="M725" s="56" t="str">
        <f t="shared" si="22"/>
        <v>TB_SYS_AUGP_MENU.MENU_CD</v>
      </c>
      <c r="N725" s="54" t="str">
        <f t="shared" si="23"/>
        <v>권한그룹메뉴^TB_SYS_AUGP_MENU^메뉴코드^MENU_CD^Y^VARCHAR2^10^Y^</v>
      </c>
    </row>
    <row r="726" spans="1:14" x14ac:dyDescent="0.25">
      <c r="A726" s="56" t="s">
        <v>669</v>
      </c>
      <c r="B726" s="56"/>
      <c r="C726" s="56" t="s">
        <v>173</v>
      </c>
      <c r="D726" s="56" t="s">
        <v>48</v>
      </c>
      <c r="E726" s="56" t="s">
        <v>50</v>
      </c>
      <c r="F726" s="56" t="s">
        <v>51</v>
      </c>
      <c r="G726" s="56"/>
      <c r="H726" s="56"/>
      <c r="I726" s="56" t="s">
        <v>37</v>
      </c>
      <c r="J726" s="56">
        <v>1</v>
      </c>
      <c r="K726" s="56" t="s">
        <v>52</v>
      </c>
      <c r="L726" s="56" t="s">
        <v>1276</v>
      </c>
      <c r="M726" s="56" t="str">
        <f t="shared" si="22"/>
        <v>TB_SYS_AUGP_MENU.USE_YN</v>
      </c>
      <c r="N726" s="54" t="str">
        <f t="shared" si="23"/>
        <v>권한그룹메뉴^TB_SYS_AUGP_MENU^사용여부^USE_YN^^VARCHAR2^1^Y^'Y'</v>
      </c>
    </row>
    <row r="727" spans="1:14" x14ac:dyDescent="0.25">
      <c r="A727" s="56" t="s">
        <v>669</v>
      </c>
      <c r="B727" s="56"/>
      <c r="C727" s="56" t="s">
        <v>173</v>
      </c>
      <c r="D727" s="56" t="s">
        <v>48</v>
      </c>
      <c r="E727" s="56" t="s">
        <v>61</v>
      </c>
      <c r="F727" s="56" t="s">
        <v>62</v>
      </c>
      <c r="G727" s="56"/>
      <c r="H727" s="56"/>
      <c r="I727" s="56" t="s">
        <v>37</v>
      </c>
      <c r="J727" s="56">
        <v>2000</v>
      </c>
      <c r="K727" s="56"/>
      <c r="L727" s="56"/>
      <c r="M727" s="56" t="str">
        <f t="shared" si="22"/>
        <v>TB_SYS_AUGP_MENU.REMARK</v>
      </c>
      <c r="N727" s="54" t="str">
        <f t="shared" si="23"/>
        <v>권한그룹메뉴^TB_SYS_AUGP_MENU^비고^REMARK^^VARCHAR2^2000^^</v>
      </c>
    </row>
    <row r="728" spans="1:14" x14ac:dyDescent="0.25">
      <c r="A728" s="56" t="s">
        <v>669</v>
      </c>
      <c r="B728" s="56"/>
      <c r="C728" s="56" t="s">
        <v>173</v>
      </c>
      <c r="D728" s="56" t="s">
        <v>48</v>
      </c>
      <c r="E728" s="56" t="s">
        <v>53</v>
      </c>
      <c r="F728" s="56" t="s">
        <v>54</v>
      </c>
      <c r="G728" s="56"/>
      <c r="H728" s="56"/>
      <c r="I728" s="56" t="s">
        <v>37</v>
      </c>
      <c r="J728" s="56">
        <v>14</v>
      </c>
      <c r="K728" s="56" t="s">
        <v>52</v>
      </c>
      <c r="L728" s="56"/>
      <c r="M728" s="56" t="str">
        <f t="shared" si="22"/>
        <v>TB_SYS_AUGP_MENU.REG_DTM</v>
      </c>
      <c r="N728" s="54" t="str">
        <f t="shared" si="23"/>
        <v>권한그룹메뉴^TB_SYS_AUGP_MENU^등록일시^REG_DTM^^VARCHAR2^14^Y^</v>
      </c>
    </row>
    <row r="729" spans="1:14" x14ac:dyDescent="0.25">
      <c r="A729" s="56" t="s">
        <v>669</v>
      </c>
      <c r="B729" s="56"/>
      <c r="C729" s="56" t="s">
        <v>173</v>
      </c>
      <c r="D729" s="56" t="s">
        <v>48</v>
      </c>
      <c r="E729" s="56" t="s">
        <v>55</v>
      </c>
      <c r="F729" s="56" t="s">
        <v>56</v>
      </c>
      <c r="G729" s="56"/>
      <c r="H729" s="56"/>
      <c r="I729" s="56" t="s">
        <v>37</v>
      </c>
      <c r="J729" s="56">
        <v>32</v>
      </c>
      <c r="K729" s="56" t="s">
        <v>52</v>
      </c>
      <c r="L729" s="56"/>
      <c r="M729" s="56" t="str">
        <f t="shared" si="22"/>
        <v>TB_SYS_AUGP_MENU.REGR_ID</v>
      </c>
      <c r="N729" s="54" t="str">
        <f t="shared" si="23"/>
        <v>권한그룹메뉴^TB_SYS_AUGP_MENU^등록자ID^REGR_ID^^VARCHAR2^32^Y^</v>
      </c>
    </row>
    <row r="730" spans="1:14" x14ac:dyDescent="0.25">
      <c r="A730" s="56" t="s">
        <v>669</v>
      </c>
      <c r="B730" s="56"/>
      <c r="C730" s="56" t="s">
        <v>173</v>
      </c>
      <c r="D730" s="56" t="s">
        <v>48</v>
      </c>
      <c r="E730" s="56" t="s">
        <v>57</v>
      </c>
      <c r="F730" s="56" t="s">
        <v>58</v>
      </c>
      <c r="G730" s="56"/>
      <c r="H730" s="56"/>
      <c r="I730" s="56" t="s">
        <v>37</v>
      </c>
      <c r="J730" s="56">
        <v>14</v>
      </c>
      <c r="K730" s="56" t="s">
        <v>52</v>
      </c>
      <c r="L730" s="56"/>
      <c r="M730" s="56" t="str">
        <f t="shared" si="22"/>
        <v>TB_SYS_AUGP_MENU.MOD_DTM</v>
      </c>
      <c r="N730" s="54" t="str">
        <f t="shared" si="23"/>
        <v>권한그룹메뉴^TB_SYS_AUGP_MENU^수정일시^MOD_DTM^^VARCHAR2^14^Y^</v>
      </c>
    </row>
    <row r="731" spans="1:14" x14ac:dyDescent="0.25">
      <c r="A731" s="56" t="s">
        <v>669</v>
      </c>
      <c r="B731" s="56"/>
      <c r="C731" s="56" t="s">
        <v>173</v>
      </c>
      <c r="D731" s="56" t="s">
        <v>48</v>
      </c>
      <c r="E731" s="56" t="s">
        <v>59</v>
      </c>
      <c r="F731" s="56" t="s">
        <v>60</v>
      </c>
      <c r="G731" s="56"/>
      <c r="H731" s="56"/>
      <c r="I731" s="56" t="s">
        <v>37</v>
      </c>
      <c r="J731" s="56">
        <v>32</v>
      </c>
      <c r="K731" s="56" t="s">
        <v>52</v>
      </c>
      <c r="L731" s="56"/>
      <c r="M731" s="56" t="str">
        <f t="shared" si="22"/>
        <v>TB_SYS_AUGP_MENU.MODR_ID</v>
      </c>
      <c r="N731" s="54" t="str">
        <f t="shared" si="23"/>
        <v>권한그룹메뉴^TB_SYS_AUGP_MENU^수정자ID^MODR_ID^^VARCHAR2^32^Y^</v>
      </c>
    </row>
    <row r="732" spans="1:14" x14ac:dyDescent="0.25">
      <c r="A732" s="56" t="s">
        <v>669</v>
      </c>
      <c r="B732" s="56"/>
      <c r="C732" s="56" t="s">
        <v>174</v>
      </c>
      <c r="D732" s="56" t="s">
        <v>49</v>
      </c>
      <c r="E732" s="56" t="s">
        <v>1829</v>
      </c>
      <c r="F732" s="56" t="s">
        <v>43</v>
      </c>
      <c r="G732" s="56" t="s">
        <v>52</v>
      </c>
      <c r="H732" s="56"/>
      <c r="I732" s="56" t="s">
        <v>37</v>
      </c>
      <c r="J732" s="56">
        <v>4</v>
      </c>
      <c r="K732" s="56" t="s">
        <v>52</v>
      </c>
      <c r="L732" s="56"/>
      <c r="M732" s="56" t="str">
        <f t="shared" si="22"/>
        <v>TB_SYS_AUGP_MENU_FN.AUGP_CD</v>
      </c>
      <c r="N732" s="54" t="str">
        <f t="shared" si="23"/>
        <v>권한그룹메뉴기능^TB_SYS_AUGP_MENU_FN^권한그룹코드^AUGP_CD^Y^VARCHAR2^4^Y^</v>
      </c>
    </row>
    <row r="733" spans="1:14" x14ac:dyDescent="0.25">
      <c r="A733" s="56" t="s">
        <v>669</v>
      </c>
      <c r="B733" s="56"/>
      <c r="C733" s="56" t="s">
        <v>174</v>
      </c>
      <c r="D733" s="56" t="s">
        <v>49</v>
      </c>
      <c r="E733" s="56" t="s">
        <v>1834</v>
      </c>
      <c r="F733" s="56" t="s">
        <v>1835</v>
      </c>
      <c r="G733" s="56" t="s">
        <v>52</v>
      </c>
      <c r="H733" s="56"/>
      <c r="I733" s="56" t="s">
        <v>37</v>
      </c>
      <c r="J733" s="56">
        <v>10</v>
      </c>
      <c r="K733" s="56" t="s">
        <v>52</v>
      </c>
      <c r="L733" s="56"/>
      <c r="M733" s="56" t="str">
        <f t="shared" si="22"/>
        <v>TB_SYS_AUGP_MENU_FN.MENU_CD</v>
      </c>
      <c r="N733" s="54" t="str">
        <f t="shared" si="23"/>
        <v>권한그룹메뉴기능^TB_SYS_AUGP_MENU_FN^메뉴코드^MENU_CD^Y^VARCHAR2^10^Y^</v>
      </c>
    </row>
    <row r="734" spans="1:14" x14ac:dyDescent="0.25">
      <c r="A734" s="56" t="s">
        <v>669</v>
      </c>
      <c r="B734" s="56"/>
      <c r="C734" s="56" t="s">
        <v>174</v>
      </c>
      <c r="D734" s="56" t="s">
        <v>49</v>
      </c>
      <c r="E734" s="56" t="s">
        <v>1836</v>
      </c>
      <c r="F734" s="56" t="s">
        <v>40</v>
      </c>
      <c r="G734" s="56" t="s">
        <v>52</v>
      </c>
      <c r="H734" s="56"/>
      <c r="I734" s="56" t="s">
        <v>37</v>
      </c>
      <c r="J734" s="56">
        <v>3</v>
      </c>
      <c r="K734" s="56" t="s">
        <v>52</v>
      </c>
      <c r="L734" s="56"/>
      <c r="M734" s="56" t="str">
        <f t="shared" si="22"/>
        <v>TB_SYS_AUGP_MENU_FN.FN_AUTH_TP_CD</v>
      </c>
      <c r="N734" s="54" t="str">
        <f t="shared" si="23"/>
        <v>권한그룹메뉴기능^TB_SYS_AUGP_MENU_FN^기능권한유형코드^FN_AUTH_TP_CD^Y^VARCHAR2^3^Y^</v>
      </c>
    </row>
    <row r="735" spans="1:14" x14ac:dyDescent="0.25">
      <c r="A735" s="56" t="s">
        <v>669</v>
      </c>
      <c r="B735" s="56"/>
      <c r="C735" s="56" t="s">
        <v>174</v>
      </c>
      <c r="D735" s="56" t="s">
        <v>49</v>
      </c>
      <c r="E735" s="56" t="s">
        <v>50</v>
      </c>
      <c r="F735" s="56" t="s">
        <v>51</v>
      </c>
      <c r="G735" s="56"/>
      <c r="H735" s="56"/>
      <c r="I735" s="56" t="s">
        <v>37</v>
      </c>
      <c r="J735" s="56">
        <v>1</v>
      </c>
      <c r="K735" s="56" t="s">
        <v>52</v>
      </c>
      <c r="L735" s="56" t="s">
        <v>1276</v>
      </c>
      <c r="M735" s="56" t="str">
        <f t="shared" si="22"/>
        <v>TB_SYS_AUGP_MENU_FN.USE_YN</v>
      </c>
      <c r="N735" s="54" t="str">
        <f t="shared" si="23"/>
        <v>권한그룹메뉴기능^TB_SYS_AUGP_MENU_FN^사용여부^USE_YN^^VARCHAR2^1^Y^'Y'</v>
      </c>
    </row>
    <row r="736" spans="1:14" x14ac:dyDescent="0.25">
      <c r="A736" s="56" t="s">
        <v>669</v>
      </c>
      <c r="B736" s="56"/>
      <c r="C736" s="56" t="s">
        <v>174</v>
      </c>
      <c r="D736" s="56" t="s">
        <v>49</v>
      </c>
      <c r="E736" s="56" t="s">
        <v>61</v>
      </c>
      <c r="F736" s="56" t="s">
        <v>62</v>
      </c>
      <c r="G736" s="56"/>
      <c r="H736" s="56"/>
      <c r="I736" s="56" t="s">
        <v>37</v>
      </c>
      <c r="J736" s="56">
        <v>2000</v>
      </c>
      <c r="K736" s="56"/>
      <c r="L736" s="56"/>
      <c r="M736" s="56" t="str">
        <f t="shared" si="22"/>
        <v>TB_SYS_AUGP_MENU_FN.REMARK</v>
      </c>
      <c r="N736" s="54" t="str">
        <f t="shared" si="23"/>
        <v>권한그룹메뉴기능^TB_SYS_AUGP_MENU_FN^비고^REMARK^^VARCHAR2^2000^^</v>
      </c>
    </row>
    <row r="737" spans="1:14" x14ac:dyDescent="0.25">
      <c r="A737" s="56" t="s">
        <v>669</v>
      </c>
      <c r="B737" s="56"/>
      <c r="C737" s="56" t="s">
        <v>174</v>
      </c>
      <c r="D737" s="56" t="s">
        <v>49</v>
      </c>
      <c r="E737" s="56" t="s">
        <v>53</v>
      </c>
      <c r="F737" s="56" t="s">
        <v>54</v>
      </c>
      <c r="G737" s="56"/>
      <c r="H737" s="56"/>
      <c r="I737" s="56" t="s">
        <v>37</v>
      </c>
      <c r="J737" s="56">
        <v>14</v>
      </c>
      <c r="K737" s="56" t="s">
        <v>52</v>
      </c>
      <c r="L737" s="56"/>
      <c r="M737" s="56" t="str">
        <f t="shared" si="22"/>
        <v>TB_SYS_AUGP_MENU_FN.REG_DTM</v>
      </c>
      <c r="N737" s="54" t="str">
        <f t="shared" si="23"/>
        <v>권한그룹메뉴기능^TB_SYS_AUGP_MENU_FN^등록일시^REG_DTM^^VARCHAR2^14^Y^</v>
      </c>
    </row>
    <row r="738" spans="1:14" x14ac:dyDescent="0.25">
      <c r="A738" s="56" t="s">
        <v>669</v>
      </c>
      <c r="B738" s="56"/>
      <c r="C738" s="56" t="s">
        <v>174</v>
      </c>
      <c r="D738" s="56" t="s">
        <v>49</v>
      </c>
      <c r="E738" s="56" t="s">
        <v>55</v>
      </c>
      <c r="F738" s="56" t="s">
        <v>56</v>
      </c>
      <c r="G738" s="56"/>
      <c r="H738" s="56"/>
      <c r="I738" s="56" t="s">
        <v>37</v>
      </c>
      <c r="J738" s="56">
        <v>32</v>
      </c>
      <c r="K738" s="56" t="s">
        <v>52</v>
      </c>
      <c r="L738" s="56"/>
      <c r="M738" s="56" t="str">
        <f t="shared" si="22"/>
        <v>TB_SYS_AUGP_MENU_FN.REGR_ID</v>
      </c>
      <c r="N738" s="54" t="str">
        <f t="shared" si="23"/>
        <v>권한그룹메뉴기능^TB_SYS_AUGP_MENU_FN^등록자ID^REGR_ID^^VARCHAR2^32^Y^</v>
      </c>
    </row>
    <row r="739" spans="1:14" x14ac:dyDescent="0.25">
      <c r="A739" s="56" t="s">
        <v>669</v>
      </c>
      <c r="B739" s="56"/>
      <c r="C739" s="56" t="s">
        <v>174</v>
      </c>
      <c r="D739" s="56" t="s">
        <v>49</v>
      </c>
      <c r="E739" s="56" t="s">
        <v>57</v>
      </c>
      <c r="F739" s="56" t="s">
        <v>58</v>
      </c>
      <c r="G739" s="56"/>
      <c r="H739" s="56"/>
      <c r="I739" s="56" t="s">
        <v>37</v>
      </c>
      <c r="J739" s="56">
        <v>14</v>
      </c>
      <c r="K739" s="56" t="s">
        <v>52</v>
      </c>
      <c r="L739" s="56"/>
      <c r="M739" s="56" t="str">
        <f t="shared" si="22"/>
        <v>TB_SYS_AUGP_MENU_FN.MOD_DTM</v>
      </c>
      <c r="N739" s="54" t="str">
        <f t="shared" si="23"/>
        <v>권한그룹메뉴기능^TB_SYS_AUGP_MENU_FN^수정일시^MOD_DTM^^VARCHAR2^14^Y^</v>
      </c>
    </row>
    <row r="740" spans="1:14" x14ac:dyDescent="0.25">
      <c r="A740" s="56" t="s">
        <v>669</v>
      </c>
      <c r="B740" s="56"/>
      <c r="C740" s="56" t="s">
        <v>174</v>
      </c>
      <c r="D740" s="56" t="s">
        <v>49</v>
      </c>
      <c r="E740" s="56" t="s">
        <v>59</v>
      </c>
      <c r="F740" s="56" t="s">
        <v>60</v>
      </c>
      <c r="G740" s="56"/>
      <c r="H740" s="56"/>
      <c r="I740" s="56" t="s">
        <v>37</v>
      </c>
      <c r="J740" s="56">
        <v>32</v>
      </c>
      <c r="K740" s="56" t="s">
        <v>52</v>
      </c>
      <c r="L740" s="56"/>
      <c r="M740" s="56" t="str">
        <f t="shared" si="22"/>
        <v>TB_SYS_AUGP_MENU_FN.MODR_ID</v>
      </c>
      <c r="N740" s="54" t="str">
        <f t="shared" si="23"/>
        <v>권한그룹메뉴기능^TB_SYS_AUGP_MENU_FN^수정자ID^MODR_ID^^VARCHAR2^32^Y^</v>
      </c>
    </row>
    <row r="741" spans="1:14" x14ac:dyDescent="0.25">
      <c r="A741" s="56" t="s">
        <v>669</v>
      </c>
      <c r="B741" s="56"/>
      <c r="C741" s="56" t="s">
        <v>160</v>
      </c>
      <c r="D741" s="56" t="s">
        <v>161</v>
      </c>
      <c r="E741" s="56" t="s">
        <v>1837</v>
      </c>
      <c r="F741" s="56" t="s">
        <v>1838</v>
      </c>
      <c r="G741" s="56" t="s">
        <v>52</v>
      </c>
      <c r="H741" s="56"/>
      <c r="I741" s="56" t="s">
        <v>37</v>
      </c>
      <c r="J741" s="56">
        <v>11</v>
      </c>
      <c r="K741" s="56" t="s">
        <v>52</v>
      </c>
      <c r="L741" s="56"/>
      <c r="M741" s="56" t="str">
        <f t="shared" si="22"/>
        <v>TB_SYS_INTR_NETWORK.IP_PERMIT_NO</v>
      </c>
      <c r="N741" s="54" t="str">
        <f t="shared" si="23"/>
        <v>내부망^TB_SYS_INTR_NETWORK^IP허가번호^IP_PERMIT_NO^Y^VARCHAR2^11^Y^</v>
      </c>
    </row>
    <row r="742" spans="1:14" x14ac:dyDescent="0.25">
      <c r="A742" s="56" t="s">
        <v>669</v>
      </c>
      <c r="B742" s="56"/>
      <c r="C742" s="56" t="s">
        <v>160</v>
      </c>
      <c r="D742" s="56" t="s">
        <v>161</v>
      </c>
      <c r="E742" s="56" t="s">
        <v>1839</v>
      </c>
      <c r="F742" s="56" t="s">
        <v>1840</v>
      </c>
      <c r="G742" s="56"/>
      <c r="H742" s="56"/>
      <c r="I742" s="56" t="s">
        <v>37</v>
      </c>
      <c r="J742" s="56">
        <v>500</v>
      </c>
      <c r="K742" s="56" t="s">
        <v>52</v>
      </c>
      <c r="L742" s="56"/>
      <c r="M742" s="56" t="str">
        <f t="shared" si="22"/>
        <v>TB_SYS_INTR_NETWORK.IP_NM</v>
      </c>
      <c r="N742" s="54" t="str">
        <f t="shared" si="23"/>
        <v>내부망^TB_SYS_INTR_NETWORK^IP명^IP_NM^^VARCHAR2^500^Y^</v>
      </c>
    </row>
    <row r="743" spans="1:14" x14ac:dyDescent="0.25">
      <c r="A743" s="56" t="s">
        <v>669</v>
      </c>
      <c r="B743" s="56"/>
      <c r="C743" s="56" t="s">
        <v>160</v>
      </c>
      <c r="D743" s="56" t="s">
        <v>161</v>
      </c>
      <c r="E743" s="56" t="s">
        <v>1841</v>
      </c>
      <c r="F743" s="56" t="s">
        <v>1842</v>
      </c>
      <c r="G743" s="56"/>
      <c r="H743" s="56"/>
      <c r="I743" s="56" t="s">
        <v>37</v>
      </c>
      <c r="J743" s="56">
        <v>20</v>
      </c>
      <c r="K743" s="56" t="s">
        <v>52</v>
      </c>
      <c r="L743" s="56"/>
      <c r="M743" s="56" t="str">
        <f t="shared" si="22"/>
        <v>TB_SYS_INTR_NETWORK.IP_STT_NO</v>
      </c>
      <c r="N743" s="54" t="str">
        <f t="shared" si="23"/>
        <v>내부망^TB_SYS_INTR_NETWORK^IP시작번호^IP_STT_NO^^VARCHAR2^20^Y^</v>
      </c>
    </row>
    <row r="744" spans="1:14" x14ac:dyDescent="0.25">
      <c r="A744" s="56" t="s">
        <v>669</v>
      </c>
      <c r="B744" s="56"/>
      <c r="C744" s="56" t="s">
        <v>160</v>
      </c>
      <c r="D744" s="56" t="s">
        <v>161</v>
      </c>
      <c r="E744" s="56" t="s">
        <v>1843</v>
      </c>
      <c r="F744" s="56" t="s">
        <v>1844</v>
      </c>
      <c r="G744" s="56"/>
      <c r="H744" s="56"/>
      <c r="I744" s="56" t="s">
        <v>37</v>
      </c>
      <c r="J744" s="56">
        <v>20</v>
      </c>
      <c r="K744" s="56"/>
      <c r="L744" s="56"/>
      <c r="M744" s="56" t="str">
        <f t="shared" si="22"/>
        <v>TB_SYS_INTR_NETWORK.IP_END_NO</v>
      </c>
      <c r="N744" s="54" t="str">
        <f t="shared" si="23"/>
        <v>내부망^TB_SYS_INTR_NETWORK^IP종료번호^IP_END_NO^^VARCHAR2^20^^</v>
      </c>
    </row>
    <row r="745" spans="1:14" x14ac:dyDescent="0.25">
      <c r="A745" s="56" t="s">
        <v>669</v>
      </c>
      <c r="B745" s="56"/>
      <c r="C745" s="56" t="s">
        <v>160</v>
      </c>
      <c r="D745" s="56" t="s">
        <v>161</v>
      </c>
      <c r="E745" s="56" t="s">
        <v>50</v>
      </c>
      <c r="F745" s="56" t="s">
        <v>51</v>
      </c>
      <c r="G745" s="56"/>
      <c r="H745" s="56"/>
      <c r="I745" s="56" t="s">
        <v>37</v>
      </c>
      <c r="J745" s="56">
        <v>1</v>
      </c>
      <c r="K745" s="56" t="s">
        <v>52</v>
      </c>
      <c r="L745" s="56" t="s">
        <v>1276</v>
      </c>
      <c r="M745" s="56" t="str">
        <f t="shared" si="22"/>
        <v>TB_SYS_INTR_NETWORK.USE_YN</v>
      </c>
      <c r="N745" s="54" t="str">
        <f t="shared" si="23"/>
        <v>내부망^TB_SYS_INTR_NETWORK^사용여부^USE_YN^^VARCHAR2^1^Y^'Y'</v>
      </c>
    </row>
    <row r="746" spans="1:14" x14ac:dyDescent="0.25">
      <c r="A746" s="56" t="s">
        <v>669</v>
      </c>
      <c r="B746" s="56"/>
      <c r="C746" s="56" t="s">
        <v>160</v>
      </c>
      <c r="D746" s="56" t="s">
        <v>161</v>
      </c>
      <c r="E746" s="56" t="s">
        <v>61</v>
      </c>
      <c r="F746" s="56" t="s">
        <v>62</v>
      </c>
      <c r="G746" s="56"/>
      <c r="H746" s="56"/>
      <c r="I746" s="56" t="s">
        <v>37</v>
      </c>
      <c r="J746" s="56">
        <v>2000</v>
      </c>
      <c r="K746" s="56"/>
      <c r="L746" s="56"/>
      <c r="M746" s="56" t="str">
        <f t="shared" si="22"/>
        <v>TB_SYS_INTR_NETWORK.REMARK</v>
      </c>
      <c r="N746" s="54" t="str">
        <f t="shared" si="23"/>
        <v>내부망^TB_SYS_INTR_NETWORK^비고^REMARK^^VARCHAR2^2000^^</v>
      </c>
    </row>
    <row r="747" spans="1:14" x14ac:dyDescent="0.25">
      <c r="A747" s="56" t="s">
        <v>669</v>
      </c>
      <c r="B747" s="56"/>
      <c r="C747" s="56" t="s">
        <v>160</v>
      </c>
      <c r="D747" s="56" t="s">
        <v>161</v>
      </c>
      <c r="E747" s="56" t="s">
        <v>53</v>
      </c>
      <c r="F747" s="56" t="s">
        <v>54</v>
      </c>
      <c r="G747" s="56"/>
      <c r="H747" s="56"/>
      <c r="I747" s="56" t="s">
        <v>37</v>
      </c>
      <c r="J747" s="56">
        <v>14</v>
      </c>
      <c r="K747" s="56" t="s">
        <v>52</v>
      </c>
      <c r="L747" s="56"/>
      <c r="M747" s="56" t="str">
        <f t="shared" si="22"/>
        <v>TB_SYS_INTR_NETWORK.REG_DTM</v>
      </c>
      <c r="N747" s="54" t="str">
        <f t="shared" si="23"/>
        <v>내부망^TB_SYS_INTR_NETWORK^등록일시^REG_DTM^^VARCHAR2^14^Y^</v>
      </c>
    </row>
    <row r="748" spans="1:14" x14ac:dyDescent="0.25">
      <c r="A748" s="56" t="s">
        <v>669</v>
      </c>
      <c r="B748" s="56"/>
      <c r="C748" s="56" t="s">
        <v>160</v>
      </c>
      <c r="D748" s="56" t="s">
        <v>161</v>
      </c>
      <c r="E748" s="56" t="s">
        <v>55</v>
      </c>
      <c r="F748" s="56" t="s">
        <v>56</v>
      </c>
      <c r="G748" s="56"/>
      <c r="H748" s="56"/>
      <c r="I748" s="56" t="s">
        <v>37</v>
      </c>
      <c r="J748" s="56">
        <v>32</v>
      </c>
      <c r="K748" s="56" t="s">
        <v>52</v>
      </c>
      <c r="L748" s="56"/>
      <c r="M748" s="56" t="str">
        <f t="shared" si="22"/>
        <v>TB_SYS_INTR_NETWORK.REGR_ID</v>
      </c>
      <c r="N748" s="54" t="str">
        <f t="shared" si="23"/>
        <v>내부망^TB_SYS_INTR_NETWORK^등록자ID^REGR_ID^^VARCHAR2^32^Y^</v>
      </c>
    </row>
    <row r="749" spans="1:14" x14ac:dyDescent="0.25">
      <c r="A749" s="56" t="s">
        <v>669</v>
      </c>
      <c r="B749" s="56"/>
      <c r="C749" s="56" t="s">
        <v>160</v>
      </c>
      <c r="D749" s="56" t="s">
        <v>161</v>
      </c>
      <c r="E749" s="56" t="s">
        <v>57</v>
      </c>
      <c r="F749" s="56" t="s">
        <v>58</v>
      </c>
      <c r="G749" s="56"/>
      <c r="H749" s="56"/>
      <c r="I749" s="56" t="s">
        <v>37</v>
      </c>
      <c r="J749" s="56">
        <v>14</v>
      </c>
      <c r="K749" s="56" t="s">
        <v>52</v>
      </c>
      <c r="L749" s="56"/>
      <c r="M749" s="56" t="str">
        <f t="shared" si="22"/>
        <v>TB_SYS_INTR_NETWORK.MOD_DTM</v>
      </c>
      <c r="N749" s="54" t="str">
        <f t="shared" si="23"/>
        <v>내부망^TB_SYS_INTR_NETWORK^수정일시^MOD_DTM^^VARCHAR2^14^Y^</v>
      </c>
    </row>
    <row r="750" spans="1:14" x14ac:dyDescent="0.25">
      <c r="A750" s="56" t="s">
        <v>669</v>
      </c>
      <c r="B750" s="56"/>
      <c r="C750" s="56" t="s">
        <v>160</v>
      </c>
      <c r="D750" s="56" t="s">
        <v>161</v>
      </c>
      <c r="E750" s="56" t="s">
        <v>59</v>
      </c>
      <c r="F750" s="56" t="s">
        <v>60</v>
      </c>
      <c r="G750" s="56"/>
      <c r="H750" s="56"/>
      <c r="I750" s="56" t="s">
        <v>37</v>
      </c>
      <c r="J750" s="56">
        <v>32</v>
      </c>
      <c r="K750" s="56" t="s">
        <v>52</v>
      </c>
      <c r="L750" s="56"/>
      <c r="M750" s="56" t="str">
        <f t="shared" si="22"/>
        <v>TB_SYS_INTR_NETWORK.MODR_ID</v>
      </c>
      <c r="N750" s="54" t="str">
        <f t="shared" si="23"/>
        <v>내부망^TB_SYS_INTR_NETWORK^수정자ID^MODR_ID^^VARCHAR2^32^Y^</v>
      </c>
    </row>
    <row r="751" spans="1:14" x14ac:dyDescent="0.25">
      <c r="A751" s="56" t="s">
        <v>669</v>
      </c>
      <c r="B751" s="56"/>
      <c r="C751" s="56" t="s">
        <v>148</v>
      </c>
      <c r="D751" s="56" t="s">
        <v>149</v>
      </c>
      <c r="E751" s="56" t="s">
        <v>1845</v>
      </c>
      <c r="F751" s="56" t="s">
        <v>1846</v>
      </c>
      <c r="G751" s="56" t="s">
        <v>52</v>
      </c>
      <c r="H751" s="56"/>
      <c r="I751" s="56" t="s">
        <v>37</v>
      </c>
      <c r="J751" s="56">
        <v>8</v>
      </c>
      <c r="K751" s="56" t="s">
        <v>52</v>
      </c>
      <c r="L751" s="56"/>
      <c r="M751" s="56" t="str">
        <f t="shared" si="22"/>
        <v>TB_SYS_CAL.CAL_DT</v>
      </c>
      <c r="N751" s="54" t="str">
        <f t="shared" si="23"/>
        <v>달력^TB_SYS_CAL^달력일자^CAL_DT^Y^VARCHAR2^8^Y^</v>
      </c>
    </row>
    <row r="752" spans="1:14" x14ac:dyDescent="0.25">
      <c r="A752" s="56" t="s">
        <v>669</v>
      </c>
      <c r="B752" s="56"/>
      <c r="C752" s="56" t="s">
        <v>148</v>
      </c>
      <c r="D752" s="56" t="s">
        <v>149</v>
      </c>
      <c r="E752" s="56" t="s">
        <v>1847</v>
      </c>
      <c r="F752" s="56" t="s">
        <v>1848</v>
      </c>
      <c r="G752" s="56"/>
      <c r="H752" s="56"/>
      <c r="I752" s="56" t="s">
        <v>37</v>
      </c>
      <c r="J752" s="56">
        <v>4</v>
      </c>
      <c r="K752" s="56" t="s">
        <v>52</v>
      </c>
      <c r="L752" s="56"/>
      <c r="M752" s="56" t="str">
        <f t="shared" si="22"/>
        <v>TB_SYS_CAL.CAL_YR</v>
      </c>
      <c r="N752" s="54" t="str">
        <f t="shared" si="23"/>
        <v>달력^TB_SYS_CAL^달력년도^CAL_YR^^VARCHAR2^4^Y^</v>
      </c>
    </row>
    <row r="753" spans="1:14" x14ac:dyDescent="0.25">
      <c r="A753" s="56" t="s">
        <v>669</v>
      </c>
      <c r="B753" s="56"/>
      <c r="C753" s="56" t="s">
        <v>148</v>
      </c>
      <c r="D753" s="56" t="s">
        <v>149</v>
      </c>
      <c r="E753" s="56" t="s">
        <v>1849</v>
      </c>
      <c r="F753" s="56" t="s">
        <v>1850</v>
      </c>
      <c r="G753" s="56"/>
      <c r="H753" s="56"/>
      <c r="I753" s="56" t="s">
        <v>37</v>
      </c>
      <c r="J753" s="56">
        <v>6</v>
      </c>
      <c r="K753" s="56" t="s">
        <v>52</v>
      </c>
      <c r="L753" s="56"/>
      <c r="M753" s="56" t="str">
        <f t="shared" si="22"/>
        <v>TB_SYS_CAL.CAL_YM</v>
      </c>
      <c r="N753" s="54" t="str">
        <f t="shared" si="23"/>
        <v>달력^TB_SYS_CAL^달력년월^CAL_YM^^VARCHAR2^6^Y^</v>
      </c>
    </row>
    <row r="754" spans="1:14" x14ac:dyDescent="0.25">
      <c r="A754" s="56" t="s">
        <v>669</v>
      </c>
      <c r="B754" s="56"/>
      <c r="C754" s="56" t="s">
        <v>148</v>
      </c>
      <c r="D754" s="56" t="s">
        <v>149</v>
      </c>
      <c r="E754" s="56" t="s">
        <v>1851</v>
      </c>
      <c r="F754" s="56" t="s">
        <v>1852</v>
      </c>
      <c r="G754" s="56"/>
      <c r="H754" s="56"/>
      <c r="I754" s="56" t="s">
        <v>37</v>
      </c>
      <c r="J754" s="56">
        <v>1</v>
      </c>
      <c r="K754" s="56" t="s">
        <v>52</v>
      </c>
      <c r="L754" s="56"/>
      <c r="M754" s="56" t="str">
        <f t="shared" si="22"/>
        <v>TB_SYS_CAL.CAL_DAY</v>
      </c>
      <c r="N754" s="54" t="str">
        <f t="shared" si="23"/>
        <v>달력^TB_SYS_CAL^달력요일^CAL_DAY^^VARCHAR2^1^Y^</v>
      </c>
    </row>
    <row r="755" spans="1:14" x14ac:dyDescent="0.25">
      <c r="A755" s="56" t="s">
        <v>669</v>
      </c>
      <c r="B755" s="56"/>
      <c r="C755" s="56" t="s">
        <v>148</v>
      </c>
      <c r="D755" s="56" t="s">
        <v>149</v>
      </c>
      <c r="E755" s="56" t="s">
        <v>1853</v>
      </c>
      <c r="F755" s="56" t="s">
        <v>1854</v>
      </c>
      <c r="G755" s="56"/>
      <c r="H755" s="56"/>
      <c r="I755" s="56" t="s">
        <v>110</v>
      </c>
      <c r="J755" s="56">
        <v>3</v>
      </c>
      <c r="K755" s="56" t="s">
        <v>52</v>
      </c>
      <c r="L755" s="56"/>
      <c r="M755" s="56" t="str">
        <f t="shared" si="22"/>
        <v>TB_SYS_CAL.YR_WEEK_CNT</v>
      </c>
      <c r="N755" s="54" t="str">
        <f t="shared" si="23"/>
        <v>달력^TB_SYS_CAL^년주수^YR_WEEK_CNT^^NUMBER^3^Y^</v>
      </c>
    </row>
    <row r="756" spans="1:14" x14ac:dyDescent="0.25">
      <c r="A756" s="56" t="s">
        <v>669</v>
      </c>
      <c r="B756" s="56"/>
      <c r="C756" s="56" t="s">
        <v>148</v>
      </c>
      <c r="D756" s="56" t="s">
        <v>149</v>
      </c>
      <c r="E756" s="56" t="s">
        <v>1855</v>
      </c>
      <c r="F756" s="56" t="s">
        <v>1856</v>
      </c>
      <c r="G756" s="56"/>
      <c r="H756" s="56"/>
      <c r="I756" s="56" t="s">
        <v>110</v>
      </c>
      <c r="J756" s="56">
        <v>3</v>
      </c>
      <c r="K756" s="56" t="s">
        <v>52</v>
      </c>
      <c r="L756" s="56"/>
      <c r="M756" s="56" t="str">
        <f t="shared" si="22"/>
        <v>TB_SYS_CAL.MM_WEEK_CNT</v>
      </c>
      <c r="N756" s="54" t="str">
        <f t="shared" si="23"/>
        <v>달력^TB_SYS_CAL^월주수^MM_WEEK_CNT^^NUMBER^3^Y^</v>
      </c>
    </row>
    <row r="757" spans="1:14" x14ac:dyDescent="0.25">
      <c r="A757" s="56" t="s">
        <v>669</v>
      </c>
      <c r="B757" s="56"/>
      <c r="C757" s="56" t="s">
        <v>148</v>
      </c>
      <c r="D757" s="56" t="s">
        <v>149</v>
      </c>
      <c r="E757" s="56" t="s">
        <v>1857</v>
      </c>
      <c r="F757" s="56" t="s">
        <v>1858</v>
      </c>
      <c r="G757" s="56"/>
      <c r="H757" s="56"/>
      <c r="I757" s="56" t="s">
        <v>37</v>
      </c>
      <c r="J757" s="56">
        <v>8</v>
      </c>
      <c r="K757" s="56" t="s">
        <v>52</v>
      </c>
      <c r="L757" s="56"/>
      <c r="M757" s="56" t="str">
        <f t="shared" si="22"/>
        <v>TB_SYS_CAL.WEEK_STT_DT</v>
      </c>
      <c r="N757" s="54" t="str">
        <f t="shared" si="23"/>
        <v>달력^TB_SYS_CAL^주시작일자^WEEK_STT_DT^^VARCHAR2^8^Y^</v>
      </c>
    </row>
    <row r="758" spans="1:14" x14ac:dyDescent="0.25">
      <c r="A758" s="56" t="s">
        <v>669</v>
      </c>
      <c r="B758" s="56"/>
      <c r="C758" s="56" t="s">
        <v>148</v>
      </c>
      <c r="D758" s="56" t="s">
        <v>149</v>
      </c>
      <c r="E758" s="56" t="s">
        <v>1859</v>
      </c>
      <c r="F758" s="56" t="s">
        <v>1860</v>
      </c>
      <c r="G758" s="56"/>
      <c r="H758" s="56"/>
      <c r="I758" s="56" t="s">
        <v>37</v>
      </c>
      <c r="J758" s="56">
        <v>8</v>
      </c>
      <c r="K758" s="56" t="s">
        <v>52</v>
      </c>
      <c r="L758" s="56"/>
      <c r="M758" s="56" t="str">
        <f t="shared" si="22"/>
        <v>TB_SYS_CAL.WEEK_END_DT</v>
      </c>
      <c r="N758" s="54" t="str">
        <f t="shared" si="23"/>
        <v>달력^TB_SYS_CAL^주종료일자^WEEK_END_DT^^VARCHAR2^8^Y^</v>
      </c>
    </row>
    <row r="759" spans="1:14" x14ac:dyDescent="0.25">
      <c r="A759" s="56" t="s">
        <v>669</v>
      </c>
      <c r="B759" s="56"/>
      <c r="C759" s="56" t="s">
        <v>169</v>
      </c>
      <c r="D759" s="56" t="s">
        <v>170</v>
      </c>
      <c r="E759" s="56" t="s">
        <v>1834</v>
      </c>
      <c r="F759" s="56" t="s">
        <v>1835</v>
      </c>
      <c r="G759" s="56" t="s">
        <v>52</v>
      </c>
      <c r="H759" s="56"/>
      <c r="I759" s="56" t="s">
        <v>37</v>
      </c>
      <c r="J759" s="56">
        <v>10</v>
      </c>
      <c r="K759" s="56" t="s">
        <v>52</v>
      </c>
      <c r="L759" s="56"/>
      <c r="M759" s="56" t="str">
        <f t="shared" si="22"/>
        <v>TB_SYS_MENU.MENU_CD</v>
      </c>
      <c r="N759" s="54" t="str">
        <f t="shared" si="23"/>
        <v>메뉴^TB_SYS_MENU^메뉴코드^MENU_CD^Y^VARCHAR2^10^Y^</v>
      </c>
    </row>
    <row r="760" spans="1:14" x14ac:dyDescent="0.25">
      <c r="A760" s="56" t="s">
        <v>669</v>
      </c>
      <c r="B760" s="56"/>
      <c r="C760" s="56" t="s">
        <v>169</v>
      </c>
      <c r="D760" s="56" t="s">
        <v>170</v>
      </c>
      <c r="E760" s="56" t="s">
        <v>1861</v>
      </c>
      <c r="F760" s="56" t="s">
        <v>1862</v>
      </c>
      <c r="G760" s="56"/>
      <c r="H760" s="56"/>
      <c r="I760" s="56" t="s">
        <v>37</v>
      </c>
      <c r="J760" s="56">
        <v>10</v>
      </c>
      <c r="K760" s="56" t="s">
        <v>52</v>
      </c>
      <c r="L760" s="56"/>
      <c r="M760" s="56" t="str">
        <f t="shared" si="22"/>
        <v>TB_SYS_MENU.MENU_CLS_CD</v>
      </c>
      <c r="N760" s="54" t="str">
        <f t="shared" si="23"/>
        <v>메뉴^TB_SYS_MENU^메뉴분류코드^MENU_CLS_CD^^VARCHAR2^10^Y^</v>
      </c>
    </row>
    <row r="761" spans="1:14" x14ac:dyDescent="0.25">
      <c r="A761" s="56" t="s">
        <v>669</v>
      </c>
      <c r="B761" s="56"/>
      <c r="C761" s="56" t="s">
        <v>169</v>
      </c>
      <c r="D761" s="56" t="s">
        <v>170</v>
      </c>
      <c r="E761" s="56" t="s">
        <v>1863</v>
      </c>
      <c r="F761" s="56" t="s">
        <v>1864</v>
      </c>
      <c r="G761" s="56"/>
      <c r="H761" s="56"/>
      <c r="I761" s="56" t="s">
        <v>37</v>
      </c>
      <c r="J761" s="56">
        <v>11</v>
      </c>
      <c r="K761" s="56" t="s">
        <v>52</v>
      </c>
      <c r="L761" s="56"/>
      <c r="M761" s="56" t="str">
        <f t="shared" si="22"/>
        <v>TB_SYS_MENU.PROG_CD</v>
      </c>
      <c r="N761" s="54" t="str">
        <f t="shared" si="23"/>
        <v>메뉴^TB_SYS_MENU^프로그램코드^PROG_CD^^VARCHAR2^11^Y^</v>
      </c>
    </row>
    <row r="762" spans="1:14" x14ac:dyDescent="0.25">
      <c r="A762" s="56" t="s">
        <v>669</v>
      </c>
      <c r="B762" s="56"/>
      <c r="C762" s="56" t="s">
        <v>169</v>
      </c>
      <c r="D762" s="56" t="s">
        <v>170</v>
      </c>
      <c r="E762" s="56" t="s">
        <v>1865</v>
      </c>
      <c r="F762" s="56" t="s">
        <v>1866</v>
      </c>
      <c r="G762" s="56"/>
      <c r="H762" s="56"/>
      <c r="I762" s="56" t="s">
        <v>37</v>
      </c>
      <c r="J762" s="56">
        <v>300</v>
      </c>
      <c r="K762" s="56"/>
      <c r="L762" s="56"/>
      <c r="M762" s="56" t="str">
        <f t="shared" si="22"/>
        <v>TB_SYS_MENU.MENU_KN</v>
      </c>
      <c r="N762" s="54" t="str">
        <f t="shared" si="23"/>
        <v>메뉴^TB_SYS_MENU^메뉴한글명^MENU_KN^^VARCHAR2^300^^</v>
      </c>
    </row>
    <row r="763" spans="1:14" x14ac:dyDescent="0.25">
      <c r="A763" s="56" t="s">
        <v>669</v>
      </c>
      <c r="B763" s="56"/>
      <c r="C763" s="56" t="s">
        <v>169</v>
      </c>
      <c r="D763" s="56" t="s">
        <v>170</v>
      </c>
      <c r="E763" s="56" t="s">
        <v>1867</v>
      </c>
      <c r="F763" s="56" t="s">
        <v>1868</v>
      </c>
      <c r="G763" s="56"/>
      <c r="H763" s="56"/>
      <c r="I763" s="56" t="s">
        <v>37</v>
      </c>
      <c r="J763" s="56">
        <v>300</v>
      </c>
      <c r="K763" s="56"/>
      <c r="L763" s="56"/>
      <c r="M763" s="56" t="str">
        <f t="shared" si="22"/>
        <v>TB_SYS_MENU.MENU_EN</v>
      </c>
      <c r="N763" s="54" t="str">
        <f t="shared" si="23"/>
        <v>메뉴^TB_SYS_MENU^메뉴영어명^MENU_EN^^VARCHAR2^300^^</v>
      </c>
    </row>
    <row r="764" spans="1:14" x14ac:dyDescent="0.25">
      <c r="A764" s="56" t="s">
        <v>669</v>
      </c>
      <c r="B764" s="56"/>
      <c r="C764" s="56" t="s">
        <v>169</v>
      </c>
      <c r="D764" s="56" t="s">
        <v>170</v>
      </c>
      <c r="E764" s="56" t="s">
        <v>1869</v>
      </c>
      <c r="F764" s="56" t="s">
        <v>1870</v>
      </c>
      <c r="G764" s="56"/>
      <c r="H764" s="56"/>
      <c r="I764" s="56" t="s">
        <v>37</v>
      </c>
      <c r="J764" s="56">
        <v>300</v>
      </c>
      <c r="K764" s="56"/>
      <c r="L764" s="56"/>
      <c r="M764" s="56" t="str">
        <f t="shared" si="22"/>
        <v>TB_SYS_MENU.MENU_GN</v>
      </c>
      <c r="N764" s="54" t="str">
        <f t="shared" si="23"/>
        <v>메뉴^TB_SYS_MENU^메뉴현지명^MENU_GN^^VARCHAR2^300^^</v>
      </c>
    </row>
    <row r="765" spans="1:14" x14ac:dyDescent="0.25">
      <c r="A765" s="56" t="s">
        <v>669</v>
      </c>
      <c r="B765" s="56"/>
      <c r="C765" s="56" t="s">
        <v>169</v>
      </c>
      <c r="D765" s="56" t="s">
        <v>170</v>
      </c>
      <c r="E765" s="56" t="s">
        <v>1871</v>
      </c>
      <c r="F765" s="56" t="s">
        <v>1872</v>
      </c>
      <c r="G765" s="56"/>
      <c r="H765" s="56"/>
      <c r="I765" s="56" t="s">
        <v>37</v>
      </c>
      <c r="J765" s="56">
        <v>300</v>
      </c>
      <c r="K765" s="56"/>
      <c r="L765" s="56"/>
      <c r="M765" s="56" t="str">
        <f t="shared" si="22"/>
        <v>TB_SYS_MENU.PARAM_VAL</v>
      </c>
      <c r="N765" s="54" t="str">
        <f t="shared" si="23"/>
        <v>메뉴^TB_SYS_MENU^파라미터값^PARAM_VAL^^VARCHAR2^300^^</v>
      </c>
    </row>
    <row r="766" spans="1:14" x14ac:dyDescent="0.25">
      <c r="A766" s="56" t="s">
        <v>669</v>
      </c>
      <c r="B766" s="56"/>
      <c r="C766" s="56" t="s">
        <v>169</v>
      </c>
      <c r="D766" s="56" t="s">
        <v>170</v>
      </c>
      <c r="E766" s="56" t="s">
        <v>1555</v>
      </c>
      <c r="F766" s="56" t="s">
        <v>1556</v>
      </c>
      <c r="G766" s="56"/>
      <c r="H766" s="56"/>
      <c r="I766" s="56" t="s">
        <v>110</v>
      </c>
      <c r="J766" s="56">
        <v>3</v>
      </c>
      <c r="K766" s="56" t="s">
        <v>52</v>
      </c>
      <c r="L766" s="56">
        <v>1</v>
      </c>
      <c r="M766" s="56" t="str">
        <f t="shared" si="22"/>
        <v>TB_SYS_MENU.SORT_NO</v>
      </c>
      <c r="N766" s="54" t="str">
        <f t="shared" si="23"/>
        <v>메뉴^TB_SYS_MENU^정렬번호^SORT_NO^^NUMBER^3^Y^1</v>
      </c>
    </row>
    <row r="767" spans="1:14" x14ac:dyDescent="0.25">
      <c r="A767" s="56" t="s">
        <v>669</v>
      </c>
      <c r="B767" s="56"/>
      <c r="C767" s="56" t="s">
        <v>169</v>
      </c>
      <c r="D767" s="56" t="s">
        <v>170</v>
      </c>
      <c r="E767" s="56" t="s">
        <v>50</v>
      </c>
      <c r="F767" s="56" t="s">
        <v>51</v>
      </c>
      <c r="G767" s="56"/>
      <c r="H767" s="56"/>
      <c r="I767" s="56" t="s">
        <v>37</v>
      </c>
      <c r="J767" s="56">
        <v>1</v>
      </c>
      <c r="K767" s="56" t="s">
        <v>52</v>
      </c>
      <c r="L767" s="56" t="s">
        <v>1276</v>
      </c>
      <c r="M767" s="56" t="str">
        <f t="shared" si="22"/>
        <v>TB_SYS_MENU.USE_YN</v>
      </c>
      <c r="N767" s="54" t="str">
        <f t="shared" si="23"/>
        <v>메뉴^TB_SYS_MENU^사용여부^USE_YN^^VARCHAR2^1^Y^'Y'</v>
      </c>
    </row>
    <row r="768" spans="1:14" x14ac:dyDescent="0.25">
      <c r="A768" s="56" t="s">
        <v>669</v>
      </c>
      <c r="B768" s="56"/>
      <c r="C768" s="56" t="s">
        <v>169</v>
      </c>
      <c r="D768" s="56" t="s">
        <v>170</v>
      </c>
      <c r="E768" s="56" t="s">
        <v>1873</v>
      </c>
      <c r="F768" s="56" t="s">
        <v>1874</v>
      </c>
      <c r="G768" s="56"/>
      <c r="H768" s="56"/>
      <c r="I768" s="56" t="s">
        <v>37</v>
      </c>
      <c r="J768" s="56">
        <v>1</v>
      </c>
      <c r="K768" s="56" t="s">
        <v>52</v>
      </c>
      <c r="L768" s="56" t="s">
        <v>1496</v>
      </c>
      <c r="M768" s="56" t="str">
        <f t="shared" si="22"/>
        <v>TB_SYS_MENU.EXTR_CONN_YN</v>
      </c>
      <c r="N768" s="54" t="str">
        <f t="shared" si="23"/>
        <v>메뉴^TB_SYS_MENU^외부접속여부^EXTR_CONN_YN^^VARCHAR2^1^Y^'N'</v>
      </c>
    </row>
    <row r="769" spans="1:14" x14ac:dyDescent="0.25">
      <c r="A769" s="56" t="s">
        <v>669</v>
      </c>
      <c r="B769" s="56"/>
      <c r="C769" s="56" t="s">
        <v>169</v>
      </c>
      <c r="D769" s="56" t="s">
        <v>170</v>
      </c>
      <c r="E769" s="56" t="s">
        <v>61</v>
      </c>
      <c r="F769" s="56" t="s">
        <v>62</v>
      </c>
      <c r="G769" s="56"/>
      <c r="H769" s="56"/>
      <c r="I769" s="56" t="s">
        <v>37</v>
      </c>
      <c r="J769" s="56">
        <v>2000</v>
      </c>
      <c r="K769" s="56"/>
      <c r="L769" s="56"/>
      <c r="M769" s="56" t="str">
        <f t="shared" si="22"/>
        <v>TB_SYS_MENU.REMARK</v>
      </c>
      <c r="N769" s="54" t="str">
        <f t="shared" si="23"/>
        <v>메뉴^TB_SYS_MENU^비고^REMARK^^VARCHAR2^2000^^</v>
      </c>
    </row>
    <row r="770" spans="1:14" x14ac:dyDescent="0.25">
      <c r="A770" s="56" t="s">
        <v>669</v>
      </c>
      <c r="B770" s="56"/>
      <c r="C770" s="56" t="s">
        <v>169</v>
      </c>
      <c r="D770" s="56" t="s">
        <v>170</v>
      </c>
      <c r="E770" s="56" t="s">
        <v>53</v>
      </c>
      <c r="F770" s="56" t="s">
        <v>54</v>
      </c>
      <c r="G770" s="56"/>
      <c r="H770" s="56"/>
      <c r="I770" s="56" t="s">
        <v>37</v>
      </c>
      <c r="J770" s="56">
        <v>14</v>
      </c>
      <c r="K770" s="56" t="s">
        <v>52</v>
      </c>
      <c r="L770" s="56"/>
      <c r="M770" s="56" t="str">
        <f t="shared" si="22"/>
        <v>TB_SYS_MENU.REG_DTM</v>
      </c>
      <c r="N770" s="54" t="str">
        <f t="shared" si="23"/>
        <v>메뉴^TB_SYS_MENU^등록일시^REG_DTM^^VARCHAR2^14^Y^</v>
      </c>
    </row>
    <row r="771" spans="1:14" x14ac:dyDescent="0.25">
      <c r="A771" s="56" t="s">
        <v>669</v>
      </c>
      <c r="B771" s="56"/>
      <c r="C771" s="56" t="s">
        <v>169</v>
      </c>
      <c r="D771" s="56" t="s">
        <v>170</v>
      </c>
      <c r="E771" s="56" t="s">
        <v>55</v>
      </c>
      <c r="F771" s="56" t="s">
        <v>56</v>
      </c>
      <c r="G771" s="56"/>
      <c r="H771" s="56"/>
      <c r="I771" s="56" t="s">
        <v>37</v>
      </c>
      <c r="J771" s="56">
        <v>32</v>
      </c>
      <c r="K771" s="56" t="s">
        <v>52</v>
      </c>
      <c r="L771" s="56"/>
      <c r="M771" s="56" t="str">
        <f t="shared" ref="M771:M834" si="24">CONCATENATE(D771,".",F771)</f>
        <v>TB_SYS_MENU.REGR_ID</v>
      </c>
      <c r="N771" s="54" t="str">
        <f t="shared" ref="N771:N834" si="25">SUBSTITUTE(CONCATENATE(C771,"^",D771,"^",E771,"^",F771,"^",G771,"^",I771,"^",J771,"^",K771,"^",TRIM(L771)),"~","-")</f>
        <v>메뉴^TB_SYS_MENU^등록자ID^REGR_ID^^VARCHAR2^32^Y^</v>
      </c>
    </row>
    <row r="772" spans="1:14" x14ac:dyDescent="0.25">
      <c r="A772" s="56" t="s">
        <v>669</v>
      </c>
      <c r="B772" s="56"/>
      <c r="C772" s="56" t="s">
        <v>169</v>
      </c>
      <c r="D772" s="56" t="s">
        <v>170</v>
      </c>
      <c r="E772" s="56" t="s">
        <v>57</v>
      </c>
      <c r="F772" s="56" t="s">
        <v>58</v>
      </c>
      <c r="G772" s="56"/>
      <c r="H772" s="56"/>
      <c r="I772" s="56" t="s">
        <v>37</v>
      </c>
      <c r="J772" s="56">
        <v>14</v>
      </c>
      <c r="K772" s="56" t="s">
        <v>52</v>
      </c>
      <c r="L772" s="56"/>
      <c r="M772" s="56" t="str">
        <f t="shared" si="24"/>
        <v>TB_SYS_MENU.MOD_DTM</v>
      </c>
      <c r="N772" s="54" t="str">
        <f t="shared" si="25"/>
        <v>메뉴^TB_SYS_MENU^수정일시^MOD_DTM^^VARCHAR2^14^Y^</v>
      </c>
    </row>
    <row r="773" spans="1:14" x14ac:dyDescent="0.25">
      <c r="A773" s="56" t="s">
        <v>669</v>
      </c>
      <c r="B773" s="56"/>
      <c r="C773" s="56" t="s">
        <v>169</v>
      </c>
      <c r="D773" s="56" t="s">
        <v>170</v>
      </c>
      <c r="E773" s="56" t="s">
        <v>59</v>
      </c>
      <c r="F773" s="56" t="s">
        <v>60</v>
      </c>
      <c r="G773" s="56"/>
      <c r="H773" s="56"/>
      <c r="I773" s="56" t="s">
        <v>37</v>
      </c>
      <c r="J773" s="56">
        <v>32</v>
      </c>
      <c r="K773" s="56" t="s">
        <v>52</v>
      </c>
      <c r="L773" s="56"/>
      <c r="M773" s="56" t="str">
        <f t="shared" si="24"/>
        <v>TB_SYS_MENU.MODR_ID</v>
      </c>
      <c r="N773" s="54" t="str">
        <f t="shared" si="25"/>
        <v>메뉴^TB_SYS_MENU^수정자ID^MODR_ID^^VARCHAR2^32^Y^</v>
      </c>
    </row>
    <row r="774" spans="1:14" x14ac:dyDescent="0.25">
      <c r="A774" s="56" t="s">
        <v>669</v>
      </c>
      <c r="B774" s="56"/>
      <c r="C774" s="56" t="s">
        <v>171</v>
      </c>
      <c r="D774" s="56" t="s">
        <v>41</v>
      </c>
      <c r="E774" s="56" t="s">
        <v>1834</v>
      </c>
      <c r="F774" s="56" t="s">
        <v>1835</v>
      </c>
      <c r="G774" s="56" t="s">
        <v>52</v>
      </c>
      <c r="H774" s="56"/>
      <c r="I774" s="56" t="s">
        <v>37</v>
      </c>
      <c r="J774" s="56">
        <v>10</v>
      </c>
      <c r="K774" s="56" t="s">
        <v>52</v>
      </c>
      <c r="L774" s="56"/>
      <c r="M774" s="56" t="str">
        <f t="shared" si="24"/>
        <v>TB_SYS_MENU_FN.MENU_CD</v>
      </c>
      <c r="N774" s="54" t="str">
        <f t="shared" si="25"/>
        <v>메뉴기능^TB_SYS_MENU_FN^메뉴코드^MENU_CD^Y^VARCHAR2^10^Y^</v>
      </c>
    </row>
    <row r="775" spans="1:14" x14ac:dyDescent="0.25">
      <c r="A775" s="56" t="s">
        <v>669</v>
      </c>
      <c r="B775" s="56"/>
      <c r="C775" s="56" t="s">
        <v>171</v>
      </c>
      <c r="D775" s="56" t="s">
        <v>41</v>
      </c>
      <c r="E775" s="56" t="s">
        <v>1875</v>
      </c>
      <c r="F775" s="56" t="s">
        <v>38</v>
      </c>
      <c r="G775" s="56" t="s">
        <v>52</v>
      </c>
      <c r="H775" s="56"/>
      <c r="I775" s="56" t="s">
        <v>37</v>
      </c>
      <c r="J775" s="56">
        <v>2</v>
      </c>
      <c r="K775" s="56" t="s">
        <v>52</v>
      </c>
      <c r="L775" s="56"/>
      <c r="M775" s="56" t="str">
        <f t="shared" si="24"/>
        <v>TB_SYS_MENU_FN.FN_CD</v>
      </c>
      <c r="N775" s="54" t="str">
        <f t="shared" si="25"/>
        <v>메뉴기능^TB_SYS_MENU_FN^기능코드^FN_CD^Y^VARCHAR2^2^Y^</v>
      </c>
    </row>
    <row r="776" spans="1:14" x14ac:dyDescent="0.25">
      <c r="A776" s="56" t="s">
        <v>669</v>
      </c>
      <c r="B776" s="56"/>
      <c r="C776" s="56" t="s">
        <v>171</v>
      </c>
      <c r="D776" s="56" t="s">
        <v>41</v>
      </c>
      <c r="E776" s="56" t="s">
        <v>1863</v>
      </c>
      <c r="F776" s="56" t="s">
        <v>1864</v>
      </c>
      <c r="G776" s="56"/>
      <c r="H776" s="56"/>
      <c r="I776" s="56" t="s">
        <v>37</v>
      </c>
      <c r="J776" s="56">
        <v>11</v>
      </c>
      <c r="K776" s="56" t="s">
        <v>52</v>
      </c>
      <c r="L776" s="56"/>
      <c r="M776" s="56" t="str">
        <f t="shared" si="24"/>
        <v>TB_SYS_MENU_FN.PROG_CD</v>
      </c>
      <c r="N776" s="54" t="str">
        <f t="shared" si="25"/>
        <v>메뉴기능^TB_SYS_MENU_FN^프로그램코드^PROG_CD^^VARCHAR2^11^Y^</v>
      </c>
    </row>
    <row r="777" spans="1:14" x14ac:dyDescent="0.25">
      <c r="A777" s="56" t="s">
        <v>669</v>
      </c>
      <c r="B777" s="56"/>
      <c r="C777" s="56" t="s">
        <v>171</v>
      </c>
      <c r="D777" s="56" t="s">
        <v>41</v>
      </c>
      <c r="E777" s="56" t="s">
        <v>50</v>
      </c>
      <c r="F777" s="56" t="s">
        <v>51</v>
      </c>
      <c r="G777" s="56"/>
      <c r="H777" s="56"/>
      <c r="I777" s="56" t="s">
        <v>37</v>
      </c>
      <c r="J777" s="56">
        <v>1</v>
      </c>
      <c r="K777" s="56" t="s">
        <v>52</v>
      </c>
      <c r="L777" s="56" t="s">
        <v>1276</v>
      </c>
      <c r="M777" s="56" t="str">
        <f t="shared" si="24"/>
        <v>TB_SYS_MENU_FN.USE_YN</v>
      </c>
      <c r="N777" s="54" t="str">
        <f t="shared" si="25"/>
        <v>메뉴기능^TB_SYS_MENU_FN^사용여부^USE_YN^^VARCHAR2^1^Y^'Y'</v>
      </c>
    </row>
    <row r="778" spans="1:14" x14ac:dyDescent="0.25">
      <c r="A778" s="56" t="s">
        <v>669</v>
      </c>
      <c r="B778" s="56"/>
      <c r="C778" s="56" t="s">
        <v>171</v>
      </c>
      <c r="D778" s="56" t="s">
        <v>41</v>
      </c>
      <c r="E778" s="56" t="s">
        <v>61</v>
      </c>
      <c r="F778" s="56" t="s">
        <v>62</v>
      </c>
      <c r="G778" s="56"/>
      <c r="H778" s="56"/>
      <c r="I778" s="56" t="s">
        <v>37</v>
      </c>
      <c r="J778" s="56">
        <v>2000</v>
      </c>
      <c r="K778" s="56"/>
      <c r="L778" s="56"/>
      <c r="M778" s="56" t="str">
        <f t="shared" si="24"/>
        <v>TB_SYS_MENU_FN.REMARK</v>
      </c>
      <c r="N778" s="54" t="str">
        <f t="shared" si="25"/>
        <v>메뉴기능^TB_SYS_MENU_FN^비고^REMARK^^VARCHAR2^2000^^</v>
      </c>
    </row>
    <row r="779" spans="1:14" x14ac:dyDescent="0.25">
      <c r="A779" s="56" t="s">
        <v>669</v>
      </c>
      <c r="B779" s="56"/>
      <c r="C779" s="56" t="s">
        <v>171</v>
      </c>
      <c r="D779" s="56" t="s">
        <v>41</v>
      </c>
      <c r="E779" s="56" t="s">
        <v>53</v>
      </c>
      <c r="F779" s="56" t="s">
        <v>54</v>
      </c>
      <c r="G779" s="56"/>
      <c r="H779" s="56"/>
      <c r="I779" s="56" t="s">
        <v>37</v>
      </c>
      <c r="J779" s="56">
        <v>14</v>
      </c>
      <c r="K779" s="56" t="s">
        <v>52</v>
      </c>
      <c r="L779" s="56"/>
      <c r="M779" s="56" t="str">
        <f t="shared" si="24"/>
        <v>TB_SYS_MENU_FN.REG_DTM</v>
      </c>
      <c r="N779" s="54" t="str">
        <f t="shared" si="25"/>
        <v>메뉴기능^TB_SYS_MENU_FN^등록일시^REG_DTM^^VARCHAR2^14^Y^</v>
      </c>
    </row>
    <row r="780" spans="1:14" x14ac:dyDescent="0.25">
      <c r="A780" s="56" t="s">
        <v>669</v>
      </c>
      <c r="B780" s="56"/>
      <c r="C780" s="56" t="s">
        <v>171</v>
      </c>
      <c r="D780" s="56" t="s">
        <v>41</v>
      </c>
      <c r="E780" s="56" t="s">
        <v>55</v>
      </c>
      <c r="F780" s="56" t="s">
        <v>56</v>
      </c>
      <c r="G780" s="56"/>
      <c r="H780" s="56"/>
      <c r="I780" s="56" t="s">
        <v>37</v>
      </c>
      <c r="J780" s="56">
        <v>32</v>
      </c>
      <c r="K780" s="56" t="s">
        <v>52</v>
      </c>
      <c r="L780" s="56"/>
      <c r="M780" s="56" t="str">
        <f t="shared" si="24"/>
        <v>TB_SYS_MENU_FN.REGR_ID</v>
      </c>
      <c r="N780" s="54" t="str">
        <f t="shared" si="25"/>
        <v>메뉴기능^TB_SYS_MENU_FN^등록자ID^REGR_ID^^VARCHAR2^32^Y^</v>
      </c>
    </row>
    <row r="781" spans="1:14" x14ac:dyDescent="0.25">
      <c r="A781" s="56" t="s">
        <v>669</v>
      </c>
      <c r="B781" s="56"/>
      <c r="C781" s="56" t="s">
        <v>171</v>
      </c>
      <c r="D781" s="56" t="s">
        <v>41</v>
      </c>
      <c r="E781" s="56" t="s">
        <v>57</v>
      </c>
      <c r="F781" s="56" t="s">
        <v>58</v>
      </c>
      <c r="G781" s="56"/>
      <c r="H781" s="56"/>
      <c r="I781" s="56" t="s">
        <v>37</v>
      </c>
      <c r="J781" s="56">
        <v>14</v>
      </c>
      <c r="K781" s="56" t="s">
        <v>52</v>
      </c>
      <c r="L781" s="56"/>
      <c r="M781" s="56" t="str">
        <f t="shared" si="24"/>
        <v>TB_SYS_MENU_FN.MOD_DTM</v>
      </c>
      <c r="N781" s="54" t="str">
        <f t="shared" si="25"/>
        <v>메뉴기능^TB_SYS_MENU_FN^수정일시^MOD_DTM^^VARCHAR2^14^Y^</v>
      </c>
    </row>
    <row r="782" spans="1:14" x14ac:dyDescent="0.25">
      <c r="A782" s="56" t="s">
        <v>669</v>
      </c>
      <c r="B782" s="56"/>
      <c r="C782" s="56" t="s">
        <v>171</v>
      </c>
      <c r="D782" s="56" t="s">
        <v>41</v>
      </c>
      <c r="E782" s="56" t="s">
        <v>59</v>
      </c>
      <c r="F782" s="56" t="s">
        <v>60</v>
      </c>
      <c r="G782" s="56"/>
      <c r="H782" s="56"/>
      <c r="I782" s="56" t="s">
        <v>37</v>
      </c>
      <c r="J782" s="56">
        <v>32</v>
      </c>
      <c r="K782" s="56" t="s">
        <v>52</v>
      </c>
      <c r="L782" s="56"/>
      <c r="M782" s="56" t="str">
        <f t="shared" si="24"/>
        <v>TB_SYS_MENU_FN.MODR_ID</v>
      </c>
      <c r="N782" s="54" t="str">
        <f t="shared" si="25"/>
        <v>메뉴기능^TB_SYS_MENU_FN^수정자ID^MODR_ID^^VARCHAR2^32^Y^</v>
      </c>
    </row>
    <row r="783" spans="1:14" x14ac:dyDescent="0.25">
      <c r="A783" s="56" t="s">
        <v>669</v>
      </c>
      <c r="B783" s="56"/>
      <c r="C783" s="56" t="s">
        <v>167</v>
      </c>
      <c r="D783" s="56" t="s">
        <v>168</v>
      </c>
      <c r="E783" s="56" t="s">
        <v>1861</v>
      </c>
      <c r="F783" s="56" t="s">
        <v>1862</v>
      </c>
      <c r="G783" s="56" t="s">
        <v>52</v>
      </c>
      <c r="H783" s="56"/>
      <c r="I783" s="56" t="s">
        <v>37</v>
      </c>
      <c r="J783" s="56">
        <v>10</v>
      </c>
      <c r="K783" s="56" t="s">
        <v>52</v>
      </c>
      <c r="L783" s="56"/>
      <c r="M783" s="56" t="str">
        <f t="shared" si="24"/>
        <v>TB_SYS_MENU_CLS.MENU_CLS_CD</v>
      </c>
      <c r="N783" s="54" t="str">
        <f t="shared" si="25"/>
        <v>메뉴분류^TB_SYS_MENU_CLS^메뉴분류코드^MENU_CLS_CD^Y^VARCHAR2^10^Y^</v>
      </c>
    </row>
    <row r="784" spans="1:14" x14ac:dyDescent="0.25">
      <c r="A784" s="56" t="s">
        <v>669</v>
      </c>
      <c r="B784" s="56"/>
      <c r="C784" s="56" t="s">
        <v>167</v>
      </c>
      <c r="D784" s="56" t="s">
        <v>168</v>
      </c>
      <c r="E784" s="56" t="s">
        <v>1876</v>
      </c>
      <c r="F784" s="56" t="s">
        <v>1877</v>
      </c>
      <c r="G784" s="56"/>
      <c r="H784" s="56"/>
      <c r="I784" s="56" t="s">
        <v>37</v>
      </c>
      <c r="J784" s="56">
        <v>300</v>
      </c>
      <c r="K784" s="56" t="s">
        <v>52</v>
      </c>
      <c r="L784" s="56"/>
      <c r="M784" s="56" t="str">
        <f t="shared" si="24"/>
        <v>TB_SYS_MENU_CLS.MENU_CLS_KN</v>
      </c>
      <c r="N784" s="54" t="str">
        <f t="shared" si="25"/>
        <v>메뉴분류^TB_SYS_MENU_CLS^메뉴분류한글명^MENU_CLS_KN^^VARCHAR2^300^Y^</v>
      </c>
    </row>
    <row r="785" spans="1:14" x14ac:dyDescent="0.25">
      <c r="A785" s="56" t="s">
        <v>669</v>
      </c>
      <c r="B785" s="56"/>
      <c r="C785" s="56" t="s">
        <v>167</v>
      </c>
      <c r="D785" s="56" t="s">
        <v>168</v>
      </c>
      <c r="E785" s="56" t="s">
        <v>1878</v>
      </c>
      <c r="F785" s="56" t="s">
        <v>1879</v>
      </c>
      <c r="G785" s="56"/>
      <c r="H785" s="56"/>
      <c r="I785" s="56" t="s">
        <v>37</v>
      </c>
      <c r="J785" s="56">
        <v>300</v>
      </c>
      <c r="K785" s="56"/>
      <c r="L785" s="56"/>
      <c r="M785" s="56" t="str">
        <f t="shared" si="24"/>
        <v>TB_SYS_MENU_CLS.MENU_CLS_EN</v>
      </c>
      <c r="N785" s="54" t="str">
        <f t="shared" si="25"/>
        <v>메뉴분류^TB_SYS_MENU_CLS^메뉴분류영어명^MENU_CLS_EN^^VARCHAR2^300^^</v>
      </c>
    </row>
    <row r="786" spans="1:14" x14ac:dyDescent="0.25">
      <c r="A786" s="56" t="s">
        <v>669</v>
      </c>
      <c r="B786" s="56"/>
      <c r="C786" s="56" t="s">
        <v>167</v>
      </c>
      <c r="D786" s="56" t="s">
        <v>168</v>
      </c>
      <c r="E786" s="56" t="s">
        <v>1880</v>
      </c>
      <c r="F786" s="56" t="s">
        <v>1881</v>
      </c>
      <c r="G786" s="56"/>
      <c r="H786" s="56"/>
      <c r="I786" s="56" t="s">
        <v>37</v>
      </c>
      <c r="J786" s="56">
        <v>300</v>
      </c>
      <c r="K786" s="56"/>
      <c r="L786" s="56"/>
      <c r="M786" s="56" t="str">
        <f t="shared" si="24"/>
        <v>TB_SYS_MENU_CLS.MENU_CLS_GN</v>
      </c>
      <c r="N786" s="54" t="str">
        <f t="shared" si="25"/>
        <v>메뉴분류^TB_SYS_MENU_CLS^메뉴분류현지명^MENU_CLS_GN^^VARCHAR2^300^^</v>
      </c>
    </row>
    <row r="787" spans="1:14" x14ac:dyDescent="0.25">
      <c r="A787" s="56" t="s">
        <v>669</v>
      </c>
      <c r="B787" s="56"/>
      <c r="C787" s="56" t="s">
        <v>167</v>
      </c>
      <c r="D787" s="56" t="s">
        <v>168</v>
      </c>
      <c r="E787" s="56" t="s">
        <v>1882</v>
      </c>
      <c r="F787" s="56" t="s">
        <v>1883</v>
      </c>
      <c r="G787" s="56"/>
      <c r="H787" s="56"/>
      <c r="I787" s="56" t="s">
        <v>37</v>
      </c>
      <c r="J787" s="56">
        <v>3</v>
      </c>
      <c r="K787" s="56" t="s">
        <v>52</v>
      </c>
      <c r="L787" s="56"/>
      <c r="M787" s="56" t="str">
        <f t="shared" si="24"/>
        <v>TB_SYS_MENU_CLS.MODULE_CD</v>
      </c>
      <c r="N787" s="54" t="str">
        <f t="shared" si="25"/>
        <v>메뉴분류^TB_SYS_MENU_CLS^모듈코드^MODULE_CD^^VARCHAR2^3^Y^</v>
      </c>
    </row>
    <row r="788" spans="1:14" x14ac:dyDescent="0.25">
      <c r="A788" s="56" t="s">
        <v>669</v>
      </c>
      <c r="B788" s="56"/>
      <c r="C788" s="56" t="s">
        <v>167</v>
      </c>
      <c r="D788" s="56" t="s">
        <v>168</v>
      </c>
      <c r="E788" s="56" t="s">
        <v>1555</v>
      </c>
      <c r="F788" s="56" t="s">
        <v>1556</v>
      </c>
      <c r="G788" s="56"/>
      <c r="H788" s="56"/>
      <c r="I788" s="56" t="s">
        <v>110</v>
      </c>
      <c r="J788" s="56">
        <v>3</v>
      </c>
      <c r="K788" s="56" t="s">
        <v>52</v>
      </c>
      <c r="L788" s="56">
        <v>1</v>
      </c>
      <c r="M788" s="56" t="str">
        <f t="shared" si="24"/>
        <v>TB_SYS_MENU_CLS.SORT_NO</v>
      </c>
      <c r="N788" s="54" t="str">
        <f t="shared" si="25"/>
        <v>메뉴분류^TB_SYS_MENU_CLS^정렬번호^SORT_NO^^NUMBER^3^Y^1</v>
      </c>
    </row>
    <row r="789" spans="1:14" x14ac:dyDescent="0.25">
      <c r="A789" s="56" t="s">
        <v>669</v>
      </c>
      <c r="B789" s="56"/>
      <c r="C789" s="56" t="s">
        <v>167</v>
      </c>
      <c r="D789" s="56" t="s">
        <v>168</v>
      </c>
      <c r="E789" s="56" t="s">
        <v>50</v>
      </c>
      <c r="F789" s="56" t="s">
        <v>51</v>
      </c>
      <c r="G789" s="56"/>
      <c r="H789" s="56"/>
      <c r="I789" s="56" t="s">
        <v>37</v>
      </c>
      <c r="J789" s="56">
        <v>1</v>
      </c>
      <c r="K789" s="56" t="s">
        <v>52</v>
      </c>
      <c r="L789" s="56" t="s">
        <v>1276</v>
      </c>
      <c r="M789" s="56" t="str">
        <f t="shared" si="24"/>
        <v>TB_SYS_MENU_CLS.USE_YN</v>
      </c>
      <c r="N789" s="54" t="str">
        <f t="shared" si="25"/>
        <v>메뉴분류^TB_SYS_MENU_CLS^사용여부^USE_YN^^VARCHAR2^1^Y^'Y'</v>
      </c>
    </row>
    <row r="790" spans="1:14" x14ac:dyDescent="0.25">
      <c r="A790" s="56" t="s">
        <v>669</v>
      </c>
      <c r="B790" s="56"/>
      <c r="C790" s="56" t="s">
        <v>167</v>
      </c>
      <c r="D790" s="56" t="s">
        <v>168</v>
      </c>
      <c r="E790" s="56" t="s">
        <v>61</v>
      </c>
      <c r="F790" s="56" t="s">
        <v>62</v>
      </c>
      <c r="G790" s="56"/>
      <c r="H790" s="56"/>
      <c r="I790" s="56" t="s">
        <v>37</v>
      </c>
      <c r="J790" s="56">
        <v>2000</v>
      </c>
      <c r="K790" s="56"/>
      <c r="L790" s="56"/>
      <c r="M790" s="56" t="str">
        <f t="shared" si="24"/>
        <v>TB_SYS_MENU_CLS.REMARK</v>
      </c>
      <c r="N790" s="54" t="str">
        <f t="shared" si="25"/>
        <v>메뉴분류^TB_SYS_MENU_CLS^비고^REMARK^^VARCHAR2^2000^^</v>
      </c>
    </row>
    <row r="791" spans="1:14" x14ac:dyDescent="0.25">
      <c r="A791" s="56" t="s">
        <v>669</v>
      </c>
      <c r="B791" s="56"/>
      <c r="C791" s="56" t="s">
        <v>167</v>
      </c>
      <c r="D791" s="56" t="s">
        <v>168</v>
      </c>
      <c r="E791" s="56" t="s">
        <v>53</v>
      </c>
      <c r="F791" s="56" t="s">
        <v>54</v>
      </c>
      <c r="G791" s="56"/>
      <c r="H791" s="56"/>
      <c r="I791" s="56" t="s">
        <v>37</v>
      </c>
      <c r="J791" s="56">
        <v>14</v>
      </c>
      <c r="K791" s="56" t="s">
        <v>52</v>
      </c>
      <c r="L791" s="56"/>
      <c r="M791" s="56" t="str">
        <f t="shared" si="24"/>
        <v>TB_SYS_MENU_CLS.REG_DTM</v>
      </c>
      <c r="N791" s="54" t="str">
        <f t="shared" si="25"/>
        <v>메뉴분류^TB_SYS_MENU_CLS^등록일시^REG_DTM^^VARCHAR2^14^Y^</v>
      </c>
    </row>
    <row r="792" spans="1:14" x14ac:dyDescent="0.25">
      <c r="A792" s="56" t="s">
        <v>669</v>
      </c>
      <c r="B792" s="56"/>
      <c r="C792" s="56" t="s">
        <v>167</v>
      </c>
      <c r="D792" s="56" t="s">
        <v>168</v>
      </c>
      <c r="E792" s="56" t="s">
        <v>55</v>
      </c>
      <c r="F792" s="56" t="s">
        <v>56</v>
      </c>
      <c r="G792" s="56"/>
      <c r="H792" s="56"/>
      <c r="I792" s="56" t="s">
        <v>37</v>
      </c>
      <c r="J792" s="56">
        <v>32</v>
      </c>
      <c r="K792" s="56" t="s">
        <v>52</v>
      </c>
      <c r="L792" s="56"/>
      <c r="M792" s="56" t="str">
        <f t="shared" si="24"/>
        <v>TB_SYS_MENU_CLS.REGR_ID</v>
      </c>
      <c r="N792" s="54" t="str">
        <f t="shared" si="25"/>
        <v>메뉴분류^TB_SYS_MENU_CLS^등록자ID^REGR_ID^^VARCHAR2^32^Y^</v>
      </c>
    </row>
    <row r="793" spans="1:14" x14ac:dyDescent="0.25">
      <c r="A793" s="56" t="s">
        <v>669</v>
      </c>
      <c r="B793" s="56"/>
      <c r="C793" s="56" t="s">
        <v>167</v>
      </c>
      <c r="D793" s="56" t="s">
        <v>168</v>
      </c>
      <c r="E793" s="56" t="s">
        <v>57</v>
      </c>
      <c r="F793" s="56" t="s">
        <v>58</v>
      </c>
      <c r="G793" s="56"/>
      <c r="H793" s="56"/>
      <c r="I793" s="56" t="s">
        <v>37</v>
      </c>
      <c r="J793" s="56">
        <v>14</v>
      </c>
      <c r="K793" s="56" t="s">
        <v>52</v>
      </c>
      <c r="L793" s="56"/>
      <c r="M793" s="56" t="str">
        <f t="shared" si="24"/>
        <v>TB_SYS_MENU_CLS.MOD_DTM</v>
      </c>
      <c r="N793" s="54" t="str">
        <f t="shared" si="25"/>
        <v>메뉴분류^TB_SYS_MENU_CLS^수정일시^MOD_DTM^^VARCHAR2^14^Y^</v>
      </c>
    </row>
    <row r="794" spans="1:14" x14ac:dyDescent="0.25">
      <c r="A794" s="56" t="s">
        <v>669</v>
      </c>
      <c r="B794" s="56"/>
      <c r="C794" s="56" t="s">
        <v>167</v>
      </c>
      <c r="D794" s="56" t="s">
        <v>168</v>
      </c>
      <c r="E794" s="56" t="s">
        <v>59</v>
      </c>
      <c r="F794" s="56" t="s">
        <v>60</v>
      </c>
      <c r="G794" s="56"/>
      <c r="H794" s="56"/>
      <c r="I794" s="56" t="s">
        <v>37</v>
      </c>
      <c r="J794" s="56">
        <v>32</v>
      </c>
      <c r="K794" s="56" t="s">
        <v>52</v>
      </c>
      <c r="L794" s="56"/>
      <c r="M794" s="56" t="str">
        <f t="shared" si="24"/>
        <v>TB_SYS_MENU_CLS.MODR_ID</v>
      </c>
      <c r="N794" s="54" t="str">
        <f t="shared" si="25"/>
        <v>메뉴분류^TB_SYS_MENU_CLS^수정자ID^MODR_ID^^VARCHAR2^32^Y^</v>
      </c>
    </row>
    <row r="795" spans="1:14" x14ac:dyDescent="0.25">
      <c r="A795" s="56" t="s">
        <v>669</v>
      </c>
      <c r="B795" s="56"/>
      <c r="C795" s="56" t="s">
        <v>142</v>
      </c>
      <c r="D795" s="56" t="s">
        <v>143</v>
      </c>
      <c r="E795" s="56" t="s">
        <v>1884</v>
      </c>
      <c r="F795" s="56" t="s">
        <v>1885</v>
      </c>
      <c r="G795" s="56" t="s">
        <v>52</v>
      </c>
      <c r="H795" s="56"/>
      <c r="I795" s="56" t="s">
        <v>37</v>
      </c>
      <c r="J795" s="56">
        <v>10</v>
      </c>
      <c r="K795" s="56" t="s">
        <v>52</v>
      </c>
      <c r="L795" s="56"/>
      <c r="M795" s="56" t="str">
        <f t="shared" si="24"/>
        <v>TB_SYS_MSG.MSG_CD</v>
      </c>
      <c r="N795" s="54" t="str">
        <f t="shared" si="25"/>
        <v>메시지^TB_SYS_MSG^메시지코드^MSG_CD^Y^VARCHAR2^10^Y^</v>
      </c>
    </row>
    <row r="796" spans="1:14" x14ac:dyDescent="0.25">
      <c r="A796" s="56" t="s">
        <v>669</v>
      </c>
      <c r="B796" s="56"/>
      <c r="C796" s="56" t="s">
        <v>142</v>
      </c>
      <c r="D796" s="56" t="s">
        <v>143</v>
      </c>
      <c r="E796" s="56" t="s">
        <v>1886</v>
      </c>
      <c r="F796" s="56" t="s">
        <v>1887</v>
      </c>
      <c r="G796" s="56"/>
      <c r="H796" s="56"/>
      <c r="I796" s="56" t="s">
        <v>37</v>
      </c>
      <c r="J796" s="56">
        <v>1</v>
      </c>
      <c r="K796" s="56" t="s">
        <v>52</v>
      </c>
      <c r="L796" s="56"/>
      <c r="M796" s="56" t="str">
        <f t="shared" si="24"/>
        <v>TB_SYS_MSG.MSG_DIV_CD</v>
      </c>
      <c r="N796" s="54" t="str">
        <f t="shared" si="25"/>
        <v>메시지^TB_SYS_MSG^메시지구분코드^MSG_DIV_CD^^VARCHAR2^1^Y^</v>
      </c>
    </row>
    <row r="797" spans="1:14" x14ac:dyDescent="0.25">
      <c r="A797" s="56" t="s">
        <v>669</v>
      </c>
      <c r="B797" s="56"/>
      <c r="C797" s="56" t="s">
        <v>142</v>
      </c>
      <c r="D797" s="56" t="s">
        <v>143</v>
      </c>
      <c r="E797" s="56" t="s">
        <v>1888</v>
      </c>
      <c r="F797" s="56" t="s">
        <v>1889</v>
      </c>
      <c r="G797" s="56"/>
      <c r="H797" s="56"/>
      <c r="I797" s="56" t="s">
        <v>37</v>
      </c>
      <c r="J797" s="56">
        <v>300</v>
      </c>
      <c r="K797" s="56" t="s">
        <v>52</v>
      </c>
      <c r="L797" s="56"/>
      <c r="M797" s="56" t="str">
        <f t="shared" si="24"/>
        <v>TB_SYS_MSG.MSG_NM</v>
      </c>
      <c r="N797" s="54" t="str">
        <f t="shared" si="25"/>
        <v>메시지^TB_SYS_MSG^메시지명^MSG_NM^^VARCHAR2^300^Y^</v>
      </c>
    </row>
    <row r="798" spans="1:14" x14ac:dyDescent="0.25">
      <c r="A798" s="56" t="s">
        <v>669</v>
      </c>
      <c r="B798" s="56"/>
      <c r="C798" s="56" t="s">
        <v>142</v>
      </c>
      <c r="D798" s="56" t="s">
        <v>143</v>
      </c>
      <c r="E798" s="56" t="s">
        <v>50</v>
      </c>
      <c r="F798" s="56" t="s">
        <v>51</v>
      </c>
      <c r="G798" s="56"/>
      <c r="H798" s="56"/>
      <c r="I798" s="56" t="s">
        <v>37</v>
      </c>
      <c r="J798" s="56">
        <v>1</v>
      </c>
      <c r="K798" s="56" t="s">
        <v>52</v>
      </c>
      <c r="L798" s="56" t="s">
        <v>1276</v>
      </c>
      <c r="M798" s="56" t="str">
        <f t="shared" si="24"/>
        <v>TB_SYS_MSG.USE_YN</v>
      </c>
      <c r="N798" s="54" t="str">
        <f t="shared" si="25"/>
        <v>메시지^TB_SYS_MSG^사용여부^USE_YN^^VARCHAR2^1^Y^'Y'</v>
      </c>
    </row>
    <row r="799" spans="1:14" x14ac:dyDescent="0.25">
      <c r="A799" s="56" t="s">
        <v>669</v>
      </c>
      <c r="B799" s="56"/>
      <c r="C799" s="56" t="s">
        <v>142</v>
      </c>
      <c r="D799" s="56" t="s">
        <v>143</v>
      </c>
      <c r="E799" s="56" t="s">
        <v>53</v>
      </c>
      <c r="F799" s="56" t="s">
        <v>54</v>
      </c>
      <c r="G799" s="56"/>
      <c r="H799" s="56"/>
      <c r="I799" s="56" t="s">
        <v>37</v>
      </c>
      <c r="J799" s="56">
        <v>14</v>
      </c>
      <c r="K799" s="56" t="s">
        <v>52</v>
      </c>
      <c r="L799" s="56"/>
      <c r="M799" s="56" t="str">
        <f t="shared" si="24"/>
        <v>TB_SYS_MSG.REG_DTM</v>
      </c>
      <c r="N799" s="54" t="str">
        <f t="shared" si="25"/>
        <v>메시지^TB_SYS_MSG^등록일시^REG_DTM^^VARCHAR2^14^Y^</v>
      </c>
    </row>
    <row r="800" spans="1:14" x14ac:dyDescent="0.25">
      <c r="A800" s="56" t="s">
        <v>669</v>
      </c>
      <c r="B800" s="56"/>
      <c r="C800" s="56" t="s">
        <v>142</v>
      </c>
      <c r="D800" s="56" t="s">
        <v>143</v>
      </c>
      <c r="E800" s="56" t="s">
        <v>55</v>
      </c>
      <c r="F800" s="56" t="s">
        <v>56</v>
      </c>
      <c r="G800" s="56"/>
      <c r="H800" s="56"/>
      <c r="I800" s="56" t="s">
        <v>37</v>
      </c>
      <c r="J800" s="56">
        <v>32</v>
      </c>
      <c r="K800" s="56" t="s">
        <v>52</v>
      </c>
      <c r="L800" s="56"/>
      <c r="M800" s="56" t="str">
        <f t="shared" si="24"/>
        <v>TB_SYS_MSG.REGR_ID</v>
      </c>
      <c r="N800" s="54" t="str">
        <f t="shared" si="25"/>
        <v>메시지^TB_SYS_MSG^등록자ID^REGR_ID^^VARCHAR2^32^Y^</v>
      </c>
    </row>
    <row r="801" spans="1:14" x14ac:dyDescent="0.25">
      <c r="A801" s="56" t="s">
        <v>669</v>
      </c>
      <c r="B801" s="56"/>
      <c r="C801" s="56" t="s">
        <v>142</v>
      </c>
      <c r="D801" s="56" t="s">
        <v>143</v>
      </c>
      <c r="E801" s="56" t="s">
        <v>57</v>
      </c>
      <c r="F801" s="56" t="s">
        <v>58</v>
      </c>
      <c r="G801" s="56"/>
      <c r="H801" s="56"/>
      <c r="I801" s="56" t="s">
        <v>37</v>
      </c>
      <c r="J801" s="56">
        <v>14</v>
      </c>
      <c r="K801" s="56" t="s">
        <v>52</v>
      </c>
      <c r="L801" s="56"/>
      <c r="M801" s="56" t="str">
        <f t="shared" si="24"/>
        <v>TB_SYS_MSG.MOD_DTM</v>
      </c>
      <c r="N801" s="54" t="str">
        <f t="shared" si="25"/>
        <v>메시지^TB_SYS_MSG^수정일시^MOD_DTM^^VARCHAR2^14^Y^</v>
      </c>
    </row>
    <row r="802" spans="1:14" x14ac:dyDescent="0.25">
      <c r="A802" s="56" t="s">
        <v>669</v>
      </c>
      <c r="B802" s="56"/>
      <c r="C802" s="56" t="s">
        <v>142</v>
      </c>
      <c r="D802" s="56" t="s">
        <v>143</v>
      </c>
      <c r="E802" s="56" t="s">
        <v>59</v>
      </c>
      <c r="F802" s="56" t="s">
        <v>60</v>
      </c>
      <c r="G802" s="56"/>
      <c r="H802" s="56"/>
      <c r="I802" s="56" t="s">
        <v>37</v>
      </c>
      <c r="J802" s="56">
        <v>32</v>
      </c>
      <c r="K802" s="56" t="s">
        <v>52</v>
      </c>
      <c r="L802" s="56"/>
      <c r="M802" s="56" t="str">
        <f t="shared" si="24"/>
        <v>TB_SYS_MSG.MODR_ID</v>
      </c>
      <c r="N802" s="54" t="str">
        <f t="shared" si="25"/>
        <v>메시지^TB_SYS_MSG^수정자ID^MODR_ID^^VARCHAR2^32^Y^</v>
      </c>
    </row>
    <row r="803" spans="1:14" x14ac:dyDescent="0.25">
      <c r="A803" s="56" t="s">
        <v>669</v>
      </c>
      <c r="B803" s="56"/>
      <c r="C803" s="56" t="s">
        <v>162</v>
      </c>
      <c r="D803" s="56" t="s">
        <v>163</v>
      </c>
      <c r="E803" s="56" t="s">
        <v>1882</v>
      </c>
      <c r="F803" s="56" t="s">
        <v>1883</v>
      </c>
      <c r="G803" s="56" t="s">
        <v>52</v>
      </c>
      <c r="H803" s="56"/>
      <c r="I803" s="56" t="s">
        <v>37</v>
      </c>
      <c r="J803" s="56">
        <v>3</v>
      </c>
      <c r="K803" s="56" t="s">
        <v>52</v>
      </c>
      <c r="L803" s="56"/>
      <c r="M803" s="56" t="str">
        <f t="shared" si="24"/>
        <v>TB_SYS_MODULE.MODULE_CD</v>
      </c>
      <c r="N803" s="54" t="str">
        <f t="shared" si="25"/>
        <v>모듈^TB_SYS_MODULE^모듈코드^MODULE_CD^Y^VARCHAR2^3^Y^</v>
      </c>
    </row>
    <row r="804" spans="1:14" x14ac:dyDescent="0.25">
      <c r="A804" s="56" t="s">
        <v>669</v>
      </c>
      <c r="B804" s="56"/>
      <c r="C804" s="56" t="s">
        <v>162</v>
      </c>
      <c r="D804" s="56" t="s">
        <v>163</v>
      </c>
      <c r="E804" s="56" t="s">
        <v>1890</v>
      </c>
      <c r="F804" s="56" t="s">
        <v>1264</v>
      </c>
      <c r="G804" s="56"/>
      <c r="H804" s="56"/>
      <c r="I804" s="56" t="s">
        <v>37</v>
      </c>
      <c r="J804" s="56">
        <v>300</v>
      </c>
      <c r="K804" s="56" t="s">
        <v>52</v>
      </c>
      <c r="L804" s="56"/>
      <c r="M804" s="56" t="str">
        <f t="shared" si="24"/>
        <v>TB_SYS_MODULE.MODULE_KN</v>
      </c>
      <c r="N804" s="54" t="str">
        <f t="shared" si="25"/>
        <v>모듈^TB_SYS_MODULE^모듈한글명^MODULE_KN^^VARCHAR2^300^Y^</v>
      </c>
    </row>
    <row r="805" spans="1:14" x14ac:dyDescent="0.25">
      <c r="A805" s="56" t="s">
        <v>669</v>
      </c>
      <c r="B805" s="56"/>
      <c r="C805" s="56" t="s">
        <v>162</v>
      </c>
      <c r="D805" s="56" t="s">
        <v>163</v>
      </c>
      <c r="E805" s="56" t="s">
        <v>1891</v>
      </c>
      <c r="F805" s="56" t="s">
        <v>1892</v>
      </c>
      <c r="G805" s="56"/>
      <c r="H805" s="56"/>
      <c r="I805" s="56" t="s">
        <v>37</v>
      </c>
      <c r="J805" s="56">
        <v>300</v>
      </c>
      <c r="K805" s="56"/>
      <c r="L805" s="56"/>
      <c r="M805" s="56" t="str">
        <f t="shared" si="24"/>
        <v>TB_SYS_MODULE.MODULE_EN</v>
      </c>
      <c r="N805" s="54" t="str">
        <f t="shared" si="25"/>
        <v>모듈^TB_SYS_MODULE^모듈영어명^MODULE_EN^^VARCHAR2^300^^</v>
      </c>
    </row>
    <row r="806" spans="1:14" x14ac:dyDescent="0.25">
      <c r="A806" s="56" t="s">
        <v>669</v>
      </c>
      <c r="B806" s="56"/>
      <c r="C806" s="56" t="s">
        <v>162</v>
      </c>
      <c r="D806" s="56" t="s">
        <v>163</v>
      </c>
      <c r="E806" s="56" t="s">
        <v>1893</v>
      </c>
      <c r="F806" s="56" t="s">
        <v>1894</v>
      </c>
      <c r="G806" s="56"/>
      <c r="H806" s="56"/>
      <c r="I806" s="56" t="s">
        <v>37</v>
      </c>
      <c r="J806" s="56">
        <v>300</v>
      </c>
      <c r="K806" s="56"/>
      <c r="L806" s="56"/>
      <c r="M806" s="56" t="str">
        <f t="shared" si="24"/>
        <v>TB_SYS_MODULE.MODULE_GN</v>
      </c>
      <c r="N806" s="54" t="str">
        <f t="shared" si="25"/>
        <v>모듈^TB_SYS_MODULE^모듈현지명^MODULE_GN^^VARCHAR2^300^^</v>
      </c>
    </row>
    <row r="807" spans="1:14" x14ac:dyDescent="0.25">
      <c r="A807" s="56" t="s">
        <v>669</v>
      </c>
      <c r="B807" s="56"/>
      <c r="C807" s="56" t="s">
        <v>162</v>
      </c>
      <c r="D807" s="56" t="s">
        <v>163</v>
      </c>
      <c r="E807" s="56" t="s">
        <v>1555</v>
      </c>
      <c r="F807" s="56" t="s">
        <v>1556</v>
      </c>
      <c r="G807" s="56"/>
      <c r="H807" s="56"/>
      <c r="I807" s="56" t="s">
        <v>110</v>
      </c>
      <c r="J807" s="56">
        <v>3</v>
      </c>
      <c r="K807" s="56" t="s">
        <v>52</v>
      </c>
      <c r="L807" s="56">
        <v>1</v>
      </c>
      <c r="M807" s="56" t="str">
        <f t="shared" si="24"/>
        <v>TB_SYS_MODULE.SORT_NO</v>
      </c>
      <c r="N807" s="54" t="str">
        <f t="shared" si="25"/>
        <v>모듈^TB_SYS_MODULE^정렬번호^SORT_NO^^NUMBER^3^Y^1</v>
      </c>
    </row>
    <row r="808" spans="1:14" x14ac:dyDescent="0.25">
      <c r="A808" s="56" t="s">
        <v>669</v>
      </c>
      <c r="B808" s="56"/>
      <c r="C808" s="56" t="s">
        <v>162</v>
      </c>
      <c r="D808" s="56" t="s">
        <v>163</v>
      </c>
      <c r="E808" s="56" t="s">
        <v>50</v>
      </c>
      <c r="F808" s="56" t="s">
        <v>51</v>
      </c>
      <c r="G808" s="56"/>
      <c r="H808" s="56"/>
      <c r="I808" s="56" t="s">
        <v>37</v>
      </c>
      <c r="J808" s="56">
        <v>1</v>
      </c>
      <c r="K808" s="56" t="s">
        <v>52</v>
      </c>
      <c r="L808" s="56" t="s">
        <v>1276</v>
      </c>
      <c r="M808" s="56" t="str">
        <f t="shared" si="24"/>
        <v>TB_SYS_MODULE.USE_YN</v>
      </c>
      <c r="N808" s="54" t="str">
        <f t="shared" si="25"/>
        <v>모듈^TB_SYS_MODULE^사용여부^USE_YN^^VARCHAR2^1^Y^'Y'</v>
      </c>
    </row>
    <row r="809" spans="1:14" x14ac:dyDescent="0.25">
      <c r="A809" s="56" t="s">
        <v>669</v>
      </c>
      <c r="B809" s="56"/>
      <c r="C809" s="56" t="s">
        <v>162</v>
      </c>
      <c r="D809" s="56" t="s">
        <v>163</v>
      </c>
      <c r="E809" s="56" t="s">
        <v>61</v>
      </c>
      <c r="F809" s="56" t="s">
        <v>62</v>
      </c>
      <c r="G809" s="56"/>
      <c r="H809" s="56"/>
      <c r="I809" s="56" t="s">
        <v>37</v>
      </c>
      <c r="J809" s="56">
        <v>2000</v>
      </c>
      <c r="K809" s="56"/>
      <c r="L809" s="56"/>
      <c r="M809" s="56" t="str">
        <f t="shared" si="24"/>
        <v>TB_SYS_MODULE.REMARK</v>
      </c>
      <c r="N809" s="54" t="str">
        <f t="shared" si="25"/>
        <v>모듈^TB_SYS_MODULE^비고^REMARK^^VARCHAR2^2000^^</v>
      </c>
    </row>
    <row r="810" spans="1:14" x14ac:dyDescent="0.25">
      <c r="A810" s="56" t="s">
        <v>669</v>
      </c>
      <c r="B810" s="56"/>
      <c r="C810" s="56" t="s">
        <v>162</v>
      </c>
      <c r="D810" s="56" t="s">
        <v>163</v>
      </c>
      <c r="E810" s="56" t="s">
        <v>53</v>
      </c>
      <c r="F810" s="56" t="s">
        <v>54</v>
      </c>
      <c r="G810" s="56"/>
      <c r="H810" s="56"/>
      <c r="I810" s="56" t="s">
        <v>37</v>
      </c>
      <c r="J810" s="56">
        <v>14</v>
      </c>
      <c r="K810" s="56" t="s">
        <v>52</v>
      </c>
      <c r="L810" s="56"/>
      <c r="M810" s="56" t="str">
        <f t="shared" si="24"/>
        <v>TB_SYS_MODULE.REG_DTM</v>
      </c>
      <c r="N810" s="54" t="str">
        <f t="shared" si="25"/>
        <v>모듈^TB_SYS_MODULE^등록일시^REG_DTM^^VARCHAR2^14^Y^</v>
      </c>
    </row>
    <row r="811" spans="1:14" x14ac:dyDescent="0.25">
      <c r="A811" s="56" t="s">
        <v>669</v>
      </c>
      <c r="B811" s="56"/>
      <c r="C811" s="56" t="s">
        <v>162</v>
      </c>
      <c r="D811" s="56" t="s">
        <v>163</v>
      </c>
      <c r="E811" s="56" t="s">
        <v>55</v>
      </c>
      <c r="F811" s="56" t="s">
        <v>56</v>
      </c>
      <c r="G811" s="56"/>
      <c r="H811" s="56"/>
      <c r="I811" s="56" t="s">
        <v>37</v>
      </c>
      <c r="J811" s="56">
        <v>32</v>
      </c>
      <c r="K811" s="56" t="s">
        <v>52</v>
      </c>
      <c r="L811" s="56"/>
      <c r="M811" s="56" t="str">
        <f t="shared" si="24"/>
        <v>TB_SYS_MODULE.REGR_ID</v>
      </c>
      <c r="N811" s="54" t="str">
        <f t="shared" si="25"/>
        <v>모듈^TB_SYS_MODULE^등록자ID^REGR_ID^^VARCHAR2^32^Y^</v>
      </c>
    </row>
    <row r="812" spans="1:14" x14ac:dyDescent="0.25">
      <c r="A812" s="56" t="s">
        <v>669</v>
      </c>
      <c r="B812" s="56"/>
      <c r="C812" s="56" t="s">
        <v>162</v>
      </c>
      <c r="D812" s="56" t="s">
        <v>163</v>
      </c>
      <c r="E812" s="56" t="s">
        <v>57</v>
      </c>
      <c r="F812" s="56" t="s">
        <v>58</v>
      </c>
      <c r="G812" s="56"/>
      <c r="H812" s="56"/>
      <c r="I812" s="56" t="s">
        <v>37</v>
      </c>
      <c r="J812" s="56">
        <v>14</v>
      </c>
      <c r="K812" s="56" t="s">
        <v>52</v>
      </c>
      <c r="L812" s="56"/>
      <c r="M812" s="56" t="str">
        <f t="shared" si="24"/>
        <v>TB_SYS_MODULE.MOD_DTM</v>
      </c>
      <c r="N812" s="54" t="str">
        <f t="shared" si="25"/>
        <v>모듈^TB_SYS_MODULE^수정일시^MOD_DTM^^VARCHAR2^14^Y^</v>
      </c>
    </row>
    <row r="813" spans="1:14" x14ac:dyDescent="0.25">
      <c r="A813" s="56" t="s">
        <v>669</v>
      </c>
      <c r="B813" s="56"/>
      <c r="C813" s="56" t="s">
        <v>162</v>
      </c>
      <c r="D813" s="56" t="s">
        <v>163</v>
      </c>
      <c r="E813" s="56" t="s">
        <v>59</v>
      </c>
      <c r="F813" s="56" t="s">
        <v>60</v>
      </c>
      <c r="G813" s="56"/>
      <c r="H813" s="56"/>
      <c r="I813" s="56" t="s">
        <v>37</v>
      </c>
      <c r="J813" s="56">
        <v>32</v>
      </c>
      <c r="K813" s="56" t="s">
        <v>52</v>
      </c>
      <c r="L813" s="56"/>
      <c r="M813" s="56" t="str">
        <f t="shared" si="24"/>
        <v>TB_SYS_MODULE.MODR_ID</v>
      </c>
      <c r="N813" s="54" t="str">
        <f t="shared" si="25"/>
        <v>모듈^TB_SYS_MODULE^수정자ID^MODR_ID^^VARCHAR2^32^Y^</v>
      </c>
    </row>
    <row r="814" spans="1:14" x14ac:dyDescent="0.25">
      <c r="A814" s="56" t="s">
        <v>669</v>
      </c>
      <c r="B814" s="56"/>
      <c r="C814" s="56" t="s">
        <v>150</v>
      </c>
      <c r="D814" s="56" t="s">
        <v>151</v>
      </c>
      <c r="E814" s="56" t="s">
        <v>1895</v>
      </c>
      <c r="F814" s="56" t="s">
        <v>1896</v>
      </c>
      <c r="G814" s="56" t="s">
        <v>52</v>
      </c>
      <c r="H814" s="56"/>
      <c r="I814" s="56" t="s">
        <v>110</v>
      </c>
      <c r="J814" s="56">
        <v>15</v>
      </c>
      <c r="K814" s="56" t="s">
        <v>52</v>
      </c>
      <c r="L814" s="56"/>
      <c r="M814" s="56" t="str">
        <f t="shared" si="24"/>
        <v>TB_SYS_BATCH_RUN_LOG.BATCH_RUN_SEQ</v>
      </c>
      <c r="N814" s="54" t="str">
        <f t="shared" si="25"/>
        <v>배치실행이력^TB_SYS_BATCH_RUN_LOG^배치실행일련번호^BATCH_RUN_SEQ^Y^NUMBER^15^Y^</v>
      </c>
    </row>
    <row r="815" spans="1:14" x14ac:dyDescent="0.25">
      <c r="A815" s="56" t="s">
        <v>669</v>
      </c>
      <c r="B815" s="56"/>
      <c r="C815" s="56" t="s">
        <v>150</v>
      </c>
      <c r="D815" s="56" t="s">
        <v>151</v>
      </c>
      <c r="E815" s="56" t="s">
        <v>1897</v>
      </c>
      <c r="F815" s="56" t="s">
        <v>1898</v>
      </c>
      <c r="G815" s="56"/>
      <c r="H815" s="56"/>
      <c r="I815" s="56" t="s">
        <v>37</v>
      </c>
      <c r="J815" s="56">
        <v>50</v>
      </c>
      <c r="K815" s="56" t="s">
        <v>52</v>
      </c>
      <c r="L815" s="56"/>
      <c r="M815" s="56" t="str">
        <f t="shared" si="24"/>
        <v>TB_SYS_BATCH_RUN_LOG.BATCH_ID</v>
      </c>
      <c r="N815" s="54" t="str">
        <f t="shared" si="25"/>
        <v>배치실행이력^TB_SYS_BATCH_RUN_LOG^배치ID^BATCH_ID^^VARCHAR2^50^Y^</v>
      </c>
    </row>
    <row r="816" spans="1:14" x14ac:dyDescent="0.25">
      <c r="A816" s="56" t="s">
        <v>669</v>
      </c>
      <c r="B816" s="56"/>
      <c r="C816" s="56" t="s">
        <v>150</v>
      </c>
      <c r="D816" s="56" t="s">
        <v>151</v>
      </c>
      <c r="E816" s="56" t="s">
        <v>1899</v>
      </c>
      <c r="F816" s="56" t="s">
        <v>1900</v>
      </c>
      <c r="G816" s="56"/>
      <c r="H816" s="56"/>
      <c r="I816" s="56" t="s">
        <v>37</v>
      </c>
      <c r="J816" s="56">
        <v>3</v>
      </c>
      <c r="K816" s="56" t="s">
        <v>52</v>
      </c>
      <c r="L816" s="56"/>
      <c r="M816" s="56" t="str">
        <f t="shared" si="24"/>
        <v>TB_SYS_BATCH_RUN_LOG.RUN_DIV_CD</v>
      </c>
      <c r="N816" s="54" t="str">
        <f t="shared" si="25"/>
        <v>배치실행이력^TB_SYS_BATCH_RUN_LOG^실행구분코드^RUN_DIV_CD^^VARCHAR2^3^Y^</v>
      </c>
    </row>
    <row r="817" spans="1:14" x14ac:dyDescent="0.25">
      <c r="A817" s="56" t="s">
        <v>669</v>
      </c>
      <c r="B817" s="56"/>
      <c r="C817" s="56" t="s">
        <v>150</v>
      </c>
      <c r="D817" s="56" t="s">
        <v>151</v>
      </c>
      <c r="E817" s="56" t="s">
        <v>1901</v>
      </c>
      <c r="F817" s="56" t="s">
        <v>1902</v>
      </c>
      <c r="G817" s="56"/>
      <c r="H817" s="56"/>
      <c r="I817" s="56" t="s">
        <v>37</v>
      </c>
      <c r="J817" s="56">
        <v>14</v>
      </c>
      <c r="K817" s="56" t="s">
        <v>52</v>
      </c>
      <c r="L817" s="56"/>
      <c r="M817" s="56" t="str">
        <f t="shared" si="24"/>
        <v>TB_SYS_BATCH_RUN_LOG.LOG_DTM</v>
      </c>
      <c r="N817" s="54" t="str">
        <f t="shared" si="25"/>
        <v>배치실행이력^TB_SYS_BATCH_RUN_LOG^이력일시^LOG_DTM^^VARCHAR2^14^Y^</v>
      </c>
    </row>
    <row r="818" spans="1:14" x14ac:dyDescent="0.25">
      <c r="A818" s="56" t="s">
        <v>669</v>
      </c>
      <c r="B818" s="56"/>
      <c r="C818" s="56" t="s">
        <v>150</v>
      </c>
      <c r="D818" s="56" t="s">
        <v>151</v>
      </c>
      <c r="E818" s="56" t="s">
        <v>1903</v>
      </c>
      <c r="F818" s="56" t="s">
        <v>1904</v>
      </c>
      <c r="G818" s="56"/>
      <c r="H818" s="56"/>
      <c r="I818" s="56" t="s">
        <v>37</v>
      </c>
      <c r="J818" s="56">
        <v>2000</v>
      </c>
      <c r="K818" s="56"/>
      <c r="L818" s="56"/>
      <c r="M818" s="56" t="str">
        <f t="shared" si="24"/>
        <v>TB_SYS_BATCH_RUN_LOG.RESULT_DESC</v>
      </c>
      <c r="N818" s="54" t="str">
        <f t="shared" si="25"/>
        <v>배치실행이력^TB_SYS_BATCH_RUN_LOG^결과내용^RESULT_DESC^^VARCHAR2^2000^^</v>
      </c>
    </row>
    <row r="819" spans="1:14" x14ac:dyDescent="0.25">
      <c r="A819" s="56" t="s">
        <v>669</v>
      </c>
      <c r="B819" s="56"/>
      <c r="C819" s="56" t="s">
        <v>175</v>
      </c>
      <c r="D819" s="56" t="s">
        <v>176</v>
      </c>
      <c r="E819" s="56" t="s">
        <v>1905</v>
      </c>
      <c r="F819" s="56" t="s">
        <v>1906</v>
      </c>
      <c r="G819" s="56" t="s">
        <v>52</v>
      </c>
      <c r="H819" s="56"/>
      <c r="I819" s="56" t="s">
        <v>37</v>
      </c>
      <c r="J819" s="56">
        <v>6</v>
      </c>
      <c r="K819" s="56" t="s">
        <v>52</v>
      </c>
      <c r="L819" s="56"/>
      <c r="M819" s="56" t="str">
        <f t="shared" si="24"/>
        <v>TB_SYS_DEPT.DEPT_CD</v>
      </c>
      <c r="N819" s="54" t="str">
        <f t="shared" si="25"/>
        <v>부서^TB_SYS_DEPT^부서코드^DEPT_CD^Y^VARCHAR2^6^Y^</v>
      </c>
    </row>
    <row r="820" spans="1:14" x14ac:dyDescent="0.25">
      <c r="A820" s="56" t="s">
        <v>669</v>
      </c>
      <c r="B820" s="56"/>
      <c r="C820" s="56" t="s">
        <v>175</v>
      </c>
      <c r="D820" s="56" t="s">
        <v>176</v>
      </c>
      <c r="E820" s="56" t="s">
        <v>1907</v>
      </c>
      <c r="F820" s="56" t="s">
        <v>1908</v>
      </c>
      <c r="G820" s="56"/>
      <c r="H820" s="56"/>
      <c r="I820" s="56" t="s">
        <v>37</v>
      </c>
      <c r="J820" s="56">
        <v>300</v>
      </c>
      <c r="K820" s="56" t="s">
        <v>52</v>
      </c>
      <c r="L820" s="56"/>
      <c r="M820" s="56" t="str">
        <f t="shared" si="24"/>
        <v>TB_SYS_DEPT.DEPT_NM</v>
      </c>
      <c r="N820" s="54" t="str">
        <f t="shared" si="25"/>
        <v>부서^TB_SYS_DEPT^부서명^DEPT_NM^^VARCHAR2^300^Y^</v>
      </c>
    </row>
    <row r="821" spans="1:14" x14ac:dyDescent="0.25">
      <c r="A821" s="56" t="s">
        <v>669</v>
      </c>
      <c r="B821" s="56"/>
      <c r="C821" s="56" t="s">
        <v>175</v>
      </c>
      <c r="D821" s="56" t="s">
        <v>176</v>
      </c>
      <c r="E821" s="56" t="s">
        <v>1909</v>
      </c>
      <c r="F821" s="56" t="s">
        <v>1910</v>
      </c>
      <c r="G821" s="56"/>
      <c r="H821" s="56"/>
      <c r="I821" s="56" t="s">
        <v>37</v>
      </c>
      <c r="J821" s="56">
        <v>8</v>
      </c>
      <c r="K821" s="56"/>
      <c r="L821" s="56"/>
      <c r="M821" s="56" t="str">
        <f t="shared" si="24"/>
        <v>TB_SYS_DEPT.DEPT_DIV</v>
      </c>
      <c r="N821" s="54" t="str">
        <f t="shared" si="25"/>
        <v>부서^TB_SYS_DEPT^부서구분^DEPT_DIV^^VARCHAR2^8^^</v>
      </c>
    </row>
    <row r="822" spans="1:14" x14ac:dyDescent="0.25">
      <c r="A822" s="56" t="s">
        <v>669</v>
      </c>
      <c r="B822" s="56"/>
      <c r="C822" s="56" t="s">
        <v>175</v>
      </c>
      <c r="D822" s="56" t="s">
        <v>176</v>
      </c>
      <c r="E822" s="56" t="s">
        <v>1911</v>
      </c>
      <c r="F822" s="56" t="s">
        <v>1912</v>
      </c>
      <c r="G822" s="56"/>
      <c r="H822" s="56"/>
      <c r="I822" s="56" t="s">
        <v>37</v>
      </c>
      <c r="J822" s="56">
        <v>6</v>
      </c>
      <c r="K822" s="56"/>
      <c r="L822" s="56"/>
      <c r="M822" s="56" t="str">
        <f t="shared" si="24"/>
        <v>TB_SYS_DEPT.UP_DEPT_CD</v>
      </c>
      <c r="N822" s="54" t="str">
        <f t="shared" si="25"/>
        <v>부서^TB_SYS_DEPT^상위부서코드^UP_DEPT_CD^^VARCHAR2^6^^</v>
      </c>
    </row>
    <row r="823" spans="1:14" x14ac:dyDescent="0.25">
      <c r="A823" s="56" t="s">
        <v>669</v>
      </c>
      <c r="B823" s="56"/>
      <c r="C823" s="56" t="s">
        <v>175</v>
      </c>
      <c r="D823" s="56" t="s">
        <v>176</v>
      </c>
      <c r="E823" s="56" t="s">
        <v>50</v>
      </c>
      <c r="F823" s="56" t="s">
        <v>51</v>
      </c>
      <c r="G823" s="56"/>
      <c r="H823" s="56"/>
      <c r="I823" s="56" t="s">
        <v>37</v>
      </c>
      <c r="J823" s="56">
        <v>1</v>
      </c>
      <c r="K823" s="56" t="s">
        <v>52</v>
      </c>
      <c r="L823" s="56" t="s">
        <v>1276</v>
      </c>
      <c r="M823" s="56" t="str">
        <f t="shared" si="24"/>
        <v>TB_SYS_DEPT.USE_YN</v>
      </c>
      <c r="N823" s="54" t="str">
        <f t="shared" si="25"/>
        <v>부서^TB_SYS_DEPT^사용여부^USE_YN^^VARCHAR2^1^Y^'Y'</v>
      </c>
    </row>
    <row r="824" spans="1:14" x14ac:dyDescent="0.25">
      <c r="A824" s="56" t="s">
        <v>669</v>
      </c>
      <c r="B824" s="56"/>
      <c r="C824" s="56" t="s">
        <v>175</v>
      </c>
      <c r="D824" s="56" t="s">
        <v>176</v>
      </c>
      <c r="E824" s="56" t="s">
        <v>53</v>
      </c>
      <c r="F824" s="56" t="s">
        <v>54</v>
      </c>
      <c r="G824" s="56"/>
      <c r="H824" s="56"/>
      <c r="I824" s="56" t="s">
        <v>37</v>
      </c>
      <c r="J824" s="56">
        <v>14</v>
      </c>
      <c r="K824" s="56" t="s">
        <v>52</v>
      </c>
      <c r="L824" s="56"/>
      <c r="M824" s="56" t="str">
        <f t="shared" si="24"/>
        <v>TB_SYS_DEPT.REG_DTM</v>
      </c>
      <c r="N824" s="54" t="str">
        <f t="shared" si="25"/>
        <v>부서^TB_SYS_DEPT^등록일시^REG_DTM^^VARCHAR2^14^Y^</v>
      </c>
    </row>
    <row r="825" spans="1:14" x14ac:dyDescent="0.25">
      <c r="A825" s="56" t="s">
        <v>669</v>
      </c>
      <c r="B825" s="56"/>
      <c r="C825" s="56" t="s">
        <v>175</v>
      </c>
      <c r="D825" s="56" t="s">
        <v>176</v>
      </c>
      <c r="E825" s="56" t="s">
        <v>55</v>
      </c>
      <c r="F825" s="56" t="s">
        <v>56</v>
      </c>
      <c r="G825" s="56"/>
      <c r="H825" s="56"/>
      <c r="I825" s="56" t="s">
        <v>37</v>
      </c>
      <c r="J825" s="56">
        <v>32</v>
      </c>
      <c r="K825" s="56" t="s">
        <v>52</v>
      </c>
      <c r="L825" s="56"/>
      <c r="M825" s="56" t="str">
        <f t="shared" si="24"/>
        <v>TB_SYS_DEPT.REGR_ID</v>
      </c>
      <c r="N825" s="54" t="str">
        <f t="shared" si="25"/>
        <v>부서^TB_SYS_DEPT^등록자ID^REGR_ID^^VARCHAR2^32^Y^</v>
      </c>
    </row>
    <row r="826" spans="1:14" x14ac:dyDescent="0.25">
      <c r="A826" s="56" t="s">
        <v>669</v>
      </c>
      <c r="B826" s="56"/>
      <c r="C826" s="56" t="s">
        <v>175</v>
      </c>
      <c r="D826" s="56" t="s">
        <v>176</v>
      </c>
      <c r="E826" s="56" t="s">
        <v>57</v>
      </c>
      <c r="F826" s="56" t="s">
        <v>58</v>
      </c>
      <c r="G826" s="56"/>
      <c r="H826" s="56"/>
      <c r="I826" s="56" t="s">
        <v>37</v>
      </c>
      <c r="J826" s="56">
        <v>14</v>
      </c>
      <c r="K826" s="56" t="s">
        <v>52</v>
      </c>
      <c r="L826" s="56"/>
      <c r="M826" s="56" t="str">
        <f t="shared" si="24"/>
        <v>TB_SYS_DEPT.MOD_DTM</v>
      </c>
      <c r="N826" s="54" t="str">
        <f t="shared" si="25"/>
        <v>부서^TB_SYS_DEPT^수정일시^MOD_DTM^^VARCHAR2^14^Y^</v>
      </c>
    </row>
    <row r="827" spans="1:14" x14ac:dyDescent="0.25">
      <c r="A827" s="56" t="s">
        <v>669</v>
      </c>
      <c r="B827" s="56"/>
      <c r="C827" s="56" t="s">
        <v>175</v>
      </c>
      <c r="D827" s="56" t="s">
        <v>176</v>
      </c>
      <c r="E827" s="56" t="s">
        <v>59</v>
      </c>
      <c r="F827" s="56" t="s">
        <v>60</v>
      </c>
      <c r="G827" s="56"/>
      <c r="H827" s="56"/>
      <c r="I827" s="56" t="s">
        <v>37</v>
      </c>
      <c r="J827" s="56">
        <v>32</v>
      </c>
      <c r="K827" s="56" t="s">
        <v>52</v>
      </c>
      <c r="L827" s="56"/>
      <c r="M827" s="56" t="str">
        <f t="shared" si="24"/>
        <v>TB_SYS_DEPT.MODR_ID</v>
      </c>
      <c r="N827" s="54" t="str">
        <f t="shared" si="25"/>
        <v>부서^TB_SYS_DEPT^수정자ID^MODR_ID^^VARCHAR2^32^Y^</v>
      </c>
    </row>
    <row r="828" spans="1:14" x14ac:dyDescent="0.25">
      <c r="A828" s="56" t="s">
        <v>669</v>
      </c>
      <c r="B828" s="56"/>
      <c r="C828" s="56" t="s">
        <v>177</v>
      </c>
      <c r="D828" s="56" t="s">
        <v>178</v>
      </c>
      <c r="E828" s="56" t="s">
        <v>1497</v>
      </c>
      <c r="F828" s="56" t="s">
        <v>109</v>
      </c>
      <c r="G828" s="56" t="s">
        <v>52</v>
      </c>
      <c r="H828" s="56"/>
      <c r="I828" s="56" t="s">
        <v>37</v>
      </c>
      <c r="J828" s="56">
        <v>32</v>
      </c>
      <c r="K828" s="56" t="s">
        <v>52</v>
      </c>
      <c r="L828" s="56"/>
      <c r="M828" s="56" t="str">
        <f t="shared" si="24"/>
        <v>TB_SYS_USER.USER_ID</v>
      </c>
      <c r="N828" s="54" t="str">
        <f t="shared" si="25"/>
        <v>사용자^TB_SYS_USER^사용자ID^USER_ID^Y^VARCHAR2^32^Y^</v>
      </c>
    </row>
    <row r="829" spans="1:14" x14ac:dyDescent="0.25">
      <c r="A829" s="56" t="s">
        <v>669</v>
      </c>
      <c r="B829" s="56"/>
      <c r="C829" s="56" t="s">
        <v>177</v>
      </c>
      <c r="D829" s="56" t="s">
        <v>178</v>
      </c>
      <c r="E829" s="56" t="s">
        <v>1913</v>
      </c>
      <c r="F829" s="56" t="s">
        <v>1914</v>
      </c>
      <c r="G829" s="56"/>
      <c r="H829" s="56"/>
      <c r="I829" s="56" t="s">
        <v>37</v>
      </c>
      <c r="J829" s="56">
        <v>300</v>
      </c>
      <c r="K829" s="56" t="s">
        <v>52</v>
      </c>
      <c r="L829" s="56"/>
      <c r="M829" s="56" t="str">
        <f t="shared" si="24"/>
        <v>TB_SYS_USER.USER_NM</v>
      </c>
      <c r="N829" s="54" t="str">
        <f t="shared" si="25"/>
        <v>사용자^TB_SYS_USER^사용자명^USER_NM^^VARCHAR2^300^Y^</v>
      </c>
    </row>
    <row r="830" spans="1:14" x14ac:dyDescent="0.25">
      <c r="A830" s="56" t="s">
        <v>669</v>
      </c>
      <c r="B830" s="56"/>
      <c r="C830" s="56" t="s">
        <v>177</v>
      </c>
      <c r="D830" s="56" t="s">
        <v>178</v>
      </c>
      <c r="E830" s="56" t="s">
        <v>1474</v>
      </c>
      <c r="F830" s="56" t="s">
        <v>1475</v>
      </c>
      <c r="G830" s="56"/>
      <c r="H830" s="56"/>
      <c r="I830" s="56" t="s">
        <v>37</v>
      </c>
      <c r="J830" s="56">
        <v>20</v>
      </c>
      <c r="K830" s="56"/>
      <c r="L830" s="56"/>
      <c r="M830" s="56" t="str">
        <f t="shared" si="24"/>
        <v>TB_SYS_USER.EMP_NO</v>
      </c>
      <c r="N830" s="54" t="str">
        <f t="shared" si="25"/>
        <v>사용자^TB_SYS_USER^사원번호^EMP_NO^^VARCHAR2^20^^</v>
      </c>
    </row>
    <row r="831" spans="1:14" x14ac:dyDescent="0.25">
      <c r="A831" s="56" t="s">
        <v>669</v>
      </c>
      <c r="B831" s="56"/>
      <c r="C831" s="56" t="s">
        <v>177</v>
      </c>
      <c r="D831" s="56" t="s">
        <v>178</v>
      </c>
      <c r="E831" s="56" t="s">
        <v>1915</v>
      </c>
      <c r="F831" s="56" t="s">
        <v>1916</v>
      </c>
      <c r="G831" s="56"/>
      <c r="H831" s="56"/>
      <c r="I831" s="56" t="s">
        <v>37</v>
      </c>
      <c r="J831" s="56">
        <v>3</v>
      </c>
      <c r="K831" s="56" t="s">
        <v>52</v>
      </c>
      <c r="L831" s="56"/>
      <c r="M831" s="56" t="str">
        <f t="shared" si="24"/>
        <v>TB_SYS_USER.USER_TP_CD</v>
      </c>
      <c r="N831" s="54" t="str">
        <f t="shared" si="25"/>
        <v>사용자^TB_SYS_USER^사용자유형코드^USER_TP_CD^^VARCHAR2^3^Y^</v>
      </c>
    </row>
    <row r="832" spans="1:14" x14ac:dyDescent="0.25">
      <c r="A832" s="56" t="s">
        <v>669</v>
      </c>
      <c r="B832" s="56"/>
      <c r="C832" s="56" t="s">
        <v>177</v>
      </c>
      <c r="D832" s="56" t="s">
        <v>178</v>
      </c>
      <c r="E832" s="56" t="s">
        <v>445</v>
      </c>
      <c r="F832" s="56" t="s">
        <v>446</v>
      </c>
      <c r="G832" s="56"/>
      <c r="H832" s="56"/>
      <c r="I832" s="56" t="s">
        <v>37</v>
      </c>
      <c r="J832" s="56">
        <v>50</v>
      </c>
      <c r="K832" s="56"/>
      <c r="L832" s="56"/>
      <c r="M832" s="56" t="str">
        <f t="shared" si="24"/>
        <v>TB_SYS_USER.TEL_NO</v>
      </c>
      <c r="N832" s="54" t="str">
        <f t="shared" si="25"/>
        <v>사용자^TB_SYS_USER^전화번호^TEL_NO^^VARCHAR2^50^^</v>
      </c>
    </row>
    <row r="833" spans="1:14" x14ac:dyDescent="0.25">
      <c r="A833" s="56" t="s">
        <v>669</v>
      </c>
      <c r="B833" s="56"/>
      <c r="C833" s="56" t="s">
        <v>177</v>
      </c>
      <c r="D833" s="56" t="s">
        <v>178</v>
      </c>
      <c r="E833" s="56" t="s">
        <v>1905</v>
      </c>
      <c r="F833" s="56" t="s">
        <v>1906</v>
      </c>
      <c r="G833" s="56"/>
      <c r="H833" s="56"/>
      <c r="I833" s="56" t="s">
        <v>37</v>
      </c>
      <c r="J833" s="56">
        <v>6</v>
      </c>
      <c r="K833" s="56"/>
      <c r="L833" s="56"/>
      <c r="M833" s="56" t="str">
        <f t="shared" si="24"/>
        <v>TB_SYS_USER.DEPT_CD</v>
      </c>
      <c r="N833" s="54" t="str">
        <f t="shared" si="25"/>
        <v>사용자^TB_SYS_USER^부서코드^DEPT_CD^^VARCHAR2^6^^</v>
      </c>
    </row>
    <row r="834" spans="1:14" x14ac:dyDescent="0.25">
      <c r="A834" s="56" t="s">
        <v>669</v>
      </c>
      <c r="B834" s="56"/>
      <c r="C834" s="56" t="s">
        <v>177</v>
      </c>
      <c r="D834" s="56" t="s">
        <v>178</v>
      </c>
      <c r="E834" s="56" t="s">
        <v>50</v>
      </c>
      <c r="F834" s="56" t="s">
        <v>51</v>
      </c>
      <c r="G834" s="56"/>
      <c r="H834" s="56"/>
      <c r="I834" s="56" t="s">
        <v>37</v>
      </c>
      <c r="J834" s="56">
        <v>1</v>
      </c>
      <c r="K834" s="56" t="s">
        <v>52</v>
      </c>
      <c r="L834" s="56" t="s">
        <v>1276</v>
      </c>
      <c r="M834" s="56" t="str">
        <f t="shared" si="24"/>
        <v>TB_SYS_USER.USE_YN</v>
      </c>
      <c r="N834" s="54" t="str">
        <f t="shared" si="25"/>
        <v>사용자^TB_SYS_USER^사용여부^USE_YN^^VARCHAR2^1^Y^'Y'</v>
      </c>
    </row>
    <row r="835" spans="1:14" x14ac:dyDescent="0.25">
      <c r="A835" s="56" t="s">
        <v>669</v>
      </c>
      <c r="B835" s="56"/>
      <c r="C835" s="56" t="s">
        <v>177</v>
      </c>
      <c r="D835" s="56" t="s">
        <v>178</v>
      </c>
      <c r="E835" s="56" t="s">
        <v>61</v>
      </c>
      <c r="F835" s="56" t="s">
        <v>62</v>
      </c>
      <c r="G835" s="56"/>
      <c r="H835" s="56"/>
      <c r="I835" s="56" t="s">
        <v>37</v>
      </c>
      <c r="J835" s="56">
        <v>2000</v>
      </c>
      <c r="K835" s="56"/>
      <c r="L835" s="56"/>
      <c r="M835" s="56" t="str">
        <f t="shared" ref="M835:M898" si="26">CONCATENATE(D835,".",F835)</f>
        <v>TB_SYS_USER.REMARK</v>
      </c>
      <c r="N835" s="54" t="str">
        <f t="shared" ref="N835:N898" si="27">SUBSTITUTE(CONCATENATE(C835,"^",D835,"^",E835,"^",F835,"^",G835,"^",I835,"^",J835,"^",K835,"^",TRIM(L835)),"~","-")</f>
        <v>사용자^TB_SYS_USER^비고^REMARK^^VARCHAR2^2000^^</v>
      </c>
    </row>
    <row r="836" spans="1:14" x14ac:dyDescent="0.25">
      <c r="A836" s="56" t="s">
        <v>669</v>
      </c>
      <c r="B836" s="56"/>
      <c r="C836" s="56" t="s">
        <v>177</v>
      </c>
      <c r="D836" s="56" t="s">
        <v>178</v>
      </c>
      <c r="E836" s="56" t="s">
        <v>53</v>
      </c>
      <c r="F836" s="56" t="s">
        <v>54</v>
      </c>
      <c r="G836" s="56"/>
      <c r="H836" s="56"/>
      <c r="I836" s="56" t="s">
        <v>37</v>
      </c>
      <c r="J836" s="56">
        <v>14</v>
      </c>
      <c r="K836" s="56" t="s">
        <v>52</v>
      </c>
      <c r="L836" s="56"/>
      <c r="M836" s="56" t="str">
        <f t="shared" si="26"/>
        <v>TB_SYS_USER.REG_DTM</v>
      </c>
      <c r="N836" s="54" t="str">
        <f t="shared" si="27"/>
        <v>사용자^TB_SYS_USER^등록일시^REG_DTM^^VARCHAR2^14^Y^</v>
      </c>
    </row>
    <row r="837" spans="1:14" x14ac:dyDescent="0.25">
      <c r="A837" s="56" t="s">
        <v>669</v>
      </c>
      <c r="B837" s="56"/>
      <c r="C837" s="56" t="s">
        <v>177</v>
      </c>
      <c r="D837" s="56" t="s">
        <v>178</v>
      </c>
      <c r="E837" s="56" t="s">
        <v>55</v>
      </c>
      <c r="F837" s="56" t="s">
        <v>56</v>
      </c>
      <c r="G837" s="56"/>
      <c r="H837" s="56"/>
      <c r="I837" s="56" t="s">
        <v>37</v>
      </c>
      <c r="J837" s="56">
        <v>32</v>
      </c>
      <c r="K837" s="56" t="s">
        <v>52</v>
      </c>
      <c r="L837" s="56"/>
      <c r="M837" s="56" t="str">
        <f t="shared" si="26"/>
        <v>TB_SYS_USER.REGR_ID</v>
      </c>
      <c r="N837" s="54" t="str">
        <f t="shared" si="27"/>
        <v>사용자^TB_SYS_USER^등록자ID^REGR_ID^^VARCHAR2^32^Y^</v>
      </c>
    </row>
    <row r="838" spans="1:14" x14ac:dyDescent="0.25">
      <c r="A838" s="56" t="s">
        <v>669</v>
      </c>
      <c r="B838" s="56"/>
      <c r="C838" s="56" t="s">
        <v>177</v>
      </c>
      <c r="D838" s="56" t="s">
        <v>178</v>
      </c>
      <c r="E838" s="56" t="s">
        <v>57</v>
      </c>
      <c r="F838" s="56" t="s">
        <v>58</v>
      </c>
      <c r="G838" s="56"/>
      <c r="H838" s="56"/>
      <c r="I838" s="56" t="s">
        <v>37</v>
      </c>
      <c r="J838" s="56">
        <v>14</v>
      </c>
      <c r="K838" s="56" t="s">
        <v>52</v>
      </c>
      <c r="L838" s="56"/>
      <c r="M838" s="56" t="str">
        <f t="shared" si="26"/>
        <v>TB_SYS_USER.MOD_DTM</v>
      </c>
      <c r="N838" s="54" t="str">
        <f t="shared" si="27"/>
        <v>사용자^TB_SYS_USER^수정일시^MOD_DTM^^VARCHAR2^14^Y^</v>
      </c>
    </row>
    <row r="839" spans="1:14" x14ac:dyDescent="0.25">
      <c r="A839" s="56" t="s">
        <v>669</v>
      </c>
      <c r="B839" s="56"/>
      <c r="C839" s="56" t="s">
        <v>177</v>
      </c>
      <c r="D839" s="56" t="s">
        <v>178</v>
      </c>
      <c r="E839" s="56" t="s">
        <v>59</v>
      </c>
      <c r="F839" s="56" t="s">
        <v>60</v>
      </c>
      <c r="G839" s="56"/>
      <c r="H839" s="56"/>
      <c r="I839" s="56" t="s">
        <v>37</v>
      </c>
      <c r="J839" s="56">
        <v>32</v>
      </c>
      <c r="K839" s="56" t="s">
        <v>52</v>
      </c>
      <c r="L839" s="56"/>
      <c r="M839" s="56" t="str">
        <f t="shared" si="26"/>
        <v>TB_SYS_USER.MODR_ID</v>
      </c>
      <c r="N839" s="54" t="str">
        <f t="shared" si="27"/>
        <v>사용자^TB_SYS_USER^수정자ID^MODR_ID^^VARCHAR2^32^Y^</v>
      </c>
    </row>
    <row r="840" spans="1:14" x14ac:dyDescent="0.25">
      <c r="A840" s="56" t="s">
        <v>669</v>
      </c>
      <c r="B840" s="56"/>
      <c r="C840" s="56" t="s">
        <v>179</v>
      </c>
      <c r="D840" s="56" t="s">
        <v>63</v>
      </c>
      <c r="E840" s="56" t="s">
        <v>1497</v>
      </c>
      <c r="F840" s="56" t="s">
        <v>109</v>
      </c>
      <c r="G840" s="56" t="s">
        <v>52</v>
      </c>
      <c r="H840" s="56"/>
      <c r="I840" s="56" t="s">
        <v>37</v>
      </c>
      <c r="J840" s="56">
        <v>32</v>
      </c>
      <c r="K840" s="56" t="s">
        <v>52</v>
      </c>
      <c r="L840" s="56"/>
      <c r="M840" s="56" t="str">
        <f t="shared" si="26"/>
        <v>TB_SYS_USER_AUGP.USER_ID</v>
      </c>
      <c r="N840" s="54" t="str">
        <f t="shared" si="27"/>
        <v>사용자권한그룹^TB_SYS_USER_AUGP^사용자ID^USER_ID^Y^VARCHAR2^32^Y^</v>
      </c>
    </row>
    <row r="841" spans="1:14" x14ac:dyDescent="0.25">
      <c r="A841" s="56" t="s">
        <v>669</v>
      </c>
      <c r="B841" s="56"/>
      <c r="C841" s="56" t="s">
        <v>179</v>
      </c>
      <c r="D841" s="56" t="s">
        <v>63</v>
      </c>
      <c r="E841" s="56" t="s">
        <v>1829</v>
      </c>
      <c r="F841" s="56" t="s">
        <v>43</v>
      </c>
      <c r="G841" s="56" t="s">
        <v>52</v>
      </c>
      <c r="H841" s="56"/>
      <c r="I841" s="56" t="s">
        <v>37</v>
      </c>
      <c r="J841" s="56">
        <v>4</v>
      </c>
      <c r="K841" s="56" t="s">
        <v>52</v>
      </c>
      <c r="L841" s="56"/>
      <c r="M841" s="56" t="str">
        <f t="shared" si="26"/>
        <v>TB_SYS_USER_AUGP.AUGP_CD</v>
      </c>
      <c r="N841" s="54" t="str">
        <f t="shared" si="27"/>
        <v>사용자권한그룹^TB_SYS_USER_AUGP^권한그룹코드^AUGP_CD^Y^VARCHAR2^4^Y^</v>
      </c>
    </row>
    <row r="842" spans="1:14" x14ac:dyDescent="0.25">
      <c r="A842" s="56" t="s">
        <v>669</v>
      </c>
      <c r="B842" s="56"/>
      <c r="C842" s="56" t="s">
        <v>179</v>
      </c>
      <c r="D842" s="56" t="s">
        <v>63</v>
      </c>
      <c r="E842" s="56" t="s">
        <v>1313</v>
      </c>
      <c r="F842" s="56" t="s">
        <v>1314</v>
      </c>
      <c r="G842" s="56"/>
      <c r="H842" s="56"/>
      <c r="I842" s="56" t="s">
        <v>37</v>
      </c>
      <c r="J842" s="56">
        <v>8</v>
      </c>
      <c r="K842" s="56" t="s">
        <v>52</v>
      </c>
      <c r="L842" s="56"/>
      <c r="M842" s="56" t="str">
        <f t="shared" si="26"/>
        <v>TB_SYS_USER_AUGP.APPLY_STT_DT</v>
      </c>
      <c r="N842" s="54" t="str">
        <f t="shared" si="27"/>
        <v>사용자권한그룹^TB_SYS_USER_AUGP^적용시작일자^APPLY_STT_DT^^VARCHAR2^8^Y^</v>
      </c>
    </row>
    <row r="843" spans="1:14" x14ac:dyDescent="0.25">
      <c r="A843" s="56" t="s">
        <v>669</v>
      </c>
      <c r="B843" s="56"/>
      <c r="C843" s="56" t="s">
        <v>179</v>
      </c>
      <c r="D843" s="56" t="s">
        <v>63</v>
      </c>
      <c r="E843" s="56" t="s">
        <v>1317</v>
      </c>
      <c r="F843" s="56" t="s">
        <v>1318</v>
      </c>
      <c r="G843" s="56"/>
      <c r="H843" s="56"/>
      <c r="I843" s="56" t="s">
        <v>37</v>
      </c>
      <c r="J843" s="56">
        <v>8</v>
      </c>
      <c r="K843" s="56" t="s">
        <v>52</v>
      </c>
      <c r="L843" s="56"/>
      <c r="M843" s="56" t="str">
        <f t="shared" si="26"/>
        <v>TB_SYS_USER_AUGP.APPLY_END_DT</v>
      </c>
      <c r="N843" s="54" t="str">
        <f t="shared" si="27"/>
        <v>사용자권한그룹^TB_SYS_USER_AUGP^적용종료일자^APPLY_END_DT^^VARCHAR2^8^Y^</v>
      </c>
    </row>
    <row r="844" spans="1:14" x14ac:dyDescent="0.25">
      <c r="A844" s="56" t="s">
        <v>669</v>
      </c>
      <c r="B844" s="56"/>
      <c r="C844" s="56" t="s">
        <v>179</v>
      </c>
      <c r="D844" s="56" t="s">
        <v>63</v>
      </c>
      <c r="E844" s="56" t="s">
        <v>50</v>
      </c>
      <c r="F844" s="56" t="s">
        <v>51</v>
      </c>
      <c r="G844" s="56"/>
      <c r="H844" s="56"/>
      <c r="I844" s="56" t="s">
        <v>37</v>
      </c>
      <c r="J844" s="56">
        <v>1</v>
      </c>
      <c r="K844" s="56" t="s">
        <v>52</v>
      </c>
      <c r="L844" s="56" t="s">
        <v>1276</v>
      </c>
      <c r="M844" s="56" t="str">
        <f t="shared" si="26"/>
        <v>TB_SYS_USER_AUGP.USE_YN</v>
      </c>
      <c r="N844" s="54" t="str">
        <f t="shared" si="27"/>
        <v>사용자권한그룹^TB_SYS_USER_AUGP^사용여부^USE_YN^^VARCHAR2^1^Y^'Y'</v>
      </c>
    </row>
    <row r="845" spans="1:14" x14ac:dyDescent="0.25">
      <c r="A845" s="56" t="s">
        <v>669</v>
      </c>
      <c r="B845" s="56"/>
      <c r="C845" s="56" t="s">
        <v>179</v>
      </c>
      <c r="D845" s="56" t="s">
        <v>63</v>
      </c>
      <c r="E845" s="56" t="s">
        <v>61</v>
      </c>
      <c r="F845" s="56" t="s">
        <v>62</v>
      </c>
      <c r="G845" s="56"/>
      <c r="H845" s="56"/>
      <c r="I845" s="56" t="s">
        <v>37</v>
      </c>
      <c r="J845" s="56">
        <v>2000</v>
      </c>
      <c r="K845" s="56"/>
      <c r="L845" s="56"/>
      <c r="M845" s="56" t="str">
        <f t="shared" si="26"/>
        <v>TB_SYS_USER_AUGP.REMARK</v>
      </c>
      <c r="N845" s="54" t="str">
        <f t="shared" si="27"/>
        <v>사용자권한그룹^TB_SYS_USER_AUGP^비고^REMARK^^VARCHAR2^2000^^</v>
      </c>
    </row>
    <row r="846" spans="1:14" x14ac:dyDescent="0.25">
      <c r="A846" s="56" t="s">
        <v>669</v>
      </c>
      <c r="B846" s="56"/>
      <c r="C846" s="56" t="s">
        <v>179</v>
      </c>
      <c r="D846" s="56" t="s">
        <v>63</v>
      </c>
      <c r="E846" s="56" t="s">
        <v>53</v>
      </c>
      <c r="F846" s="56" t="s">
        <v>54</v>
      </c>
      <c r="G846" s="56"/>
      <c r="H846" s="56"/>
      <c r="I846" s="56" t="s">
        <v>37</v>
      </c>
      <c r="J846" s="56">
        <v>14</v>
      </c>
      <c r="K846" s="56" t="s">
        <v>52</v>
      </c>
      <c r="L846" s="56"/>
      <c r="M846" s="56" t="str">
        <f t="shared" si="26"/>
        <v>TB_SYS_USER_AUGP.REG_DTM</v>
      </c>
      <c r="N846" s="54" t="str">
        <f t="shared" si="27"/>
        <v>사용자권한그룹^TB_SYS_USER_AUGP^등록일시^REG_DTM^^VARCHAR2^14^Y^</v>
      </c>
    </row>
    <row r="847" spans="1:14" x14ac:dyDescent="0.25">
      <c r="A847" s="56" t="s">
        <v>669</v>
      </c>
      <c r="B847" s="56"/>
      <c r="C847" s="56" t="s">
        <v>179</v>
      </c>
      <c r="D847" s="56" t="s">
        <v>63</v>
      </c>
      <c r="E847" s="56" t="s">
        <v>55</v>
      </c>
      <c r="F847" s="56" t="s">
        <v>56</v>
      </c>
      <c r="G847" s="56"/>
      <c r="H847" s="56"/>
      <c r="I847" s="56" t="s">
        <v>37</v>
      </c>
      <c r="J847" s="56">
        <v>32</v>
      </c>
      <c r="K847" s="56" t="s">
        <v>52</v>
      </c>
      <c r="L847" s="56"/>
      <c r="M847" s="56" t="str">
        <f t="shared" si="26"/>
        <v>TB_SYS_USER_AUGP.REGR_ID</v>
      </c>
      <c r="N847" s="54" t="str">
        <f t="shared" si="27"/>
        <v>사용자권한그룹^TB_SYS_USER_AUGP^등록자ID^REGR_ID^^VARCHAR2^32^Y^</v>
      </c>
    </row>
    <row r="848" spans="1:14" x14ac:dyDescent="0.25">
      <c r="A848" s="56" t="s">
        <v>669</v>
      </c>
      <c r="B848" s="56"/>
      <c r="C848" s="56" t="s">
        <v>179</v>
      </c>
      <c r="D848" s="56" t="s">
        <v>63</v>
      </c>
      <c r="E848" s="56" t="s">
        <v>57</v>
      </c>
      <c r="F848" s="56" t="s">
        <v>58</v>
      </c>
      <c r="G848" s="56"/>
      <c r="H848" s="56"/>
      <c r="I848" s="56" t="s">
        <v>37</v>
      </c>
      <c r="J848" s="56">
        <v>14</v>
      </c>
      <c r="K848" s="56" t="s">
        <v>52</v>
      </c>
      <c r="L848" s="56"/>
      <c r="M848" s="56" t="str">
        <f t="shared" si="26"/>
        <v>TB_SYS_USER_AUGP.MOD_DTM</v>
      </c>
      <c r="N848" s="54" t="str">
        <f t="shared" si="27"/>
        <v>사용자권한그룹^TB_SYS_USER_AUGP^수정일시^MOD_DTM^^VARCHAR2^14^Y^</v>
      </c>
    </row>
    <row r="849" spans="1:14" x14ac:dyDescent="0.25">
      <c r="A849" s="56" t="s">
        <v>669</v>
      </c>
      <c r="B849" s="56"/>
      <c r="C849" s="56" t="s">
        <v>179</v>
      </c>
      <c r="D849" s="56" t="s">
        <v>63</v>
      </c>
      <c r="E849" s="56" t="s">
        <v>59</v>
      </c>
      <c r="F849" s="56" t="s">
        <v>60</v>
      </c>
      <c r="G849" s="56"/>
      <c r="H849" s="56"/>
      <c r="I849" s="56" t="s">
        <v>37</v>
      </c>
      <c r="J849" s="56">
        <v>32</v>
      </c>
      <c r="K849" s="56" t="s">
        <v>52</v>
      </c>
      <c r="L849" s="56"/>
      <c r="M849" s="56" t="str">
        <f t="shared" si="26"/>
        <v>TB_SYS_USER_AUGP.MODR_ID</v>
      </c>
      <c r="N849" s="54" t="str">
        <f t="shared" si="27"/>
        <v>사용자권한그룹^TB_SYS_USER_AUGP^수정자ID^MODR_ID^^VARCHAR2^32^Y^</v>
      </c>
    </row>
    <row r="850" spans="1:14" x14ac:dyDescent="0.25">
      <c r="A850" s="56" t="s">
        <v>669</v>
      </c>
      <c r="B850" s="56"/>
      <c r="C850" s="56" t="s">
        <v>180</v>
      </c>
      <c r="D850" s="56" t="s">
        <v>181</v>
      </c>
      <c r="E850" s="56" t="s">
        <v>1497</v>
      </c>
      <c r="F850" s="56" t="s">
        <v>109</v>
      </c>
      <c r="G850" s="56" t="s">
        <v>52</v>
      </c>
      <c r="H850" s="56"/>
      <c r="I850" s="56" t="s">
        <v>37</v>
      </c>
      <c r="J850" s="56">
        <v>32</v>
      </c>
      <c r="K850" s="56" t="s">
        <v>52</v>
      </c>
      <c r="L850" s="56"/>
      <c r="M850" s="56" t="str">
        <f t="shared" si="26"/>
        <v>TB_SYS_USER_AUTH_SHOP.USER_ID</v>
      </c>
      <c r="N850" s="54" t="str">
        <f t="shared" si="27"/>
        <v>사용자권한매장^TB_SYS_USER_AUTH_SHOP^사용자ID^USER_ID^Y^VARCHAR2^32^Y^</v>
      </c>
    </row>
    <row r="851" spans="1:14" x14ac:dyDescent="0.25">
      <c r="A851" s="56" t="s">
        <v>669</v>
      </c>
      <c r="B851" s="56"/>
      <c r="C851" s="56" t="s">
        <v>180</v>
      </c>
      <c r="D851" s="56" t="s">
        <v>181</v>
      </c>
      <c r="E851" s="56" t="s">
        <v>1917</v>
      </c>
      <c r="F851" s="56" t="s">
        <v>1918</v>
      </c>
      <c r="G851" s="56" t="s">
        <v>52</v>
      </c>
      <c r="H851" s="56"/>
      <c r="I851" s="56" t="s">
        <v>37</v>
      </c>
      <c r="J851" s="56">
        <v>2</v>
      </c>
      <c r="K851" s="56" t="s">
        <v>52</v>
      </c>
      <c r="L851" s="56"/>
      <c r="M851" s="56" t="str">
        <f t="shared" si="26"/>
        <v>TB_SYS_USER_AUTH_SHOP.AUTH_TRG_TP_CD</v>
      </c>
      <c r="N851" s="54" t="str">
        <f t="shared" si="27"/>
        <v>사용자권한매장^TB_SYS_USER_AUTH_SHOP^권한대상유형코드^AUTH_TRG_TP_CD^Y^VARCHAR2^2^Y^</v>
      </c>
    </row>
    <row r="852" spans="1:14" x14ac:dyDescent="0.25">
      <c r="A852" s="56" t="s">
        <v>669</v>
      </c>
      <c r="B852" s="56"/>
      <c r="C852" s="56" t="s">
        <v>180</v>
      </c>
      <c r="D852" s="56" t="s">
        <v>181</v>
      </c>
      <c r="E852" s="56" t="s">
        <v>1919</v>
      </c>
      <c r="F852" s="56" t="s">
        <v>1920</v>
      </c>
      <c r="G852" s="56" t="s">
        <v>52</v>
      </c>
      <c r="H852" s="56"/>
      <c r="I852" s="56" t="s">
        <v>37</v>
      </c>
      <c r="J852" s="56">
        <v>20</v>
      </c>
      <c r="K852" s="56" t="s">
        <v>52</v>
      </c>
      <c r="L852" s="56"/>
      <c r="M852" s="56" t="str">
        <f t="shared" si="26"/>
        <v>TB_SYS_USER_AUTH_SHOP.AUTH_TRG_ID</v>
      </c>
      <c r="N852" s="54" t="str">
        <f t="shared" si="27"/>
        <v>사용자권한매장^TB_SYS_USER_AUTH_SHOP^권한대상ID^AUTH_TRG_ID^Y^VARCHAR2^20^Y^</v>
      </c>
    </row>
    <row r="853" spans="1:14" x14ac:dyDescent="0.25">
      <c r="A853" s="56" t="s">
        <v>669</v>
      </c>
      <c r="B853" s="56"/>
      <c r="C853" s="56" t="s">
        <v>180</v>
      </c>
      <c r="D853" s="56" t="s">
        <v>181</v>
      </c>
      <c r="E853" s="56" t="s">
        <v>1313</v>
      </c>
      <c r="F853" s="56" t="s">
        <v>1314</v>
      </c>
      <c r="G853" s="56"/>
      <c r="H853" s="56"/>
      <c r="I853" s="56" t="s">
        <v>37</v>
      </c>
      <c r="J853" s="56">
        <v>8</v>
      </c>
      <c r="K853" s="56" t="s">
        <v>52</v>
      </c>
      <c r="L853" s="56"/>
      <c r="M853" s="56" t="str">
        <f t="shared" si="26"/>
        <v>TB_SYS_USER_AUTH_SHOP.APPLY_STT_DT</v>
      </c>
      <c r="N853" s="54" t="str">
        <f t="shared" si="27"/>
        <v>사용자권한매장^TB_SYS_USER_AUTH_SHOP^적용시작일자^APPLY_STT_DT^^VARCHAR2^8^Y^</v>
      </c>
    </row>
    <row r="854" spans="1:14" x14ac:dyDescent="0.25">
      <c r="A854" s="56" t="s">
        <v>669</v>
      </c>
      <c r="B854" s="56"/>
      <c r="C854" s="56" t="s">
        <v>180</v>
      </c>
      <c r="D854" s="56" t="s">
        <v>181</v>
      </c>
      <c r="E854" s="56" t="s">
        <v>1317</v>
      </c>
      <c r="F854" s="56" t="s">
        <v>1318</v>
      </c>
      <c r="G854" s="56"/>
      <c r="H854" s="56"/>
      <c r="I854" s="56" t="s">
        <v>37</v>
      </c>
      <c r="J854" s="56">
        <v>8</v>
      </c>
      <c r="K854" s="56" t="s">
        <v>52</v>
      </c>
      <c r="L854" s="56"/>
      <c r="M854" s="56" t="str">
        <f t="shared" si="26"/>
        <v>TB_SYS_USER_AUTH_SHOP.APPLY_END_DT</v>
      </c>
      <c r="N854" s="54" t="str">
        <f t="shared" si="27"/>
        <v>사용자권한매장^TB_SYS_USER_AUTH_SHOP^적용종료일자^APPLY_END_DT^^VARCHAR2^8^Y^</v>
      </c>
    </row>
    <row r="855" spans="1:14" x14ac:dyDescent="0.25">
      <c r="A855" s="56" t="s">
        <v>669</v>
      </c>
      <c r="B855" s="56"/>
      <c r="C855" s="56" t="s">
        <v>180</v>
      </c>
      <c r="D855" s="56" t="s">
        <v>181</v>
      </c>
      <c r="E855" s="56" t="s">
        <v>50</v>
      </c>
      <c r="F855" s="56" t="s">
        <v>51</v>
      </c>
      <c r="G855" s="56"/>
      <c r="H855" s="56"/>
      <c r="I855" s="56" t="s">
        <v>37</v>
      </c>
      <c r="J855" s="56">
        <v>1</v>
      </c>
      <c r="K855" s="56" t="s">
        <v>52</v>
      </c>
      <c r="L855" s="56" t="s">
        <v>1276</v>
      </c>
      <c r="M855" s="56" t="str">
        <f t="shared" si="26"/>
        <v>TB_SYS_USER_AUTH_SHOP.USE_YN</v>
      </c>
      <c r="N855" s="54" t="str">
        <f t="shared" si="27"/>
        <v>사용자권한매장^TB_SYS_USER_AUTH_SHOP^사용여부^USE_YN^^VARCHAR2^1^Y^'Y'</v>
      </c>
    </row>
    <row r="856" spans="1:14" x14ac:dyDescent="0.25">
      <c r="A856" s="56" t="s">
        <v>669</v>
      </c>
      <c r="B856" s="56"/>
      <c r="C856" s="56" t="s">
        <v>180</v>
      </c>
      <c r="D856" s="56" t="s">
        <v>181</v>
      </c>
      <c r="E856" s="56" t="s">
        <v>53</v>
      </c>
      <c r="F856" s="56" t="s">
        <v>54</v>
      </c>
      <c r="G856" s="56"/>
      <c r="H856" s="56"/>
      <c r="I856" s="56" t="s">
        <v>37</v>
      </c>
      <c r="J856" s="56">
        <v>14</v>
      </c>
      <c r="K856" s="56" t="s">
        <v>52</v>
      </c>
      <c r="L856" s="56"/>
      <c r="M856" s="56" t="str">
        <f t="shared" si="26"/>
        <v>TB_SYS_USER_AUTH_SHOP.REG_DTM</v>
      </c>
      <c r="N856" s="54" t="str">
        <f t="shared" si="27"/>
        <v>사용자권한매장^TB_SYS_USER_AUTH_SHOP^등록일시^REG_DTM^^VARCHAR2^14^Y^</v>
      </c>
    </row>
    <row r="857" spans="1:14" x14ac:dyDescent="0.25">
      <c r="A857" s="56" t="s">
        <v>669</v>
      </c>
      <c r="B857" s="56"/>
      <c r="C857" s="56" t="s">
        <v>180</v>
      </c>
      <c r="D857" s="56" t="s">
        <v>181</v>
      </c>
      <c r="E857" s="56" t="s">
        <v>55</v>
      </c>
      <c r="F857" s="56" t="s">
        <v>56</v>
      </c>
      <c r="G857" s="56"/>
      <c r="H857" s="56"/>
      <c r="I857" s="56" t="s">
        <v>37</v>
      </c>
      <c r="J857" s="56">
        <v>32</v>
      </c>
      <c r="K857" s="56" t="s">
        <v>52</v>
      </c>
      <c r="L857" s="56"/>
      <c r="M857" s="56" t="str">
        <f t="shared" si="26"/>
        <v>TB_SYS_USER_AUTH_SHOP.REGR_ID</v>
      </c>
      <c r="N857" s="54" t="str">
        <f t="shared" si="27"/>
        <v>사용자권한매장^TB_SYS_USER_AUTH_SHOP^등록자ID^REGR_ID^^VARCHAR2^32^Y^</v>
      </c>
    </row>
    <row r="858" spans="1:14" x14ac:dyDescent="0.25">
      <c r="A858" s="56" t="s">
        <v>669</v>
      </c>
      <c r="B858" s="56"/>
      <c r="C858" s="56" t="s">
        <v>180</v>
      </c>
      <c r="D858" s="56" t="s">
        <v>181</v>
      </c>
      <c r="E858" s="56" t="s">
        <v>57</v>
      </c>
      <c r="F858" s="56" t="s">
        <v>58</v>
      </c>
      <c r="G858" s="56"/>
      <c r="H858" s="56"/>
      <c r="I858" s="56" t="s">
        <v>37</v>
      </c>
      <c r="J858" s="56">
        <v>14</v>
      </c>
      <c r="K858" s="56" t="s">
        <v>52</v>
      </c>
      <c r="L858" s="56"/>
      <c r="M858" s="56" t="str">
        <f t="shared" si="26"/>
        <v>TB_SYS_USER_AUTH_SHOP.MOD_DTM</v>
      </c>
      <c r="N858" s="54" t="str">
        <f t="shared" si="27"/>
        <v>사용자권한매장^TB_SYS_USER_AUTH_SHOP^수정일시^MOD_DTM^^VARCHAR2^14^Y^</v>
      </c>
    </row>
    <row r="859" spans="1:14" x14ac:dyDescent="0.25">
      <c r="A859" s="56" t="s">
        <v>669</v>
      </c>
      <c r="B859" s="56"/>
      <c r="C859" s="56" t="s">
        <v>180</v>
      </c>
      <c r="D859" s="56" t="s">
        <v>181</v>
      </c>
      <c r="E859" s="56" t="s">
        <v>59</v>
      </c>
      <c r="F859" s="56" t="s">
        <v>60</v>
      </c>
      <c r="G859" s="56"/>
      <c r="H859" s="56"/>
      <c r="I859" s="56" t="s">
        <v>37</v>
      </c>
      <c r="J859" s="56">
        <v>32</v>
      </c>
      <c r="K859" s="56" t="s">
        <v>52</v>
      </c>
      <c r="L859" s="56"/>
      <c r="M859" s="56" t="str">
        <f t="shared" si="26"/>
        <v>TB_SYS_USER_AUTH_SHOP.MODR_ID</v>
      </c>
      <c r="N859" s="54" t="str">
        <f t="shared" si="27"/>
        <v>사용자권한매장^TB_SYS_USER_AUTH_SHOP^수정자ID^MODR_ID^^VARCHAR2^32^Y^</v>
      </c>
    </row>
    <row r="860" spans="1:14" x14ac:dyDescent="0.25">
      <c r="A860" s="56" t="s">
        <v>669</v>
      </c>
      <c r="B860" s="56"/>
      <c r="C860" s="56" t="s">
        <v>182</v>
      </c>
      <c r="D860" s="56" t="s">
        <v>183</v>
      </c>
      <c r="E860" s="56" t="s">
        <v>1497</v>
      </c>
      <c r="F860" s="56" t="s">
        <v>109</v>
      </c>
      <c r="G860" s="56" t="s">
        <v>52</v>
      </c>
      <c r="H860" s="56"/>
      <c r="I860" s="56" t="s">
        <v>37</v>
      </c>
      <c r="J860" s="56">
        <v>32</v>
      </c>
      <c r="K860" s="56" t="s">
        <v>52</v>
      </c>
      <c r="L860" s="56"/>
      <c r="M860" s="56" t="str">
        <f t="shared" si="26"/>
        <v>TB_SYS_USER_MENU.USER_ID</v>
      </c>
      <c r="N860" s="54" t="str">
        <f t="shared" si="27"/>
        <v>사용자메뉴^TB_SYS_USER_MENU^사용자ID^USER_ID^Y^VARCHAR2^32^Y^</v>
      </c>
    </row>
    <row r="861" spans="1:14" x14ac:dyDescent="0.25">
      <c r="A861" s="56" t="s">
        <v>669</v>
      </c>
      <c r="B861" s="56"/>
      <c r="C861" s="56" t="s">
        <v>182</v>
      </c>
      <c r="D861" s="56" t="s">
        <v>183</v>
      </c>
      <c r="E861" s="56" t="s">
        <v>1834</v>
      </c>
      <c r="F861" s="56" t="s">
        <v>1835</v>
      </c>
      <c r="G861" s="56" t="s">
        <v>52</v>
      </c>
      <c r="H861" s="56"/>
      <c r="I861" s="56" t="s">
        <v>37</v>
      </c>
      <c r="J861" s="56">
        <v>10</v>
      </c>
      <c r="K861" s="56" t="s">
        <v>52</v>
      </c>
      <c r="L861" s="56"/>
      <c r="M861" s="56" t="str">
        <f t="shared" si="26"/>
        <v>TB_SYS_USER_MENU.MENU_CD</v>
      </c>
      <c r="N861" s="54" t="str">
        <f t="shared" si="27"/>
        <v>사용자메뉴^TB_SYS_USER_MENU^메뉴코드^MENU_CD^Y^VARCHAR2^10^Y^</v>
      </c>
    </row>
    <row r="862" spans="1:14" x14ac:dyDescent="0.25">
      <c r="A862" s="56" t="s">
        <v>669</v>
      </c>
      <c r="B862" s="56"/>
      <c r="C862" s="56" t="s">
        <v>182</v>
      </c>
      <c r="D862" s="56" t="s">
        <v>183</v>
      </c>
      <c r="E862" s="56" t="s">
        <v>50</v>
      </c>
      <c r="F862" s="56" t="s">
        <v>51</v>
      </c>
      <c r="G862" s="56"/>
      <c r="H862" s="56"/>
      <c r="I862" s="56" t="s">
        <v>37</v>
      </c>
      <c r="J862" s="56">
        <v>1</v>
      </c>
      <c r="K862" s="56" t="s">
        <v>52</v>
      </c>
      <c r="L862" s="56" t="s">
        <v>1276</v>
      </c>
      <c r="M862" s="56" t="str">
        <f t="shared" si="26"/>
        <v>TB_SYS_USER_MENU.USE_YN</v>
      </c>
      <c r="N862" s="54" t="str">
        <f t="shared" si="27"/>
        <v>사용자메뉴^TB_SYS_USER_MENU^사용여부^USE_YN^^VARCHAR2^1^Y^'Y'</v>
      </c>
    </row>
    <row r="863" spans="1:14" x14ac:dyDescent="0.25">
      <c r="A863" s="56" t="s">
        <v>669</v>
      </c>
      <c r="B863" s="56"/>
      <c r="C863" s="56" t="s">
        <v>182</v>
      </c>
      <c r="D863" s="56" t="s">
        <v>183</v>
      </c>
      <c r="E863" s="56" t="s">
        <v>53</v>
      </c>
      <c r="F863" s="56" t="s">
        <v>54</v>
      </c>
      <c r="G863" s="56"/>
      <c r="H863" s="56"/>
      <c r="I863" s="56" t="s">
        <v>37</v>
      </c>
      <c r="J863" s="56">
        <v>14</v>
      </c>
      <c r="K863" s="56" t="s">
        <v>52</v>
      </c>
      <c r="L863" s="56"/>
      <c r="M863" s="56" t="str">
        <f t="shared" si="26"/>
        <v>TB_SYS_USER_MENU.REG_DTM</v>
      </c>
      <c r="N863" s="54" t="str">
        <f t="shared" si="27"/>
        <v>사용자메뉴^TB_SYS_USER_MENU^등록일시^REG_DTM^^VARCHAR2^14^Y^</v>
      </c>
    </row>
    <row r="864" spans="1:14" x14ac:dyDescent="0.25">
      <c r="A864" s="56" t="s">
        <v>669</v>
      </c>
      <c r="B864" s="56"/>
      <c r="C864" s="56" t="s">
        <v>182</v>
      </c>
      <c r="D864" s="56" t="s">
        <v>183</v>
      </c>
      <c r="E864" s="56" t="s">
        <v>55</v>
      </c>
      <c r="F864" s="56" t="s">
        <v>56</v>
      </c>
      <c r="G864" s="56"/>
      <c r="H864" s="56"/>
      <c r="I864" s="56" t="s">
        <v>37</v>
      </c>
      <c r="J864" s="56">
        <v>32</v>
      </c>
      <c r="K864" s="56" t="s">
        <v>52</v>
      </c>
      <c r="L864" s="56"/>
      <c r="M864" s="56" t="str">
        <f t="shared" si="26"/>
        <v>TB_SYS_USER_MENU.REGR_ID</v>
      </c>
      <c r="N864" s="54" t="str">
        <f t="shared" si="27"/>
        <v>사용자메뉴^TB_SYS_USER_MENU^등록자ID^REGR_ID^^VARCHAR2^32^Y^</v>
      </c>
    </row>
    <row r="865" spans="1:14" x14ac:dyDescent="0.25">
      <c r="A865" s="56" t="s">
        <v>669</v>
      </c>
      <c r="B865" s="56"/>
      <c r="C865" s="56" t="s">
        <v>182</v>
      </c>
      <c r="D865" s="56" t="s">
        <v>183</v>
      </c>
      <c r="E865" s="56" t="s">
        <v>57</v>
      </c>
      <c r="F865" s="56" t="s">
        <v>58</v>
      </c>
      <c r="G865" s="56"/>
      <c r="H865" s="56"/>
      <c r="I865" s="56" t="s">
        <v>37</v>
      </c>
      <c r="J865" s="56">
        <v>14</v>
      </c>
      <c r="K865" s="56" t="s">
        <v>52</v>
      </c>
      <c r="L865" s="56"/>
      <c r="M865" s="56" t="str">
        <f t="shared" si="26"/>
        <v>TB_SYS_USER_MENU.MOD_DTM</v>
      </c>
      <c r="N865" s="54" t="str">
        <f t="shared" si="27"/>
        <v>사용자메뉴^TB_SYS_USER_MENU^수정일시^MOD_DTM^^VARCHAR2^14^Y^</v>
      </c>
    </row>
    <row r="866" spans="1:14" x14ac:dyDescent="0.25">
      <c r="A866" s="56" t="s">
        <v>669</v>
      </c>
      <c r="B866" s="56"/>
      <c r="C866" s="56" t="s">
        <v>182</v>
      </c>
      <c r="D866" s="56" t="s">
        <v>183</v>
      </c>
      <c r="E866" s="56" t="s">
        <v>59</v>
      </c>
      <c r="F866" s="56" t="s">
        <v>60</v>
      </c>
      <c r="G866" s="56"/>
      <c r="H866" s="56"/>
      <c r="I866" s="56" t="s">
        <v>37</v>
      </c>
      <c r="J866" s="56">
        <v>32</v>
      </c>
      <c r="K866" s="56" t="s">
        <v>52</v>
      </c>
      <c r="L866" s="56"/>
      <c r="M866" s="56" t="str">
        <f t="shared" si="26"/>
        <v>TB_SYS_USER_MENU.MODR_ID</v>
      </c>
      <c r="N866" s="54" t="str">
        <f t="shared" si="27"/>
        <v>사용자메뉴^TB_SYS_USER_MENU^수정자ID^MODR_ID^^VARCHAR2^32^Y^</v>
      </c>
    </row>
    <row r="867" spans="1:14" x14ac:dyDescent="0.25">
      <c r="A867" s="56" t="s">
        <v>669</v>
      </c>
      <c r="B867" s="56"/>
      <c r="C867" s="56" t="s">
        <v>184</v>
      </c>
      <c r="D867" s="56" t="s">
        <v>185</v>
      </c>
      <c r="E867" s="56" t="s">
        <v>1497</v>
      </c>
      <c r="F867" s="56" t="s">
        <v>109</v>
      </c>
      <c r="G867" s="56" t="s">
        <v>52</v>
      </c>
      <c r="H867" s="56"/>
      <c r="I867" s="56" t="s">
        <v>37</v>
      </c>
      <c r="J867" s="56">
        <v>32</v>
      </c>
      <c r="K867" s="56" t="s">
        <v>52</v>
      </c>
      <c r="L867" s="56"/>
      <c r="M867" s="56" t="str">
        <f t="shared" si="26"/>
        <v>TB_SYS_USER_MENU_FN.USER_ID</v>
      </c>
      <c r="N867" s="54" t="str">
        <f t="shared" si="27"/>
        <v>사용자메뉴기능^TB_SYS_USER_MENU_FN^사용자ID^USER_ID^Y^VARCHAR2^32^Y^</v>
      </c>
    </row>
    <row r="868" spans="1:14" x14ac:dyDescent="0.25">
      <c r="A868" s="56" t="s">
        <v>669</v>
      </c>
      <c r="B868" s="56"/>
      <c r="C868" s="56" t="s">
        <v>184</v>
      </c>
      <c r="D868" s="56" t="s">
        <v>185</v>
      </c>
      <c r="E868" s="56" t="s">
        <v>1834</v>
      </c>
      <c r="F868" s="56" t="s">
        <v>1835</v>
      </c>
      <c r="G868" s="56" t="s">
        <v>52</v>
      </c>
      <c r="H868" s="56"/>
      <c r="I868" s="56" t="s">
        <v>37</v>
      </c>
      <c r="J868" s="56">
        <v>10</v>
      </c>
      <c r="K868" s="56" t="s">
        <v>52</v>
      </c>
      <c r="L868" s="56"/>
      <c r="M868" s="56" t="str">
        <f t="shared" si="26"/>
        <v>TB_SYS_USER_MENU_FN.MENU_CD</v>
      </c>
      <c r="N868" s="54" t="str">
        <f t="shared" si="27"/>
        <v>사용자메뉴기능^TB_SYS_USER_MENU_FN^메뉴코드^MENU_CD^Y^VARCHAR2^10^Y^</v>
      </c>
    </row>
    <row r="869" spans="1:14" x14ac:dyDescent="0.25">
      <c r="A869" s="56" t="s">
        <v>669</v>
      </c>
      <c r="B869" s="56"/>
      <c r="C869" s="56" t="s">
        <v>184</v>
      </c>
      <c r="D869" s="56" t="s">
        <v>185</v>
      </c>
      <c r="E869" s="56" t="s">
        <v>1836</v>
      </c>
      <c r="F869" s="56" t="s">
        <v>40</v>
      </c>
      <c r="G869" s="56" t="s">
        <v>52</v>
      </c>
      <c r="H869" s="56"/>
      <c r="I869" s="56" t="s">
        <v>37</v>
      </c>
      <c r="J869" s="56">
        <v>3</v>
      </c>
      <c r="K869" s="56" t="s">
        <v>52</v>
      </c>
      <c r="L869" s="56"/>
      <c r="M869" s="56" t="str">
        <f t="shared" si="26"/>
        <v>TB_SYS_USER_MENU_FN.FN_AUTH_TP_CD</v>
      </c>
      <c r="N869" s="54" t="str">
        <f t="shared" si="27"/>
        <v>사용자메뉴기능^TB_SYS_USER_MENU_FN^기능권한유형코드^FN_AUTH_TP_CD^Y^VARCHAR2^3^Y^</v>
      </c>
    </row>
    <row r="870" spans="1:14" x14ac:dyDescent="0.25">
      <c r="A870" s="56" t="s">
        <v>669</v>
      </c>
      <c r="B870" s="56"/>
      <c r="C870" s="56" t="s">
        <v>184</v>
      </c>
      <c r="D870" s="56" t="s">
        <v>185</v>
      </c>
      <c r="E870" s="56" t="s">
        <v>50</v>
      </c>
      <c r="F870" s="56" t="s">
        <v>51</v>
      </c>
      <c r="G870" s="56"/>
      <c r="H870" s="56"/>
      <c r="I870" s="56" t="s">
        <v>37</v>
      </c>
      <c r="J870" s="56">
        <v>1</v>
      </c>
      <c r="K870" s="56" t="s">
        <v>52</v>
      </c>
      <c r="L870" s="56" t="s">
        <v>1276</v>
      </c>
      <c r="M870" s="56" t="str">
        <f t="shared" si="26"/>
        <v>TB_SYS_USER_MENU_FN.USE_YN</v>
      </c>
      <c r="N870" s="54" t="str">
        <f t="shared" si="27"/>
        <v>사용자메뉴기능^TB_SYS_USER_MENU_FN^사용여부^USE_YN^^VARCHAR2^1^Y^'Y'</v>
      </c>
    </row>
    <row r="871" spans="1:14" x14ac:dyDescent="0.25">
      <c r="A871" s="56" t="s">
        <v>669</v>
      </c>
      <c r="B871" s="56"/>
      <c r="C871" s="56" t="s">
        <v>184</v>
      </c>
      <c r="D871" s="56" t="s">
        <v>185</v>
      </c>
      <c r="E871" s="56" t="s">
        <v>53</v>
      </c>
      <c r="F871" s="56" t="s">
        <v>54</v>
      </c>
      <c r="G871" s="56"/>
      <c r="H871" s="56"/>
      <c r="I871" s="56" t="s">
        <v>37</v>
      </c>
      <c r="J871" s="56">
        <v>14</v>
      </c>
      <c r="K871" s="56" t="s">
        <v>52</v>
      </c>
      <c r="L871" s="56"/>
      <c r="M871" s="56" t="str">
        <f t="shared" si="26"/>
        <v>TB_SYS_USER_MENU_FN.REG_DTM</v>
      </c>
      <c r="N871" s="54" t="str">
        <f t="shared" si="27"/>
        <v>사용자메뉴기능^TB_SYS_USER_MENU_FN^등록일시^REG_DTM^^VARCHAR2^14^Y^</v>
      </c>
    </row>
    <row r="872" spans="1:14" x14ac:dyDescent="0.25">
      <c r="A872" s="56" t="s">
        <v>669</v>
      </c>
      <c r="B872" s="56"/>
      <c r="C872" s="56" t="s">
        <v>184</v>
      </c>
      <c r="D872" s="56" t="s">
        <v>185</v>
      </c>
      <c r="E872" s="56" t="s">
        <v>55</v>
      </c>
      <c r="F872" s="56" t="s">
        <v>56</v>
      </c>
      <c r="G872" s="56"/>
      <c r="H872" s="56"/>
      <c r="I872" s="56" t="s">
        <v>37</v>
      </c>
      <c r="J872" s="56">
        <v>32</v>
      </c>
      <c r="K872" s="56" t="s">
        <v>52</v>
      </c>
      <c r="L872" s="56"/>
      <c r="M872" s="56" t="str">
        <f t="shared" si="26"/>
        <v>TB_SYS_USER_MENU_FN.REGR_ID</v>
      </c>
      <c r="N872" s="54" t="str">
        <f t="shared" si="27"/>
        <v>사용자메뉴기능^TB_SYS_USER_MENU_FN^등록자ID^REGR_ID^^VARCHAR2^32^Y^</v>
      </c>
    </row>
    <row r="873" spans="1:14" x14ac:dyDescent="0.25">
      <c r="A873" s="56" t="s">
        <v>669</v>
      </c>
      <c r="B873" s="56"/>
      <c r="C873" s="56" t="s">
        <v>184</v>
      </c>
      <c r="D873" s="56" t="s">
        <v>185</v>
      </c>
      <c r="E873" s="56" t="s">
        <v>57</v>
      </c>
      <c r="F873" s="56" t="s">
        <v>58</v>
      </c>
      <c r="G873" s="56"/>
      <c r="H873" s="56"/>
      <c r="I873" s="56" t="s">
        <v>37</v>
      </c>
      <c r="J873" s="56">
        <v>14</v>
      </c>
      <c r="K873" s="56" t="s">
        <v>52</v>
      </c>
      <c r="L873" s="56"/>
      <c r="M873" s="56" t="str">
        <f t="shared" si="26"/>
        <v>TB_SYS_USER_MENU_FN.MOD_DTM</v>
      </c>
      <c r="N873" s="54" t="str">
        <f t="shared" si="27"/>
        <v>사용자메뉴기능^TB_SYS_USER_MENU_FN^수정일시^MOD_DTM^^VARCHAR2^14^Y^</v>
      </c>
    </row>
    <row r="874" spans="1:14" x14ac:dyDescent="0.25">
      <c r="A874" s="56" t="s">
        <v>669</v>
      </c>
      <c r="B874" s="56"/>
      <c r="C874" s="56" t="s">
        <v>184</v>
      </c>
      <c r="D874" s="56" t="s">
        <v>185</v>
      </c>
      <c r="E874" s="56" t="s">
        <v>59</v>
      </c>
      <c r="F874" s="56" t="s">
        <v>60</v>
      </c>
      <c r="G874" s="56"/>
      <c r="H874" s="56"/>
      <c r="I874" s="56" t="s">
        <v>37</v>
      </c>
      <c r="J874" s="56">
        <v>32</v>
      </c>
      <c r="K874" s="56" t="s">
        <v>52</v>
      </c>
      <c r="L874" s="56"/>
      <c r="M874" s="56" t="str">
        <f t="shared" si="26"/>
        <v>TB_SYS_USER_MENU_FN.MODR_ID</v>
      </c>
      <c r="N874" s="54" t="str">
        <f t="shared" si="27"/>
        <v>사용자메뉴기능^TB_SYS_USER_MENU_FN^수정자ID^MODR_ID^^VARCHAR2^32^Y^</v>
      </c>
    </row>
    <row r="875" spans="1:14" x14ac:dyDescent="0.25">
      <c r="A875" s="56" t="s">
        <v>669</v>
      </c>
      <c r="B875" s="56"/>
      <c r="C875" s="56" t="s">
        <v>158</v>
      </c>
      <c r="D875" s="56" t="s">
        <v>159</v>
      </c>
      <c r="E875" s="56" t="s">
        <v>1921</v>
      </c>
      <c r="F875" s="56" t="s">
        <v>1922</v>
      </c>
      <c r="G875" s="56" t="s">
        <v>52</v>
      </c>
      <c r="H875" s="56"/>
      <c r="I875" s="56" t="s">
        <v>110</v>
      </c>
      <c r="J875" s="56">
        <v>15</v>
      </c>
      <c r="K875" s="56" t="s">
        <v>52</v>
      </c>
      <c r="L875" s="56"/>
      <c r="M875" s="56" t="str">
        <f t="shared" si="26"/>
        <v>TB_SYS_USER_MENU_LOG.MENU_USE_SEQ</v>
      </c>
      <c r="N875" s="54" t="str">
        <f t="shared" si="27"/>
        <v>사용자메뉴사용이력^TB_SYS_USER_MENU_LOG^메뉴사용일련번호^MENU_USE_SEQ^Y^NUMBER^15^Y^</v>
      </c>
    </row>
    <row r="876" spans="1:14" x14ac:dyDescent="0.25">
      <c r="A876" s="56" t="s">
        <v>669</v>
      </c>
      <c r="B876" s="56"/>
      <c r="C876" s="56" t="s">
        <v>158</v>
      </c>
      <c r="D876" s="56" t="s">
        <v>159</v>
      </c>
      <c r="E876" s="56" t="s">
        <v>1923</v>
      </c>
      <c r="F876" s="56" t="s">
        <v>1924</v>
      </c>
      <c r="G876" s="56"/>
      <c r="H876" s="56"/>
      <c r="I876" s="56" t="s">
        <v>37</v>
      </c>
      <c r="J876" s="56">
        <v>14</v>
      </c>
      <c r="K876" s="56" t="s">
        <v>52</v>
      </c>
      <c r="L876" s="56"/>
      <c r="M876" s="56" t="str">
        <f t="shared" si="26"/>
        <v>TB_SYS_USER_MENU_LOG.STT_DTM</v>
      </c>
      <c r="N876" s="54" t="str">
        <f t="shared" si="27"/>
        <v>사용자메뉴사용이력^TB_SYS_USER_MENU_LOG^시작일시^STT_DTM^^VARCHAR2^14^Y^</v>
      </c>
    </row>
    <row r="877" spans="1:14" x14ac:dyDescent="0.25">
      <c r="A877" s="56" t="s">
        <v>669</v>
      </c>
      <c r="B877" s="56"/>
      <c r="C877" s="56" t="s">
        <v>158</v>
      </c>
      <c r="D877" s="56" t="s">
        <v>159</v>
      </c>
      <c r="E877" s="56" t="s">
        <v>1925</v>
      </c>
      <c r="F877" s="56" t="s">
        <v>1926</v>
      </c>
      <c r="G877" s="56"/>
      <c r="H877" s="56"/>
      <c r="I877" s="56" t="s">
        <v>37</v>
      </c>
      <c r="J877" s="56">
        <v>14</v>
      </c>
      <c r="K877" s="56"/>
      <c r="L877" s="56"/>
      <c r="M877" s="56" t="str">
        <f t="shared" si="26"/>
        <v>TB_SYS_USER_MENU_LOG.END_DTM</v>
      </c>
      <c r="N877" s="54" t="str">
        <f t="shared" si="27"/>
        <v>사용자메뉴사용이력^TB_SYS_USER_MENU_LOG^종료일시^END_DTM^^VARCHAR2^14^^</v>
      </c>
    </row>
    <row r="878" spans="1:14" x14ac:dyDescent="0.25">
      <c r="A878" s="56" t="s">
        <v>669</v>
      </c>
      <c r="B878" s="56"/>
      <c r="C878" s="56" t="s">
        <v>158</v>
      </c>
      <c r="D878" s="56" t="s">
        <v>159</v>
      </c>
      <c r="E878" s="56" t="s">
        <v>1927</v>
      </c>
      <c r="F878" s="56" t="s">
        <v>1928</v>
      </c>
      <c r="G878" s="56"/>
      <c r="H878" s="56"/>
      <c r="I878" s="56" t="s">
        <v>110</v>
      </c>
      <c r="J878" s="56">
        <v>15</v>
      </c>
      <c r="K878" s="56"/>
      <c r="L878" s="56"/>
      <c r="M878" s="56" t="str">
        <f t="shared" si="26"/>
        <v>TB_SYS_USER_MENU_LOG.TERM_SEC</v>
      </c>
      <c r="N878" s="54" t="str">
        <f t="shared" si="27"/>
        <v>사용자메뉴사용이력^TB_SYS_USER_MENU_LOG^걸린시간(초)^TERM_SEC^^NUMBER^15^^</v>
      </c>
    </row>
    <row r="879" spans="1:14" x14ac:dyDescent="0.25">
      <c r="A879" s="56" t="s">
        <v>669</v>
      </c>
      <c r="B879" s="56"/>
      <c r="C879" s="56" t="s">
        <v>158</v>
      </c>
      <c r="D879" s="56" t="s">
        <v>159</v>
      </c>
      <c r="E879" s="56" t="s">
        <v>1497</v>
      </c>
      <c r="F879" s="56" t="s">
        <v>109</v>
      </c>
      <c r="G879" s="56"/>
      <c r="H879" s="56"/>
      <c r="I879" s="56" t="s">
        <v>37</v>
      </c>
      <c r="J879" s="56">
        <v>32</v>
      </c>
      <c r="K879" s="56" t="s">
        <v>52</v>
      </c>
      <c r="L879" s="56"/>
      <c r="M879" s="56" t="str">
        <f t="shared" si="26"/>
        <v>TB_SYS_USER_MENU_LOG.USER_ID</v>
      </c>
      <c r="N879" s="54" t="str">
        <f t="shared" si="27"/>
        <v>사용자메뉴사용이력^TB_SYS_USER_MENU_LOG^사용자ID^USER_ID^^VARCHAR2^32^Y^</v>
      </c>
    </row>
    <row r="880" spans="1:14" x14ac:dyDescent="0.25">
      <c r="A880" s="56" t="s">
        <v>669</v>
      </c>
      <c r="B880" s="56"/>
      <c r="C880" s="56" t="s">
        <v>158</v>
      </c>
      <c r="D880" s="56" t="s">
        <v>159</v>
      </c>
      <c r="E880" s="56" t="s">
        <v>1834</v>
      </c>
      <c r="F880" s="56" t="s">
        <v>1835</v>
      </c>
      <c r="G880" s="56"/>
      <c r="H880" s="56"/>
      <c r="I880" s="56" t="s">
        <v>37</v>
      </c>
      <c r="J880" s="56">
        <v>10</v>
      </c>
      <c r="K880" s="56" t="s">
        <v>52</v>
      </c>
      <c r="L880" s="56"/>
      <c r="M880" s="56" t="str">
        <f t="shared" si="26"/>
        <v>TB_SYS_USER_MENU_LOG.MENU_CD</v>
      </c>
      <c r="N880" s="54" t="str">
        <f t="shared" si="27"/>
        <v>사용자메뉴사용이력^TB_SYS_USER_MENU_LOG^메뉴코드^MENU_CD^^VARCHAR2^10^Y^</v>
      </c>
    </row>
    <row r="881" spans="1:14" x14ac:dyDescent="0.25">
      <c r="A881" s="56" t="s">
        <v>669</v>
      </c>
      <c r="B881" s="56"/>
      <c r="C881" s="56" t="s">
        <v>158</v>
      </c>
      <c r="D881" s="56" t="s">
        <v>159</v>
      </c>
      <c r="E881" s="56" t="s">
        <v>1875</v>
      </c>
      <c r="F881" s="56" t="s">
        <v>38</v>
      </c>
      <c r="G881" s="56"/>
      <c r="H881" s="56"/>
      <c r="I881" s="56" t="s">
        <v>37</v>
      </c>
      <c r="J881" s="56">
        <v>2</v>
      </c>
      <c r="K881" s="56"/>
      <c r="L881" s="56"/>
      <c r="M881" s="56" t="str">
        <f t="shared" si="26"/>
        <v>TB_SYS_USER_MENU_LOG.FN_CD</v>
      </c>
      <c r="N881" s="54" t="str">
        <f t="shared" si="27"/>
        <v>사용자메뉴사용이력^TB_SYS_USER_MENU_LOG^기능코드^FN_CD^^VARCHAR2^2^^</v>
      </c>
    </row>
    <row r="882" spans="1:14" x14ac:dyDescent="0.25">
      <c r="A882" s="56" t="s">
        <v>669</v>
      </c>
      <c r="B882" s="56"/>
      <c r="C882" s="56" t="s">
        <v>158</v>
      </c>
      <c r="D882" s="56" t="s">
        <v>159</v>
      </c>
      <c r="E882" s="56" t="s">
        <v>1929</v>
      </c>
      <c r="F882" s="56" t="s">
        <v>1930</v>
      </c>
      <c r="G882" s="56"/>
      <c r="H882" s="56"/>
      <c r="I882" s="56" t="s">
        <v>37</v>
      </c>
      <c r="J882" s="56">
        <v>300</v>
      </c>
      <c r="K882" s="56"/>
      <c r="L882" s="56"/>
      <c r="M882" s="56" t="str">
        <f t="shared" si="26"/>
        <v>TB_SYS_USER_MENU_LOG.METHOD_NM</v>
      </c>
      <c r="N882" s="54" t="str">
        <f t="shared" si="27"/>
        <v>사용자메뉴사용이력^TB_SYS_USER_MENU_LOG^메소드명^METHOD_NM^^VARCHAR2^300^^</v>
      </c>
    </row>
    <row r="883" spans="1:14" x14ac:dyDescent="0.25">
      <c r="A883" s="56" t="s">
        <v>669</v>
      </c>
      <c r="B883" s="56"/>
      <c r="C883" s="56" t="s">
        <v>158</v>
      </c>
      <c r="D883" s="56" t="s">
        <v>159</v>
      </c>
      <c r="E883" s="56" t="s">
        <v>1931</v>
      </c>
      <c r="F883" s="56" t="s">
        <v>1932</v>
      </c>
      <c r="G883" s="56"/>
      <c r="H883" s="56"/>
      <c r="I883" s="56" t="s">
        <v>37</v>
      </c>
      <c r="J883" s="56">
        <v>20</v>
      </c>
      <c r="K883" s="56" t="s">
        <v>52</v>
      </c>
      <c r="L883" s="56"/>
      <c r="M883" s="56" t="str">
        <f t="shared" si="26"/>
        <v>TB_SYS_USER_MENU_LOG.CONN_IP</v>
      </c>
      <c r="N883" s="54" t="str">
        <f t="shared" si="27"/>
        <v>사용자메뉴사용이력^TB_SYS_USER_MENU_LOG^접속IP^CONN_IP^^VARCHAR2^20^Y^</v>
      </c>
    </row>
    <row r="884" spans="1:14" x14ac:dyDescent="0.25">
      <c r="A884" s="56" t="s">
        <v>669</v>
      </c>
      <c r="B884" s="56"/>
      <c r="C884" s="56" t="s">
        <v>188</v>
      </c>
      <c r="D884" s="56" t="s">
        <v>189</v>
      </c>
      <c r="E884" s="56" t="s">
        <v>1497</v>
      </c>
      <c r="F884" s="56" t="s">
        <v>109</v>
      </c>
      <c r="G884" s="56" t="s">
        <v>52</v>
      </c>
      <c r="H884" s="56"/>
      <c r="I884" s="56" t="s">
        <v>37</v>
      </c>
      <c r="J884" s="56">
        <v>32</v>
      </c>
      <c r="K884" s="56" t="s">
        <v>52</v>
      </c>
      <c r="L884" s="56"/>
      <c r="M884" s="56" t="str">
        <f t="shared" si="26"/>
        <v>TB_SYS_USER_PASSWD.USER_ID</v>
      </c>
      <c r="N884" s="54" t="str">
        <f t="shared" si="27"/>
        <v>사용자비밀번호^TB_SYS_USER_PASSWD^사용자ID^USER_ID^Y^VARCHAR2^32^Y^</v>
      </c>
    </row>
    <row r="885" spans="1:14" x14ac:dyDescent="0.25">
      <c r="A885" s="56" t="s">
        <v>669</v>
      </c>
      <c r="B885" s="56"/>
      <c r="C885" s="56" t="s">
        <v>188</v>
      </c>
      <c r="D885" s="56" t="s">
        <v>189</v>
      </c>
      <c r="E885" s="56" t="s">
        <v>1933</v>
      </c>
      <c r="F885" s="56" t="s">
        <v>1934</v>
      </c>
      <c r="G885" s="56" t="s">
        <v>52</v>
      </c>
      <c r="H885" s="56"/>
      <c r="I885" s="56" t="s">
        <v>37</v>
      </c>
      <c r="J885" s="56">
        <v>100</v>
      </c>
      <c r="K885" s="56" t="s">
        <v>52</v>
      </c>
      <c r="L885" s="56"/>
      <c r="M885" s="56" t="str">
        <f t="shared" si="26"/>
        <v>TB_SYS_USER_PASSWD.PASSWD</v>
      </c>
      <c r="N885" s="54" t="str">
        <f t="shared" si="27"/>
        <v>사용자비밀번호^TB_SYS_USER_PASSWD^비밀번호^PASSWD^Y^VARCHAR2^100^Y^</v>
      </c>
    </row>
    <row r="886" spans="1:14" x14ac:dyDescent="0.25">
      <c r="A886" s="56" t="s">
        <v>669</v>
      </c>
      <c r="B886" s="56"/>
      <c r="C886" s="56" t="s">
        <v>188</v>
      </c>
      <c r="D886" s="56" t="s">
        <v>189</v>
      </c>
      <c r="E886" s="56" t="s">
        <v>1935</v>
      </c>
      <c r="F886" s="56" t="s">
        <v>1936</v>
      </c>
      <c r="G886" s="56"/>
      <c r="H886" s="56"/>
      <c r="I886" s="56" t="s">
        <v>37</v>
      </c>
      <c r="J886" s="56">
        <v>8</v>
      </c>
      <c r="K886" s="56" t="s">
        <v>52</v>
      </c>
      <c r="L886" s="56"/>
      <c r="M886" s="56" t="str">
        <f t="shared" si="26"/>
        <v>TB_SYS_USER_PASSWD.CHG_DT</v>
      </c>
      <c r="N886" s="54" t="str">
        <f t="shared" si="27"/>
        <v>사용자비밀번호^TB_SYS_USER_PASSWD^변경일자^CHG_DT^^VARCHAR2^8^Y^</v>
      </c>
    </row>
    <row r="887" spans="1:14" x14ac:dyDescent="0.25">
      <c r="A887" s="56" t="s">
        <v>669</v>
      </c>
      <c r="B887" s="56"/>
      <c r="C887" s="56" t="s">
        <v>188</v>
      </c>
      <c r="D887" s="56" t="s">
        <v>189</v>
      </c>
      <c r="E887" s="56" t="s">
        <v>1937</v>
      </c>
      <c r="F887" s="56" t="s">
        <v>1938</v>
      </c>
      <c r="G887" s="56"/>
      <c r="H887" s="56"/>
      <c r="I887" s="56" t="s">
        <v>110</v>
      </c>
      <c r="J887" s="56">
        <v>1</v>
      </c>
      <c r="K887" s="56" t="s">
        <v>52</v>
      </c>
      <c r="L887" s="56">
        <v>0</v>
      </c>
      <c r="M887" s="56" t="str">
        <f t="shared" si="26"/>
        <v>TB_SYS_USER_PASSWD.ERR_CNT</v>
      </c>
      <c r="N887" s="54" t="str">
        <f t="shared" si="27"/>
        <v>사용자비밀번호^TB_SYS_USER_PASSWD^오류횟수^ERR_CNT^^NUMBER^1^Y^0</v>
      </c>
    </row>
    <row r="888" spans="1:14" x14ac:dyDescent="0.25">
      <c r="A888" s="56" t="s">
        <v>669</v>
      </c>
      <c r="B888" s="56"/>
      <c r="C888" s="56" t="s">
        <v>188</v>
      </c>
      <c r="D888" s="56" t="s">
        <v>189</v>
      </c>
      <c r="E888" s="56" t="s">
        <v>1939</v>
      </c>
      <c r="F888" s="56" t="s">
        <v>1940</v>
      </c>
      <c r="G888" s="56"/>
      <c r="H888" s="56"/>
      <c r="I888" s="56" t="s">
        <v>37</v>
      </c>
      <c r="J888" s="56">
        <v>1</v>
      </c>
      <c r="K888" s="56" t="s">
        <v>52</v>
      </c>
      <c r="L888" s="56" t="s">
        <v>1496</v>
      </c>
      <c r="M888" s="56" t="str">
        <f t="shared" si="26"/>
        <v>TB_SYS_USER_PASSWD.LOCK_YN</v>
      </c>
      <c r="N888" s="54" t="str">
        <f t="shared" si="27"/>
        <v>사용자비밀번호^TB_SYS_USER_PASSWD^잠금여부^LOCK_YN^^VARCHAR2^1^Y^'N'</v>
      </c>
    </row>
    <row r="889" spans="1:14" x14ac:dyDescent="0.25">
      <c r="A889" s="56" t="s">
        <v>669</v>
      </c>
      <c r="B889" s="56"/>
      <c r="C889" s="56" t="s">
        <v>188</v>
      </c>
      <c r="D889" s="56" t="s">
        <v>189</v>
      </c>
      <c r="E889" s="56" t="s">
        <v>53</v>
      </c>
      <c r="F889" s="56" t="s">
        <v>54</v>
      </c>
      <c r="G889" s="56"/>
      <c r="H889" s="56"/>
      <c r="I889" s="56" t="s">
        <v>37</v>
      </c>
      <c r="J889" s="56">
        <v>14</v>
      </c>
      <c r="K889" s="56" t="s">
        <v>52</v>
      </c>
      <c r="L889" s="56"/>
      <c r="M889" s="56" t="str">
        <f t="shared" si="26"/>
        <v>TB_SYS_USER_PASSWD.REG_DTM</v>
      </c>
      <c r="N889" s="54" t="str">
        <f t="shared" si="27"/>
        <v>사용자비밀번호^TB_SYS_USER_PASSWD^등록일시^REG_DTM^^VARCHAR2^14^Y^</v>
      </c>
    </row>
    <row r="890" spans="1:14" x14ac:dyDescent="0.25">
      <c r="A890" s="56" t="s">
        <v>669</v>
      </c>
      <c r="B890" s="56"/>
      <c r="C890" s="56" t="s">
        <v>188</v>
      </c>
      <c r="D890" s="56" t="s">
        <v>189</v>
      </c>
      <c r="E890" s="56" t="s">
        <v>55</v>
      </c>
      <c r="F890" s="56" t="s">
        <v>56</v>
      </c>
      <c r="G890" s="56"/>
      <c r="H890" s="56"/>
      <c r="I890" s="56" t="s">
        <v>37</v>
      </c>
      <c r="J890" s="56">
        <v>32</v>
      </c>
      <c r="K890" s="56" t="s">
        <v>52</v>
      </c>
      <c r="L890" s="56"/>
      <c r="M890" s="56" t="str">
        <f t="shared" si="26"/>
        <v>TB_SYS_USER_PASSWD.REGR_ID</v>
      </c>
      <c r="N890" s="54" t="str">
        <f t="shared" si="27"/>
        <v>사용자비밀번호^TB_SYS_USER_PASSWD^등록자ID^REGR_ID^^VARCHAR2^32^Y^</v>
      </c>
    </row>
    <row r="891" spans="1:14" x14ac:dyDescent="0.25">
      <c r="A891" s="56" t="s">
        <v>669</v>
      </c>
      <c r="B891" s="56"/>
      <c r="C891" s="56" t="s">
        <v>188</v>
      </c>
      <c r="D891" s="56" t="s">
        <v>189</v>
      </c>
      <c r="E891" s="56" t="s">
        <v>57</v>
      </c>
      <c r="F891" s="56" t="s">
        <v>58</v>
      </c>
      <c r="G891" s="56"/>
      <c r="H891" s="56"/>
      <c r="I891" s="56" t="s">
        <v>37</v>
      </c>
      <c r="J891" s="56">
        <v>14</v>
      </c>
      <c r="K891" s="56" t="s">
        <v>52</v>
      </c>
      <c r="L891" s="56"/>
      <c r="M891" s="56" t="str">
        <f t="shared" si="26"/>
        <v>TB_SYS_USER_PASSWD.MOD_DTM</v>
      </c>
      <c r="N891" s="54" t="str">
        <f t="shared" si="27"/>
        <v>사용자비밀번호^TB_SYS_USER_PASSWD^수정일시^MOD_DTM^^VARCHAR2^14^Y^</v>
      </c>
    </row>
    <row r="892" spans="1:14" x14ac:dyDescent="0.25">
      <c r="A892" s="56" t="s">
        <v>669</v>
      </c>
      <c r="B892" s="56"/>
      <c r="C892" s="56" t="s">
        <v>188</v>
      </c>
      <c r="D892" s="56" t="s">
        <v>189</v>
      </c>
      <c r="E892" s="56" t="s">
        <v>59</v>
      </c>
      <c r="F892" s="56" t="s">
        <v>60</v>
      </c>
      <c r="G892" s="56"/>
      <c r="H892" s="56"/>
      <c r="I892" s="56" t="s">
        <v>37</v>
      </c>
      <c r="J892" s="56">
        <v>32</v>
      </c>
      <c r="K892" s="56" t="s">
        <v>52</v>
      </c>
      <c r="L892" s="56"/>
      <c r="M892" s="56" t="str">
        <f t="shared" si="26"/>
        <v>TB_SYS_USER_PASSWD.MODR_ID</v>
      </c>
      <c r="N892" s="54" t="str">
        <f t="shared" si="27"/>
        <v>사용자비밀번호^TB_SYS_USER_PASSWD^수정자ID^MODR_ID^^VARCHAR2^32^Y^</v>
      </c>
    </row>
    <row r="893" spans="1:14" x14ac:dyDescent="0.25">
      <c r="A893" s="56" t="s">
        <v>669</v>
      </c>
      <c r="B893" s="56"/>
      <c r="C893" s="56" t="s">
        <v>190</v>
      </c>
      <c r="D893" s="56" t="s">
        <v>191</v>
      </c>
      <c r="E893" s="56" t="s">
        <v>1497</v>
      </c>
      <c r="F893" s="56" t="s">
        <v>109</v>
      </c>
      <c r="G893" s="56" t="s">
        <v>52</v>
      </c>
      <c r="H893" s="56"/>
      <c r="I893" s="56" t="s">
        <v>37</v>
      </c>
      <c r="J893" s="56">
        <v>32</v>
      </c>
      <c r="K893" s="56" t="s">
        <v>52</v>
      </c>
      <c r="L893" s="56"/>
      <c r="M893" s="56" t="str">
        <f t="shared" si="26"/>
        <v>TB_SYS_USER_PASSWD_LOG.USER_ID</v>
      </c>
      <c r="N893" s="54" t="str">
        <f t="shared" si="27"/>
        <v>사용자비밀번호이력^TB_SYS_USER_PASSWD_LOG^사용자ID^USER_ID^Y^VARCHAR2^32^Y^</v>
      </c>
    </row>
    <row r="894" spans="1:14" x14ac:dyDescent="0.25">
      <c r="A894" s="56" t="s">
        <v>669</v>
      </c>
      <c r="B894" s="56"/>
      <c r="C894" s="56" t="s">
        <v>190</v>
      </c>
      <c r="D894" s="56" t="s">
        <v>191</v>
      </c>
      <c r="E894" s="56" t="s">
        <v>1901</v>
      </c>
      <c r="F894" s="56" t="s">
        <v>1902</v>
      </c>
      <c r="G894" s="56" t="s">
        <v>52</v>
      </c>
      <c r="H894" s="56"/>
      <c r="I894" s="56" t="s">
        <v>37</v>
      </c>
      <c r="J894" s="56">
        <v>14</v>
      </c>
      <c r="K894" s="56" t="s">
        <v>52</v>
      </c>
      <c r="L894" s="56"/>
      <c r="M894" s="56" t="str">
        <f t="shared" si="26"/>
        <v>TB_SYS_USER_PASSWD_LOG.LOG_DTM</v>
      </c>
      <c r="N894" s="54" t="str">
        <f t="shared" si="27"/>
        <v>사용자비밀번호이력^TB_SYS_USER_PASSWD_LOG^이력일시^LOG_DTM^Y^VARCHAR2^14^Y^</v>
      </c>
    </row>
    <row r="895" spans="1:14" x14ac:dyDescent="0.25">
      <c r="A895" s="56" t="s">
        <v>669</v>
      </c>
      <c r="B895" s="56"/>
      <c r="C895" s="56" t="s">
        <v>190</v>
      </c>
      <c r="D895" s="56" t="s">
        <v>191</v>
      </c>
      <c r="E895" s="56" t="s">
        <v>1933</v>
      </c>
      <c r="F895" s="56" t="s">
        <v>1934</v>
      </c>
      <c r="G895" s="56"/>
      <c r="H895" s="56"/>
      <c r="I895" s="56" t="s">
        <v>37</v>
      </c>
      <c r="J895" s="56">
        <v>100</v>
      </c>
      <c r="K895" s="56" t="s">
        <v>52</v>
      </c>
      <c r="L895" s="56"/>
      <c r="M895" s="56" t="str">
        <f t="shared" si="26"/>
        <v>TB_SYS_USER_PASSWD_LOG.PASSWD</v>
      </c>
      <c r="N895" s="54" t="str">
        <f t="shared" si="27"/>
        <v>사용자비밀번호이력^TB_SYS_USER_PASSWD_LOG^비밀번호^PASSWD^^VARCHAR2^100^Y^</v>
      </c>
    </row>
    <row r="896" spans="1:14" x14ac:dyDescent="0.25">
      <c r="A896" s="56" t="s">
        <v>669</v>
      </c>
      <c r="B896" s="56"/>
      <c r="C896" s="56" t="s">
        <v>190</v>
      </c>
      <c r="D896" s="56" t="s">
        <v>191</v>
      </c>
      <c r="E896" s="56" t="s">
        <v>1941</v>
      </c>
      <c r="F896" s="56" t="s">
        <v>1942</v>
      </c>
      <c r="G896" s="56"/>
      <c r="H896" s="56"/>
      <c r="I896" s="56" t="s">
        <v>37</v>
      </c>
      <c r="J896" s="56">
        <v>100</v>
      </c>
      <c r="K896" s="56" t="s">
        <v>52</v>
      </c>
      <c r="L896" s="56"/>
      <c r="M896" s="56" t="str">
        <f t="shared" si="26"/>
        <v>TB_SYS_USER_PASSWD_LOG.BF_PASSWD</v>
      </c>
      <c r="N896" s="54" t="str">
        <f t="shared" si="27"/>
        <v>사용자비밀번호이력^TB_SYS_USER_PASSWD_LOG^변경전비밀번호^BF_PASSWD^^VARCHAR2^100^Y^</v>
      </c>
    </row>
    <row r="897" spans="1:14" x14ac:dyDescent="0.25">
      <c r="A897" s="56" t="s">
        <v>669</v>
      </c>
      <c r="B897" s="56"/>
      <c r="C897" s="56" t="s">
        <v>190</v>
      </c>
      <c r="D897" s="56" t="s">
        <v>191</v>
      </c>
      <c r="E897" s="56" t="s">
        <v>55</v>
      </c>
      <c r="F897" s="56" t="s">
        <v>56</v>
      </c>
      <c r="G897" s="56"/>
      <c r="H897" s="56"/>
      <c r="I897" s="56" t="s">
        <v>37</v>
      </c>
      <c r="J897" s="56">
        <v>32</v>
      </c>
      <c r="K897" s="56" t="s">
        <v>52</v>
      </c>
      <c r="L897" s="56"/>
      <c r="M897" s="56" t="str">
        <f t="shared" si="26"/>
        <v>TB_SYS_USER_PASSWD_LOG.REGR_ID</v>
      </c>
      <c r="N897" s="54" t="str">
        <f t="shared" si="27"/>
        <v>사용자비밀번호이력^TB_SYS_USER_PASSWD_LOG^등록자ID^REGR_ID^^VARCHAR2^32^Y^</v>
      </c>
    </row>
    <row r="898" spans="1:14" x14ac:dyDescent="0.25">
      <c r="A898" s="56" t="s">
        <v>669</v>
      </c>
      <c r="B898" s="56"/>
      <c r="C898" s="56" t="s">
        <v>156</v>
      </c>
      <c r="D898" s="56" t="s">
        <v>157</v>
      </c>
      <c r="E898" s="56" t="s">
        <v>1943</v>
      </c>
      <c r="F898" s="56" t="s">
        <v>1944</v>
      </c>
      <c r="G898" s="56" t="s">
        <v>52</v>
      </c>
      <c r="H898" s="56"/>
      <c r="I898" s="56" t="s">
        <v>110</v>
      </c>
      <c r="J898" s="56">
        <v>15</v>
      </c>
      <c r="K898" s="56" t="s">
        <v>52</v>
      </c>
      <c r="L898" s="56"/>
      <c r="M898" s="56" t="str">
        <f t="shared" si="26"/>
        <v>TB_SYS_USER_CONN_LOG.CONN_SEQ</v>
      </c>
      <c r="N898" s="54" t="str">
        <f t="shared" si="27"/>
        <v>사용자접속이력^TB_SYS_USER_CONN_LOG^접속일련번호^CONN_SEQ^Y^NUMBER^15^Y^</v>
      </c>
    </row>
    <row r="899" spans="1:14" x14ac:dyDescent="0.25">
      <c r="A899" s="56" t="s">
        <v>669</v>
      </c>
      <c r="B899" s="56"/>
      <c r="C899" s="56" t="s">
        <v>156</v>
      </c>
      <c r="D899" s="56" t="s">
        <v>157</v>
      </c>
      <c r="E899" s="56" t="s">
        <v>1901</v>
      </c>
      <c r="F899" s="56" t="s">
        <v>1902</v>
      </c>
      <c r="G899" s="56"/>
      <c r="H899" s="56"/>
      <c r="I899" s="56" t="s">
        <v>37</v>
      </c>
      <c r="J899" s="56">
        <v>14</v>
      </c>
      <c r="K899" s="56" t="s">
        <v>52</v>
      </c>
      <c r="L899" s="56"/>
      <c r="M899" s="56" t="str">
        <f t="shared" ref="M899:M962" si="28">CONCATENATE(D899,".",F899)</f>
        <v>TB_SYS_USER_CONN_LOG.LOG_DTM</v>
      </c>
      <c r="N899" s="54" t="str">
        <f t="shared" ref="N899:N962" si="29">SUBSTITUTE(CONCATENATE(C899,"^",D899,"^",E899,"^",F899,"^",G899,"^",I899,"^",J899,"^",K899,"^",TRIM(L899)),"~","-")</f>
        <v>사용자접속이력^TB_SYS_USER_CONN_LOG^이력일시^LOG_DTM^^VARCHAR2^14^Y^</v>
      </c>
    </row>
    <row r="900" spans="1:14" x14ac:dyDescent="0.25">
      <c r="A900" s="56" t="s">
        <v>669</v>
      </c>
      <c r="B900" s="56"/>
      <c r="C900" s="56" t="s">
        <v>156</v>
      </c>
      <c r="D900" s="56" t="s">
        <v>157</v>
      </c>
      <c r="E900" s="56" t="s">
        <v>1497</v>
      </c>
      <c r="F900" s="56" t="s">
        <v>109</v>
      </c>
      <c r="G900" s="56"/>
      <c r="H900" s="56"/>
      <c r="I900" s="56" t="s">
        <v>37</v>
      </c>
      <c r="J900" s="56">
        <v>32</v>
      </c>
      <c r="K900" s="56" t="s">
        <v>52</v>
      </c>
      <c r="L900" s="56"/>
      <c r="M900" s="56" t="str">
        <f t="shared" si="28"/>
        <v>TB_SYS_USER_CONN_LOG.USER_ID</v>
      </c>
      <c r="N900" s="54" t="str">
        <f t="shared" si="29"/>
        <v>사용자접속이력^TB_SYS_USER_CONN_LOG^사용자ID^USER_ID^^VARCHAR2^32^Y^</v>
      </c>
    </row>
    <row r="901" spans="1:14" x14ac:dyDescent="0.25">
      <c r="A901" s="56" t="s">
        <v>669</v>
      </c>
      <c r="B901" s="56"/>
      <c r="C901" s="56" t="s">
        <v>156</v>
      </c>
      <c r="D901" s="56" t="s">
        <v>157</v>
      </c>
      <c r="E901" s="56" t="s">
        <v>1945</v>
      </c>
      <c r="F901" s="56" t="s">
        <v>1946</v>
      </c>
      <c r="G901" s="56"/>
      <c r="H901" s="56"/>
      <c r="I901" s="56" t="s">
        <v>37</v>
      </c>
      <c r="J901" s="56">
        <v>1</v>
      </c>
      <c r="K901" s="56" t="s">
        <v>52</v>
      </c>
      <c r="L901" s="56"/>
      <c r="M901" s="56" t="str">
        <f t="shared" si="28"/>
        <v>TB_SYS_USER_CONN_LOG.CONN_DIV_CD</v>
      </c>
      <c r="N901" s="54" t="str">
        <f t="shared" si="29"/>
        <v>사용자접속이력^TB_SYS_USER_CONN_LOG^접속구분코드^CONN_DIV_CD^^VARCHAR2^1^Y^</v>
      </c>
    </row>
    <row r="902" spans="1:14" x14ac:dyDescent="0.25">
      <c r="A902" s="56" t="s">
        <v>669</v>
      </c>
      <c r="B902" s="56"/>
      <c r="C902" s="56" t="s">
        <v>156</v>
      </c>
      <c r="D902" s="56" t="s">
        <v>157</v>
      </c>
      <c r="E902" s="56" t="s">
        <v>1931</v>
      </c>
      <c r="F902" s="56" t="s">
        <v>1932</v>
      </c>
      <c r="G902" s="56"/>
      <c r="H902" s="56"/>
      <c r="I902" s="56" t="s">
        <v>37</v>
      </c>
      <c r="J902" s="56">
        <v>20</v>
      </c>
      <c r="K902" s="56" t="s">
        <v>52</v>
      </c>
      <c r="L902" s="56"/>
      <c r="M902" s="56" t="str">
        <f t="shared" si="28"/>
        <v>TB_SYS_USER_CONN_LOG.CONN_IP</v>
      </c>
      <c r="N902" s="54" t="str">
        <f t="shared" si="29"/>
        <v>사용자접속이력^TB_SYS_USER_CONN_LOG^접속IP^CONN_IP^^VARCHAR2^20^Y^</v>
      </c>
    </row>
    <row r="903" spans="1:14" x14ac:dyDescent="0.25">
      <c r="A903" s="56" t="s">
        <v>669</v>
      </c>
      <c r="B903" s="56"/>
      <c r="C903" s="56" t="s">
        <v>146</v>
      </c>
      <c r="D903" s="56" t="s">
        <v>147</v>
      </c>
      <c r="E903" s="56" t="s">
        <v>1291</v>
      </c>
      <c r="F903" s="56" t="s">
        <v>1292</v>
      </c>
      <c r="G903" s="56" t="s">
        <v>52</v>
      </c>
      <c r="H903" s="56"/>
      <c r="I903" s="56" t="s">
        <v>37</v>
      </c>
      <c r="J903" s="56">
        <v>30</v>
      </c>
      <c r="K903" s="56" t="s">
        <v>52</v>
      </c>
      <c r="L903" s="56"/>
      <c r="M903" s="56" t="str">
        <f t="shared" si="28"/>
        <v>TB_SYS_CONFIG.CONFIG_CD</v>
      </c>
      <c r="N903" s="54" t="str">
        <f t="shared" si="29"/>
        <v>설정^TB_SYS_CONFIG^설정코드^CONFIG_CD^Y^VARCHAR2^30^Y^</v>
      </c>
    </row>
    <row r="904" spans="1:14" x14ac:dyDescent="0.25">
      <c r="A904" s="56" t="s">
        <v>669</v>
      </c>
      <c r="B904" s="56"/>
      <c r="C904" s="56" t="s">
        <v>146</v>
      </c>
      <c r="D904" s="56" t="s">
        <v>147</v>
      </c>
      <c r="E904" s="56" t="s">
        <v>1947</v>
      </c>
      <c r="F904" s="56" t="s">
        <v>1948</v>
      </c>
      <c r="G904" s="56"/>
      <c r="H904" s="56"/>
      <c r="I904" s="56" t="s">
        <v>37</v>
      </c>
      <c r="J904" s="56">
        <v>300</v>
      </c>
      <c r="K904" s="56" t="s">
        <v>52</v>
      </c>
      <c r="L904" s="56"/>
      <c r="M904" s="56" t="str">
        <f t="shared" si="28"/>
        <v>TB_SYS_CONFIG.CONFIG_TP_NM</v>
      </c>
      <c r="N904" s="54" t="str">
        <f t="shared" si="29"/>
        <v>설정^TB_SYS_CONFIG^설정유형명^CONFIG_TP_NM^^VARCHAR2^300^Y^</v>
      </c>
    </row>
    <row r="905" spans="1:14" x14ac:dyDescent="0.25">
      <c r="A905" s="56" t="s">
        <v>669</v>
      </c>
      <c r="B905" s="56"/>
      <c r="C905" s="56" t="s">
        <v>146</v>
      </c>
      <c r="D905" s="56" t="s">
        <v>147</v>
      </c>
      <c r="E905" s="56" t="s">
        <v>1949</v>
      </c>
      <c r="F905" s="56" t="s">
        <v>1950</v>
      </c>
      <c r="G905" s="56"/>
      <c r="H905" s="56"/>
      <c r="I905" s="56" t="s">
        <v>37</v>
      </c>
      <c r="J905" s="56">
        <v>300</v>
      </c>
      <c r="K905" s="56" t="s">
        <v>52</v>
      </c>
      <c r="L905" s="56"/>
      <c r="M905" s="56" t="str">
        <f t="shared" si="28"/>
        <v>TB_SYS_CONFIG.CONFIG_NM</v>
      </c>
      <c r="N905" s="54" t="str">
        <f t="shared" si="29"/>
        <v>설정^TB_SYS_CONFIG^설정명^CONFIG_NM^^VARCHAR2^300^Y^</v>
      </c>
    </row>
    <row r="906" spans="1:14" x14ac:dyDescent="0.25">
      <c r="A906" s="56" t="s">
        <v>669</v>
      </c>
      <c r="B906" s="56"/>
      <c r="C906" s="56" t="s">
        <v>146</v>
      </c>
      <c r="D906" s="56" t="s">
        <v>147</v>
      </c>
      <c r="E906" s="56" t="s">
        <v>1295</v>
      </c>
      <c r="F906" s="56" t="s">
        <v>1296</v>
      </c>
      <c r="G906" s="56"/>
      <c r="H906" s="56"/>
      <c r="I906" s="56" t="s">
        <v>37</v>
      </c>
      <c r="J906" s="56">
        <v>100</v>
      </c>
      <c r="K906" s="56" t="s">
        <v>52</v>
      </c>
      <c r="L906" s="56"/>
      <c r="M906" s="56" t="str">
        <f t="shared" si="28"/>
        <v>TB_SYS_CONFIG.CONFIG_VAL</v>
      </c>
      <c r="N906" s="54" t="str">
        <f t="shared" si="29"/>
        <v>설정^TB_SYS_CONFIG^설정값^CONFIG_VAL^^VARCHAR2^100^Y^</v>
      </c>
    </row>
    <row r="907" spans="1:14" x14ac:dyDescent="0.25">
      <c r="A907" s="56" t="s">
        <v>669</v>
      </c>
      <c r="B907" s="56"/>
      <c r="C907" s="56" t="s">
        <v>146</v>
      </c>
      <c r="D907" s="56" t="s">
        <v>147</v>
      </c>
      <c r="E907" s="56" t="s">
        <v>1555</v>
      </c>
      <c r="F907" s="56" t="s">
        <v>1556</v>
      </c>
      <c r="G907" s="56"/>
      <c r="H907" s="56"/>
      <c r="I907" s="56" t="s">
        <v>110</v>
      </c>
      <c r="J907" s="56">
        <v>3</v>
      </c>
      <c r="K907" s="56" t="s">
        <v>52</v>
      </c>
      <c r="L907" s="56">
        <v>1</v>
      </c>
      <c r="M907" s="56" t="str">
        <f t="shared" si="28"/>
        <v>TB_SYS_CONFIG.SORT_NO</v>
      </c>
      <c r="N907" s="54" t="str">
        <f t="shared" si="29"/>
        <v>설정^TB_SYS_CONFIG^정렬번호^SORT_NO^^NUMBER^3^Y^1</v>
      </c>
    </row>
    <row r="908" spans="1:14" x14ac:dyDescent="0.25">
      <c r="A908" s="56" t="s">
        <v>669</v>
      </c>
      <c r="B908" s="56"/>
      <c r="C908" s="56" t="s">
        <v>146</v>
      </c>
      <c r="D908" s="56" t="s">
        <v>147</v>
      </c>
      <c r="E908" s="56" t="s">
        <v>50</v>
      </c>
      <c r="F908" s="56" t="s">
        <v>51</v>
      </c>
      <c r="G908" s="56"/>
      <c r="H908" s="56"/>
      <c r="I908" s="56" t="s">
        <v>37</v>
      </c>
      <c r="J908" s="56">
        <v>1</v>
      </c>
      <c r="K908" s="56" t="s">
        <v>52</v>
      </c>
      <c r="L908" s="56" t="s">
        <v>1276</v>
      </c>
      <c r="M908" s="56" t="str">
        <f t="shared" si="28"/>
        <v>TB_SYS_CONFIG.USE_YN</v>
      </c>
      <c r="N908" s="54" t="str">
        <f t="shared" si="29"/>
        <v>설정^TB_SYS_CONFIG^사용여부^USE_YN^^VARCHAR2^1^Y^'Y'</v>
      </c>
    </row>
    <row r="909" spans="1:14" x14ac:dyDescent="0.25">
      <c r="A909" s="56" t="s">
        <v>669</v>
      </c>
      <c r="B909" s="56"/>
      <c r="C909" s="56" t="s">
        <v>146</v>
      </c>
      <c r="D909" s="56" t="s">
        <v>147</v>
      </c>
      <c r="E909" s="56" t="s">
        <v>1951</v>
      </c>
      <c r="F909" s="56" t="s">
        <v>1952</v>
      </c>
      <c r="G909" s="56"/>
      <c r="H909" s="56"/>
      <c r="I909" s="56" t="s">
        <v>37</v>
      </c>
      <c r="J909" s="56">
        <v>1</v>
      </c>
      <c r="K909" s="56" t="s">
        <v>52</v>
      </c>
      <c r="L909" s="56" t="s">
        <v>1496</v>
      </c>
      <c r="M909" s="56" t="str">
        <f t="shared" si="28"/>
        <v>TB_SYS_CONFIG.FIX_YN</v>
      </c>
      <c r="N909" s="54" t="str">
        <f t="shared" si="29"/>
        <v>설정^TB_SYS_CONFIG^고정여부^FIX_YN^^VARCHAR2^1^Y^'N'</v>
      </c>
    </row>
    <row r="910" spans="1:14" x14ac:dyDescent="0.25">
      <c r="A910" s="56" t="s">
        <v>669</v>
      </c>
      <c r="B910" s="56"/>
      <c r="C910" s="56" t="s">
        <v>146</v>
      </c>
      <c r="D910" s="56" t="s">
        <v>147</v>
      </c>
      <c r="E910" s="56" t="s">
        <v>61</v>
      </c>
      <c r="F910" s="56" t="s">
        <v>62</v>
      </c>
      <c r="G910" s="56"/>
      <c r="H910" s="56"/>
      <c r="I910" s="56" t="s">
        <v>37</v>
      </c>
      <c r="J910" s="56">
        <v>2000</v>
      </c>
      <c r="K910" s="56"/>
      <c r="L910" s="56"/>
      <c r="M910" s="56" t="str">
        <f t="shared" si="28"/>
        <v>TB_SYS_CONFIG.REMARK</v>
      </c>
      <c r="N910" s="54" t="str">
        <f t="shared" si="29"/>
        <v>설정^TB_SYS_CONFIG^비고^REMARK^^VARCHAR2^2000^^</v>
      </c>
    </row>
    <row r="911" spans="1:14" x14ac:dyDescent="0.25">
      <c r="A911" s="56" t="s">
        <v>669</v>
      </c>
      <c r="B911" s="56"/>
      <c r="C911" s="56" t="s">
        <v>146</v>
      </c>
      <c r="D911" s="56" t="s">
        <v>147</v>
      </c>
      <c r="E911" s="56" t="s">
        <v>53</v>
      </c>
      <c r="F911" s="56" t="s">
        <v>54</v>
      </c>
      <c r="G911" s="56"/>
      <c r="H911" s="56"/>
      <c r="I911" s="56" t="s">
        <v>37</v>
      </c>
      <c r="J911" s="56">
        <v>14</v>
      </c>
      <c r="K911" s="56" t="s">
        <v>52</v>
      </c>
      <c r="L911" s="56"/>
      <c r="M911" s="56" t="str">
        <f t="shared" si="28"/>
        <v>TB_SYS_CONFIG.REG_DTM</v>
      </c>
      <c r="N911" s="54" t="str">
        <f t="shared" si="29"/>
        <v>설정^TB_SYS_CONFIG^등록일시^REG_DTM^^VARCHAR2^14^Y^</v>
      </c>
    </row>
    <row r="912" spans="1:14" x14ac:dyDescent="0.25">
      <c r="A912" s="56" t="s">
        <v>669</v>
      </c>
      <c r="B912" s="56"/>
      <c r="C912" s="56" t="s">
        <v>146</v>
      </c>
      <c r="D912" s="56" t="s">
        <v>147</v>
      </c>
      <c r="E912" s="56" t="s">
        <v>55</v>
      </c>
      <c r="F912" s="56" t="s">
        <v>56</v>
      </c>
      <c r="G912" s="56"/>
      <c r="H912" s="56"/>
      <c r="I912" s="56" t="s">
        <v>37</v>
      </c>
      <c r="J912" s="56">
        <v>32</v>
      </c>
      <c r="K912" s="56" t="s">
        <v>52</v>
      </c>
      <c r="L912" s="56"/>
      <c r="M912" s="56" t="str">
        <f t="shared" si="28"/>
        <v>TB_SYS_CONFIG.REGR_ID</v>
      </c>
      <c r="N912" s="54" t="str">
        <f t="shared" si="29"/>
        <v>설정^TB_SYS_CONFIG^등록자ID^REGR_ID^^VARCHAR2^32^Y^</v>
      </c>
    </row>
    <row r="913" spans="1:14" x14ac:dyDescent="0.25">
      <c r="A913" s="56" t="s">
        <v>669</v>
      </c>
      <c r="B913" s="56"/>
      <c r="C913" s="56" t="s">
        <v>146</v>
      </c>
      <c r="D913" s="56" t="s">
        <v>147</v>
      </c>
      <c r="E913" s="56" t="s">
        <v>57</v>
      </c>
      <c r="F913" s="56" t="s">
        <v>58</v>
      </c>
      <c r="G913" s="56"/>
      <c r="H913" s="56"/>
      <c r="I913" s="56" t="s">
        <v>37</v>
      </c>
      <c r="J913" s="56">
        <v>14</v>
      </c>
      <c r="K913" s="56" t="s">
        <v>52</v>
      </c>
      <c r="L913" s="56"/>
      <c r="M913" s="56" t="str">
        <f t="shared" si="28"/>
        <v>TB_SYS_CONFIG.MOD_DTM</v>
      </c>
      <c r="N913" s="54" t="str">
        <f t="shared" si="29"/>
        <v>설정^TB_SYS_CONFIG^수정일시^MOD_DTM^^VARCHAR2^14^Y^</v>
      </c>
    </row>
    <row r="914" spans="1:14" x14ac:dyDescent="0.25">
      <c r="A914" s="56" t="s">
        <v>669</v>
      </c>
      <c r="B914" s="56"/>
      <c r="C914" s="56" t="s">
        <v>146</v>
      </c>
      <c r="D914" s="56" t="s">
        <v>147</v>
      </c>
      <c r="E914" s="56" t="s">
        <v>59</v>
      </c>
      <c r="F914" s="56" t="s">
        <v>60</v>
      </c>
      <c r="G914" s="56"/>
      <c r="H914" s="56"/>
      <c r="I914" s="56" t="s">
        <v>37</v>
      </c>
      <c r="J914" s="56">
        <v>32</v>
      </c>
      <c r="K914" s="56" t="s">
        <v>52</v>
      </c>
      <c r="L914" s="56"/>
      <c r="M914" s="56" t="str">
        <f t="shared" si="28"/>
        <v>TB_SYS_CONFIG.MODR_ID</v>
      </c>
      <c r="N914" s="54" t="str">
        <f t="shared" si="29"/>
        <v>설정^TB_SYS_CONFIG^수정자ID^MODR_ID^^VARCHAR2^32^Y^</v>
      </c>
    </row>
    <row r="915" spans="1:14" x14ac:dyDescent="0.25">
      <c r="A915" s="56" t="s">
        <v>669</v>
      </c>
      <c r="B915" s="56"/>
      <c r="C915" s="56" t="s">
        <v>154</v>
      </c>
      <c r="D915" s="56" t="s">
        <v>155</v>
      </c>
      <c r="E915" s="56" t="s">
        <v>1953</v>
      </c>
      <c r="F915" s="56" t="s">
        <v>1954</v>
      </c>
      <c r="G915" s="56" t="s">
        <v>52</v>
      </c>
      <c r="H915" s="56"/>
      <c r="I915" s="56" t="s">
        <v>110</v>
      </c>
      <c r="J915" s="56">
        <v>15</v>
      </c>
      <c r="K915" s="56" t="s">
        <v>52</v>
      </c>
      <c r="L915" s="56"/>
      <c r="M915" s="56" t="str">
        <f t="shared" si="28"/>
        <v>TB_SYS_EXCP_LOG.EXCP_SEQ</v>
      </c>
      <c r="N915" s="54" t="str">
        <f t="shared" si="29"/>
        <v>예외이력^TB_SYS_EXCP_LOG^예외일련번호^EXCP_SEQ^Y^NUMBER^15^Y^</v>
      </c>
    </row>
    <row r="916" spans="1:14" x14ac:dyDescent="0.25">
      <c r="A916" s="56" t="s">
        <v>669</v>
      </c>
      <c r="B916" s="56"/>
      <c r="C916" s="56" t="s">
        <v>154</v>
      </c>
      <c r="D916" s="56" t="s">
        <v>155</v>
      </c>
      <c r="E916" s="56" t="s">
        <v>1901</v>
      </c>
      <c r="F916" s="56" t="s">
        <v>1902</v>
      </c>
      <c r="G916" s="56"/>
      <c r="H916" s="56"/>
      <c r="I916" s="56" t="s">
        <v>37</v>
      </c>
      <c r="J916" s="56">
        <v>14</v>
      </c>
      <c r="K916" s="56" t="s">
        <v>52</v>
      </c>
      <c r="L916" s="56"/>
      <c r="M916" s="56" t="str">
        <f t="shared" si="28"/>
        <v>TB_SYS_EXCP_LOG.LOG_DTM</v>
      </c>
      <c r="N916" s="54" t="str">
        <f t="shared" si="29"/>
        <v>예외이력^TB_SYS_EXCP_LOG^이력일시^LOG_DTM^^VARCHAR2^14^Y^</v>
      </c>
    </row>
    <row r="917" spans="1:14" x14ac:dyDescent="0.25">
      <c r="A917" s="56" t="s">
        <v>669</v>
      </c>
      <c r="B917" s="56"/>
      <c r="C917" s="56" t="s">
        <v>154</v>
      </c>
      <c r="D917" s="56" t="s">
        <v>155</v>
      </c>
      <c r="E917" s="56" t="s">
        <v>1497</v>
      </c>
      <c r="F917" s="56" t="s">
        <v>109</v>
      </c>
      <c r="G917" s="56"/>
      <c r="H917" s="56"/>
      <c r="I917" s="56" t="s">
        <v>37</v>
      </c>
      <c r="J917" s="56">
        <v>32</v>
      </c>
      <c r="K917" s="56" t="s">
        <v>52</v>
      </c>
      <c r="L917" s="56"/>
      <c r="M917" s="56" t="str">
        <f t="shared" si="28"/>
        <v>TB_SYS_EXCP_LOG.USER_ID</v>
      </c>
      <c r="N917" s="54" t="str">
        <f t="shared" si="29"/>
        <v>예외이력^TB_SYS_EXCP_LOG^사용자ID^USER_ID^^VARCHAR2^32^Y^</v>
      </c>
    </row>
    <row r="918" spans="1:14" x14ac:dyDescent="0.25">
      <c r="A918" s="56" t="s">
        <v>669</v>
      </c>
      <c r="B918" s="56"/>
      <c r="C918" s="56" t="s">
        <v>154</v>
      </c>
      <c r="D918" s="56" t="s">
        <v>155</v>
      </c>
      <c r="E918" s="56" t="s">
        <v>1955</v>
      </c>
      <c r="F918" s="56" t="s">
        <v>1956</v>
      </c>
      <c r="G918" s="56"/>
      <c r="H918" s="56"/>
      <c r="I918" s="56" t="s">
        <v>37</v>
      </c>
      <c r="J918" s="56">
        <v>100</v>
      </c>
      <c r="K918" s="56"/>
      <c r="L918" s="56"/>
      <c r="M918" s="56" t="str">
        <f t="shared" si="28"/>
        <v>TB_SYS_EXCP_LOG.CLASS_NM</v>
      </c>
      <c r="N918" s="54" t="str">
        <f t="shared" si="29"/>
        <v>예외이력^TB_SYS_EXCP_LOG^클래스명^CLASS_NM^^VARCHAR2^100^^</v>
      </c>
    </row>
    <row r="919" spans="1:14" x14ac:dyDescent="0.25">
      <c r="A919" s="56" t="s">
        <v>669</v>
      </c>
      <c r="B919" s="56"/>
      <c r="C919" s="56" t="s">
        <v>154</v>
      </c>
      <c r="D919" s="56" t="s">
        <v>155</v>
      </c>
      <c r="E919" s="56" t="s">
        <v>1929</v>
      </c>
      <c r="F919" s="56" t="s">
        <v>1930</v>
      </c>
      <c r="G919" s="56"/>
      <c r="H919" s="56"/>
      <c r="I919" s="56" t="s">
        <v>37</v>
      </c>
      <c r="J919" s="56">
        <v>100</v>
      </c>
      <c r="K919" s="56"/>
      <c r="L919" s="56"/>
      <c r="M919" s="56" t="str">
        <f t="shared" si="28"/>
        <v>TB_SYS_EXCP_LOG.METHOD_NM</v>
      </c>
      <c r="N919" s="54" t="str">
        <f t="shared" si="29"/>
        <v>예외이력^TB_SYS_EXCP_LOG^메소드명^METHOD_NM^^VARCHAR2^100^^</v>
      </c>
    </row>
    <row r="920" spans="1:14" x14ac:dyDescent="0.25">
      <c r="A920" s="56" t="s">
        <v>669</v>
      </c>
      <c r="B920" s="56"/>
      <c r="C920" s="56" t="s">
        <v>154</v>
      </c>
      <c r="D920" s="56" t="s">
        <v>155</v>
      </c>
      <c r="E920" s="56" t="s">
        <v>1957</v>
      </c>
      <c r="F920" s="56" t="s">
        <v>1958</v>
      </c>
      <c r="G920" s="56"/>
      <c r="H920" s="56"/>
      <c r="I920" s="56" t="s">
        <v>37</v>
      </c>
      <c r="J920" s="56">
        <v>2000</v>
      </c>
      <c r="K920" s="56"/>
      <c r="L920" s="56"/>
      <c r="M920" s="56" t="str">
        <f t="shared" si="28"/>
        <v>TB_SYS_EXCP_LOG.EXCP_DESC</v>
      </c>
      <c r="N920" s="54" t="str">
        <f t="shared" si="29"/>
        <v>예외이력^TB_SYS_EXCP_LOG^예외내용^EXCP_DESC^^VARCHAR2^2000^^</v>
      </c>
    </row>
    <row r="921" spans="1:14" x14ac:dyDescent="0.25">
      <c r="A921" s="56" t="s">
        <v>669</v>
      </c>
      <c r="B921" s="56"/>
      <c r="C921" s="56" t="s">
        <v>154</v>
      </c>
      <c r="D921" s="56" t="s">
        <v>155</v>
      </c>
      <c r="E921" s="56" t="s">
        <v>1931</v>
      </c>
      <c r="F921" s="56" t="s">
        <v>1932</v>
      </c>
      <c r="G921" s="56"/>
      <c r="H921" s="56"/>
      <c r="I921" s="56" t="s">
        <v>37</v>
      </c>
      <c r="J921" s="56">
        <v>20</v>
      </c>
      <c r="K921" s="56"/>
      <c r="L921" s="56"/>
      <c r="M921" s="56" t="str">
        <f t="shared" si="28"/>
        <v>TB_SYS_EXCP_LOG.CONN_IP</v>
      </c>
      <c r="N921" s="54" t="str">
        <f t="shared" si="29"/>
        <v>예외이력^TB_SYS_EXCP_LOG^접속IP^CONN_IP^^VARCHAR2^20^^</v>
      </c>
    </row>
    <row r="922" spans="1:14" x14ac:dyDescent="0.25">
      <c r="A922" s="56" t="s">
        <v>669</v>
      </c>
      <c r="B922" s="56"/>
      <c r="C922" s="56" t="s">
        <v>898</v>
      </c>
      <c r="D922" s="56" t="s">
        <v>899</v>
      </c>
      <c r="E922" s="56" t="s">
        <v>930</v>
      </c>
      <c r="F922" s="56" t="s">
        <v>900</v>
      </c>
      <c r="G922" s="56"/>
      <c r="H922" s="56"/>
      <c r="I922" s="56" t="s">
        <v>37</v>
      </c>
      <c r="J922" s="56">
        <v>20</v>
      </c>
      <c r="K922" s="56"/>
      <c r="L922" s="56"/>
      <c r="M922" s="56" t="str">
        <f t="shared" si="28"/>
        <v>TB_SYS_TMP_DATA.TMP_01_CD</v>
      </c>
      <c r="N922" s="54" t="str">
        <f t="shared" si="29"/>
        <v>임시데이터^TB_SYS_TMP_DATA^임시01코드^TMP_01_CD^^VARCHAR2^20^^</v>
      </c>
    </row>
    <row r="923" spans="1:14" x14ac:dyDescent="0.25">
      <c r="A923" s="56" t="s">
        <v>669</v>
      </c>
      <c r="B923" s="56"/>
      <c r="C923" s="56" t="s">
        <v>898</v>
      </c>
      <c r="D923" s="56" t="s">
        <v>899</v>
      </c>
      <c r="E923" s="56" t="s">
        <v>931</v>
      </c>
      <c r="F923" s="56" t="s">
        <v>901</v>
      </c>
      <c r="G923" s="56"/>
      <c r="H923" s="56"/>
      <c r="I923" s="56" t="s">
        <v>37</v>
      </c>
      <c r="J923" s="56">
        <v>20</v>
      </c>
      <c r="K923" s="56"/>
      <c r="L923" s="56"/>
      <c r="M923" s="56" t="str">
        <f t="shared" si="28"/>
        <v>TB_SYS_TMP_DATA.TMP_02_CD</v>
      </c>
      <c r="N923" s="54" t="str">
        <f t="shared" si="29"/>
        <v>임시데이터^TB_SYS_TMP_DATA^임시02코드^TMP_02_CD^^VARCHAR2^20^^</v>
      </c>
    </row>
    <row r="924" spans="1:14" x14ac:dyDescent="0.25">
      <c r="A924" s="56" t="s">
        <v>669</v>
      </c>
      <c r="B924" s="56"/>
      <c r="C924" s="56" t="s">
        <v>898</v>
      </c>
      <c r="D924" s="56" t="s">
        <v>899</v>
      </c>
      <c r="E924" s="56" t="s">
        <v>932</v>
      </c>
      <c r="F924" s="56" t="s">
        <v>902</v>
      </c>
      <c r="G924" s="56"/>
      <c r="H924" s="56"/>
      <c r="I924" s="56" t="s">
        <v>37</v>
      </c>
      <c r="J924" s="56">
        <v>20</v>
      </c>
      <c r="K924" s="56"/>
      <c r="L924" s="56"/>
      <c r="M924" s="56" t="str">
        <f t="shared" si="28"/>
        <v>TB_SYS_TMP_DATA.TMP_03_CD</v>
      </c>
      <c r="N924" s="54" t="str">
        <f t="shared" si="29"/>
        <v>임시데이터^TB_SYS_TMP_DATA^임시03코드^TMP_03_CD^^VARCHAR2^20^^</v>
      </c>
    </row>
    <row r="925" spans="1:14" x14ac:dyDescent="0.25">
      <c r="A925" s="56" t="s">
        <v>669</v>
      </c>
      <c r="B925" s="56"/>
      <c r="C925" s="56" t="s">
        <v>898</v>
      </c>
      <c r="D925" s="56" t="s">
        <v>899</v>
      </c>
      <c r="E925" s="56" t="s">
        <v>933</v>
      </c>
      <c r="F925" s="56" t="s">
        <v>903</v>
      </c>
      <c r="G925" s="56"/>
      <c r="H925" s="56"/>
      <c r="I925" s="56" t="s">
        <v>37</v>
      </c>
      <c r="J925" s="56">
        <v>20</v>
      </c>
      <c r="K925" s="56"/>
      <c r="L925" s="56"/>
      <c r="M925" s="56" t="str">
        <f t="shared" si="28"/>
        <v>TB_SYS_TMP_DATA.TMP_04_CD</v>
      </c>
      <c r="N925" s="54" t="str">
        <f t="shared" si="29"/>
        <v>임시데이터^TB_SYS_TMP_DATA^임시04코드^TMP_04_CD^^VARCHAR2^20^^</v>
      </c>
    </row>
    <row r="926" spans="1:14" x14ac:dyDescent="0.25">
      <c r="A926" s="56" t="s">
        <v>669</v>
      </c>
      <c r="B926" s="56"/>
      <c r="C926" s="56" t="s">
        <v>898</v>
      </c>
      <c r="D926" s="56" t="s">
        <v>899</v>
      </c>
      <c r="E926" s="56" t="s">
        <v>934</v>
      </c>
      <c r="F926" s="56" t="s">
        <v>904</v>
      </c>
      <c r="G926" s="56"/>
      <c r="H926" s="56"/>
      <c r="I926" s="56" t="s">
        <v>37</v>
      </c>
      <c r="J926" s="56">
        <v>20</v>
      </c>
      <c r="K926" s="56"/>
      <c r="L926" s="56"/>
      <c r="M926" s="56" t="str">
        <f t="shared" si="28"/>
        <v>TB_SYS_TMP_DATA.TMP_05_CD</v>
      </c>
      <c r="N926" s="54" t="str">
        <f t="shared" si="29"/>
        <v>임시데이터^TB_SYS_TMP_DATA^임시05코드^TMP_05_CD^^VARCHAR2^20^^</v>
      </c>
    </row>
    <row r="927" spans="1:14" x14ac:dyDescent="0.25">
      <c r="A927" s="56" t="s">
        <v>669</v>
      </c>
      <c r="B927" s="56"/>
      <c r="C927" s="56" t="s">
        <v>898</v>
      </c>
      <c r="D927" s="56" t="s">
        <v>899</v>
      </c>
      <c r="E927" s="56" t="s">
        <v>935</v>
      </c>
      <c r="F927" s="56" t="s">
        <v>905</v>
      </c>
      <c r="G927" s="56"/>
      <c r="H927" s="56"/>
      <c r="I927" s="56" t="s">
        <v>37</v>
      </c>
      <c r="J927" s="56">
        <v>20</v>
      </c>
      <c r="K927" s="56"/>
      <c r="L927" s="56"/>
      <c r="M927" s="56" t="str">
        <f t="shared" si="28"/>
        <v>TB_SYS_TMP_DATA.TMP_06_CD</v>
      </c>
      <c r="N927" s="54" t="str">
        <f t="shared" si="29"/>
        <v>임시데이터^TB_SYS_TMP_DATA^임시06코드^TMP_06_CD^^VARCHAR2^20^^</v>
      </c>
    </row>
    <row r="928" spans="1:14" x14ac:dyDescent="0.25">
      <c r="A928" s="56" t="s">
        <v>669</v>
      </c>
      <c r="B928" s="56"/>
      <c r="C928" s="56" t="s">
        <v>898</v>
      </c>
      <c r="D928" s="56" t="s">
        <v>899</v>
      </c>
      <c r="E928" s="56" t="s">
        <v>936</v>
      </c>
      <c r="F928" s="56" t="s">
        <v>906</v>
      </c>
      <c r="G928" s="56"/>
      <c r="H928" s="56"/>
      <c r="I928" s="56" t="s">
        <v>37</v>
      </c>
      <c r="J928" s="56">
        <v>20</v>
      </c>
      <c r="K928" s="56"/>
      <c r="L928" s="56"/>
      <c r="M928" s="56" t="str">
        <f t="shared" si="28"/>
        <v>TB_SYS_TMP_DATA.TMP_07_CD</v>
      </c>
      <c r="N928" s="54" t="str">
        <f t="shared" si="29"/>
        <v>임시데이터^TB_SYS_TMP_DATA^임시07코드^TMP_07_CD^^VARCHAR2^20^^</v>
      </c>
    </row>
    <row r="929" spans="1:14" x14ac:dyDescent="0.25">
      <c r="A929" s="56" t="s">
        <v>669</v>
      </c>
      <c r="B929" s="56"/>
      <c r="C929" s="56" t="s">
        <v>898</v>
      </c>
      <c r="D929" s="56" t="s">
        <v>899</v>
      </c>
      <c r="E929" s="56" t="s">
        <v>937</v>
      </c>
      <c r="F929" s="56" t="s">
        <v>907</v>
      </c>
      <c r="G929" s="56"/>
      <c r="H929" s="56"/>
      <c r="I929" s="56" t="s">
        <v>37</v>
      </c>
      <c r="J929" s="56">
        <v>20</v>
      </c>
      <c r="K929" s="56"/>
      <c r="L929" s="56"/>
      <c r="M929" s="56" t="str">
        <f t="shared" si="28"/>
        <v>TB_SYS_TMP_DATA.TMP_08_CD</v>
      </c>
      <c r="N929" s="54" t="str">
        <f t="shared" si="29"/>
        <v>임시데이터^TB_SYS_TMP_DATA^임시08코드^TMP_08_CD^^VARCHAR2^20^^</v>
      </c>
    </row>
    <row r="930" spans="1:14" x14ac:dyDescent="0.25">
      <c r="A930" s="56" t="s">
        <v>669</v>
      </c>
      <c r="B930" s="56"/>
      <c r="C930" s="56" t="s">
        <v>898</v>
      </c>
      <c r="D930" s="56" t="s">
        <v>899</v>
      </c>
      <c r="E930" s="56" t="s">
        <v>938</v>
      </c>
      <c r="F930" s="56" t="s">
        <v>908</v>
      </c>
      <c r="G930" s="56"/>
      <c r="H930" s="56"/>
      <c r="I930" s="56" t="s">
        <v>37</v>
      </c>
      <c r="J930" s="56">
        <v>20</v>
      </c>
      <c r="K930" s="56"/>
      <c r="L930" s="56"/>
      <c r="M930" s="56" t="str">
        <f t="shared" si="28"/>
        <v>TB_SYS_TMP_DATA.TMP_09_CD</v>
      </c>
      <c r="N930" s="54" t="str">
        <f t="shared" si="29"/>
        <v>임시데이터^TB_SYS_TMP_DATA^임시09코드^TMP_09_CD^^VARCHAR2^20^^</v>
      </c>
    </row>
    <row r="931" spans="1:14" x14ac:dyDescent="0.25">
      <c r="A931" s="56" t="s">
        <v>669</v>
      </c>
      <c r="B931" s="56"/>
      <c r="C931" s="56" t="s">
        <v>898</v>
      </c>
      <c r="D931" s="56" t="s">
        <v>899</v>
      </c>
      <c r="E931" s="56" t="s">
        <v>939</v>
      </c>
      <c r="F931" s="56" t="s">
        <v>909</v>
      </c>
      <c r="G931" s="56"/>
      <c r="H931" s="56"/>
      <c r="I931" s="56" t="s">
        <v>37</v>
      </c>
      <c r="J931" s="56">
        <v>20</v>
      </c>
      <c r="K931" s="56"/>
      <c r="L931" s="56"/>
      <c r="M931" s="56" t="str">
        <f t="shared" si="28"/>
        <v>TB_SYS_TMP_DATA.TMP_10_CD</v>
      </c>
      <c r="N931" s="54" t="str">
        <f t="shared" si="29"/>
        <v>임시데이터^TB_SYS_TMP_DATA^임시10코드^TMP_10_CD^^VARCHAR2^20^^</v>
      </c>
    </row>
    <row r="932" spans="1:14" x14ac:dyDescent="0.25">
      <c r="A932" s="56" t="s">
        <v>669</v>
      </c>
      <c r="B932" s="56"/>
      <c r="C932" s="56" t="s">
        <v>898</v>
      </c>
      <c r="D932" s="56" t="s">
        <v>899</v>
      </c>
      <c r="E932" s="56" t="s">
        <v>940</v>
      </c>
      <c r="F932" s="56" t="s">
        <v>910</v>
      </c>
      <c r="G932" s="56"/>
      <c r="H932" s="56"/>
      <c r="I932" s="56" t="s">
        <v>37</v>
      </c>
      <c r="J932" s="56">
        <v>2000</v>
      </c>
      <c r="K932" s="56"/>
      <c r="L932" s="56"/>
      <c r="M932" s="56" t="str">
        <f t="shared" si="28"/>
        <v>TB_SYS_TMP_DATA.TMP_01_DESC</v>
      </c>
      <c r="N932" s="54" t="str">
        <f t="shared" si="29"/>
        <v>임시데이터^TB_SYS_TMP_DATA^임시01내용^TMP_01_DESC^^VARCHAR2^2000^^</v>
      </c>
    </row>
    <row r="933" spans="1:14" x14ac:dyDescent="0.25">
      <c r="A933" s="56" t="s">
        <v>669</v>
      </c>
      <c r="B933" s="56"/>
      <c r="C933" s="56" t="s">
        <v>898</v>
      </c>
      <c r="D933" s="56" t="s">
        <v>899</v>
      </c>
      <c r="E933" s="56" t="s">
        <v>941</v>
      </c>
      <c r="F933" s="56" t="s">
        <v>911</v>
      </c>
      <c r="G933" s="56"/>
      <c r="H933" s="56"/>
      <c r="I933" s="56" t="s">
        <v>37</v>
      </c>
      <c r="J933" s="56">
        <v>2000</v>
      </c>
      <c r="K933" s="56"/>
      <c r="L933" s="56"/>
      <c r="M933" s="56" t="str">
        <f t="shared" si="28"/>
        <v>TB_SYS_TMP_DATA.TMP_02_DESC</v>
      </c>
      <c r="N933" s="54" t="str">
        <f t="shared" si="29"/>
        <v>임시데이터^TB_SYS_TMP_DATA^임시02내용^TMP_02_DESC^^VARCHAR2^2000^^</v>
      </c>
    </row>
    <row r="934" spans="1:14" x14ac:dyDescent="0.25">
      <c r="A934" s="56" t="s">
        <v>669</v>
      </c>
      <c r="B934" s="56"/>
      <c r="C934" s="56" t="s">
        <v>898</v>
      </c>
      <c r="D934" s="56" t="s">
        <v>899</v>
      </c>
      <c r="E934" s="56" t="s">
        <v>942</v>
      </c>
      <c r="F934" s="56" t="s">
        <v>912</v>
      </c>
      <c r="G934" s="56"/>
      <c r="H934" s="56"/>
      <c r="I934" s="56" t="s">
        <v>37</v>
      </c>
      <c r="J934" s="56">
        <v>2000</v>
      </c>
      <c r="K934" s="56"/>
      <c r="L934" s="56"/>
      <c r="M934" s="56" t="str">
        <f t="shared" si="28"/>
        <v>TB_SYS_TMP_DATA.TMP_03_DESC</v>
      </c>
      <c r="N934" s="54" t="str">
        <f t="shared" si="29"/>
        <v>임시데이터^TB_SYS_TMP_DATA^임시03내용^TMP_03_DESC^^VARCHAR2^2000^^</v>
      </c>
    </row>
    <row r="935" spans="1:14" x14ac:dyDescent="0.25">
      <c r="A935" s="56" t="s">
        <v>669</v>
      </c>
      <c r="B935" s="56"/>
      <c r="C935" s="56" t="s">
        <v>898</v>
      </c>
      <c r="D935" s="56" t="s">
        <v>899</v>
      </c>
      <c r="E935" s="56" t="s">
        <v>943</v>
      </c>
      <c r="F935" s="56" t="s">
        <v>913</v>
      </c>
      <c r="G935" s="56"/>
      <c r="H935" s="56"/>
      <c r="I935" s="56" t="s">
        <v>37</v>
      </c>
      <c r="J935" s="56">
        <v>2000</v>
      </c>
      <c r="K935" s="56"/>
      <c r="L935" s="56"/>
      <c r="M935" s="56" t="str">
        <f t="shared" si="28"/>
        <v>TB_SYS_TMP_DATA.TMP_04_DESC</v>
      </c>
      <c r="N935" s="54" t="str">
        <f t="shared" si="29"/>
        <v>임시데이터^TB_SYS_TMP_DATA^임시04내용^TMP_04_DESC^^VARCHAR2^2000^^</v>
      </c>
    </row>
    <row r="936" spans="1:14" x14ac:dyDescent="0.25">
      <c r="A936" s="56" t="s">
        <v>669</v>
      </c>
      <c r="B936" s="56"/>
      <c r="C936" s="56" t="s">
        <v>898</v>
      </c>
      <c r="D936" s="56" t="s">
        <v>899</v>
      </c>
      <c r="E936" s="56" t="s">
        <v>944</v>
      </c>
      <c r="F936" s="56" t="s">
        <v>914</v>
      </c>
      <c r="G936" s="56"/>
      <c r="H936" s="56"/>
      <c r="I936" s="56" t="s">
        <v>37</v>
      </c>
      <c r="J936" s="56">
        <v>2000</v>
      </c>
      <c r="K936" s="56"/>
      <c r="L936" s="56"/>
      <c r="M936" s="56" t="str">
        <f t="shared" si="28"/>
        <v>TB_SYS_TMP_DATA.TMP_05_DESC</v>
      </c>
      <c r="N936" s="54" t="str">
        <f t="shared" si="29"/>
        <v>임시데이터^TB_SYS_TMP_DATA^임시05내용^TMP_05_DESC^^VARCHAR2^2000^^</v>
      </c>
    </row>
    <row r="937" spans="1:14" x14ac:dyDescent="0.25">
      <c r="A937" s="56" t="s">
        <v>669</v>
      </c>
      <c r="B937" s="56"/>
      <c r="C937" s="56" t="s">
        <v>898</v>
      </c>
      <c r="D937" s="56" t="s">
        <v>899</v>
      </c>
      <c r="E937" s="56" t="s">
        <v>945</v>
      </c>
      <c r="F937" s="56" t="s">
        <v>915</v>
      </c>
      <c r="G937" s="56"/>
      <c r="H937" s="56"/>
      <c r="I937" s="56" t="s">
        <v>37</v>
      </c>
      <c r="J937" s="56">
        <v>2000</v>
      </c>
      <c r="K937" s="56"/>
      <c r="L937" s="56"/>
      <c r="M937" s="56" t="str">
        <f t="shared" si="28"/>
        <v>TB_SYS_TMP_DATA.TMP_06_DESC</v>
      </c>
      <c r="N937" s="54" t="str">
        <f t="shared" si="29"/>
        <v>임시데이터^TB_SYS_TMP_DATA^임시06내용^TMP_06_DESC^^VARCHAR2^2000^^</v>
      </c>
    </row>
    <row r="938" spans="1:14" x14ac:dyDescent="0.25">
      <c r="A938" s="56" t="s">
        <v>669</v>
      </c>
      <c r="B938" s="56"/>
      <c r="C938" s="56" t="s">
        <v>898</v>
      </c>
      <c r="D938" s="56" t="s">
        <v>899</v>
      </c>
      <c r="E938" s="56" t="s">
        <v>946</v>
      </c>
      <c r="F938" s="56" t="s">
        <v>916</v>
      </c>
      <c r="G938" s="56"/>
      <c r="H938" s="56"/>
      <c r="I938" s="56" t="s">
        <v>37</v>
      </c>
      <c r="J938" s="56">
        <v>2000</v>
      </c>
      <c r="K938" s="56"/>
      <c r="L938" s="56"/>
      <c r="M938" s="56" t="str">
        <f t="shared" si="28"/>
        <v>TB_SYS_TMP_DATA.TMP_07_DESC</v>
      </c>
      <c r="N938" s="54" t="str">
        <f t="shared" si="29"/>
        <v>임시데이터^TB_SYS_TMP_DATA^임시07내용^TMP_07_DESC^^VARCHAR2^2000^^</v>
      </c>
    </row>
    <row r="939" spans="1:14" x14ac:dyDescent="0.25">
      <c r="A939" s="56" t="s">
        <v>669</v>
      </c>
      <c r="B939" s="56"/>
      <c r="C939" s="56" t="s">
        <v>898</v>
      </c>
      <c r="D939" s="56" t="s">
        <v>899</v>
      </c>
      <c r="E939" s="56" t="s">
        <v>947</v>
      </c>
      <c r="F939" s="56" t="s">
        <v>917</v>
      </c>
      <c r="G939" s="56"/>
      <c r="H939" s="56"/>
      <c r="I939" s="56" t="s">
        <v>37</v>
      </c>
      <c r="J939" s="56">
        <v>2000</v>
      </c>
      <c r="K939" s="56"/>
      <c r="L939" s="56"/>
      <c r="M939" s="56" t="str">
        <f t="shared" si="28"/>
        <v>TB_SYS_TMP_DATA.TMP_08_DESC</v>
      </c>
      <c r="N939" s="54" t="str">
        <f t="shared" si="29"/>
        <v>임시데이터^TB_SYS_TMP_DATA^임시08내용^TMP_08_DESC^^VARCHAR2^2000^^</v>
      </c>
    </row>
    <row r="940" spans="1:14" x14ac:dyDescent="0.25">
      <c r="A940" s="56" t="s">
        <v>669</v>
      </c>
      <c r="B940" s="56"/>
      <c r="C940" s="56" t="s">
        <v>898</v>
      </c>
      <c r="D940" s="56" t="s">
        <v>899</v>
      </c>
      <c r="E940" s="56" t="s">
        <v>948</v>
      </c>
      <c r="F940" s="56" t="s">
        <v>918</v>
      </c>
      <c r="G940" s="56"/>
      <c r="H940" s="56"/>
      <c r="I940" s="56" t="s">
        <v>37</v>
      </c>
      <c r="J940" s="56">
        <v>2000</v>
      </c>
      <c r="K940" s="56"/>
      <c r="L940" s="56"/>
      <c r="M940" s="56" t="str">
        <f t="shared" si="28"/>
        <v>TB_SYS_TMP_DATA.TMP_09_DESC</v>
      </c>
      <c r="N940" s="54" t="str">
        <f t="shared" si="29"/>
        <v>임시데이터^TB_SYS_TMP_DATA^임시09내용^TMP_09_DESC^^VARCHAR2^2000^^</v>
      </c>
    </row>
    <row r="941" spans="1:14" x14ac:dyDescent="0.25">
      <c r="A941" s="56" t="s">
        <v>669</v>
      </c>
      <c r="B941" s="56"/>
      <c r="C941" s="56" t="s">
        <v>898</v>
      </c>
      <c r="D941" s="56" t="s">
        <v>899</v>
      </c>
      <c r="E941" s="56" t="s">
        <v>949</v>
      </c>
      <c r="F941" s="56" t="s">
        <v>919</v>
      </c>
      <c r="G941" s="56"/>
      <c r="H941" s="56"/>
      <c r="I941" s="56" t="s">
        <v>37</v>
      </c>
      <c r="J941" s="56">
        <v>2000</v>
      </c>
      <c r="K941" s="56"/>
      <c r="L941" s="56"/>
      <c r="M941" s="56" t="str">
        <f t="shared" si="28"/>
        <v>TB_SYS_TMP_DATA.TMP_10_DESC</v>
      </c>
      <c r="N941" s="54" t="str">
        <f t="shared" si="29"/>
        <v>임시데이터^TB_SYS_TMP_DATA^임시10내용^TMP_10_DESC^^VARCHAR2^2000^^</v>
      </c>
    </row>
    <row r="942" spans="1:14" x14ac:dyDescent="0.25">
      <c r="A942" s="56" t="s">
        <v>669</v>
      </c>
      <c r="B942" s="56"/>
      <c r="C942" s="56" t="s">
        <v>898</v>
      </c>
      <c r="D942" s="56" t="s">
        <v>899</v>
      </c>
      <c r="E942" s="56" t="s">
        <v>950</v>
      </c>
      <c r="F942" s="56" t="s">
        <v>920</v>
      </c>
      <c r="G942" s="56"/>
      <c r="H942" s="56"/>
      <c r="I942" s="56" t="s">
        <v>110</v>
      </c>
      <c r="J942" s="56" t="s">
        <v>476</v>
      </c>
      <c r="K942" s="56"/>
      <c r="L942" s="56"/>
      <c r="M942" s="56" t="str">
        <f t="shared" si="28"/>
        <v>TB_SYS_TMP_DATA.TMP_01_NUM</v>
      </c>
      <c r="N942" s="54" t="str">
        <f t="shared" si="29"/>
        <v>임시데이터^TB_SYS_TMP_DATA^임시01숫자^TMP_01_NUM^^NUMBER^20,5^^</v>
      </c>
    </row>
    <row r="943" spans="1:14" x14ac:dyDescent="0.25">
      <c r="A943" s="56" t="s">
        <v>669</v>
      </c>
      <c r="B943" s="56"/>
      <c r="C943" s="56" t="s">
        <v>898</v>
      </c>
      <c r="D943" s="56" t="s">
        <v>899</v>
      </c>
      <c r="E943" s="56" t="s">
        <v>951</v>
      </c>
      <c r="F943" s="56" t="s">
        <v>921</v>
      </c>
      <c r="G943" s="56"/>
      <c r="H943" s="56"/>
      <c r="I943" s="56" t="s">
        <v>110</v>
      </c>
      <c r="J943" s="56" t="s">
        <v>476</v>
      </c>
      <c r="K943" s="56"/>
      <c r="L943" s="56"/>
      <c r="M943" s="56" t="str">
        <f t="shared" si="28"/>
        <v>TB_SYS_TMP_DATA.TMP_02_NUM</v>
      </c>
      <c r="N943" s="54" t="str">
        <f t="shared" si="29"/>
        <v>임시데이터^TB_SYS_TMP_DATA^임시02숫자^TMP_02_NUM^^NUMBER^20,5^^</v>
      </c>
    </row>
    <row r="944" spans="1:14" x14ac:dyDescent="0.25">
      <c r="A944" s="56" t="s">
        <v>669</v>
      </c>
      <c r="B944" s="56"/>
      <c r="C944" s="56" t="s">
        <v>898</v>
      </c>
      <c r="D944" s="56" t="s">
        <v>899</v>
      </c>
      <c r="E944" s="56" t="s">
        <v>952</v>
      </c>
      <c r="F944" s="56" t="s">
        <v>922</v>
      </c>
      <c r="G944" s="56"/>
      <c r="H944" s="56"/>
      <c r="I944" s="56" t="s">
        <v>110</v>
      </c>
      <c r="J944" s="56" t="s">
        <v>476</v>
      </c>
      <c r="K944" s="56"/>
      <c r="L944" s="56"/>
      <c r="M944" s="56" t="str">
        <f t="shared" si="28"/>
        <v>TB_SYS_TMP_DATA.TMP_03_NUM</v>
      </c>
      <c r="N944" s="54" t="str">
        <f t="shared" si="29"/>
        <v>임시데이터^TB_SYS_TMP_DATA^임시03숫자^TMP_03_NUM^^NUMBER^20,5^^</v>
      </c>
    </row>
    <row r="945" spans="1:14" x14ac:dyDescent="0.25">
      <c r="A945" s="56" t="s">
        <v>669</v>
      </c>
      <c r="B945" s="56"/>
      <c r="C945" s="56" t="s">
        <v>898</v>
      </c>
      <c r="D945" s="56" t="s">
        <v>899</v>
      </c>
      <c r="E945" s="56" t="s">
        <v>953</v>
      </c>
      <c r="F945" s="56" t="s">
        <v>923</v>
      </c>
      <c r="G945" s="56"/>
      <c r="H945" s="56"/>
      <c r="I945" s="56" t="s">
        <v>110</v>
      </c>
      <c r="J945" s="56" t="s">
        <v>476</v>
      </c>
      <c r="K945" s="56"/>
      <c r="L945" s="56"/>
      <c r="M945" s="56" t="str">
        <f t="shared" si="28"/>
        <v>TB_SYS_TMP_DATA.TMP_04_NUM</v>
      </c>
      <c r="N945" s="54" t="str">
        <f t="shared" si="29"/>
        <v>임시데이터^TB_SYS_TMP_DATA^임시04숫자^TMP_04_NUM^^NUMBER^20,5^^</v>
      </c>
    </row>
    <row r="946" spans="1:14" x14ac:dyDescent="0.25">
      <c r="A946" s="56" t="s">
        <v>669</v>
      </c>
      <c r="B946" s="56"/>
      <c r="C946" s="56" t="s">
        <v>898</v>
      </c>
      <c r="D946" s="56" t="s">
        <v>899</v>
      </c>
      <c r="E946" s="56" t="s">
        <v>954</v>
      </c>
      <c r="F946" s="56" t="s">
        <v>924</v>
      </c>
      <c r="G946" s="56"/>
      <c r="H946" s="56"/>
      <c r="I946" s="56" t="s">
        <v>110</v>
      </c>
      <c r="J946" s="56" t="s">
        <v>476</v>
      </c>
      <c r="K946" s="56"/>
      <c r="L946" s="56"/>
      <c r="M946" s="56" t="str">
        <f t="shared" si="28"/>
        <v>TB_SYS_TMP_DATA.TMP_05_NUM</v>
      </c>
      <c r="N946" s="54" t="str">
        <f t="shared" si="29"/>
        <v>임시데이터^TB_SYS_TMP_DATA^임시05숫자^TMP_05_NUM^^NUMBER^20,5^^</v>
      </c>
    </row>
    <row r="947" spans="1:14" x14ac:dyDescent="0.25">
      <c r="A947" s="56" t="s">
        <v>669</v>
      </c>
      <c r="B947" s="56"/>
      <c r="C947" s="56" t="s">
        <v>898</v>
      </c>
      <c r="D947" s="56" t="s">
        <v>899</v>
      </c>
      <c r="E947" s="56" t="s">
        <v>955</v>
      </c>
      <c r="F947" s="56" t="s">
        <v>925</v>
      </c>
      <c r="G947" s="56"/>
      <c r="H947" s="56"/>
      <c r="I947" s="56" t="s">
        <v>110</v>
      </c>
      <c r="J947" s="56" t="s">
        <v>476</v>
      </c>
      <c r="K947" s="56"/>
      <c r="L947" s="56"/>
      <c r="M947" s="56" t="str">
        <f t="shared" si="28"/>
        <v>TB_SYS_TMP_DATA.TMP_06_NUM</v>
      </c>
      <c r="N947" s="54" t="str">
        <f t="shared" si="29"/>
        <v>임시데이터^TB_SYS_TMP_DATA^임시06숫자^TMP_06_NUM^^NUMBER^20,5^^</v>
      </c>
    </row>
    <row r="948" spans="1:14" x14ac:dyDescent="0.25">
      <c r="A948" s="56" t="s">
        <v>669</v>
      </c>
      <c r="B948" s="56"/>
      <c r="C948" s="56" t="s">
        <v>898</v>
      </c>
      <c r="D948" s="56" t="s">
        <v>899</v>
      </c>
      <c r="E948" s="56" t="s">
        <v>956</v>
      </c>
      <c r="F948" s="56" t="s">
        <v>926</v>
      </c>
      <c r="G948" s="56"/>
      <c r="H948" s="56"/>
      <c r="I948" s="56" t="s">
        <v>110</v>
      </c>
      <c r="J948" s="56" t="s">
        <v>476</v>
      </c>
      <c r="K948" s="56"/>
      <c r="L948" s="56"/>
      <c r="M948" s="56" t="str">
        <f t="shared" si="28"/>
        <v>TB_SYS_TMP_DATA.TMP_07_NUM</v>
      </c>
      <c r="N948" s="54" t="str">
        <f t="shared" si="29"/>
        <v>임시데이터^TB_SYS_TMP_DATA^임시07숫자^TMP_07_NUM^^NUMBER^20,5^^</v>
      </c>
    </row>
    <row r="949" spans="1:14" x14ac:dyDescent="0.25">
      <c r="A949" s="56" t="s">
        <v>669</v>
      </c>
      <c r="B949" s="56"/>
      <c r="C949" s="56" t="s">
        <v>898</v>
      </c>
      <c r="D949" s="56" t="s">
        <v>899</v>
      </c>
      <c r="E949" s="56" t="s">
        <v>957</v>
      </c>
      <c r="F949" s="56" t="s">
        <v>927</v>
      </c>
      <c r="G949" s="56"/>
      <c r="H949" s="56"/>
      <c r="I949" s="56" t="s">
        <v>110</v>
      </c>
      <c r="J949" s="56" t="s">
        <v>476</v>
      </c>
      <c r="K949" s="56"/>
      <c r="L949" s="56"/>
      <c r="M949" s="56" t="str">
        <f t="shared" si="28"/>
        <v>TB_SYS_TMP_DATA.TMP_08_NUM</v>
      </c>
      <c r="N949" s="54" t="str">
        <f t="shared" si="29"/>
        <v>임시데이터^TB_SYS_TMP_DATA^임시08숫자^TMP_08_NUM^^NUMBER^20,5^^</v>
      </c>
    </row>
    <row r="950" spans="1:14" x14ac:dyDescent="0.25">
      <c r="A950" s="56" t="s">
        <v>669</v>
      </c>
      <c r="B950" s="56"/>
      <c r="C950" s="56" t="s">
        <v>898</v>
      </c>
      <c r="D950" s="56" t="s">
        <v>899</v>
      </c>
      <c r="E950" s="56" t="s">
        <v>958</v>
      </c>
      <c r="F950" s="56" t="s">
        <v>928</v>
      </c>
      <c r="G950" s="56"/>
      <c r="H950" s="56"/>
      <c r="I950" s="56" t="s">
        <v>110</v>
      </c>
      <c r="J950" s="56" t="s">
        <v>476</v>
      </c>
      <c r="K950" s="56"/>
      <c r="L950" s="56"/>
      <c r="M950" s="56" t="str">
        <f t="shared" si="28"/>
        <v>TB_SYS_TMP_DATA.TMP_09_NUM</v>
      </c>
      <c r="N950" s="54" t="str">
        <f t="shared" si="29"/>
        <v>임시데이터^TB_SYS_TMP_DATA^임시09숫자^TMP_09_NUM^^NUMBER^20,5^^</v>
      </c>
    </row>
    <row r="951" spans="1:14" x14ac:dyDescent="0.25">
      <c r="A951" s="56" t="s">
        <v>669</v>
      </c>
      <c r="B951" s="56"/>
      <c r="C951" s="56" t="s">
        <v>898</v>
      </c>
      <c r="D951" s="56" t="s">
        <v>899</v>
      </c>
      <c r="E951" s="56" t="s">
        <v>959</v>
      </c>
      <c r="F951" s="56" t="s">
        <v>929</v>
      </c>
      <c r="G951" s="56"/>
      <c r="H951" s="56"/>
      <c r="I951" s="56" t="s">
        <v>110</v>
      </c>
      <c r="J951" s="56" t="s">
        <v>476</v>
      </c>
      <c r="K951" s="56"/>
      <c r="L951" s="56"/>
      <c r="M951" s="56" t="str">
        <f t="shared" si="28"/>
        <v>TB_SYS_TMP_DATA.TMP_10_NUM</v>
      </c>
      <c r="N951" s="54" t="str">
        <f t="shared" si="29"/>
        <v>임시데이터^TB_SYS_TMP_DATA^임시10숫자^TMP_10_NUM^^NUMBER^20,5^^</v>
      </c>
    </row>
    <row r="952" spans="1:14" x14ac:dyDescent="0.25">
      <c r="A952" s="56" t="s">
        <v>669</v>
      </c>
      <c r="B952" s="56"/>
      <c r="C952" s="56" t="s">
        <v>186</v>
      </c>
      <c r="D952" s="56" t="s">
        <v>187</v>
      </c>
      <c r="E952" s="56" t="s">
        <v>1497</v>
      </c>
      <c r="F952" s="56" t="s">
        <v>109</v>
      </c>
      <c r="G952" s="56" t="s">
        <v>52</v>
      </c>
      <c r="H952" s="56"/>
      <c r="I952" s="56" t="s">
        <v>37</v>
      </c>
      <c r="J952" s="56">
        <v>32</v>
      </c>
      <c r="K952" s="56" t="s">
        <v>52</v>
      </c>
      <c r="L952" s="56"/>
      <c r="M952" s="56" t="str">
        <f t="shared" si="28"/>
        <v>TB_SYS_BOOK_MENU.USER_ID</v>
      </c>
      <c r="N952" s="54" t="str">
        <f t="shared" si="29"/>
        <v>즐겨찾기메뉴^TB_SYS_BOOK_MENU^사용자ID^USER_ID^Y^VARCHAR2^32^Y^</v>
      </c>
    </row>
    <row r="953" spans="1:14" x14ac:dyDescent="0.25">
      <c r="A953" s="56" t="s">
        <v>669</v>
      </c>
      <c r="B953" s="56"/>
      <c r="C953" s="56" t="s">
        <v>186</v>
      </c>
      <c r="D953" s="56" t="s">
        <v>187</v>
      </c>
      <c r="E953" s="56" t="s">
        <v>1834</v>
      </c>
      <c r="F953" s="56" t="s">
        <v>1835</v>
      </c>
      <c r="G953" s="56" t="s">
        <v>52</v>
      </c>
      <c r="H953" s="56"/>
      <c r="I953" s="56" t="s">
        <v>37</v>
      </c>
      <c r="J953" s="56">
        <v>10</v>
      </c>
      <c r="K953" s="56" t="s">
        <v>52</v>
      </c>
      <c r="L953" s="56"/>
      <c r="M953" s="56" t="str">
        <f t="shared" si="28"/>
        <v>TB_SYS_BOOK_MENU.MENU_CD</v>
      </c>
      <c r="N953" s="54" t="str">
        <f t="shared" si="29"/>
        <v>즐겨찾기메뉴^TB_SYS_BOOK_MENU^메뉴코드^MENU_CD^Y^VARCHAR2^10^Y^</v>
      </c>
    </row>
    <row r="954" spans="1:14" x14ac:dyDescent="0.25">
      <c r="A954" s="56" t="s">
        <v>669</v>
      </c>
      <c r="B954" s="56"/>
      <c r="C954" s="56" t="s">
        <v>186</v>
      </c>
      <c r="D954" s="56" t="s">
        <v>187</v>
      </c>
      <c r="E954" s="56" t="s">
        <v>53</v>
      </c>
      <c r="F954" s="56" t="s">
        <v>54</v>
      </c>
      <c r="G954" s="56"/>
      <c r="H954" s="56"/>
      <c r="I954" s="56" t="s">
        <v>37</v>
      </c>
      <c r="J954" s="56">
        <v>14</v>
      </c>
      <c r="K954" s="56" t="s">
        <v>52</v>
      </c>
      <c r="L954" s="56"/>
      <c r="M954" s="56" t="str">
        <f t="shared" si="28"/>
        <v>TB_SYS_BOOK_MENU.REG_DTM</v>
      </c>
      <c r="N954" s="54" t="str">
        <f t="shared" si="29"/>
        <v>즐겨찾기메뉴^TB_SYS_BOOK_MENU^등록일시^REG_DTM^^VARCHAR2^14^Y^</v>
      </c>
    </row>
    <row r="955" spans="1:14" x14ac:dyDescent="0.25">
      <c r="A955" s="56" t="s">
        <v>669</v>
      </c>
      <c r="B955" s="56"/>
      <c r="C955" s="56" t="s">
        <v>186</v>
      </c>
      <c r="D955" s="56" t="s">
        <v>187</v>
      </c>
      <c r="E955" s="56" t="s">
        <v>55</v>
      </c>
      <c r="F955" s="56" t="s">
        <v>56</v>
      </c>
      <c r="G955" s="56"/>
      <c r="H955" s="56"/>
      <c r="I955" s="56" t="s">
        <v>37</v>
      </c>
      <c r="J955" s="56">
        <v>32</v>
      </c>
      <c r="K955" s="56" t="s">
        <v>52</v>
      </c>
      <c r="L955" s="56"/>
      <c r="M955" s="56" t="str">
        <f t="shared" si="28"/>
        <v>TB_SYS_BOOK_MENU.REGR_ID</v>
      </c>
      <c r="N955" s="54" t="str">
        <f t="shared" si="29"/>
        <v>즐겨찾기메뉴^TB_SYS_BOOK_MENU^등록자ID^REGR_ID^^VARCHAR2^32^Y^</v>
      </c>
    </row>
    <row r="956" spans="1:14" x14ac:dyDescent="0.25">
      <c r="A956" s="56" t="s">
        <v>669</v>
      </c>
      <c r="B956" s="56"/>
      <c r="C956" s="56" t="s">
        <v>152</v>
      </c>
      <c r="D956" s="56" t="s">
        <v>153</v>
      </c>
      <c r="E956" s="56" t="s">
        <v>1959</v>
      </c>
      <c r="F956" s="56" t="s">
        <v>1960</v>
      </c>
      <c r="G956" s="56" t="s">
        <v>52</v>
      </c>
      <c r="H956" s="56"/>
      <c r="I956" s="56" t="s">
        <v>37</v>
      </c>
      <c r="J956" s="56">
        <v>20</v>
      </c>
      <c r="K956" s="56" t="s">
        <v>52</v>
      </c>
      <c r="L956" s="56"/>
      <c r="M956" s="56" t="str">
        <f t="shared" si="28"/>
        <v>TB_SYS_CARD_PREFIX.CARD_PREFIX_CD</v>
      </c>
      <c r="N956" s="54" t="str">
        <f t="shared" si="29"/>
        <v>카드프리픽스^TB_SYS_CARD_PREFIX^카드프리픽스코드^CARD_PREFIX_CD^Y^VARCHAR2^20^Y^</v>
      </c>
    </row>
    <row r="957" spans="1:14" x14ac:dyDescent="0.25">
      <c r="A957" s="56" t="s">
        <v>669</v>
      </c>
      <c r="B957" s="56"/>
      <c r="C957" s="56" t="s">
        <v>152</v>
      </c>
      <c r="D957" s="56" t="s">
        <v>153</v>
      </c>
      <c r="E957" s="56" t="s">
        <v>1961</v>
      </c>
      <c r="F957" s="56" t="s">
        <v>1962</v>
      </c>
      <c r="G957" s="56"/>
      <c r="H957" s="56"/>
      <c r="I957" s="56" t="s">
        <v>37</v>
      </c>
      <c r="J957" s="56">
        <v>300</v>
      </c>
      <c r="K957" s="56" t="s">
        <v>52</v>
      </c>
      <c r="L957" s="56"/>
      <c r="M957" s="56" t="str">
        <f t="shared" si="28"/>
        <v>TB_SYS_CARD_PREFIX.CARD_NM</v>
      </c>
      <c r="N957" s="54" t="str">
        <f t="shared" si="29"/>
        <v>카드프리픽스^TB_SYS_CARD_PREFIX^카드명^CARD_NM^^VARCHAR2^300^Y^</v>
      </c>
    </row>
    <row r="958" spans="1:14" x14ac:dyDescent="0.25">
      <c r="A958" s="56" t="s">
        <v>669</v>
      </c>
      <c r="B958" s="56"/>
      <c r="C958" s="56" t="s">
        <v>152</v>
      </c>
      <c r="D958" s="56" t="s">
        <v>153</v>
      </c>
      <c r="E958" s="56" t="s">
        <v>1531</v>
      </c>
      <c r="F958" s="56" t="s">
        <v>1532</v>
      </c>
      <c r="G958" s="56"/>
      <c r="H958" s="56"/>
      <c r="I958" s="56" t="s">
        <v>37</v>
      </c>
      <c r="J958" s="56">
        <v>10</v>
      </c>
      <c r="K958" s="56" t="s">
        <v>52</v>
      </c>
      <c r="L958" s="56"/>
      <c r="M958" s="56" t="str">
        <f t="shared" si="28"/>
        <v>TB_SYS_CARD_PREFIX.CARDCO_CD</v>
      </c>
      <c r="N958" s="54" t="str">
        <f t="shared" si="29"/>
        <v>카드프리픽스^TB_SYS_CARD_PREFIX^카드사코드^CARDCO_CD^^VARCHAR2^10^Y^</v>
      </c>
    </row>
    <row r="959" spans="1:14" x14ac:dyDescent="0.25">
      <c r="A959" s="56" t="s">
        <v>669</v>
      </c>
      <c r="B959" s="56"/>
      <c r="C959" s="56" t="s">
        <v>152</v>
      </c>
      <c r="D959" s="56" t="s">
        <v>153</v>
      </c>
      <c r="E959" s="56" t="s">
        <v>1416</v>
      </c>
      <c r="F959" s="56" t="s">
        <v>1417</v>
      </c>
      <c r="G959" s="56"/>
      <c r="H959" s="56"/>
      <c r="I959" s="56" t="s">
        <v>37</v>
      </c>
      <c r="J959" s="56">
        <v>10</v>
      </c>
      <c r="K959" s="56" t="s">
        <v>52</v>
      </c>
      <c r="L959" s="56"/>
      <c r="M959" s="56" t="str">
        <f t="shared" si="28"/>
        <v>TB_SYS_CARD_PREFIX.BANK_CD</v>
      </c>
      <c r="N959" s="54" t="str">
        <f t="shared" si="29"/>
        <v>카드프리픽스^TB_SYS_CARD_PREFIX^은행코드^BANK_CD^^VARCHAR2^10^Y^</v>
      </c>
    </row>
    <row r="960" spans="1:14" x14ac:dyDescent="0.25">
      <c r="A960" s="56" t="s">
        <v>669</v>
      </c>
      <c r="B960" s="56"/>
      <c r="C960" s="56" t="s">
        <v>152</v>
      </c>
      <c r="D960" s="56" t="s">
        <v>153</v>
      </c>
      <c r="E960" s="56" t="s">
        <v>1963</v>
      </c>
      <c r="F960" s="56" t="s">
        <v>1964</v>
      </c>
      <c r="G960" s="56"/>
      <c r="H960" s="56"/>
      <c r="I960" s="56" t="s">
        <v>110</v>
      </c>
      <c r="J960" s="56">
        <v>2</v>
      </c>
      <c r="K960" s="56" t="s">
        <v>52</v>
      </c>
      <c r="L960" s="56">
        <v>0</v>
      </c>
      <c r="M960" s="56" t="str">
        <f t="shared" si="28"/>
        <v>TB_SYS_CARD_PREFIX.MAX_INSMT_MM_CNT</v>
      </c>
      <c r="N960" s="54" t="str">
        <f t="shared" si="29"/>
        <v>카드프리픽스^TB_SYS_CARD_PREFIX^최대할부개월수^MAX_INSMT_MM_CNT^^NUMBER^2^Y^0</v>
      </c>
    </row>
    <row r="961" spans="1:14" x14ac:dyDescent="0.25">
      <c r="A961" s="56" t="s">
        <v>669</v>
      </c>
      <c r="B961" s="56"/>
      <c r="C961" s="56" t="s">
        <v>152</v>
      </c>
      <c r="D961" s="56" t="s">
        <v>153</v>
      </c>
      <c r="E961" s="56" t="s">
        <v>1965</v>
      </c>
      <c r="F961" s="56" t="s">
        <v>1966</v>
      </c>
      <c r="G961" s="56"/>
      <c r="H961" s="56"/>
      <c r="I961" s="56" t="s">
        <v>37</v>
      </c>
      <c r="J961" s="56">
        <v>1</v>
      </c>
      <c r="K961" s="56" t="s">
        <v>52</v>
      </c>
      <c r="L961" s="56" t="s">
        <v>1496</v>
      </c>
      <c r="M961" s="56" t="str">
        <f t="shared" si="28"/>
        <v>TB_SYS_CARD_PREFIX.COUP_APPLY_YN</v>
      </c>
      <c r="N961" s="54" t="str">
        <f t="shared" si="29"/>
        <v>카드프리픽스^TB_SYS_CARD_PREFIX^쿠폰적용여부^COUP_APPLY_YN^^VARCHAR2^1^Y^'N'</v>
      </c>
    </row>
    <row r="962" spans="1:14" x14ac:dyDescent="0.25">
      <c r="A962" s="56" t="s">
        <v>669</v>
      </c>
      <c r="B962" s="56"/>
      <c r="C962" s="56" t="s">
        <v>152</v>
      </c>
      <c r="D962" s="56" t="s">
        <v>153</v>
      </c>
      <c r="E962" s="56" t="s">
        <v>53</v>
      </c>
      <c r="F962" s="56" t="s">
        <v>54</v>
      </c>
      <c r="G962" s="56"/>
      <c r="H962" s="56"/>
      <c r="I962" s="56" t="s">
        <v>37</v>
      </c>
      <c r="J962" s="56">
        <v>14</v>
      </c>
      <c r="K962" s="56" t="s">
        <v>52</v>
      </c>
      <c r="L962" s="56"/>
      <c r="M962" s="56" t="str">
        <f t="shared" si="28"/>
        <v>TB_SYS_CARD_PREFIX.REG_DTM</v>
      </c>
      <c r="N962" s="54" t="str">
        <f t="shared" si="29"/>
        <v>카드프리픽스^TB_SYS_CARD_PREFIX^등록일시^REG_DTM^^VARCHAR2^14^Y^</v>
      </c>
    </row>
    <row r="963" spans="1:14" x14ac:dyDescent="0.25">
      <c r="A963" s="56" t="s">
        <v>669</v>
      </c>
      <c r="B963" s="56"/>
      <c r="C963" s="56" t="s">
        <v>152</v>
      </c>
      <c r="D963" s="56" t="s">
        <v>153</v>
      </c>
      <c r="E963" s="56" t="s">
        <v>55</v>
      </c>
      <c r="F963" s="56" t="s">
        <v>56</v>
      </c>
      <c r="G963" s="56"/>
      <c r="H963" s="56"/>
      <c r="I963" s="56" t="s">
        <v>37</v>
      </c>
      <c r="J963" s="56">
        <v>32</v>
      </c>
      <c r="K963" s="56" t="s">
        <v>52</v>
      </c>
      <c r="L963" s="56"/>
      <c r="M963" s="56" t="str">
        <f t="shared" ref="M963:M1026" si="30">CONCATENATE(D963,".",F963)</f>
        <v>TB_SYS_CARD_PREFIX.REGR_ID</v>
      </c>
      <c r="N963" s="54" t="str">
        <f t="shared" ref="N963:N1026" si="31">SUBSTITUTE(CONCATENATE(C963,"^",D963,"^",E963,"^",F963,"^",G963,"^",I963,"^",J963,"^",K963,"^",TRIM(L963)),"~","-")</f>
        <v>카드프리픽스^TB_SYS_CARD_PREFIX^등록자ID^REGR_ID^^VARCHAR2^32^Y^</v>
      </c>
    </row>
    <row r="964" spans="1:14" x14ac:dyDescent="0.25">
      <c r="A964" s="56" t="s">
        <v>669</v>
      </c>
      <c r="B964" s="56"/>
      <c r="C964" s="56" t="s">
        <v>152</v>
      </c>
      <c r="D964" s="56" t="s">
        <v>153</v>
      </c>
      <c r="E964" s="56" t="s">
        <v>57</v>
      </c>
      <c r="F964" s="56" t="s">
        <v>58</v>
      </c>
      <c r="G964" s="56"/>
      <c r="H964" s="56"/>
      <c r="I964" s="56" t="s">
        <v>37</v>
      </c>
      <c r="J964" s="56">
        <v>14</v>
      </c>
      <c r="K964" s="56" t="s">
        <v>52</v>
      </c>
      <c r="L964" s="56"/>
      <c r="M964" s="56" t="str">
        <f t="shared" si="30"/>
        <v>TB_SYS_CARD_PREFIX.MOD_DTM</v>
      </c>
      <c r="N964" s="54" t="str">
        <f t="shared" si="31"/>
        <v>카드프리픽스^TB_SYS_CARD_PREFIX^수정일시^MOD_DTM^^VARCHAR2^14^Y^</v>
      </c>
    </row>
    <row r="965" spans="1:14" x14ac:dyDescent="0.25">
      <c r="A965" s="56" t="s">
        <v>669</v>
      </c>
      <c r="B965" s="56"/>
      <c r="C965" s="56" t="s">
        <v>152</v>
      </c>
      <c r="D965" s="56" t="s">
        <v>153</v>
      </c>
      <c r="E965" s="56" t="s">
        <v>59</v>
      </c>
      <c r="F965" s="56" t="s">
        <v>60</v>
      </c>
      <c r="G965" s="56"/>
      <c r="H965" s="56"/>
      <c r="I965" s="56" t="s">
        <v>37</v>
      </c>
      <c r="J965" s="56">
        <v>32</v>
      </c>
      <c r="K965" s="56" t="s">
        <v>52</v>
      </c>
      <c r="L965" s="56"/>
      <c r="M965" s="56" t="str">
        <f t="shared" si="30"/>
        <v>TB_SYS_CARD_PREFIX.MODR_ID</v>
      </c>
      <c r="N965" s="54" t="str">
        <f t="shared" si="31"/>
        <v>카드프리픽스^TB_SYS_CARD_PREFIX^수정자ID^MODR_ID^^VARCHAR2^32^Y^</v>
      </c>
    </row>
    <row r="966" spans="1:14" x14ac:dyDescent="0.25">
      <c r="A966" s="56" t="s">
        <v>669</v>
      </c>
      <c r="B966" s="56"/>
      <c r="C966" s="56" t="s">
        <v>144</v>
      </c>
      <c r="D966" s="56" t="s">
        <v>145</v>
      </c>
      <c r="E966" s="56" t="s">
        <v>1170</v>
      </c>
      <c r="F966" s="56" t="s">
        <v>1171</v>
      </c>
      <c r="G966" s="56" t="s">
        <v>52</v>
      </c>
      <c r="H966" s="56"/>
      <c r="I966" s="56" t="s">
        <v>37</v>
      </c>
      <c r="J966" s="56">
        <v>10</v>
      </c>
      <c r="K966" s="56" t="s">
        <v>52</v>
      </c>
      <c r="L966" s="56"/>
      <c r="M966" s="56" t="str">
        <f t="shared" si="30"/>
        <v>TB_SYS_FILE.FILE_NO</v>
      </c>
      <c r="N966" s="54" t="str">
        <f t="shared" si="31"/>
        <v>파일^TB_SYS_FILE^파일번호^FILE_NO^Y^VARCHAR2^10^Y^</v>
      </c>
    </row>
    <row r="967" spans="1:14" x14ac:dyDescent="0.25">
      <c r="A967" s="56" t="s">
        <v>669</v>
      </c>
      <c r="B967" s="56"/>
      <c r="C967" s="56" t="s">
        <v>144</v>
      </c>
      <c r="D967" s="56" t="s">
        <v>145</v>
      </c>
      <c r="E967" s="56" t="s">
        <v>1967</v>
      </c>
      <c r="F967" s="56" t="s">
        <v>1968</v>
      </c>
      <c r="G967" s="56" t="s">
        <v>52</v>
      </c>
      <c r="H967" s="56"/>
      <c r="I967" s="56" t="s">
        <v>110</v>
      </c>
      <c r="J967" s="56">
        <v>3</v>
      </c>
      <c r="K967" s="56" t="s">
        <v>52</v>
      </c>
      <c r="L967" s="56">
        <v>1</v>
      </c>
      <c r="M967" s="56" t="str">
        <f t="shared" si="30"/>
        <v>TB_SYS_FILE.FILE_DTL_NO</v>
      </c>
      <c r="N967" s="54" t="str">
        <f t="shared" si="31"/>
        <v>파일^TB_SYS_FILE^파일상세번호^FILE_DTL_NO^Y^NUMBER^3^Y^1</v>
      </c>
    </row>
    <row r="968" spans="1:14" x14ac:dyDescent="0.25">
      <c r="A968" s="56" t="s">
        <v>669</v>
      </c>
      <c r="B968" s="56"/>
      <c r="C968" s="56" t="s">
        <v>144</v>
      </c>
      <c r="D968" s="56" t="s">
        <v>145</v>
      </c>
      <c r="E968" s="56" t="s">
        <v>1969</v>
      </c>
      <c r="F968" s="56" t="s">
        <v>1970</v>
      </c>
      <c r="G968" s="56"/>
      <c r="H968" s="56"/>
      <c r="I968" s="56" t="s">
        <v>37</v>
      </c>
      <c r="J968" s="56">
        <v>300</v>
      </c>
      <c r="K968" s="56" t="s">
        <v>52</v>
      </c>
      <c r="L968" s="56"/>
      <c r="M968" s="56" t="str">
        <f t="shared" si="30"/>
        <v>TB_SYS_FILE.ORI_FILE_NM</v>
      </c>
      <c r="N968" s="54" t="str">
        <f t="shared" si="31"/>
        <v>파일^TB_SYS_FILE^원파일명^ORI_FILE_NM^^VARCHAR2^300^Y^</v>
      </c>
    </row>
    <row r="969" spans="1:14" x14ac:dyDescent="0.25">
      <c r="A969" s="56" t="s">
        <v>669</v>
      </c>
      <c r="B969" s="56"/>
      <c r="C969" s="56" t="s">
        <v>144</v>
      </c>
      <c r="D969" s="56" t="s">
        <v>145</v>
      </c>
      <c r="E969" s="56" t="s">
        <v>1333</v>
      </c>
      <c r="F969" s="56" t="s">
        <v>1334</v>
      </c>
      <c r="G969" s="56"/>
      <c r="H969" s="56"/>
      <c r="I969" s="56" t="s">
        <v>37</v>
      </c>
      <c r="J969" s="56">
        <v>300</v>
      </c>
      <c r="K969" s="56" t="s">
        <v>52</v>
      </c>
      <c r="L969" s="56"/>
      <c r="M969" s="56" t="str">
        <f t="shared" si="30"/>
        <v>TB_SYS_FILE.FILE_NM</v>
      </c>
      <c r="N969" s="54" t="str">
        <f t="shared" si="31"/>
        <v>파일^TB_SYS_FILE^파일명^FILE_NM^^VARCHAR2^300^Y^</v>
      </c>
    </row>
    <row r="970" spans="1:14" x14ac:dyDescent="0.25">
      <c r="A970" s="56" t="s">
        <v>669</v>
      </c>
      <c r="B970" s="56"/>
      <c r="C970" s="56" t="s">
        <v>144</v>
      </c>
      <c r="D970" s="56" t="s">
        <v>145</v>
      </c>
      <c r="E970" s="56" t="s">
        <v>1971</v>
      </c>
      <c r="F970" s="56" t="s">
        <v>1972</v>
      </c>
      <c r="G970" s="56"/>
      <c r="H970" s="56"/>
      <c r="I970" s="56" t="s">
        <v>37</v>
      </c>
      <c r="J970" s="56">
        <v>10</v>
      </c>
      <c r="K970" s="56" t="s">
        <v>52</v>
      </c>
      <c r="L970" s="56"/>
      <c r="M970" s="56" t="str">
        <f t="shared" si="30"/>
        <v>TB_SYS_FILE.FILE_TP_CD</v>
      </c>
      <c r="N970" s="54" t="str">
        <f t="shared" si="31"/>
        <v>파일^TB_SYS_FILE^파일유형코드^FILE_TP_CD^^VARCHAR2^10^Y^</v>
      </c>
    </row>
    <row r="971" spans="1:14" x14ac:dyDescent="0.25">
      <c r="A971" s="56" t="s">
        <v>669</v>
      </c>
      <c r="B971" s="56"/>
      <c r="C971" s="56" t="s">
        <v>144</v>
      </c>
      <c r="D971" s="56" t="s">
        <v>145</v>
      </c>
      <c r="E971" s="56" t="s">
        <v>1973</v>
      </c>
      <c r="F971" s="56" t="s">
        <v>1974</v>
      </c>
      <c r="G971" s="56"/>
      <c r="H971" s="56"/>
      <c r="I971" s="56" t="s">
        <v>110</v>
      </c>
      <c r="J971" s="56">
        <v>10</v>
      </c>
      <c r="K971" s="56" t="s">
        <v>52</v>
      </c>
      <c r="L971" s="56">
        <v>0</v>
      </c>
      <c r="M971" s="56" t="str">
        <f t="shared" si="30"/>
        <v>TB_SYS_FILE.FILE_SIZE</v>
      </c>
      <c r="N971" s="54" t="str">
        <f t="shared" si="31"/>
        <v>파일^TB_SYS_FILE^파일크기^FILE_SIZE^^NUMBER^10^Y^0</v>
      </c>
    </row>
    <row r="972" spans="1:14" x14ac:dyDescent="0.25">
      <c r="A972" s="56" t="s">
        <v>669</v>
      </c>
      <c r="B972" s="56"/>
      <c r="C972" s="56" t="s">
        <v>144</v>
      </c>
      <c r="D972" s="56" t="s">
        <v>145</v>
      </c>
      <c r="E972" s="56" t="s">
        <v>1975</v>
      </c>
      <c r="F972" s="56" t="s">
        <v>1976</v>
      </c>
      <c r="G972" s="56"/>
      <c r="H972" s="56"/>
      <c r="I972" s="56" t="s">
        <v>37</v>
      </c>
      <c r="J972" s="56">
        <v>300</v>
      </c>
      <c r="K972" s="56" t="s">
        <v>52</v>
      </c>
      <c r="L972" s="56"/>
      <c r="M972" s="56" t="str">
        <f t="shared" si="30"/>
        <v>TB_SYS_FILE.FILE_PATH_NM</v>
      </c>
      <c r="N972" s="54" t="str">
        <f t="shared" si="31"/>
        <v>파일^TB_SYS_FILE^파일경로명^FILE_PATH_NM^^VARCHAR2^300^Y^</v>
      </c>
    </row>
    <row r="973" spans="1:14" x14ac:dyDescent="0.25">
      <c r="A973" s="56" t="s">
        <v>669</v>
      </c>
      <c r="B973" s="56"/>
      <c r="C973" s="56" t="s">
        <v>144</v>
      </c>
      <c r="D973" s="56" t="s">
        <v>145</v>
      </c>
      <c r="E973" s="56" t="s">
        <v>61</v>
      </c>
      <c r="F973" s="56" t="s">
        <v>62</v>
      </c>
      <c r="G973" s="56"/>
      <c r="H973" s="56"/>
      <c r="I973" s="56" t="s">
        <v>37</v>
      </c>
      <c r="J973" s="56">
        <v>2000</v>
      </c>
      <c r="K973" s="56"/>
      <c r="L973" s="56"/>
      <c r="M973" s="56" t="str">
        <f t="shared" si="30"/>
        <v>TB_SYS_FILE.REMARK</v>
      </c>
      <c r="N973" s="54" t="str">
        <f t="shared" si="31"/>
        <v>파일^TB_SYS_FILE^비고^REMARK^^VARCHAR2^2000^^</v>
      </c>
    </row>
    <row r="974" spans="1:14" x14ac:dyDescent="0.25">
      <c r="A974" s="56" t="s">
        <v>669</v>
      </c>
      <c r="B974" s="56"/>
      <c r="C974" s="56" t="s">
        <v>144</v>
      </c>
      <c r="D974" s="56" t="s">
        <v>145</v>
      </c>
      <c r="E974" s="56" t="s">
        <v>53</v>
      </c>
      <c r="F974" s="56" t="s">
        <v>54</v>
      </c>
      <c r="G974" s="56"/>
      <c r="H974" s="56"/>
      <c r="I974" s="56" t="s">
        <v>37</v>
      </c>
      <c r="J974" s="56">
        <v>14</v>
      </c>
      <c r="K974" s="56" t="s">
        <v>52</v>
      </c>
      <c r="L974" s="56"/>
      <c r="M974" s="56" t="str">
        <f t="shared" si="30"/>
        <v>TB_SYS_FILE.REG_DTM</v>
      </c>
      <c r="N974" s="54" t="str">
        <f t="shared" si="31"/>
        <v>파일^TB_SYS_FILE^등록일시^REG_DTM^^VARCHAR2^14^Y^</v>
      </c>
    </row>
    <row r="975" spans="1:14" x14ac:dyDescent="0.25">
      <c r="A975" s="56" t="s">
        <v>669</v>
      </c>
      <c r="B975" s="56"/>
      <c r="C975" s="56" t="s">
        <v>144</v>
      </c>
      <c r="D975" s="56" t="s">
        <v>145</v>
      </c>
      <c r="E975" s="56" t="s">
        <v>55</v>
      </c>
      <c r="F975" s="56" t="s">
        <v>56</v>
      </c>
      <c r="G975" s="56"/>
      <c r="H975" s="56"/>
      <c r="I975" s="56" t="s">
        <v>37</v>
      </c>
      <c r="J975" s="56">
        <v>32</v>
      </c>
      <c r="K975" s="56" t="s">
        <v>52</v>
      </c>
      <c r="L975" s="56"/>
      <c r="M975" s="56" t="str">
        <f t="shared" si="30"/>
        <v>TB_SYS_FILE.REGR_ID</v>
      </c>
      <c r="N975" s="54" t="str">
        <f t="shared" si="31"/>
        <v>파일^TB_SYS_FILE^등록자ID^REGR_ID^^VARCHAR2^32^Y^</v>
      </c>
    </row>
    <row r="976" spans="1:14" x14ac:dyDescent="0.25">
      <c r="A976" s="56" t="s">
        <v>669</v>
      </c>
      <c r="B976" s="56"/>
      <c r="C976" s="56" t="s">
        <v>164</v>
      </c>
      <c r="D976" s="56" t="s">
        <v>165</v>
      </c>
      <c r="E976" s="56" t="s">
        <v>1863</v>
      </c>
      <c r="F976" s="56" t="s">
        <v>1864</v>
      </c>
      <c r="G976" s="56" t="s">
        <v>52</v>
      </c>
      <c r="H976" s="56"/>
      <c r="I976" s="56" t="s">
        <v>37</v>
      </c>
      <c r="J976" s="56">
        <v>11</v>
      </c>
      <c r="K976" s="56" t="s">
        <v>52</v>
      </c>
      <c r="L976" s="56"/>
      <c r="M976" s="56" t="str">
        <f t="shared" si="30"/>
        <v>TB_SYS_PROG.PROG_CD</v>
      </c>
      <c r="N976" s="54" t="str">
        <f t="shared" si="31"/>
        <v>프로그램^TB_SYS_PROG^프로그램코드^PROG_CD^Y^VARCHAR2^11^Y^</v>
      </c>
    </row>
    <row r="977" spans="1:14" x14ac:dyDescent="0.25">
      <c r="A977" s="56" t="s">
        <v>669</v>
      </c>
      <c r="B977" s="56"/>
      <c r="C977" s="56" t="s">
        <v>164</v>
      </c>
      <c r="D977" s="56" t="s">
        <v>165</v>
      </c>
      <c r="E977" s="56" t="s">
        <v>1977</v>
      </c>
      <c r="F977" s="56" t="s">
        <v>1978</v>
      </c>
      <c r="G977" s="56"/>
      <c r="H977" s="56"/>
      <c r="I977" s="56" t="s">
        <v>37</v>
      </c>
      <c r="J977" s="56">
        <v>300</v>
      </c>
      <c r="K977" s="56" t="s">
        <v>52</v>
      </c>
      <c r="L977" s="56"/>
      <c r="M977" s="56" t="str">
        <f t="shared" si="30"/>
        <v>TB_SYS_PROG.PROG_NM</v>
      </c>
      <c r="N977" s="54" t="str">
        <f t="shared" si="31"/>
        <v>프로그램^TB_SYS_PROG^프로그램명^PROG_NM^^VARCHAR2^300^Y^</v>
      </c>
    </row>
    <row r="978" spans="1:14" x14ac:dyDescent="0.25">
      <c r="A978" s="56" t="s">
        <v>669</v>
      </c>
      <c r="B978" s="56"/>
      <c r="C978" s="56" t="s">
        <v>164</v>
      </c>
      <c r="D978" s="56" t="s">
        <v>165</v>
      </c>
      <c r="E978" s="56" t="s">
        <v>1882</v>
      </c>
      <c r="F978" s="56" t="s">
        <v>1883</v>
      </c>
      <c r="G978" s="56"/>
      <c r="H978" s="56"/>
      <c r="I978" s="56" t="s">
        <v>37</v>
      </c>
      <c r="J978" s="56">
        <v>3</v>
      </c>
      <c r="K978" s="56" t="s">
        <v>52</v>
      </c>
      <c r="L978" s="56"/>
      <c r="M978" s="56" t="str">
        <f t="shared" si="30"/>
        <v>TB_SYS_PROG.MODULE_CD</v>
      </c>
      <c r="N978" s="54" t="str">
        <f t="shared" si="31"/>
        <v>프로그램^TB_SYS_PROG^모듈코드^MODULE_CD^^VARCHAR2^3^Y^</v>
      </c>
    </row>
    <row r="979" spans="1:14" x14ac:dyDescent="0.25">
      <c r="A979" s="56" t="s">
        <v>669</v>
      </c>
      <c r="B979" s="56"/>
      <c r="C979" s="56" t="s">
        <v>164</v>
      </c>
      <c r="D979" s="56" t="s">
        <v>165</v>
      </c>
      <c r="E979" s="56" t="s">
        <v>1979</v>
      </c>
      <c r="F979" s="56" t="s">
        <v>1980</v>
      </c>
      <c r="G979" s="56"/>
      <c r="H979" s="56"/>
      <c r="I979" s="56" t="s">
        <v>37</v>
      </c>
      <c r="J979" s="56">
        <v>100</v>
      </c>
      <c r="K979" s="56" t="s">
        <v>52</v>
      </c>
      <c r="L979" s="56"/>
      <c r="M979" s="56" t="str">
        <f t="shared" si="30"/>
        <v>TB_SYS_PROG.PROG_URL</v>
      </c>
      <c r="N979" s="54" t="str">
        <f t="shared" si="31"/>
        <v>프로그램^TB_SYS_PROG^프로그램URL^PROG_URL^^VARCHAR2^100^Y^</v>
      </c>
    </row>
    <row r="980" spans="1:14" x14ac:dyDescent="0.25">
      <c r="A980" s="56" t="s">
        <v>669</v>
      </c>
      <c r="B980" s="56"/>
      <c r="C980" s="56" t="s">
        <v>164</v>
      </c>
      <c r="D980" s="56" t="s">
        <v>165</v>
      </c>
      <c r="E980" s="56" t="s">
        <v>50</v>
      </c>
      <c r="F980" s="56" t="s">
        <v>51</v>
      </c>
      <c r="G980" s="56"/>
      <c r="H980" s="56"/>
      <c r="I980" s="56" t="s">
        <v>37</v>
      </c>
      <c r="J980" s="56">
        <v>1</v>
      </c>
      <c r="K980" s="56" t="s">
        <v>52</v>
      </c>
      <c r="L980" s="56" t="s">
        <v>1276</v>
      </c>
      <c r="M980" s="56" t="str">
        <f t="shared" si="30"/>
        <v>TB_SYS_PROG.USE_YN</v>
      </c>
      <c r="N980" s="54" t="str">
        <f t="shared" si="31"/>
        <v>프로그램^TB_SYS_PROG^사용여부^USE_YN^^VARCHAR2^1^Y^'Y'</v>
      </c>
    </row>
    <row r="981" spans="1:14" x14ac:dyDescent="0.25">
      <c r="A981" s="56" t="s">
        <v>669</v>
      </c>
      <c r="B981" s="56"/>
      <c r="C981" s="56" t="s">
        <v>164</v>
      </c>
      <c r="D981" s="56" t="s">
        <v>165</v>
      </c>
      <c r="E981" s="56" t="s">
        <v>61</v>
      </c>
      <c r="F981" s="56" t="s">
        <v>62</v>
      </c>
      <c r="G981" s="56"/>
      <c r="H981" s="56"/>
      <c r="I981" s="56" t="s">
        <v>37</v>
      </c>
      <c r="J981" s="56">
        <v>2000</v>
      </c>
      <c r="K981" s="56"/>
      <c r="L981" s="56"/>
      <c r="M981" s="56" t="str">
        <f t="shared" si="30"/>
        <v>TB_SYS_PROG.REMARK</v>
      </c>
      <c r="N981" s="54" t="str">
        <f t="shared" si="31"/>
        <v>프로그램^TB_SYS_PROG^비고^REMARK^^VARCHAR2^2000^^</v>
      </c>
    </row>
    <row r="982" spans="1:14" x14ac:dyDescent="0.25">
      <c r="A982" s="56" t="s">
        <v>669</v>
      </c>
      <c r="B982" s="56"/>
      <c r="C982" s="56" t="s">
        <v>164</v>
      </c>
      <c r="D982" s="56" t="s">
        <v>165</v>
      </c>
      <c r="E982" s="56" t="s">
        <v>53</v>
      </c>
      <c r="F982" s="56" t="s">
        <v>54</v>
      </c>
      <c r="G982" s="56"/>
      <c r="H982" s="56"/>
      <c r="I982" s="56" t="s">
        <v>37</v>
      </c>
      <c r="J982" s="56">
        <v>14</v>
      </c>
      <c r="K982" s="56" t="s">
        <v>52</v>
      </c>
      <c r="L982" s="56"/>
      <c r="M982" s="56" t="str">
        <f t="shared" si="30"/>
        <v>TB_SYS_PROG.REG_DTM</v>
      </c>
      <c r="N982" s="54" t="str">
        <f t="shared" si="31"/>
        <v>프로그램^TB_SYS_PROG^등록일시^REG_DTM^^VARCHAR2^14^Y^</v>
      </c>
    </row>
    <row r="983" spans="1:14" x14ac:dyDescent="0.25">
      <c r="A983" s="56" t="s">
        <v>669</v>
      </c>
      <c r="B983" s="56"/>
      <c r="C983" s="56" t="s">
        <v>164</v>
      </c>
      <c r="D983" s="56" t="s">
        <v>165</v>
      </c>
      <c r="E983" s="56" t="s">
        <v>55</v>
      </c>
      <c r="F983" s="56" t="s">
        <v>56</v>
      </c>
      <c r="G983" s="56"/>
      <c r="H983" s="56"/>
      <c r="I983" s="56" t="s">
        <v>37</v>
      </c>
      <c r="J983" s="56">
        <v>32</v>
      </c>
      <c r="K983" s="56" t="s">
        <v>52</v>
      </c>
      <c r="L983" s="56"/>
      <c r="M983" s="56" t="str">
        <f t="shared" si="30"/>
        <v>TB_SYS_PROG.REGR_ID</v>
      </c>
      <c r="N983" s="54" t="str">
        <f t="shared" si="31"/>
        <v>프로그램^TB_SYS_PROG^등록자ID^REGR_ID^^VARCHAR2^32^Y^</v>
      </c>
    </row>
    <row r="984" spans="1:14" x14ac:dyDescent="0.25">
      <c r="A984" s="56" t="s">
        <v>669</v>
      </c>
      <c r="B984" s="56"/>
      <c r="C984" s="56" t="s">
        <v>164</v>
      </c>
      <c r="D984" s="56" t="s">
        <v>165</v>
      </c>
      <c r="E984" s="56" t="s">
        <v>57</v>
      </c>
      <c r="F984" s="56" t="s">
        <v>58</v>
      </c>
      <c r="G984" s="56"/>
      <c r="H984" s="56"/>
      <c r="I984" s="56" t="s">
        <v>37</v>
      </c>
      <c r="J984" s="56">
        <v>14</v>
      </c>
      <c r="K984" s="56" t="s">
        <v>52</v>
      </c>
      <c r="L984" s="56"/>
      <c r="M984" s="56" t="str">
        <f t="shared" si="30"/>
        <v>TB_SYS_PROG.MOD_DTM</v>
      </c>
      <c r="N984" s="54" t="str">
        <f t="shared" si="31"/>
        <v>프로그램^TB_SYS_PROG^수정일시^MOD_DTM^^VARCHAR2^14^Y^</v>
      </c>
    </row>
    <row r="985" spans="1:14" x14ac:dyDescent="0.25">
      <c r="A985" s="56" t="s">
        <v>669</v>
      </c>
      <c r="B985" s="56"/>
      <c r="C985" s="56" t="s">
        <v>164</v>
      </c>
      <c r="D985" s="56" t="s">
        <v>165</v>
      </c>
      <c r="E985" s="56" t="s">
        <v>59</v>
      </c>
      <c r="F985" s="56" t="s">
        <v>60</v>
      </c>
      <c r="G985" s="56"/>
      <c r="H985" s="56"/>
      <c r="I985" s="56" t="s">
        <v>37</v>
      </c>
      <c r="J985" s="56">
        <v>32</v>
      </c>
      <c r="K985" s="56" t="s">
        <v>52</v>
      </c>
      <c r="L985" s="56"/>
      <c r="M985" s="56" t="str">
        <f t="shared" si="30"/>
        <v>TB_SYS_PROG.MODR_ID</v>
      </c>
      <c r="N985" s="54" t="str">
        <f t="shared" si="31"/>
        <v>프로그램^TB_SYS_PROG^수정자ID^MODR_ID^^VARCHAR2^32^Y^</v>
      </c>
    </row>
    <row r="986" spans="1:14" x14ac:dyDescent="0.25">
      <c r="A986" s="56" t="s">
        <v>669</v>
      </c>
      <c r="B986" s="56"/>
      <c r="C986" s="56" t="s">
        <v>166</v>
      </c>
      <c r="D986" s="56" t="s">
        <v>39</v>
      </c>
      <c r="E986" s="56" t="s">
        <v>1863</v>
      </c>
      <c r="F986" s="56" t="s">
        <v>1864</v>
      </c>
      <c r="G986" s="56" t="s">
        <v>52</v>
      </c>
      <c r="H986" s="56"/>
      <c r="I986" s="56" t="s">
        <v>37</v>
      </c>
      <c r="J986" s="56">
        <v>11</v>
      </c>
      <c r="K986" s="56" t="s">
        <v>52</v>
      </c>
      <c r="L986" s="56"/>
      <c r="M986" s="56" t="str">
        <f t="shared" si="30"/>
        <v>TB_SYS_PROG_FN.PROG_CD</v>
      </c>
      <c r="N986" s="54" t="str">
        <f t="shared" si="31"/>
        <v>프로그램기능^TB_SYS_PROG_FN^프로그램코드^PROG_CD^Y^VARCHAR2^11^Y^</v>
      </c>
    </row>
    <row r="987" spans="1:14" x14ac:dyDescent="0.25">
      <c r="A987" s="56" t="s">
        <v>669</v>
      </c>
      <c r="B987" s="56"/>
      <c r="C987" s="56" t="s">
        <v>166</v>
      </c>
      <c r="D987" s="56" t="s">
        <v>39</v>
      </c>
      <c r="E987" s="56" t="s">
        <v>1875</v>
      </c>
      <c r="F987" s="56" t="s">
        <v>38</v>
      </c>
      <c r="G987" s="56" t="s">
        <v>52</v>
      </c>
      <c r="H987" s="56"/>
      <c r="I987" s="56" t="s">
        <v>37</v>
      </c>
      <c r="J987" s="56">
        <v>2</v>
      </c>
      <c r="K987" s="56" t="s">
        <v>52</v>
      </c>
      <c r="L987" s="56"/>
      <c r="M987" s="56" t="str">
        <f t="shared" si="30"/>
        <v>TB_SYS_PROG_FN.FN_CD</v>
      </c>
      <c r="N987" s="54" t="str">
        <f t="shared" si="31"/>
        <v>프로그램기능^TB_SYS_PROG_FN^기능코드^FN_CD^Y^VARCHAR2^2^Y^</v>
      </c>
    </row>
    <row r="988" spans="1:14" x14ac:dyDescent="0.25">
      <c r="A988" s="56" t="s">
        <v>669</v>
      </c>
      <c r="B988" s="56"/>
      <c r="C988" s="56" t="s">
        <v>166</v>
      </c>
      <c r="D988" s="56" t="s">
        <v>39</v>
      </c>
      <c r="E988" s="56" t="s">
        <v>1981</v>
      </c>
      <c r="F988" s="56" t="s">
        <v>1982</v>
      </c>
      <c r="G988" s="56"/>
      <c r="H988" s="56"/>
      <c r="I988" s="56" t="s">
        <v>37</v>
      </c>
      <c r="J988" s="56">
        <v>300</v>
      </c>
      <c r="K988" s="56" t="s">
        <v>52</v>
      </c>
      <c r="L988" s="56"/>
      <c r="M988" s="56" t="str">
        <f t="shared" si="30"/>
        <v>TB_SYS_PROG_FN.BTN_NM</v>
      </c>
      <c r="N988" s="54" t="str">
        <f t="shared" si="31"/>
        <v>프로그램기능^TB_SYS_PROG_FN^버튼명^BTN_NM^^VARCHAR2^300^Y^</v>
      </c>
    </row>
    <row r="989" spans="1:14" x14ac:dyDescent="0.25">
      <c r="A989" s="56" t="s">
        <v>669</v>
      </c>
      <c r="B989" s="56"/>
      <c r="C989" s="56" t="s">
        <v>166</v>
      </c>
      <c r="D989" s="56" t="s">
        <v>39</v>
      </c>
      <c r="E989" s="56" t="s">
        <v>1836</v>
      </c>
      <c r="F989" s="56" t="s">
        <v>40</v>
      </c>
      <c r="G989" s="56"/>
      <c r="H989" s="56"/>
      <c r="I989" s="56" t="s">
        <v>37</v>
      </c>
      <c r="J989" s="56">
        <v>3</v>
      </c>
      <c r="K989" s="56" t="s">
        <v>52</v>
      </c>
      <c r="L989" s="56"/>
      <c r="M989" s="56" t="str">
        <f t="shared" si="30"/>
        <v>TB_SYS_PROG_FN.FN_AUTH_TP_CD</v>
      </c>
      <c r="N989" s="54" t="str">
        <f t="shared" si="31"/>
        <v>프로그램기능^TB_SYS_PROG_FN^기능권한유형코드^FN_AUTH_TP_CD^^VARCHAR2^3^Y^</v>
      </c>
    </row>
    <row r="990" spans="1:14" x14ac:dyDescent="0.25">
      <c r="A990" s="56" t="s">
        <v>669</v>
      </c>
      <c r="B990" s="56"/>
      <c r="C990" s="56" t="s">
        <v>166</v>
      </c>
      <c r="D990" s="56" t="s">
        <v>39</v>
      </c>
      <c r="E990" s="56" t="s">
        <v>1983</v>
      </c>
      <c r="F990" s="56" t="s">
        <v>1984</v>
      </c>
      <c r="G990" s="56"/>
      <c r="H990" s="56"/>
      <c r="I990" s="56" t="s">
        <v>37</v>
      </c>
      <c r="J990" s="56">
        <v>100</v>
      </c>
      <c r="K990" s="56"/>
      <c r="L990" s="56"/>
      <c r="M990" s="56" t="str">
        <f t="shared" si="30"/>
        <v>TB_SYS_PROG_FN.CSS_NM</v>
      </c>
      <c r="N990" s="54" t="str">
        <f t="shared" si="31"/>
        <v>프로그램기능^TB_SYS_PROG_FN^CSS명^CSS_NM^^VARCHAR2^100^^</v>
      </c>
    </row>
    <row r="991" spans="1:14" x14ac:dyDescent="0.25">
      <c r="A991" s="56" t="s">
        <v>669</v>
      </c>
      <c r="B991" s="56"/>
      <c r="C991" s="56" t="s">
        <v>166</v>
      </c>
      <c r="D991" s="56" t="s">
        <v>39</v>
      </c>
      <c r="E991" s="56" t="s">
        <v>1555</v>
      </c>
      <c r="F991" s="56" t="s">
        <v>1556</v>
      </c>
      <c r="G991" s="56"/>
      <c r="H991" s="56"/>
      <c r="I991" s="56" t="s">
        <v>110</v>
      </c>
      <c r="J991" s="56">
        <v>3</v>
      </c>
      <c r="K991" s="56" t="s">
        <v>52</v>
      </c>
      <c r="L991" s="56">
        <v>1</v>
      </c>
      <c r="M991" s="56" t="str">
        <f t="shared" si="30"/>
        <v>TB_SYS_PROG_FN.SORT_NO</v>
      </c>
      <c r="N991" s="54" t="str">
        <f t="shared" si="31"/>
        <v>프로그램기능^TB_SYS_PROG_FN^정렬번호^SORT_NO^^NUMBER^3^Y^1</v>
      </c>
    </row>
    <row r="992" spans="1:14" x14ac:dyDescent="0.25">
      <c r="A992" s="56" t="s">
        <v>669</v>
      </c>
      <c r="B992" s="56"/>
      <c r="C992" s="56" t="s">
        <v>166</v>
      </c>
      <c r="D992" s="56" t="s">
        <v>39</v>
      </c>
      <c r="E992" s="56" t="s">
        <v>1985</v>
      </c>
      <c r="F992" s="56" t="s">
        <v>1986</v>
      </c>
      <c r="G992" s="56"/>
      <c r="H992" s="56"/>
      <c r="I992" s="56" t="s">
        <v>37</v>
      </c>
      <c r="J992" s="56">
        <v>300</v>
      </c>
      <c r="K992" s="56"/>
      <c r="L992" s="56"/>
      <c r="M992" s="56" t="str">
        <f t="shared" si="30"/>
        <v>TB_SYS_PROG_FN.JS_FN_NM</v>
      </c>
      <c r="N992" s="54" t="str">
        <f t="shared" si="31"/>
        <v>프로그램기능^TB_SYS_PROG_FN^자바스크립트함수명^JS_FN_NM^^VARCHAR2^300^^</v>
      </c>
    </row>
    <row r="993" spans="1:14" x14ac:dyDescent="0.25">
      <c r="A993" s="56" t="s">
        <v>669</v>
      </c>
      <c r="B993" s="56"/>
      <c r="C993" s="56" t="s">
        <v>166</v>
      </c>
      <c r="D993" s="56" t="s">
        <v>39</v>
      </c>
      <c r="E993" s="56" t="s">
        <v>1929</v>
      </c>
      <c r="F993" s="56" t="s">
        <v>1930</v>
      </c>
      <c r="G993" s="56"/>
      <c r="H993" s="56"/>
      <c r="I993" s="56" t="s">
        <v>37</v>
      </c>
      <c r="J993" s="56">
        <v>100</v>
      </c>
      <c r="K993" s="56"/>
      <c r="L993" s="56"/>
      <c r="M993" s="56" t="str">
        <f t="shared" si="30"/>
        <v>TB_SYS_PROG_FN.METHOD_NM</v>
      </c>
      <c r="N993" s="54" t="str">
        <f t="shared" si="31"/>
        <v>프로그램기능^TB_SYS_PROG_FN^메소드명^METHOD_NM^^VARCHAR2^100^^</v>
      </c>
    </row>
    <row r="994" spans="1:14" x14ac:dyDescent="0.25">
      <c r="A994" s="56" t="s">
        <v>669</v>
      </c>
      <c r="B994" s="56"/>
      <c r="C994" s="56" t="s">
        <v>166</v>
      </c>
      <c r="D994" s="56" t="s">
        <v>39</v>
      </c>
      <c r="E994" s="56" t="s">
        <v>1987</v>
      </c>
      <c r="F994" s="56" t="s">
        <v>1988</v>
      </c>
      <c r="G994" s="56"/>
      <c r="H994" s="56"/>
      <c r="I994" s="56" t="s">
        <v>37</v>
      </c>
      <c r="J994" s="56">
        <v>1</v>
      </c>
      <c r="K994" s="56" t="s">
        <v>52</v>
      </c>
      <c r="L994" s="56" t="s">
        <v>1276</v>
      </c>
      <c r="M994" s="56" t="str">
        <f t="shared" si="30"/>
        <v>TB_SYS_PROG_FN.COMM_BTN_YN</v>
      </c>
      <c r="N994" s="54" t="str">
        <f t="shared" si="31"/>
        <v>프로그램기능^TB_SYS_PROG_FN^공통버튼여부^COMM_BTN_YN^^VARCHAR2^1^Y^'Y'</v>
      </c>
    </row>
    <row r="995" spans="1:14" x14ac:dyDescent="0.25">
      <c r="A995" s="56" t="s">
        <v>669</v>
      </c>
      <c r="B995" s="56"/>
      <c r="C995" s="56" t="s">
        <v>166</v>
      </c>
      <c r="D995" s="56" t="s">
        <v>39</v>
      </c>
      <c r="E995" s="56" t="s">
        <v>50</v>
      </c>
      <c r="F995" s="56" t="s">
        <v>51</v>
      </c>
      <c r="G995" s="56"/>
      <c r="H995" s="56"/>
      <c r="I995" s="56" t="s">
        <v>37</v>
      </c>
      <c r="J995" s="56">
        <v>1</v>
      </c>
      <c r="K995" s="56" t="s">
        <v>52</v>
      </c>
      <c r="L995" s="56" t="s">
        <v>1276</v>
      </c>
      <c r="M995" s="56" t="str">
        <f t="shared" si="30"/>
        <v>TB_SYS_PROG_FN.USE_YN</v>
      </c>
      <c r="N995" s="54" t="str">
        <f t="shared" si="31"/>
        <v>프로그램기능^TB_SYS_PROG_FN^사용여부^USE_YN^^VARCHAR2^1^Y^'Y'</v>
      </c>
    </row>
    <row r="996" spans="1:14" x14ac:dyDescent="0.25">
      <c r="A996" s="56" t="s">
        <v>669</v>
      </c>
      <c r="B996" s="56"/>
      <c r="C996" s="56" t="s">
        <v>166</v>
      </c>
      <c r="D996" s="56" t="s">
        <v>39</v>
      </c>
      <c r="E996" s="56" t="s">
        <v>61</v>
      </c>
      <c r="F996" s="56" t="s">
        <v>62</v>
      </c>
      <c r="G996" s="56"/>
      <c r="H996" s="56"/>
      <c r="I996" s="56" t="s">
        <v>37</v>
      </c>
      <c r="J996" s="56">
        <v>2000</v>
      </c>
      <c r="K996" s="56"/>
      <c r="L996" s="56"/>
      <c r="M996" s="56" t="str">
        <f t="shared" si="30"/>
        <v>TB_SYS_PROG_FN.REMARK</v>
      </c>
      <c r="N996" s="54" t="str">
        <f t="shared" si="31"/>
        <v>프로그램기능^TB_SYS_PROG_FN^비고^REMARK^^VARCHAR2^2000^^</v>
      </c>
    </row>
    <row r="997" spans="1:14" x14ac:dyDescent="0.25">
      <c r="A997" s="56" t="s">
        <v>669</v>
      </c>
      <c r="B997" s="56"/>
      <c r="C997" s="56" t="s">
        <v>166</v>
      </c>
      <c r="D997" s="56" t="s">
        <v>39</v>
      </c>
      <c r="E997" s="56" t="s">
        <v>53</v>
      </c>
      <c r="F997" s="56" t="s">
        <v>54</v>
      </c>
      <c r="G997" s="56"/>
      <c r="H997" s="56"/>
      <c r="I997" s="56" t="s">
        <v>37</v>
      </c>
      <c r="J997" s="56">
        <v>14</v>
      </c>
      <c r="K997" s="56" t="s">
        <v>52</v>
      </c>
      <c r="L997" s="56"/>
      <c r="M997" s="56" t="str">
        <f t="shared" si="30"/>
        <v>TB_SYS_PROG_FN.REG_DTM</v>
      </c>
      <c r="N997" s="54" t="str">
        <f t="shared" si="31"/>
        <v>프로그램기능^TB_SYS_PROG_FN^등록일시^REG_DTM^^VARCHAR2^14^Y^</v>
      </c>
    </row>
    <row r="998" spans="1:14" x14ac:dyDescent="0.25">
      <c r="A998" s="56" t="s">
        <v>669</v>
      </c>
      <c r="B998" s="56"/>
      <c r="C998" s="56" t="s">
        <v>166</v>
      </c>
      <c r="D998" s="56" t="s">
        <v>39</v>
      </c>
      <c r="E998" s="56" t="s">
        <v>55</v>
      </c>
      <c r="F998" s="56" t="s">
        <v>56</v>
      </c>
      <c r="G998" s="56"/>
      <c r="H998" s="56"/>
      <c r="I998" s="56" t="s">
        <v>37</v>
      </c>
      <c r="J998" s="56">
        <v>32</v>
      </c>
      <c r="K998" s="56" t="s">
        <v>52</v>
      </c>
      <c r="L998" s="56"/>
      <c r="M998" s="56" t="str">
        <f t="shared" si="30"/>
        <v>TB_SYS_PROG_FN.REGR_ID</v>
      </c>
      <c r="N998" s="54" t="str">
        <f t="shared" si="31"/>
        <v>프로그램기능^TB_SYS_PROG_FN^등록자ID^REGR_ID^^VARCHAR2^32^Y^</v>
      </c>
    </row>
    <row r="999" spans="1:14" x14ac:dyDescent="0.25">
      <c r="A999" s="56" t="s">
        <v>669</v>
      </c>
      <c r="B999" s="56"/>
      <c r="C999" s="56" t="s">
        <v>166</v>
      </c>
      <c r="D999" s="56" t="s">
        <v>39</v>
      </c>
      <c r="E999" s="56" t="s">
        <v>57</v>
      </c>
      <c r="F999" s="56" t="s">
        <v>58</v>
      </c>
      <c r="G999" s="56"/>
      <c r="H999" s="56"/>
      <c r="I999" s="56" t="s">
        <v>37</v>
      </c>
      <c r="J999" s="56">
        <v>14</v>
      </c>
      <c r="K999" s="56" t="s">
        <v>52</v>
      </c>
      <c r="L999" s="56"/>
      <c r="M999" s="56" t="str">
        <f t="shared" si="30"/>
        <v>TB_SYS_PROG_FN.MOD_DTM</v>
      </c>
      <c r="N999" s="54" t="str">
        <f t="shared" si="31"/>
        <v>프로그램기능^TB_SYS_PROG_FN^수정일시^MOD_DTM^^VARCHAR2^14^Y^</v>
      </c>
    </row>
    <row r="1000" spans="1:14" x14ac:dyDescent="0.25">
      <c r="A1000" s="56" t="s">
        <v>669</v>
      </c>
      <c r="B1000" s="56"/>
      <c r="C1000" s="56" t="s">
        <v>166</v>
      </c>
      <c r="D1000" s="56" t="s">
        <v>39</v>
      </c>
      <c r="E1000" s="56" t="s">
        <v>59</v>
      </c>
      <c r="F1000" s="56" t="s">
        <v>60</v>
      </c>
      <c r="G1000" s="56"/>
      <c r="H1000" s="56"/>
      <c r="I1000" s="56" t="s">
        <v>37</v>
      </c>
      <c r="J1000" s="56">
        <v>32</v>
      </c>
      <c r="K1000" s="56" t="s">
        <v>52</v>
      </c>
      <c r="L1000" s="56"/>
      <c r="M1000" s="56" t="str">
        <f t="shared" si="30"/>
        <v>TB_SYS_PROG_FN.MODR_ID</v>
      </c>
      <c r="N1000" s="54" t="str">
        <f t="shared" si="31"/>
        <v>프로그램기능^TB_SYS_PROG_FN^수정자ID^MODR_ID^^VARCHAR2^32^Y^</v>
      </c>
    </row>
    <row r="1001" spans="1:14" x14ac:dyDescent="0.25">
      <c r="A1001" s="56" t="s">
        <v>669</v>
      </c>
      <c r="B1001" s="56"/>
      <c r="C1001" s="56" t="s">
        <v>1172</v>
      </c>
      <c r="D1001" s="56" t="s">
        <v>1173</v>
      </c>
      <c r="E1001" s="56" t="s">
        <v>1989</v>
      </c>
      <c r="F1001" s="56" t="s">
        <v>1990</v>
      </c>
      <c r="G1001" s="56" t="s">
        <v>52</v>
      </c>
      <c r="H1001" s="56"/>
      <c r="I1001" s="56" t="s">
        <v>110</v>
      </c>
      <c r="J1001" s="56">
        <v>15</v>
      </c>
      <c r="K1001" s="56" t="s">
        <v>52</v>
      </c>
      <c r="L1001" s="56"/>
      <c r="M1001" s="56" t="str">
        <f t="shared" si="30"/>
        <v>TB_SYS_PROCEDURE_RUN_LOG.PROCEDURE_RUN_SEQ</v>
      </c>
      <c r="N1001" s="54" t="str">
        <f t="shared" si="31"/>
        <v>프로시져실행이력^TB_SYS_PROCEDURE_RUN_LOG^프로시져실행일련번호^PROCEDURE_RUN_SEQ^Y^NUMBER^15^Y^</v>
      </c>
    </row>
    <row r="1002" spans="1:14" x14ac:dyDescent="0.25">
      <c r="A1002" s="56" t="s">
        <v>669</v>
      </c>
      <c r="B1002" s="56"/>
      <c r="C1002" s="56" t="s">
        <v>1172</v>
      </c>
      <c r="D1002" s="56" t="s">
        <v>1173</v>
      </c>
      <c r="E1002" s="56" t="s">
        <v>1991</v>
      </c>
      <c r="F1002" s="56" t="s">
        <v>1992</v>
      </c>
      <c r="G1002" s="56"/>
      <c r="H1002" s="56"/>
      <c r="I1002" s="56" t="s">
        <v>37</v>
      </c>
      <c r="J1002" s="56">
        <v>300</v>
      </c>
      <c r="K1002" s="56" t="s">
        <v>52</v>
      </c>
      <c r="L1002" s="56"/>
      <c r="M1002" s="56" t="str">
        <f t="shared" si="30"/>
        <v>TB_SYS_PROCEDURE_RUN_LOG.PROCEDURE_NM</v>
      </c>
      <c r="N1002" s="54" t="str">
        <f t="shared" si="31"/>
        <v>프로시져실행이력^TB_SYS_PROCEDURE_RUN_LOG^프로시져명^PROCEDURE_NM^^VARCHAR2^300^Y^</v>
      </c>
    </row>
    <row r="1003" spans="1:14" x14ac:dyDescent="0.25">
      <c r="A1003" s="56" t="s">
        <v>669</v>
      </c>
      <c r="B1003" s="56"/>
      <c r="C1003" s="56" t="s">
        <v>1172</v>
      </c>
      <c r="D1003" s="56" t="s">
        <v>1173</v>
      </c>
      <c r="E1003" s="56" t="s">
        <v>1993</v>
      </c>
      <c r="F1003" s="56" t="s">
        <v>1994</v>
      </c>
      <c r="G1003" s="56"/>
      <c r="H1003" s="56"/>
      <c r="I1003" s="56" t="s">
        <v>37</v>
      </c>
      <c r="J1003" s="56">
        <v>8</v>
      </c>
      <c r="K1003" s="56" t="s">
        <v>52</v>
      </c>
      <c r="L1003" s="56"/>
      <c r="M1003" s="56" t="str">
        <f t="shared" si="30"/>
        <v>TB_SYS_PROCEDURE_RUN_LOG.RUN_DT</v>
      </c>
      <c r="N1003" s="54" t="str">
        <f t="shared" si="31"/>
        <v>프로시져실행이력^TB_SYS_PROCEDURE_RUN_LOG^실행일자^RUN_DT^^VARCHAR2^8^Y^</v>
      </c>
    </row>
    <row r="1004" spans="1:14" x14ac:dyDescent="0.25">
      <c r="A1004" s="56" t="s">
        <v>669</v>
      </c>
      <c r="B1004" s="56"/>
      <c r="C1004" s="56" t="s">
        <v>1172</v>
      </c>
      <c r="D1004" s="56" t="s">
        <v>1173</v>
      </c>
      <c r="E1004" s="56" t="s">
        <v>1871</v>
      </c>
      <c r="F1004" s="56" t="s">
        <v>1872</v>
      </c>
      <c r="G1004" s="56"/>
      <c r="H1004" s="56"/>
      <c r="I1004" s="56" t="s">
        <v>37</v>
      </c>
      <c r="J1004" s="56">
        <v>200</v>
      </c>
      <c r="K1004" s="56"/>
      <c r="L1004" s="56"/>
      <c r="M1004" s="56" t="str">
        <f t="shared" si="30"/>
        <v>TB_SYS_PROCEDURE_RUN_LOG.PARAM_VAL</v>
      </c>
      <c r="N1004" s="54" t="str">
        <f t="shared" si="31"/>
        <v>프로시져실행이력^TB_SYS_PROCEDURE_RUN_LOG^파라미터값^PARAM_VAL^^VARCHAR2^200^^</v>
      </c>
    </row>
    <row r="1005" spans="1:14" x14ac:dyDescent="0.25">
      <c r="A1005" s="56" t="s">
        <v>669</v>
      </c>
      <c r="B1005" s="56"/>
      <c r="C1005" s="56" t="s">
        <v>1172</v>
      </c>
      <c r="D1005" s="56" t="s">
        <v>1173</v>
      </c>
      <c r="E1005" s="56" t="s">
        <v>1995</v>
      </c>
      <c r="F1005" s="56" t="s">
        <v>1996</v>
      </c>
      <c r="G1005" s="56"/>
      <c r="H1005" s="56"/>
      <c r="I1005" s="56" t="s">
        <v>37</v>
      </c>
      <c r="J1005" s="56">
        <v>14</v>
      </c>
      <c r="K1005" s="56"/>
      <c r="L1005" s="56"/>
      <c r="M1005" s="56" t="str">
        <f t="shared" si="30"/>
        <v>TB_SYS_PROCEDURE_RUN_LOG.ERR_DTM</v>
      </c>
      <c r="N1005" s="54" t="str">
        <f t="shared" si="31"/>
        <v>프로시져실행이력^TB_SYS_PROCEDURE_RUN_LOG^오류일시^ERR_DTM^^VARCHAR2^14^^</v>
      </c>
    </row>
    <row r="1006" spans="1:14" x14ac:dyDescent="0.25">
      <c r="A1006" s="56" t="s">
        <v>669</v>
      </c>
      <c r="B1006" s="56"/>
      <c r="C1006" s="56" t="s">
        <v>1172</v>
      </c>
      <c r="D1006" s="56" t="s">
        <v>1173</v>
      </c>
      <c r="E1006" s="56" t="s">
        <v>1997</v>
      </c>
      <c r="F1006" s="56" t="s">
        <v>1998</v>
      </c>
      <c r="G1006" s="56"/>
      <c r="H1006" s="56"/>
      <c r="I1006" s="56" t="s">
        <v>37</v>
      </c>
      <c r="J1006" s="56">
        <v>50</v>
      </c>
      <c r="K1006" s="56"/>
      <c r="L1006" s="56"/>
      <c r="M1006" s="56" t="str">
        <f t="shared" si="30"/>
        <v>TB_SYS_PROCEDURE_RUN_LOG.ERR_CD</v>
      </c>
      <c r="N1006" s="54" t="str">
        <f t="shared" si="31"/>
        <v>프로시져실행이력^TB_SYS_PROCEDURE_RUN_LOG^오류코드^ERR_CD^^VARCHAR2^50^^</v>
      </c>
    </row>
    <row r="1007" spans="1:14" x14ac:dyDescent="0.25">
      <c r="A1007" s="56" t="s">
        <v>669</v>
      </c>
      <c r="B1007" s="56"/>
      <c r="C1007" s="56" t="s">
        <v>1172</v>
      </c>
      <c r="D1007" s="56" t="s">
        <v>1173</v>
      </c>
      <c r="E1007" s="56" t="s">
        <v>1999</v>
      </c>
      <c r="F1007" s="56" t="s">
        <v>2000</v>
      </c>
      <c r="G1007" s="56"/>
      <c r="H1007" s="56"/>
      <c r="I1007" s="56" t="s">
        <v>37</v>
      </c>
      <c r="J1007" s="56">
        <v>2000</v>
      </c>
      <c r="K1007" s="56"/>
      <c r="L1007" s="56"/>
      <c r="M1007" s="56" t="str">
        <f t="shared" si="30"/>
        <v>TB_SYS_PROCEDURE_RUN_LOG.ERR_DESC</v>
      </c>
      <c r="N1007" s="54" t="str">
        <f t="shared" si="31"/>
        <v>프로시져실행이력^TB_SYS_PROCEDURE_RUN_LOG^오류내용^ERR_DESC^^VARCHAR2^2000^^</v>
      </c>
    </row>
    <row r="1008" spans="1:14" x14ac:dyDescent="0.25">
      <c r="A1008" s="56" t="s">
        <v>669</v>
      </c>
      <c r="B1008" s="56"/>
      <c r="C1008" s="56" t="s">
        <v>1172</v>
      </c>
      <c r="D1008" s="56" t="s">
        <v>1173</v>
      </c>
      <c r="E1008" s="56" t="s">
        <v>1901</v>
      </c>
      <c r="F1008" s="56" t="s">
        <v>1902</v>
      </c>
      <c r="G1008" s="56"/>
      <c r="H1008" s="56"/>
      <c r="I1008" s="56" t="s">
        <v>37</v>
      </c>
      <c r="J1008" s="56">
        <v>14</v>
      </c>
      <c r="K1008" s="56" t="s">
        <v>52</v>
      </c>
      <c r="L1008" s="56"/>
      <c r="M1008" s="56" t="str">
        <f t="shared" si="30"/>
        <v>TB_SYS_PROCEDURE_RUN_LOG.LOG_DTM</v>
      </c>
      <c r="N1008" s="54" t="str">
        <f t="shared" si="31"/>
        <v>프로시져실행이력^TB_SYS_PROCEDURE_RUN_LOG^이력일시^LOG_DTM^^VARCHAR2^14^Y^</v>
      </c>
    </row>
    <row r="1009" spans="1:14" x14ac:dyDescent="0.25">
      <c r="A1009" s="56" t="s">
        <v>669</v>
      </c>
      <c r="B1009" s="56"/>
      <c r="C1009" s="56" t="s">
        <v>1172</v>
      </c>
      <c r="D1009" s="56" t="s">
        <v>1173</v>
      </c>
      <c r="E1009" s="56" t="s">
        <v>1497</v>
      </c>
      <c r="F1009" s="56" t="s">
        <v>109</v>
      </c>
      <c r="G1009" s="56"/>
      <c r="H1009" s="56"/>
      <c r="I1009" s="56" t="s">
        <v>37</v>
      </c>
      <c r="J1009" s="56">
        <v>32</v>
      </c>
      <c r="K1009" s="56" t="s">
        <v>52</v>
      </c>
      <c r="L1009" s="56"/>
      <c r="M1009" s="56" t="str">
        <f t="shared" si="30"/>
        <v>TB_SYS_PROCEDURE_RUN_LOG.USER_ID</v>
      </c>
      <c r="N1009" s="54" t="str">
        <f t="shared" si="31"/>
        <v>프로시져실행이력^TB_SYS_PROCEDURE_RUN_LOG^사용자ID^USER_ID^^VARCHAR2^32^Y^</v>
      </c>
    </row>
    <row r="1010" spans="1:14" x14ac:dyDescent="0.25">
      <c r="A1010" s="56" t="s">
        <v>670</v>
      </c>
      <c r="B1010" s="56"/>
      <c r="C1010" s="56" t="s">
        <v>340</v>
      </c>
      <c r="D1010" s="56" t="s">
        <v>341</v>
      </c>
      <c r="E1010" s="56" t="s">
        <v>472</v>
      </c>
      <c r="F1010" s="56" t="s">
        <v>64</v>
      </c>
      <c r="G1010" s="56" t="s">
        <v>52</v>
      </c>
      <c r="H1010" s="56"/>
      <c r="I1010" s="56" t="s">
        <v>37</v>
      </c>
      <c r="J1010" s="56">
        <v>10</v>
      </c>
      <c r="K1010" s="56" t="s">
        <v>52</v>
      </c>
      <c r="L1010" s="56"/>
      <c r="M1010" s="56" t="str">
        <f t="shared" si="30"/>
        <v>TB_SAL_MILG_MMIO.SHOP_CD</v>
      </c>
      <c r="N1010" s="54" t="str">
        <f t="shared" si="31"/>
        <v>마일리지월수불^TB_SAL_MILG_MMIO^매장코드^SHOP_CD^Y^VARCHAR2^10^Y^</v>
      </c>
    </row>
    <row r="1011" spans="1:14" x14ac:dyDescent="0.25">
      <c r="A1011" s="56" t="s">
        <v>670</v>
      </c>
      <c r="B1011" s="56"/>
      <c r="C1011" s="56" t="s">
        <v>340</v>
      </c>
      <c r="D1011" s="56" t="s">
        <v>341</v>
      </c>
      <c r="E1011" s="56" t="s">
        <v>2001</v>
      </c>
      <c r="F1011" s="56" t="s">
        <v>2002</v>
      </c>
      <c r="G1011" s="56" t="s">
        <v>52</v>
      </c>
      <c r="H1011" s="56"/>
      <c r="I1011" s="56" t="s">
        <v>37</v>
      </c>
      <c r="J1011" s="56">
        <v>6</v>
      </c>
      <c r="K1011" s="56" t="s">
        <v>52</v>
      </c>
      <c r="L1011" s="56"/>
      <c r="M1011" s="56" t="str">
        <f t="shared" si="30"/>
        <v>TB_SAL_MILG_MMIO.IO_YM</v>
      </c>
      <c r="N1011" s="54" t="str">
        <f t="shared" si="31"/>
        <v>마일리지월수불^TB_SAL_MILG_MMIO^수불년월^IO_YM^Y^VARCHAR2^6^Y^</v>
      </c>
    </row>
    <row r="1012" spans="1:14" x14ac:dyDescent="0.25">
      <c r="A1012" s="56" t="s">
        <v>670</v>
      </c>
      <c r="B1012" s="56"/>
      <c r="C1012" s="56" t="s">
        <v>340</v>
      </c>
      <c r="D1012" s="56" t="s">
        <v>341</v>
      </c>
      <c r="E1012" s="56" t="s">
        <v>1744</v>
      </c>
      <c r="F1012" s="56" t="s">
        <v>1745</v>
      </c>
      <c r="G1012" s="56" t="s">
        <v>52</v>
      </c>
      <c r="H1012" s="56"/>
      <c r="I1012" s="56" t="s">
        <v>37</v>
      </c>
      <c r="J1012" s="56">
        <v>3</v>
      </c>
      <c r="K1012" s="56" t="s">
        <v>52</v>
      </c>
      <c r="L1012" s="56"/>
      <c r="M1012" s="56" t="str">
        <f t="shared" si="30"/>
        <v>TB_SAL_MILG_MMIO.MILG_TP_CD</v>
      </c>
      <c r="N1012" s="54" t="str">
        <f t="shared" si="31"/>
        <v>마일리지월수불^TB_SAL_MILG_MMIO^마일리지유형코드^MILG_TP_CD^Y^VARCHAR2^3^Y^</v>
      </c>
    </row>
    <row r="1013" spans="1:14" x14ac:dyDescent="0.25">
      <c r="A1013" s="56" t="s">
        <v>670</v>
      </c>
      <c r="B1013" s="56"/>
      <c r="C1013" s="56" t="s">
        <v>340</v>
      </c>
      <c r="D1013" s="56" t="s">
        <v>341</v>
      </c>
      <c r="E1013" s="56" t="s">
        <v>2003</v>
      </c>
      <c r="F1013" s="56" t="s">
        <v>2004</v>
      </c>
      <c r="G1013" s="56"/>
      <c r="H1013" s="56"/>
      <c r="I1013" s="56" t="s">
        <v>110</v>
      </c>
      <c r="J1013" s="56" t="s">
        <v>476</v>
      </c>
      <c r="K1013" s="56" t="s">
        <v>52</v>
      </c>
      <c r="L1013" s="56">
        <v>0</v>
      </c>
      <c r="M1013" s="56" t="str">
        <f t="shared" si="30"/>
        <v>TB_SAL_MILG_MMIO.BAS_MILG_AMT</v>
      </c>
      <c r="N1013" s="54" t="str">
        <f t="shared" si="31"/>
        <v>마일리지월수불^TB_SAL_MILG_MMIO^기초마일리지금액^BAS_MILG_AMT^^NUMBER^20,5^Y^0</v>
      </c>
    </row>
    <row r="1014" spans="1:14" x14ac:dyDescent="0.25">
      <c r="A1014" s="56" t="s">
        <v>670</v>
      </c>
      <c r="B1014" s="56"/>
      <c r="C1014" s="56" t="s">
        <v>340</v>
      </c>
      <c r="D1014" s="56" t="s">
        <v>341</v>
      </c>
      <c r="E1014" s="56" t="s">
        <v>2005</v>
      </c>
      <c r="F1014" s="56" t="s">
        <v>2006</v>
      </c>
      <c r="G1014" s="56"/>
      <c r="H1014" s="56"/>
      <c r="I1014" s="56" t="s">
        <v>110</v>
      </c>
      <c r="J1014" s="56" t="s">
        <v>476</v>
      </c>
      <c r="K1014" s="56" t="s">
        <v>52</v>
      </c>
      <c r="L1014" s="56">
        <v>0</v>
      </c>
      <c r="M1014" s="56" t="str">
        <f t="shared" si="30"/>
        <v>TB_SAL_MILG_MMIO.ACC_MILG_AMT</v>
      </c>
      <c r="N1014" s="54" t="str">
        <f t="shared" si="31"/>
        <v>마일리지월수불^TB_SAL_MILG_MMIO^적립마일리지금액^ACC_MILG_AMT^^NUMBER^20,5^Y^0</v>
      </c>
    </row>
    <row r="1015" spans="1:14" x14ac:dyDescent="0.25">
      <c r="A1015" s="56" t="s">
        <v>670</v>
      </c>
      <c r="B1015" s="56"/>
      <c r="C1015" s="56" t="s">
        <v>340</v>
      </c>
      <c r="D1015" s="56" t="s">
        <v>341</v>
      </c>
      <c r="E1015" s="56" t="s">
        <v>2007</v>
      </c>
      <c r="F1015" s="56" t="s">
        <v>2008</v>
      </c>
      <c r="G1015" s="56"/>
      <c r="H1015" s="56"/>
      <c r="I1015" s="56" t="s">
        <v>110</v>
      </c>
      <c r="J1015" s="56" t="s">
        <v>476</v>
      </c>
      <c r="K1015" s="56" t="s">
        <v>52</v>
      </c>
      <c r="L1015" s="56">
        <v>0</v>
      </c>
      <c r="M1015" s="56" t="str">
        <f t="shared" si="30"/>
        <v>TB_SAL_MILG_MMIO.ACC_CNCL_MILG_AMT</v>
      </c>
      <c r="N1015" s="54" t="str">
        <f t="shared" si="31"/>
        <v>마일리지월수불^TB_SAL_MILG_MMIO^적립취소마일리지금액^ACC_CNCL_MILG_AMT^^NUMBER^20,5^Y^0</v>
      </c>
    </row>
    <row r="1016" spans="1:14" x14ac:dyDescent="0.25">
      <c r="A1016" s="56" t="s">
        <v>670</v>
      </c>
      <c r="B1016" s="56"/>
      <c r="C1016" s="56" t="s">
        <v>340</v>
      </c>
      <c r="D1016" s="56" t="s">
        <v>341</v>
      </c>
      <c r="E1016" s="56" t="s">
        <v>2009</v>
      </c>
      <c r="F1016" s="56" t="s">
        <v>2010</v>
      </c>
      <c r="G1016" s="56"/>
      <c r="H1016" s="56"/>
      <c r="I1016" s="56" t="s">
        <v>110</v>
      </c>
      <c r="J1016" s="56" t="s">
        <v>476</v>
      </c>
      <c r="K1016" s="56" t="s">
        <v>52</v>
      </c>
      <c r="L1016" s="56">
        <v>0</v>
      </c>
      <c r="M1016" s="56" t="str">
        <f t="shared" si="30"/>
        <v>TB_SAL_MILG_MMIO.DEDUCT_MILG_AMT</v>
      </c>
      <c r="N1016" s="54" t="str">
        <f t="shared" si="31"/>
        <v>마일리지월수불^TB_SAL_MILG_MMIO^차감마일리지금액^DEDUCT_MILG_AMT^^NUMBER^20,5^Y^0</v>
      </c>
    </row>
    <row r="1017" spans="1:14" x14ac:dyDescent="0.25">
      <c r="A1017" s="56" t="s">
        <v>670</v>
      </c>
      <c r="B1017" s="56"/>
      <c r="C1017" s="56" t="s">
        <v>340</v>
      </c>
      <c r="D1017" s="56" t="s">
        <v>341</v>
      </c>
      <c r="E1017" s="56" t="s">
        <v>2011</v>
      </c>
      <c r="F1017" s="56" t="s">
        <v>2012</v>
      </c>
      <c r="G1017" s="56"/>
      <c r="H1017" s="56"/>
      <c r="I1017" s="56" t="s">
        <v>110</v>
      </c>
      <c r="J1017" s="56" t="s">
        <v>476</v>
      </c>
      <c r="K1017" s="56" t="s">
        <v>52</v>
      </c>
      <c r="L1017" s="56">
        <v>0</v>
      </c>
      <c r="M1017" s="56" t="str">
        <f t="shared" si="30"/>
        <v>TB_SAL_MILG_MMIO.DEDUCT_CNCL_MILG_AMT</v>
      </c>
      <c r="N1017" s="54" t="str">
        <f t="shared" si="31"/>
        <v>마일리지월수불^TB_SAL_MILG_MMIO^차감취소마일리지금액^DEDUCT_CNCL_MILG_AMT^^NUMBER^20,5^Y^0</v>
      </c>
    </row>
    <row r="1018" spans="1:14" x14ac:dyDescent="0.25">
      <c r="A1018" s="56" t="s">
        <v>670</v>
      </c>
      <c r="B1018" s="56"/>
      <c r="C1018" s="56" t="s">
        <v>340</v>
      </c>
      <c r="D1018" s="56" t="s">
        <v>341</v>
      </c>
      <c r="E1018" s="56" t="s">
        <v>2013</v>
      </c>
      <c r="F1018" s="56" t="s">
        <v>2014</v>
      </c>
      <c r="G1018" s="56"/>
      <c r="H1018" s="56"/>
      <c r="I1018" s="56" t="s">
        <v>110</v>
      </c>
      <c r="J1018" s="56" t="s">
        <v>476</v>
      </c>
      <c r="K1018" s="56" t="s">
        <v>52</v>
      </c>
      <c r="L1018" s="56">
        <v>0</v>
      </c>
      <c r="M1018" s="56" t="str">
        <f t="shared" si="30"/>
        <v>TB_SAL_MILG_MMIO.FINAL_MILG_AMT</v>
      </c>
      <c r="N1018" s="54" t="str">
        <f t="shared" si="31"/>
        <v>마일리지월수불^TB_SAL_MILG_MMIO^기말마일리지금액^FINAL_MILG_AMT^^NUMBER^20,5^Y^0</v>
      </c>
    </row>
    <row r="1019" spans="1:14" x14ac:dyDescent="0.25">
      <c r="A1019" s="56" t="s">
        <v>670</v>
      </c>
      <c r="B1019" s="56"/>
      <c r="C1019" s="56" t="s">
        <v>340</v>
      </c>
      <c r="D1019" s="56" t="s">
        <v>341</v>
      </c>
      <c r="E1019" s="56" t="s">
        <v>53</v>
      </c>
      <c r="F1019" s="56" t="s">
        <v>54</v>
      </c>
      <c r="G1019" s="56"/>
      <c r="H1019" s="56"/>
      <c r="I1019" s="56" t="s">
        <v>37</v>
      </c>
      <c r="J1019" s="56">
        <v>14</v>
      </c>
      <c r="K1019" s="56" t="s">
        <v>52</v>
      </c>
      <c r="L1019" s="56"/>
      <c r="M1019" s="56" t="str">
        <f t="shared" si="30"/>
        <v>TB_SAL_MILG_MMIO.REG_DTM</v>
      </c>
      <c r="N1019" s="54" t="str">
        <f t="shared" si="31"/>
        <v>마일리지월수불^TB_SAL_MILG_MMIO^등록일시^REG_DTM^^VARCHAR2^14^Y^</v>
      </c>
    </row>
    <row r="1020" spans="1:14" x14ac:dyDescent="0.25">
      <c r="A1020" s="56" t="s">
        <v>670</v>
      </c>
      <c r="B1020" s="56"/>
      <c r="C1020" s="56" t="s">
        <v>340</v>
      </c>
      <c r="D1020" s="56" t="s">
        <v>341</v>
      </c>
      <c r="E1020" s="56" t="s">
        <v>55</v>
      </c>
      <c r="F1020" s="56" t="s">
        <v>56</v>
      </c>
      <c r="G1020" s="56"/>
      <c r="H1020" s="56"/>
      <c r="I1020" s="56" t="s">
        <v>37</v>
      </c>
      <c r="J1020" s="56">
        <v>32</v>
      </c>
      <c r="K1020" s="56" t="s">
        <v>52</v>
      </c>
      <c r="L1020" s="56"/>
      <c r="M1020" s="56" t="str">
        <f t="shared" si="30"/>
        <v>TB_SAL_MILG_MMIO.REGR_ID</v>
      </c>
      <c r="N1020" s="54" t="str">
        <f t="shared" si="31"/>
        <v>마일리지월수불^TB_SAL_MILG_MMIO^등록자ID^REGR_ID^^VARCHAR2^32^Y^</v>
      </c>
    </row>
    <row r="1021" spans="1:14" x14ac:dyDescent="0.25">
      <c r="A1021" s="56" t="s">
        <v>670</v>
      </c>
      <c r="B1021" s="56"/>
      <c r="C1021" s="56" t="s">
        <v>340</v>
      </c>
      <c r="D1021" s="56" t="s">
        <v>341</v>
      </c>
      <c r="E1021" s="56" t="s">
        <v>57</v>
      </c>
      <c r="F1021" s="56" t="s">
        <v>58</v>
      </c>
      <c r="G1021" s="56"/>
      <c r="H1021" s="56"/>
      <c r="I1021" s="56" t="s">
        <v>37</v>
      </c>
      <c r="J1021" s="56">
        <v>14</v>
      </c>
      <c r="K1021" s="56" t="s">
        <v>52</v>
      </c>
      <c r="L1021" s="56"/>
      <c r="M1021" s="56" t="str">
        <f t="shared" si="30"/>
        <v>TB_SAL_MILG_MMIO.MOD_DTM</v>
      </c>
      <c r="N1021" s="54" t="str">
        <f t="shared" si="31"/>
        <v>마일리지월수불^TB_SAL_MILG_MMIO^수정일시^MOD_DTM^^VARCHAR2^14^Y^</v>
      </c>
    </row>
    <row r="1022" spans="1:14" x14ac:dyDescent="0.25">
      <c r="A1022" s="56" t="s">
        <v>670</v>
      </c>
      <c r="B1022" s="56"/>
      <c r="C1022" s="56" t="s">
        <v>340</v>
      </c>
      <c r="D1022" s="56" t="s">
        <v>341</v>
      </c>
      <c r="E1022" s="56" t="s">
        <v>59</v>
      </c>
      <c r="F1022" s="56" t="s">
        <v>60</v>
      </c>
      <c r="G1022" s="56"/>
      <c r="H1022" s="56"/>
      <c r="I1022" s="56" t="s">
        <v>37</v>
      </c>
      <c r="J1022" s="56">
        <v>32</v>
      </c>
      <c r="K1022" s="56" t="s">
        <v>52</v>
      </c>
      <c r="L1022" s="56"/>
      <c r="M1022" s="56" t="str">
        <f t="shared" si="30"/>
        <v>TB_SAL_MILG_MMIO.MODR_ID</v>
      </c>
      <c r="N1022" s="54" t="str">
        <f t="shared" si="31"/>
        <v>마일리지월수불^TB_SAL_MILG_MMIO^수정자ID^MODR_ID^^VARCHAR2^32^Y^</v>
      </c>
    </row>
    <row r="1023" spans="1:14" x14ac:dyDescent="0.25">
      <c r="A1023" s="56" t="s">
        <v>670</v>
      </c>
      <c r="B1023" s="56"/>
      <c r="C1023" s="56" t="s">
        <v>112</v>
      </c>
      <c r="D1023" s="56" t="s">
        <v>113</v>
      </c>
      <c r="E1023" s="56" t="s">
        <v>472</v>
      </c>
      <c r="F1023" s="56" t="s">
        <v>64</v>
      </c>
      <c r="G1023" s="56" t="s">
        <v>52</v>
      </c>
      <c r="H1023" s="56"/>
      <c r="I1023" s="56" t="s">
        <v>37</v>
      </c>
      <c r="J1023" s="56">
        <v>10</v>
      </c>
      <c r="K1023" s="56" t="s">
        <v>52</v>
      </c>
      <c r="L1023" s="56"/>
      <c r="M1023" s="56" t="str">
        <f t="shared" si="30"/>
        <v>TB_SAL_MILG_LOG.SHOP_CD</v>
      </c>
      <c r="N1023" s="54" t="str">
        <f t="shared" si="31"/>
        <v>마일리지이력^TB_SAL_MILG_LOG^매장코드^SHOP_CD^Y^VARCHAR2^10^Y^</v>
      </c>
    </row>
    <row r="1024" spans="1:14" x14ac:dyDescent="0.25">
      <c r="A1024" s="56" t="s">
        <v>670</v>
      </c>
      <c r="B1024" s="56"/>
      <c r="C1024" s="56" t="s">
        <v>112</v>
      </c>
      <c r="D1024" s="56" t="s">
        <v>113</v>
      </c>
      <c r="E1024" s="56" t="s">
        <v>1786</v>
      </c>
      <c r="F1024" s="56" t="s">
        <v>1787</v>
      </c>
      <c r="G1024" s="56" t="s">
        <v>52</v>
      </c>
      <c r="H1024" s="56"/>
      <c r="I1024" s="56" t="s">
        <v>37</v>
      </c>
      <c r="J1024" s="56">
        <v>20</v>
      </c>
      <c r="K1024" s="56" t="s">
        <v>52</v>
      </c>
      <c r="L1024" s="56"/>
      <c r="M1024" s="56" t="str">
        <f t="shared" si="30"/>
        <v>TB_SAL_MILG_LOG.MILG_NO</v>
      </c>
      <c r="N1024" s="54" t="str">
        <f t="shared" si="31"/>
        <v>마일리지이력^TB_SAL_MILG_LOG^마일리지번호^MILG_NO^Y^VARCHAR2^20^Y^</v>
      </c>
    </row>
    <row r="1025" spans="1:14" x14ac:dyDescent="0.25">
      <c r="A1025" s="56" t="s">
        <v>670</v>
      </c>
      <c r="B1025" s="56"/>
      <c r="C1025" s="56" t="s">
        <v>112</v>
      </c>
      <c r="D1025" s="56" t="s">
        <v>113</v>
      </c>
      <c r="E1025" s="56" t="s">
        <v>2015</v>
      </c>
      <c r="F1025" s="56" t="s">
        <v>714</v>
      </c>
      <c r="G1025" s="56"/>
      <c r="H1025" s="56"/>
      <c r="I1025" s="56" t="s">
        <v>37</v>
      </c>
      <c r="J1025" s="56">
        <v>8</v>
      </c>
      <c r="K1025" s="56" t="s">
        <v>52</v>
      </c>
      <c r="L1025" s="56"/>
      <c r="M1025" s="56" t="str">
        <f t="shared" si="30"/>
        <v>TB_SAL_MILG_LOG.CREATE_DT</v>
      </c>
      <c r="N1025" s="54" t="str">
        <f t="shared" si="31"/>
        <v>마일리지이력^TB_SAL_MILG_LOG^생성일자^CREATE_DT^^VARCHAR2^8^Y^</v>
      </c>
    </row>
    <row r="1026" spans="1:14" x14ac:dyDescent="0.25">
      <c r="A1026" s="56" t="s">
        <v>670</v>
      </c>
      <c r="B1026" s="56"/>
      <c r="C1026" s="56" t="s">
        <v>112</v>
      </c>
      <c r="D1026" s="56" t="s">
        <v>113</v>
      </c>
      <c r="E1026" s="56" t="s">
        <v>1732</v>
      </c>
      <c r="F1026" s="56" t="s">
        <v>1733</v>
      </c>
      <c r="G1026" s="56"/>
      <c r="H1026" s="56"/>
      <c r="I1026" s="56" t="s">
        <v>37</v>
      </c>
      <c r="J1026" s="56">
        <v>8</v>
      </c>
      <c r="K1026" s="56" t="s">
        <v>52</v>
      </c>
      <c r="L1026" s="56"/>
      <c r="M1026" s="56" t="str">
        <f t="shared" si="30"/>
        <v>TB_SAL_MILG_LOG.BELONG_DT</v>
      </c>
      <c r="N1026" s="54" t="str">
        <f t="shared" si="31"/>
        <v>마일리지이력^TB_SAL_MILG_LOG^귀속일자^BELONG_DT^^VARCHAR2^8^Y^</v>
      </c>
    </row>
    <row r="1027" spans="1:14" x14ac:dyDescent="0.25">
      <c r="A1027" s="56" t="s">
        <v>670</v>
      </c>
      <c r="B1027" s="56"/>
      <c r="C1027" s="56" t="s">
        <v>112</v>
      </c>
      <c r="D1027" s="56" t="s">
        <v>113</v>
      </c>
      <c r="E1027" s="56" t="s">
        <v>2016</v>
      </c>
      <c r="F1027" s="56" t="s">
        <v>2017</v>
      </c>
      <c r="G1027" s="56"/>
      <c r="H1027" s="56"/>
      <c r="I1027" s="56" t="s">
        <v>37</v>
      </c>
      <c r="J1027" s="56">
        <v>3</v>
      </c>
      <c r="K1027" s="56" t="s">
        <v>52</v>
      </c>
      <c r="L1027" s="56"/>
      <c r="M1027" s="56" t="str">
        <f t="shared" ref="M1027:M1090" si="32">CONCATENATE(D1027,".",F1027)</f>
        <v>TB_SAL_MILG_LOG.PROC_DIV_CD</v>
      </c>
      <c r="N1027" s="54" t="str">
        <f t="shared" ref="N1027:N1090" si="33">SUBSTITUTE(CONCATENATE(C1027,"^",D1027,"^",E1027,"^",F1027,"^",G1027,"^",I1027,"^",J1027,"^",K1027,"^",TRIM(L1027)),"~","-")</f>
        <v>마일리지이력^TB_SAL_MILG_LOG^처리구분코드^PROC_DIV_CD^^VARCHAR2^3^Y^</v>
      </c>
    </row>
    <row r="1028" spans="1:14" x14ac:dyDescent="0.25">
      <c r="A1028" s="56" t="s">
        <v>670</v>
      </c>
      <c r="B1028" s="56"/>
      <c r="C1028" s="56" t="s">
        <v>112</v>
      </c>
      <c r="D1028" s="56" t="s">
        <v>113</v>
      </c>
      <c r="E1028" s="56" t="s">
        <v>2018</v>
      </c>
      <c r="F1028" s="56" t="s">
        <v>2019</v>
      </c>
      <c r="G1028" s="56"/>
      <c r="H1028" s="56"/>
      <c r="I1028" s="56" t="s">
        <v>37</v>
      </c>
      <c r="J1028" s="56">
        <v>3</v>
      </c>
      <c r="K1028" s="56" t="s">
        <v>52</v>
      </c>
      <c r="L1028" s="56"/>
      <c r="M1028" s="56" t="str">
        <f t="shared" si="32"/>
        <v>TB_SAL_MILG_LOG.PROC_TP_CD</v>
      </c>
      <c r="N1028" s="54" t="str">
        <f t="shared" si="33"/>
        <v>마일리지이력^TB_SAL_MILG_LOG^처리유형코드^PROC_TP_CD^^VARCHAR2^3^Y^</v>
      </c>
    </row>
    <row r="1029" spans="1:14" x14ac:dyDescent="0.25">
      <c r="A1029" s="56" t="s">
        <v>670</v>
      </c>
      <c r="B1029" s="56"/>
      <c r="C1029" s="56" t="s">
        <v>112</v>
      </c>
      <c r="D1029" s="56" t="s">
        <v>113</v>
      </c>
      <c r="E1029" s="56" t="s">
        <v>1744</v>
      </c>
      <c r="F1029" s="56" t="s">
        <v>1745</v>
      </c>
      <c r="G1029" s="56"/>
      <c r="H1029" s="56"/>
      <c r="I1029" s="56" t="s">
        <v>37</v>
      </c>
      <c r="J1029" s="56">
        <v>3</v>
      </c>
      <c r="K1029" s="56" t="s">
        <v>52</v>
      </c>
      <c r="L1029" s="56"/>
      <c r="M1029" s="56" t="str">
        <f t="shared" si="32"/>
        <v>TB_SAL_MILG_LOG.MILG_TP_CD</v>
      </c>
      <c r="N1029" s="54" t="str">
        <f t="shared" si="33"/>
        <v>마일리지이력^TB_SAL_MILG_LOG^마일리지유형코드^MILG_TP_CD^^VARCHAR2^3^Y^</v>
      </c>
    </row>
    <row r="1030" spans="1:14" x14ac:dyDescent="0.25">
      <c r="A1030" s="56" t="s">
        <v>670</v>
      </c>
      <c r="B1030" s="56"/>
      <c r="C1030" s="56" t="s">
        <v>112</v>
      </c>
      <c r="D1030" s="56" t="s">
        <v>113</v>
      </c>
      <c r="E1030" s="56" t="s">
        <v>2020</v>
      </c>
      <c r="F1030" s="56" t="s">
        <v>2021</v>
      </c>
      <c r="G1030" s="56"/>
      <c r="H1030" s="56"/>
      <c r="I1030" s="56" t="s">
        <v>110</v>
      </c>
      <c r="J1030" s="56" t="s">
        <v>476</v>
      </c>
      <c r="K1030" s="56" t="s">
        <v>52</v>
      </c>
      <c r="L1030" s="56">
        <v>0</v>
      </c>
      <c r="M1030" s="56" t="str">
        <f t="shared" si="32"/>
        <v>TB_SAL_MILG_LOG.BF_MILG_BAL</v>
      </c>
      <c r="N1030" s="54" t="str">
        <f t="shared" si="33"/>
        <v>마일리지이력^TB_SAL_MILG_LOG^변경전마일리지잔액^BF_MILG_BAL^^NUMBER^20,5^Y^0</v>
      </c>
    </row>
    <row r="1031" spans="1:14" x14ac:dyDescent="0.25">
      <c r="A1031" s="56" t="s">
        <v>670</v>
      </c>
      <c r="B1031" s="56"/>
      <c r="C1031" s="56" t="s">
        <v>112</v>
      </c>
      <c r="D1031" s="56" t="s">
        <v>113</v>
      </c>
      <c r="E1031" s="56" t="s">
        <v>2022</v>
      </c>
      <c r="F1031" s="56" t="s">
        <v>2023</v>
      </c>
      <c r="G1031" s="56"/>
      <c r="H1031" s="56"/>
      <c r="I1031" s="56" t="s">
        <v>110</v>
      </c>
      <c r="J1031" s="56" t="s">
        <v>476</v>
      </c>
      <c r="K1031" s="56" t="s">
        <v>52</v>
      </c>
      <c r="L1031" s="56">
        <v>0</v>
      </c>
      <c r="M1031" s="56" t="str">
        <f t="shared" si="32"/>
        <v>TB_SAL_MILG_LOG.MILG_PROC_AMT</v>
      </c>
      <c r="N1031" s="54" t="str">
        <f t="shared" si="33"/>
        <v>마일리지이력^TB_SAL_MILG_LOG^마일리지처리금액^MILG_PROC_AMT^^NUMBER^20,5^Y^0</v>
      </c>
    </row>
    <row r="1032" spans="1:14" x14ac:dyDescent="0.25">
      <c r="A1032" s="56" t="s">
        <v>670</v>
      </c>
      <c r="B1032" s="56"/>
      <c r="C1032" s="56" t="s">
        <v>112</v>
      </c>
      <c r="D1032" s="56" t="s">
        <v>113</v>
      </c>
      <c r="E1032" s="56" t="s">
        <v>2024</v>
      </c>
      <c r="F1032" s="56" t="s">
        <v>2025</v>
      </c>
      <c r="G1032" s="56"/>
      <c r="H1032" s="56"/>
      <c r="I1032" s="56" t="s">
        <v>110</v>
      </c>
      <c r="J1032" s="56" t="s">
        <v>476</v>
      </c>
      <c r="K1032" s="56" t="s">
        <v>52</v>
      </c>
      <c r="L1032" s="56">
        <v>0</v>
      </c>
      <c r="M1032" s="56" t="str">
        <f t="shared" si="32"/>
        <v>TB_SAL_MILG_LOG.AF_MILG_BAL</v>
      </c>
      <c r="N1032" s="54" t="str">
        <f t="shared" si="33"/>
        <v>마일리지이력^TB_SAL_MILG_LOG^변경후마일리지잔액^AF_MILG_BAL^^NUMBER^20,5^Y^0</v>
      </c>
    </row>
    <row r="1033" spans="1:14" x14ac:dyDescent="0.25">
      <c r="A1033" s="56" t="s">
        <v>670</v>
      </c>
      <c r="B1033" s="56"/>
      <c r="C1033" s="56" t="s">
        <v>112</v>
      </c>
      <c r="D1033" s="56" t="s">
        <v>113</v>
      </c>
      <c r="E1033" s="56" t="s">
        <v>2026</v>
      </c>
      <c r="F1033" s="56" t="s">
        <v>2027</v>
      </c>
      <c r="G1033" s="56"/>
      <c r="H1033" s="56"/>
      <c r="I1033" s="56" t="s">
        <v>37</v>
      </c>
      <c r="J1033" s="56">
        <v>10</v>
      </c>
      <c r="K1033" s="56"/>
      <c r="L1033" s="56"/>
      <c r="M1033" s="56" t="str">
        <f t="shared" si="32"/>
        <v>TB_SAL_MILG_LOG.MILG_REASON_CD</v>
      </c>
      <c r="N1033" s="54" t="str">
        <f t="shared" si="33"/>
        <v>마일리지이력^TB_SAL_MILG_LOG^마일리지사유코드^MILG_REASON_CD^^VARCHAR2^10^^</v>
      </c>
    </row>
    <row r="1034" spans="1:14" x14ac:dyDescent="0.25">
      <c r="A1034" s="56" t="s">
        <v>670</v>
      </c>
      <c r="B1034" s="56"/>
      <c r="C1034" s="56" t="s">
        <v>112</v>
      </c>
      <c r="D1034" s="56" t="s">
        <v>113</v>
      </c>
      <c r="E1034" s="56" t="s">
        <v>2028</v>
      </c>
      <c r="F1034" s="56" t="s">
        <v>2029</v>
      </c>
      <c r="G1034" s="56"/>
      <c r="H1034" s="56"/>
      <c r="I1034" s="56" t="s">
        <v>37</v>
      </c>
      <c r="J1034" s="56">
        <v>20</v>
      </c>
      <c r="K1034" s="56"/>
      <c r="L1034" s="56"/>
      <c r="M1034" s="56" t="str">
        <f t="shared" si="32"/>
        <v>TB_SAL_MILG_LOG.ACCT_SLIP_NO</v>
      </c>
      <c r="N1034" s="54" t="str">
        <f t="shared" si="33"/>
        <v>마일리지이력^TB_SAL_MILG_LOG^회계전표번호^ACCT_SLIP_NO^^VARCHAR2^20^^</v>
      </c>
    </row>
    <row r="1035" spans="1:14" x14ac:dyDescent="0.25">
      <c r="A1035" s="56" t="s">
        <v>670</v>
      </c>
      <c r="B1035" s="56"/>
      <c r="C1035" s="56" t="s">
        <v>112</v>
      </c>
      <c r="D1035" s="56" t="s">
        <v>113</v>
      </c>
      <c r="E1035" s="56" t="s">
        <v>2030</v>
      </c>
      <c r="F1035" s="56" t="s">
        <v>2031</v>
      </c>
      <c r="G1035" s="56"/>
      <c r="H1035" s="56"/>
      <c r="I1035" s="56" t="s">
        <v>37</v>
      </c>
      <c r="J1035" s="56">
        <v>20</v>
      </c>
      <c r="K1035" s="56"/>
      <c r="L1035" s="56"/>
      <c r="M1035" s="56" t="str">
        <f t="shared" si="32"/>
        <v>TB_SAL_MILG_LOG.PRE_MILG_NO</v>
      </c>
      <c r="N1035" s="54" t="str">
        <f t="shared" si="33"/>
        <v>마일리지이력^TB_SAL_MILG_LOG^이전마일리지번호^PRE_MILG_NO^^VARCHAR2^20^^</v>
      </c>
    </row>
    <row r="1036" spans="1:14" x14ac:dyDescent="0.25">
      <c r="A1036" s="56" t="s">
        <v>670</v>
      </c>
      <c r="B1036" s="56"/>
      <c r="C1036" s="56" t="s">
        <v>112</v>
      </c>
      <c r="D1036" s="56" t="s">
        <v>113</v>
      </c>
      <c r="E1036" s="56" t="s">
        <v>61</v>
      </c>
      <c r="F1036" s="56" t="s">
        <v>62</v>
      </c>
      <c r="G1036" s="56"/>
      <c r="H1036" s="56"/>
      <c r="I1036" s="56" t="s">
        <v>37</v>
      </c>
      <c r="J1036" s="56">
        <v>2000</v>
      </c>
      <c r="K1036" s="56"/>
      <c r="L1036" s="56"/>
      <c r="M1036" s="56" t="str">
        <f t="shared" si="32"/>
        <v>TB_SAL_MILG_LOG.REMARK</v>
      </c>
      <c r="N1036" s="54" t="str">
        <f t="shared" si="33"/>
        <v>마일리지이력^TB_SAL_MILG_LOG^비고^REMARK^^VARCHAR2^2000^^</v>
      </c>
    </row>
    <row r="1037" spans="1:14" x14ac:dyDescent="0.25">
      <c r="A1037" s="56" t="s">
        <v>670</v>
      </c>
      <c r="B1037" s="56"/>
      <c r="C1037" s="56" t="s">
        <v>112</v>
      </c>
      <c r="D1037" s="56" t="s">
        <v>113</v>
      </c>
      <c r="E1037" s="56" t="s">
        <v>53</v>
      </c>
      <c r="F1037" s="56" t="s">
        <v>54</v>
      </c>
      <c r="G1037" s="56"/>
      <c r="H1037" s="56"/>
      <c r="I1037" s="56" t="s">
        <v>37</v>
      </c>
      <c r="J1037" s="56">
        <v>14</v>
      </c>
      <c r="K1037" s="56" t="s">
        <v>52</v>
      </c>
      <c r="L1037" s="56"/>
      <c r="M1037" s="56" t="str">
        <f t="shared" si="32"/>
        <v>TB_SAL_MILG_LOG.REG_DTM</v>
      </c>
      <c r="N1037" s="54" t="str">
        <f t="shared" si="33"/>
        <v>마일리지이력^TB_SAL_MILG_LOG^등록일시^REG_DTM^^VARCHAR2^14^Y^</v>
      </c>
    </row>
    <row r="1038" spans="1:14" x14ac:dyDescent="0.25">
      <c r="A1038" s="56" t="s">
        <v>670</v>
      </c>
      <c r="B1038" s="56"/>
      <c r="C1038" s="56" t="s">
        <v>112</v>
      </c>
      <c r="D1038" s="56" t="s">
        <v>113</v>
      </c>
      <c r="E1038" s="56" t="s">
        <v>55</v>
      </c>
      <c r="F1038" s="56" t="s">
        <v>56</v>
      </c>
      <c r="G1038" s="56"/>
      <c r="H1038" s="56"/>
      <c r="I1038" s="56" t="s">
        <v>37</v>
      </c>
      <c r="J1038" s="56">
        <v>32</v>
      </c>
      <c r="K1038" s="56" t="s">
        <v>52</v>
      </c>
      <c r="L1038" s="56"/>
      <c r="M1038" s="56" t="str">
        <f t="shared" si="32"/>
        <v>TB_SAL_MILG_LOG.REGR_ID</v>
      </c>
      <c r="N1038" s="54" t="str">
        <f t="shared" si="33"/>
        <v>마일리지이력^TB_SAL_MILG_LOG^등록자ID^REGR_ID^^VARCHAR2^32^Y^</v>
      </c>
    </row>
    <row r="1039" spans="1:14" x14ac:dyDescent="0.25">
      <c r="A1039" s="56" t="s">
        <v>670</v>
      </c>
      <c r="B1039" s="56"/>
      <c r="C1039" s="56" t="s">
        <v>112</v>
      </c>
      <c r="D1039" s="56" t="s">
        <v>113</v>
      </c>
      <c r="E1039" s="56" t="s">
        <v>57</v>
      </c>
      <c r="F1039" s="56" t="s">
        <v>58</v>
      </c>
      <c r="G1039" s="56"/>
      <c r="H1039" s="56"/>
      <c r="I1039" s="56" t="s">
        <v>37</v>
      </c>
      <c r="J1039" s="56">
        <v>14</v>
      </c>
      <c r="K1039" s="56" t="s">
        <v>52</v>
      </c>
      <c r="L1039" s="56"/>
      <c r="M1039" s="56" t="str">
        <f t="shared" si="32"/>
        <v>TB_SAL_MILG_LOG.MOD_DTM</v>
      </c>
      <c r="N1039" s="54" t="str">
        <f t="shared" si="33"/>
        <v>마일리지이력^TB_SAL_MILG_LOG^수정일시^MOD_DTM^^VARCHAR2^14^Y^</v>
      </c>
    </row>
    <row r="1040" spans="1:14" x14ac:dyDescent="0.25">
      <c r="A1040" s="56" t="s">
        <v>670</v>
      </c>
      <c r="B1040" s="56"/>
      <c r="C1040" s="56" t="s">
        <v>112</v>
      </c>
      <c r="D1040" s="56" t="s">
        <v>113</v>
      </c>
      <c r="E1040" s="56" t="s">
        <v>59</v>
      </c>
      <c r="F1040" s="56" t="s">
        <v>60</v>
      </c>
      <c r="G1040" s="56"/>
      <c r="H1040" s="56"/>
      <c r="I1040" s="56" t="s">
        <v>37</v>
      </c>
      <c r="J1040" s="56">
        <v>32</v>
      </c>
      <c r="K1040" s="56" t="s">
        <v>52</v>
      </c>
      <c r="L1040" s="56"/>
      <c r="M1040" s="56" t="str">
        <f t="shared" si="32"/>
        <v>TB_SAL_MILG_LOG.MODR_ID</v>
      </c>
      <c r="N1040" s="54" t="str">
        <f t="shared" si="33"/>
        <v>마일리지이력^TB_SAL_MILG_LOG^수정자ID^MODR_ID^^VARCHAR2^32^Y^</v>
      </c>
    </row>
    <row r="1041" spans="1:14" x14ac:dyDescent="0.25">
      <c r="A1041" s="56" t="s">
        <v>670</v>
      </c>
      <c r="B1041" s="56"/>
      <c r="C1041" s="56" t="s">
        <v>338</v>
      </c>
      <c r="D1041" s="56" t="s">
        <v>339</v>
      </c>
      <c r="E1041" s="56" t="s">
        <v>472</v>
      </c>
      <c r="F1041" s="56" t="s">
        <v>64</v>
      </c>
      <c r="G1041" s="56" t="s">
        <v>52</v>
      </c>
      <c r="H1041" s="56"/>
      <c r="I1041" s="56" t="s">
        <v>37</v>
      </c>
      <c r="J1041" s="56">
        <v>10</v>
      </c>
      <c r="K1041" s="56" t="s">
        <v>52</v>
      </c>
      <c r="L1041" s="56"/>
      <c r="M1041" s="56" t="str">
        <f t="shared" si="32"/>
        <v>TB_SAL_MILG_DDIO.SHOP_CD</v>
      </c>
      <c r="N1041" s="54" t="str">
        <f t="shared" si="33"/>
        <v>마일리지일수불^TB_SAL_MILG_DDIO^매장코드^SHOP_CD^Y^VARCHAR2^10^Y^</v>
      </c>
    </row>
    <row r="1042" spans="1:14" x14ac:dyDescent="0.25">
      <c r="A1042" s="56" t="s">
        <v>670</v>
      </c>
      <c r="B1042" s="56"/>
      <c r="C1042" s="56" t="s">
        <v>338</v>
      </c>
      <c r="D1042" s="56" t="s">
        <v>339</v>
      </c>
      <c r="E1042" s="56" t="s">
        <v>2032</v>
      </c>
      <c r="F1042" s="56" t="s">
        <v>2033</v>
      </c>
      <c r="G1042" s="56" t="s">
        <v>52</v>
      </c>
      <c r="H1042" s="56"/>
      <c r="I1042" s="56" t="s">
        <v>37</v>
      </c>
      <c r="J1042" s="56">
        <v>8</v>
      </c>
      <c r="K1042" s="56" t="s">
        <v>52</v>
      </c>
      <c r="L1042" s="56"/>
      <c r="M1042" s="56" t="str">
        <f t="shared" si="32"/>
        <v>TB_SAL_MILG_DDIO.IO_DT</v>
      </c>
      <c r="N1042" s="54" t="str">
        <f t="shared" si="33"/>
        <v>마일리지일수불^TB_SAL_MILG_DDIO^수불일자^IO_DT^Y^VARCHAR2^8^Y^</v>
      </c>
    </row>
    <row r="1043" spans="1:14" x14ac:dyDescent="0.25">
      <c r="A1043" s="56" t="s">
        <v>670</v>
      </c>
      <c r="B1043" s="56"/>
      <c r="C1043" s="56" t="s">
        <v>338</v>
      </c>
      <c r="D1043" s="56" t="s">
        <v>339</v>
      </c>
      <c r="E1043" s="56" t="s">
        <v>1744</v>
      </c>
      <c r="F1043" s="56" t="s">
        <v>1745</v>
      </c>
      <c r="G1043" s="56" t="s">
        <v>52</v>
      </c>
      <c r="H1043" s="56"/>
      <c r="I1043" s="56" t="s">
        <v>37</v>
      </c>
      <c r="J1043" s="56">
        <v>3</v>
      </c>
      <c r="K1043" s="56" t="s">
        <v>52</v>
      </c>
      <c r="L1043" s="56"/>
      <c r="M1043" s="56" t="str">
        <f t="shared" si="32"/>
        <v>TB_SAL_MILG_DDIO.MILG_TP_CD</v>
      </c>
      <c r="N1043" s="54" t="str">
        <f t="shared" si="33"/>
        <v>마일리지일수불^TB_SAL_MILG_DDIO^마일리지유형코드^MILG_TP_CD^Y^VARCHAR2^3^Y^</v>
      </c>
    </row>
    <row r="1044" spans="1:14" x14ac:dyDescent="0.25">
      <c r="A1044" s="56" t="s">
        <v>670</v>
      </c>
      <c r="B1044" s="56"/>
      <c r="C1044" s="56" t="s">
        <v>338</v>
      </c>
      <c r="D1044" s="56" t="s">
        <v>339</v>
      </c>
      <c r="E1044" s="56" t="s">
        <v>2005</v>
      </c>
      <c r="F1044" s="56" t="s">
        <v>2006</v>
      </c>
      <c r="G1044" s="56"/>
      <c r="H1044" s="56"/>
      <c r="I1044" s="56" t="s">
        <v>110</v>
      </c>
      <c r="J1044" s="56" t="s">
        <v>476</v>
      </c>
      <c r="K1044" s="56" t="s">
        <v>52</v>
      </c>
      <c r="L1044" s="56">
        <v>0</v>
      </c>
      <c r="M1044" s="56" t="str">
        <f t="shared" si="32"/>
        <v>TB_SAL_MILG_DDIO.ACC_MILG_AMT</v>
      </c>
      <c r="N1044" s="54" t="str">
        <f t="shared" si="33"/>
        <v>마일리지일수불^TB_SAL_MILG_DDIO^적립마일리지금액^ACC_MILG_AMT^^NUMBER^20,5^Y^0</v>
      </c>
    </row>
    <row r="1045" spans="1:14" x14ac:dyDescent="0.25">
      <c r="A1045" s="56" t="s">
        <v>670</v>
      </c>
      <c r="B1045" s="56"/>
      <c r="C1045" s="56" t="s">
        <v>338</v>
      </c>
      <c r="D1045" s="56" t="s">
        <v>339</v>
      </c>
      <c r="E1045" s="56" t="s">
        <v>2007</v>
      </c>
      <c r="F1045" s="56" t="s">
        <v>2008</v>
      </c>
      <c r="G1045" s="56"/>
      <c r="H1045" s="56"/>
      <c r="I1045" s="56" t="s">
        <v>110</v>
      </c>
      <c r="J1045" s="56" t="s">
        <v>476</v>
      </c>
      <c r="K1045" s="56" t="s">
        <v>52</v>
      </c>
      <c r="L1045" s="56">
        <v>0</v>
      </c>
      <c r="M1045" s="56" t="str">
        <f t="shared" si="32"/>
        <v>TB_SAL_MILG_DDIO.ACC_CNCL_MILG_AMT</v>
      </c>
      <c r="N1045" s="54" t="str">
        <f t="shared" si="33"/>
        <v>마일리지일수불^TB_SAL_MILG_DDIO^적립취소마일리지금액^ACC_CNCL_MILG_AMT^^NUMBER^20,5^Y^0</v>
      </c>
    </row>
    <row r="1046" spans="1:14" x14ac:dyDescent="0.25">
      <c r="A1046" s="56" t="s">
        <v>670</v>
      </c>
      <c r="B1046" s="56"/>
      <c r="C1046" s="56" t="s">
        <v>338</v>
      </c>
      <c r="D1046" s="56" t="s">
        <v>339</v>
      </c>
      <c r="E1046" s="56" t="s">
        <v>2009</v>
      </c>
      <c r="F1046" s="56" t="s">
        <v>2010</v>
      </c>
      <c r="G1046" s="56"/>
      <c r="H1046" s="56"/>
      <c r="I1046" s="56" t="s">
        <v>110</v>
      </c>
      <c r="J1046" s="56" t="s">
        <v>476</v>
      </c>
      <c r="K1046" s="56" t="s">
        <v>52</v>
      </c>
      <c r="L1046" s="56">
        <v>0</v>
      </c>
      <c r="M1046" s="56" t="str">
        <f t="shared" si="32"/>
        <v>TB_SAL_MILG_DDIO.DEDUCT_MILG_AMT</v>
      </c>
      <c r="N1046" s="54" t="str">
        <f t="shared" si="33"/>
        <v>마일리지일수불^TB_SAL_MILG_DDIO^차감마일리지금액^DEDUCT_MILG_AMT^^NUMBER^20,5^Y^0</v>
      </c>
    </row>
    <row r="1047" spans="1:14" x14ac:dyDescent="0.25">
      <c r="A1047" s="56" t="s">
        <v>670</v>
      </c>
      <c r="B1047" s="56"/>
      <c r="C1047" s="56" t="s">
        <v>338</v>
      </c>
      <c r="D1047" s="56" t="s">
        <v>339</v>
      </c>
      <c r="E1047" s="56" t="s">
        <v>2011</v>
      </c>
      <c r="F1047" s="56" t="s">
        <v>2012</v>
      </c>
      <c r="G1047" s="56"/>
      <c r="H1047" s="56"/>
      <c r="I1047" s="56" t="s">
        <v>110</v>
      </c>
      <c r="J1047" s="56" t="s">
        <v>476</v>
      </c>
      <c r="K1047" s="56" t="s">
        <v>52</v>
      </c>
      <c r="L1047" s="56">
        <v>0</v>
      </c>
      <c r="M1047" s="56" t="str">
        <f t="shared" si="32"/>
        <v>TB_SAL_MILG_DDIO.DEDUCT_CNCL_MILG_AMT</v>
      </c>
      <c r="N1047" s="54" t="str">
        <f t="shared" si="33"/>
        <v>마일리지일수불^TB_SAL_MILG_DDIO^차감취소마일리지금액^DEDUCT_CNCL_MILG_AMT^^NUMBER^20,5^Y^0</v>
      </c>
    </row>
    <row r="1048" spans="1:14" x14ac:dyDescent="0.25">
      <c r="A1048" s="56" t="s">
        <v>670</v>
      </c>
      <c r="B1048" s="56"/>
      <c r="C1048" s="56" t="s">
        <v>338</v>
      </c>
      <c r="D1048" s="56" t="s">
        <v>339</v>
      </c>
      <c r="E1048" s="56" t="s">
        <v>53</v>
      </c>
      <c r="F1048" s="56" t="s">
        <v>54</v>
      </c>
      <c r="G1048" s="56"/>
      <c r="H1048" s="56"/>
      <c r="I1048" s="56" t="s">
        <v>37</v>
      </c>
      <c r="J1048" s="56">
        <v>14</v>
      </c>
      <c r="K1048" s="56" t="s">
        <v>52</v>
      </c>
      <c r="L1048" s="56"/>
      <c r="M1048" s="56" t="str">
        <f t="shared" si="32"/>
        <v>TB_SAL_MILG_DDIO.REG_DTM</v>
      </c>
      <c r="N1048" s="54" t="str">
        <f t="shared" si="33"/>
        <v>마일리지일수불^TB_SAL_MILG_DDIO^등록일시^REG_DTM^^VARCHAR2^14^Y^</v>
      </c>
    </row>
    <row r="1049" spans="1:14" x14ac:dyDescent="0.25">
      <c r="A1049" s="56" t="s">
        <v>670</v>
      </c>
      <c r="B1049" s="56"/>
      <c r="C1049" s="56" t="s">
        <v>338</v>
      </c>
      <c r="D1049" s="56" t="s">
        <v>339</v>
      </c>
      <c r="E1049" s="56" t="s">
        <v>55</v>
      </c>
      <c r="F1049" s="56" t="s">
        <v>56</v>
      </c>
      <c r="G1049" s="56"/>
      <c r="H1049" s="56"/>
      <c r="I1049" s="56" t="s">
        <v>37</v>
      </c>
      <c r="J1049" s="56">
        <v>32</v>
      </c>
      <c r="K1049" s="56" t="s">
        <v>52</v>
      </c>
      <c r="L1049" s="56"/>
      <c r="M1049" s="56" t="str">
        <f t="shared" si="32"/>
        <v>TB_SAL_MILG_DDIO.REGR_ID</v>
      </c>
      <c r="N1049" s="54" t="str">
        <f t="shared" si="33"/>
        <v>마일리지일수불^TB_SAL_MILG_DDIO^등록자ID^REGR_ID^^VARCHAR2^32^Y^</v>
      </c>
    </row>
    <row r="1050" spans="1:14" x14ac:dyDescent="0.25">
      <c r="A1050" s="56" t="s">
        <v>670</v>
      </c>
      <c r="B1050" s="56"/>
      <c r="C1050" s="56" t="s">
        <v>338</v>
      </c>
      <c r="D1050" s="56" t="s">
        <v>339</v>
      </c>
      <c r="E1050" s="56" t="s">
        <v>57</v>
      </c>
      <c r="F1050" s="56" t="s">
        <v>58</v>
      </c>
      <c r="G1050" s="56"/>
      <c r="H1050" s="56"/>
      <c r="I1050" s="56" t="s">
        <v>37</v>
      </c>
      <c r="J1050" s="56">
        <v>14</v>
      </c>
      <c r="K1050" s="56" t="s">
        <v>52</v>
      </c>
      <c r="L1050" s="56"/>
      <c r="M1050" s="56" t="str">
        <f t="shared" si="32"/>
        <v>TB_SAL_MILG_DDIO.MOD_DTM</v>
      </c>
      <c r="N1050" s="54" t="str">
        <f t="shared" si="33"/>
        <v>마일리지일수불^TB_SAL_MILG_DDIO^수정일시^MOD_DTM^^VARCHAR2^14^Y^</v>
      </c>
    </row>
    <row r="1051" spans="1:14" x14ac:dyDescent="0.25">
      <c r="A1051" s="56" t="s">
        <v>670</v>
      </c>
      <c r="B1051" s="56"/>
      <c r="C1051" s="56" t="s">
        <v>338</v>
      </c>
      <c r="D1051" s="56" t="s">
        <v>339</v>
      </c>
      <c r="E1051" s="56" t="s">
        <v>59</v>
      </c>
      <c r="F1051" s="56" t="s">
        <v>60</v>
      </c>
      <c r="G1051" s="56"/>
      <c r="H1051" s="56"/>
      <c r="I1051" s="56" t="s">
        <v>37</v>
      </c>
      <c r="J1051" s="56">
        <v>32</v>
      </c>
      <c r="K1051" s="56" t="s">
        <v>52</v>
      </c>
      <c r="L1051" s="56"/>
      <c r="M1051" s="56" t="str">
        <f t="shared" si="32"/>
        <v>TB_SAL_MILG_DDIO.MODR_ID</v>
      </c>
      <c r="N1051" s="54" t="str">
        <f t="shared" si="33"/>
        <v>마일리지일수불^TB_SAL_MILG_DDIO^수정자ID^MODR_ID^^VARCHAR2^32^Y^</v>
      </c>
    </row>
    <row r="1052" spans="1:14" x14ac:dyDescent="0.25">
      <c r="A1052" s="56" t="s">
        <v>670</v>
      </c>
      <c r="B1052" s="56"/>
      <c r="C1052" s="56" t="s">
        <v>336</v>
      </c>
      <c r="D1052" s="56" t="s">
        <v>337</v>
      </c>
      <c r="E1052" s="56" t="s">
        <v>472</v>
      </c>
      <c r="F1052" s="56" t="s">
        <v>64</v>
      </c>
      <c r="G1052" s="56" t="s">
        <v>52</v>
      </c>
      <c r="H1052" s="56"/>
      <c r="I1052" s="56" t="s">
        <v>37</v>
      </c>
      <c r="J1052" s="56">
        <v>10</v>
      </c>
      <c r="K1052" s="56" t="s">
        <v>52</v>
      </c>
      <c r="L1052" s="56"/>
      <c r="M1052" s="56" t="str">
        <f t="shared" si="32"/>
        <v>TB_SAL_MILG_CALC.SHOP_CD</v>
      </c>
      <c r="N1052" s="54" t="str">
        <f t="shared" si="33"/>
        <v>마일리지정산^TB_SAL_MILG_CALC^매장코드^SHOP_CD^Y^VARCHAR2^10^Y^</v>
      </c>
    </row>
    <row r="1053" spans="1:14" x14ac:dyDescent="0.25">
      <c r="A1053" s="56" t="s">
        <v>670</v>
      </c>
      <c r="B1053" s="56"/>
      <c r="C1053" s="56" t="s">
        <v>336</v>
      </c>
      <c r="D1053" s="56" t="s">
        <v>337</v>
      </c>
      <c r="E1053" s="56" t="s">
        <v>1702</v>
      </c>
      <c r="F1053" s="56" t="s">
        <v>1703</v>
      </c>
      <c r="G1053" s="56" t="s">
        <v>52</v>
      </c>
      <c r="H1053" s="56"/>
      <c r="I1053" s="56" t="s">
        <v>37</v>
      </c>
      <c r="J1053" s="56">
        <v>6</v>
      </c>
      <c r="K1053" s="56" t="s">
        <v>52</v>
      </c>
      <c r="L1053" s="56"/>
      <c r="M1053" s="56" t="str">
        <f t="shared" si="32"/>
        <v>TB_SAL_MILG_CALC.CALC_YM</v>
      </c>
      <c r="N1053" s="54" t="str">
        <f t="shared" si="33"/>
        <v>마일리지정산^TB_SAL_MILG_CALC^정산년월^CALC_YM^Y^VARCHAR2^6^Y^</v>
      </c>
    </row>
    <row r="1054" spans="1:14" x14ac:dyDescent="0.25">
      <c r="A1054" s="56" t="s">
        <v>670</v>
      </c>
      <c r="B1054" s="56"/>
      <c r="C1054" s="56" t="s">
        <v>336</v>
      </c>
      <c r="D1054" s="56" t="s">
        <v>337</v>
      </c>
      <c r="E1054" s="56" t="s">
        <v>1744</v>
      </c>
      <c r="F1054" s="56" t="s">
        <v>1745</v>
      </c>
      <c r="G1054" s="56" t="s">
        <v>52</v>
      </c>
      <c r="H1054" s="56"/>
      <c r="I1054" s="56" t="s">
        <v>37</v>
      </c>
      <c r="J1054" s="56">
        <v>3</v>
      </c>
      <c r="K1054" s="56" t="s">
        <v>52</v>
      </c>
      <c r="L1054" s="56"/>
      <c r="M1054" s="56" t="str">
        <f t="shared" si="32"/>
        <v>TB_SAL_MILG_CALC.MILG_TP_CD</v>
      </c>
      <c r="N1054" s="54" t="str">
        <f t="shared" si="33"/>
        <v>마일리지정산^TB_SAL_MILG_CALC^마일리지유형코드^MILG_TP_CD^Y^VARCHAR2^3^Y^</v>
      </c>
    </row>
    <row r="1055" spans="1:14" x14ac:dyDescent="0.25">
      <c r="A1055" s="56" t="s">
        <v>670</v>
      </c>
      <c r="B1055" s="56"/>
      <c r="C1055" s="56" t="s">
        <v>336</v>
      </c>
      <c r="D1055" s="56" t="s">
        <v>337</v>
      </c>
      <c r="E1055" s="56" t="s">
        <v>1801</v>
      </c>
      <c r="F1055" s="56" t="s">
        <v>1802</v>
      </c>
      <c r="G1055" s="56" t="s">
        <v>52</v>
      </c>
      <c r="H1055" s="56"/>
      <c r="I1055" s="56" t="s">
        <v>110</v>
      </c>
      <c r="J1055" s="56">
        <v>3</v>
      </c>
      <c r="K1055" s="56" t="s">
        <v>52</v>
      </c>
      <c r="L1055" s="56"/>
      <c r="M1055" s="56" t="str">
        <f t="shared" si="32"/>
        <v>TB_SAL_MILG_CALC.CALC_SEQ</v>
      </c>
      <c r="N1055" s="54" t="str">
        <f t="shared" si="33"/>
        <v>마일리지정산^TB_SAL_MILG_CALC^정산일련번호^CALC_SEQ^Y^NUMBER^3^Y^</v>
      </c>
    </row>
    <row r="1056" spans="1:14" x14ac:dyDescent="0.25">
      <c r="A1056" s="56" t="s">
        <v>670</v>
      </c>
      <c r="B1056" s="56"/>
      <c r="C1056" s="56" t="s">
        <v>336</v>
      </c>
      <c r="D1056" s="56" t="s">
        <v>337</v>
      </c>
      <c r="E1056" s="56" t="s">
        <v>1358</v>
      </c>
      <c r="F1056" s="56" t="s">
        <v>1359</v>
      </c>
      <c r="G1056" s="56"/>
      <c r="H1056" s="56"/>
      <c r="I1056" s="56" t="s">
        <v>37</v>
      </c>
      <c r="J1056" s="56">
        <v>6</v>
      </c>
      <c r="K1056" s="56"/>
      <c r="L1056" s="56"/>
      <c r="M1056" s="56" t="str">
        <f t="shared" si="32"/>
        <v>TB_SAL_MILG_CALC.MNG_DEPT_CD</v>
      </c>
      <c r="N1056" s="54" t="str">
        <f t="shared" si="33"/>
        <v>마일리지정산^TB_SAL_MILG_CALC^관리부서코드^MNG_DEPT_CD^^VARCHAR2^6^^</v>
      </c>
    </row>
    <row r="1057" spans="1:14" x14ac:dyDescent="0.25">
      <c r="A1057" s="56" t="s">
        <v>670</v>
      </c>
      <c r="B1057" s="56"/>
      <c r="C1057" s="56" t="s">
        <v>336</v>
      </c>
      <c r="D1057" s="56" t="s">
        <v>337</v>
      </c>
      <c r="E1057" s="56" t="s">
        <v>1360</v>
      </c>
      <c r="F1057" s="56" t="s">
        <v>1361</v>
      </c>
      <c r="G1057" s="56"/>
      <c r="H1057" s="56"/>
      <c r="I1057" s="56" t="s">
        <v>37</v>
      </c>
      <c r="J1057" s="56">
        <v>20</v>
      </c>
      <c r="K1057" s="56"/>
      <c r="L1057" s="56"/>
      <c r="M1057" s="56" t="str">
        <f t="shared" si="32"/>
        <v>TB_SAL_MILG_CALC.MNG_EMP_NO</v>
      </c>
      <c r="N1057" s="54" t="str">
        <f t="shared" si="33"/>
        <v>마일리지정산^TB_SAL_MILG_CALC^관리사원번호^MNG_EMP_NO^^VARCHAR2^20^^</v>
      </c>
    </row>
    <row r="1058" spans="1:14" x14ac:dyDescent="0.25">
      <c r="A1058" s="56" t="s">
        <v>670</v>
      </c>
      <c r="B1058" s="56"/>
      <c r="C1058" s="56" t="s">
        <v>336</v>
      </c>
      <c r="D1058" s="56" t="s">
        <v>337</v>
      </c>
      <c r="E1058" s="56" t="s">
        <v>2034</v>
      </c>
      <c r="F1058" s="56" t="s">
        <v>2035</v>
      </c>
      <c r="G1058" s="56"/>
      <c r="H1058" s="56"/>
      <c r="I1058" s="56" t="s">
        <v>37</v>
      </c>
      <c r="J1058" s="56">
        <v>8</v>
      </c>
      <c r="K1058" s="56" t="s">
        <v>52</v>
      </c>
      <c r="L1058" s="56"/>
      <c r="M1058" s="56" t="str">
        <f t="shared" si="32"/>
        <v>TB_SAL_MILG_CALC.TRG_STT_DT</v>
      </c>
      <c r="N1058" s="54" t="str">
        <f t="shared" si="33"/>
        <v>마일리지정산^TB_SAL_MILG_CALC^대상시작일자^TRG_STT_DT^^VARCHAR2^8^Y^</v>
      </c>
    </row>
    <row r="1059" spans="1:14" x14ac:dyDescent="0.25">
      <c r="A1059" s="56" t="s">
        <v>670</v>
      </c>
      <c r="B1059" s="56"/>
      <c r="C1059" s="56" t="s">
        <v>336</v>
      </c>
      <c r="D1059" s="56" t="s">
        <v>337</v>
      </c>
      <c r="E1059" s="56" t="s">
        <v>2036</v>
      </c>
      <c r="F1059" s="56" t="s">
        <v>2037</v>
      </c>
      <c r="G1059" s="56"/>
      <c r="H1059" s="56"/>
      <c r="I1059" s="56" t="s">
        <v>37</v>
      </c>
      <c r="J1059" s="56">
        <v>8</v>
      </c>
      <c r="K1059" s="56" t="s">
        <v>52</v>
      </c>
      <c r="L1059" s="56"/>
      <c r="M1059" s="56" t="str">
        <f t="shared" si="32"/>
        <v>TB_SAL_MILG_CALC.TRG_END_DT</v>
      </c>
      <c r="N1059" s="54" t="str">
        <f t="shared" si="33"/>
        <v>마일리지정산^TB_SAL_MILG_CALC^대상종료일자^TRG_END_DT^^VARCHAR2^8^Y^</v>
      </c>
    </row>
    <row r="1060" spans="1:14" x14ac:dyDescent="0.25">
      <c r="A1060" s="56" t="s">
        <v>670</v>
      </c>
      <c r="B1060" s="56"/>
      <c r="C1060" s="56" t="s">
        <v>336</v>
      </c>
      <c r="D1060" s="56" t="s">
        <v>337</v>
      </c>
      <c r="E1060" s="56" t="s">
        <v>2038</v>
      </c>
      <c r="F1060" s="56" t="s">
        <v>2039</v>
      </c>
      <c r="G1060" s="56"/>
      <c r="H1060" s="56"/>
      <c r="I1060" s="56" t="s">
        <v>110</v>
      </c>
      <c r="J1060" s="56" t="s">
        <v>476</v>
      </c>
      <c r="K1060" s="56" t="s">
        <v>52</v>
      </c>
      <c r="L1060" s="56">
        <v>0</v>
      </c>
      <c r="M1060" s="56" t="str">
        <f t="shared" si="32"/>
        <v>TB_SAL_MILG_CALC.TRG_SALES_AMT</v>
      </c>
      <c r="N1060" s="54" t="str">
        <f t="shared" si="33"/>
        <v>마일리지정산^TB_SAL_MILG_CALC^대상매출금액^TRG_SALES_AMT^^NUMBER^20,5^Y^0</v>
      </c>
    </row>
    <row r="1061" spans="1:14" x14ac:dyDescent="0.25">
      <c r="A1061" s="56" t="s">
        <v>670</v>
      </c>
      <c r="B1061" s="56"/>
      <c r="C1061" s="56" t="s">
        <v>336</v>
      </c>
      <c r="D1061" s="56" t="s">
        <v>337</v>
      </c>
      <c r="E1061" s="56" t="s">
        <v>1750</v>
      </c>
      <c r="F1061" s="56" t="s">
        <v>1751</v>
      </c>
      <c r="G1061" s="56"/>
      <c r="H1061" s="56"/>
      <c r="I1061" s="56" t="s">
        <v>110</v>
      </c>
      <c r="J1061" s="56" t="s">
        <v>1397</v>
      </c>
      <c r="K1061" s="56" t="s">
        <v>52</v>
      </c>
      <c r="L1061" s="56">
        <v>0</v>
      </c>
      <c r="M1061" s="56" t="str">
        <f t="shared" si="32"/>
        <v>TB_SAL_MILG_CALC.ACC_RATE</v>
      </c>
      <c r="N1061" s="54" t="str">
        <f t="shared" si="33"/>
        <v>마일리지정산^TB_SAL_MILG_CALC^적립율^ACC_RATE^^NUMBER^6,3^Y^0</v>
      </c>
    </row>
    <row r="1062" spans="1:14" x14ac:dyDescent="0.25">
      <c r="A1062" s="56" t="s">
        <v>670</v>
      </c>
      <c r="B1062" s="56"/>
      <c r="C1062" s="56" t="s">
        <v>336</v>
      </c>
      <c r="D1062" s="56" t="s">
        <v>337</v>
      </c>
      <c r="E1062" s="56" t="s">
        <v>1784</v>
      </c>
      <c r="F1062" s="56" t="s">
        <v>1785</v>
      </c>
      <c r="G1062" s="56"/>
      <c r="H1062" s="56"/>
      <c r="I1062" s="56" t="s">
        <v>110</v>
      </c>
      <c r="J1062" s="56" t="s">
        <v>476</v>
      </c>
      <c r="K1062" s="56" t="s">
        <v>52</v>
      </c>
      <c r="L1062" s="56">
        <v>0</v>
      </c>
      <c r="M1062" s="56" t="str">
        <f t="shared" si="32"/>
        <v>TB_SAL_MILG_CALC.CALC_AMT</v>
      </c>
      <c r="N1062" s="54" t="str">
        <f t="shared" si="33"/>
        <v>마일리지정산^TB_SAL_MILG_CALC^정산금액^CALC_AMT^^NUMBER^20,5^Y^0</v>
      </c>
    </row>
    <row r="1063" spans="1:14" x14ac:dyDescent="0.25">
      <c r="A1063" s="56" t="s">
        <v>670</v>
      </c>
      <c r="B1063" s="56"/>
      <c r="C1063" s="56" t="s">
        <v>336</v>
      </c>
      <c r="D1063" s="56" t="s">
        <v>337</v>
      </c>
      <c r="E1063" s="56" t="s">
        <v>1732</v>
      </c>
      <c r="F1063" s="56" t="s">
        <v>1733</v>
      </c>
      <c r="G1063" s="56"/>
      <c r="H1063" s="56"/>
      <c r="I1063" s="56" t="s">
        <v>37</v>
      </c>
      <c r="J1063" s="56">
        <v>8</v>
      </c>
      <c r="K1063" s="56" t="s">
        <v>52</v>
      </c>
      <c r="L1063" s="56"/>
      <c r="M1063" s="56" t="str">
        <f t="shared" si="32"/>
        <v>TB_SAL_MILG_CALC.BELONG_DT</v>
      </c>
      <c r="N1063" s="54" t="str">
        <f t="shared" si="33"/>
        <v>마일리지정산^TB_SAL_MILG_CALC^귀속일자^BELONG_DT^^VARCHAR2^8^Y^</v>
      </c>
    </row>
    <row r="1064" spans="1:14" x14ac:dyDescent="0.25">
      <c r="A1064" s="56" t="s">
        <v>670</v>
      </c>
      <c r="B1064" s="56"/>
      <c r="C1064" s="56" t="s">
        <v>336</v>
      </c>
      <c r="D1064" s="56" t="s">
        <v>337</v>
      </c>
      <c r="E1064" s="56" t="s">
        <v>2040</v>
      </c>
      <c r="F1064" s="56" t="s">
        <v>2041</v>
      </c>
      <c r="G1064" s="56"/>
      <c r="H1064" s="56"/>
      <c r="I1064" s="56" t="s">
        <v>37</v>
      </c>
      <c r="J1064" s="56">
        <v>32</v>
      </c>
      <c r="K1064" s="56"/>
      <c r="L1064" s="56"/>
      <c r="M1064" s="56" t="str">
        <f t="shared" si="32"/>
        <v>TB_SAL_MILG_CALC.PROC_ID</v>
      </c>
      <c r="N1064" s="54" t="str">
        <f t="shared" si="33"/>
        <v>마일리지정산^TB_SAL_MILG_CALC^처리ID^PROC_ID^^VARCHAR2^32^^</v>
      </c>
    </row>
    <row r="1065" spans="1:14" x14ac:dyDescent="0.25">
      <c r="A1065" s="56" t="s">
        <v>670</v>
      </c>
      <c r="B1065" s="56"/>
      <c r="C1065" s="56" t="s">
        <v>336</v>
      </c>
      <c r="D1065" s="56" t="s">
        <v>337</v>
      </c>
      <c r="E1065" s="56" t="s">
        <v>2042</v>
      </c>
      <c r="F1065" s="56" t="s">
        <v>2043</v>
      </c>
      <c r="G1065" s="56"/>
      <c r="H1065" s="56"/>
      <c r="I1065" s="56" t="s">
        <v>37</v>
      </c>
      <c r="J1065" s="56">
        <v>3</v>
      </c>
      <c r="K1065" s="56" t="s">
        <v>52</v>
      </c>
      <c r="L1065" s="56"/>
      <c r="M1065" s="56" t="str">
        <f t="shared" si="32"/>
        <v>TB_SAL_MILG_CALC.PROC_STAT_CD</v>
      </c>
      <c r="N1065" s="54" t="str">
        <f t="shared" si="33"/>
        <v>마일리지정산^TB_SAL_MILG_CALC^처리상태코드^PROC_STAT_CD^^VARCHAR2^3^Y^</v>
      </c>
    </row>
    <row r="1066" spans="1:14" x14ac:dyDescent="0.25">
      <c r="A1066" s="56" t="s">
        <v>670</v>
      </c>
      <c r="B1066" s="56"/>
      <c r="C1066" s="56" t="s">
        <v>336</v>
      </c>
      <c r="D1066" s="56" t="s">
        <v>337</v>
      </c>
      <c r="E1066" s="56" t="s">
        <v>2044</v>
      </c>
      <c r="F1066" s="56" t="s">
        <v>2045</v>
      </c>
      <c r="G1066" s="56"/>
      <c r="H1066" s="56"/>
      <c r="I1066" s="56" t="s">
        <v>37</v>
      </c>
      <c r="J1066" s="56">
        <v>14</v>
      </c>
      <c r="K1066" s="56"/>
      <c r="L1066" s="56"/>
      <c r="M1066" s="56" t="str">
        <f t="shared" si="32"/>
        <v>TB_SAL_MILG_CALC.PROC_DTM</v>
      </c>
      <c r="N1066" s="54" t="str">
        <f t="shared" si="33"/>
        <v>마일리지정산^TB_SAL_MILG_CALC^처리일시^PROC_DTM^^VARCHAR2^14^^</v>
      </c>
    </row>
    <row r="1067" spans="1:14" x14ac:dyDescent="0.25">
      <c r="A1067" s="56" t="s">
        <v>670</v>
      </c>
      <c r="B1067" s="56"/>
      <c r="C1067" s="56" t="s">
        <v>336</v>
      </c>
      <c r="D1067" s="56" t="s">
        <v>337</v>
      </c>
      <c r="E1067" s="56" t="s">
        <v>1786</v>
      </c>
      <c r="F1067" s="56" t="s">
        <v>1787</v>
      </c>
      <c r="G1067" s="56"/>
      <c r="H1067" s="56"/>
      <c r="I1067" s="56" t="s">
        <v>37</v>
      </c>
      <c r="J1067" s="56">
        <v>20</v>
      </c>
      <c r="K1067" s="56" t="s">
        <v>52</v>
      </c>
      <c r="L1067" s="56"/>
      <c r="M1067" s="56" t="str">
        <f t="shared" si="32"/>
        <v>TB_SAL_MILG_CALC.MILG_NO</v>
      </c>
      <c r="N1067" s="54" t="str">
        <f t="shared" si="33"/>
        <v>마일리지정산^TB_SAL_MILG_CALC^마일리지번호^MILG_NO^^VARCHAR2^20^Y^</v>
      </c>
    </row>
    <row r="1068" spans="1:14" x14ac:dyDescent="0.25">
      <c r="A1068" s="56" t="s">
        <v>670</v>
      </c>
      <c r="B1068" s="56"/>
      <c r="C1068" s="56" t="s">
        <v>336</v>
      </c>
      <c r="D1068" s="56" t="s">
        <v>337</v>
      </c>
      <c r="E1068" s="56" t="s">
        <v>53</v>
      </c>
      <c r="F1068" s="56" t="s">
        <v>54</v>
      </c>
      <c r="G1068" s="56"/>
      <c r="H1068" s="56"/>
      <c r="I1068" s="56" t="s">
        <v>37</v>
      </c>
      <c r="J1068" s="56">
        <v>14</v>
      </c>
      <c r="K1068" s="56" t="s">
        <v>52</v>
      </c>
      <c r="L1068" s="56"/>
      <c r="M1068" s="56" t="str">
        <f t="shared" si="32"/>
        <v>TB_SAL_MILG_CALC.REG_DTM</v>
      </c>
      <c r="N1068" s="54" t="str">
        <f t="shared" si="33"/>
        <v>마일리지정산^TB_SAL_MILG_CALC^등록일시^REG_DTM^^VARCHAR2^14^Y^</v>
      </c>
    </row>
    <row r="1069" spans="1:14" x14ac:dyDescent="0.25">
      <c r="A1069" s="56" t="s">
        <v>670</v>
      </c>
      <c r="B1069" s="56"/>
      <c r="C1069" s="56" t="s">
        <v>336</v>
      </c>
      <c r="D1069" s="56" t="s">
        <v>337</v>
      </c>
      <c r="E1069" s="56" t="s">
        <v>55</v>
      </c>
      <c r="F1069" s="56" t="s">
        <v>56</v>
      </c>
      <c r="G1069" s="56"/>
      <c r="H1069" s="56"/>
      <c r="I1069" s="56" t="s">
        <v>37</v>
      </c>
      <c r="J1069" s="56">
        <v>32</v>
      </c>
      <c r="K1069" s="56" t="s">
        <v>52</v>
      </c>
      <c r="L1069" s="56"/>
      <c r="M1069" s="56" t="str">
        <f t="shared" si="32"/>
        <v>TB_SAL_MILG_CALC.REGR_ID</v>
      </c>
      <c r="N1069" s="54" t="str">
        <f t="shared" si="33"/>
        <v>마일리지정산^TB_SAL_MILG_CALC^등록자ID^REGR_ID^^VARCHAR2^32^Y^</v>
      </c>
    </row>
    <row r="1070" spans="1:14" x14ac:dyDescent="0.25">
      <c r="A1070" s="56" t="s">
        <v>670</v>
      </c>
      <c r="B1070" s="56"/>
      <c r="C1070" s="56" t="s">
        <v>336</v>
      </c>
      <c r="D1070" s="56" t="s">
        <v>337</v>
      </c>
      <c r="E1070" s="56" t="s">
        <v>57</v>
      </c>
      <c r="F1070" s="56" t="s">
        <v>58</v>
      </c>
      <c r="G1070" s="56"/>
      <c r="H1070" s="56"/>
      <c r="I1070" s="56" t="s">
        <v>37</v>
      </c>
      <c r="J1070" s="56">
        <v>14</v>
      </c>
      <c r="K1070" s="56" t="s">
        <v>52</v>
      </c>
      <c r="L1070" s="56"/>
      <c r="M1070" s="56" t="str">
        <f t="shared" si="32"/>
        <v>TB_SAL_MILG_CALC.MOD_DTM</v>
      </c>
      <c r="N1070" s="54" t="str">
        <f t="shared" si="33"/>
        <v>마일리지정산^TB_SAL_MILG_CALC^수정일시^MOD_DTM^^VARCHAR2^14^Y^</v>
      </c>
    </row>
    <row r="1071" spans="1:14" x14ac:dyDescent="0.25">
      <c r="A1071" s="56" t="s">
        <v>670</v>
      </c>
      <c r="B1071" s="56"/>
      <c r="C1071" s="56" t="s">
        <v>336</v>
      </c>
      <c r="D1071" s="56" t="s">
        <v>337</v>
      </c>
      <c r="E1071" s="56" t="s">
        <v>59</v>
      </c>
      <c r="F1071" s="56" t="s">
        <v>60</v>
      </c>
      <c r="G1071" s="56"/>
      <c r="H1071" s="56"/>
      <c r="I1071" s="56" t="s">
        <v>37</v>
      </c>
      <c r="J1071" s="56">
        <v>32</v>
      </c>
      <c r="K1071" s="56" t="s">
        <v>52</v>
      </c>
      <c r="L1071" s="56"/>
      <c r="M1071" s="56" t="str">
        <f t="shared" si="32"/>
        <v>TB_SAL_MILG_CALC.MODR_ID</v>
      </c>
      <c r="N1071" s="54" t="str">
        <f t="shared" si="33"/>
        <v>마일리지정산^TB_SAL_MILG_CALC^수정자ID^MODR_ID^^VARCHAR2^32^Y^</v>
      </c>
    </row>
    <row r="1072" spans="1:14" x14ac:dyDescent="0.25">
      <c r="A1072" s="56" t="s">
        <v>670</v>
      </c>
      <c r="B1072" s="56"/>
      <c r="C1072" s="56" t="s">
        <v>334</v>
      </c>
      <c r="D1072" s="56" t="s">
        <v>335</v>
      </c>
      <c r="E1072" s="56" t="s">
        <v>472</v>
      </c>
      <c r="F1072" s="56" t="s">
        <v>64</v>
      </c>
      <c r="G1072" s="56" t="s">
        <v>52</v>
      </c>
      <c r="H1072" s="56"/>
      <c r="I1072" s="56" t="s">
        <v>37</v>
      </c>
      <c r="J1072" s="56">
        <v>10</v>
      </c>
      <c r="K1072" s="56" t="s">
        <v>52</v>
      </c>
      <c r="L1072" s="56"/>
      <c r="M1072" s="56" t="str">
        <f t="shared" si="32"/>
        <v>TB_SAL_SHOP_MILG.SHOP_CD</v>
      </c>
      <c r="N1072" s="54" t="str">
        <f t="shared" si="33"/>
        <v>매장마일리지^TB_SAL_SHOP_MILG^매장코드^SHOP_CD^Y^VARCHAR2^10^Y^</v>
      </c>
    </row>
    <row r="1073" spans="1:14" x14ac:dyDescent="0.25">
      <c r="A1073" s="56" t="s">
        <v>670</v>
      </c>
      <c r="B1073" s="56"/>
      <c r="C1073" s="56" t="s">
        <v>334</v>
      </c>
      <c r="D1073" s="56" t="s">
        <v>335</v>
      </c>
      <c r="E1073" s="56" t="s">
        <v>1744</v>
      </c>
      <c r="F1073" s="56" t="s">
        <v>1745</v>
      </c>
      <c r="G1073" s="56" t="s">
        <v>52</v>
      </c>
      <c r="H1073" s="56"/>
      <c r="I1073" s="56" t="s">
        <v>37</v>
      </c>
      <c r="J1073" s="56">
        <v>3</v>
      </c>
      <c r="K1073" s="56" t="s">
        <v>52</v>
      </c>
      <c r="L1073" s="56"/>
      <c r="M1073" s="56" t="str">
        <f t="shared" si="32"/>
        <v>TB_SAL_SHOP_MILG.MILG_TP_CD</v>
      </c>
      <c r="N1073" s="54" t="str">
        <f t="shared" si="33"/>
        <v>매장마일리지^TB_SAL_SHOP_MILG^마일리지유형코드^MILG_TP_CD^Y^VARCHAR2^3^Y^</v>
      </c>
    </row>
    <row r="1074" spans="1:14" x14ac:dyDescent="0.25">
      <c r="A1074" s="56" t="s">
        <v>670</v>
      </c>
      <c r="B1074" s="56"/>
      <c r="C1074" s="56" t="s">
        <v>334</v>
      </c>
      <c r="D1074" s="56" t="s">
        <v>335</v>
      </c>
      <c r="E1074" s="56" t="s">
        <v>2046</v>
      </c>
      <c r="F1074" s="56" t="s">
        <v>2047</v>
      </c>
      <c r="G1074" s="56"/>
      <c r="H1074" s="56"/>
      <c r="I1074" s="56" t="s">
        <v>110</v>
      </c>
      <c r="J1074" s="56" t="s">
        <v>476</v>
      </c>
      <c r="K1074" s="56" t="s">
        <v>52</v>
      </c>
      <c r="L1074" s="56">
        <v>0</v>
      </c>
      <c r="M1074" s="56" t="str">
        <f t="shared" si="32"/>
        <v>TB_SAL_SHOP_MILG.MILG_BAL</v>
      </c>
      <c r="N1074" s="54" t="str">
        <f t="shared" si="33"/>
        <v>매장마일리지^TB_SAL_SHOP_MILG^마일리지잔액^MILG_BAL^^NUMBER^20,5^Y^0</v>
      </c>
    </row>
    <row r="1075" spans="1:14" x14ac:dyDescent="0.25">
      <c r="A1075" s="56" t="s">
        <v>670</v>
      </c>
      <c r="B1075" s="56"/>
      <c r="C1075" s="56" t="s">
        <v>334</v>
      </c>
      <c r="D1075" s="56" t="s">
        <v>335</v>
      </c>
      <c r="E1075" s="56" t="s">
        <v>53</v>
      </c>
      <c r="F1075" s="56" t="s">
        <v>54</v>
      </c>
      <c r="G1075" s="56"/>
      <c r="H1075" s="56"/>
      <c r="I1075" s="56" t="s">
        <v>37</v>
      </c>
      <c r="J1075" s="56">
        <v>14</v>
      </c>
      <c r="K1075" s="56" t="s">
        <v>52</v>
      </c>
      <c r="L1075" s="56"/>
      <c r="M1075" s="56" t="str">
        <f t="shared" si="32"/>
        <v>TB_SAL_SHOP_MILG.REG_DTM</v>
      </c>
      <c r="N1075" s="54" t="str">
        <f t="shared" si="33"/>
        <v>매장마일리지^TB_SAL_SHOP_MILG^등록일시^REG_DTM^^VARCHAR2^14^Y^</v>
      </c>
    </row>
    <row r="1076" spans="1:14" x14ac:dyDescent="0.25">
      <c r="A1076" s="56" t="s">
        <v>670</v>
      </c>
      <c r="B1076" s="56"/>
      <c r="C1076" s="56" t="s">
        <v>334</v>
      </c>
      <c r="D1076" s="56" t="s">
        <v>335</v>
      </c>
      <c r="E1076" s="56" t="s">
        <v>55</v>
      </c>
      <c r="F1076" s="56" t="s">
        <v>56</v>
      </c>
      <c r="G1076" s="56"/>
      <c r="H1076" s="56"/>
      <c r="I1076" s="56" t="s">
        <v>37</v>
      </c>
      <c r="J1076" s="56">
        <v>32</v>
      </c>
      <c r="K1076" s="56" t="s">
        <v>52</v>
      </c>
      <c r="L1076" s="56"/>
      <c r="M1076" s="56" t="str">
        <f t="shared" si="32"/>
        <v>TB_SAL_SHOP_MILG.REGR_ID</v>
      </c>
      <c r="N1076" s="54" t="str">
        <f t="shared" si="33"/>
        <v>매장마일리지^TB_SAL_SHOP_MILG^등록자ID^REGR_ID^^VARCHAR2^32^Y^</v>
      </c>
    </row>
    <row r="1077" spans="1:14" x14ac:dyDescent="0.25">
      <c r="A1077" s="56" t="s">
        <v>670</v>
      </c>
      <c r="B1077" s="56"/>
      <c r="C1077" s="56" t="s">
        <v>334</v>
      </c>
      <c r="D1077" s="56" t="s">
        <v>335</v>
      </c>
      <c r="E1077" s="56" t="s">
        <v>57</v>
      </c>
      <c r="F1077" s="56" t="s">
        <v>58</v>
      </c>
      <c r="G1077" s="56"/>
      <c r="H1077" s="56"/>
      <c r="I1077" s="56" t="s">
        <v>37</v>
      </c>
      <c r="J1077" s="56">
        <v>14</v>
      </c>
      <c r="K1077" s="56" t="s">
        <v>52</v>
      </c>
      <c r="L1077" s="56"/>
      <c r="M1077" s="56" t="str">
        <f t="shared" si="32"/>
        <v>TB_SAL_SHOP_MILG.MOD_DTM</v>
      </c>
      <c r="N1077" s="54" t="str">
        <f t="shared" si="33"/>
        <v>매장마일리지^TB_SAL_SHOP_MILG^수정일시^MOD_DTM^^VARCHAR2^14^Y^</v>
      </c>
    </row>
    <row r="1078" spans="1:14" x14ac:dyDescent="0.25">
      <c r="A1078" s="56" t="s">
        <v>670</v>
      </c>
      <c r="B1078" s="56"/>
      <c r="C1078" s="56" t="s">
        <v>334</v>
      </c>
      <c r="D1078" s="56" t="s">
        <v>335</v>
      </c>
      <c r="E1078" s="56" t="s">
        <v>59</v>
      </c>
      <c r="F1078" s="56" t="s">
        <v>60</v>
      </c>
      <c r="G1078" s="56"/>
      <c r="H1078" s="56"/>
      <c r="I1078" s="56" t="s">
        <v>37</v>
      </c>
      <c r="J1078" s="56">
        <v>32</v>
      </c>
      <c r="K1078" s="56" t="s">
        <v>52</v>
      </c>
      <c r="L1078" s="56"/>
      <c r="M1078" s="56" t="str">
        <f t="shared" si="32"/>
        <v>TB_SAL_SHOP_MILG.MODR_ID</v>
      </c>
      <c r="N1078" s="54" t="str">
        <f t="shared" si="33"/>
        <v>매장마일리지^TB_SAL_SHOP_MILG^수정자ID^MODR_ID^^VARCHAR2^32^Y^</v>
      </c>
    </row>
    <row r="1079" spans="1:14" x14ac:dyDescent="0.25">
      <c r="A1079" s="56" t="s">
        <v>670</v>
      </c>
      <c r="B1079" s="56"/>
      <c r="C1079" s="56" t="s">
        <v>328</v>
      </c>
      <c r="D1079" s="56" t="s">
        <v>329</v>
      </c>
      <c r="E1079" s="56" t="s">
        <v>1782</v>
      </c>
      <c r="F1079" s="56" t="s">
        <v>1783</v>
      </c>
      <c r="G1079" s="56" t="s">
        <v>52</v>
      </c>
      <c r="H1079" s="56"/>
      <c r="I1079" s="56" t="s">
        <v>37</v>
      </c>
      <c r="J1079" s="56">
        <v>20</v>
      </c>
      <c r="K1079" s="56" t="s">
        <v>52</v>
      </c>
      <c r="L1079" s="56"/>
      <c r="M1079" s="56" t="str">
        <f t="shared" si="32"/>
        <v>TB_SAL_FSALE.FSALE_CD</v>
      </c>
      <c r="N1079" s="54" t="str">
        <f t="shared" si="33"/>
        <v>역매^TB_SAL_FSALE^역매코드^FSALE_CD^Y^VARCHAR2^20^Y^</v>
      </c>
    </row>
    <row r="1080" spans="1:14" x14ac:dyDescent="0.25">
      <c r="A1080" s="56" t="s">
        <v>670</v>
      </c>
      <c r="B1080" s="56"/>
      <c r="C1080" s="56" t="s">
        <v>328</v>
      </c>
      <c r="D1080" s="56" t="s">
        <v>329</v>
      </c>
      <c r="E1080" s="56" t="s">
        <v>2048</v>
      </c>
      <c r="F1080" s="56" t="s">
        <v>2049</v>
      </c>
      <c r="G1080" s="56"/>
      <c r="H1080" s="56"/>
      <c r="I1080" s="56" t="s">
        <v>37</v>
      </c>
      <c r="J1080" s="56">
        <v>300</v>
      </c>
      <c r="K1080" s="56" t="s">
        <v>52</v>
      </c>
      <c r="L1080" s="56"/>
      <c r="M1080" s="56" t="str">
        <f t="shared" si="32"/>
        <v>TB_SAL_FSALE.FSALE_NM</v>
      </c>
      <c r="N1080" s="54" t="str">
        <f t="shared" si="33"/>
        <v>역매^TB_SAL_FSALE^역매명^FSALE_NM^^VARCHAR2^300^Y^</v>
      </c>
    </row>
    <row r="1081" spans="1:14" x14ac:dyDescent="0.25">
      <c r="A1081" s="56" t="s">
        <v>670</v>
      </c>
      <c r="B1081" s="56"/>
      <c r="C1081" s="56" t="s">
        <v>328</v>
      </c>
      <c r="D1081" s="56" t="s">
        <v>329</v>
      </c>
      <c r="E1081" s="56" t="s">
        <v>1168</v>
      </c>
      <c r="F1081" s="56" t="s">
        <v>1169</v>
      </c>
      <c r="G1081" s="56"/>
      <c r="H1081" s="56"/>
      <c r="I1081" s="56" t="s">
        <v>37</v>
      </c>
      <c r="J1081" s="56">
        <v>10</v>
      </c>
      <c r="K1081" s="56" t="s">
        <v>52</v>
      </c>
      <c r="L1081" s="56"/>
      <c r="M1081" s="56" t="str">
        <f t="shared" si="32"/>
        <v>TB_SAL_FSALE.BRAND_CD</v>
      </c>
      <c r="N1081" s="54" t="str">
        <f t="shared" si="33"/>
        <v>역매^TB_SAL_FSALE^브랜드코드^BRAND_CD^^VARCHAR2^10^Y^</v>
      </c>
    </row>
    <row r="1082" spans="1:14" x14ac:dyDescent="0.25">
      <c r="A1082" s="56" t="s">
        <v>670</v>
      </c>
      <c r="B1082" s="56"/>
      <c r="C1082" s="56" t="s">
        <v>328</v>
      </c>
      <c r="D1082" s="56" t="s">
        <v>329</v>
      </c>
      <c r="E1082" s="56" t="s">
        <v>1313</v>
      </c>
      <c r="F1082" s="56" t="s">
        <v>1314</v>
      </c>
      <c r="G1082" s="56"/>
      <c r="H1082" s="56"/>
      <c r="I1082" s="56" t="s">
        <v>37</v>
      </c>
      <c r="J1082" s="56">
        <v>8</v>
      </c>
      <c r="K1082" s="56" t="s">
        <v>52</v>
      </c>
      <c r="L1082" s="56"/>
      <c r="M1082" s="56" t="str">
        <f t="shared" si="32"/>
        <v>TB_SAL_FSALE.APPLY_STT_DT</v>
      </c>
      <c r="N1082" s="54" t="str">
        <f t="shared" si="33"/>
        <v>역매^TB_SAL_FSALE^적용시작일자^APPLY_STT_DT^^VARCHAR2^8^Y^</v>
      </c>
    </row>
    <row r="1083" spans="1:14" x14ac:dyDescent="0.25">
      <c r="A1083" s="56" t="s">
        <v>670</v>
      </c>
      <c r="B1083" s="56"/>
      <c r="C1083" s="56" t="s">
        <v>328</v>
      </c>
      <c r="D1083" s="56" t="s">
        <v>329</v>
      </c>
      <c r="E1083" s="56" t="s">
        <v>1317</v>
      </c>
      <c r="F1083" s="56" t="s">
        <v>1318</v>
      </c>
      <c r="G1083" s="56"/>
      <c r="H1083" s="56"/>
      <c r="I1083" s="56" t="s">
        <v>37</v>
      </c>
      <c r="J1083" s="56">
        <v>8</v>
      </c>
      <c r="K1083" s="56" t="s">
        <v>52</v>
      </c>
      <c r="L1083" s="56"/>
      <c r="M1083" s="56" t="str">
        <f t="shared" si="32"/>
        <v>TB_SAL_FSALE.APPLY_END_DT</v>
      </c>
      <c r="N1083" s="54" t="str">
        <f t="shared" si="33"/>
        <v>역매^TB_SAL_FSALE^적용종료일자^APPLY_END_DT^^VARCHAR2^8^Y^</v>
      </c>
    </row>
    <row r="1084" spans="1:14" x14ac:dyDescent="0.25">
      <c r="A1084" s="56" t="s">
        <v>670</v>
      </c>
      <c r="B1084" s="56"/>
      <c r="C1084" s="56" t="s">
        <v>328</v>
      </c>
      <c r="D1084" s="56" t="s">
        <v>329</v>
      </c>
      <c r="E1084" s="56" t="s">
        <v>2050</v>
      </c>
      <c r="F1084" s="56" t="s">
        <v>2051</v>
      </c>
      <c r="G1084" s="56"/>
      <c r="H1084" s="56"/>
      <c r="I1084" s="56" t="s">
        <v>37</v>
      </c>
      <c r="J1084" s="56">
        <v>10</v>
      </c>
      <c r="K1084" s="56" t="s">
        <v>52</v>
      </c>
      <c r="L1084" s="56"/>
      <c r="M1084" s="56" t="str">
        <f t="shared" si="32"/>
        <v>TB_SAL_FSALE.BNFT_PAY_DIV_CD</v>
      </c>
      <c r="N1084" s="54" t="str">
        <f t="shared" si="33"/>
        <v>역매^TB_SAL_FSALE^수당지급구분코드^BNFT_PAY_DIV_CD^^VARCHAR2^10^Y^</v>
      </c>
    </row>
    <row r="1085" spans="1:14" x14ac:dyDescent="0.25">
      <c r="A1085" s="56" t="s">
        <v>670</v>
      </c>
      <c r="B1085" s="56"/>
      <c r="C1085" s="56" t="s">
        <v>328</v>
      </c>
      <c r="D1085" s="56" t="s">
        <v>329</v>
      </c>
      <c r="E1085" s="56" t="s">
        <v>1339</v>
      </c>
      <c r="F1085" s="56" t="s">
        <v>1340</v>
      </c>
      <c r="G1085" s="56"/>
      <c r="H1085" s="56"/>
      <c r="I1085" s="56" t="s">
        <v>37</v>
      </c>
      <c r="J1085" s="56">
        <v>10</v>
      </c>
      <c r="K1085" s="56"/>
      <c r="L1085" s="56"/>
      <c r="M1085" s="56" t="str">
        <f t="shared" si="32"/>
        <v>TB_SAL_FSALE.CHAIN_MCLS_CD</v>
      </c>
      <c r="N1085" s="54" t="str">
        <f t="shared" si="33"/>
        <v>역매^TB_SAL_FSALE^가맹중분류코드^CHAIN_MCLS_CD^^VARCHAR2^10^^</v>
      </c>
    </row>
    <row r="1086" spans="1:14" x14ac:dyDescent="0.25">
      <c r="A1086" s="56" t="s">
        <v>670</v>
      </c>
      <c r="B1086" s="56"/>
      <c r="C1086" s="56" t="s">
        <v>328</v>
      </c>
      <c r="D1086" s="56" t="s">
        <v>329</v>
      </c>
      <c r="E1086" s="56" t="s">
        <v>2052</v>
      </c>
      <c r="F1086" s="56" t="s">
        <v>2053</v>
      </c>
      <c r="G1086" s="56"/>
      <c r="H1086" s="56"/>
      <c r="I1086" s="56" t="s">
        <v>37</v>
      </c>
      <c r="J1086" s="56">
        <v>4</v>
      </c>
      <c r="K1086" s="56"/>
      <c r="L1086" s="56"/>
      <c r="M1086" s="56" t="str">
        <f t="shared" si="32"/>
        <v>TB_SAL_FSALE.FSALE_TP_CD</v>
      </c>
      <c r="N1086" s="54" t="str">
        <f t="shared" si="33"/>
        <v>역매^TB_SAL_FSALE^역매유형코드^FSALE_TP_CD^^VARCHAR2^4^^</v>
      </c>
    </row>
    <row r="1087" spans="1:14" x14ac:dyDescent="0.25">
      <c r="A1087" s="56" t="s">
        <v>670</v>
      </c>
      <c r="B1087" s="56"/>
      <c r="C1087" s="56" t="s">
        <v>328</v>
      </c>
      <c r="D1087" s="56" t="s">
        <v>329</v>
      </c>
      <c r="E1087" s="56" t="s">
        <v>2054</v>
      </c>
      <c r="F1087" s="56" t="s">
        <v>2055</v>
      </c>
      <c r="G1087" s="56"/>
      <c r="H1087" s="56"/>
      <c r="I1087" s="56" t="s">
        <v>37</v>
      </c>
      <c r="J1087" s="56">
        <v>10</v>
      </c>
      <c r="K1087" s="56"/>
      <c r="L1087" s="56"/>
      <c r="M1087" s="56" t="str">
        <f t="shared" si="32"/>
        <v>TB_SAL_FSALE.PAY_WAY_DIV_CD</v>
      </c>
      <c r="N1087" s="54" t="str">
        <f t="shared" si="33"/>
        <v>역매^TB_SAL_FSALE^지급수단구분코드^PAY_WAY_DIV_CD^^VARCHAR2^10^^</v>
      </c>
    </row>
    <row r="1088" spans="1:14" x14ac:dyDescent="0.25">
      <c r="A1088" s="56" t="s">
        <v>670</v>
      </c>
      <c r="B1088" s="56"/>
      <c r="C1088" s="56" t="s">
        <v>328</v>
      </c>
      <c r="D1088" s="56" t="s">
        <v>329</v>
      </c>
      <c r="E1088" s="56" t="s">
        <v>2056</v>
      </c>
      <c r="F1088" s="56" t="s">
        <v>2057</v>
      </c>
      <c r="G1088" s="56"/>
      <c r="H1088" s="56"/>
      <c r="I1088" s="56" t="s">
        <v>37</v>
      </c>
      <c r="J1088" s="56">
        <v>10</v>
      </c>
      <c r="K1088" s="56"/>
      <c r="L1088" s="56"/>
      <c r="M1088" s="56" t="str">
        <f t="shared" si="32"/>
        <v>TB_SAL_FSALE.SALE_TEAM_CD</v>
      </c>
      <c r="N1088" s="54" t="str">
        <f t="shared" si="33"/>
        <v>역매^TB_SAL_FSALE^영업팀코드^SALE_TEAM_CD^^VARCHAR2^10^^</v>
      </c>
    </row>
    <row r="1089" spans="1:14" x14ac:dyDescent="0.25">
      <c r="A1089" s="56" t="s">
        <v>670</v>
      </c>
      <c r="B1089" s="56"/>
      <c r="C1089" s="56" t="s">
        <v>328</v>
      </c>
      <c r="D1089" s="56" t="s">
        <v>329</v>
      </c>
      <c r="E1089" s="56" t="s">
        <v>50</v>
      </c>
      <c r="F1089" s="56" t="s">
        <v>51</v>
      </c>
      <c r="G1089" s="56"/>
      <c r="H1089" s="56"/>
      <c r="I1089" s="56" t="s">
        <v>37</v>
      </c>
      <c r="J1089" s="56">
        <v>1</v>
      </c>
      <c r="K1089" s="56" t="s">
        <v>52</v>
      </c>
      <c r="L1089" s="56" t="s">
        <v>1276</v>
      </c>
      <c r="M1089" s="56" t="str">
        <f t="shared" si="32"/>
        <v>TB_SAL_FSALE.USE_YN</v>
      </c>
      <c r="N1089" s="54" t="str">
        <f t="shared" si="33"/>
        <v>역매^TB_SAL_FSALE^사용여부^USE_YN^^VARCHAR2^1^Y^'Y'</v>
      </c>
    </row>
    <row r="1090" spans="1:14" x14ac:dyDescent="0.25">
      <c r="A1090" s="56" t="s">
        <v>670</v>
      </c>
      <c r="B1090" s="56"/>
      <c r="C1090" s="56" t="s">
        <v>328</v>
      </c>
      <c r="D1090" s="56" t="s">
        <v>329</v>
      </c>
      <c r="E1090" s="56" t="s">
        <v>53</v>
      </c>
      <c r="F1090" s="56" t="s">
        <v>54</v>
      </c>
      <c r="G1090" s="56"/>
      <c r="H1090" s="56"/>
      <c r="I1090" s="56" t="s">
        <v>37</v>
      </c>
      <c r="J1090" s="56">
        <v>14</v>
      </c>
      <c r="K1090" s="56" t="s">
        <v>52</v>
      </c>
      <c r="L1090" s="56"/>
      <c r="M1090" s="56" t="str">
        <f t="shared" si="32"/>
        <v>TB_SAL_FSALE.REG_DTM</v>
      </c>
      <c r="N1090" s="54" t="str">
        <f t="shared" si="33"/>
        <v>역매^TB_SAL_FSALE^등록일시^REG_DTM^^VARCHAR2^14^Y^</v>
      </c>
    </row>
    <row r="1091" spans="1:14" x14ac:dyDescent="0.25">
      <c r="A1091" s="56" t="s">
        <v>670</v>
      </c>
      <c r="B1091" s="56"/>
      <c r="C1091" s="56" t="s">
        <v>328</v>
      </c>
      <c r="D1091" s="56" t="s">
        <v>329</v>
      </c>
      <c r="E1091" s="56" t="s">
        <v>55</v>
      </c>
      <c r="F1091" s="56" t="s">
        <v>56</v>
      </c>
      <c r="G1091" s="56"/>
      <c r="H1091" s="56"/>
      <c r="I1091" s="56" t="s">
        <v>37</v>
      </c>
      <c r="J1091" s="56">
        <v>32</v>
      </c>
      <c r="K1091" s="56" t="s">
        <v>52</v>
      </c>
      <c r="L1091" s="56"/>
      <c r="M1091" s="56" t="str">
        <f t="shared" ref="M1091:M1154" si="34">CONCATENATE(D1091,".",F1091)</f>
        <v>TB_SAL_FSALE.REGR_ID</v>
      </c>
      <c r="N1091" s="54" t="str">
        <f t="shared" ref="N1091:N1154" si="35">SUBSTITUTE(CONCATENATE(C1091,"^",D1091,"^",E1091,"^",F1091,"^",G1091,"^",I1091,"^",J1091,"^",K1091,"^",TRIM(L1091)),"~","-")</f>
        <v>역매^TB_SAL_FSALE^등록자ID^REGR_ID^^VARCHAR2^32^Y^</v>
      </c>
    </row>
    <row r="1092" spans="1:14" x14ac:dyDescent="0.25">
      <c r="A1092" s="56" t="s">
        <v>670</v>
      </c>
      <c r="B1092" s="56"/>
      <c r="C1092" s="56" t="s">
        <v>328</v>
      </c>
      <c r="D1092" s="56" t="s">
        <v>329</v>
      </c>
      <c r="E1092" s="56" t="s">
        <v>57</v>
      </c>
      <c r="F1092" s="56" t="s">
        <v>58</v>
      </c>
      <c r="G1092" s="56"/>
      <c r="H1092" s="56"/>
      <c r="I1092" s="56" t="s">
        <v>37</v>
      </c>
      <c r="J1092" s="56">
        <v>14</v>
      </c>
      <c r="K1092" s="56" t="s">
        <v>52</v>
      </c>
      <c r="L1092" s="56"/>
      <c r="M1092" s="56" t="str">
        <f t="shared" si="34"/>
        <v>TB_SAL_FSALE.MOD_DTM</v>
      </c>
      <c r="N1092" s="54" t="str">
        <f t="shared" si="35"/>
        <v>역매^TB_SAL_FSALE^수정일시^MOD_DTM^^VARCHAR2^14^Y^</v>
      </c>
    </row>
    <row r="1093" spans="1:14" x14ac:dyDescent="0.25">
      <c r="A1093" s="56" t="s">
        <v>670</v>
      </c>
      <c r="B1093" s="56"/>
      <c r="C1093" s="56" t="s">
        <v>328</v>
      </c>
      <c r="D1093" s="56" t="s">
        <v>329</v>
      </c>
      <c r="E1093" s="56" t="s">
        <v>59</v>
      </c>
      <c r="F1093" s="56" t="s">
        <v>60</v>
      </c>
      <c r="G1093" s="56"/>
      <c r="H1093" s="56"/>
      <c r="I1093" s="56" t="s">
        <v>37</v>
      </c>
      <c r="J1093" s="56">
        <v>32</v>
      </c>
      <c r="K1093" s="56" t="s">
        <v>52</v>
      </c>
      <c r="L1093" s="56"/>
      <c r="M1093" s="56" t="str">
        <f t="shared" si="34"/>
        <v>TB_SAL_FSALE.MODR_ID</v>
      </c>
      <c r="N1093" s="54" t="str">
        <f t="shared" si="35"/>
        <v>역매^TB_SAL_FSALE^수정자ID^MODR_ID^^VARCHAR2^32^Y^</v>
      </c>
    </row>
    <row r="1094" spans="1:14" x14ac:dyDescent="0.25">
      <c r="A1094" s="56" t="s">
        <v>670</v>
      </c>
      <c r="B1094" s="56"/>
      <c r="C1094" s="56" t="s">
        <v>332</v>
      </c>
      <c r="D1094" s="56" t="s">
        <v>333</v>
      </c>
      <c r="E1094" s="56" t="s">
        <v>1782</v>
      </c>
      <c r="F1094" s="56" t="s">
        <v>1783</v>
      </c>
      <c r="G1094" s="56" t="s">
        <v>52</v>
      </c>
      <c r="H1094" s="56"/>
      <c r="I1094" s="56" t="s">
        <v>37</v>
      </c>
      <c r="J1094" s="56">
        <v>20</v>
      </c>
      <c r="K1094" s="56" t="s">
        <v>52</v>
      </c>
      <c r="L1094" s="56"/>
      <c r="M1094" s="56" t="str">
        <f t="shared" si="34"/>
        <v>TB_SAL_FSALE_SHOP_GOAL.FSALE_CD</v>
      </c>
      <c r="N1094" s="54" t="str">
        <f t="shared" si="35"/>
        <v>역매매장목표^TB_SAL_FSALE_SHOP_GOAL^역매코드^FSALE_CD^Y^VARCHAR2^20^Y^</v>
      </c>
    </row>
    <row r="1095" spans="1:14" x14ac:dyDescent="0.25">
      <c r="A1095" s="56" t="s">
        <v>670</v>
      </c>
      <c r="B1095" s="56"/>
      <c r="C1095" s="56" t="s">
        <v>332</v>
      </c>
      <c r="D1095" s="56" t="s">
        <v>333</v>
      </c>
      <c r="E1095" s="56" t="s">
        <v>829</v>
      </c>
      <c r="F1095" s="56" t="s">
        <v>838</v>
      </c>
      <c r="G1095" s="56" t="s">
        <v>52</v>
      </c>
      <c r="H1095" s="56"/>
      <c r="I1095" s="56" t="s">
        <v>37</v>
      </c>
      <c r="J1095" s="56">
        <v>20</v>
      </c>
      <c r="K1095" s="56" t="s">
        <v>52</v>
      </c>
      <c r="L1095" s="56"/>
      <c r="M1095" s="56" t="str">
        <f t="shared" si="34"/>
        <v>TB_SAL_FSALE_SHOP_GOAL.ITEM_CD</v>
      </c>
      <c r="N1095" s="54" t="str">
        <f t="shared" si="35"/>
        <v>역매매장목표^TB_SAL_FSALE_SHOP_GOAL^품목코드^ITEM_CD^Y^VARCHAR2^20^Y^</v>
      </c>
    </row>
    <row r="1096" spans="1:14" x14ac:dyDescent="0.25">
      <c r="A1096" s="56" t="s">
        <v>670</v>
      </c>
      <c r="B1096" s="56"/>
      <c r="C1096" s="56" t="s">
        <v>332</v>
      </c>
      <c r="D1096" s="56" t="s">
        <v>333</v>
      </c>
      <c r="E1096" s="56" t="s">
        <v>472</v>
      </c>
      <c r="F1096" s="56" t="s">
        <v>64</v>
      </c>
      <c r="G1096" s="56" t="s">
        <v>52</v>
      </c>
      <c r="H1096" s="56"/>
      <c r="I1096" s="56" t="s">
        <v>37</v>
      </c>
      <c r="J1096" s="56">
        <v>10</v>
      </c>
      <c r="K1096" s="56" t="s">
        <v>52</v>
      </c>
      <c r="L1096" s="56"/>
      <c r="M1096" s="56" t="str">
        <f t="shared" si="34"/>
        <v>TB_SAL_FSALE_SHOP_GOAL.SHOP_CD</v>
      </c>
      <c r="N1096" s="54" t="str">
        <f t="shared" si="35"/>
        <v>역매매장목표^TB_SAL_FSALE_SHOP_GOAL^매장코드^SHOP_CD^Y^VARCHAR2^10^Y^</v>
      </c>
    </row>
    <row r="1097" spans="1:14" x14ac:dyDescent="0.25">
      <c r="A1097" s="56" t="s">
        <v>670</v>
      </c>
      <c r="B1097" s="56"/>
      <c r="C1097" s="56" t="s">
        <v>332</v>
      </c>
      <c r="D1097" s="56" t="s">
        <v>333</v>
      </c>
      <c r="E1097" s="56" t="s">
        <v>2058</v>
      </c>
      <c r="F1097" s="56" t="s">
        <v>2059</v>
      </c>
      <c r="G1097" s="56"/>
      <c r="H1097" s="56"/>
      <c r="I1097" s="56" t="s">
        <v>110</v>
      </c>
      <c r="J1097" s="56" t="s">
        <v>476</v>
      </c>
      <c r="K1097" s="56" t="s">
        <v>52</v>
      </c>
      <c r="L1097" s="56">
        <v>0</v>
      </c>
      <c r="M1097" s="56" t="str">
        <f t="shared" si="34"/>
        <v>TB_SAL_FSALE_SHOP_GOAL.GOAL_AMT</v>
      </c>
      <c r="N1097" s="54" t="str">
        <f t="shared" si="35"/>
        <v>역매매장목표^TB_SAL_FSALE_SHOP_GOAL^목표금액^GOAL_AMT^^NUMBER^20,5^Y^0</v>
      </c>
    </row>
    <row r="1098" spans="1:14" x14ac:dyDescent="0.25">
      <c r="A1098" s="56" t="s">
        <v>670</v>
      </c>
      <c r="B1098" s="56"/>
      <c r="C1098" s="56" t="s">
        <v>332</v>
      </c>
      <c r="D1098" s="56" t="s">
        <v>333</v>
      </c>
      <c r="E1098" s="56" t="s">
        <v>2060</v>
      </c>
      <c r="F1098" s="56" t="s">
        <v>2061</v>
      </c>
      <c r="G1098" s="56"/>
      <c r="H1098" s="56"/>
      <c r="I1098" s="56" t="s">
        <v>110</v>
      </c>
      <c r="J1098" s="56" t="s">
        <v>476</v>
      </c>
      <c r="K1098" s="56" t="s">
        <v>52</v>
      </c>
      <c r="L1098" s="56">
        <v>0</v>
      </c>
      <c r="M1098" s="56" t="str">
        <f t="shared" si="34"/>
        <v>TB_SAL_FSALE_SHOP_GOAL.GOAL_QTY</v>
      </c>
      <c r="N1098" s="54" t="str">
        <f t="shared" si="35"/>
        <v>역매매장목표^TB_SAL_FSALE_SHOP_GOAL^목표수량^GOAL_QTY^^NUMBER^20,5^Y^0</v>
      </c>
    </row>
    <row r="1099" spans="1:14" x14ac:dyDescent="0.25">
      <c r="A1099" s="56" t="s">
        <v>670</v>
      </c>
      <c r="B1099" s="56"/>
      <c r="C1099" s="56" t="s">
        <v>332</v>
      </c>
      <c r="D1099" s="56" t="s">
        <v>333</v>
      </c>
      <c r="E1099" s="56" t="s">
        <v>53</v>
      </c>
      <c r="F1099" s="56" t="s">
        <v>54</v>
      </c>
      <c r="G1099" s="56"/>
      <c r="H1099" s="56"/>
      <c r="I1099" s="56" t="s">
        <v>37</v>
      </c>
      <c r="J1099" s="56">
        <v>14</v>
      </c>
      <c r="K1099" s="56" t="s">
        <v>52</v>
      </c>
      <c r="L1099" s="56"/>
      <c r="M1099" s="56" t="str">
        <f t="shared" si="34"/>
        <v>TB_SAL_FSALE_SHOP_GOAL.REG_DTM</v>
      </c>
      <c r="N1099" s="54" t="str">
        <f t="shared" si="35"/>
        <v>역매매장목표^TB_SAL_FSALE_SHOP_GOAL^등록일시^REG_DTM^^VARCHAR2^14^Y^</v>
      </c>
    </row>
    <row r="1100" spans="1:14" x14ac:dyDescent="0.25">
      <c r="A1100" s="56" t="s">
        <v>670</v>
      </c>
      <c r="B1100" s="56"/>
      <c r="C1100" s="56" t="s">
        <v>332</v>
      </c>
      <c r="D1100" s="56" t="s">
        <v>333</v>
      </c>
      <c r="E1100" s="56" t="s">
        <v>55</v>
      </c>
      <c r="F1100" s="56" t="s">
        <v>56</v>
      </c>
      <c r="G1100" s="56"/>
      <c r="H1100" s="56"/>
      <c r="I1100" s="56" t="s">
        <v>37</v>
      </c>
      <c r="J1100" s="56">
        <v>32</v>
      </c>
      <c r="K1100" s="56" t="s">
        <v>52</v>
      </c>
      <c r="L1100" s="56"/>
      <c r="M1100" s="56" t="str">
        <f t="shared" si="34"/>
        <v>TB_SAL_FSALE_SHOP_GOAL.REGR_ID</v>
      </c>
      <c r="N1100" s="54" t="str">
        <f t="shared" si="35"/>
        <v>역매매장목표^TB_SAL_FSALE_SHOP_GOAL^등록자ID^REGR_ID^^VARCHAR2^32^Y^</v>
      </c>
    </row>
    <row r="1101" spans="1:14" x14ac:dyDescent="0.25">
      <c r="A1101" s="56" t="s">
        <v>670</v>
      </c>
      <c r="B1101" s="56"/>
      <c r="C1101" s="56" t="s">
        <v>332</v>
      </c>
      <c r="D1101" s="56" t="s">
        <v>333</v>
      </c>
      <c r="E1101" s="56" t="s">
        <v>57</v>
      </c>
      <c r="F1101" s="56" t="s">
        <v>58</v>
      </c>
      <c r="G1101" s="56"/>
      <c r="H1101" s="56"/>
      <c r="I1101" s="56" t="s">
        <v>37</v>
      </c>
      <c r="J1101" s="56">
        <v>14</v>
      </c>
      <c r="K1101" s="56" t="s">
        <v>52</v>
      </c>
      <c r="L1101" s="56"/>
      <c r="M1101" s="56" t="str">
        <f t="shared" si="34"/>
        <v>TB_SAL_FSALE_SHOP_GOAL.MOD_DTM</v>
      </c>
      <c r="N1101" s="54" t="str">
        <f t="shared" si="35"/>
        <v>역매매장목표^TB_SAL_FSALE_SHOP_GOAL^수정일시^MOD_DTM^^VARCHAR2^14^Y^</v>
      </c>
    </row>
    <row r="1102" spans="1:14" x14ac:dyDescent="0.25">
      <c r="A1102" s="56" t="s">
        <v>670</v>
      </c>
      <c r="B1102" s="56"/>
      <c r="C1102" s="56" t="s">
        <v>332</v>
      </c>
      <c r="D1102" s="56" t="s">
        <v>333</v>
      </c>
      <c r="E1102" s="56" t="s">
        <v>59</v>
      </c>
      <c r="F1102" s="56" t="s">
        <v>60</v>
      </c>
      <c r="G1102" s="56"/>
      <c r="H1102" s="56"/>
      <c r="I1102" s="56" t="s">
        <v>37</v>
      </c>
      <c r="J1102" s="56">
        <v>32</v>
      </c>
      <c r="K1102" s="56" t="s">
        <v>52</v>
      </c>
      <c r="L1102" s="56"/>
      <c r="M1102" s="56" t="str">
        <f t="shared" si="34"/>
        <v>TB_SAL_FSALE_SHOP_GOAL.MODR_ID</v>
      </c>
      <c r="N1102" s="54" t="str">
        <f t="shared" si="35"/>
        <v>역매매장목표^TB_SAL_FSALE_SHOP_GOAL^수정자ID^MODR_ID^^VARCHAR2^32^Y^</v>
      </c>
    </row>
    <row r="1103" spans="1:14" x14ac:dyDescent="0.25">
      <c r="A1103" s="56" t="s">
        <v>670</v>
      </c>
      <c r="B1103" s="56"/>
      <c r="C1103" s="56" t="s">
        <v>330</v>
      </c>
      <c r="D1103" s="56" t="s">
        <v>331</v>
      </c>
      <c r="E1103" s="56" t="s">
        <v>1782</v>
      </c>
      <c r="F1103" s="56" t="s">
        <v>1783</v>
      </c>
      <c r="G1103" s="56" t="s">
        <v>52</v>
      </c>
      <c r="H1103" s="56"/>
      <c r="I1103" s="56" t="s">
        <v>37</v>
      </c>
      <c r="J1103" s="56">
        <v>20</v>
      </c>
      <c r="K1103" s="56" t="s">
        <v>52</v>
      </c>
      <c r="L1103" s="56"/>
      <c r="M1103" s="56" t="str">
        <f t="shared" si="34"/>
        <v>TB_SAL_FSALE_ITEM.FSALE_CD</v>
      </c>
      <c r="N1103" s="54" t="str">
        <f t="shared" si="35"/>
        <v>역매품목^TB_SAL_FSALE_ITEM^역매코드^FSALE_CD^Y^VARCHAR2^20^Y^</v>
      </c>
    </row>
    <row r="1104" spans="1:14" x14ac:dyDescent="0.25">
      <c r="A1104" s="56" t="s">
        <v>670</v>
      </c>
      <c r="B1104" s="56"/>
      <c r="C1104" s="56" t="s">
        <v>330</v>
      </c>
      <c r="D1104" s="56" t="s">
        <v>331</v>
      </c>
      <c r="E1104" s="56" t="s">
        <v>829</v>
      </c>
      <c r="F1104" s="56" t="s">
        <v>838</v>
      </c>
      <c r="G1104" s="56" t="s">
        <v>52</v>
      </c>
      <c r="H1104" s="56"/>
      <c r="I1104" s="56" t="s">
        <v>37</v>
      </c>
      <c r="J1104" s="56">
        <v>20</v>
      </c>
      <c r="K1104" s="56" t="s">
        <v>52</v>
      </c>
      <c r="L1104" s="56"/>
      <c r="M1104" s="56" t="str">
        <f t="shared" si="34"/>
        <v>TB_SAL_FSALE_ITEM.ITEM_CD</v>
      </c>
      <c r="N1104" s="54" t="str">
        <f t="shared" si="35"/>
        <v>역매품목^TB_SAL_FSALE_ITEM^품목코드^ITEM_CD^Y^VARCHAR2^20^Y^</v>
      </c>
    </row>
    <row r="1105" spans="1:14" x14ac:dyDescent="0.25">
      <c r="A1105" s="56" t="s">
        <v>670</v>
      </c>
      <c r="B1105" s="56"/>
      <c r="C1105" s="56" t="s">
        <v>330</v>
      </c>
      <c r="D1105" s="56" t="s">
        <v>331</v>
      </c>
      <c r="E1105" s="56" t="s">
        <v>2062</v>
      </c>
      <c r="F1105" s="56" t="s">
        <v>2063</v>
      </c>
      <c r="G1105" s="56"/>
      <c r="H1105" s="56"/>
      <c r="I1105" s="56" t="s">
        <v>110</v>
      </c>
      <c r="J1105" s="56" t="s">
        <v>476</v>
      </c>
      <c r="K1105" s="56" t="s">
        <v>52</v>
      </c>
      <c r="L1105" s="56">
        <v>0</v>
      </c>
      <c r="M1105" s="56" t="str">
        <f t="shared" si="34"/>
        <v>TB_SAL_FSALE_ITEM.GOAL_ACHV_PAY_AMT</v>
      </c>
      <c r="N1105" s="54" t="str">
        <f t="shared" si="35"/>
        <v>역매품목^TB_SAL_FSALE_ITEM^목표달성지급금액^GOAL_ACHV_PAY_AMT^^NUMBER^20,5^Y^0</v>
      </c>
    </row>
    <row r="1106" spans="1:14" x14ac:dyDescent="0.25">
      <c r="A1106" s="56" t="s">
        <v>670</v>
      </c>
      <c r="B1106" s="56"/>
      <c r="C1106" s="56" t="s">
        <v>330</v>
      </c>
      <c r="D1106" s="56" t="s">
        <v>331</v>
      </c>
      <c r="E1106" s="56" t="s">
        <v>53</v>
      </c>
      <c r="F1106" s="56" t="s">
        <v>54</v>
      </c>
      <c r="G1106" s="56"/>
      <c r="H1106" s="56"/>
      <c r="I1106" s="56" t="s">
        <v>37</v>
      </c>
      <c r="J1106" s="56">
        <v>14</v>
      </c>
      <c r="K1106" s="56" t="s">
        <v>52</v>
      </c>
      <c r="L1106" s="56"/>
      <c r="M1106" s="56" t="str">
        <f t="shared" si="34"/>
        <v>TB_SAL_FSALE_ITEM.REG_DTM</v>
      </c>
      <c r="N1106" s="54" t="str">
        <f t="shared" si="35"/>
        <v>역매품목^TB_SAL_FSALE_ITEM^등록일시^REG_DTM^^VARCHAR2^14^Y^</v>
      </c>
    </row>
    <row r="1107" spans="1:14" x14ac:dyDescent="0.25">
      <c r="A1107" s="56" t="s">
        <v>670</v>
      </c>
      <c r="B1107" s="56"/>
      <c r="C1107" s="56" t="s">
        <v>330</v>
      </c>
      <c r="D1107" s="56" t="s">
        <v>331</v>
      </c>
      <c r="E1107" s="56" t="s">
        <v>55</v>
      </c>
      <c r="F1107" s="56" t="s">
        <v>56</v>
      </c>
      <c r="G1107" s="56"/>
      <c r="H1107" s="56"/>
      <c r="I1107" s="56" t="s">
        <v>37</v>
      </c>
      <c r="J1107" s="56">
        <v>32</v>
      </c>
      <c r="K1107" s="56" t="s">
        <v>52</v>
      </c>
      <c r="L1107" s="56"/>
      <c r="M1107" s="56" t="str">
        <f t="shared" si="34"/>
        <v>TB_SAL_FSALE_ITEM.REGR_ID</v>
      </c>
      <c r="N1107" s="54" t="str">
        <f t="shared" si="35"/>
        <v>역매품목^TB_SAL_FSALE_ITEM^등록자ID^REGR_ID^^VARCHAR2^32^Y^</v>
      </c>
    </row>
    <row r="1108" spans="1:14" x14ac:dyDescent="0.25">
      <c r="A1108" s="56" t="s">
        <v>670</v>
      </c>
      <c r="B1108" s="56"/>
      <c r="C1108" s="56" t="s">
        <v>330</v>
      </c>
      <c r="D1108" s="56" t="s">
        <v>331</v>
      </c>
      <c r="E1108" s="56" t="s">
        <v>57</v>
      </c>
      <c r="F1108" s="56" t="s">
        <v>58</v>
      </c>
      <c r="G1108" s="56"/>
      <c r="H1108" s="56"/>
      <c r="I1108" s="56" t="s">
        <v>37</v>
      </c>
      <c r="J1108" s="56">
        <v>14</v>
      </c>
      <c r="K1108" s="56" t="s">
        <v>52</v>
      </c>
      <c r="L1108" s="56"/>
      <c r="M1108" s="56" t="str">
        <f t="shared" si="34"/>
        <v>TB_SAL_FSALE_ITEM.MOD_DTM</v>
      </c>
      <c r="N1108" s="54" t="str">
        <f t="shared" si="35"/>
        <v>역매품목^TB_SAL_FSALE_ITEM^수정일시^MOD_DTM^^VARCHAR2^14^Y^</v>
      </c>
    </row>
    <row r="1109" spans="1:14" x14ac:dyDescent="0.25">
      <c r="A1109" s="56" t="s">
        <v>670</v>
      </c>
      <c r="B1109" s="56"/>
      <c r="C1109" s="56" t="s">
        <v>330</v>
      </c>
      <c r="D1109" s="56" t="s">
        <v>331</v>
      </c>
      <c r="E1109" s="56" t="s">
        <v>59</v>
      </c>
      <c r="F1109" s="56" t="s">
        <v>60</v>
      </c>
      <c r="G1109" s="56"/>
      <c r="H1109" s="56"/>
      <c r="I1109" s="56" t="s">
        <v>37</v>
      </c>
      <c r="J1109" s="56">
        <v>32</v>
      </c>
      <c r="K1109" s="56" t="s">
        <v>52</v>
      </c>
      <c r="L1109" s="56"/>
      <c r="M1109" s="56" t="str">
        <f t="shared" si="34"/>
        <v>TB_SAL_FSALE_ITEM.MODR_ID</v>
      </c>
      <c r="N1109" s="54" t="str">
        <f t="shared" si="35"/>
        <v>역매품목^TB_SAL_FSALE_ITEM^수정자ID^MODR_ID^^VARCHAR2^32^Y^</v>
      </c>
    </row>
    <row r="1110" spans="1:14" x14ac:dyDescent="0.25">
      <c r="A1110" s="56" t="s">
        <v>670</v>
      </c>
      <c r="B1110" s="56"/>
      <c r="C1110" s="56" t="s">
        <v>320</v>
      </c>
      <c r="D1110" s="56" t="s">
        <v>321</v>
      </c>
      <c r="E1110" s="56" t="s">
        <v>765</v>
      </c>
      <c r="F1110" s="56" t="s">
        <v>766</v>
      </c>
      <c r="G1110" s="56" t="s">
        <v>52</v>
      </c>
      <c r="H1110" s="56"/>
      <c r="I1110" s="56" t="s">
        <v>37</v>
      </c>
      <c r="J1110" s="56">
        <v>10</v>
      </c>
      <c r="K1110" s="56" t="s">
        <v>52</v>
      </c>
      <c r="L1110" s="56"/>
      <c r="M1110" s="56" t="str">
        <f t="shared" si="34"/>
        <v>TB_SAL_ORD_PROM.PROM_CD</v>
      </c>
      <c r="N1110" s="54" t="str">
        <f t="shared" si="35"/>
        <v>주문프로모션^TB_SAL_ORD_PROM^프로모션코드^PROM_CD^Y^VARCHAR2^10^Y^</v>
      </c>
    </row>
    <row r="1111" spans="1:14" x14ac:dyDescent="0.25">
      <c r="A1111" s="56" t="s">
        <v>670</v>
      </c>
      <c r="B1111" s="56"/>
      <c r="C1111" s="56" t="s">
        <v>320</v>
      </c>
      <c r="D1111" s="56" t="s">
        <v>321</v>
      </c>
      <c r="E1111" s="56" t="s">
        <v>2064</v>
      </c>
      <c r="F1111" s="56" t="s">
        <v>2065</v>
      </c>
      <c r="G1111" s="56"/>
      <c r="H1111" s="56"/>
      <c r="I1111" s="56" t="s">
        <v>37</v>
      </c>
      <c r="J1111" s="56">
        <v>300</v>
      </c>
      <c r="K1111" s="56" t="s">
        <v>52</v>
      </c>
      <c r="L1111" s="56"/>
      <c r="M1111" s="56" t="str">
        <f t="shared" si="34"/>
        <v>TB_SAL_ORD_PROM.PROM_NM</v>
      </c>
      <c r="N1111" s="54" t="str">
        <f t="shared" si="35"/>
        <v>주문프로모션^TB_SAL_ORD_PROM^프로모션명^PROM_NM^^VARCHAR2^300^Y^</v>
      </c>
    </row>
    <row r="1112" spans="1:14" x14ac:dyDescent="0.25">
      <c r="A1112" s="56" t="s">
        <v>670</v>
      </c>
      <c r="B1112" s="56"/>
      <c r="C1112" s="56" t="s">
        <v>320</v>
      </c>
      <c r="D1112" s="56" t="s">
        <v>321</v>
      </c>
      <c r="E1112" s="56" t="s">
        <v>1313</v>
      </c>
      <c r="F1112" s="56" t="s">
        <v>1314</v>
      </c>
      <c r="G1112" s="56"/>
      <c r="H1112" s="56"/>
      <c r="I1112" s="56" t="s">
        <v>37</v>
      </c>
      <c r="J1112" s="56">
        <v>8</v>
      </c>
      <c r="K1112" s="56" t="s">
        <v>52</v>
      </c>
      <c r="L1112" s="56"/>
      <c r="M1112" s="56" t="str">
        <f t="shared" si="34"/>
        <v>TB_SAL_ORD_PROM.APPLY_STT_DT</v>
      </c>
      <c r="N1112" s="54" t="str">
        <f t="shared" si="35"/>
        <v>주문프로모션^TB_SAL_ORD_PROM^적용시작일자^APPLY_STT_DT^^VARCHAR2^8^Y^</v>
      </c>
    </row>
    <row r="1113" spans="1:14" x14ac:dyDescent="0.25">
      <c r="A1113" s="56" t="s">
        <v>670</v>
      </c>
      <c r="B1113" s="56"/>
      <c r="C1113" s="56" t="s">
        <v>320</v>
      </c>
      <c r="D1113" s="56" t="s">
        <v>321</v>
      </c>
      <c r="E1113" s="56" t="s">
        <v>1317</v>
      </c>
      <c r="F1113" s="56" t="s">
        <v>1318</v>
      </c>
      <c r="G1113" s="56"/>
      <c r="H1113" s="56"/>
      <c r="I1113" s="56" t="s">
        <v>37</v>
      </c>
      <c r="J1113" s="56">
        <v>8</v>
      </c>
      <c r="K1113" s="56" t="s">
        <v>52</v>
      </c>
      <c r="L1113" s="56"/>
      <c r="M1113" s="56" t="str">
        <f t="shared" si="34"/>
        <v>TB_SAL_ORD_PROM.APPLY_END_DT</v>
      </c>
      <c r="N1113" s="54" t="str">
        <f t="shared" si="35"/>
        <v>주문프로모션^TB_SAL_ORD_PROM^적용종료일자^APPLY_END_DT^^VARCHAR2^8^Y^</v>
      </c>
    </row>
    <row r="1114" spans="1:14" x14ac:dyDescent="0.25">
      <c r="A1114" s="56" t="s">
        <v>670</v>
      </c>
      <c r="B1114" s="56"/>
      <c r="C1114" s="56" t="s">
        <v>320</v>
      </c>
      <c r="D1114" s="56" t="s">
        <v>321</v>
      </c>
      <c r="E1114" s="56" t="s">
        <v>2066</v>
      </c>
      <c r="F1114" s="56" t="s">
        <v>2067</v>
      </c>
      <c r="G1114" s="56"/>
      <c r="H1114" s="56"/>
      <c r="I1114" s="56" t="s">
        <v>37</v>
      </c>
      <c r="J1114" s="56">
        <v>3</v>
      </c>
      <c r="K1114" s="56" t="s">
        <v>52</v>
      </c>
      <c r="L1114" s="56"/>
      <c r="M1114" s="56" t="str">
        <f t="shared" si="34"/>
        <v>TB_SAL_ORD_PROM.PROM_STAT_CD</v>
      </c>
      <c r="N1114" s="54" t="str">
        <f t="shared" si="35"/>
        <v>주문프로모션^TB_SAL_ORD_PROM^프로모션상태코드^PROM_STAT_CD^^VARCHAR2^3^Y^</v>
      </c>
    </row>
    <row r="1115" spans="1:14" x14ac:dyDescent="0.25">
      <c r="A1115" s="56" t="s">
        <v>670</v>
      </c>
      <c r="B1115" s="56"/>
      <c r="C1115" s="56" t="s">
        <v>320</v>
      </c>
      <c r="D1115" s="56" t="s">
        <v>321</v>
      </c>
      <c r="E1115" s="56" t="s">
        <v>2068</v>
      </c>
      <c r="F1115" s="56" t="s">
        <v>2069</v>
      </c>
      <c r="G1115" s="56"/>
      <c r="H1115" s="56"/>
      <c r="I1115" s="56" t="s">
        <v>37</v>
      </c>
      <c r="J1115" s="56">
        <v>3</v>
      </c>
      <c r="K1115" s="56" t="s">
        <v>52</v>
      </c>
      <c r="L1115" s="56"/>
      <c r="M1115" s="56" t="str">
        <f t="shared" si="34"/>
        <v>TB_SAL_ORD_PROM.SHOP_APPLY_DIV_CD</v>
      </c>
      <c r="N1115" s="54" t="str">
        <f t="shared" si="35"/>
        <v>주문프로모션^TB_SAL_ORD_PROM^매장적용구분코드^SHOP_APPLY_DIV_CD^^VARCHAR2^3^Y^</v>
      </c>
    </row>
    <row r="1116" spans="1:14" x14ac:dyDescent="0.25">
      <c r="A1116" s="56" t="s">
        <v>670</v>
      </c>
      <c r="B1116" s="56"/>
      <c r="C1116" s="56" t="s">
        <v>320</v>
      </c>
      <c r="D1116" s="56" t="s">
        <v>321</v>
      </c>
      <c r="E1116" s="56" t="s">
        <v>2070</v>
      </c>
      <c r="F1116" s="56" t="s">
        <v>2071</v>
      </c>
      <c r="G1116" s="56"/>
      <c r="H1116" s="56"/>
      <c r="I1116" s="56" t="s">
        <v>37</v>
      </c>
      <c r="J1116" s="56">
        <v>3</v>
      </c>
      <c r="K1116" s="56" t="s">
        <v>52</v>
      </c>
      <c r="L1116" s="56"/>
      <c r="M1116" s="56" t="str">
        <f t="shared" si="34"/>
        <v>TB_SAL_ORD_PROM.COND_DIV_CD</v>
      </c>
      <c r="N1116" s="54" t="str">
        <f t="shared" si="35"/>
        <v>주문프로모션^TB_SAL_ORD_PROM^조건구분코드^COND_DIV_CD^^VARCHAR2^3^Y^</v>
      </c>
    </row>
    <row r="1117" spans="1:14" x14ac:dyDescent="0.25">
      <c r="A1117" s="56" t="s">
        <v>670</v>
      </c>
      <c r="B1117" s="56"/>
      <c r="C1117" s="56" t="s">
        <v>320</v>
      </c>
      <c r="D1117" s="56" t="s">
        <v>321</v>
      </c>
      <c r="E1117" s="56" t="s">
        <v>2072</v>
      </c>
      <c r="F1117" s="56" t="s">
        <v>2073</v>
      </c>
      <c r="G1117" s="56"/>
      <c r="H1117" s="56"/>
      <c r="I1117" s="56" t="s">
        <v>110</v>
      </c>
      <c r="J1117" s="56" t="s">
        <v>476</v>
      </c>
      <c r="K1117" s="56" t="s">
        <v>52</v>
      </c>
      <c r="L1117" s="56">
        <v>0</v>
      </c>
      <c r="M1117" s="56" t="str">
        <f t="shared" si="34"/>
        <v>TB_SAL_ORD_PROM.COND_ITEM_QTY</v>
      </c>
      <c r="N1117" s="54" t="str">
        <f t="shared" si="35"/>
        <v>주문프로모션^TB_SAL_ORD_PROM^조건품목수량^COND_ITEM_QTY^^NUMBER^20,5^Y^0</v>
      </c>
    </row>
    <row r="1118" spans="1:14" x14ac:dyDescent="0.25">
      <c r="A1118" s="56" t="s">
        <v>670</v>
      </c>
      <c r="B1118" s="56"/>
      <c r="C1118" s="56" t="s">
        <v>320</v>
      </c>
      <c r="D1118" s="56" t="s">
        <v>321</v>
      </c>
      <c r="E1118" s="56" t="s">
        <v>2074</v>
      </c>
      <c r="F1118" s="56" t="s">
        <v>2075</v>
      </c>
      <c r="G1118" s="56"/>
      <c r="H1118" s="56"/>
      <c r="I1118" s="56" t="s">
        <v>37</v>
      </c>
      <c r="J1118" s="56">
        <v>1</v>
      </c>
      <c r="K1118" s="56" t="s">
        <v>52</v>
      </c>
      <c r="L1118" s="56" t="s">
        <v>1496</v>
      </c>
      <c r="M1118" s="56" t="str">
        <f t="shared" si="34"/>
        <v>TB_SAL_ORD_PROM.ONCE_APPLY_YN</v>
      </c>
      <c r="N1118" s="54" t="str">
        <f t="shared" si="35"/>
        <v>주문프로모션^TB_SAL_ORD_PROM^1회적용여부^ONCE_APPLY_YN^^VARCHAR2^1^Y^'N'</v>
      </c>
    </row>
    <row r="1119" spans="1:14" x14ac:dyDescent="0.25">
      <c r="A1119" s="56" t="s">
        <v>670</v>
      </c>
      <c r="B1119" s="56"/>
      <c r="C1119" s="56" t="s">
        <v>320</v>
      </c>
      <c r="D1119" s="56" t="s">
        <v>321</v>
      </c>
      <c r="E1119" s="56" t="s">
        <v>50</v>
      </c>
      <c r="F1119" s="56" t="s">
        <v>51</v>
      </c>
      <c r="G1119" s="56"/>
      <c r="H1119" s="56"/>
      <c r="I1119" s="56" t="s">
        <v>37</v>
      </c>
      <c r="J1119" s="56">
        <v>1</v>
      </c>
      <c r="K1119" s="56" t="s">
        <v>52</v>
      </c>
      <c r="L1119" s="56" t="s">
        <v>1276</v>
      </c>
      <c r="M1119" s="56" t="str">
        <f t="shared" si="34"/>
        <v>TB_SAL_ORD_PROM.USE_YN</v>
      </c>
      <c r="N1119" s="54" t="str">
        <f t="shared" si="35"/>
        <v>주문프로모션^TB_SAL_ORD_PROM^사용여부^USE_YN^^VARCHAR2^1^Y^'Y'</v>
      </c>
    </row>
    <row r="1120" spans="1:14" x14ac:dyDescent="0.25">
      <c r="A1120" s="56" t="s">
        <v>670</v>
      </c>
      <c r="B1120" s="56"/>
      <c r="C1120" s="56" t="s">
        <v>320</v>
      </c>
      <c r="D1120" s="56" t="s">
        <v>321</v>
      </c>
      <c r="E1120" s="56" t="s">
        <v>61</v>
      </c>
      <c r="F1120" s="56" t="s">
        <v>62</v>
      </c>
      <c r="G1120" s="56"/>
      <c r="H1120" s="56"/>
      <c r="I1120" s="56" t="s">
        <v>37</v>
      </c>
      <c r="J1120" s="56">
        <v>2000</v>
      </c>
      <c r="K1120" s="56"/>
      <c r="L1120" s="56"/>
      <c r="M1120" s="56" t="str">
        <f t="shared" si="34"/>
        <v>TB_SAL_ORD_PROM.REMARK</v>
      </c>
      <c r="N1120" s="54" t="str">
        <f t="shared" si="35"/>
        <v>주문프로모션^TB_SAL_ORD_PROM^비고^REMARK^^VARCHAR2^2000^^</v>
      </c>
    </row>
    <row r="1121" spans="1:14" x14ac:dyDescent="0.25">
      <c r="A1121" s="56" t="s">
        <v>670</v>
      </c>
      <c r="B1121" s="56"/>
      <c r="C1121" s="56" t="s">
        <v>320</v>
      </c>
      <c r="D1121" s="56" t="s">
        <v>321</v>
      </c>
      <c r="E1121" s="56" t="s">
        <v>53</v>
      </c>
      <c r="F1121" s="56" t="s">
        <v>54</v>
      </c>
      <c r="G1121" s="56"/>
      <c r="H1121" s="56"/>
      <c r="I1121" s="56" t="s">
        <v>37</v>
      </c>
      <c r="J1121" s="56">
        <v>14</v>
      </c>
      <c r="K1121" s="56" t="s">
        <v>52</v>
      </c>
      <c r="L1121" s="56"/>
      <c r="M1121" s="56" t="str">
        <f t="shared" si="34"/>
        <v>TB_SAL_ORD_PROM.REG_DTM</v>
      </c>
      <c r="N1121" s="54" t="str">
        <f t="shared" si="35"/>
        <v>주문프로모션^TB_SAL_ORD_PROM^등록일시^REG_DTM^^VARCHAR2^14^Y^</v>
      </c>
    </row>
    <row r="1122" spans="1:14" x14ac:dyDescent="0.25">
      <c r="A1122" s="56" t="s">
        <v>670</v>
      </c>
      <c r="B1122" s="56"/>
      <c r="C1122" s="56" t="s">
        <v>320</v>
      </c>
      <c r="D1122" s="56" t="s">
        <v>321</v>
      </c>
      <c r="E1122" s="56" t="s">
        <v>55</v>
      </c>
      <c r="F1122" s="56" t="s">
        <v>56</v>
      </c>
      <c r="G1122" s="56"/>
      <c r="H1122" s="56"/>
      <c r="I1122" s="56" t="s">
        <v>37</v>
      </c>
      <c r="J1122" s="56">
        <v>32</v>
      </c>
      <c r="K1122" s="56" t="s">
        <v>52</v>
      </c>
      <c r="L1122" s="56"/>
      <c r="M1122" s="56" t="str">
        <f t="shared" si="34"/>
        <v>TB_SAL_ORD_PROM.REGR_ID</v>
      </c>
      <c r="N1122" s="54" t="str">
        <f t="shared" si="35"/>
        <v>주문프로모션^TB_SAL_ORD_PROM^등록자ID^REGR_ID^^VARCHAR2^32^Y^</v>
      </c>
    </row>
    <row r="1123" spans="1:14" x14ac:dyDescent="0.25">
      <c r="A1123" s="56" t="s">
        <v>670</v>
      </c>
      <c r="B1123" s="56"/>
      <c r="C1123" s="56" t="s">
        <v>320</v>
      </c>
      <c r="D1123" s="56" t="s">
        <v>321</v>
      </c>
      <c r="E1123" s="56" t="s">
        <v>57</v>
      </c>
      <c r="F1123" s="56" t="s">
        <v>58</v>
      </c>
      <c r="G1123" s="56"/>
      <c r="H1123" s="56"/>
      <c r="I1123" s="56" t="s">
        <v>37</v>
      </c>
      <c r="J1123" s="56">
        <v>14</v>
      </c>
      <c r="K1123" s="56" t="s">
        <v>52</v>
      </c>
      <c r="L1123" s="56"/>
      <c r="M1123" s="56" t="str">
        <f t="shared" si="34"/>
        <v>TB_SAL_ORD_PROM.MOD_DTM</v>
      </c>
      <c r="N1123" s="54" t="str">
        <f t="shared" si="35"/>
        <v>주문프로모션^TB_SAL_ORD_PROM^수정일시^MOD_DTM^^VARCHAR2^14^Y^</v>
      </c>
    </row>
    <row r="1124" spans="1:14" x14ac:dyDescent="0.25">
      <c r="A1124" s="56" t="s">
        <v>670</v>
      </c>
      <c r="B1124" s="56"/>
      <c r="C1124" s="56" t="s">
        <v>320</v>
      </c>
      <c r="D1124" s="56" t="s">
        <v>321</v>
      </c>
      <c r="E1124" s="56" t="s">
        <v>59</v>
      </c>
      <c r="F1124" s="56" t="s">
        <v>60</v>
      </c>
      <c r="G1124" s="56"/>
      <c r="H1124" s="56"/>
      <c r="I1124" s="56" t="s">
        <v>37</v>
      </c>
      <c r="J1124" s="56">
        <v>32</v>
      </c>
      <c r="K1124" s="56" t="s">
        <v>52</v>
      </c>
      <c r="L1124" s="56"/>
      <c r="M1124" s="56" t="str">
        <f t="shared" si="34"/>
        <v>TB_SAL_ORD_PROM.MODR_ID</v>
      </c>
      <c r="N1124" s="54" t="str">
        <f t="shared" si="35"/>
        <v>주문프로모션^TB_SAL_ORD_PROM^수정자ID^MODR_ID^^VARCHAR2^32^Y^</v>
      </c>
    </row>
    <row r="1125" spans="1:14" x14ac:dyDescent="0.25">
      <c r="A1125" s="56" t="s">
        <v>670</v>
      </c>
      <c r="B1125" s="56"/>
      <c r="C1125" s="56" t="s">
        <v>322</v>
      </c>
      <c r="D1125" s="56" t="s">
        <v>323</v>
      </c>
      <c r="E1125" s="56" t="s">
        <v>765</v>
      </c>
      <c r="F1125" s="56" t="s">
        <v>766</v>
      </c>
      <c r="G1125" s="56" t="s">
        <v>52</v>
      </c>
      <c r="H1125" s="56"/>
      <c r="I1125" s="56" t="s">
        <v>37</v>
      </c>
      <c r="J1125" s="56">
        <v>10</v>
      </c>
      <c r="K1125" s="56" t="s">
        <v>52</v>
      </c>
      <c r="L1125" s="56"/>
      <c r="M1125" s="56" t="str">
        <f t="shared" si="34"/>
        <v>TB_SAL_ORD_PROM_SHOP.PROM_CD</v>
      </c>
      <c r="N1125" s="54" t="str">
        <f t="shared" si="35"/>
        <v>주문프로모션매장^TB_SAL_ORD_PROM_SHOP^프로모션코드^PROM_CD^Y^VARCHAR2^10^Y^</v>
      </c>
    </row>
    <row r="1126" spans="1:14" x14ac:dyDescent="0.25">
      <c r="A1126" s="56" t="s">
        <v>670</v>
      </c>
      <c r="B1126" s="56"/>
      <c r="C1126" s="56" t="s">
        <v>322</v>
      </c>
      <c r="D1126" s="56" t="s">
        <v>323</v>
      </c>
      <c r="E1126" s="56" t="s">
        <v>472</v>
      </c>
      <c r="F1126" s="56" t="s">
        <v>64</v>
      </c>
      <c r="G1126" s="56" t="s">
        <v>52</v>
      </c>
      <c r="H1126" s="56"/>
      <c r="I1126" s="56" t="s">
        <v>37</v>
      </c>
      <c r="J1126" s="56">
        <v>10</v>
      </c>
      <c r="K1126" s="56" t="s">
        <v>52</v>
      </c>
      <c r="L1126" s="56"/>
      <c r="M1126" s="56" t="str">
        <f t="shared" si="34"/>
        <v>TB_SAL_ORD_PROM_SHOP.SHOP_CD</v>
      </c>
      <c r="N1126" s="54" t="str">
        <f t="shared" si="35"/>
        <v>주문프로모션매장^TB_SAL_ORD_PROM_SHOP^매장코드^SHOP_CD^Y^VARCHAR2^10^Y^</v>
      </c>
    </row>
    <row r="1127" spans="1:14" x14ac:dyDescent="0.25">
      <c r="A1127" s="56" t="s">
        <v>670</v>
      </c>
      <c r="B1127" s="56"/>
      <c r="C1127" s="56" t="s">
        <v>322</v>
      </c>
      <c r="D1127" s="56" t="s">
        <v>323</v>
      </c>
      <c r="E1127" s="56" t="s">
        <v>2076</v>
      </c>
      <c r="F1127" s="56" t="s">
        <v>2077</v>
      </c>
      <c r="G1127" s="56"/>
      <c r="H1127" s="56"/>
      <c r="I1127" s="56" t="s">
        <v>37</v>
      </c>
      <c r="J1127" s="56">
        <v>1</v>
      </c>
      <c r="K1127" s="56" t="s">
        <v>52</v>
      </c>
      <c r="L1127" s="56" t="s">
        <v>1496</v>
      </c>
      <c r="M1127" s="56" t="str">
        <f t="shared" si="34"/>
        <v>TB_SAL_ORD_PROM_SHOP.FREE_YN</v>
      </c>
      <c r="N1127" s="54" t="str">
        <f t="shared" si="35"/>
        <v>주문프로모션매장^TB_SAL_ORD_PROM_SHOP^무상여부^FREE_YN^^VARCHAR2^1^Y^'N'</v>
      </c>
    </row>
    <row r="1128" spans="1:14" x14ac:dyDescent="0.25">
      <c r="A1128" s="56" t="s">
        <v>670</v>
      </c>
      <c r="B1128" s="56"/>
      <c r="C1128" s="56" t="s">
        <v>322</v>
      </c>
      <c r="D1128" s="56" t="s">
        <v>323</v>
      </c>
      <c r="E1128" s="56" t="s">
        <v>1744</v>
      </c>
      <c r="F1128" s="56" t="s">
        <v>1745</v>
      </c>
      <c r="G1128" s="56"/>
      <c r="H1128" s="56"/>
      <c r="I1128" s="56" t="s">
        <v>37</v>
      </c>
      <c r="J1128" s="56">
        <v>3</v>
      </c>
      <c r="K1128" s="56" t="s">
        <v>52</v>
      </c>
      <c r="L1128" s="56"/>
      <c r="M1128" s="56" t="str">
        <f t="shared" si="34"/>
        <v>TB_SAL_ORD_PROM_SHOP.MILG_TP_CD</v>
      </c>
      <c r="N1128" s="54" t="str">
        <f t="shared" si="35"/>
        <v>주문프로모션매장^TB_SAL_ORD_PROM_SHOP^마일리지유형코드^MILG_TP_CD^^VARCHAR2^3^Y^</v>
      </c>
    </row>
    <row r="1129" spans="1:14" x14ac:dyDescent="0.25">
      <c r="A1129" s="56" t="s">
        <v>670</v>
      </c>
      <c r="B1129" s="56"/>
      <c r="C1129" s="56" t="s">
        <v>322</v>
      </c>
      <c r="D1129" s="56" t="s">
        <v>323</v>
      </c>
      <c r="E1129" s="56" t="s">
        <v>53</v>
      </c>
      <c r="F1129" s="56" t="s">
        <v>54</v>
      </c>
      <c r="G1129" s="56"/>
      <c r="H1129" s="56"/>
      <c r="I1129" s="56" t="s">
        <v>37</v>
      </c>
      <c r="J1129" s="56">
        <v>14</v>
      </c>
      <c r="K1129" s="56" t="s">
        <v>52</v>
      </c>
      <c r="L1129" s="56"/>
      <c r="M1129" s="56" t="str">
        <f t="shared" si="34"/>
        <v>TB_SAL_ORD_PROM_SHOP.REG_DTM</v>
      </c>
      <c r="N1129" s="54" t="str">
        <f t="shared" si="35"/>
        <v>주문프로모션매장^TB_SAL_ORD_PROM_SHOP^등록일시^REG_DTM^^VARCHAR2^14^Y^</v>
      </c>
    </row>
    <row r="1130" spans="1:14" x14ac:dyDescent="0.25">
      <c r="A1130" s="56" t="s">
        <v>670</v>
      </c>
      <c r="B1130" s="56"/>
      <c r="C1130" s="56" t="s">
        <v>322</v>
      </c>
      <c r="D1130" s="56" t="s">
        <v>323</v>
      </c>
      <c r="E1130" s="56" t="s">
        <v>55</v>
      </c>
      <c r="F1130" s="56" t="s">
        <v>56</v>
      </c>
      <c r="G1130" s="56"/>
      <c r="H1130" s="56"/>
      <c r="I1130" s="56" t="s">
        <v>37</v>
      </c>
      <c r="J1130" s="56">
        <v>32</v>
      </c>
      <c r="K1130" s="56" t="s">
        <v>52</v>
      </c>
      <c r="L1130" s="56"/>
      <c r="M1130" s="56" t="str">
        <f t="shared" si="34"/>
        <v>TB_SAL_ORD_PROM_SHOP.REGR_ID</v>
      </c>
      <c r="N1130" s="54" t="str">
        <f t="shared" si="35"/>
        <v>주문프로모션매장^TB_SAL_ORD_PROM_SHOP^등록자ID^REGR_ID^^VARCHAR2^32^Y^</v>
      </c>
    </row>
    <row r="1131" spans="1:14" x14ac:dyDescent="0.25">
      <c r="A1131" s="56" t="s">
        <v>670</v>
      </c>
      <c r="B1131" s="56"/>
      <c r="C1131" s="56" t="s">
        <v>322</v>
      </c>
      <c r="D1131" s="56" t="s">
        <v>323</v>
      </c>
      <c r="E1131" s="56" t="s">
        <v>57</v>
      </c>
      <c r="F1131" s="56" t="s">
        <v>58</v>
      </c>
      <c r="G1131" s="56"/>
      <c r="H1131" s="56"/>
      <c r="I1131" s="56" t="s">
        <v>37</v>
      </c>
      <c r="J1131" s="56">
        <v>14</v>
      </c>
      <c r="K1131" s="56" t="s">
        <v>52</v>
      </c>
      <c r="L1131" s="56"/>
      <c r="M1131" s="56" t="str">
        <f t="shared" si="34"/>
        <v>TB_SAL_ORD_PROM_SHOP.MOD_DTM</v>
      </c>
      <c r="N1131" s="54" t="str">
        <f t="shared" si="35"/>
        <v>주문프로모션매장^TB_SAL_ORD_PROM_SHOP^수정일시^MOD_DTM^^VARCHAR2^14^Y^</v>
      </c>
    </row>
    <row r="1132" spans="1:14" x14ac:dyDescent="0.25">
      <c r="A1132" s="56" t="s">
        <v>670</v>
      </c>
      <c r="B1132" s="56"/>
      <c r="C1132" s="56" t="s">
        <v>322</v>
      </c>
      <c r="D1132" s="56" t="s">
        <v>323</v>
      </c>
      <c r="E1132" s="56" t="s">
        <v>59</v>
      </c>
      <c r="F1132" s="56" t="s">
        <v>60</v>
      </c>
      <c r="G1132" s="56"/>
      <c r="H1132" s="56"/>
      <c r="I1132" s="56" t="s">
        <v>37</v>
      </c>
      <c r="J1132" s="56">
        <v>32</v>
      </c>
      <c r="K1132" s="56" t="s">
        <v>52</v>
      </c>
      <c r="L1132" s="56"/>
      <c r="M1132" s="56" t="str">
        <f t="shared" si="34"/>
        <v>TB_SAL_ORD_PROM_SHOP.MODR_ID</v>
      </c>
      <c r="N1132" s="54" t="str">
        <f t="shared" si="35"/>
        <v>주문프로모션매장^TB_SAL_ORD_PROM_SHOP^수정자ID^MODR_ID^^VARCHAR2^32^Y^</v>
      </c>
    </row>
    <row r="1133" spans="1:14" x14ac:dyDescent="0.25">
      <c r="A1133" s="56" t="s">
        <v>670</v>
      </c>
      <c r="B1133" s="56"/>
      <c r="C1133" s="56" t="s">
        <v>712</v>
      </c>
      <c r="D1133" s="56" t="s">
        <v>713</v>
      </c>
      <c r="E1133" s="56" t="s">
        <v>765</v>
      </c>
      <c r="F1133" s="56" t="s">
        <v>766</v>
      </c>
      <c r="G1133" s="56" t="s">
        <v>52</v>
      </c>
      <c r="H1133" s="56"/>
      <c r="I1133" s="56" t="s">
        <v>37</v>
      </c>
      <c r="J1133" s="56">
        <v>10</v>
      </c>
      <c r="K1133" s="56" t="s">
        <v>52</v>
      </c>
      <c r="L1133" s="56"/>
      <c r="M1133" s="56" t="str">
        <f t="shared" si="34"/>
        <v>TB_SAL_ORD_PROM_APPLY.PROM_CD</v>
      </c>
      <c r="N1133" s="54" t="str">
        <f t="shared" si="35"/>
        <v>주문프로모션적용^TB_SAL_ORD_PROM_APPLY^프로모션코드^PROM_CD^Y^VARCHAR2^10^Y^</v>
      </c>
    </row>
    <row r="1134" spans="1:14" x14ac:dyDescent="0.25">
      <c r="A1134" s="56" t="s">
        <v>670</v>
      </c>
      <c r="B1134" s="56"/>
      <c r="C1134" s="56" t="s">
        <v>712</v>
      </c>
      <c r="D1134" s="56" t="s">
        <v>713</v>
      </c>
      <c r="E1134" s="56" t="s">
        <v>472</v>
      </c>
      <c r="F1134" s="56" t="s">
        <v>64</v>
      </c>
      <c r="G1134" s="56" t="s">
        <v>52</v>
      </c>
      <c r="H1134" s="56"/>
      <c r="I1134" s="56" t="s">
        <v>37</v>
      </c>
      <c r="J1134" s="56">
        <v>10</v>
      </c>
      <c r="K1134" s="56" t="s">
        <v>52</v>
      </c>
      <c r="L1134" s="56"/>
      <c r="M1134" s="56" t="str">
        <f t="shared" si="34"/>
        <v>TB_SAL_ORD_PROM_APPLY.SHOP_CD</v>
      </c>
      <c r="N1134" s="54" t="str">
        <f t="shared" si="35"/>
        <v>주문프로모션적용^TB_SAL_ORD_PROM_APPLY^매장코드^SHOP_CD^Y^VARCHAR2^10^Y^</v>
      </c>
    </row>
    <row r="1135" spans="1:14" x14ac:dyDescent="0.25">
      <c r="A1135" s="56" t="s">
        <v>670</v>
      </c>
      <c r="B1135" s="56"/>
      <c r="C1135" s="56" t="s">
        <v>712</v>
      </c>
      <c r="D1135" s="56" t="s">
        <v>713</v>
      </c>
      <c r="E1135" s="56" t="s">
        <v>829</v>
      </c>
      <c r="F1135" s="56" t="s">
        <v>838</v>
      </c>
      <c r="G1135" s="56" t="s">
        <v>52</v>
      </c>
      <c r="H1135" s="56"/>
      <c r="I1135" s="56" t="s">
        <v>37</v>
      </c>
      <c r="J1135" s="56">
        <v>20</v>
      </c>
      <c r="K1135" s="56" t="s">
        <v>52</v>
      </c>
      <c r="L1135" s="56"/>
      <c r="M1135" s="56" t="str">
        <f t="shared" si="34"/>
        <v>TB_SAL_ORD_PROM_APPLY.ITEM_CD</v>
      </c>
      <c r="N1135" s="54" t="str">
        <f t="shared" si="35"/>
        <v>주문프로모션적용^TB_SAL_ORD_PROM_APPLY^품목코드^ITEM_CD^Y^VARCHAR2^20^Y^</v>
      </c>
    </row>
    <row r="1136" spans="1:14" x14ac:dyDescent="0.25">
      <c r="A1136" s="56" t="s">
        <v>670</v>
      </c>
      <c r="B1136" s="56"/>
      <c r="C1136" s="56" t="s">
        <v>712</v>
      </c>
      <c r="D1136" s="56" t="s">
        <v>713</v>
      </c>
      <c r="E1136" s="56" t="s">
        <v>1774</v>
      </c>
      <c r="F1136" s="56" t="s">
        <v>1775</v>
      </c>
      <c r="G1136" s="56" t="s">
        <v>52</v>
      </c>
      <c r="H1136" s="56"/>
      <c r="I1136" s="56" t="s">
        <v>37</v>
      </c>
      <c r="J1136" s="56">
        <v>20</v>
      </c>
      <c r="K1136" s="56" t="s">
        <v>52</v>
      </c>
      <c r="L1136" s="56"/>
      <c r="M1136" s="56" t="str">
        <f t="shared" si="34"/>
        <v>TB_SAL_ORD_PROM_APPLY.ORD_NO</v>
      </c>
      <c r="N1136" s="54" t="str">
        <f t="shared" si="35"/>
        <v>주문프로모션적용^TB_SAL_ORD_PROM_APPLY^주문번호^ORD_NO^Y^VARCHAR2^20^Y^</v>
      </c>
    </row>
    <row r="1137" spans="1:14" x14ac:dyDescent="0.25">
      <c r="A1137" s="56" t="s">
        <v>670</v>
      </c>
      <c r="B1137" s="56"/>
      <c r="C1137" s="56" t="s">
        <v>712</v>
      </c>
      <c r="D1137" s="56" t="s">
        <v>713</v>
      </c>
      <c r="E1137" s="56" t="s">
        <v>2078</v>
      </c>
      <c r="F1137" s="56" t="s">
        <v>2079</v>
      </c>
      <c r="G1137" s="56"/>
      <c r="H1137" s="56"/>
      <c r="I1137" s="56" t="s">
        <v>110</v>
      </c>
      <c r="J1137" s="56" t="s">
        <v>476</v>
      </c>
      <c r="K1137" s="56" t="s">
        <v>52</v>
      </c>
      <c r="L1137" s="56">
        <v>0</v>
      </c>
      <c r="M1137" s="56" t="str">
        <f t="shared" si="34"/>
        <v>TB_SAL_ORD_PROM_APPLY.APPLY_QTY</v>
      </c>
      <c r="N1137" s="54" t="str">
        <f t="shared" si="35"/>
        <v>주문프로모션적용^TB_SAL_ORD_PROM_APPLY^적용수량^APPLY_QTY^^NUMBER^20,5^Y^0</v>
      </c>
    </row>
    <row r="1138" spans="1:14" x14ac:dyDescent="0.25">
      <c r="A1138" s="56" t="s">
        <v>670</v>
      </c>
      <c r="B1138" s="56"/>
      <c r="C1138" s="56" t="s">
        <v>712</v>
      </c>
      <c r="D1138" s="56" t="s">
        <v>713</v>
      </c>
      <c r="E1138" s="56" t="s">
        <v>2080</v>
      </c>
      <c r="F1138" s="56" t="s">
        <v>2081</v>
      </c>
      <c r="G1138" s="56"/>
      <c r="H1138" s="56"/>
      <c r="I1138" s="56" t="s">
        <v>37</v>
      </c>
      <c r="J1138" s="56">
        <v>1</v>
      </c>
      <c r="K1138" s="56" t="s">
        <v>52</v>
      </c>
      <c r="L1138" s="56" t="s">
        <v>2082</v>
      </c>
      <c r="M1138" s="56" t="str">
        <f t="shared" si="34"/>
        <v>TB_SAL_ORD_PROM_APPLY.DEL_YN</v>
      </c>
      <c r="N1138" s="54" t="str">
        <f t="shared" si="35"/>
        <v>주문프로모션적용^TB_SAL_ORD_PROM_APPLY^삭제여부^DEL_YN^^VARCHAR2^1^Y^'N'</v>
      </c>
    </row>
    <row r="1139" spans="1:14" x14ac:dyDescent="0.25">
      <c r="A1139" s="56" t="s">
        <v>670</v>
      </c>
      <c r="B1139" s="56"/>
      <c r="C1139" s="56" t="s">
        <v>712</v>
      </c>
      <c r="D1139" s="56" t="s">
        <v>713</v>
      </c>
      <c r="E1139" s="56" t="s">
        <v>53</v>
      </c>
      <c r="F1139" s="56" t="s">
        <v>54</v>
      </c>
      <c r="G1139" s="56"/>
      <c r="H1139" s="56"/>
      <c r="I1139" s="56" t="s">
        <v>37</v>
      </c>
      <c r="J1139" s="56">
        <v>14</v>
      </c>
      <c r="K1139" s="56" t="s">
        <v>52</v>
      </c>
      <c r="L1139" s="56"/>
      <c r="M1139" s="56" t="str">
        <f t="shared" si="34"/>
        <v>TB_SAL_ORD_PROM_APPLY.REG_DTM</v>
      </c>
      <c r="N1139" s="54" t="str">
        <f t="shared" si="35"/>
        <v>주문프로모션적용^TB_SAL_ORD_PROM_APPLY^등록일시^REG_DTM^^VARCHAR2^14^Y^</v>
      </c>
    </row>
    <row r="1140" spans="1:14" x14ac:dyDescent="0.25">
      <c r="A1140" s="56" t="s">
        <v>670</v>
      </c>
      <c r="B1140" s="56"/>
      <c r="C1140" s="56" t="s">
        <v>712</v>
      </c>
      <c r="D1140" s="56" t="s">
        <v>713</v>
      </c>
      <c r="E1140" s="56" t="s">
        <v>55</v>
      </c>
      <c r="F1140" s="56" t="s">
        <v>56</v>
      </c>
      <c r="G1140" s="56"/>
      <c r="H1140" s="56"/>
      <c r="I1140" s="56" t="s">
        <v>37</v>
      </c>
      <c r="J1140" s="56">
        <v>32</v>
      </c>
      <c r="K1140" s="56" t="s">
        <v>52</v>
      </c>
      <c r="L1140" s="56"/>
      <c r="M1140" s="56" t="str">
        <f t="shared" si="34"/>
        <v>TB_SAL_ORD_PROM_APPLY.REGR_ID</v>
      </c>
      <c r="N1140" s="54" t="str">
        <f t="shared" si="35"/>
        <v>주문프로모션적용^TB_SAL_ORD_PROM_APPLY^등록자ID^REGR_ID^^VARCHAR2^32^Y^</v>
      </c>
    </row>
    <row r="1141" spans="1:14" x14ac:dyDescent="0.25">
      <c r="A1141" s="56" t="s">
        <v>670</v>
      </c>
      <c r="B1141" s="56"/>
      <c r="C1141" s="56" t="s">
        <v>712</v>
      </c>
      <c r="D1141" s="56" t="s">
        <v>713</v>
      </c>
      <c r="E1141" s="56" t="s">
        <v>57</v>
      </c>
      <c r="F1141" s="56" t="s">
        <v>58</v>
      </c>
      <c r="G1141" s="56"/>
      <c r="H1141" s="56"/>
      <c r="I1141" s="56" t="s">
        <v>37</v>
      </c>
      <c r="J1141" s="56">
        <v>14</v>
      </c>
      <c r="K1141" s="56" t="s">
        <v>52</v>
      </c>
      <c r="L1141" s="56"/>
      <c r="M1141" s="56" t="str">
        <f t="shared" si="34"/>
        <v>TB_SAL_ORD_PROM_APPLY.MOD_DTM</v>
      </c>
      <c r="N1141" s="54" t="str">
        <f t="shared" si="35"/>
        <v>주문프로모션적용^TB_SAL_ORD_PROM_APPLY^수정일시^MOD_DTM^^VARCHAR2^14^Y^</v>
      </c>
    </row>
    <row r="1142" spans="1:14" x14ac:dyDescent="0.25">
      <c r="A1142" s="56" t="s">
        <v>670</v>
      </c>
      <c r="B1142" s="56"/>
      <c r="C1142" s="56" t="s">
        <v>712</v>
      </c>
      <c r="D1142" s="56" t="s">
        <v>713</v>
      </c>
      <c r="E1142" s="56" t="s">
        <v>59</v>
      </c>
      <c r="F1142" s="56" t="s">
        <v>60</v>
      </c>
      <c r="G1142" s="56"/>
      <c r="H1142" s="56"/>
      <c r="I1142" s="56" t="s">
        <v>37</v>
      </c>
      <c r="J1142" s="56">
        <v>32</v>
      </c>
      <c r="K1142" s="56" t="s">
        <v>52</v>
      </c>
      <c r="L1142" s="56"/>
      <c r="M1142" s="56" t="str">
        <f t="shared" si="34"/>
        <v>TB_SAL_ORD_PROM_APPLY.MODR_ID</v>
      </c>
      <c r="N1142" s="54" t="str">
        <f t="shared" si="35"/>
        <v>주문프로모션적용^TB_SAL_ORD_PROM_APPLY^수정자ID^MODR_ID^^VARCHAR2^32^Y^</v>
      </c>
    </row>
    <row r="1143" spans="1:14" x14ac:dyDescent="0.25">
      <c r="A1143" s="56" t="s">
        <v>670</v>
      </c>
      <c r="B1143" s="56"/>
      <c r="C1143" s="56" t="s">
        <v>324</v>
      </c>
      <c r="D1143" s="56" t="s">
        <v>325</v>
      </c>
      <c r="E1143" s="56" t="s">
        <v>765</v>
      </c>
      <c r="F1143" s="56" t="s">
        <v>766</v>
      </c>
      <c r="G1143" s="56" t="s">
        <v>52</v>
      </c>
      <c r="H1143" s="56"/>
      <c r="I1143" s="56" t="s">
        <v>37</v>
      </c>
      <c r="J1143" s="56">
        <v>10</v>
      </c>
      <c r="K1143" s="56" t="s">
        <v>52</v>
      </c>
      <c r="L1143" s="56"/>
      <c r="M1143" s="56" t="str">
        <f t="shared" si="34"/>
        <v>TB_SAL_ORD_PROM_COND.PROM_CD</v>
      </c>
      <c r="N1143" s="54" t="str">
        <f t="shared" si="35"/>
        <v>주문프로모션조건^TB_SAL_ORD_PROM_COND^프로모션코드^PROM_CD^Y^VARCHAR2^10^Y^</v>
      </c>
    </row>
    <row r="1144" spans="1:14" x14ac:dyDescent="0.25">
      <c r="A1144" s="56" t="s">
        <v>670</v>
      </c>
      <c r="B1144" s="56"/>
      <c r="C1144" s="56" t="s">
        <v>324</v>
      </c>
      <c r="D1144" s="56" t="s">
        <v>325</v>
      </c>
      <c r="E1144" s="56" t="s">
        <v>829</v>
      </c>
      <c r="F1144" s="56" t="s">
        <v>838</v>
      </c>
      <c r="G1144" s="56" t="s">
        <v>52</v>
      </c>
      <c r="H1144" s="56"/>
      <c r="I1144" s="56" t="s">
        <v>37</v>
      </c>
      <c r="J1144" s="56">
        <v>20</v>
      </c>
      <c r="K1144" s="56" t="s">
        <v>52</v>
      </c>
      <c r="L1144" s="56"/>
      <c r="M1144" s="56" t="str">
        <f t="shared" si="34"/>
        <v>TB_SAL_ORD_PROM_COND.ITEM_CD</v>
      </c>
      <c r="N1144" s="54" t="str">
        <f t="shared" si="35"/>
        <v>주문프로모션조건^TB_SAL_ORD_PROM_COND^품목코드^ITEM_CD^Y^VARCHAR2^20^Y^</v>
      </c>
    </row>
    <row r="1145" spans="1:14" x14ac:dyDescent="0.25">
      <c r="A1145" s="56" t="s">
        <v>670</v>
      </c>
      <c r="B1145" s="56"/>
      <c r="C1145" s="56" t="s">
        <v>324</v>
      </c>
      <c r="D1145" s="56" t="s">
        <v>325</v>
      </c>
      <c r="E1145" s="56" t="s">
        <v>2078</v>
      </c>
      <c r="F1145" s="56" t="s">
        <v>2079</v>
      </c>
      <c r="G1145" s="56"/>
      <c r="H1145" s="56"/>
      <c r="I1145" s="56" t="s">
        <v>110</v>
      </c>
      <c r="J1145" s="56" t="s">
        <v>476</v>
      </c>
      <c r="K1145" s="56" t="s">
        <v>52</v>
      </c>
      <c r="L1145" s="56">
        <v>0</v>
      </c>
      <c r="M1145" s="56" t="str">
        <f t="shared" si="34"/>
        <v>TB_SAL_ORD_PROM_COND.APPLY_QTY</v>
      </c>
      <c r="N1145" s="54" t="str">
        <f t="shared" si="35"/>
        <v>주문프로모션조건^TB_SAL_ORD_PROM_COND^적용수량^APPLY_QTY^^NUMBER^20,5^Y^0</v>
      </c>
    </row>
    <row r="1146" spans="1:14" x14ac:dyDescent="0.25">
      <c r="A1146" s="56" t="s">
        <v>670</v>
      </c>
      <c r="B1146" s="56"/>
      <c r="C1146" s="56" t="s">
        <v>324</v>
      </c>
      <c r="D1146" s="56" t="s">
        <v>325</v>
      </c>
      <c r="E1146" s="56" t="s">
        <v>53</v>
      </c>
      <c r="F1146" s="56" t="s">
        <v>54</v>
      </c>
      <c r="G1146" s="56"/>
      <c r="H1146" s="56"/>
      <c r="I1146" s="56" t="s">
        <v>37</v>
      </c>
      <c r="J1146" s="56">
        <v>14</v>
      </c>
      <c r="K1146" s="56" t="s">
        <v>52</v>
      </c>
      <c r="L1146" s="56"/>
      <c r="M1146" s="56" t="str">
        <f t="shared" si="34"/>
        <v>TB_SAL_ORD_PROM_COND.REG_DTM</v>
      </c>
      <c r="N1146" s="54" t="str">
        <f t="shared" si="35"/>
        <v>주문프로모션조건^TB_SAL_ORD_PROM_COND^등록일시^REG_DTM^^VARCHAR2^14^Y^</v>
      </c>
    </row>
    <row r="1147" spans="1:14" x14ac:dyDescent="0.25">
      <c r="A1147" s="56" t="s">
        <v>670</v>
      </c>
      <c r="B1147" s="56"/>
      <c r="C1147" s="56" t="s">
        <v>324</v>
      </c>
      <c r="D1147" s="56" t="s">
        <v>325</v>
      </c>
      <c r="E1147" s="56" t="s">
        <v>55</v>
      </c>
      <c r="F1147" s="56" t="s">
        <v>56</v>
      </c>
      <c r="G1147" s="56"/>
      <c r="H1147" s="56"/>
      <c r="I1147" s="56" t="s">
        <v>37</v>
      </c>
      <c r="J1147" s="56">
        <v>32</v>
      </c>
      <c r="K1147" s="56" t="s">
        <v>52</v>
      </c>
      <c r="L1147" s="56"/>
      <c r="M1147" s="56" t="str">
        <f t="shared" si="34"/>
        <v>TB_SAL_ORD_PROM_COND.REGR_ID</v>
      </c>
      <c r="N1147" s="54" t="str">
        <f t="shared" si="35"/>
        <v>주문프로모션조건^TB_SAL_ORD_PROM_COND^등록자ID^REGR_ID^^VARCHAR2^32^Y^</v>
      </c>
    </row>
    <row r="1148" spans="1:14" x14ac:dyDescent="0.25">
      <c r="A1148" s="56" t="s">
        <v>670</v>
      </c>
      <c r="B1148" s="56"/>
      <c r="C1148" s="56" t="s">
        <v>324</v>
      </c>
      <c r="D1148" s="56" t="s">
        <v>325</v>
      </c>
      <c r="E1148" s="56" t="s">
        <v>57</v>
      </c>
      <c r="F1148" s="56" t="s">
        <v>58</v>
      </c>
      <c r="G1148" s="56"/>
      <c r="H1148" s="56"/>
      <c r="I1148" s="56" t="s">
        <v>37</v>
      </c>
      <c r="J1148" s="56">
        <v>14</v>
      </c>
      <c r="K1148" s="56" t="s">
        <v>52</v>
      </c>
      <c r="L1148" s="56"/>
      <c r="M1148" s="56" t="str">
        <f t="shared" si="34"/>
        <v>TB_SAL_ORD_PROM_COND.MOD_DTM</v>
      </c>
      <c r="N1148" s="54" t="str">
        <f t="shared" si="35"/>
        <v>주문프로모션조건^TB_SAL_ORD_PROM_COND^수정일시^MOD_DTM^^VARCHAR2^14^Y^</v>
      </c>
    </row>
    <row r="1149" spans="1:14" x14ac:dyDescent="0.25">
      <c r="A1149" s="56" t="s">
        <v>670</v>
      </c>
      <c r="B1149" s="56"/>
      <c r="C1149" s="56" t="s">
        <v>324</v>
      </c>
      <c r="D1149" s="56" t="s">
        <v>325</v>
      </c>
      <c r="E1149" s="56" t="s">
        <v>59</v>
      </c>
      <c r="F1149" s="56" t="s">
        <v>60</v>
      </c>
      <c r="G1149" s="56"/>
      <c r="H1149" s="56"/>
      <c r="I1149" s="56" t="s">
        <v>37</v>
      </c>
      <c r="J1149" s="56">
        <v>32</v>
      </c>
      <c r="K1149" s="56" t="s">
        <v>52</v>
      </c>
      <c r="L1149" s="56"/>
      <c r="M1149" s="56" t="str">
        <f t="shared" si="34"/>
        <v>TB_SAL_ORD_PROM_COND.MODR_ID</v>
      </c>
      <c r="N1149" s="54" t="str">
        <f t="shared" si="35"/>
        <v>주문프로모션조건^TB_SAL_ORD_PROM_COND^수정자ID^MODR_ID^^VARCHAR2^32^Y^</v>
      </c>
    </row>
    <row r="1150" spans="1:14" x14ac:dyDescent="0.25">
      <c r="A1150" s="56" t="s">
        <v>670</v>
      </c>
      <c r="B1150" s="56"/>
      <c r="C1150" s="56" t="s">
        <v>326</v>
      </c>
      <c r="D1150" s="56" t="s">
        <v>327</v>
      </c>
      <c r="E1150" s="56" t="s">
        <v>765</v>
      </c>
      <c r="F1150" s="56" t="s">
        <v>766</v>
      </c>
      <c r="G1150" s="56" t="s">
        <v>52</v>
      </c>
      <c r="H1150" s="56"/>
      <c r="I1150" s="56" t="s">
        <v>37</v>
      </c>
      <c r="J1150" s="56">
        <v>10</v>
      </c>
      <c r="K1150" s="56" t="s">
        <v>52</v>
      </c>
      <c r="L1150" s="56"/>
      <c r="M1150" s="56" t="str">
        <f t="shared" si="34"/>
        <v>TB_SAL_ORD_PROM_BNFT.PROM_CD</v>
      </c>
      <c r="N1150" s="54" t="str">
        <f t="shared" si="35"/>
        <v>주문프로모션혜택^TB_SAL_ORD_PROM_BNFT^프로모션코드^PROM_CD^Y^VARCHAR2^10^Y^</v>
      </c>
    </row>
    <row r="1151" spans="1:14" x14ac:dyDescent="0.25">
      <c r="A1151" s="56" t="s">
        <v>670</v>
      </c>
      <c r="B1151" s="56"/>
      <c r="C1151" s="56" t="s">
        <v>326</v>
      </c>
      <c r="D1151" s="56" t="s">
        <v>327</v>
      </c>
      <c r="E1151" s="56" t="s">
        <v>829</v>
      </c>
      <c r="F1151" s="56" t="s">
        <v>838</v>
      </c>
      <c r="G1151" s="56" t="s">
        <v>52</v>
      </c>
      <c r="H1151" s="56"/>
      <c r="I1151" s="56" t="s">
        <v>37</v>
      </c>
      <c r="J1151" s="56">
        <v>20</v>
      </c>
      <c r="K1151" s="56" t="s">
        <v>52</v>
      </c>
      <c r="L1151" s="56"/>
      <c r="M1151" s="56" t="str">
        <f t="shared" si="34"/>
        <v>TB_SAL_ORD_PROM_BNFT.ITEM_CD</v>
      </c>
      <c r="N1151" s="54" t="str">
        <f t="shared" si="35"/>
        <v>주문프로모션혜택^TB_SAL_ORD_PROM_BNFT^품목코드^ITEM_CD^Y^VARCHAR2^20^Y^</v>
      </c>
    </row>
    <row r="1152" spans="1:14" x14ac:dyDescent="0.25">
      <c r="A1152" s="56" t="s">
        <v>670</v>
      </c>
      <c r="B1152" s="56"/>
      <c r="C1152" s="56" t="s">
        <v>326</v>
      </c>
      <c r="D1152" s="56" t="s">
        <v>327</v>
      </c>
      <c r="E1152" s="56" t="s">
        <v>2078</v>
      </c>
      <c r="F1152" s="56" t="s">
        <v>2079</v>
      </c>
      <c r="G1152" s="56"/>
      <c r="H1152" s="56"/>
      <c r="I1152" s="56" t="s">
        <v>110</v>
      </c>
      <c r="J1152" s="56" t="s">
        <v>476</v>
      </c>
      <c r="K1152" s="56" t="s">
        <v>52</v>
      </c>
      <c r="L1152" s="56">
        <v>0</v>
      </c>
      <c r="M1152" s="56" t="str">
        <f t="shared" si="34"/>
        <v>TB_SAL_ORD_PROM_BNFT.APPLY_QTY</v>
      </c>
      <c r="N1152" s="54" t="str">
        <f t="shared" si="35"/>
        <v>주문프로모션혜택^TB_SAL_ORD_PROM_BNFT^적용수량^APPLY_QTY^^NUMBER^20,5^Y^0</v>
      </c>
    </row>
    <row r="1153" spans="1:14" x14ac:dyDescent="0.25">
      <c r="A1153" s="56" t="s">
        <v>670</v>
      </c>
      <c r="B1153" s="56"/>
      <c r="C1153" s="56" t="s">
        <v>326</v>
      </c>
      <c r="D1153" s="56" t="s">
        <v>327</v>
      </c>
      <c r="E1153" s="56" t="s">
        <v>2083</v>
      </c>
      <c r="F1153" s="56" t="s">
        <v>2084</v>
      </c>
      <c r="G1153" s="56"/>
      <c r="H1153" s="56"/>
      <c r="I1153" s="56" t="s">
        <v>110</v>
      </c>
      <c r="J1153" s="56" t="s">
        <v>476</v>
      </c>
      <c r="K1153" s="56" t="s">
        <v>52</v>
      </c>
      <c r="L1153" s="56">
        <v>0</v>
      </c>
      <c r="M1153" s="56" t="str">
        <f t="shared" si="34"/>
        <v>TB_SAL_ORD_PROM_BNFT.SHOP_BURDEN_AMT</v>
      </c>
      <c r="N1153" s="54" t="str">
        <f t="shared" si="35"/>
        <v>주문프로모션혜택^TB_SAL_ORD_PROM_BNFT^매장부담금액^SHOP_BURDEN_AMT^^NUMBER^20,5^Y^0</v>
      </c>
    </row>
    <row r="1154" spans="1:14" x14ac:dyDescent="0.25">
      <c r="A1154" s="56" t="s">
        <v>670</v>
      </c>
      <c r="B1154" s="56"/>
      <c r="C1154" s="56" t="s">
        <v>326</v>
      </c>
      <c r="D1154" s="56" t="s">
        <v>327</v>
      </c>
      <c r="E1154" s="56" t="s">
        <v>53</v>
      </c>
      <c r="F1154" s="56" t="s">
        <v>54</v>
      </c>
      <c r="G1154" s="56"/>
      <c r="H1154" s="56"/>
      <c r="I1154" s="56" t="s">
        <v>37</v>
      </c>
      <c r="J1154" s="56">
        <v>14</v>
      </c>
      <c r="K1154" s="56" t="s">
        <v>52</v>
      </c>
      <c r="L1154" s="56"/>
      <c r="M1154" s="56" t="str">
        <f t="shared" si="34"/>
        <v>TB_SAL_ORD_PROM_BNFT.REG_DTM</v>
      </c>
      <c r="N1154" s="54" t="str">
        <f t="shared" si="35"/>
        <v>주문프로모션혜택^TB_SAL_ORD_PROM_BNFT^등록일시^REG_DTM^^VARCHAR2^14^Y^</v>
      </c>
    </row>
    <row r="1155" spans="1:14" x14ac:dyDescent="0.25">
      <c r="A1155" s="56" t="s">
        <v>670</v>
      </c>
      <c r="B1155" s="56"/>
      <c r="C1155" s="56" t="s">
        <v>326</v>
      </c>
      <c r="D1155" s="56" t="s">
        <v>327</v>
      </c>
      <c r="E1155" s="56" t="s">
        <v>55</v>
      </c>
      <c r="F1155" s="56" t="s">
        <v>56</v>
      </c>
      <c r="G1155" s="56"/>
      <c r="H1155" s="56"/>
      <c r="I1155" s="56" t="s">
        <v>37</v>
      </c>
      <c r="J1155" s="56">
        <v>32</v>
      </c>
      <c r="K1155" s="56" t="s">
        <v>52</v>
      </c>
      <c r="L1155" s="56"/>
      <c r="M1155" s="56" t="str">
        <f t="shared" ref="M1155:M1217" si="36">CONCATENATE(D1155,".",F1155)</f>
        <v>TB_SAL_ORD_PROM_BNFT.REGR_ID</v>
      </c>
      <c r="N1155" s="54" t="str">
        <f t="shared" ref="N1155:N1218" si="37">SUBSTITUTE(CONCATENATE(C1155,"^",D1155,"^",E1155,"^",F1155,"^",G1155,"^",I1155,"^",J1155,"^",K1155,"^",TRIM(L1155)),"~","-")</f>
        <v>주문프로모션혜택^TB_SAL_ORD_PROM_BNFT^등록자ID^REGR_ID^^VARCHAR2^32^Y^</v>
      </c>
    </row>
    <row r="1156" spans="1:14" x14ac:dyDescent="0.25">
      <c r="A1156" s="56" t="s">
        <v>670</v>
      </c>
      <c r="B1156" s="56"/>
      <c r="C1156" s="56" t="s">
        <v>326</v>
      </c>
      <c r="D1156" s="56" t="s">
        <v>327</v>
      </c>
      <c r="E1156" s="56" t="s">
        <v>57</v>
      </c>
      <c r="F1156" s="56" t="s">
        <v>58</v>
      </c>
      <c r="G1156" s="56"/>
      <c r="H1156" s="56"/>
      <c r="I1156" s="56" t="s">
        <v>37</v>
      </c>
      <c r="J1156" s="56">
        <v>14</v>
      </c>
      <c r="K1156" s="56" t="s">
        <v>52</v>
      </c>
      <c r="L1156" s="56"/>
      <c r="M1156" s="56" t="str">
        <f t="shared" si="36"/>
        <v>TB_SAL_ORD_PROM_BNFT.MOD_DTM</v>
      </c>
      <c r="N1156" s="54" t="str">
        <f t="shared" si="37"/>
        <v>주문프로모션혜택^TB_SAL_ORD_PROM_BNFT^수정일시^MOD_DTM^^VARCHAR2^14^Y^</v>
      </c>
    </row>
    <row r="1157" spans="1:14" x14ac:dyDescent="0.25">
      <c r="A1157" s="56" t="s">
        <v>670</v>
      </c>
      <c r="B1157" s="56"/>
      <c r="C1157" s="56" t="s">
        <v>326</v>
      </c>
      <c r="D1157" s="56" t="s">
        <v>327</v>
      </c>
      <c r="E1157" s="56" t="s">
        <v>59</v>
      </c>
      <c r="F1157" s="56" t="s">
        <v>60</v>
      </c>
      <c r="G1157" s="56"/>
      <c r="H1157" s="56"/>
      <c r="I1157" s="56" t="s">
        <v>37</v>
      </c>
      <c r="J1157" s="56">
        <v>32</v>
      </c>
      <c r="K1157" s="56" t="s">
        <v>52</v>
      </c>
      <c r="L1157" s="56"/>
      <c r="M1157" s="56" t="str">
        <f t="shared" si="36"/>
        <v>TB_SAL_ORD_PROM_BNFT.MODR_ID</v>
      </c>
      <c r="N1157" s="54" t="str">
        <f t="shared" si="37"/>
        <v>주문프로모션혜택^TB_SAL_ORD_PROM_BNFT^수정자ID^MODR_ID^^VARCHAR2^32^Y^</v>
      </c>
    </row>
    <row r="1158" spans="1:14" x14ac:dyDescent="0.25">
      <c r="A1158" s="56" t="s">
        <v>670</v>
      </c>
      <c r="B1158" s="56"/>
      <c r="C1158" s="56" t="s">
        <v>302</v>
      </c>
      <c r="D1158" s="56" t="s">
        <v>303</v>
      </c>
      <c r="E1158" s="56" t="s">
        <v>765</v>
      </c>
      <c r="F1158" s="56" t="s">
        <v>766</v>
      </c>
      <c r="G1158" s="56" t="s">
        <v>52</v>
      </c>
      <c r="H1158" s="56"/>
      <c r="I1158" s="56" t="s">
        <v>37</v>
      </c>
      <c r="J1158" s="56">
        <v>6</v>
      </c>
      <c r="K1158" s="56" t="s">
        <v>52</v>
      </c>
      <c r="L1158" s="56"/>
      <c r="M1158" s="56" t="str">
        <f t="shared" si="36"/>
        <v>TB_SAL_PROM.PROM_CD</v>
      </c>
      <c r="N1158" s="54" t="str">
        <f t="shared" si="37"/>
        <v>프로모션^TB_SAL_PROM^프로모션코드^PROM_CD^Y^VARCHAR2^6^Y^</v>
      </c>
    </row>
    <row r="1159" spans="1:14" x14ac:dyDescent="0.25">
      <c r="A1159" s="56" t="s">
        <v>670</v>
      </c>
      <c r="B1159" s="56"/>
      <c r="C1159" s="56" t="s">
        <v>302</v>
      </c>
      <c r="D1159" s="56" t="s">
        <v>303</v>
      </c>
      <c r="E1159" s="56" t="s">
        <v>1168</v>
      </c>
      <c r="F1159" s="56" t="s">
        <v>1169</v>
      </c>
      <c r="G1159" s="56"/>
      <c r="H1159" s="56"/>
      <c r="I1159" s="56" t="s">
        <v>37</v>
      </c>
      <c r="J1159" s="56">
        <v>10</v>
      </c>
      <c r="K1159" s="56" t="s">
        <v>52</v>
      </c>
      <c r="L1159" s="56"/>
      <c r="M1159" s="56" t="str">
        <f t="shared" si="36"/>
        <v>TB_SAL_PROM.BRAND_CD</v>
      </c>
      <c r="N1159" s="54" t="str">
        <f t="shared" si="37"/>
        <v>프로모션^TB_SAL_PROM^브랜드코드^BRAND_CD^^VARCHAR2^10^Y^</v>
      </c>
    </row>
    <row r="1160" spans="1:14" x14ac:dyDescent="0.25">
      <c r="A1160" s="56" t="s">
        <v>670</v>
      </c>
      <c r="B1160" s="56"/>
      <c r="C1160" s="56" t="s">
        <v>302</v>
      </c>
      <c r="D1160" s="56" t="s">
        <v>303</v>
      </c>
      <c r="E1160" s="56" t="s">
        <v>2085</v>
      </c>
      <c r="F1160" s="56" t="s">
        <v>2086</v>
      </c>
      <c r="G1160" s="56"/>
      <c r="H1160" s="56"/>
      <c r="I1160" s="56" t="s">
        <v>37</v>
      </c>
      <c r="J1160" s="56">
        <v>4</v>
      </c>
      <c r="K1160" s="56" t="s">
        <v>52</v>
      </c>
      <c r="L1160" s="56"/>
      <c r="M1160" s="56" t="str">
        <f t="shared" si="36"/>
        <v>TB_SAL_PROM.PROM_MNG_YR</v>
      </c>
      <c r="N1160" s="54" t="str">
        <f t="shared" si="37"/>
        <v>프로모션^TB_SAL_PROM^프로모션관리년도^PROM_MNG_YR^^VARCHAR2^4^Y^</v>
      </c>
    </row>
    <row r="1161" spans="1:14" x14ac:dyDescent="0.25">
      <c r="A1161" s="56" t="s">
        <v>670</v>
      </c>
      <c r="B1161" s="56"/>
      <c r="C1161" s="56" t="s">
        <v>302</v>
      </c>
      <c r="D1161" s="56" t="s">
        <v>303</v>
      </c>
      <c r="E1161" s="56" t="s">
        <v>2064</v>
      </c>
      <c r="F1161" s="56" t="s">
        <v>2065</v>
      </c>
      <c r="G1161" s="56"/>
      <c r="H1161" s="56"/>
      <c r="I1161" s="56" t="s">
        <v>37</v>
      </c>
      <c r="J1161" s="56">
        <v>300</v>
      </c>
      <c r="K1161" s="56" t="s">
        <v>52</v>
      </c>
      <c r="L1161" s="56"/>
      <c r="M1161" s="56" t="str">
        <f t="shared" si="36"/>
        <v>TB_SAL_PROM.PROM_NM</v>
      </c>
      <c r="N1161" s="54" t="str">
        <f t="shared" si="37"/>
        <v>프로모션^TB_SAL_PROM^프로모션명^PROM_NM^^VARCHAR2^300^Y^</v>
      </c>
    </row>
    <row r="1162" spans="1:14" x14ac:dyDescent="0.25">
      <c r="A1162" s="56" t="s">
        <v>670</v>
      </c>
      <c r="B1162" s="56"/>
      <c r="C1162" s="56" t="s">
        <v>302</v>
      </c>
      <c r="D1162" s="56" t="s">
        <v>303</v>
      </c>
      <c r="E1162" s="56" t="s">
        <v>2087</v>
      </c>
      <c r="F1162" s="56" t="s">
        <v>2088</v>
      </c>
      <c r="G1162" s="56"/>
      <c r="H1162" s="56"/>
      <c r="I1162" s="56" t="s">
        <v>37</v>
      </c>
      <c r="J1162" s="56">
        <v>4</v>
      </c>
      <c r="K1162" s="56" t="s">
        <v>52</v>
      </c>
      <c r="L1162" s="56"/>
      <c r="M1162" s="56" t="str">
        <f t="shared" si="36"/>
        <v>TB_SAL_PROM.PROM_CLS_CD</v>
      </c>
      <c r="N1162" s="54" t="str">
        <f t="shared" si="37"/>
        <v>프로모션^TB_SAL_PROM^프로모션분류코드^PROM_CLS_CD^^VARCHAR2^4^Y^</v>
      </c>
    </row>
    <row r="1163" spans="1:14" x14ac:dyDescent="0.25">
      <c r="A1163" s="56" t="s">
        <v>670</v>
      </c>
      <c r="B1163" s="56"/>
      <c r="C1163" s="56" t="s">
        <v>302</v>
      </c>
      <c r="D1163" s="56" t="s">
        <v>303</v>
      </c>
      <c r="E1163" s="56" t="s">
        <v>2089</v>
      </c>
      <c r="F1163" s="56" t="s">
        <v>2090</v>
      </c>
      <c r="G1163" s="56"/>
      <c r="H1163" s="56"/>
      <c r="I1163" s="56" t="s">
        <v>37</v>
      </c>
      <c r="J1163" s="56">
        <v>3</v>
      </c>
      <c r="K1163" s="56" t="s">
        <v>52</v>
      </c>
      <c r="L1163" s="56"/>
      <c r="M1163" s="56" t="str">
        <f t="shared" si="36"/>
        <v>TB_SAL_PROM.PROM_TP_CD</v>
      </c>
      <c r="N1163" s="54" t="str">
        <f t="shared" si="37"/>
        <v>프로모션^TB_SAL_PROM^프로모션유형코드^PROM_TP_CD^^VARCHAR2^3^Y^</v>
      </c>
    </row>
    <row r="1164" spans="1:14" x14ac:dyDescent="0.25">
      <c r="A1164" s="56" t="s">
        <v>670</v>
      </c>
      <c r="B1164" s="56"/>
      <c r="C1164" s="56" t="s">
        <v>302</v>
      </c>
      <c r="D1164" s="56" t="s">
        <v>303</v>
      </c>
      <c r="E1164" s="56" t="s">
        <v>2091</v>
      </c>
      <c r="F1164" s="56" t="s">
        <v>2092</v>
      </c>
      <c r="G1164" s="56"/>
      <c r="H1164" s="56"/>
      <c r="I1164" s="56" t="s">
        <v>37</v>
      </c>
      <c r="J1164" s="56">
        <v>2000</v>
      </c>
      <c r="K1164" s="56"/>
      <c r="L1164" s="56"/>
      <c r="M1164" s="56" t="str">
        <f t="shared" si="36"/>
        <v>TB_SAL_PROM.PROM_DESC</v>
      </c>
      <c r="N1164" s="54" t="str">
        <f t="shared" si="37"/>
        <v>프로모션^TB_SAL_PROM^프로모션내용^PROM_DESC^^VARCHAR2^2000^^</v>
      </c>
    </row>
    <row r="1165" spans="1:14" x14ac:dyDescent="0.25">
      <c r="A1165" s="56" t="s">
        <v>670</v>
      </c>
      <c r="B1165" s="56"/>
      <c r="C1165" s="56" t="s">
        <v>302</v>
      </c>
      <c r="D1165" s="56" t="s">
        <v>303</v>
      </c>
      <c r="E1165" s="56" t="s">
        <v>1313</v>
      </c>
      <c r="F1165" s="56" t="s">
        <v>1314</v>
      </c>
      <c r="G1165" s="56"/>
      <c r="H1165" s="56"/>
      <c r="I1165" s="56" t="s">
        <v>37</v>
      </c>
      <c r="J1165" s="56">
        <v>8</v>
      </c>
      <c r="K1165" s="56" t="s">
        <v>52</v>
      </c>
      <c r="L1165" s="56"/>
      <c r="M1165" s="56" t="str">
        <f t="shared" si="36"/>
        <v>TB_SAL_PROM.APPLY_STT_DT</v>
      </c>
      <c r="N1165" s="54" t="str">
        <f t="shared" si="37"/>
        <v>프로모션^TB_SAL_PROM^적용시작일자^APPLY_STT_DT^^VARCHAR2^8^Y^</v>
      </c>
    </row>
    <row r="1166" spans="1:14" x14ac:dyDescent="0.25">
      <c r="A1166" s="56" t="s">
        <v>670</v>
      </c>
      <c r="B1166" s="56"/>
      <c r="C1166" s="56" t="s">
        <v>302</v>
      </c>
      <c r="D1166" s="56" t="s">
        <v>303</v>
      </c>
      <c r="E1166" s="56" t="s">
        <v>1317</v>
      </c>
      <c r="F1166" s="56" t="s">
        <v>1318</v>
      </c>
      <c r="G1166" s="56"/>
      <c r="H1166" s="56"/>
      <c r="I1166" s="56" t="s">
        <v>37</v>
      </c>
      <c r="J1166" s="56">
        <v>8</v>
      </c>
      <c r="K1166" s="56" t="s">
        <v>52</v>
      </c>
      <c r="L1166" s="56"/>
      <c r="M1166" s="56" t="str">
        <f t="shared" si="36"/>
        <v>TB_SAL_PROM.APPLY_END_DT</v>
      </c>
      <c r="N1166" s="54" t="str">
        <f t="shared" si="37"/>
        <v>프로모션^TB_SAL_PROM^적용종료일자^APPLY_END_DT^^VARCHAR2^8^Y^</v>
      </c>
    </row>
    <row r="1167" spans="1:14" x14ac:dyDescent="0.25">
      <c r="A1167" s="56" t="s">
        <v>670</v>
      </c>
      <c r="B1167" s="56"/>
      <c r="C1167" s="56" t="s">
        <v>302</v>
      </c>
      <c r="D1167" s="56" t="s">
        <v>303</v>
      </c>
      <c r="E1167" s="56" t="s">
        <v>2066</v>
      </c>
      <c r="F1167" s="56" t="s">
        <v>2067</v>
      </c>
      <c r="G1167" s="56"/>
      <c r="H1167" s="56"/>
      <c r="I1167" s="56" t="s">
        <v>37</v>
      </c>
      <c r="J1167" s="56">
        <v>3</v>
      </c>
      <c r="K1167" s="56" t="s">
        <v>52</v>
      </c>
      <c r="L1167" s="56"/>
      <c r="M1167" s="56" t="str">
        <f t="shared" si="36"/>
        <v>TB_SAL_PROM.PROM_STAT_CD</v>
      </c>
      <c r="N1167" s="54" t="str">
        <f t="shared" si="37"/>
        <v>프로모션^TB_SAL_PROM^프로모션상태코드^PROM_STAT_CD^^VARCHAR2^3^Y^</v>
      </c>
    </row>
    <row r="1168" spans="1:14" x14ac:dyDescent="0.25">
      <c r="A1168" s="56" t="s">
        <v>670</v>
      </c>
      <c r="B1168" s="56"/>
      <c r="C1168" s="56" t="s">
        <v>302</v>
      </c>
      <c r="D1168" s="56" t="s">
        <v>303</v>
      </c>
      <c r="E1168" s="56" t="s">
        <v>2093</v>
      </c>
      <c r="F1168" s="56" t="s">
        <v>2094</v>
      </c>
      <c r="G1168" s="56"/>
      <c r="H1168" s="56"/>
      <c r="I1168" s="56" t="s">
        <v>37</v>
      </c>
      <c r="J1168" s="56">
        <v>1</v>
      </c>
      <c r="K1168" s="56" t="s">
        <v>52</v>
      </c>
      <c r="L1168" s="56" t="s">
        <v>1496</v>
      </c>
      <c r="M1168" s="56" t="str">
        <f t="shared" si="36"/>
        <v>TB_SAL_PROM.DC_DUP_APPLY_YN</v>
      </c>
      <c r="N1168" s="54" t="str">
        <f t="shared" si="37"/>
        <v>프로모션^TB_SAL_PROM^할인중복적용여부^DC_DUP_APPLY_YN^^VARCHAR2^1^Y^'N'</v>
      </c>
    </row>
    <row r="1169" spans="1:14" x14ac:dyDescent="0.25">
      <c r="A1169" s="56" t="s">
        <v>670</v>
      </c>
      <c r="B1169" s="56"/>
      <c r="C1169" s="56" t="s">
        <v>302</v>
      </c>
      <c r="D1169" s="56" t="s">
        <v>303</v>
      </c>
      <c r="E1169" s="56" t="s">
        <v>2095</v>
      </c>
      <c r="F1169" s="56" t="s">
        <v>2096</v>
      </c>
      <c r="G1169" s="56"/>
      <c r="H1169" s="56"/>
      <c r="I1169" s="56" t="s">
        <v>37</v>
      </c>
      <c r="J1169" s="56">
        <v>1</v>
      </c>
      <c r="K1169" s="56" t="s">
        <v>52</v>
      </c>
      <c r="L1169" s="56" t="s">
        <v>1496</v>
      </c>
      <c r="M1169" s="56" t="str">
        <f t="shared" si="36"/>
        <v>TB_SAL_PROM.BILL_DUP_APPLY_YN</v>
      </c>
      <c r="N1169" s="54" t="str">
        <f t="shared" si="37"/>
        <v>프로모션^TB_SAL_PROM^영수증중복적용여부^BILL_DUP_APPLY_YN^^VARCHAR2^1^Y^'N'</v>
      </c>
    </row>
    <row r="1170" spans="1:14" x14ac:dyDescent="0.25">
      <c r="A1170" s="56" t="s">
        <v>670</v>
      </c>
      <c r="B1170" s="56"/>
      <c r="C1170" s="56" t="s">
        <v>302</v>
      </c>
      <c r="D1170" s="56" t="s">
        <v>303</v>
      </c>
      <c r="E1170" s="56" t="s">
        <v>2097</v>
      </c>
      <c r="F1170" s="56" t="s">
        <v>2098</v>
      </c>
      <c r="G1170" s="56"/>
      <c r="H1170" s="56"/>
      <c r="I1170" s="56" t="s">
        <v>37</v>
      </c>
      <c r="J1170" s="56">
        <v>1</v>
      </c>
      <c r="K1170" s="56" t="s">
        <v>52</v>
      </c>
      <c r="L1170" s="56" t="s">
        <v>1496</v>
      </c>
      <c r="M1170" s="56" t="str">
        <f t="shared" si="36"/>
        <v>TB_SAL_PROM.ITEM_DUP_APPLY_YN</v>
      </c>
      <c r="N1170" s="54" t="str">
        <f t="shared" si="37"/>
        <v>프로모션^TB_SAL_PROM^품목중복적용여부^ITEM_DUP_APPLY_YN^^VARCHAR2^1^Y^'N'</v>
      </c>
    </row>
    <row r="1171" spans="1:14" x14ac:dyDescent="0.25">
      <c r="A1171" s="56" t="s">
        <v>670</v>
      </c>
      <c r="B1171" s="56"/>
      <c r="C1171" s="56" t="s">
        <v>302</v>
      </c>
      <c r="D1171" s="56" t="s">
        <v>303</v>
      </c>
      <c r="E1171" s="56" t="s">
        <v>2099</v>
      </c>
      <c r="F1171" s="56" t="s">
        <v>2100</v>
      </c>
      <c r="G1171" s="56"/>
      <c r="H1171" s="56"/>
      <c r="I1171" s="56" t="s">
        <v>37</v>
      </c>
      <c r="J1171" s="56">
        <v>3</v>
      </c>
      <c r="K1171" s="56" t="s">
        <v>52</v>
      </c>
      <c r="L1171" s="56"/>
      <c r="M1171" s="56" t="str">
        <f t="shared" si="36"/>
        <v>TB_SAL_PROM.DUP_STD_UPRC_DIV_CD</v>
      </c>
      <c r="N1171" s="54" t="str">
        <f t="shared" si="37"/>
        <v>프로모션^TB_SAL_PROM^중복기준단가구분코드^DUP_STD_UPRC_DIV_CD^^VARCHAR2^3^Y^</v>
      </c>
    </row>
    <row r="1172" spans="1:14" x14ac:dyDescent="0.25">
      <c r="A1172" s="56" t="s">
        <v>670</v>
      </c>
      <c r="B1172" s="56"/>
      <c r="C1172" s="56" t="s">
        <v>302</v>
      </c>
      <c r="D1172" s="56" t="s">
        <v>303</v>
      </c>
      <c r="E1172" s="56" t="s">
        <v>2068</v>
      </c>
      <c r="F1172" s="56" t="s">
        <v>2069</v>
      </c>
      <c r="G1172" s="56"/>
      <c r="H1172" s="56"/>
      <c r="I1172" s="56" t="s">
        <v>37</v>
      </c>
      <c r="J1172" s="56">
        <v>3</v>
      </c>
      <c r="K1172" s="56" t="s">
        <v>52</v>
      </c>
      <c r="L1172" s="56"/>
      <c r="M1172" s="56" t="str">
        <f t="shared" si="36"/>
        <v>TB_SAL_PROM.SHOP_APPLY_DIV_CD</v>
      </c>
      <c r="N1172" s="54" t="str">
        <f t="shared" si="37"/>
        <v>프로모션^TB_SAL_PROM^매장적용구분코드^SHOP_APPLY_DIV_CD^^VARCHAR2^3^Y^</v>
      </c>
    </row>
    <row r="1173" spans="1:14" x14ac:dyDescent="0.25">
      <c r="A1173" s="56" t="s">
        <v>670</v>
      </c>
      <c r="B1173" s="56"/>
      <c r="C1173" s="56" t="s">
        <v>302</v>
      </c>
      <c r="D1173" s="56" t="s">
        <v>303</v>
      </c>
      <c r="E1173" s="56" t="s">
        <v>2101</v>
      </c>
      <c r="F1173" s="56" t="s">
        <v>2102</v>
      </c>
      <c r="G1173" s="56"/>
      <c r="H1173" s="56"/>
      <c r="I1173" s="56" t="s">
        <v>37</v>
      </c>
      <c r="J1173" s="56">
        <v>3</v>
      </c>
      <c r="K1173" s="56" t="s">
        <v>52</v>
      </c>
      <c r="L1173" s="56"/>
      <c r="M1173" s="56" t="str">
        <f t="shared" si="36"/>
        <v>TB_SAL_PROM.COND_APPLY_DIV_CD</v>
      </c>
      <c r="N1173" s="54" t="str">
        <f t="shared" si="37"/>
        <v>프로모션^TB_SAL_PROM^조건적용구분코드^COND_APPLY_DIV_CD^^VARCHAR2^3^Y^</v>
      </c>
    </row>
    <row r="1174" spans="1:14" x14ac:dyDescent="0.25">
      <c r="A1174" s="56" t="s">
        <v>670</v>
      </c>
      <c r="B1174" s="56"/>
      <c r="C1174" s="56" t="s">
        <v>302</v>
      </c>
      <c r="D1174" s="56" t="s">
        <v>303</v>
      </c>
      <c r="E1174" s="56" t="s">
        <v>2103</v>
      </c>
      <c r="F1174" s="56" t="s">
        <v>2104</v>
      </c>
      <c r="G1174" s="56"/>
      <c r="H1174" s="56"/>
      <c r="I1174" s="56" t="s">
        <v>37</v>
      </c>
      <c r="J1174" s="56">
        <v>1</v>
      </c>
      <c r="K1174" s="56" t="s">
        <v>52</v>
      </c>
      <c r="L1174" s="56" t="s">
        <v>1496</v>
      </c>
      <c r="M1174" s="56" t="str">
        <f t="shared" si="36"/>
        <v>TB_SAL_PROM.COUP_PBL_YN</v>
      </c>
      <c r="N1174" s="54" t="str">
        <f t="shared" si="37"/>
        <v>프로모션^TB_SAL_PROM^쿠폰발행여부^COUP_PBL_YN^^VARCHAR2^1^Y^'N'</v>
      </c>
    </row>
    <row r="1175" spans="1:14" x14ac:dyDescent="0.25">
      <c r="A1175" s="56" t="s">
        <v>670</v>
      </c>
      <c r="B1175" s="56"/>
      <c r="C1175" s="56" t="s">
        <v>302</v>
      </c>
      <c r="D1175" s="56" t="s">
        <v>303</v>
      </c>
      <c r="E1175" s="56" t="s">
        <v>2105</v>
      </c>
      <c r="F1175" s="56" t="s">
        <v>2106</v>
      </c>
      <c r="G1175" s="56"/>
      <c r="H1175" s="56"/>
      <c r="I1175" s="56" t="s">
        <v>37</v>
      </c>
      <c r="J1175" s="56">
        <v>6</v>
      </c>
      <c r="K1175" s="56"/>
      <c r="L1175" s="56"/>
      <c r="M1175" s="56" t="str">
        <f t="shared" si="36"/>
        <v>TB_SAL_PROM.COUP_USE_PROM_CD</v>
      </c>
      <c r="N1175" s="54" t="str">
        <f t="shared" si="37"/>
        <v>프로모션^TB_SAL_PROM^쿠폰사용프로모션코드^COUP_USE_PROM_CD^^VARCHAR2^6^^</v>
      </c>
    </row>
    <row r="1176" spans="1:14" x14ac:dyDescent="0.25">
      <c r="A1176" s="56" t="s">
        <v>670</v>
      </c>
      <c r="B1176" s="56"/>
      <c r="C1176" s="56" t="s">
        <v>302</v>
      </c>
      <c r="D1176" s="56" t="s">
        <v>303</v>
      </c>
      <c r="E1176" s="56" t="s">
        <v>2107</v>
      </c>
      <c r="F1176" s="56" t="s">
        <v>2108</v>
      </c>
      <c r="G1176" s="56"/>
      <c r="H1176" s="56"/>
      <c r="I1176" s="56" t="s">
        <v>37</v>
      </c>
      <c r="J1176" s="56">
        <v>1</v>
      </c>
      <c r="K1176" s="56" t="s">
        <v>52</v>
      </c>
      <c r="L1176" s="56" t="s">
        <v>1496</v>
      </c>
      <c r="M1176" s="56" t="str">
        <f t="shared" si="36"/>
        <v>TB_SAL_PROM.COUP_APPR_YN</v>
      </c>
      <c r="N1176" s="54" t="str">
        <f t="shared" si="37"/>
        <v>프로모션^TB_SAL_PROM^쿠폰인증여부^COUP_APPR_YN^^VARCHAR2^1^Y^'N'</v>
      </c>
    </row>
    <row r="1177" spans="1:14" x14ac:dyDescent="0.25">
      <c r="A1177" s="56" t="s">
        <v>670</v>
      </c>
      <c r="B1177" s="56"/>
      <c r="C1177" s="56" t="s">
        <v>302</v>
      </c>
      <c r="D1177" s="56" t="s">
        <v>303</v>
      </c>
      <c r="E1177" s="56" t="s">
        <v>2109</v>
      </c>
      <c r="F1177" s="56" t="s">
        <v>2110</v>
      </c>
      <c r="G1177" s="56"/>
      <c r="H1177" s="56"/>
      <c r="I1177" s="56" t="s">
        <v>37</v>
      </c>
      <c r="J1177" s="56">
        <v>1</v>
      </c>
      <c r="K1177" s="56" t="s">
        <v>52</v>
      </c>
      <c r="L1177" s="56" t="s">
        <v>1496</v>
      </c>
      <c r="M1177" s="56" t="str">
        <f t="shared" si="36"/>
        <v>TB_SAL_PROM.MEM_PROM_YN</v>
      </c>
      <c r="N1177" s="54" t="str">
        <f t="shared" si="37"/>
        <v>프로모션^TB_SAL_PROM^회원프로모션여부^MEM_PROM_YN^^VARCHAR2^1^Y^'N'</v>
      </c>
    </row>
    <row r="1178" spans="1:14" x14ac:dyDescent="0.25">
      <c r="A1178" s="56" t="s">
        <v>670</v>
      </c>
      <c r="B1178" s="56"/>
      <c r="C1178" s="56" t="s">
        <v>302</v>
      </c>
      <c r="D1178" s="56" t="s">
        <v>303</v>
      </c>
      <c r="E1178" s="56" t="s">
        <v>2111</v>
      </c>
      <c r="F1178" s="56" t="s">
        <v>767</v>
      </c>
      <c r="G1178" s="56"/>
      <c r="H1178" s="56"/>
      <c r="I1178" s="56" t="s">
        <v>37</v>
      </c>
      <c r="J1178" s="56">
        <v>1</v>
      </c>
      <c r="K1178" s="56" t="s">
        <v>52</v>
      </c>
      <c r="L1178" s="56" t="s">
        <v>1496</v>
      </c>
      <c r="M1178" s="56" t="str">
        <f t="shared" si="36"/>
        <v>TB_SAL_PROM.MEM_TRGT_YN</v>
      </c>
      <c r="N1178" s="54" t="str">
        <f t="shared" si="37"/>
        <v>프로모션^TB_SAL_PROM^CRM프로모션여부^MEM_TRGT_YN^^VARCHAR2^1^Y^'N'</v>
      </c>
    </row>
    <row r="1179" spans="1:14" x14ac:dyDescent="0.25">
      <c r="A1179" s="56" t="s">
        <v>670</v>
      </c>
      <c r="B1179" s="56"/>
      <c r="C1179" s="56" t="s">
        <v>302</v>
      </c>
      <c r="D1179" s="56" t="s">
        <v>303</v>
      </c>
      <c r="E1179" s="56" t="s">
        <v>2112</v>
      </c>
      <c r="F1179" s="56" t="s">
        <v>2113</v>
      </c>
      <c r="G1179" s="56"/>
      <c r="H1179" s="56"/>
      <c r="I1179" s="56" t="s">
        <v>37</v>
      </c>
      <c r="J1179" s="56">
        <v>20</v>
      </c>
      <c r="K1179" s="56"/>
      <c r="L1179" s="56"/>
      <c r="M1179" s="56" t="str">
        <f t="shared" si="36"/>
        <v>TB_SAL_PROM.MEM_TRGT_CD</v>
      </c>
      <c r="N1179" s="54" t="str">
        <f t="shared" si="37"/>
        <v>프로모션^TB_SAL_PROM^CRM프로모션코드^MEM_TRGT_CD^^VARCHAR2^20^^</v>
      </c>
    </row>
    <row r="1180" spans="1:14" x14ac:dyDescent="0.25">
      <c r="A1180" s="56" t="s">
        <v>670</v>
      </c>
      <c r="B1180" s="56"/>
      <c r="C1180" s="56" t="s">
        <v>302</v>
      </c>
      <c r="D1180" s="56" t="s">
        <v>303</v>
      </c>
      <c r="E1180" s="56" t="s">
        <v>2114</v>
      </c>
      <c r="F1180" s="56" t="s">
        <v>2115</v>
      </c>
      <c r="G1180" s="56"/>
      <c r="H1180" s="56"/>
      <c r="I1180" s="56" t="s">
        <v>37</v>
      </c>
      <c r="J1180" s="56">
        <v>1</v>
      </c>
      <c r="K1180" s="56" t="s">
        <v>52</v>
      </c>
      <c r="L1180" s="56" t="s">
        <v>1496</v>
      </c>
      <c r="M1180" s="56" t="str">
        <f t="shared" si="36"/>
        <v>TB_SAL_PROM.ONLINE_USE_YN</v>
      </c>
      <c r="N1180" s="54" t="str">
        <f t="shared" si="37"/>
        <v>프로모션^TB_SAL_PROM^온라인사용여부^ONLINE_USE_YN^^VARCHAR2^1^Y^'N'</v>
      </c>
    </row>
    <row r="1181" spans="1:14" x14ac:dyDescent="0.25">
      <c r="A1181" s="56" t="s">
        <v>670</v>
      </c>
      <c r="B1181" s="56"/>
      <c r="C1181" s="56" t="s">
        <v>302</v>
      </c>
      <c r="D1181" s="56" t="s">
        <v>303</v>
      </c>
      <c r="E1181" s="56" t="s">
        <v>2116</v>
      </c>
      <c r="F1181" s="56" t="s">
        <v>2117</v>
      </c>
      <c r="G1181" s="56"/>
      <c r="H1181" s="56"/>
      <c r="I1181" s="56" t="s">
        <v>37</v>
      </c>
      <c r="J1181" s="56">
        <v>20</v>
      </c>
      <c r="K1181" s="56"/>
      <c r="L1181" s="56"/>
      <c r="M1181" s="56" t="str">
        <f t="shared" si="36"/>
        <v>TB_SAL_PROM.ONLINE_PROM_CD</v>
      </c>
      <c r="N1181" s="54" t="str">
        <f t="shared" si="37"/>
        <v>프로모션^TB_SAL_PROM^온라인프로모션코드^ONLINE_PROM_CD^^VARCHAR2^20^^</v>
      </c>
    </row>
    <row r="1182" spans="1:14" x14ac:dyDescent="0.25">
      <c r="A1182" s="56" t="s">
        <v>670</v>
      </c>
      <c r="B1182" s="56"/>
      <c r="C1182" s="56" t="s">
        <v>302</v>
      </c>
      <c r="D1182" s="56" t="s">
        <v>303</v>
      </c>
      <c r="E1182" s="56" t="s">
        <v>2118</v>
      </c>
      <c r="F1182" s="56" t="s">
        <v>2119</v>
      </c>
      <c r="G1182" s="56"/>
      <c r="H1182" s="56"/>
      <c r="I1182" s="56" t="s">
        <v>110</v>
      </c>
      <c r="J1182" s="56" t="s">
        <v>1397</v>
      </c>
      <c r="K1182" s="56" t="s">
        <v>52</v>
      </c>
      <c r="L1182" s="56">
        <v>0</v>
      </c>
      <c r="M1182" s="56" t="str">
        <f t="shared" si="36"/>
        <v>TB_SAL_PROM.SHOP_BURDEN_RATE</v>
      </c>
      <c r="N1182" s="54" t="str">
        <f t="shared" si="37"/>
        <v>프로모션^TB_SAL_PROM^매장부담율^SHOP_BURDEN_RATE^^NUMBER^6,3^Y^0</v>
      </c>
    </row>
    <row r="1183" spans="1:14" x14ac:dyDescent="0.25">
      <c r="A1183" s="56" t="s">
        <v>670</v>
      </c>
      <c r="B1183" s="56"/>
      <c r="C1183" s="56" t="s">
        <v>302</v>
      </c>
      <c r="D1183" s="56" t="s">
        <v>303</v>
      </c>
      <c r="E1183" s="56" t="s">
        <v>53</v>
      </c>
      <c r="F1183" s="56" t="s">
        <v>54</v>
      </c>
      <c r="G1183" s="56"/>
      <c r="H1183" s="56"/>
      <c r="I1183" s="56" t="s">
        <v>37</v>
      </c>
      <c r="J1183" s="56">
        <v>14</v>
      </c>
      <c r="K1183" s="56" t="s">
        <v>52</v>
      </c>
      <c r="L1183" s="56"/>
      <c r="M1183" s="56" t="str">
        <f t="shared" si="36"/>
        <v>TB_SAL_PROM.REG_DTM</v>
      </c>
      <c r="N1183" s="54" t="str">
        <f t="shared" si="37"/>
        <v>프로모션^TB_SAL_PROM^등록일시^REG_DTM^^VARCHAR2^14^Y^</v>
      </c>
    </row>
    <row r="1184" spans="1:14" x14ac:dyDescent="0.25">
      <c r="A1184" s="56" t="s">
        <v>670</v>
      </c>
      <c r="B1184" s="56"/>
      <c r="C1184" s="56" t="s">
        <v>302</v>
      </c>
      <c r="D1184" s="56" t="s">
        <v>303</v>
      </c>
      <c r="E1184" s="56" t="s">
        <v>55</v>
      </c>
      <c r="F1184" s="56" t="s">
        <v>56</v>
      </c>
      <c r="G1184" s="56"/>
      <c r="H1184" s="56"/>
      <c r="I1184" s="56" t="s">
        <v>37</v>
      </c>
      <c r="J1184" s="56">
        <v>32</v>
      </c>
      <c r="K1184" s="56" t="s">
        <v>52</v>
      </c>
      <c r="L1184" s="56"/>
      <c r="M1184" s="56" t="str">
        <f t="shared" si="36"/>
        <v>TB_SAL_PROM.REGR_ID</v>
      </c>
      <c r="N1184" s="54" t="str">
        <f t="shared" si="37"/>
        <v>프로모션^TB_SAL_PROM^등록자ID^REGR_ID^^VARCHAR2^32^Y^</v>
      </c>
    </row>
    <row r="1185" spans="1:14" x14ac:dyDescent="0.25">
      <c r="A1185" s="56" t="s">
        <v>670</v>
      </c>
      <c r="B1185" s="56"/>
      <c r="C1185" s="56" t="s">
        <v>302</v>
      </c>
      <c r="D1185" s="56" t="s">
        <v>303</v>
      </c>
      <c r="E1185" s="56" t="s">
        <v>57</v>
      </c>
      <c r="F1185" s="56" t="s">
        <v>58</v>
      </c>
      <c r="G1185" s="56"/>
      <c r="H1185" s="56"/>
      <c r="I1185" s="56" t="s">
        <v>37</v>
      </c>
      <c r="J1185" s="56">
        <v>14</v>
      </c>
      <c r="K1185" s="56" t="s">
        <v>52</v>
      </c>
      <c r="L1185" s="56"/>
      <c r="M1185" s="56" t="str">
        <f t="shared" si="36"/>
        <v>TB_SAL_PROM.MOD_DTM</v>
      </c>
      <c r="N1185" s="54" t="str">
        <f t="shared" si="37"/>
        <v>프로모션^TB_SAL_PROM^수정일시^MOD_DTM^^VARCHAR2^14^Y^</v>
      </c>
    </row>
    <row r="1186" spans="1:14" x14ac:dyDescent="0.25">
      <c r="A1186" s="56" t="s">
        <v>670</v>
      </c>
      <c r="B1186" s="56"/>
      <c r="C1186" s="56" t="s">
        <v>302</v>
      </c>
      <c r="D1186" s="56" t="s">
        <v>303</v>
      </c>
      <c r="E1186" s="56" t="s">
        <v>59</v>
      </c>
      <c r="F1186" s="56" t="s">
        <v>60</v>
      </c>
      <c r="G1186" s="56"/>
      <c r="H1186" s="56"/>
      <c r="I1186" s="56" t="s">
        <v>37</v>
      </c>
      <c r="J1186" s="56">
        <v>32</v>
      </c>
      <c r="K1186" s="56" t="s">
        <v>52</v>
      </c>
      <c r="L1186" s="56"/>
      <c r="M1186" s="56" t="str">
        <f t="shared" si="36"/>
        <v>TB_SAL_PROM.MODR_ID</v>
      </c>
      <c r="N1186" s="54" t="str">
        <f t="shared" si="37"/>
        <v>프로모션^TB_SAL_PROM^수정자ID^MODR_ID^^VARCHAR2^32^Y^</v>
      </c>
    </row>
    <row r="1187" spans="1:14" x14ac:dyDescent="0.25">
      <c r="A1187" s="56" t="s">
        <v>670</v>
      </c>
      <c r="B1187" s="56"/>
      <c r="C1187" s="56" t="s">
        <v>302</v>
      </c>
      <c r="D1187" s="56" t="s">
        <v>303</v>
      </c>
      <c r="E1187" s="56" t="s">
        <v>2120</v>
      </c>
      <c r="F1187" s="56" t="s">
        <v>2121</v>
      </c>
      <c r="G1187" s="56"/>
      <c r="H1187" s="56"/>
      <c r="I1187" s="56" t="s">
        <v>37</v>
      </c>
      <c r="J1187" s="56">
        <v>2000</v>
      </c>
      <c r="K1187" s="56"/>
      <c r="L1187" s="56"/>
      <c r="M1187" s="56" t="str">
        <f t="shared" si="36"/>
        <v>TB_SAL_PROM.COUP_DESC</v>
      </c>
      <c r="N1187" s="54" t="str">
        <f t="shared" si="37"/>
        <v>프로모션^TB_SAL_PROM^쿠폰내용^COUP_DESC^^VARCHAR2^2000^^</v>
      </c>
    </row>
    <row r="1188" spans="1:14" x14ac:dyDescent="0.25">
      <c r="A1188" s="56" t="s">
        <v>670</v>
      </c>
      <c r="B1188" s="56"/>
      <c r="C1188" s="56" t="s">
        <v>302</v>
      </c>
      <c r="D1188" s="56" t="s">
        <v>303</v>
      </c>
      <c r="E1188" s="56" t="s">
        <v>2122</v>
      </c>
      <c r="F1188" s="56" t="s">
        <v>2123</v>
      </c>
      <c r="G1188" s="56"/>
      <c r="H1188" s="56"/>
      <c r="I1188" s="56" t="s">
        <v>37</v>
      </c>
      <c r="J1188" s="56">
        <v>1</v>
      </c>
      <c r="K1188" s="56" t="s">
        <v>52</v>
      </c>
      <c r="L1188" s="56" t="s">
        <v>1276</v>
      </c>
      <c r="M1188" s="56" t="str">
        <f t="shared" si="36"/>
        <v>TB_SAL_PROM.COND_ITEM_BNFT_APPLY_YN</v>
      </c>
      <c r="N1188" s="54" t="str">
        <f t="shared" si="37"/>
        <v>프로모션^TB_SAL_PROM^조건품목혜택적용여부^COND_ITEM_BNFT_APPLY_YN^^VARCHAR2^1^Y^'Y'</v>
      </c>
    </row>
    <row r="1189" spans="1:14" x14ac:dyDescent="0.25">
      <c r="A1189" s="56" t="s">
        <v>670</v>
      </c>
      <c r="B1189" s="56"/>
      <c r="C1189" s="56" t="s">
        <v>302</v>
      </c>
      <c r="D1189" s="56" t="s">
        <v>303</v>
      </c>
      <c r="E1189" s="56" t="s">
        <v>2124</v>
      </c>
      <c r="F1189" s="56" t="s">
        <v>2125</v>
      </c>
      <c r="G1189" s="56"/>
      <c r="H1189" s="56"/>
      <c r="I1189" s="56" t="s">
        <v>37</v>
      </c>
      <c r="J1189" s="56">
        <v>1</v>
      </c>
      <c r="K1189" s="56" t="s">
        <v>52</v>
      </c>
      <c r="L1189" s="56" t="s">
        <v>2126</v>
      </c>
      <c r="M1189" s="56" t="str">
        <f t="shared" si="36"/>
        <v>TB_SAL_PROM.CALC_TRG_YN</v>
      </c>
      <c r="N1189" s="54" t="str">
        <f t="shared" si="37"/>
        <v>프로모션^TB_SAL_PROM^정산대상여부^CALC_TRG_YN^^VARCHAR2^1^Y^'Y'</v>
      </c>
    </row>
    <row r="1190" spans="1:14" x14ac:dyDescent="0.25">
      <c r="A1190" s="56" t="s">
        <v>670</v>
      </c>
      <c r="B1190" s="56"/>
      <c r="C1190" s="56" t="s">
        <v>302</v>
      </c>
      <c r="D1190" s="56" t="s">
        <v>303</v>
      </c>
      <c r="E1190" s="56" t="s">
        <v>2127</v>
      </c>
      <c r="F1190" s="56" t="s">
        <v>2128</v>
      </c>
      <c r="G1190" s="56"/>
      <c r="H1190" s="56"/>
      <c r="I1190" s="56" t="s">
        <v>37</v>
      </c>
      <c r="J1190" s="56">
        <v>3</v>
      </c>
      <c r="K1190" s="56"/>
      <c r="L1190" s="56"/>
      <c r="M1190" s="56" t="str">
        <f t="shared" si="36"/>
        <v>TB_SAL_PROM.BNFT_TP_CD</v>
      </c>
      <c r="N1190" s="54" t="str">
        <f t="shared" si="37"/>
        <v>프로모션^TB_SAL_PROM^혜택유형코드^BNFT_TP_CD^^VARCHAR2^3^^</v>
      </c>
    </row>
    <row r="1191" spans="1:14" x14ac:dyDescent="0.25">
      <c r="A1191" s="56" t="s">
        <v>670</v>
      </c>
      <c r="B1191" s="56"/>
      <c r="C1191" s="56" t="s">
        <v>302</v>
      </c>
      <c r="D1191" s="56" t="s">
        <v>303</v>
      </c>
      <c r="E1191" s="56" t="s">
        <v>2129</v>
      </c>
      <c r="F1191" s="56" t="s">
        <v>2130</v>
      </c>
      <c r="G1191" s="56"/>
      <c r="H1191" s="56"/>
      <c r="I1191" s="56" t="s">
        <v>37</v>
      </c>
      <c r="J1191" s="56">
        <v>20</v>
      </c>
      <c r="K1191" s="56"/>
      <c r="L1191" s="56"/>
      <c r="M1191" s="56" t="str">
        <f t="shared" si="36"/>
        <v>TB_SAL_PROM.FIX_COUP_NO</v>
      </c>
      <c r="N1191" s="54" t="str">
        <f t="shared" si="37"/>
        <v>프로모션^TB_SAL_PROM^고정쿠폰번호^FIX_COUP_NO^^VARCHAR2^20^^</v>
      </c>
    </row>
    <row r="1192" spans="1:14" x14ac:dyDescent="0.25">
      <c r="A1192" s="56" t="s">
        <v>670</v>
      </c>
      <c r="B1192" s="56"/>
      <c r="C1192" s="56" t="s">
        <v>302</v>
      </c>
      <c r="D1192" s="56" t="s">
        <v>303</v>
      </c>
      <c r="E1192" s="56" t="s">
        <v>2131</v>
      </c>
      <c r="F1192" s="56" t="s">
        <v>2132</v>
      </c>
      <c r="G1192" s="56"/>
      <c r="H1192" s="56"/>
      <c r="I1192" s="56" t="s">
        <v>37</v>
      </c>
      <c r="J1192" s="56">
        <v>1</v>
      </c>
      <c r="K1192" s="56" t="s">
        <v>52</v>
      </c>
      <c r="L1192" s="56" t="s">
        <v>2082</v>
      </c>
      <c r="M1192" s="56" t="str">
        <f t="shared" si="36"/>
        <v>TB_SAL_PROM.COND_DUP_APPLY_YN</v>
      </c>
      <c r="N1192" s="54" t="str">
        <f t="shared" si="37"/>
        <v>프로모션^TB_SAL_PROM^조건중복적용여부^COND_DUP_APPLY_YN^^VARCHAR2^1^Y^'N'</v>
      </c>
    </row>
    <row r="1193" spans="1:14" x14ac:dyDescent="0.25">
      <c r="A1193" s="56" t="s">
        <v>670</v>
      </c>
      <c r="B1193" s="56"/>
      <c r="C1193" s="56" t="s">
        <v>302</v>
      </c>
      <c r="D1193" s="56" t="s">
        <v>303</v>
      </c>
      <c r="E1193" s="56" t="s">
        <v>2133</v>
      </c>
      <c r="F1193" s="56" t="s">
        <v>2134</v>
      </c>
      <c r="G1193" s="56"/>
      <c r="H1193" s="56"/>
      <c r="I1193" s="56" t="s">
        <v>37</v>
      </c>
      <c r="J1193" s="56">
        <v>1</v>
      </c>
      <c r="K1193" s="56" t="s">
        <v>52</v>
      </c>
      <c r="L1193" s="56" t="s">
        <v>2082</v>
      </c>
      <c r="M1193" s="56" t="str">
        <f t="shared" si="36"/>
        <v>TB_SAL_PROM.BNFT_DUP_APPLY_YN</v>
      </c>
      <c r="N1193" s="54" t="str">
        <f t="shared" si="37"/>
        <v>프로모션^TB_SAL_PROM^혜택중복적용여부^BNFT_DUP_APPLY_YN^^VARCHAR2^1^Y^'N'</v>
      </c>
    </row>
    <row r="1194" spans="1:14" x14ac:dyDescent="0.25">
      <c r="A1194" s="56" t="s">
        <v>670</v>
      </c>
      <c r="B1194" s="56"/>
      <c r="C1194" s="56" t="s">
        <v>302</v>
      </c>
      <c r="D1194" s="56" t="s">
        <v>303</v>
      </c>
      <c r="E1194" s="56" t="s">
        <v>2135</v>
      </c>
      <c r="F1194" s="56" t="s">
        <v>2136</v>
      </c>
      <c r="G1194" s="56"/>
      <c r="H1194" s="56"/>
      <c r="I1194" s="56" t="s">
        <v>37</v>
      </c>
      <c r="J1194" s="56">
        <v>3</v>
      </c>
      <c r="K1194" s="56" t="s">
        <v>52</v>
      </c>
      <c r="L1194" s="56" t="s">
        <v>2137</v>
      </c>
      <c r="M1194" s="56" t="str">
        <f t="shared" si="36"/>
        <v>TB_SAL_PROM.POINT_ACC_UPRC_DIV_CD</v>
      </c>
      <c r="N1194" s="54" t="str">
        <f t="shared" si="37"/>
        <v>프로모션^TB_SAL_PROM^포인트적립단가구분코드^POINT_ACC_UPRC_DIV_CD^^VARCHAR2^3^Y^'20'</v>
      </c>
    </row>
    <row r="1195" spans="1:14" x14ac:dyDescent="0.25">
      <c r="A1195" s="56" t="s">
        <v>670</v>
      </c>
      <c r="B1195" s="56"/>
      <c r="C1195" s="56" t="s">
        <v>312</v>
      </c>
      <c r="D1195" s="56" t="s">
        <v>313</v>
      </c>
      <c r="E1195" s="56" t="s">
        <v>765</v>
      </c>
      <c r="F1195" s="56" t="s">
        <v>766</v>
      </c>
      <c r="G1195" s="56" t="s">
        <v>52</v>
      </c>
      <c r="H1195" s="56"/>
      <c r="I1195" s="56" t="s">
        <v>37</v>
      </c>
      <c r="J1195" s="56">
        <v>6</v>
      </c>
      <c r="K1195" s="56" t="s">
        <v>52</v>
      </c>
      <c r="L1195" s="56"/>
      <c r="M1195" s="56" t="str">
        <f t="shared" si="36"/>
        <v>TB_SAL_PROM_SHOP.PROM_CD</v>
      </c>
      <c r="N1195" s="54" t="str">
        <f t="shared" si="37"/>
        <v>프로모션매장^TB_SAL_PROM_SHOP^프로모션코드^PROM_CD^Y^VARCHAR2^6^Y^</v>
      </c>
    </row>
    <row r="1196" spans="1:14" x14ac:dyDescent="0.25">
      <c r="A1196" s="56" t="s">
        <v>670</v>
      </c>
      <c r="B1196" s="56"/>
      <c r="C1196" s="56" t="s">
        <v>312</v>
      </c>
      <c r="D1196" s="56" t="s">
        <v>313</v>
      </c>
      <c r="E1196" s="56" t="s">
        <v>472</v>
      </c>
      <c r="F1196" s="56" t="s">
        <v>64</v>
      </c>
      <c r="G1196" s="56" t="s">
        <v>52</v>
      </c>
      <c r="H1196" s="56"/>
      <c r="I1196" s="56" t="s">
        <v>37</v>
      </c>
      <c r="J1196" s="56">
        <v>10</v>
      </c>
      <c r="K1196" s="56" t="s">
        <v>52</v>
      </c>
      <c r="L1196" s="56"/>
      <c r="M1196" s="56" t="str">
        <f t="shared" si="36"/>
        <v>TB_SAL_PROM_SHOP.SHOP_CD</v>
      </c>
      <c r="N1196" s="54" t="str">
        <f t="shared" si="37"/>
        <v>프로모션매장^TB_SAL_PROM_SHOP^매장코드^SHOP_CD^Y^VARCHAR2^10^Y^</v>
      </c>
    </row>
    <row r="1197" spans="1:14" x14ac:dyDescent="0.25">
      <c r="A1197" s="56" t="s">
        <v>670</v>
      </c>
      <c r="B1197" s="56"/>
      <c r="C1197" s="56" t="s">
        <v>312</v>
      </c>
      <c r="D1197" s="56" t="s">
        <v>313</v>
      </c>
      <c r="E1197" s="56" t="s">
        <v>50</v>
      </c>
      <c r="F1197" s="56" t="s">
        <v>51</v>
      </c>
      <c r="G1197" s="56"/>
      <c r="H1197" s="56"/>
      <c r="I1197" s="56" t="s">
        <v>37</v>
      </c>
      <c r="J1197" s="56">
        <v>1</v>
      </c>
      <c r="K1197" s="56" t="s">
        <v>52</v>
      </c>
      <c r="L1197" s="56" t="s">
        <v>2126</v>
      </c>
      <c r="M1197" s="56" t="str">
        <f t="shared" si="36"/>
        <v>TB_SAL_PROM_SHOP.USE_YN</v>
      </c>
      <c r="N1197" s="54" t="str">
        <f t="shared" si="37"/>
        <v>프로모션매장^TB_SAL_PROM_SHOP^사용여부^USE_YN^^VARCHAR2^1^Y^'Y'</v>
      </c>
    </row>
    <row r="1198" spans="1:14" x14ac:dyDescent="0.25">
      <c r="A1198" s="56" t="s">
        <v>670</v>
      </c>
      <c r="B1198" s="56"/>
      <c r="C1198" s="56" t="s">
        <v>312</v>
      </c>
      <c r="D1198" s="56" t="s">
        <v>313</v>
      </c>
      <c r="E1198" s="56" t="s">
        <v>53</v>
      </c>
      <c r="F1198" s="56" t="s">
        <v>54</v>
      </c>
      <c r="G1198" s="56"/>
      <c r="H1198" s="56"/>
      <c r="I1198" s="56" t="s">
        <v>37</v>
      </c>
      <c r="J1198" s="56">
        <v>14</v>
      </c>
      <c r="K1198" s="56" t="s">
        <v>52</v>
      </c>
      <c r="L1198" s="56"/>
      <c r="M1198" s="56" t="str">
        <f t="shared" si="36"/>
        <v>TB_SAL_PROM_SHOP.REG_DTM</v>
      </c>
      <c r="N1198" s="54" t="str">
        <f t="shared" si="37"/>
        <v>프로모션매장^TB_SAL_PROM_SHOP^등록일시^REG_DTM^^VARCHAR2^14^Y^</v>
      </c>
    </row>
    <row r="1199" spans="1:14" x14ac:dyDescent="0.25">
      <c r="A1199" s="56" t="s">
        <v>670</v>
      </c>
      <c r="B1199" s="56"/>
      <c r="C1199" s="56" t="s">
        <v>312</v>
      </c>
      <c r="D1199" s="56" t="s">
        <v>313</v>
      </c>
      <c r="E1199" s="56" t="s">
        <v>55</v>
      </c>
      <c r="F1199" s="56" t="s">
        <v>56</v>
      </c>
      <c r="G1199" s="56"/>
      <c r="H1199" s="56"/>
      <c r="I1199" s="56" t="s">
        <v>37</v>
      </c>
      <c r="J1199" s="56">
        <v>32</v>
      </c>
      <c r="K1199" s="56" t="s">
        <v>52</v>
      </c>
      <c r="L1199" s="56"/>
      <c r="M1199" s="56" t="str">
        <f t="shared" si="36"/>
        <v>TB_SAL_PROM_SHOP.REGR_ID</v>
      </c>
      <c r="N1199" s="54" t="str">
        <f t="shared" si="37"/>
        <v>프로모션매장^TB_SAL_PROM_SHOP^등록자ID^REGR_ID^^VARCHAR2^32^Y^</v>
      </c>
    </row>
    <row r="1200" spans="1:14" x14ac:dyDescent="0.25">
      <c r="A1200" s="56" t="s">
        <v>670</v>
      </c>
      <c r="B1200" s="56"/>
      <c r="C1200" s="56" t="s">
        <v>312</v>
      </c>
      <c r="D1200" s="56" t="s">
        <v>313</v>
      </c>
      <c r="E1200" s="56" t="s">
        <v>57</v>
      </c>
      <c r="F1200" s="56" t="s">
        <v>58</v>
      </c>
      <c r="G1200" s="56"/>
      <c r="H1200" s="56"/>
      <c r="I1200" s="56" t="s">
        <v>37</v>
      </c>
      <c r="J1200" s="56">
        <v>14</v>
      </c>
      <c r="K1200" s="56" t="s">
        <v>52</v>
      </c>
      <c r="L1200" s="56"/>
      <c r="M1200" s="56" t="str">
        <f t="shared" si="36"/>
        <v>TB_SAL_PROM_SHOP.MOD_DTM</v>
      </c>
      <c r="N1200" s="54" t="str">
        <f t="shared" si="37"/>
        <v>프로모션매장^TB_SAL_PROM_SHOP^수정일시^MOD_DTM^^VARCHAR2^14^Y^</v>
      </c>
    </row>
    <row r="1201" spans="1:14" x14ac:dyDescent="0.25">
      <c r="A1201" s="56" t="s">
        <v>670</v>
      </c>
      <c r="B1201" s="56"/>
      <c r="C1201" s="56" t="s">
        <v>312</v>
      </c>
      <c r="D1201" s="56" t="s">
        <v>313</v>
      </c>
      <c r="E1201" s="56" t="s">
        <v>59</v>
      </c>
      <c r="F1201" s="56" t="s">
        <v>60</v>
      </c>
      <c r="G1201" s="56"/>
      <c r="H1201" s="56"/>
      <c r="I1201" s="56" t="s">
        <v>37</v>
      </c>
      <c r="J1201" s="56">
        <v>32</v>
      </c>
      <c r="K1201" s="56" t="s">
        <v>52</v>
      </c>
      <c r="L1201" s="56"/>
      <c r="M1201" s="56" t="str">
        <f t="shared" si="36"/>
        <v>TB_SAL_PROM_SHOP.MODR_ID</v>
      </c>
      <c r="N1201" s="54" t="str">
        <f t="shared" si="37"/>
        <v>프로모션매장^TB_SAL_PROM_SHOP^수정자ID^MODR_ID^^VARCHAR2^32^Y^</v>
      </c>
    </row>
    <row r="1202" spans="1:14" x14ac:dyDescent="0.25">
      <c r="A1202" s="56" t="s">
        <v>670</v>
      </c>
      <c r="B1202" s="56"/>
      <c r="C1202" s="56" t="s">
        <v>312</v>
      </c>
      <c r="D1202" s="56" t="s">
        <v>313</v>
      </c>
      <c r="E1202" s="56" t="s">
        <v>2138</v>
      </c>
      <c r="F1202" s="56" t="s">
        <v>2139</v>
      </c>
      <c r="G1202" s="56"/>
      <c r="H1202" s="56"/>
      <c r="I1202" s="56" t="s">
        <v>110</v>
      </c>
      <c r="J1202" s="56" t="s">
        <v>1397</v>
      </c>
      <c r="K1202" s="56"/>
      <c r="L1202" s="56">
        <v>0</v>
      </c>
      <c r="M1202" s="56" t="str">
        <f t="shared" si="36"/>
        <v>TB_SAL_PROM_SHOP.DC_GOODS_BURDEN_RATE</v>
      </c>
      <c r="N1202" s="54" t="str">
        <f t="shared" si="37"/>
        <v>프로모션매장^TB_SAL_PROM_SHOP^할인상품부담율^DC_GOODS_BURDEN_RATE^^NUMBER^6,3^^0</v>
      </c>
    </row>
    <row r="1203" spans="1:14" x14ac:dyDescent="0.25">
      <c r="A1203" s="56" t="s">
        <v>670</v>
      </c>
      <c r="B1203" s="56"/>
      <c r="C1203" s="56" t="s">
        <v>312</v>
      </c>
      <c r="D1203" s="56" t="s">
        <v>313</v>
      </c>
      <c r="E1203" s="56" t="s">
        <v>2140</v>
      </c>
      <c r="F1203" s="56" t="s">
        <v>2141</v>
      </c>
      <c r="G1203" s="56"/>
      <c r="H1203" s="56"/>
      <c r="I1203" s="56" t="s">
        <v>110</v>
      </c>
      <c r="J1203" s="56" t="s">
        <v>1397</v>
      </c>
      <c r="K1203" s="56"/>
      <c r="L1203" s="56">
        <v>0</v>
      </c>
      <c r="M1203" s="56" t="str">
        <f t="shared" si="36"/>
        <v>TB_SAL_PROM_SHOP.PRESENT_GOODS_BURDEN_RATE</v>
      </c>
      <c r="N1203" s="54" t="str">
        <f t="shared" si="37"/>
        <v>프로모션매장^TB_SAL_PROM_SHOP^증정상품부담율^PRESENT_GOODS_BURDEN_RATE^^NUMBER^6,3^^0</v>
      </c>
    </row>
    <row r="1204" spans="1:14" x14ac:dyDescent="0.25">
      <c r="A1204" s="56" t="s">
        <v>670</v>
      </c>
      <c r="B1204" s="56"/>
      <c r="C1204" s="56" t="s">
        <v>312</v>
      </c>
      <c r="D1204" s="56" t="s">
        <v>313</v>
      </c>
      <c r="E1204" s="56" t="s">
        <v>2142</v>
      </c>
      <c r="F1204" s="56" t="s">
        <v>2143</v>
      </c>
      <c r="G1204" s="56"/>
      <c r="H1204" s="56"/>
      <c r="I1204" s="56" t="s">
        <v>110</v>
      </c>
      <c r="J1204" s="56" t="s">
        <v>1397</v>
      </c>
      <c r="K1204" s="56"/>
      <c r="L1204" s="56">
        <v>0</v>
      </c>
      <c r="M1204" s="56" t="str">
        <f t="shared" si="36"/>
        <v>TB_SAL_PROM_SHOP.PRESENT_SPRM_BURDEN_RATE</v>
      </c>
      <c r="N1204" s="54" t="str">
        <f t="shared" si="37"/>
        <v>프로모션매장^TB_SAL_PROM_SHOP^증정판촉부담율^PRESENT_SPRM_BURDEN_RATE^^NUMBER^6,3^^0</v>
      </c>
    </row>
    <row r="1205" spans="1:14" x14ac:dyDescent="0.25">
      <c r="A1205" s="56" t="s">
        <v>670</v>
      </c>
      <c r="B1205" s="56"/>
      <c r="C1205" s="56" t="s">
        <v>314</v>
      </c>
      <c r="D1205" s="56" t="s">
        <v>315</v>
      </c>
      <c r="E1205" s="56" t="s">
        <v>765</v>
      </c>
      <c r="F1205" s="56" t="s">
        <v>766</v>
      </c>
      <c r="G1205" s="56" t="s">
        <v>52</v>
      </c>
      <c r="H1205" s="56"/>
      <c r="I1205" s="56" t="s">
        <v>37</v>
      </c>
      <c r="J1205" s="56">
        <v>6</v>
      </c>
      <c r="K1205" s="56" t="s">
        <v>52</v>
      </c>
      <c r="L1205" s="56"/>
      <c r="M1205" s="56" t="str">
        <f t="shared" si="36"/>
        <v>TB_SAL_PROM_SHOP_PERIOD.PROM_CD</v>
      </c>
      <c r="N1205" s="54" t="str">
        <f t="shared" si="37"/>
        <v>프로모션매장기간^TB_SAL_PROM_SHOP_PERIOD^프로모션코드^PROM_CD^Y^VARCHAR2^6^Y^</v>
      </c>
    </row>
    <row r="1206" spans="1:14" x14ac:dyDescent="0.25">
      <c r="A1206" s="56" t="s">
        <v>670</v>
      </c>
      <c r="B1206" s="56"/>
      <c r="C1206" s="56" t="s">
        <v>314</v>
      </c>
      <c r="D1206" s="56" t="s">
        <v>315</v>
      </c>
      <c r="E1206" s="56" t="s">
        <v>472</v>
      </c>
      <c r="F1206" s="56" t="s">
        <v>64</v>
      </c>
      <c r="G1206" s="56" t="s">
        <v>52</v>
      </c>
      <c r="H1206" s="56"/>
      <c r="I1206" s="56" t="s">
        <v>37</v>
      </c>
      <c r="J1206" s="56">
        <v>10</v>
      </c>
      <c r="K1206" s="56" t="s">
        <v>52</v>
      </c>
      <c r="L1206" s="56"/>
      <c r="M1206" s="56" t="str">
        <f t="shared" si="36"/>
        <v>TB_SAL_PROM_SHOP_PERIOD.SHOP_CD</v>
      </c>
      <c r="N1206" s="54" t="str">
        <f t="shared" si="37"/>
        <v>프로모션매장기간^TB_SAL_PROM_SHOP_PERIOD^매장코드^SHOP_CD^Y^VARCHAR2^10^Y^</v>
      </c>
    </row>
    <row r="1207" spans="1:14" x14ac:dyDescent="0.25">
      <c r="A1207" s="56" t="s">
        <v>670</v>
      </c>
      <c r="B1207" s="56"/>
      <c r="C1207" s="56" t="s">
        <v>314</v>
      </c>
      <c r="D1207" s="56" t="s">
        <v>315</v>
      </c>
      <c r="E1207" s="56" t="s">
        <v>1313</v>
      </c>
      <c r="F1207" s="56" t="s">
        <v>1314</v>
      </c>
      <c r="G1207" s="56" t="s">
        <v>52</v>
      </c>
      <c r="H1207" s="56"/>
      <c r="I1207" s="56" t="s">
        <v>37</v>
      </c>
      <c r="J1207" s="56">
        <v>8</v>
      </c>
      <c r="K1207" s="56" t="s">
        <v>52</v>
      </c>
      <c r="L1207" s="56"/>
      <c r="M1207" s="56" t="str">
        <f t="shared" si="36"/>
        <v>TB_SAL_PROM_SHOP_PERIOD.APPLY_STT_DT</v>
      </c>
      <c r="N1207" s="54" t="str">
        <f t="shared" si="37"/>
        <v>프로모션매장기간^TB_SAL_PROM_SHOP_PERIOD^적용시작일자^APPLY_STT_DT^Y^VARCHAR2^8^Y^</v>
      </c>
    </row>
    <row r="1208" spans="1:14" x14ac:dyDescent="0.25">
      <c r="A1208" s="56" t="s">
        <v>670</v>
      </c>
      <c r="B1208" s="56"/>
      <c r="C1208" s="56" t="s">
        <v>314</v>
      </c>
      <c r="D1208" s="56" t="s">
        <v>315</v>
      </c>
      <c r="E1208" s="56" t="s">
        <v>1317</v>
      </c>
      <c r="F1208" s="56" t="s">
        <v>1318</v>
      </c>
      <c r="G1208" s="56"/>
      <c r="H1208" s="56"/>
      <c r="I1208" s="56" t="s">
        <v>37</v>
      </c>
      <c r="J1208" s="56">
        <v>8</v>
      </c>
      <c r="K1208" s="56" t="s">
        <v>52</v>
      </c>
      <c r="L1208" s="56"/>
      <c r="M1208" s="56" t="str">
        <f t="shared" si="36"/>
        <v>TB_SAL_PROM_SHOP_PERIOD.APPLY_END_DT</v>
      </c>
      <c r="N1208" s="54" t="str">
        <f t="shared" si="37"/>
        <v>프로모션매장기간^TB_SAL_PROM_SHOP_PERIOD^적용종료일자^APPLY_END_DT^^VARCHAR2^8^Y^</v>
      </c>
    </row>
    <row r="1209" spans="1:14" x14ac:dyDescent="0.25">
      <c r="A1209" s="56" t="s">
        <v>670</v>
      </c>
      <c r="B1209" s="56"/>
      <c r="C1209" s="56" t="s">
        <v>314</v>
      </c>
      <c r="D1209" s="56" t="s">
        <v>315</v>
      </c>
      <c r="E1209" s="56" t="s">
        <v>50</v>
      </c>
      <c r="F1209" s="56" t="s">
        <v>51</v>
      </c>
      <c r="G1209" s="56"/>
      <c r="H1209" s="56"/>
      <c r="I1209" s="56" t="s">
        <v>37</v>
      </c>
      <c r="J1209" s="56">
        <v>1</v>
      </c>
      <c r="K1209" s="56" t="s">
        <v>52</v>
      </c>
      <c r="L1209" s="56" t="s">
        <v>1276</v>
      </c>
      <c r="M1209" s="56" t="str">
        <f t="shared" si="36"/>
        <v>TB_SAL_PROM_SHOP_PERIOD.USE_YN</v>
      </c>
      <c r="N1209" s="54" t="str">
        <f t="shared" si="37"/>
        <v>프로모션매장기간^TB_SAL_PROM_SHOP_PERIOD^사용여부^USE_YN^^VARCHAR2^1^Y^'Y'</v>
      </c>
    </row>
    <row r="1210" spans="1:14" x14ac:dyDescent="0.25">
      <c r="A1210" s="56" t="s">
        <v>670</v>
      </c>
      <c r="B1210" s="56"/>
      <c r="C1210" s="56" t="s">
        <v>314</v>
      </c>
      <c r="D1210" s="56" t="s">
        <v>315</v>
      </c>
      <c r="E1210" s="56" t="s">
        <v>53</v>
      </c>
      <c r="F1210" s="56" t="s">
        <v>54</v>
      </c>
      <c r="G1210" s="56"/>
      <c r="H1210" s="56"/>
      <c r="I1210" s="56" t="s">
        <v>37</v>
      </c>
      <c r="J1210" s="56">
        <v>14</v>
      </c>
      <c r="K1210" s="56" t="s">
        <v>52</v>
      </c>
      <c r="L1210" s="56"/>
      <c r="M1210" s="56" t="str">
        <f t="shared" si="36"/>
        <v>TB_SAL_PROM_SHOP_PERIOD.REG_DTM</v>
      </c>
      <c r="N1210" s="54" t="str">
        <f t="shared" si="37"/>
        <v>프로모션매장기간^TB_SAL_PROM_SHOP_PERIOD^등록일시^REG_DTM^^VARCHAR2^14^Y^</v>
      </c>
    </row>
    <row r="1211" spans="1:14" x14ac:dyDescent="0.25">
      <c r="A1211" s="56" t="s">
        <v>670</v>
      </c>
      <c r="B1211" s="56"/>
      <c r="C1211" s="56" t="s">
        <v>314</v>
      </c>
      <c r="D1211" s="56" t="s">
        <v>315</v>
      </c>
      <c r="E1211" s="56" t="s">
        <v>55</v>
      </c>
      <c r="F1211" s="56" t="s">
        <v>56</v>
      </c>
      <c r="G1211" s="56"/>
      <c r="H1211" s="56"/>
      <c r="I1211" s="56" t="s">
        <v>37</v>
      </c>
      <c r="J1211" s="56">
        <v>32</v>
      </c>
      <c r="K1211" s="56" t="s">
        <v>52</v>
      </c>
      <c r="L1211" s="56"/>
      <c r="M1211" s="56" t="str">
        <f t="shared" si="36"/>
        <v>TB_SAL_PROM_SHOP_PERIOD.REGR_ID</v>
      </c>
      <c r="N1211" s="54" t="str">
        <f t="shared" si="37"/>
        <v>프로모션매장기간^TB_SAL_PROM_SHOP_PERIOD^등록자ID^REGR_ID^^VARCHAR2^32^Y^</v>
      </c>
    </row>
    <row r="1212" spans="1:14" x14ac:dyDescent="0.25">
      <c r="A1212" s="56" t="s">
        <v>670</v>
      </c>
      <c r="B1212" s="56"/>
      <c r="C1212" s="56" t="s">
        <v>314</v>
      </c>
      <c r="D1212" s="56" t="s">
        <v>315</v>
      </c>
      <c r="E1212" s="56" t="s">
        <v>57</v>
      </c>
      <c r="F1212" s="56" t="s">
        <v>58</v>
      </c>
      <c r="G1212" s="56"/>
      <c r="H1212" s="56"/>
      <c r="I1212" s="56" t="s">
        <v>37</v>
      </c>
      <c r="J1212" s="56">
        <v>14</v>
      </c>
      <c r="K1212" s="56" t="s">
        <v>52</v>
      </c>
      <c r="L1212" s="56"/>
      <c r="M1212" s="56" t="str">
        <f t="shared" si="36"/>
        <v>TB_SAL_PROM_SHOP_PERIOD.MOD_DTM</v>
      </c>
      <c r="N1212" s="54" t="str">
        <f t="shared" si="37"/>
        <v>프로모션매장기간^TB_SAL_PROM_SHOP_PERIOD^수정일시^MOD_DTM^^VARCHAR2^14^Y^</v>
      </c>
    </row>
    <row r="1213" spans="1:14" x14ac:dyDescent="0.25">
      <c r="A1213" s="56" t="s">
        <v>670</v>
      </c>
      <c r="B1213" s="56"/>
      <c r="C1213" s="56" t="s">
        <v>314</v>
      </c>
      <c r="D1213" s="56" t="s">
        <v>315</v>
      </c>
      <c r="E1213" s="56" t="s">
        <v>59</v>
      </c>
      <c r="F1213" s="56" t="s">
        <v>60</v>
      </c>
      <c r="G1213" s="56"/>
      <c r="H1213" s="56"/>
      <c r="I1213" s="56" t="s">
        <v>37</v>
      </c>
      <c r="J1213" s="56">
        <v>32</v>
      </c>
      <c r="K1213" s="56" t="s">
        <v>52</v>
      </c>
      <c r="L1213" s="56"/>
      <c r="M1213" s="56" t="str">
        <f t="shared" si="36"/>
        <v>TB_SAL_PROM_SHOP_PERIOD.MODR_ID</v>
      </c>
      <c r="N1213" s="54" t="str">
        <f t="shared" si="37"/>
        <v>프로모션매장기간^TB_SAL_PROM_SHOP_PERIOD^수정자ID^MODR_ID^^VARCHAR2^32^Y^</v>
      </c>
    </row>
    <row r="1214" spans="1:14" x14ac:dyDescent="0.25">
      <c r="A1214" s="56" t="s">
        <v>670</v>
      </c>
      <c r="B1214" s="56"/>
      <c r="C1214" s="56" t="s">
        <v>300</v>
      </c>
      <c r="D1214" s="56" t="s">
        <v>301</v>
      </c>
      <c r="E1214" s="56" t="s">
        <v>2087</v>
      </c>
      <c r="F1214" s="56" t="s">
        <v>2088</v>
      </c>
      <c r="G1214" s="56" t="s">
        <v>52</v>
      </c>
      <c r="H1214" s="56"/>
      <c r="I1214" s="56" t="s">
        <v>37</v>
      </c>
      <c r="J1214" s="56">
        <v>4</v>
      </c>
      <c r="K1214" s="56" t="s">
        <v>52</v>
      </c>
      <c r="L1214" s="56"/>
      <c r="M1214" s="56" t="str">
        <f t="shared" si="36"/>
        <v>TB_SAL_PROM_CLS.PROM_CLS_CD</v>
      </c>
      <c r="N1214" s="54" t="str">
        <f t="shared" si="37"/>
        <v>프로모션분류^TB_SAL_PROM_CLS^프로모션분류코드^PROM_CLS_CD^Y^VARCHAR2^4^Y^</v>
      </c>
    </row>
    <row r="1215" spans="1:14" x14ac:dyDescent="0.25">
      <c r="A1215" s="56" t="s">
        <v>670</v>
      </c>
      <c r="B1215" s="56"/>
      <c r="C1215" s="56" t="s">
        <v>300</v>
      </c>
      <c r="D1215" s="56" t="s">
        <v>301</v>
      </c>
      <c r="E1215" s="56" t="s">
        <v>2144</v>
      </c>
      <c r="F1215" s="56" t="s">
        <v>2145</v>
      </c>
      <c r="G1215" s="56"/>
      <c r="H1215" s="56"/>
      <c r="I1215" s="56" t="s">
        <v>37</v>
      </c>
      <c r="J1215" s="56">
        <v>300</v>
      </c>
      <c r="K1215" s="56"/>
      <c r="L1215" s="56"/>
      <c r="M1215" s="56" t="str">
        <f t="shared" si="36"/>
        <v>TB_SAL_PROM_CLS.PROM_CLS_KN</v>
      </c>
      <c r="N1215" s="54" t="str">
        <f t="shared" si="37"/>
        <v>프로모션분류^TB_SAL_PROM_CLS^프로모션분류한글명^PROM_CLS_KN^^VARCHAR2^300^^</v>
      </c>
    </row>
    <row r="1216" spans="1:14" x14ac:dyDescent="0.25">
      <c r="A1216" s="56" t="s">
        <v>670</v>
      </c>
      <c r="B1216" s="56"/>
      <c r="C1216" s="56" t="s">
        <v>300</v>
      </c>
      <c r="D1216" s="56" t="s">
        <v>301</v>
      </c>
      <c r="E1216" s="56" t="s">
        <v>2146</v>
      </c>
      <c r="F1216" s="56" t="s">
        <v>2147</v>
      </c>
      <c r="G1216" s="56"/>
      <c r="H1216" s="56"/>
      <c r="I1216" s="56" t="s">
        <v>37</v>
      </c>
      <c r="J1216" s="56">
        <v>300</v>
      </c>
      <c r="K1216" s="56"/>
      <c r="L1216" s="56"/>
      <c r="M1216" s="56" t="str">
        <f t="shared" si="36"/>
        <v>TB_SAL_PROM_CLS.PROM_CLS_EN</v>
      </c>
      <c r="N1216" s="54" t="str">
        <f t="shared" si="37"/>
        <v>프로모션분류^TB_SAL_PROM_CLS^프로모션분류영어명^PROM_CLS_EN^^VARCHAR2^300^^</v>
      </c>
    </row>
    <row r="1217" spans="1:14" x14ac:dyDescent="0.25">
      <c r="A1217" s="56" t="s">
        <v>670</v>
      </c>
      <c r="B1217" s="56"/>
      <c r="C1217" s="56" t="s">
        <v>300</v>
      </c>
      <c r="D1217" s="56" t="s">
        <v>301</v>
      </c>
      <c r="E1217" s="56" t="s">
        <v>2148</v>
      </c>
      <c r="F1217" s="56" t="s">
        <v>2149</v>
      </c>
      <c r="G1217" s="56"/>
      <c r="H1217" s="56"/>
      <c r="I1217" s="56" t="s">
        <v>37</v>
      </c>
      <c r="J1217" s="56">
        <v>300</v>
      </c>
      <c r="K1217" s="56"/>
      <c r="L1217" s="56"/>
      <c r="M1217" s="56" t="str">
        <f t="shared" si="36"/>
        <v>TB_SAL_PROM_CLS.PROM_CLS_GN</v>
      </c>
      <c r="N1217" s="54" t="str">
        <f t="shared" si="37"/>
        <v>프로모션분류^TB_SAL_PROM_CLS^프로모션분류현지명^PROM_CLS_GN^^VARCHAR2^300^^</v>
      </c>
    </row>
    <row r="1218" spans="1:14" x14ac:dyDescent="0.25">
      <c r="A1218" s="56" t="s">
        <v>670</v>
      </c>
      <c r="B1218" s="56"/>
      <c r="C1218" s="56" t="s">
        <v>300</v>
      </c>
      <c r="D1218" s="56" t="s">
        <v>301</v>
      </c>
      <c r="E1218" s="56" t="s">
        <v>1168</v>
      </c>
      <c r="F1218" s="56" t="s">
        <v>1169</v>
      </c>
      <c r="G1218" s="56"/>
      <c r="H1218" s="56"/>
      <c r="I1218" s="56" t="s">
        <v>37</v>
      </c>
      <c r="J1218" s="56">
        <v>10</v>
      </c>
      <c r="K1218" s="56" t="s">
        <v>52</v>
      </c>
      <c r="L1218" s="56"/>
      <c r="M1218" s="56" t="str">
        <f t="shared" ref="M1218:M1276" si="38">CONCATENATE(D1218,".",F1218)</f>
        <v>TB_SAL_PROM_CLS.BRAND_CD</v>
      </c>
      <c r="N1218" s="54" t="str">
        <f t="shared" si="37"/>
        <v>프로모션분류^TB_SAL_PROM_CLS^브랜드코드^BRAND_CD^^VARCHAR2^10^Y^</v>
      </c>
    </row>
    <row r="1219" spans="1:14" x14ac:dyDescent="0.25">
      <c r="A1219" s="56" t="s">
        <v>670</v>
      </c>
      <c r="B1219" s="56"/>
      <c r="C1219" s="56" t="s">
        <v>300</v>
      </c>
      <c r="D1219" s="56" t="s">
        <v>301</v>
      </c>
      <c r="E1219" s="56" t="s">
        <v>50</v>
      </c>
      <c r="F1219" s="56" t="s">
        <v>51</v>
      </c>
      <c r="G1219" s="56"/>
      <c r="H1219" s="56"/>
      <c r="I1219" s="56" t="s">
        <v>37</v>
      </c>
      <c r="J1219" s="56">
        <v>1</v>
      </c>
      <c r="K1219" s="56" t="s">
        <v>52</v>
      </c>
      <c r="L1219" s="56" t="s">
        <v>1276</v>
      </c>
      <c r="M1219" s="56" t="str">
        <f t="shared" si="38"/>
        <v>TB_SAL_PROM_CLS.USE_YN</v>
      </c>
      <c r="N1219" s="54" t="str">
        <f t="shared" ref="N1219:N1282" si="39">SUBSTITUTE(CONCATENATE(C1219,"^",D1219,"^",E1219,"^",F1219,"^",G1219,"^",I1219,"^",J1219,"^",K1219,"^",TRIM(L1219)),"~","-")</f>
        <v>프로모션분류^TB_SAL_PROM_CLS^사용여부^USE_YN^^VARCHAR2^1^Y^'Y'</v>
      </c>
    </row>
    <row r="1220" spans="1:14" x14ac:dyDescent="0.25">
      <c r="A1220" s="56" t="s">
        <v>670</v>
      </c>
      <c r="B1220" s="56"/>
      <c r="C1220" s="56" t="s">
        <v>300</v>
      </c>
      <c r="D1220" s="56" t="s">
        <v>301</v>
      </c>
      <c r="E1220" s="56" t="s">
        <v>53</v>
      </c>
      <c r="F1220" s="56" t="s">
        <v>54</v>
      </c>
      <c r="G1220" s="56"/>
      <c r="H1220" s="56"/>
      <c r="I1220" s="56" t="s">
        <v>37</v>
      </c>
      <c r="J1220" s="56">
        <v>14</v>
      </c>
      <c r="K1220" s="56" t="s">
        <v>52</v>
      </c>
      <c r="L1220" s="56"/>
      <c r="M1220" s="56" t="str">
        <f t="shared" si="38"/>
        <v>TB_SAL_PROM_CLS.REG_DTM</v>
      </c>
      <c r="N1220" s="54" t="str">
        <f t="shared" si="39"/>
        <v>프로모션분류^TB_SAL_PROM_CLS^등록일시^REG_DTM^^VARCHAR2^14^Y^</v>
      </c>
    </row>
    <row r="1221" spans="1:14" x14ac:dyDescent="0.25">
      <c r="A1221" s="56" t="s">
        <v>670</v>
      </c>
      <c r="B1221" s="56"/>
      <c r="C1221" s="56" t="s">
        <v>300</v>
      </c>
      <c r="D1221" s="56" t="s">
        <v>301</v>
      </c>
      <c r="E1221" s="56" t="s">
        <v>55</v>
      </c>
      <c r="F1221" s="56" t="s">
        <v>56</v>
      </c>
      <c r="G1221" s="56"/>
      <c r="H1221" s="56"/>
      <c r="I1221" s="56" t="s">
        <v>37</v>
      </c>
      <c r="J1221" s="56">
        <v>32</v>
      </c>
      <c r="K1221" s="56" t="s">
        <v>52</v>
      </c>
      <c r="L1221" s="56"/>
      <c r="M1221" s="56" t="str">
        <f t="shared" si="38"/>
        <v>TB_SAL_PROM_CLS.REGR_ID</v>
      </c>
      <c r="N1221" s="54" t="str">
        <f t="shared" si="39"/>
        <v>프로모션분류^TB_SAL_PROM_CLS^등록자ID^REGR_ID^^VARCHAR2^32^Y^</v>
      </c>
    </row>
    <row r="1222" spans="1:14" x14ac:dyDescent="0.25">
      <c r="A1222" s="56" t="s">
        <v>670</v>
      </c>
      <c r="B1222" s="56"/>
      <c r="C1222" s="56" t="s">
        <v>300</v>
      </c>
      <c r="D1222" s="56" t="s">
        <v>301</v>
      </c>
      <c r="E1222" s="56" t="s">
        <v>57</v>
      </c>
      <c r="F1222" s="56" t="s">
        <v>58</v>
      </c>
      <c r="G1222" s="56"/>
      <c r="H1222" s="56"/>
      <c r="I1222" s="56" t="s">
        <v>37</v>
      </c>
      <c r="J1222" s="56">
        <v>14</v>
      </c>
      <c r="K1222" s="56" t="s">
        <v>52</v>
      </c>
      <c r="L1222" s="56"/>
      <c r="M1222" s="56" t="str">
        <f t="shared" si="38"/>
        <v>TB_SAL_PROM_CLS.MOD_DTM</v>
      </c>
      <c r="N1222" s="54" t="str">
        <f t="shared" si="39"/>
        <v>프로모션분류^TB_SAL_PROM_CLS^수정일시^MOD_DTM^^VARCHAR2^14^Y^</v>
      </c>
    </row>
    <row r="1223" spans="1:14" x14ac:dyDescent="0.25">
      <c r="A1223" s="56" t="s">
        <v>670</v>
      </c>
      <c r="B1223" s="56"/>
      <c r="C1223" s="56" t="s">
        <v>300</v>
      </c>
      <c r="D1223" s="56" t="s">
        <v>301</v>
      </c>
      <c r="E1223" s="56" t="s">
        <v>59</v>
      </c>
      <c r="F1223" s="56" t="s">
        <v>60</v>
      </c>
      <c r="G1223" s="56"/>
      <c r="H1223" s="56"/>
      <c r="I1223" s="56" t="s">
        <v>37</v>
      </c>
      <c r="J1223" s="56">
        <v>32</v>
      </c>
      <c r="K1223" s="56" t="s">
        <v>52</v>
      </c>
      <c r="L1223" s="56"/>
      <c r="M1223" s="56" t="str">
        <f t="shared" si="38"/>
        <v>TB_SAL_PROM_CLS.MODR_ID</v>
      </c>
      <c r="N1223" s="54" t="str">
        <f t="shared" si="39"/>
        <v>프로모션분류^TB_SAL_PROM_CLS^수정자ID^MODR_ID^^VARCHAR2^32^Y^</v>
      </c>
    </row>
    <row r="1224" spans="1:14" x14ac:dyDescent="0.25">
      <c r="A1224" s="56" t="s">
        <v>670</v>
      </c>
      <c r="B1224" s="56"/>
      <c r="C1224" s="56" t="s">
        <v>308</v>
      </c>
      <c r="D1224" s="56" t="s">
        <v>309</v>
      </c>
      <c r="E1224" s="56" t="s">
        <v>765</v>
      </c>
      <c r="F1224" s="56" t="s">
        <v>766</v>
      </c>
      <c r="G1224" s="56" t="s">
        <v>52</v>
      </c>
      <c r="H1224" s="56"/>
      <c r="I1224" s="56" t="s">
        <v>37</v>
      </c>
      <c r="J1224" s="56">
        <v>6</v>
      </c>
      <c r="K1224" s="56" t="s">
        <v>52</v>
      </c>
      <c r="L1224" s="56"/>
      <c r="M1224" s="56" t="str">
        <f t="shared" si="38"/>
        <v>TB_SAL_PROM_EXCP_PERIOD.PROM_CD</v>
      </c>
      <c r="N1224" s="54" t="str">
        <f t="shared" si="39"/>
        <v>프로모션제외기간^TB_SAL_PROM_EXCP_PERIOD^프로모션코드^PROM_CD^Y^VARCHAR2^6^Y^</v>
      </c>
    </row>
    <row r="1225" spans="1:14" x14ac:dyDescent="0.25">
      <c r="A1225" s="56" t="s">
        <v>670</v>
      </c>
      <c r="B1225" s="56"/>
      <c r="C1225" s="56" t="s">
        <v>308</v>
      </c>
      <c r="D1225" s="56" t="s">
        <v>309</v>
      </c>
      <c r="E1225" s="56" t="s">
        <v>1698</v>
      </c>
      <c r="F1225" s="56" t="s">
        <v>1699</v>
      </c>
      <c r="G1225" s="56" t="s">
        <v>52</v>
      </c>
      <c r="H1225" s="56"/>
      <c r="I1225" s="56" t="s">
        <v>37</v>
      </c>
      <c r="J1225" s="56">
        <v>8</v>
      </c>
      <c r="K1225" s="56" t="s">
        <v>52</v>
      </c>
      <c r="L1225" s="56"/>
      <c r="M1225" s="56" t="str">
        <f t="shared" si="38"/>
        <v>TB_SAL_PROM_EXCP_PERIOD.EXCP_STT_DT</v>
      </c>
      <c r="N1225" s="54" t="str">
        <f t="shared" si="39"/>
        <v>프로모션제외기간^TB_SAL_PROM_EXCP_PERIOD^제외시작일자^EXCP_STT_DT^Y^VARCHAR2^8^Y^</v>
      </c>
    </row>
    <row r="1226" spans="1:14" x14ac:dyDescent="0.25">
      <c r="A1226" s="56" t="s">
        <v>670</v>
      </c>
      <c r="B1226" s="56"/>
      <c r="C1226" s="56" t="s">
        <v>308</v>
      </c>
      <c r="D1226" s="56" t="s">
        <v>309</v>
      </c>
      <c r="E1226" s="56" t="s">
        <v>1700</v>
      </c>
      <c r="F1226" s="56" t="s">
        <v>1701</v>
      </c>
      <c r="G1226" s="56"/>
      <c r="H1226" s="56"/>
      <c r="I1226" s="56" t="s">
        <v>37</v>
      </c>
      <c r="J1226" s="56">
        <v>8</v>
      </c>
      <c r="K1226" s="56" t="s">
        <v>52</v>
      </c>
      <c r="L1226" s="56"/>
      <c r="M1226" s="56" t="str">
        <f t="shared" si="38"/>
        <v>TB_SAL_PROM_EXCP_PERIOD.EXCP_END_DT</v>
      </c>
      <c r="N1226" s="54" t="str">
        <f t="shared" si="39"/>
        <v>프로모션제외기간^TB_SAL_PROM_EXCP_PERIOD^제외종료일자^EXCP_END_DT^^VARCHAR2^8^Y^</v>
      </c>
    </row>
    <row r="1227" spans="1:14" x14ac:dyDescent="0.25">
      <c r="A1227" s="56" t="s">
        <v>670</v>
      </c>
      <c r="B1227" s="56"/>
      <c r="C1227" s="56" t="s">
        <v>308</v>
      </c>
      <c r="D1227" s="56" t="s">
        <v>309</v>
      </c>
      <c r="E1227" s="56" t="s">
        <v>50</v>
      </c>
      <c r="F1227" s="56" t="s">
        <v>51</v>
      </c>
      <c r="G1227" s="56"/>
      <c r="H1227" s="56"/>
      <c r="I1227" s="56" t="s">
        <v>37</v>
      </c>
      <c r="J1227" s="56">
        <v>1</v>
      </c>
      <c r="K1227" s="56" t="s">
        <v>52</v>
      </c>
      <c r="L1227" s="56" t="s">
        <v>1276</v>
      </c>
      <c r="M1227" s="56" t="str">
        <f t="shared" si="38"/>
        <v>TB_SAL_PROM_EXCP_PERIOD.USE_YN</v>
      </c>
      <c r="N1227" s="54" t="str">
        <f t="shared" si="39"/>
        <v>프로모션제외기간^TB_SAL_PROM_EXCP_PERIOD^사용여부^USE_YN^^VARCHAR2^1^Y^'Y'</v>
      </c>
    </row>
    <row r="1228" spans="1:14" x14ac:dyDescent="0.25">
      <c r="A1228" s="56" t="s">
        <v>670</v>
      </c>
      <c r="B1228" s="56"/>
      <c r="C1228" s="56" t="s">
        <v>308</v>
      </c>
      <c r="D1228" s="56" t="s">
        <v>309</v>
      </c>
      <c r="E1228" s="56" t="s">
        <v>61</v>
      </c>
      <c r="F1228" s="56" t="s">
        <v>62</v>
      </c>
      <c r="G1228" s="56"/>
      <c r="H1228" s="56"/>
      <c r="I1228" s="56" t="s">
        <v>37</v>
      </c>
      <c r="J1228" s="56">
        <v>2000</v>
      </c>
      <c r="K1228" s="56"/>
      <c r="L1228" s="56"/>
      <c r="M1228" s="56" t="str">
        <f t="shared" si="38"/>
        <v>TB_SAL_PROM_EXCP_PERIOD.REMARK</v>
      </c>
      <c r="N1228" s="54" t="str">
        <f t="shared" si="39"/>
        <v>프로모션제외기간^TB_SAL_PROM_EXCP_PERIOD^비고^REMARK^^VARCHAR2^2000^^</v>
      </c>
    </row>
    <row r="1229" spans="1:14" x14ac:dyDescent="0.25">
      <c r="A1229" s="56" t="s">
        <v>670</v>
      </c>
      <c r="B1229" s="56"/>
      <c r="C1229" s="56" t="s">
        <v>308</v>
      </c>
      <c r="D1229" s="56" t="s">
        <v>309</v>
      </c>
      <c r="E1229" s="56" t="s">
        <v>53</v>
      </c>
      <c r="F1229" s="56" t="s">
        <v>54</v>
      </c>
      <c r="G1229" s="56"/>
      <c r="H1229" s="56"/>
      <c r="I1229" s="56" t="s">
        <v>37</v>
      </c>
      <c r="J1229" s="56">
        <v>14</v>
      </c>
      <c r="K1229" s="56" t="s">
        <v>52</v>
      </c>
      <c r="L1229" s="56"/>
      <c r="M1229" s="56" t="str">
        <f t="shared" si="38"/>
        <v>TB_SAL_PROM_EXCP_PERIOD.REG_DTM</v>
      </c>
      <c r="N1229" s="54" t="str">
        <f t="shared" si="39"/>
        <v>프로모션제외기간^TB_SAL_PROM_EXCP_PERIOD^등록일시^REG_DTM^^VARCHAR2^14^Y^</v>
      </c>
    </row>
    <row r="1230" spans="1:14" x14ac:dyDescent="0.25">
      <c r="A1230" s="56" t="s">
        <v>670</v>
      </c>
      <c r="B1230" s="56"/>
      <c r="C1230" s="56" t="s">
        <v>308</v>
      </c>
      <c r="D1230" s="56" t="s">
        <v>309</v>
      </c>
      <c r="E1230" s="56" t="s">
        <v>55</v>
      </c>
      <c r="F1230" s="56" t="s">
        <v>56</v>
      </c>
      <c r="G1230" s="56"/>
      <c r="H1230" s="56"/>
      <c r="I1230" s="56" t="s">
        <v>37</v>
      </c>
      <c r="J1230" s="56">
        <v>32</v>
      </c>
      <c r="K1230" s="56" t="s">
        <v>52</v>
      </c>
      <c r="L1230" s="56"/>
      <c r="M1230" s="56" t="str">
        <f t="shared" si="38"/>
        <v>TB_SAL_PROM_EXCP_PERIOD.REGR_ID</v>
      </c>
      <c r="N1230" s="54" t="str">
        <f t="shared" si="39"/>
        <v>프로모션제외기간^TB_SAL_PROM_EXCP_PERIOD^등록자ID^REGR_ID^^VARCHAR2^32^Y^</v>
      </c>
    </row>
    <row r="1231" spans="1:14" x14ac:dyDescent="0.25">
      <c r="A1231" s="56" t="s">
        <v>670</v>
      </c>
      <c r="B1231" s="56"/>
      <c r="C1231" s="56" t="s">
        <v>308</v>
      </c>
      <c r="D1231" s="56" t="s">
        <v>309</v>
      </c>
      <c r="E1231" s="56" t="s">
        <v>57</v>
      </c>
      <c r="F1231" s="56" t="s">
        <v>58</v>
      </c>
      <c r="G1231" s="56"/>
      <c r="H1231" s="56"/>
      <c r="I1231" s="56" t="s">
        <v>37</v>
      </c>
      <c r="J1231" s="56">
        <v>14</v>
      </c>
      <c r="K1231" s="56" t="s">
        <v>52</v>
      </c>
      <c r="L1231" s="56"/>
      <c r="M1231" s="56" t="str">
        <f t="shared" si="38"/>
        <v>TB_SAL_PROM_EXCP_PERIOD.MOD_DTM</v>
      </c>
      <c r="N1231" s="54" t="str">
        <f t="shared" si="39"/>
        <v>프로모션제외기간^TB_SAL_PROM_EXCP_PERIOD^수정일시^MOD_DTM^^VARCHAR2^14^Y^</v>
      </c>
    </row>
    <row r="1232" spans="1:14" x14ac:dyDescent="0.25">
      <c r="A1232" s="56" t="s">
        <v>670</v>
      </c>
      <c r="B1232" s="56"/>
      <c r="C1232" s="56" t="s">
        <v>308</v>
      </c>
      <c r="D1232" s="56" t="s">
        <v>309</v>
      </c>
      <c r="E1232" s="56" t="s">
        <v>59</v>
      </c>
      <c r="F1232" s="56" t="s">
        <v>60</v>
      </c>
      <c r="G1232" s="56"/>
      <c r="H1232" s="56"/>
      <c r="I1232" s="56" t="s">
        <v>37</v>
      </c>
      <c r="J1232" s="56">
        <v>32</v>
      </c>
      <c r="K1232" s="56" t="s">
        <v>52</v>
      </c>
      <c r="L1232" s="56"/>
      <c r="M1232" s="56" t="str">
        <f t="shared" si="38"/>
        <v>TB_SAL_PROM_EXCP_PERIOD.MODR_ID</v>
      </c>
      <c r="N1232" s="54" t="str">
        <f t="shared" si="39"/>
        <v>프로모션제외기간^TB_SAL_PROM_EXCP_PERIOD^수정자ID^MODR_ID^^VARCHAR2^32^Y^</v>
      </c>
    </row>
    <row r="1233" spans="1:14" x14ac:dyDescent="0.25">
      <c r="A1233" s="56" t="s">
        <v>670</v>
      </c>
      <c r="B1233" s="56"/>
      <c r="C1233" s="56" t="s">
        <v>304</v>
      </c>
      <c r="D1233" s="56" t="s">
        <v>305</v>
      </c>
      <c r="E1233" s="56" t="s">
        <v>765</v>
      </c>
      <c r="F1233" s="56" t="s">
        <v>766</v>
      </c>
      <c r="G1233" s="56" t="s">
        <v>52</v>
      </c>
      <c r="H1233" s="56"/>
      <c r="I1233" s="56" t="s">
        <v>37</v>
      </c>
      <c r="J1233" s="56">
        <v>6</v>
      </c>
      <c r="K1233" s="56" t="s">
        <v>52</v>
      </c>
      <c r="L1233" s="56"/>
      <c r="M1233" s="56" t="str">
        <f t="shared" si="38"/>
        <v>TB_SAL_PROM_COND.PROM_CD</v>
      </c>
      <c r="N1233" s="54" t="str">
        <f t="shared" si="39"/>
        <v>프로모션조건^TB_SAL_PROM_COND^프로모션코드^PROM_CD^Y^VARCHAR2^6^Y^</v>
      </c>
    </row>
    <row r="1234" spans="1:14" x14ac:dyDescent="0.25">
      <c r="A1234" s="56" t="s">
        <v>670</v>
      </c>
      <c r="B1234" s="56"/>
      <c r="C1234" s="56" t="s">
        <v>304</v>
      </c>
      <c r="D1234" s="56" t="s">
        <v>305</v>
      </c>
      <c r="E1234" s="56" t="s">
        <v>1810</v>
      </c>
      <c r="F1234" s="56" t="s">
        <v>1811</v>
      </c>
      <c r="G1234" s="56" t="s">
        <v>52</v>
      </c>
      <c r="H1234" s="56"/>
      <c r="I1234" s="56" t="s">
        <v>37</v>
      </c>
      <c r="J1234" s="56">
        <v>3</v>
      </c>
      <c r="K1234" s="56" t="s">
        <v>52</v>
      </c>
      <c r="L1234" s="56" t="s">
        <v>2150</v>
      </c>
      <c r="M1234" s="56" t="str">
        <f t="shared" si="38"/>
        <v>TB_SAL_PROM_COND.PROM_COND_CD</v>
      </c>
      <c r="N1234" s="54" t="str">
        <f t="shared" si="39"/>
        <v>프로모션조건^TB_SAL_PROM_COND^프로모션조건코드^PROM_COND_CD^Y^VARCHAR2^3^Y^'000'</v>
      </c>
    </row>
    <row r="1235" spans="1:14" x14ac:dyDescent="0.25">
      <c r="A1235" s="56" t="s">
        <v>670</v>
      </c>
      <c r="B1235" s="56"/>
      <c r="C1235" s="56" t="s">
        <v>304</v>
      </c>
      <c r="D1235" s="56" t="s">
        <v>305</v>
      </c>
      <c r="E1235" s="56" t="s">
        <v>2151</v>
      </c>
      <c r="F1235" s="56" t="s">
        <v>2152</v>
      </c>
      <c r="G1235" s="56"/>
      <c r="H1235" s="56"/>
      <c r="I1235" s="56" t="s">
        <v>37</v>
      </c>
      <c r="J1235" s="56">
        <v>300</v>
      </c>
      <c r="K1235" s="56" t="s">
        <v>52</v>
      </c>
      <c r="L1235" s="56"/>
      <c r="M1235" s="56" t="str">
        <f t="shared" si="38"/>
        <v>TB_SAL_PROM_COND.PROM_COND_NM</v>
      </c>
      <c r="N1235" s="54" t="str">
        <f t="shared" si="39"/>
        <v>프로모션조건^TB_SAL_PROM_COND^프로모션조건명^PROM_COND_NM^^VARCHAR2^300^Y^</v>
      </c>
    </row>
    <row r="1236" spans="1:14" x14ac:dyDescent="0.25">
      <c r="A1236" s="56" t="s">
        <v>670</v>
      </c>
      <c r="B1236" s="56"/>
      <c r="C1236" s="56" t="s">
        <v>304</v>
      </c>
      <c r="D1236" s="56" t="s">
        <v>305</v>
      </c>
      <c r="E1236" s="56" t="s">
        <v>2153</v>
      </c>
      <c r="F1236" s="56" t="s">
        <v>2154</v>
      </c>
      <c r="G1236" s="56"/>
      <c r="H1236" s="56"/>
      <c r="I1236" s="56" t="s">
        <v>37</v>
      </c>
      <c r="J1236" s="56">
        <v>1</v>
      </c>
      <c r="K1236" s="56" t="s">
        <v>52</v>
      </c>
      <c r="L1236" s="56" t="s">
        <v>1496</v>
      </c>
      <c r="M1236" s="56" t="str">
        <f t="shared" si="38"/>
        <v>TB_SAL_PROM_COND.SALE_AMT_APPLY_YN</v>
      </c>
      <c r="N1236" s="54" t="str">
        <f t="shared" si="39"/>
        <v>프로모션조건^TB_SAL_PROM_COND^구매금액적용여부^SALE_AMT_APPLY_YN^^VARCHAR2^1^Y^'N'</v>
      </c>
    </row>
    <row r="1237" spans="1:14" x14ac:dyDescent="0.25">
      <c r="A1237" s="56" t="s">
        <v>670</v>
      </c>
      <c r="B1237" s="56"/>
      <c r="C1237" s="56" t="s">
        <v>304</v>
      </c>
      <c r="D1237" s="56" t="s">
        <v>305</v>
      </c>
      <c r="E1237" s="56" t="s">
        <v>2155</v>
      </c>
      <c r="F1237" s="56" t="s">
        <v>2156</v>
      </c>
      <c r="G1237" s="56"/>
      <c r="H1237" s="56"/>
      <c r="I1237" s="56" t="s">
        <v>110</v>
      </c>
      <c r="J1237" s="56" t="s">
        <v>476</v>
      </c>
      <c r="K1237" s="56" t="s">
        <v>52</v>
      </c>
      <c r="L1237" s="56">
        <v>0</v>
      </c>
      <c r="M1237" s="56" t="str">
        <f t="shared" si="38"/>
        <v>TB_SAL_PROM_COND.MIN_SALE_AMT</v>
      </c>
      <c r="N1237" s="54" t="str">
        <f t="shared" si="39"/>
        <v>프로모션조건^TB_SAL_PROM_COND^최소구매금액^MIN_SALE_AMT^^NUMBER^20,5^Y^0</v>
      </c>
    </row>
    <row r="1238" spans="1:14" x14ac:dyDescent="0.25">
      <c r="A1238" s="56" t="s">
        <v>670</v>
      </c>
      <c r="B1238" s="56"/>
      <c r="C1238" s="56" t="s">
        <v>304</v>
      </c>
      <c r="D1238" s="56" t="s">
        <v>305</v>
      </c>
      <c r="E1238" s="56" t="s">
        <v>2157</v>
      </c>
      <c r="F1238" s="56" t="s">
        <v>2158</v>
      </c>
      <c r="G1238" s="56"/>
      <c r="H1238" s="56"/>
      <c r="I1238" s="56" t="s">
        <v>110</v>
      </c>
      <c r="J1238" s="56" t="s">
        <v>476</v>
      </c>
      <c r="K1238" s="56" t="s">
        <v>52</v>
      </c>
      <c r="L1238" s="56">
        <v>0</v>
      </c>
      <c r="M1238" s="56" t="str">
        <f t="shared" si="38"/>
        <v>TB_SAL_PROM_COND.MAX_SALE_AMT</v>
      </c>
      <c r="N1238" s="54" t="str">
        <f t="shared" si="39"/>
        <v>프로모션조건^TB_SAL_PROM_COND^최대구매금액^MAX_SALE_AMT^^NUMBER^20,5^Y^0</v>
      </c>
    </row>
    <row r="1239" spans="1:14" x14ac:dyDescent="0.25">
      <c r="A1239" s="56" t="s">
        <v>670</v>
      </c>
      <c r="B1239" s="56"/>
      <c r="C1239" s="56" t="s">
        <v>304</v>
      </c>
      <c r="D1239" s="56" t="s">
        <v>305</v>
      </c>
      <c r="E1239" s="56" t="s">
        <v>2159</v>
      </c>
      <c r="F1239" s="56" t="s">
        <v>2160</v>
      </c>
      <c r="G1239" s="56"/>
      <c r="H1239" s="56"/>
      <c r="I1239" s="56" t="s">
        <v>37</v>
      </c>
      <c r="J1239" s="56">
        <v>3</v>
      </c>
      <c r="K1239" s="56" t="s">
        <v>52</v>
      </c>
      <c r="L1239" s="56"/>
      <c r="M1239" s="56" t="str">
        <f t="shared" si="38"/>
        <v>TB_SAL_PROM_COND.ITEM_TRG_DIV_CD</v>
      </c>
      <c r="N1239" s="54" t="str">
        <f t="shared" si="39"/>
        <v>프로모션조건^TB_SAL_PROM_COND^품목대상구분코드^ITEM_TRG_DIV_CD^^VARCHAR2^3^Y^</v>
      </c>
    </row>
    <row r="1240" spans="1:14" x14ac:dyDescent="0.25">
      <c r="A1240" s="56" t="s">
        <v>670</v>
      </c>
      <c r="B1240" s="56"/>
      <c r="C1240" s="56" t="s">
        <v>304</v>
      </c>
      <c r="D1240" s="56" t="s">
        <v>305</v>
      </c>
      <c r="E1240" s="56" t="s">
        <v>2161</v>
      </c>
      <c r="F1240" s="56" t="s">
        <v>2162</v>
      </c>
      <c r="G1240" s="56"/>
      <c r="H1240" s="56"/>
      <c r="I1240" s="56" t="s">
        <v>37</v>
      </c>
      <c r="J1240" s="56">
        <v>3</v>
      </c>
      <c r="K1240" s="56" t="s">
        <v>52</v>
      </c>
      <c r="L1240" s="56"/>
      <c r="M1240" s="56" t="str">
        <f t="shared" si="38"/>
        <v>TB_SAL_PROM_COND.APPLY_STD_DIV_CD</v>
      </c>
      <c r="N1240" s="54" t="str">
        <f t="shared" si="39"/>
        <v>프로모션조건^TB_SAL_PROM_COND^적용기준구분코드^APPLY_STD_DIV_CD^^VARCHAR2^3^Y^</v>
      </c>
    </row>
    <row r="1241" spans="1:14" x14ac:dyDescent="0.25">
      <c r="A1241" s="56" t="s">
        <v>670</v>
      </c>
      <c r="B1241" s="56"/>
      <c r="C1241" s="56" t="s">
        <v>304</v>
      </c>
      <c r="D1241" s="56" t="s">
        <v>305</v>
      </c>
      <c r="E1241" s="56" t="s">
        <v>2163</v>
      </c>
      <c r="F1241" s="56" t="s">
        <v>2164</v>
      </c>
      <c r="G1241" s="56"/>
      <c r="H1241" s="56"/>
      <c r="I1241" s="56" t="s">
        <v>37</v>
      </c>
      <c r="J1241" s="56">
        <v>1</v>
      </c>
      <c r="K1241" s="56" t="s">
        <v>52</v>
      </c>
      <c r="L1241" s="56" t="s">
        <v>1496</v>
      </c>
      <c r="M1241" s="56" t="str">
        <f t="shared" si="38"/>
        <v>TB_SAL_PROM_COND.EACH_APPLY_YN</v>
      </c>
      <c r="N1241" s="54" t="str">
        <f t="shared" si="39"/>
        <v>프로모션조건^TB_SAL_PROM_COND^개별적용여부^EACH_APPLY_YN^^VARCHAR2^1^Y^'N'</v>
      </c>
    </row>
    <row r="1242" spans="1:14" x14ac:dyDescent="0.25">
      <c r="A1242" s="56" t="s">
        <v>670</v>
      </c>
      <c r="B1242" s="56"/>
      <c r="C1242" s="56" t="s">
        <v>304</v>
      </c>
      <c r="D1242" s="56" t="s">
        <v>305</v>
      </c>
      <c r="E1242" s="56" t="s">
        <v>2078</v>
      </c>
      <c r="F1242" s="56" t="s">
        <v>2079</v>
      </c>
      <c r="G1242" s="56"/>
      <c r="H1242" s="56"/>
      <c r="I1242" s="56" t="s">
        <v>110</v>
      </c>
      <c r="J1242" s="56" t="s">
        <v>476</v>
      </c>
      <c r="K1242" s="56" t="s">
        <v>52</v>
      </c>
      <c r="L1242" s="56">
        <v>0</v>
      </c>
      <c r="M1242" s="56" t="str">
        <f t="shared" si="38"/>
        <v>TB_SAL_PROM_COND.APPLY_QTY</v>
      </c>
      <c r="N1242" s="54" t="str">
        <f t="shared" si="39"/>
        <v>프로모션조건^TB_SAL_PROM_COND^적용수량^APPLY_QTY^^NUMBER^20,5^Y^0</v>
      </c>
    </row>
    <row r="1243" spans="1:14" x14ac:dyDescent="0.25">
      <c r="A1243" s="56" t="s">
        <v>670</v>
      </c>
      <c r="B1243" s="56"/>
      <c r="C1243" s="56" t="s">
        <v>304</v>
      </c>
      <c r="D1243" s="56" t="s">
        <v>305</v>
      </c>
      <c r="E1243" s="56" t="s">
        <v>2165</v>
      </c>
      <c r="F1243" s="56" t="s">
        <v>2166</v>
      </c>
      <c r="G1243" s="56"/>
      <c r="H1243" s="56"/>
      <c r="I1243" s="56" t="s">
        <v>37</v>
      </c>
      <c r="J1243" s="56">
        <v>3</v>
      </c>
      <c r="K1243" s="56" t="s">
        <v>52</v>
      </c>
      <c r="L1243" s="56" t="s">
        <v>2150</v>
      </c>
      <c r="M1243" s="56" t="str">
        <f t="shared" si="38"/>
        <v>TB_SAL_PROM_COND.PROM_BNFT_CD</v>
      </c>
      <c r="N1243" s="54" t="str">
        <f t="shared" si="39"/>
        <v>프로모션조건^TB_SAL_PROM_COND^프로모션혜택코드^PROM_BNFT_CD^^VARCHAR2^3^Y^'000'</v>
      </c>
    </row>
    <row r="1244" spans="1:14" x14ac:dyDescent="0.25">
      <c r="A1244" s="56" t="s">
        <v>670</v>
      </c>
      <c r="B1244" s="56"/>
      <c r="C1244" s="56" t="s">
        <v>304</v>
      </c>
      <c r="D1244" s="56" t="s">
        <v>305</v>
      </c>
      <c r="E1244" s="56" t="s">
        <v>50</v>
      </c>
      <c r="F1244" s="56" t="s">
        <v>51</v>
      </c>
      <c r="G1244" s="56"/>
      <c r="H1244" s="56"/>
      <c r="I1244" s="56" t="s">
        <v>37</v>
      </c>
      <c r="J1244" s="56">
        <v>1</v>
      </c>
      <c r="K1244" s="56" t="s">
        <v>52</v>
      </c>
      <c r="L1244" s="56" t="s">
        <v>1276</v>
      </c>
      <c r="M1244" s="56" t="str">
        <f t="shared" si="38"/>
        <v>TB_SAL_PROM_COND.USE_YN</v>
      </c>
      <c r="N1244" s="54" t="str">
        <f t="shared" si="39"/>
        <v>프로모션조건^TB_SAL_PROM_COND^사용여부^USE_YN^^VARCHAR2^1^Y^'Y'</v>
      </c>
    </row>
    <row r="1245" spans="1:14" x14ac:dyDescent="0.25">
      <c r="A1245" s="56" t="s">
        <v>670</v>
      </c>
      <c r="B1245" s="56"/>
      <c r="C1245" s="56" t="s">
        <v>304</v>
      </c>
      <c r="D1245" s="56" t="s">
        <v>305</v>
      </c>
      <c r="E1245" s="56" t="s">
        <v>53</v>
      </c>
      <c r="F1245" s="56" t="s">
        <v>54</v>
      </c>
      <c r="G1245" s="56"/>
      <c r="H1245" s="56"/>
      <c r="I1245" s="56" t="s">
        <v>37</v>
      </c>
      <c r="J1245" s="56">
        <v>14</v>
      </c>
      <c r="K1245" s="56" t="s">
        <v>52</v>
      </c>
      <c r="L1245" s="56"/>
      <c r="M1245" s="56" t="str">
        <f t="shared" si="38"/>
        <v>TB_SAL_PROM_COND.REG_DTM</v>
      </c>
      <c r="N1245" s="54" t="str">
        <f t="shared" si="39"/>
        <v>프로모션조건^TB_SAL_PROM_COND^등록일시^REG_DTM^^VARCHAR2^14^Y^</v>
      </c>
    </row>
    <row r="1246" spans="1:14" x14ac:dyDescent="0.25">
      <c r="A1246" s="56" t="s">
        <v>670</v>
      </c>
      <c r="B1246" s="56"/>
      <c r="C1246" s="56" t="s">
        <v>304</v>
      </c>
      <c r="D1246" s="56" t="s">
        <v>305</v>
      </c>
      <c r="E1246" s="56" t="s">
        <v>55</v>
      </c>
      <c r="F1246" s="56" t="s">
        <v>56</v>
      </c>
      <c r="G1246" s="56"/>
      <c r="H1246" s="56"/>
      <c r="I1246" s="56" t="s">
        <v>37</v>
      </c>
      <c r="J1246" s="56">
        <v>32</v>
      </c>
      <c r="K1246" s="56" t="s">
        <v>52</v>
      </c>
      <c r="L1246" s="56"/>
      <c r="M1246" s="56" t="str">
        <f t="shared" si="38"/>
        <v>TB_SAL_PROM_COND.REGR_ID</v>
      </c>
      <c r="N1246" s="54" t="str">
        <f t="shared" si="39"/>
        <v>프로모션조건^TB_SAL_PROM_COND^등록자ID^REGR_ID^^VARCHAR2^32^Y^</v>
      </c>
    </row>
    <row r="1247" spans="1:14" x14ac:dyDescent="0.25">
      <c r="A1247" s="56" t="s">
        <v>670</v>
      </c>
      <c r="B1247" s="56"/>
      <c r="C1247" s="56" t="s">
        <v>304</v>
      </c>
      <c r="D1247" s="56" t="s">
        <v>305</v>
      </c>
      <c r="E1247" s="56" t="s">
        <v>57</v>
      </c>
      <c r="F1247" s="56" t="s">
        <v>58</v>
      </c>
      <c r="G1247" s="56"/>
      <c r="H1247" s="56"/>
      <c r="I1247" s="56" t="s">
        <v>37</v>
      </c>
      <c r="J1247" s="56">
        <v>14</v>
      </c>
      <c r="K1247" s="56" t="s">
        <v>52</v>
      </c>
      <c r="L1247" s="56"/>
      <c r="M1247" s="56" t="str">
        <f t="shared" si="38"/>
        <v>TB_SAL_PROM_COND.MOD_DTM</v>
      </c>
      <c r="N1247" s="54" t="str">
        <f t="shared" si="39"/>
        <v>프로모션조건^TB_SAL_PROM_COND^수정일시^MOD_DTM^^VARCHAR2^14^Y^</v>
      </c>
    </row>
    <row r="1248" spans="1:14" x14ac:dyDescent="0.25">
      <c r="A1248" s="56" t="s">
        <v>670</v>
      </c>
      <c r="B1248" s="56"/>
      <c r="C1248" s="56" t="s">
        <v>304</v>
      </c>
      <c r="D1248" s="56" t="s">
        <v>305</v>
      </c>
      <c r="E1248" s="56" t="s">
        <v>59</v>
      </c>
      <c r="F1248" s="56" t="s">
        <v>60</v>
      </c>
      <c r="G1248" s="56"/>
      <c r="H1248" s="56"/>
      <c r="I1248" s="56" t="s">
        <v>37</v>
      </c>
      <c r="J1248" s="56">
        <v>32</v>
      </c>
      <c r="K1248" s="56" t="s">
        <v>52</v>
      </c>
      <c r="L1248" s="56"/>
      <c r="M1248" s="56" t="str">
        <f t="shared" si="38"/>
        <v>TB_SAL_PROM_COND.MODR_ID</v>
      </c>
      <c r="N1248" s="54" t="str">
        <f t="shared" si="39"/>
        <v>프로모션조건^TB_SAL_PROM_COND^수정자ID^MODR_ID^^VARCHAR2^32^Y^</v>
      </c>
    </row>
    <row r="1249" spans="1:14" x14ac:dyDescent="0.25">
      <c r="A1249" s="56" t="s">
        <v>670</v>
      </c>
      <c r="B1249" s="56"/>
      <c r="C1249" s="56" t="s">
        <v>304</v>
      </c>
      <c r="D1249" s="56" t="s">
        <v>305</v>
      </c>
      <c r="E1249" s="56" t="s">
        <v>2167</v>
      </c>
      <c r="F1249" s="56" t="s">
        <v>2168</v>
      </c>
      <c r="G1249" s="56"/>
      <c r="H1249" s="56"/>
      <c r="I1249" s="56" t="s">
        <v>37</v>
      </c>
      <c r="J1249" s="56">
        <v>3</v>
      </c>
      <c r="K1249" s="56" t="s">
        <v>52</v>
      </c>
      <c r="L1249" s="56"/>
      <c r="M1249" s="56" t="str">
        <f t="shared" si="38"/>
        <v>TB_SAL_PROM_COND.SALE_AMT_APPLY_DIV_CD</v>
      </c>
      <c r="N1249" s="54" t="str">
        <f t="shared" si="39"/>
        <v>프로모션조건^TB_SAL_PROM_COND^구매금액적용구분코드^SALE_AMT_APPLY_DIV_CD^^VARCHAR2^3^Y^</v>
      </c>
    </row>
    <row r="1250" spans="1:14" x14ac:dyDescent="0.25">
      <c r="A1250" s="56" t="s">
        <v>670</v>
      </c>
      <c r="B1250" s="56"/>
      <c r="C1250" s="56" t="s">
        <v>306</v>
      </c>
      <c r="D1250" s="56" t="s">
        <v>307</v>
      </c>
      <c r="E1250" s="56" t="s">
        <v>765</v>
      </c>
      <c r="F1250" s="56" t="s">
        <v>766</v>
      </c>
      <c r="G1250" s="56" t="s">
        <v>52</v>
      </c>
      <c r="H1250" s="56"/>
      <c r="I1250" s="56" t="s">
        <v>37</v>
      </c>
      <c r="J1250" s="56">
        <v>6</v>
      </c>
      <c r="K1250" s="56" t="s">
        <v>52</v>
      </c>
      <c r="L1250" s="56"/>
      <c r="M1250" s="56" t="str">
        <f t="shared" si="38"/>
        <v>TB_SAL_PROM_COND_ITEM.PROM_CD</v>
      </c>
      <c r="N1250" s="54" t="str">
        <f t="shared" si="39"/>
        <v>프로모션조건품목^TB_SAL_PROM_COND_ITEM^프로모션코드^PROM_CD^Y^VARCHAR2^6^Y^</v>
      </c>
    </row>
    <row r="1251" spans="1:14" x14ac:dyDescent="0.25">
      <c r="A1251" s="56" t="s">
        <v>670</v>
      </c>
      <c r="B1251" s="56"/>
      <c r="C1251" s="56" t="s">
        <v>306</v>
      </c>
      <c r="D1251" s="56" t="s">
        <v>307</v>
      </c>
      <c r="E1251" s="56" t="s">
        <v>1810</v>
      </c>
      <c r="F1251" s="56" t="s">
        <v>1811</v>
      </c>
      <c r="G1251" s="56" t="s">
        <v>52</v>
      </c>
      <c r="H1251" s="56"/>
      <c r="I1251" s="56" t="s">
        <v>37</v>
      </c>
      <c r="J1251" s="56">
        <v>3</v>
      </c>
      <c r="K1251" s="56" t="s">
        <v>52</v>
      </c>
      <c r="L1251" s="56"/>
      <c r="M1251" s="56" t="str">
        <f t="shared" si="38"/>
        <v>TB_SAL_PROM_COND_ITEM.PROM_COND_CD</v>
      </c>
      <c r="N1251" s="54" t="str">
        <f t="shared" si="39"/>
        <v>프로모션조건품목^TB_SAL_PROM_COND_ITEM^프로모션조건코드^PROM_COND_CD^Y^VARCHAR2^3^Y^</v>
      </c>
    </row>
    <row r="1252" spans="1:14" x14ac:dyDescent="0.25">
      <c r="A1252" s="56" t="s">
        <v>670</v>
      </c>
      <c r="B1252" s="56"/>
      <c r="C1252" s="56" t="s">
        <v>306</v>
      </c>
      <c r="D1252" s="56" t="s">
        <v>307</v>
      </c>
      <c r="E1252" s="56" t="s">
        <v>829</v>
      </c>
      <c r="F1252" s="56" t="s">
        <v>838</v>
      </c>
      <c r="G1252" s="56" t="s">
        <v>52</v>
      </c>
      <c r="H1252" s="56"/>
      <c r="I1252" s="56" t="s">
        <v>37</v>
      </c>
      <c r="J1252" s="56">
        <v>20</v>
      </c>
      <c r="K1252" s="56" t="s">
        <v>52</v>
      </c>
      <c r="L1252" s="56"/>
      <c r="M1252" s="56" t="str">
        <f t="shared" si="38"/>
        <v>TB_SAL_PROM_COND_ITEM.ITEM_CD</v>
      </c>
      <c r="N1252" s="54" t="str">
        <f t="shared" si="39"/>
        <v>프로모션조건품목^TB_SAL_PROM_COND_ITEM^품목코드^ITEM_CD^Y^VARCHAR2^20^Y^</v>
      </c>
    </row>
    <row r="1253" spans="1:14" x14ac:dyDescent="0.25">
      <c r="A1253" s="56" t="s">
        <v>670</v>
      </c>
      <c r="B1253" s="56"/>
      <c r="C1253" s="56" t="s">
        <v>306</v>
      </c>
      <c r="D1253" s="56" t="s">
        <v>307</v>
      </c>
      <c r="E1253" s="56" t="s">
        <v>2078</v>
      </c>
      <c r="F1253" s="56" t="s">
        <v>2079</v>
      </c>
      <c r="G1253" s="56"/>
      <c r="H1253" s="56"/>
      <c r="I1253" s="56" t="s">
        <v>110</v>
      </c>
      <c r="J1253" s="56" t="s">
        <v>476</v>
      </c>
      <c r="K1253" s="56" t="s">
        <v>52</v>
      </c>
      <c r="L1253" s="56">
        <v>0</v>
      </c>
      <c r="M1253" s="56" t="str">
        <f t="shared" si="38"/>
        <v>TB_SAL_PROM_COND_ITEM.APPLY_QTY</v>
      </c>
      <c r="N1253" s="54" t="str">
        <f t="shared" si="39"/>
        <v>프로모션조건품목^TB_SAL_PROM_COND_ITEM^적용수량^APPLY_QTY^^NUMBER^20,5^Y^0</v>
      </c>
    </row>
    <row r="1254" spans="1:14" x14ac:dyDescent="0.25">
      <c r="A1254" s="56" t="s">
        <v>670</v>
      </c>
      <c r="B1254" s="56"/>
      <c r="C1254" s="56" t="s">
        <v>306</v>
      </c>
      <c r="D1254" s="56" t="s">
        <v>307</v>
      </c>
      <c r="E1254" s="56" t="s">
        <v>2169</v>
      </c>
      <c r="F1254" s="56" t="s">
        <v>2170</v>
      </c>
      <c r="G1254" s="56"/>
      <c r="H1254" s="56"/>
      <c r="I1254" s="56" t="s">
        <v>37</v>
      </c>
      <c r="J1254" s="56">
        <v>1</v>
      </c>
      <c r="K1254" s="56" t="s">
        <v>52</v>
      </c>
      <c r="L1254" s="56" t="s">
        <v>1496</v>
      </c>
      <c r="M1254" s="56" t="str">
        <f t="shared" si="38"/>
        <v>TB_SAL_PROM_COND_ITEM.POINT_ACC_EXCP_YN</v>
      </c>
      <c r="N1254" s="54" t="str">
        <f t="shared" si="39"/>
        <v>프로모션조건품목^TB_SAL_PROM_COND_ITEM^포인트적립제외여부^POINT_ACC_EXCP_YN^^VARCHAR2^1^Y^'N'</v>
      </c>
    </row>
    <row r="1255" spans="1:14" x14ac:dyDescent="0.25">
      <c r="A1255" s="56" t="s">
        <v>670</v>
      </c>
      <c r="B1255" s="56"/>
      <c r="C1255" s="56" t="s">
        <v>306</v>
      </c>
      <c r="D1255" s="56" t="s">
        <v>307</v>
      </c>
      <c r="E1255" s="56" t="s">
        <v>50</v>
      </c>
      <c r="F1255" s="56" t="s">
        <v>51</v>
      </c>
      <c r="G1255" s="56"/>
      <c r="H1255" s="56"/>
      <c r="I1255" s="56" t="s">
        <v>37</v>
      </c>
      <c r="J1255" s="56">
        <v>1</v>
      </c>
      <c r="K1255" s="56" t="s">
        <v>52</v>
      </c>
      <c r="L1255" s="56" t="s">
        <v>1276</v>
      </c>
      <c r="M1255" s="56" t="str">
        <f t="shared" si="38"/>
        <v>TB_SAL_PROM_COND_ITEM.USE_YN</v>
      </c>
      <c r="N1255" s="54" t="str">
        <f t="shared" si="39"/>
        <v>프로모션조건품목^TB_SAL_PROM_COND_ITEM^사용여부^USE_YN^^VARCHAR2^1^Y^'Y'</v>
      </c>
    </row>
    <row r="1256" spans="1:14" x14ac:dyDescent="0.25">
      <c r="A1256" s="56" t="s">
        <v>670</v>
      </c>
      <c r="B1256" s="56"/>
      <c r="C1256" s="56" t="s">
        <v>306</v>
      </c>
      <c r="D1256" s="56" t="s">
        <v>307</v>
      </c>
      <c r="E1256" s="56" t="s">
        <v>53</v>
      </c>
      <c r="F1256" s="56" t="s">
        <v>54</v>
      </c>
      <c r="G1256" s="56"/>
      <c r="H1256" s="56"/>
      <c r="I1256" s="56" t="s">
        <v>37</v>
      </c>
      <c r="J1256" s="56">
        <v>14</v>
      </c>
      <c r="K1256" s="56" t="s">
        <v>52</v>
      </c>
      <c r="L1256" s="56"/>
      <c r="M1256" s="56" t="str">
        <f t="shared" si="38"/>
        <v>TB_SAL_PROM_COND_ITEM.REG_DTM</v>
      </c>
      <c r="N1256" s="54" t="str">
        <f t="shared" si="39"/>
        <v>프로모션조건품목^TB_SAL_PROM_COND_ITEM^등록일시^REG_DTM^^VARCHAR2^14^Y^</v>
      </c>
    </row>
    <row r="1257" spans="1:14" x14ac:dyDescent="0.25">
      <c r="A1257" s="56" t="s">
        <v>670</v>
      </c>
      <c r="B1257" s="56"/>
      <c r="C1257" s="56" t="s">
        <v>306</v>
      </c>
      <c r="D1257" s="56" t="s">
        <v>307</v>
      </c>
      <c r="E1257" s="56" t="s">
        <v>55</v>
      </c>
      <c r="F1257" s="56" t="s">
        <v>56</v>
      </c>
      <c r="G1257" s="56"/>
      <c r="H1257" s="56"/>
      <c r="I1257" s="56" t="s">
        <v>37</v>
      </c>
      <c r="J1257" s="56">
        <v>32</v>
      </c>
      <c r="K1257" s="56" t="s">
        <v>52</v>
      </c>
      <c r="L1257" s="56"/>
      <c r="M1257" s="56" t="str">
        <f t="shared" si="38"/>
        <v>TB_SAL_PROM_COND_ITEM.REGR_ID</v>
      </c>
      <c r="N1257" s="54" t="str">
        <f t="shared" si="39"/>
        <v>프로모션조건품목^TB_SAL_PROM_COND_ITEM^등록자ID^REGR_ID^^VARCHAR2^32^Y^</v>
      </c>
    </row>
    <row r="1258" spans="1:14" x14ac:dyDescent="0.25">
      <c r="A1258" s="56" t="s">
        <v>670</v>
      </c>
      <c r="B1258" s="56"/>
      <c r="C1258" s="56" t="s">
        <v>306</v>
      </c>
      <c r="D1258" s="56" t="s">
        <v>307</v>
      </c>
      <c r="E1258" s="56" t="s">
        <v>57</v>
      </c>
      <c r="F1258" s="56" t="s">
        <v>58</v>
      </c>
      <c r="G1258" s="56"/>
      <c r="H1258" s="56"/>
      <c r="I1258" s="56" t="s">
        <v>37</v>
      </c>
      <c r="J1258" s="56">
        <v>14</v>
      </c>
      <c r="K1258" s="56" t="s">
        <v>52</v>
      </c>
      <c r="L1258" s="56"/>
      <c r="M1258" s="56" t="str">
        <f t="shared" si="38"/>
        <v>TB_SAL_PROM_COND_ITEM.MOD_DTM</v>
      </c>
      <c r="N1258" s="54" t="str">
        <f t="shared" si="39"/>
        <v>프로모션조건품목^TB_SAL_PROM_COND_ITEM^수정일시^MOD_DTM^^VARCHAR2^14^Y^</v>
      </c>
    </row>
    <row r="1259" spans="1:14" x14ac:dyDescent="0.25">
      <c r="A1259" s="56" t="s">
        <v>670</v>
      </c>
      <c r="B1259" s="56"/>
      <c r="C1259" s="56" t="s">
        <v>306</v>
      </c>
      <c r="D1259" s="56" t="s">
        <v>307</v>
      </c>
      <c r="E1259" s="56" t="s">
        <v>59</v>
      </c>
      <c r="F1259" s="56" t="s">
        <v>60</v>
      </c>
      <c r="G1259" s="56"/>
      <c r="H1259" s="56"/>
      <c r="I1259" s="56" t="s">
        <v>37</v>
      </c>
      <c r="J1259" s="56">
        <v>32</v>
      </c>
      <c r="K1259" s="56" t="s">
        <v>52</v>
      </c>
      <c r="L1259" s="56"/>
      <c r="M1259" s="56" t="str">
        <f t="shared" si="38"/>
        <v>TB_SAL_PROM_COND_ITEM.MODR_ID</v>
      </c>
      <c r="N1259" s="54" t="str">
        <f t="shared" si="39"/>
        <v>프로모션조건품목^TB_SAL_PROM_COND_ITEM^수정자ID^MODR_ID^^VARCHAR2^32^Y^</v>
      </c>
    </row>
    <row r="1260" spans="1:14" x14ac:dyDescent="0.25">
      <c r="A1260" s="56" t="s">
        <v>670</v>
      </c>
      <c r="B1260" s="56"/>
      <c r="C1260" s="56" t="s">
        <v>310</v>
      </c>
      <c r="D1260" s="56" t="s">
        <v>311</v>
      </c>
      <c r="E1260" s="56" t="s">
        <v>2171</v>
      </c>
      <c r="F1260" s="56" t="s">
        <v>2172</v>
      </c>
      <c r="G1260" s="56" t="s">
        <v>52</v>
      </c>
      <c r="H1260" s="56"/>
      <c r="I1260" s="56" t="s">
        <v>37</v>
      </c>
      <c r="J1260" s="56">
        <v>20</v>
      </c>
      <c r="K1260" s="56" t="s">
        <v>52</v>
      </c>
      <c r="L1260" s="56"/>
      <c r="M1260" s="56" t="str">
        <f t="shared" si="38"/>
        <v>TB_SAL_PROM_COUP.COUP_NO</v>
      </c>
      <c r="N1260" s="54" t="str">
        <f t="shared" si="39"/>
        <v>프로모션쿠폰^TB_SAL_PROM_COUP^쿠폰번호^COUP_NO^Y^VARCHAR2^20^Y^</v>
      </c>
    </row>
    <row r="1261" spans="1:14" x14ac:dyDescent="0.25">
      <c r="A1261" s="56" t="s">
        <v>670</v>
      </c>
      <c r="B1261" s="56"/>
      <c r="C1261" s="56" t="s">
        <v>310</v>
      </c>
      <c r="D1261" s="56" t="s">
        <v>311</v>
      </c>
      <c r="E1261" s="56" t="s">
        <v>765</v>
      </c>
      <c r="F1261" s="56" t="s">
        <v>766</v>
      </c>
      <c r="G1261" s="56"/>
      <c r="H1261" s="56"/>
      <c r="I1261" s="56" t="s">
        <v>37</v>
      </c>
      <c r="J1261" s="56">
        <v>6</v>
      </c>
      <c r="K1261" s="56" t="s">
        <v>52</v>
      </c>
      <c r="L1261" s="56"/>
      <c r="M1261" s="56" t="str">
        <f t="shared" si="38"/>
        <v>TB_SAL_PROM_COUP.PROM_CD</v>
      </c>
      <c r="N1261" s="54" t="str">
        <f t="shared" si="39"/>
        <v>프로모션쿠폰^TB_SAL_PROM_COUP^프로모션코드^PROM_CD^^VARCHAR2^6^Y^</v>
      </c>
    </row>
    <row r="1262" spans="1:14" x14ac:dyDescent="0.25">
      <c r="A1262" s="56" t="s">
        <v>670</v>
      </c>
      <c r="B1262" s="56"/>
      <c r="C1262" s="56" t="s">
        <v>310</v>
      </c>
      <c r="D1262" s="56" t="s">
        <v>311</v>
      </c>
      <c r="E1262" s="56" t="s">
        <v>2173</v>
      </c>
      <c r="F1262" s="56" t="s">
        <v>2174</v>
      </c>
      <c r="G1262" s="56"/>
      <c r="H1262" s="56"/>
      <c r="I1262" s="56" t="s">
        <v>37</v>
      </c>
      <c r="J1262" s="56">
        <v>8</v>
      </c>
      <c r="K1262" s="56" t="s">
        <v>52</v>
      </c>
      <c r="L1262" s="56"/>
      <c r="M1262" s="56" t="str">
        <f t="shared" si="38"/>
        <v>TB_SAL_PROM_COUP.COUP_PBL_DT</v>
      </c>
      <c r="N1262" s="54" t="str">
        <f t="shared" si="39"/>
        <v>프로모션쿠폰^TB_SAL_PROM_COUP^쿠폰발행일자^COUP_PBL_DT^^VARCHAR2^8^Y^</v>
      </c>
    </row>
    <row r="1263" spans="1:14" x14ac:dyDescent="0.25">
      <c r="A1263" s="56" t="s">
        <v>670</v>
      </c>
      <c r="B1263" s="56"/>
      <c r="C1263" s="56" t="s">
        <v>310</v>
      </c>
      <c r="D1263" s="56" t="s">
        <v>311</v>
      </c>
      <c r="E1263" s="56" t="s">
        <v>2175</v>
      </c>
      <c r="F1263" s="56" t="s">
        <v>2176</v>
      </c>
      <c r="G1263" s="56"/>
      <c r="H1263" s="56"/>
      <c r="I1263" s="56" t="s">
        <v>37</v>
      </c>
      <c r="J1263" s="56">
        <v>10</v>
      </c>
      <c r="K1263" s="56" t="s">
        <v>52</v>
      </c>
      <c r="L1263" s="56"/>
      <c r="M1263" s="56" t="str">
        <f t="shared" si="38"/>
        <v>TB_SAL_PROM_COUP.COUP_PBL_SHOP_CD</v>
      </c>
      <c r="N1263" s="54" t="str">
        <f t="shared" si="39"/>
        <v>프로모션쿠폰^TB_SAL_PROM_COUP^쿠폰발행매장코드^COUP_PBL_SHOP_CD^^VARCHAR2^10^Y^</v>
      </c>
    </row>
    <row r="1264" spans="1:14" x14ac:dyDescent="0.25">
      <c r="A1264" s="56" t="s">
        <v>670</v>
      </c>
      <c r="B1264" s="56"/>
      <c r="C1264" s="56" t="s">
        <v>310</v>
      </c>
      <c r="D1264" s="56" t="s">
        <v>311</v>
      </c>
      <c r="E1264" s="56" t="s">
        <v>2177</v>
      </c>
      <c r="F1264" s="56" t="s">
        <v>2178</v>
      </c>
      <c r="G1264" s="56"/>
      <c r="H1264" s="56"/>
      <c r="I1264" s="56" t="s">
        <v>37</v>
      </c>
      <c r="J1264" s="56">
        <v>3</v>
      </c>
      <c r="K1264" s="56" t="s">
        <v>52</v>
      </c>
      <c r="L1264" s="56"/>
      <c r="M1264" s="56" t="str">
        <f t="shared" si="38"/>
        <v>TB_SAL_PROM_COUP.COUP_USE_TRG_CD</v>
      </c>
      <c r="N1264" s="54" t="str">
        <f t="shared" si="39"/>
        <v>프로모션쿠폰^TB_SAL_PROM_COUP^쿠폰사용대상코드^COUP_USE_TRG_CD^^VARCHAR2^3^Y^</v>
      </c>
    </row>
    <row r="1265" spans="1:14" x14ac:dyDescent="0.25">
      <c r="A1265" s="56" t="s">
        <v>670</v>
      </c>
      <c r="B1265" s="56"/>
      <c r="C1265" s="56" t="s">
        <v>310</v>
      </c>
      <c r="D1265" s="56" t="s">
        <v>311</v>
      </c>
      <c r="E1265" s="56" t="s">
        <v>2105</v>
      </c>
      <c r="F1265" s="56" t="s">
        <v>2106</v>
      </c>
      <c r="G1265" s="56"/>
      <c r="H1265" s="56"/>
      <c r="I1265" s="56" t="s">
        <v>37</v>
      </c>
      <c r="J1265" s="56">
        <v>6</v>
      </c>
      <c r="K1265" s="56" t="s">
        <v>52</v>
      </c>
      <c r="L1265" s="56"/>
      <c r="M1265" s="56" t="str">
        <f t="shared" si="38"/>
        <v>TB_SAL_PROM_COUP.COUP_USE_PROM_CD</v>
      </c>
      <c r="N1265" s="54" t="str">
        <f t="shared" si="39"/>
        <v>프로모션쿠폰^TB_SAL_PROM_COUP^쿠폰사용프로모션코드^COUP_USE_PROM_CD^^VARCHAR2^6^Y^</v>
      </c>
    </row>
    <row r="1266" spans="1:14" x14ac:dyDescent="0.25">
      <c r="A1266" s="56" t="s">
        <v>670</v>
      </c>
      <c r="B1266" s="56"/>
      <c r="C1266" s="56" t="s">
        <v>310</v>
      </c>
      <c r="D1266" s="56" t="s">
        <v>311</v>
      </c>
      <c r="E1266" s="56" t="s">
        <v>2116</v>
      </c>
      <c r="F1266" s="56" t="s">
        <v>2117</v>
      </c>
      <c r="G1266" s="56"/>
      <c r="H1266" s="56"/>
      <c r="I1266" s="56" t="s">
        <v>37</v>
      </c>
      <c r="J1266" s="56">
        <v>20</v>
      </c>
      <c r="K1266" s="56"/>
      <c r="L1266" s="56"/>
      <c r="M1266" s="56" t="str">
        <f t="shared" si="38"/>
        <v>TB_SAL_PROM_COUP.ONLINE_PROM_CD</v>
      </c>
      <c r="N1266" s="54" t="str">
        <f t="shared" si="39"/>
        <v>프로모션쿠폰^TB_SAL_PROM_COUP^온라인프로모션코드^ONLINE_PROM_CD^^VARCHAR2^20^^</v>
      </c>
    </row>
    <row r="1267" spans="1:14" x14ac:dyDescent="0.25">
      <c r="A1267" s="56" t="s">
        <v>670</v>
      </c>
      <c r="B1267" s="56"/>
      <c r="C1267" s="56" t="s">
        <v>310</v>
      </c>
      <c r="D1267" s="56" t="s">
        <v>311</v>
      </c>
      <c r="E1267" s="56" t="s">
        <v>2179</v>
      </c>
      <c r="F1267" s="56" t="s">
        <v>2180</v>
      </c>
      <c r="G1267" s="56"/>
      <c r="H1267" s="56"/>
      <c r="I1267" s="56" t="s">
        <v>37</v>
      </c>
      <c r="J1267" s="56">
        <v>3</v>
      </c>
      <c r="K1267" s="56" t="s">
        <v>52</v>
      </c>
      <c r="L1267" s="56"/>
      <c r="M1267" s="56" t="str">
        <f t="shared" si="38"/>
        <v>TB_SAL_PROM_COUP.COUP_USE_DIV_CD</v>
      </c>
      <c r="N1267" s="54" t="str">
        <f t="shared" si="39"/>
        <v>프로모션쿠폰^TB_SAL_PROM_COUP^쿠폰사용구분코드^COUP_USE_DIV_CD^^VARCHAR2^3^Y^</v>
      </c>
    </row>
    <row r="1268" spans="1:14" x14ac:dyDescent="0.25">
      <c r="A1268" s="56" t="s">
        <v>670</v>
      </c>
      <c r="B1268" s="56"/>
      <c r="C1268" s="56" t="s">
        <v>310</v>
      </c>
      <c r="D1268" s="56" t="s">
        <v>311</v>
      </c>
      <c r="E1268" s="56" t="s">
        <v>2181</v>
      </c>
      <c r="F1268" s="56" t="s">
        <v>2182</v>
      </c>
      <c r="G1268" s="56"/>
      <c r="H1268" s="56"/>
      <c r="I1268" s="56" t="s">
        <v>37</v>
      </c>
      <c r="J1268" s="56">
        <v>14</v>
      </c>
      <c r="K1268" s="56"/>
      <c r="L1268" s="56"/>
      <c r="M1268" s="56" t="str">
        <f t="shared" si="38"/>
        <v>TB_SAL_PROM_COUP.COUP_USE_DTM</v>
      </c>
      <c r="N1268" s="54" t="str">
        <f t="shared" si="39"/>
        <v>프로모션쿠폰^TB_SAL_PROM_COUP^쿠폰사용일시^COUP_USE_DTM^^VARCHAR2^14^^</v>
      </c>
    </row>
    <row r="1269" spans="1:14" x14ac:dyDescent="0.25">
      <c r="A1269" s="56" t="s">
        <v>670</v>
      </c>
      <c r="B1269" s="56"/>
      <c r="C1269" s="56" t="s">
        <v>310</v>
      </c>
      <c r="D1269" s="56" t="s">
        <v>311</v>
      </c>
      <c r="E1269" s="56" t="s">
        <v>2183</v>
      </c>
      <c r="F1269" s="56" t="s">
        <v>2184</v>
      </c>
      <c r="G1269" s="56"/>
      <c r="H1269" s="56"/>
      <c r="I1269" s="56" t="s">
        <v>37</v>
      </c>
      <c r="J1269" s="56">
        <v>3</v>
      </c>
      <c r="K1269" s="56"/>
      <c r="L1269" s="56"/>
      <c r="M1269" s="56" t="str">
        <f t="shared" si="38"/>
        <v>TB_SAL_PROM_COUP.COUP_USE_TP_CD</v>
      </c>
      <c r="N1269" s="54" t="str">
        <f t="shared" si="39"/>
        <v>프로모션쿠폰^TB_SAL_PROM_COUP^쿠폰사용유형코드^COUP_USE_TP_CD^^VARCHAR2^3^^</v>
      </c>
    </row>
    <row r="1270" spans="1:14" x14ac:dyDescent="0.25">
      <c r="A1270" s="56" t="s">
        <v>670</v>
      </c>
      <c r="B1270" s="56"/>
      <c r="C1270" s="56" t="s">
        <v>310</v>
      </c>
      <c r="D1270" s="56" t="s">
        <v>311</v>
      </c>
      <c r="E1270" s="56" t="s">
        <v>2185</v>
      </c>
      <c r="F1270" s="56" t="s">
        <v>2186</v>
      </c>
      <c r="G1270" s="56"/>
      <c r="H1270" s="56"/>
      <c r="I1270" s="56" t="s">
        <v>37</v>
      </c>
      <c r="J1270" s="56">
        <v>10</v>
      </c>
      <c r="K1270" s="56"/>
      <c r="L1270" s="56"/>
      <c r="M1270" s="56" t="str">
        <f t="shared" si="38"/>
        <v>TB_SAL_PROM_COUP.COUP_USE_SHOP_CD</v>
      </c>
      <c r="N1270" s="54" t="str">
        <f t="shared" si="39"/>
        <v>프로모션쿠폰^TB_SAL_PROM_COUP^쿠폰사용매장코드^COUP_USE_SHOP_CD^^VARCHAR2^10^^</v>
      </c>
    </row>
    <row r="1271" spans="1:14" x14ac:dyDescent="0.25">
      <c r="A1271" s="56" t="s">
        <v>670</v>
      </c>
      <c r="B1271" s="56"/>
      <c r="C1271" s="56" t="s">
        <v>310</v>
      </c>
      <c r="D1271" s="56" t="s">
        <v>311</v>
      </c>
      <c r="E1271" s="56" t="s">
        <v>2080</v>
      </c>
      <c r="F1271" s="56" t="s">
        <v>2081</v>
      </c>
      <c r="G1271" s="56"/>
      <c r="H1271" s="56"/>
      <c r="I1271" s="56" t="s">
        <v>37</v>
      </c>
      <c r="J1271" s="56">
        <v>1</v>
      </c>
      <c r="K1271" s="56" t="s">
        <v>52</v>
      </c>
      <c r="L1271" s="56" t="s">
        <v>1496</v>
      </c>
      <c r="M1271" s="56" t="str">
        <f t="shared" si="38"/>
        <v>TB_SAL_PROM_COUP.DEL_YN</v>
      </c>
      <c r="N1271" s="54" t="str">
        <f t="shared" si="39"/>
        <v>프로모션쿠폰^TB_SAL_PROM_COUP^삭제여부^DEL_YN^^VARCHAR2^1^Y^'N'</v>
      </c>
    </row>
    <row r="1272" spans="1:14" x14ac:dyDescent="0.25">
      <c r="A1272" s="56" t="s">
        <v>670</v>
      </c>
      <c r="B1272" s="56"/>
      <c r="C1272" s="56" t="s">
        <v>310</v>
      </c>
      <c r="D1272" s="56" t="s">
        <v>311</v>
      </c>
      <c r="E1272" s="56" t="s">
        <v>61</v>
      </c>
      <c r="F1272" s="56" t="s">
        <v>62</v>
      </c>
      <c r="G1272" s="56"/>
      <c r="H1272" s="56"/>
      <c r="I1272" s="56" t="s">
        <v>37</v>
      </c>
      <c r="J1272" s="56">
        <v>2000</v>
      </c>
      <c r="K1272" s="56"/>
      <c r="L1272" s="56"/>
      <c r="M1272" s="56" t="str">
        <f t="shared" si="38"/>
        <v>TB_SAL_PROM_COUP.REMARK</v>
      </c>
      <c r="N1272" s="54" t="str">
        <f t="shared" si="39"/>
        <v>프로모션쿠폰^TB_SAL_PROM_COUP^비고^REMARK^^VARCHAR2^2000^^</v>
      </c>
    </row>
    <row r="1273" spans="1:14" x14ac:dyDescent="0.25">
      <c r="A1273" s="56" t="s">
        <v>670</v>
      </c>
      <c r="B1273" s="56"/>
      <c r="C1273" s="56" t="s">
        <v>310</v>
      </c>
      <c r="D1273" s="56" t="s">
        <v>311</v>
      </c>
      <c r="E1273" s="56" t="s">
        <v>53</v>
      </c>
      <c r="F1273" s="56" t="s">
        <v>54</v>
      </c>
      <c r="G1273" s="56"/>
      <c r="H1273" s="56"/>
      <c r="I1273" s="56" t="s">
        <v>37</v>
      </c>
      <c r="J1273" s="56">
        <v>14</v>
      </c>
      <c r="K1273" s="56" t="s">
        <v>52</v>
      </c>
      <c r="L1273" s="56"/>
      <c r="M1273" s="56" t="str">
        <f t="shared" si="38"/>
        <v>TB_SAL_PROM_COUP.REG_DTM</v>
      </c>
      <c r="N1273" s="54" t="str">
        <f t="shared" si="39"/>
        <v>프로모션쿠폰^TB_SAL_PROM_COUP^등록일시^REG_DTM^^VARCHAR2^14^Y^</v>
      </c>
    </row>
    <row r="1274" spans="1:14" x14ac:dyDescent="0.25">
      <c r="A1274" s="56" t="s">
        <v>670</v>
      </c>
      <c r="B1274" s="56"/>
      <c r="C1274" s="56" t="s">
        <v>310</v>
      </c>
      <c r="D1274" s="56" t="s">
        <v>311</v>
      </c>
      <c r="E1274" s="56" t="s">
        <v>55</v>
      </c>
      <c r="F1274" s="56" t="s">
        <v>56</v>
      </c>
      <c r="G1274" s="56"/>
      <c r="H1274" s="56"/>
      <c r="I1274" s="56" t="s">
        <v>37</v>
      </c>
      <c r="J1274" s="56">
        <v>32</v>
      </c>
      <c r="K1274" s="56" t="s">
        <v>52</v>
      </c>
      <c r="L1274" s="56"/>
      <c r="M1274" s="56" t="str">
        <f t="shared" si="38"/>
        <v>TB_SAL_PROM_COUP.REGR_ID</v>
      </c>
      <c r="N1274" s="54" t="str">
        <f t="shared" si="39"/>
        <v>프로모션쿠폰^TB_SAL_PROM_COUP^등록자ID^REGR_ID^^VARCHAR2^32^Y^</v>
      </c>
    </row>
    <row r="1275" spans="1:14" x14ac:dyDescent="0.25">
      <c r="A1275" s="56" t="s">
        <v>670</v>
      </c>
      <c r="B1275" s="56"/>
      <c r="C1275" s="56" t="s">
        <v>310</v>
      </c>
      <c r="D1275" s="56" t="s">
        <v>311</v>
      </c>
      <c r="E1275" s="56" t="s">
        <v>57</v>
      </c>
      <c r="F1275" s="56" t="s">
        <v>58</v>
      </c>
      <c r="G1275" s="56"/>
      <c r="H1275" s="56"/>
      <c r="I1275" s="56" t="s">
        <v>37</v>
      </c>
      <c r="J1275" s="56">
        <v>14</v>
      </c>
      <c r="K1275" s="56" t="s">
        <v>52</v>
      </c>
      <c r="L1275" s="56"/>
      <c r="M1275" s="56" t="str">
        <f t="shared" si="38"/>
        <v>TB_SAL_PROM_COUP.MOD_DTM</v>
      </c>
      <c r="N1275" s="54" t="str">
        <f t="shared" si="39"/>
        <v>프로모션쿠폰^TB_SAL_PROM_COUP^수정일시^MOD_DTM^^VARCHAR2^14^Y^</v>
      </c>
    </row>
    <row r="1276" spans="1:14" x14ac:dyDescent="0.25">
      <c r="A1276" s="56" t="s">
        <v>670</v>
      </c>
      <c r="B1276" s="56"/>
      <c r="C1276" s="56" t="s">
        <v>310</v>
      </c>
      <c r="D1276" s="56" t="s">
        <v>311</v>
      </c>
      <c r="E1276" s="56" t="s">
        <v>59</v>
      </c>
      <c r="F1276" s="56" t="s">
        <v>60</v>
      </c>
      <c r="G1276" s="56"/>
      <c r="H1276" s="56"/>
      <c r="I1276" s="56" t="s">
        <v>37</v>
      </c>
      <c r="J1276" s="56">
        <v>32</v>
      </c>
      <c r="K1276" s="56" t="s">
        <v>52</v>
      </c>
      <c r="L1276" s="56"/>
      <c r="M1276" s="56" t="str">
        <f t="shared" si="38"/>
        <v>TB_SAL_PROM_COUP.MODR_ID</v>
      </c>
      <c r="N1276" s="54" t="str">
        <f t="shared" si="39"/>
        <v>프로모션쿠폰^TB_SAL_PROM_COUP^수정자ID^MODR_ID^^VARCHAR2^32^Y^</v>
      </c>
    </row>
    <row r="1277" spans="1:14" x14ac:dyDescent="0.25">
      <c r="A1277" s="56" t="s">
        <v>670</v>
      </c>
      <c r="B1277" s="56"/>
      <c r="C1277" s="56" t="s">
        <v>310</v>
      </c>
      <c r="D1277" s="56" t="s">
        <v>311</v>
      </c>
      <c r="E1277" s="56" t="s">
        <v>2187</v>
      </c>
      <c r="F1277" s="56" t="s">
        <v>2188</v>
      </c>
      <c r="G1277" s="56"/>
      <c r="H1277" s="56"/>
      <c r="I1277" s="56" t="s">
        <v>37</v>
      </c>
      <c r="J1277" s="56">
        <v>8</v>
      </c>
      <c r="K1277" s="56"/>
      <c r="L1277" s="56"/>
      <c r="M1277" s="56" t="str">
        <f t="shared" ref="M1277:M1328" si="40">CONCATENATE(D1277,".",F1277)</f>
        <v>TB_SAL_PROM_COUP.VALID_STT_DT</v>
      </c>
      <c r="N1277" s="54" t="str">
        <f t="shared" si="39"/>
        <v>프로모션쿠폰^TB_SAL_PROM_COUP^유효시작일자^VALID_STT_DT^^VARCHAR2^8^^</v>
      </c>
    </row>
    <row r="1278" spans="1:14" x14ac:dyDescent="0.25">
      <c r="A1278" s="56" t="s">
        <v>670</v>
      </c>
      <c r="B1278" s="56"/>
      <c r="C1278" s="56" t="s">
        <v>310</v>
      </c>
      <c r="D1278" s="56" t="s">
        <v>311</v>
      </c>
      <c r="E1278" s="56" t="s">
        <v>2189</v>
      </c>
      <c r="F1278" s="56" t="s">
        <v>2190</v>
      </c>
      <c r="G1278" s="56"/>
      <c r="H1278" s="56"/>
      <c r="I1278" s="56" t="s">
        <v>37</v>
      </c>
      <c r="J1278" s="56">
        <v>8</v>
      </c>
      <c r="K1278" s="56"/>
      <c r="L1278" s="56"/>
      <c r="M1278" s="56" t="str">
        <f t="shared" si="40"/>
        <v>TB_SAL_PROM_COUP.VALID_END_DT</v>
      </c>
      <c r="N1278" s="54" t="str">
        <f t="shared" si="39"/>
        <v>프로모션쿠폰^TB_SAL_PROM_COUP^유효종료일자^VALID_END_DT^^VARCHAR2^8^^</v>
      </c>
    </row>
    <row r="1279" spans="1:14" x14ac:dyDescent="0.25">
      <c r="A1279" s="56" t="s">
        <v>670</v>
      </c>
      <c r="B1279" s="56"/>
      <c r="C1279" s="56" t="s">
        <v>671</v>
      </c>
      <c r="D1279" s="56" t="s">
        <v>672</v>
      </c>
      <c r="E1279" s="56" t="s">
        <v>2171</v>
      </c>
      <c r="F1279" s="56" t="s">
        <v>2172</v>
      </c>
      <c r="G1279" s="56" t="s">
        <v>52</v>
      </c>
      <c r="H1279" s="56"/>
      <c r="I1279" s="56" t="s">
        <v>37</v>
      </c>
      <c r="J1279" s="56">
        <v>20</v>
      </c>
      <c r="K1279" s="56" t="s">
        <v>52</v>
      </c>
      <c r="L1279" s="56"/>
      <c r="M1279" s="56" t="str">
        <f t="shared" si="40"/>
        <v>TB_SAL_PROM_COUP_TRGT.COUP_NO</v>
      </c>
      <c r="N1279" s="54" t="str">
        <f t="shared" si="39"/>
        <v>프로모션쿠폰타겟팅^TB_SAL_PROM_COUP_TRGT^쿠폰번호^COUP_NO^Y^VARCHAR2^20^Y^</v>
      </c>
    </row>
    <row r="1280" spans="1:14" x14ac:dyDescent="0.25">
      <c r="A1280" s="56" t="s">
        <v>670</v>
      </c>
      <c r="B1280" s="56"/>
      <c r="C1280" s="56" t="s">
        <v>671</v>
      </c>
      <c r="D1280" s="56" t="s">
        <v>672</v>
      </c>
      <c r="E1280" s="56" t="s">
        <v>765</v>
      </c>
      <c r="F1280" s="56" t="s">
        <v>766</v>
      </c>
      <c r="G1280" s="56"/>
      <c r="H1280" s="56"/>
      <c r="I1280" s="56" t="s">
        <v>37</v>
      </c>
      <c r="J1280" s="56">
        <v>6</v>
      </c>
      <c r="K1280" s="56" t="s">
        <v>52</v>
      </c>
      <c r="L1280" s="56"/>
      <c r="M1280" s="56" t="str">
        <f t="shared" si="40"/>
        <v>TB_SAL_PROM_COUP_TRGT.PROM_CD</v>
      </c>
      <c r="N1280" s="54" t="str">
        <f t="shared" si="39"/>
        <v>프로모션쿠폰타겟팅^TB_SAL_PROM_COUP_TRGT^프로모션코드^PROM_CD^^VARCHAR2^6^Y^</v>
      </c>
    </row>
    <row r="1281" spans="1:14" x14ac:dyDescent="0.25">
      <c r="A1281" s="56" t="s">
        <v>670</v>
      </c>
      <c r="B1281" s="56"/>
      <c r="C1281" s="56" t="s">
        <v>671</v>
      </c>
      <c r="D1281" s="56" t="s">
        <v>672</v>
      </c>
      <c r="E1281" s="56" t="s">
        <v>2173</v>
      </c>
      <c r="F1281" s="56" t="s">
        <v>2174</v>
      </c>
      <c r="G1281" s="56"/>
      <c r="H1281" s="56"/>
      <c r="I1281" s="56" t="s">
        <v>37</v>
      </c>
      <c r="J1281" s="56">
        <v>8</v>
      </c>
      <c r="K1281" s="56" t="s">
        <v>52</v>
      </c>
      <c r="L1281" s="56"/>
      <c r="M1281" s="56" t="str">
        <f t="shared" si="40"/>
        <v>TB_SAL_PROM_COUP_TRGT.COUP_PBL_DT</v>
      </c>
      <c r="N1281" s="54" t="str">
        <f t="shared" si="39"/>
        <v>프로모션쿠폰타겟팅^TB_SAL_PROM_COUP_TRGT^쿠폰발행일자^COUP_PBL_DT^^VARCHAR2^8^Y^</v>
      </c>
    </row>
    <row r="1282" spans="1:14" x14ac:dyDescent="0.25">
      <c r="A1282" s="56" t="s">
        <v>670</v>
      </c>
      <c r="B1282" s="56"/>
      <c r="C1282" s="56" t="s">
        <v>671</v>
      </c>
      <c r="D1282" s="56" t="s">
        <v>672</v>
      </c>
      <c r="E1282" s="56" t="s">
        <v>2187</v>
      </c>
      <c r="F1282" s="56" t="s">
        <v>2188</v>
      </c>
      <c r="G1282" s="56"/>
      <c r="H1282" s="56"/>
      <c r="I1282" s="56" t="s">
        <v>37</v>
      </c>
      <c r="J1282" s="56">
        <v>8</v>
      </c>
      <c r="K1282" s="56"/>
      <c r="L1282" s="56"/>
      <c r="M1282" s="56" t="str">
        <f t="shared" si="40"/>
        <v>TB_SAL_PROM_COUP_TRGT.VALID_STT_DT</v>
      </c>
      <c r="N1282" s="54" t="str">
        <f t="shared" si="39"/>
        <v>프로모션쿠폰타겟팅^TB_SAL_PROM_COUP_TRGT^유효시작일자^VALID_STT_DT^^VARCHAR2^8^^</v>
      </c>
    </row>
    <row r="1283" spans="1:14" x14ac:dyDescent="0.25">
      <c r="A1283" s="56" t="s">
        <v>670</v>
      </c>
      <c r="B1283" s="56"/>
      <c r="C1283" s="56" t="s">
        <v>671</v>
      </c>
      <c r="D1283" s="56" t="s">
        <v>672</v>
      </c>
      <c r="E1283" s="56" t="s">
        <v>2189</v>
      </c>
      <c r="F1283" s="56" t="s">
        <v>2190</v>
      </c>
      <c r="G1283" s="56"/>
      <c r="H1283" s="56"/>
      <c r="I1283" s="56" t="s">
        <v>37</v>
      </c>
      <c r="J1283" s="56">
        <v>8</v>
      </c>
      <c r="K1283" s="56"/>
      <c r="L1283" s="56"/>
      <c r="M1283" s="56" t="str">
        <f t="shared" si="40"/>
        <v>TB_SAL_PROM_COUP_TRGT.VALID_END_DT</v>
      </c>
      <c r="N1283" s="54" t="str">
        <f t="shared" ref="N1283:N1346" si="41">SUBSTITUTE(CONCATENATE(C1283,"^",D1283,"^",E1283,"^",F1283,"^",G1283,"^",I1283,"^",J1283,"^",K1283,"^",TRIM(L1283)),"~","-")</f>
        <v>프로모션쿠폰타겟팅^TB_SAL_PROM_COUP_TRGT^유효종료일자^VALID_END_DT^^VARCHAR2^8^^</v>
      </c>
    </row>
    <row r="1284" spans="1:14" x14ac:dyDescent="0.25">
      <c r="A1284" s="56" t="s">
        <v>670</v>
      </c>
      <c r="B1284" s="56"/>
      <c r="C1284" s="56" t="s">
        <v>671</v>
      </c>
      <c r="D1284" s="56" t="s">
        <v>672</v>
      </c>
      <c r="E1284" s="56" t="s">
        <v>2191</v>
      </c>
      <c r="F1284" s="56" t="s">
        <v>2192</v>
      </c>
      <c r="G1284" s="56"/>
      <c r="H1284" s="56"/>
      <c r="I1284" s="56" t="s">
        <v>37</v>
      </c>
      <c r="J1284" s="56">
        <v>3</v>
      </c>
      <c r="K1284" s="56" t="s">
        <v>52</v>
      </c>
      <c r="L1284" s="56"/>
      <c r="M1284" s="56" t="str">
        <f t="shared" si="40"/>
        <v>TB_SAL_PROM_COUP_TRGT.COUP_PBL_TP_CD</v>
      </c>
      <c r="N1284" s="54" t="str">
        <f t="shared" si="41"/>
        <v>프로모션쿠폰타겟팅^TB_SAL_PROM_COUP_TRGT^쿠폰발행유형코드^COUP_PBL_TP_CD^^VARCHAR2^3^Y^</v>
      </c>
    </row>
    <row r="1285" spans="1:14" x14ac:dyDescent="0.25">
      <c r="A1285" s="56" t="s">
        <v>670</v>
      </c>
      <c r="B1285" s="56"/>
      <c r="C1285" s="56" t="s">
        <v>671</v>
      </c>
      <c r="D1285" s="56" t="s">
        <v>672</v>
      </c>
      <c r="E1285" s="56" t="s">
        <v>2177</v>
      </c>
      <c r="F1285" s="56" t="s">
        <v>2178</v>
      </c>
      <c r="G1285" s="56"/>
      <c r="H1285" s="56"/>
      <c r="I1285" s="56" t="s">
        <v>37</v>
      </c>
      <c r="J1285" s="56">
        <v>3</v>
      </c>
      <c r="K1285" s="56" t="s">
        <v>52</v>
      </c>
      <c r="L1285" s="56"/>
      <c r="M1285" s="56" t="str">
        <f t="shared" si="40"/>
        <v>TB_SAL_PROM_COUP_TRGT.COUP_USE_TRG_CD</v>
      </c>
      <c r="N1285" s="54" t="str">
        <f t="shared" si="41"/>
        <v>프로모션쿠폰타겟팅^TB_SAL_PROM_COUP_TRGT^쿠폰사용대상코드^COUP_USE_TRG_CD^^VARCHAR2^3^Y^</v>
      </c>
    </row>
    <row r="1286" spans="1:14" x14ac:dyDescent="0.25">
      <c r="A1286" s="56" t="s">
        <v>670</v>
      </c>
      <c r="B1286" s="56"/>
      <c r="C1286" s="56" t="s">
        <v>671</v>
      </c>
      <c r="D1286" s="56" t="s">
        <v>672</v>
      </c>
      <c r="E1286" s="56" t="s">
        <v>2105</v>
      </c>
      <c r="F1286" s="56" t="s">
        <v>2106</v>
      </c>
      <c r="G1286" s="56"/>
      <c r="H1286" s="56"/>
      <c r="I1286" s="56" t="s">
        <v>37</v>
      </c>
      <c r="J1286" s="56">
        <v>6</v>
      </c>
      <c r="K1286" s="56" t="s">
        <v>52</v>
      </c>
      <c r="L1286" s="56"/>
      <c r="M1286" s="56" t="str">
        <f t="shared" si="40"/>
        <v>TB_SAL_PROM_COUP_TRGT.COUP_USE_PROM_CD</v>
      </c>
      <c r="N1286" s="54" t="str">
        <f t="shared" si="41"/>
        <v>프로모션쿠폰타겟팅^TB_SAL_PROM_COUP_TRGT^쿠폰사용프로모션코드^COUP_USE_PROM_CD^^VARCHAR2^6^Y^</v>
      </c>
    </row>
    <row r="1287" spans="1:14" x14ac:dyDescent="0.25">
      <c r="A1287" s="56" t="s">
        <v>670</v>
      </c>
      <c r="B1287" s="56"/>
      <c r="C1287" s="56" t="s">
        <v>671</v>
      </c>
      <c r="D1287" s="56" t="s">
        <v>672</v>
      </c>
      <c r="E1287" s="56" t="s">
        <v>2116</v>
      </c>
      <c r="F1287" s="56" t="s">
        <v>2117</v>
      </c>
      <c r="G1287" s="56"/>
      <c r="H1287" s="56"/>
      <c r="I1287" s="56" t="s">
        <v>37</v>
      </c>
      <c r="J1287" s="56">
        <v>20</v>
      </c>
      <c r="K1287" s="56"/>
      <c r="L1287" s="56"/>
      <c r="M1287" s="56" t="str">
        <f t="shared" si="40"/>
        <v>TB_SAL_PROM_COUP_TRGT.ONLINE_PROM_CD</v>
      </c>
      <c r="N1287" s="54" t="str">
        <f t="shared" si="41"/>
        <v>프로모션쿠폰타겟팅^TB_SAL_PROM_COUP_TRGT^온라인프로모션코드^ONLINE_PROM_CD^^VARCHAR2^20^^</v>
      </c>
    </row>
    <row r="1288" spans="1:14" x14ac:dyDescent="0.25">
      <c r="A1288" s="56" t="s">
        <v>670</v>
      </c>
      <c r="B1288" s="56"/>
      <c r="C1288" s="56" t="s">
        <v>671</v>
      </c>
      <c r="D1288" s="56" t="s">
        <v>672</v>
      </c>
      <c r="E1288" s="56" t="s">
        <v>882</v>
      </c>
      <c r="F1288" s="56" t="s">
        <v>889</v>
      </c>
      <c r="G1288" s="56"/>
      <c r="H1288" s="56"/>
      <c r="I1288" s="56" t="s">
        <v>37</v>
      </c>
      <c r="J1288" s="56">
        <v>20</v>
      </c>
      <c r="K1288" s="56"/>
      <c r="L1288" s="56"/>
      <c r="M1288" s="56" t="str">
        <f t="shared" si="40"/>
        <v>TB_SAL_PROM_COUP_TRGT.MEM_NO</v>
      </c>
      <c r="N1288" s="54" t="str">
        <f t="shared" si="41"/>
        <v>프로모션쿠폰타겟팅^TB_SAL_PROM_COUP_TRGT^회원번호^MEM_NO^^VARCHAR2^20^^</v>
      </c>
    </row>
    <row r="1289" spans="1:14" x14ac:dyDescent="0.25">
      <c r="A1289" s="56" t="s">
        <v>670</v>
      </c>
      <c r="B1289" s="56"/>
      <c r="C1289" s="56" t="s">
        <v>671</v>
      </c>
      <c r="D1289" s="56" t="s">
        <v>672</v>
      </c>
      <c r="E1289" s="56" t="s">
        <v>2193</v>
      </c>
      <c r="F1289" s="56" t="s">
        <v>2194</v>
      </c>
      <c r="G1289" s="56"/>
      <c r="H1289" s="56"/>
      <c r="I1289" s="56" t="s">
        <v>37</v>
      </c>
      <c r="J1289" s="56">
        <v>20</v>
      </c>
      <c r="K1289" s="56"/>
      <c r="L1289" s="56"/>
      <c r="M1289" s="56" t="str">
        <f t="shared" si="40"/>
        <v>TB_SAL_PROM_COUP_TRGT.MERGE_MEM_NO</v>
      </c>
      <c r="N1289" s="54" t="str">
        <f t="shared" si="41"/>
        <v>프로모션쿠폰타겟팅^TB_SAL_PROM_COUP_TRGT^통합회원번호^MERGE_MEM_NO^^VARCHAR2^20^^</v>
      </c>
    </row>
    <row r="1290" spans="1:14" x14ac:dyDescent="0.25">
      <c r="A1290" s="56" t="s">
        <v>670</v>
      </c>
      <c r="B1290" s="56"/>
      <c r="C1290" s="56" t="s">
        <v>671</v>
      </c>
      <c r="D1290" s="56" t="s">
        <v>672</v>
      </c>
      <c r="E1290" s="56" t="s">
        <v>2179</v>
      </c>
      <c r="F1290" s="56" t="s">
        <v>2180</v>
      </c>
      <c r="G1290" s="56"/>
      <c r="H1290" s="56"/>
      <c r="I1290" s="56" t="s">
        <v>37</v>
      </c>
      <c r="J1290" s="56">
        <v>3</v>
      </c>
      <c r="K1290" s="56" t="s">
        <v>52</v>
      </c>
      <c r="L1290" s="56"/>
      <c r="M1290" s="56" t="str">
        <f t="shared" si="40"/>
        <v>TB_SAL_PROM_COUP_TRGT.COUP_USE_DIV_CD</v>
      </c>
      <c r="N1290" s="54" t="str">
        <f t="shared" si="41"/>
        <v>프로모션쿠폰타겟팅^TB_SAL_PROM_COUP_TRGT^쿠폰사용구분코드^COUP_USE_DIV_CD^^VARCHAR2^3^Y^</v>
      </c>
    </row>
    <row r="1291" spans="1:14" x14ac:dyDescent="0.25">
      <c r="A1291" s="56" t="s">
        <v>670</v>
      </c>
      <c r="B1291" s="56"/>
      <c r="C1291" s="56" t="s">
        <v>671</v>
      </c>
      <c r="D1291" s="56" t="s">
        <v>672</v>
      </c>
      <c r="E1291" s="56" t="s">
        <v>2181</v>
      </c>
      <c r="F1291" s="56" t="s">
        <v>2182</v>
      </c>
      <c r="G1291" s="56"/>
      <c r="H1291" s="56"/>
      <c r="I1291" s="56" t="s">
        <v>37</v>
      </c>
      <c r="J1291" s="56">
        <v>14</v>
      </c>
      <c r="K1291" s="56"/>
      <c r="L1291" s="56"/>
      <c r="M1291" s="56" t="str">
        <f t="shared" si="40"/>
        <v>TB_SAL_PROM_COUP_TRGT.COUP_USE_DTM</v>
      </c>
      <c r="N1291" s="54" t="str">
        <f t="shared" si="41"/>
        <v>프로모션쿠폰타겟팅^TB_SAL_PROM_COUP_TRGT^쿠폰사용일시^COUP_USE_DTM^^VARCHAR2^14^^</v>
      </c>
    </row>
    <row r="1292" spans="1:14" x14ac:dyDescent="0.25">
      <c r="A1292" s="56" t="s">
        <v>670</v>
      </c>
      <c r="B1292" s="56"/>
      <c r="C1292" s="56" t="s">
        <v>671</v>
      </c>
      <c r="D1292" s="56" t="s">
        <v>672</v>
      </c>
      <c r="E1292" s="56" t="s">
        <v>2183</v>
      </c>
      <c r="F1292" s="56" t="s">
        <v>2184</v>
      </c>
      <c r="G1292" s="56"/>
      <c r="H1292" s="56"/>
      <c r="I1292" s="56" t="s">
        <v>37</v>
      </c>
      <c r="J1292" s="56">
        <v>3</v>
      </c>
      <c r="K1292" s="56"/>
      <c r="L1292" s="56"/>
      <c r="M1292" s="56" t="str">
        <f t="shared" si="40"/>
        <v>TB_SAL_PROM_COUP_TRGT.COUP_USE_TP_CD</v>
      </c>
      <c r="N1292" s="54" t="str">
        <f t="shared" si="41"/>
        <v>프로모션쿠폰타겟팅^TB_SAL_PROM_COUP_TRGT^쿠폰사용유형코드^COUP_USE_TP_CD^^VARCHAR2^3^^</v>
      </c>
    </row>
    <row r="1293" spans="1:14" x14ac:dyDescent="0.25">
      <c r="A1293" s="56" t="s">
        <v>670</v>
      </c>
      <c r="B1293" s="56"/>
      <c r="C1293" s="56" t="s">
        <v>671</v>
      </c>
      <c r="D1293" s="56" t="s">
        <v>672</v>
      </c>
      <c r="E1293" s="56" t="s">
        <v>2185</v>
      </c>
      <c r="F1293" s="56" t="s">
        <v>2186</v>
      </c>
      <c r="G1293" s="56"/>
      <c r="H1293" s="56"/>
      <c r="I1293" s="56" t="s">
        <v>37</v>
      </c>
      <c r="J1293" s="56">
        <v>10</v>
      </c>
      <c r="K1293" s="56"/>
      <c r="L1293" s="56"/>
      <c r="M1293" s="56" t="str">
        <f t="shared" si="40"/>
        <v>TB_SAL_PROM_COUP_TRGT.COUP_USE_SHOP_CD</v>
      </c>
      <c r="N1293" s="54" t="str">
        <f t="shared" si="41"/>
        <v>프로모션쿠폰타겟팅^TB_SAL_PROM_COUP_TRGT^쿠폰사용매장코드^COUP_USE_SHOP_CD^^VARCHAR2^10^^</v>
      </c>
    </row>
    <row r="1294" spans="1:14" x14ac:dyDescent="0.25">
      <c r="A1294" s="56" t="s">
        <v>670</v>
      </c>
      <c r="B1294" s="56"/>
      <c r="C1294" s="56" t="s">
        <v>671</v>
      </c>
      <c r="D1294" s="56" t="s">
        <v>672</v>
      </c>
      <c r="E1294" s="56" t="s">
        <v>2080</v>
      </c>
      <c r="F1294" s="56" t="s">
        <v>2081</v>
      </c>
      <c r="G1294" s="56"/>
      <c r="H1294" s="56"/>
      <c r="I1294" s="56" t="s">
        <v>37</v>
      </c>
      <c r="J1294" s="56">
        <v>1</v>
      </c>
      <c r="K1294" s="56" t="s">
        <v>52</v>
      </c>
      <c r="L1294" s="56" t="s">
        <v>2082</v>
      </c>
      <c r="M1294" s="56" t="str">
        <f t="shared" si="40"/>
        <v>TB_SAL_PROM_COUP_TRGT.DEL_YN</v>
      </c>
      <c r="N1294" s="54" t="str">
        <f t="shared" si="41"/>
        <v>프로모션쿠폰타겟팅^TB_SAL_PROM_COUP_TRGT^삭제여부^DEL_YN^^VARCHAR2^1^Y^'N'</v>
      </c>
    </row>
    <row r="1295" spans="1:14" x14ac:dyDescent="0.25">
      <c r="A1295" s="56" t="s">
        <v>670</v>
      </c>
      <c r="B1295" s="56"/>
      <c r="C1295" s="56" t="s">
        <v>671</v>
      </c>
      <c r="D1295" s="56" t="s">
        <v>672</v>
      </c>
      <c r="E1295" s="56" t="s">
        <v>61</v>
      </c>
      <c r="F1295" s="56" t="s">
        <v>62</v>
      </c>
      <c r="G1295" s="56"/>
      <c r="H1295" s="56"/>
      <c r="I1295" s="56" t="s">
        <v>37</v>
      </c>
      <c r="J1295" s="56">
        <v>2000</v>
      </c>
      <c r="K1295" s="56"/>
      <c r="L1295" s="56"/>
      <c r="M1295" s="56" t="str">
        <f t="shared" si="40"/>
        <v>TB_SAL_PROM_COUP_TRGT.REMARK</v>
      </c>
      <c r="N1295" s="54" t="str">
        <f t="shared" si="41"/>
        <v>프로모션쿠폰타겟팅^TB_SAL_PROM_COUP_TRGT^비고^REMARK^^VARCHAR2^2000^^</v>
      </c>
    </row>
    <row r="1296" spans="1:14" x14ac:dyDescent="0.25">
      <c r="A1296" s="56" t="s">
        <v>670</v>
      </c>
      <c r="B1296" s="56"/>
      <c r="C1296" s="56" t="s">
        <v>671</v>
      </c>
      <c r="D1296" s="56" t="s">
        <v>672</v>
      </c>
      <c r="E1296" s="56" t="s">
        <v>53</v>
      </c>
      <c r="F1296" s="56" t="s">
        <v>54</v>
      </c>
      <c r="G1296" s="56"/>
      <c r="H1296" s="56"/>
      <c r="I1296" s="56" t="s">
        <v>37</v>
      </c>
      <c r="J1296" s="56">
        <v>14</v>
      </c>
      <c r="K1296" s="56" t="s">
        <v>52</v>
      </c>
      <c r="L1296" s="56"/>
      <c r="M1296" s="56" t="str">
        <f t="shared" si="40"/>
        <v>TB_SAL_PROM_COUP_TRGT.REG_DTM</v>
      </c>
      <c r="N1296" s="54" t="str">
        <f t="shared" si="41"/>
        <v>프로모션쿠폰타겟팅^TB_SAL_PROM_COUP_TRGT^등록일시^REG_DTM^^VARCHAR2^14^Y^</v>
      </c>
    </row>
    <row r="1297" spans="1:14" x14ac:dyDescent="0.25">
      <c r="A1297" s="56" t="s">
        <v>670</v>
      </c>
      <c r="B1297" s="56"/>
      <c r="C1297" s="56" t="s">
        <v>671</v>
      </c>
      <c r="D1297" s="56" t="s">
        <v>672</v>
      </c>
      <c r="E1297" s="56" t="s">
        <v>55</v>
      </c>
      <c r="F1297" s="56" t="s">
        <v>56</v>
      </c>
      <c r="G1297" s="56"/>
      <c r="H1297" s="56"/>
      <c r="I1297" s="56" t="s">
        <v>37</v>
      </c>
      <c r="J1297" s="56">
        <v>32</v>
      </c>
      <c r="K1297" s="56" t="s">
        <v>52</v>
      </c>
      <c r="L1297" s="56"/>
      <c r="M1297" s="56" t="str">
        <f t="shared" si="40"/>
        <v>TB_SAL_PROM_COUP_TRGT.REGR_ID</v>
      </c>
      <c r="N1297" s="54" t="str">
        <f t="shared" si="41"/>
        <v>프로모션쿠폰타겟팅^TB_SAL_PROM_COUP_TRGT^등록자ID^REGR_ID^^VARCHAR2^32^Y^</v>
      </c>
    </row>
    <row r="1298" spans="1:14" x14ac:dyDescent="0.25">
      <c r="A1298" s="56" t="s">
        <v>670</v>
      </c>
      <c r="B1298" s="56"/>
      <c r="C1298" s="56" t="s">
        <v>671</v>
      </c>
      <c r="D1298" s="56" t="s">
        <v>672</v>
      </c>
      <c r="E1298" s="56" t="s">
        <v>57</v>
      </c>
      <c r="F1298" s="56" t="s">
        <v>58</v>
      </c>
      <c r="G1298" s="56"/>
      <c r="H1298" s="56"/>
      <c r="I1298" s="56" t="s">
        <v>37</v>
      </c>
      <c r="J1298" s="56">
        <v>14</v>
      </c>
      <c r="K1298" s="56" t="s">
        <v>52</v>
      </c>
      <c r="L1298" s="56"/>
      <c r="M1298" s="56" t="str">
        <f t="shared" si="40"/>
        <v>TB_SAL_PROM_COUP_TRGT.MOD_DTM</v>
      </c>
      <c r="N1298" s="54" t="str">
        <f t="shared" si="41"/>
        <v>프로모션쿠폰타겟팅^TB_SAL_PROM_COUP_TRGT^수정일시^MOD_DTM^^VARCHAR2^14^Y^</v>
      </c>
    </row>
    <row r="1299" spans="1:14" x14ac:dyDescent="0.25">
      <c r="A1299" s="56" t="s">
        <v>670</v>
      </c>
      <c r="B1299" s="56"/>
      <c r="C1299" s="56" t="s">
        <v>671</v>
      </c>
      <c r="D1299" s="56" t="s">
        <v>672</v>
      </c>
      <c r="E1299" s="56" t="s">
        <v>59</v>
      </c>
      <c r="F1299" s="56" t="s">
        <v>60</v>
      </c>
      <c r="G1299" s="56"/>
      <c r="H1299" s="56"/>
      <c r="I1299" s="56" t="s">
        <v>37</v>
      </c>
      <c r="J1299" s="56">
        <v>32</v>
      </c>
      <c r="K1299" s="56" t="s">
        <v>52</v>
      </c>
      <c r="L1299" s="56"/>
      <c r="M1299" s="56" t="str">
        <f t="shared" si="40"/>
        <v>TB_SAL_PROM_COUP_TRGT.MODR_ID</v>
      </c>
      <c r="N1299" s="54" t="str">
        <f t="shared" si="41"/>
        <v>프로모션쿠폰타겟팅^TB_SAL_PROM_COUP_TRGT^수정자ID^MODR_ID^^VARCHAR2^32^Y^</v>
      </c>
    </row>
    <row r="1300" spans="1:14" x14ac:dyDescent="0.25">
      <c r="A1300" s="56" t="s">
        <v>670</v>
      </c>
      <c r="B1300" s="56"/>
      <c r="C1300" s="56" t="s">
        <v>316</v>
      </c>
      <c r="D1300" s="56" t="s">
        <v>317</v>
      </c>
      <c r="E1300" s="56" t="s">
        <v>765</v>
      </c>
      <c r="F1300" s="56" t="s">
        <v>766</v>
      </c>
      <c r="G1300" s="56" t="s">
        <v>52</v>
      </c>
      <c r="H1300" s="56"/>
      <c r="I1300" s="56" t="s">
        <v>37</v>
      </c>
      <c r="J1300" s="56">
        <v>6</v>
      </c>
      <c r="K1300" s="56" t="s">
        <v>52</v>
      </c>
      <c r="L1300" s="56"/>
      <c r="M1300" s="56" t="str">
        <f t="shared" si="40"/>
        <v>TB_SAL_PROM_BNFT.PROM_CD</v>
      </c>
      <c r="N1300" s="54" t="str">
        <f t="shared" si="41"/>
        <v>프로모션혜택^TB_SAL_PROM_BNFT^프로모션코드^PROM_CD^Y^VARCHAR2^6^Y^</v>
      </c>
    </row>
    <row r="1301" spans="1:14" x14ac:dyDescent="0.25">
      <c r="A1301" s="56" t="s">
        <v>670</v>
      </c>
      <c r="B1301" s="56"/>
      <c r="C1301" s="56" t="s">
        <v>316</v>
      </c>
      <c r="D1301" s="56" t="s">
        <v>317</v>
      </c>
      <c r="E1301" s="56" t="s">
        <v>2165</v>
      </c>
      <c r="F1301" s="56" t="s">
        <v>2166</v>
      </c>
      <c r="G1301" s="56" t="s">
        <v>52</v>
      </c>
      <c r="H1301" s="56"/>
      <c r="I1301" s="56" t="s">
        <v>37</v>
      </c>
      <c r="J1301" s="56">
        <v>3</v>
      </c>
      <c r="K1301" s="56" t="s">
        <v>52</v>
      </c>
      <c r="L1301" s="56" t="s">
        <v>2150</v>
      </c>
      <c r="M1301" s="56" t="str">
        <f t="shared" si="40"/>
        <v>TB_SAL_PROM_BNFT.PROM_BNFT_CD</v>
      </c>
      <c r="N1301" s="54" t="str">
        <f t="shared" si="41"/>
        <v>프로모션혜택^TB_SAL_PROM_BNFT^프로모션혜택코드^PROM_BNFT_CD^Y^VARCHAR2^3^Y^'000'</v>
      </c>
    </row>
    <row r="1302" spans="1:14" x14ac:dyDescent="0.25">
      <c r="A1302" s="56" t="s">
        <v>670</v>
      </c>
      <c r="B1302" s="56"/>
      <c r="C1302" s="56" t="s">
        <v>316</v>
      </c>
      <c r="D1302" s="56" t="s">
        <v>317</v>
      </c>
      <c r="E1302" s="56" t="s">
        <v>2195</v>
      </c>
      <c r="F1302" s="56" t="s">
        <v>2196</v>
      </c>
      <c r="G1302" s="56"/>
      <c r="H1302" s="56"/>
      <c r="I1302" s="56" t="s">
        <v>37</v>
      </c>
      <c r="J1302" s="56">
        <v>3</v>
      </c>
      <c r="K1302" s="56" t="s">
        <v>52</v>
      </c>
      <c r="L1302" s="56"/>
      <c r="M1302" s="56" t="str">
        <f t="shared" si="40"/>
        <v>TB_SAL_PROM_BNFT.BNFT_DIV_CD</v>
      </c>
      <c r="N1302" s="54" t="str">
        <f t="shared" si="41"/>
        <v>프로모션혜택^TB_SAL_PROM_BNFT^혜택구분코드^BNFT_DIV_CD^^VARCHAR2^3^Y^</v>
      </c>
    </row>
    <row r="1303" spans="1:14" x14ac:dyDescent="0.25">
      <c r="A1303" s="56" t="s">
        <v>670</v>
      </c>
      <c r="B1303" s="56"/>
      <c r="C1303" s="56" t="s">
        <v>316</v>
      </c>
      <c r="D1303" s="56" t="s">
        <v>317</v>
      </c>
      <c r="E1303" s="56" t="s">
        <v>2197</v>
      </c>
      <c r="F1303" s="56" t="s">
        <v>2198</v>
      </c>
      <c r="G1303" s="56"/>
      <c r="H1303" s="56"/>
      <c r="I1303" s="56" t="s">
        <v>37</v>
      </c>
      <c r="J1303" s="56">
        <v>3</v>
      </c>
      <c r="K1303" s="56"/>
      <c r="L1303" s="56"/>
      <c r="M1303" s="56" t="str">
        <f t="shared" si="40"/>
        <v>TB_SAL_PROM_BNFT.DC_DIV_CD</v>
      </c>
      <c r="N1303" s="54" t="str">
        <f t="shared" si="41"/>
        <v>프로모션혜택^TB_SAL_PROM_BNFT^할인구분코드^DC_DIV_CD^^VARCHAR2^3^^</v>
      </c>
    </row>
    <row r="1304" spans="1:14" x14ac:dyDescent="0.25">
      <c r="A1304" s="56" t="s">
        <v>670</v>
      </c>
      <c r="B1304" s="56"/>
      <c r="C1304" s="56" t="s">
        <v>316</v>
      </c>
      <c r="D1304" s="56" t="s">
        <v>317</v>
      </c>
      <c r="E1304" s="56" t="s">
        <v>488</v>
      </c>
      <c r="F1304" s="56" t="s">
        <v>495</v>
      </c>
      <c r="G1304" s="56"/>
      <c r="H1304" s="56"/>
      <c r="I1304" s="56" t="s">
        <v>110</v>
      </c>
      <c r="J1304" s="56" t="s">
        <v>476</v>
      </c>
      <c r="K1304" s="56" t="s">
        <v>52</v>
      </c>
      <c r="L1304" s="56">
        <v>0</v>
      </c>
      <c r="M1304" s="56" t="str">
        <f t="shared" si="40"/>
        <v>TB_SAL_PROM_BNFT.DC_AMT</v>
      </c>
      <c r="N1304" s="54" t="str">
        <f t="shared" si="41"/>
        <v>프로모션혜택^TB_SAL_PROM_BNFT^할인금액^DC_AMT^^NUMBER^20,5^Y^0</v>
      </c>
    </row>
    <row r="1305" spans="1:14" x14ac:dyDescent="0.25">
      <c r="A1305" s="56" t="s">
        <v>670</v>
      </c>
      <c r="B1305" s="56"/>
      <c r="C1305" s="56" t="s">
        <v>316</v>
      </c>
      <c r="D1305" s="56" t="s">
        <v>317</v>
      </c>
      <c r="E1305" s="56" t="s">
        <v>2199</v>
      </c>
      <c r="F1305" s="56" t="s">
        <v>2200</v>
      </c>
      <c r="G1305" s="56"/>
      <c r="H1305" s="56"/>
      <c r="I1305" s="56" t="s">
        <v>110</v>
      </c>
      <c r="J1305" s="56" t="s">
        <v>1397</v>
      </c>
      <c r="K1305" s="56" t="s">
        <v>52</v>
      </c>
      <c r="L1305" s="56">
        <v>0</v>
      </c>
      <c r="M1305" s="56" t="str">
        <f t="shared" si="40"/>
        <v>TB_SAL_PROM_BNFT.DC_RATE</v>
      </c>
      <c r="N1305" s="54" t="str">
        <f t="shared" si="41"/>
        <v>프로모션혜택^TB_SAL_PROM_BNFT^할인율^DC_RATE^^NUMBER^6,3^Y^0</v>
      </c>
    </row>
    <row r="1306" spans="1:14" x14ac:dyDescent="0.25">
      <c r="A1306" s="56" t="s">
        <v>670</v>
      </c>
      <c r="B1306" s="56"/>
      <c r="C1306" s="56" t="s">
        <v>316</v>
      </c>
      <c r="D1306" s="56" t="s">
        <v>317</v>
      </c>
      <c r="E1306" s="56" t="s">
        <v>2201</v>
      </c>
      <c r="F1306" s="56" t="s">
        <v>2202</v>
      </c>
      <c r="G1306" s="56"/>
      <c r="H1306" s="56"/>
      <c r="I1306" s="56" t="s">
        <v>110</v>
      </c>
      <c r="J1306" s="56" t="s">
        <v>476</v>
      </c>
      <c r="K1306" s="56" t="s">
        <v>52</v>
      </c>
      <c r="L1306" s="56">
        <v>0</v>
      </c>
      <c r="M1306" s="56" t="str">
        <f t="shared" si="40"/>
        <v>TB_SAL_PROM_BNFT.SAME_UPRC</v>
      </c>
      <c r="N1306" s="54" t="str">
        <f t="shared" si="41"/>
        <v>프로모션혜택^TB_SAL_PROM_BNFT^균일단가^SAME_UPRC^^NUMBER^20,5^Y^0</v>
      </c>
    </row>
    <row r="1307" spans="1:14" x14ac:dyDescent="0.25">
      <c r="A1307" s="56" t="s">
        <v>670</v>
      </c>
      <c r="B1307" s="56"/>
      <c r="C1307" s="56" t="s">
        <v>316</v>
      </c>
      <c r="D1307" s="56" t="s">
        <v>317</v>
      </c>
      <c r="E1307" s="56" t="s">
        <v>2161</v>
      </c>
      <c r="F1307" s="56" t="s">
        <v>2162</v>
      </c>
      <c r="G1307" s="56"/>
      <c r="H1307" s="56"/>
      <c r="I1307" s="56" t="s">
        <v>37</v>
      </c>
      <c r="J1307" s="56">
        <v>3</v>
      </c>
      <c r="K1307" s="56" t="s">
        <v>52</v>
      </c>
      <c r="L1307" s="56"/>
      <c r="M1307" s="56" t="str">
        <f t="shared" si="40"/>
        <v>TB_SAL_PROM_BNFT.APPLY_STD_DIV_CD</v>
      </c>
      <c r="N1307" s="54" t="str">
        <f t="shared" si="41"/>
        <v>프로모션혜택^TB_SAL_PROM_BNFT^적용기준구분코드^APPLY_STD_DIV_CD^^VARCHAR2^3^Y^</v>
      </c>
    </row>
    <row r="1308" spans="1:14" x14ac:dyDescent="0.25">
      <c r="A1308" s="56" t="s">
        <v>670</v>
      </c>
      <c r="B1308" s="56"/>
      <c r="C1308" s="56" t="s">
        <v>316</v>
      </c>
      <c r="D1308" s="56" t="s">
        <v>317</v>
      </c>
      <c r="E1308" s="56" t="s">
        <v>2163</v>
      </c>
      <c r="F1308" s="56" t="s">
        <v>2164</v>
      </c>
      <c r="G1308" s="56"/>
      <c r="H1308" s="56"/>
      <c r="I1308" s="56" t="s">
        <v>37</v>
      </c>
      <c r="J1308" s="56">
        <v>1</v>
      </c>
      <c r="K1308" s="56" t="s">
        <v>52</v>
      </c>
      <c r="L1308" s="56" t="s">
        <v>1496</v>
      </c>
      <c r="M1308" s="56" t="str">
        <f t="shared" si="40"/>
        <v>TB_SAL_PROM_BNFT.EACH_APPLY_YN</v>
      </c>
      <c r="N1308" s="54" t="str">
        <f t="shared" si="41"/>
        <v>프로모션혜택^TB_SAL_PROM_BNFT^개별적용여부^EACH_APPLY_YN^^VARCHAR2^1^Y^'N'</v>
      </c>
    </row>
    <row r="1309" spans="1:14" x14ac:dyDescent="0.25">
      <c r="A1309" s="56" t="s">
        <v>670</v>
      </c>
      <c r="B1309" s="56"/>
      <c r="C1309" s="56" t="s">
        <v>316</v>
      </c>
      <c r="D1309" s="56" t="s">
        <v>317</v>
      </c>
      <c r="E1309" s="56" t="s">
        <v>2078</v>
      </c>
      <c r="F1309" s="56" t="s">
        <v>2079</v>
      </c>
      <c r="G1309" s="56"/>
      <c r="H1309" s="56"/>
      <c r="I1309" s="56" t="s">
        <v>110</v>
      </c>
      <c r="J1309" s="56" t="s">
        <v>476</v>
      </c>
      <c r="K1309" s="56" t="s">
        <v>52</v>
      </c>
      <c r="L1309" s="56">
        <v>0</v>
      </c>
      <c r="M1309" s="56" t="str">
        <f t="shared" si="40"/>
        <v>TB_SAL_PROM_BNFT.APPLY_QTY</v>
      </c>
      <c r="N1309" s="54" t="str">
        <f t="shared" si="41"/>
        <v>프로모션혜택^TB_SAL_PROM_BNFT^적용수량^APPLY_QTY^^NUMBER^20,5^Y^0</v>
      </c>
    </row>
    <row r="1310" spans="1:14" x14ac:dyDescent="0.25">
      <c r="A1310" s="56" t="s">
        <v>670</v>
      </c>
      <c r="B1310" s="56"/>
      <c r="C1310" s="56" t="s">
        <v>316</v>
      </c>
      <c r="D1310" s="56" t="s">
        <v>317</v>
      </c>
      <c r="E1310" s="56" t="s">
        <v>2203</v>
      </c>
      <c r="F1310" s="56" t="s">
        <v>2204</v>
      </c>
      <c r="G1310" s="56"/>
      <c r="H1310" s="56"/>
      <c r="I1310" s="56" t="s">
        <v>37</v>
      </c>
      <c r="J1310" s="56">
        <v>3</v>
      </c>
      <c r="K1310" s="56" t="s">
        <v>52</v>
      </c>
      <c r="L1310" s="56"/>
      <c r="M1310" s="56" t="str">
        <f t="shared" si="40"/>
        <v>TB_SAL_PROM_BNFT.POINT_ACC_DIV_CD</v>
      </c>
      <c r="N1310" s="54" t="str">
        <f t="shared" si="41"/>
        <v>프로모션혜택^TB_SAL_PROM_BNFT^포인트적립구분코드^POINT_ACC_DIV_CD^^VARCHAR2^3^Y^</v>
      </c>
    </row>
    <row r="1311" spans="1:14" x14ac:dyDescent="0.25">
      <c r="A1311" s="56" t="s">
        <v>670</v>
      </c>
      <c r="B1311" s="56"/>
      <c r="C1311" s="56" t="s">
        <v>316</v>
      </c>
      <c r="D1311" s="56" t="s">
        <v>317</v>
      </c>
      <c r="E1311" s="56" t="s">
        <v>2205</v>
      </c>
      <c r="F1311" s="56" t="s">
        <v>2206</v>
      </c>
      <c r="G1311" s="56"/>
      <c r="H1311" s="56"/>
      <c r="I1311" s="56" t="s">
        <v>110</v>
      </c>
      <c r="J1311" s="56" t="s">
        <v>1397</v>
      </c>
      <c r="K1311" s="56" t="s">
        <v>52</v>
      </c>
      <c r="L1311" s="56">
        <v>0</v>
      </c>
      <c r="M1311" s="56" t="str">
        <f t="shared" si="40"/>
        <v>TB_SAL_PROM_BNFT.POINT_ACC_POW_CNT</v>
      </c>
      <c r="N1311" s="54" t="str">
        <f t="shared" si="41"/>
        <v>프로모션혜택^TB_SAL_PROM_BNFT^포인트적립배수^POINT_ACC_POW_CNT^^NUMBER^6,3^Y^0</v>
      </c>
    </row>
    <row r="1312" spans="1:14" x14ac:dyDescent="0.25">
      <c r="A1312" s="56" t="s">
        <v>670</v>
      </c>
      <c r="B1312" s="56"/>
      <c r="C1312" s="56" t="s">
        <v>316</v>
      </c>
      <c r="D1312" s="56" t="s">
        <v>317</v>
      </c>
      <c r="E1312" s="56" t="s">
        <v>2207</v>
      </c>
      <c r="F1312" s="56" t="s">
        <v>2208</v>
      </c>
      <c r="G1312" s="56"/>
      <c r="H1312" s="56"/>
      <c r="I1312" s="56" t="s">
        <v>110</v>
      </c>
      <c r="J1312" s="56" t="s">
        <v>476</v>
      </c>
      <c r="K1312" s="56" t="s">
        <v>52</v>
      </c>
      <c r="L1312" s="56">
        <v>0</v>
      </c>
      <c r="M1312" s="56" t="str">
        <f t="shared" si="40"/>
        <v>TB_SAL_PROM_BNFT.POINT_ADD_ACC_AMT</v>
      </c>
      <c r="N1312" s="54" t="str">
        <f t="shared" si="41"/>
        <v>프로모션혜택^TB_SAL_PROM_BNFT^포인트추가적립금액^POINT_ADD_ACC_AMT^^NUMBER^20,5^Y^0</v>
      </c>
    </row>
    <row r="1313" spans="1:14" x14ac:dyDescent="0.25">
      <c r="A1313" s="56" t="s">
        <v>670</v>
      </c>
      <c r="B1313" s="56"/>
      <c r="C1313" s="56" t="s">
        <v>316</v>
      </c>
      <c r="D1313" s="56" t="s">
        <v>317</v>
      </c>
      <c r="E1313" s="56" t="s">
        <v>2209</v>
      </c>
      <c r="F1313" s="56" t="s">
        <v>2210</v>
      </c>
      <c r="G1313" s="56"/>
      <c r="H1313" s="56"/>
      <c r="I1313" s="56" t="s">
        <v>37</v>
      </c>
      <c r="J1313" s="56">
        <v>1</v>
      </c>
      <c r="K1313" s="56" t="s">
        <v>52</v>
      </c>
      <c r="L1313" s="56" t="s">
        <v>1496</v>
      </c>
      <c r="M1313" s="56" t="str">
        <f t="shared" si="40"/>
        <v>TB_SAL_PROM_BNFT.POINT_USE_EXCP_YN</v>
      </c>
      <c r="N1313" s="54" t="str">
        <f t="shared" si="41"/>
        <v>프로모션혜택^TB_SAL_PROM_BNFT^포인트사용제외여부^POINT_USE_EXCP_YN^^VARCHAR2^1^Y^'N'</v>
      </c>
    </row>
    <row r="1314" spans="1:14" x14ac:dyDescent="0.25">
      <c r="A1314" s="56" t="s">
        <v>670</v>
      </c>
      <c r="B1314" s="56"/>
      <c r="C1314" s="56" t="s">
        <v>316</v>
      </c>
      <c r="D1314" s="56" t="s">
        <v>317</v>
      </c>
      <c r="E1314" s="56" t="s">
        <v>50</v>
      </c>
      <c r="F1314" s="56" t="s">
        <v>51</v>
      </c>
      <c r="G1314" s="56"/>
      <c r="H1314" s="56"/>
      <c r="I1314" s="56" t="s">
        <v>37</v>
      </c>
      <c r="J1314" s="56">
        <v>1</v>
      </c>
      <c r="K1314" s="56" t="s">
        <v>52</v>
      </c>
      <c r="L1314" s="56" t="s">
        <v>1276</v>
      </c>
      <c r="M1314" s="56" t="str">
        <f t="shared" si="40"/>
        <v>TB_SAL_PROM_BNFT.USE_YN</v>
      </c>
      <c r="N1314" s="54" t="str">
        <f t="shared" si="41"/>
        <v>프로모션혜택^TB_SAL_PROM_BNFT^사용여부^USE_YN^^VARCHAR2^1^Y^'Y'</v>
      </c>
    </row>
    <row r="1315" spans="1:14" x14ac:dyDescent="0.25">
      <c r="A1315" s="56" t="s">
        <v>670</v>
      </c>
      <c r="B1315" s="56"/>
      <c r="C1315" s="56" t="s">
        <v>316</v>
      </c>
      <c r="D1315" s="56" t="s">
        <v>317</v>
      </c>
      <c r="E1315" s="56" t="s">
        <v>53</v>
      </c>
      <c r="F1315" s="56" t="s">
        <v>54</v>
      </c>
      <c r="G1315" s="56"/>
      <c r="H1315" s="56"/>
      <c r="I1315" s="56" t="s">
        <v>37</v>
      </c>
      <c r="J1315" s="56">
        <v>14</v>
      </c>
      <c r="K1315" s="56" t="s">
        <v>52</v>
      </c>
      <c r="L1315" s="56"/>
      <c r="M1315" s="56" t="str">
        <f t="shared" si="40"/>
        <v>TB_SAL_PROM_BNFT.REG_DTM</v>
      </c>
      <c r="N1315" s="54" t="str">
        <f t="shared" si="41"/>
        <v>프로모션혜택^TB_SAL_PROM_BNFT^등록일시^REG_DTM^^VARCHAR2^14^Y^</v>
      </c>
    </row>
    <row r="1316" spans="1:14" x14ac:dyDescent="0.25">
      <c r="A1316" s="56" t="s">
        <v>670</v>
      </c>
      <c r="B1316" s="56"/>
      <c r="C1316" s="56" t="s">
        <v>316</v>
      </c>
      <c r="D1316" s="56" t="s">
        <v>317</v>
      </c>
      <c r="E1316" s="56" t="s">
        <v>55</v>
      </c>
      <c r="F1316" s="56" t="s">
        <v>56</v>
      </c>
      <c r="G1316" s="56"/>
      <c r="H1316" s="56"/>
      <c r="I1316" s="56" t="s">
        <v>37</v>
      </c>
      <c r="J1316" s="56">
        <v>32</v>
      </c>
      <c r="K1316" s="56" t="s">
        <v>52</v>
      </c>
      <c r="L1316" s="56"/>
      <c r="M1316" s="56" t="str">
        <f t="shared" si="40"/>
        <v>TB_SAL_PROM_BNFT.REGR_ID</v>
      </c>
      <c r="N1316" s="54" t="str">
        <f t="shared" si="41"/>
        <v>프로모션혜택^TB_SAL_PROM_BNFT^등록자ID^REGR_ID^^VARCHAR2^32^Y^</v>
      </c>
    </row>
    <row r="1317" spans="1:14" x14ac:dyDescent="0.25">
      <c r="A1317" s="56" t="s">
        <v>670</v>
      </c>
      <c r="B1317" s="56"/>
      <c r="C1317" s="56" t="s">
        <v>316</v>
      </c>
      <c r="D1317" s="56" t="s">
        <v>317</v>
      </c>
      <c r="E1317" s="56" t="s">
        <v>57</v>
      </c>
      <c r="F1317" s="56" t="s">
        <v>58</v>
      </c>
      <c r="G1317" s="56"/>
      <c r="H1317" s="56"/>
      <c r="I1317" s="56" t="s">
        <v>37</v>
      </c>
      <c r="J1317" s="56">
        <v>14</v>
      </c>
      <c r="K1317" s="56" t="s">
        <v>52</v>
      </c>
      <c r="L1317" s="56"/>
      <c r="M1317" s="56" t="str">
        <f t="shared" si="40"/>
        <v>TB_SAL_PROM_BNFT.MOD_DTM</v>
      </c>
      <c r="N1317" s="54" t="str">
        <f t="shared" si="41"/>
        <v>프로모션혜택^TB_SAL_PROM_BNFT^수정일시^MOD_DTM^^VARCHAR2^14^Y^</v>
      </c>
    </row>
    <row r="1318" spans="1:14" x14ac:dyDescent="0.25">
      <c r="A1318" s="56" t="s">
        <v>670</v>
      </c>
      <c r="B1318" s="56"/>
      <c r="C1318" s="56" t="s">
        <v>316</v>
      </c>
      <c r="D1318" s="56" t="s">
        <v>317</v>
      </c>
      <c r="E1318" s="56" t="s">
        <v>59</v>
      </c>
      <c r="F1318" s="56" t="s">
        <v>60</v>
      </c>
      <c r="G1318" s="56"/>
      <c r="H1318" s="56"/>
      <c r="I1318" s="56" t="s">
        <v>37</v>
      </c>
      <c r="J1318" s="56">
        <v>32</v>
      </c>
      <c r="K1318" s="56" t="s">
        <v>52</v>
      </c>
      <c r="L1318" s="56"/>
      <c r="M1318" s="56" t="str">
        <f t="shared" si="40"/>
        <v>TB_SAL_PROM_BNFT.MODR_ID</v>
      </c>
      <c r="N1318" s="54" t="str">
        <f t="shared" si="41"/>
        <v>프로모션혜택^TB_SAL_PROM_BNFT^수정자ID^MODR_ID^^VARCHAR2^32^Y^</v>
      </c>
    </row>
    <row r="1319" spans="1:14" x14ac:dyDescent="0.25">
      <c r="A1319" s="56" t="s">
        <v>670</v>
      </c>
      <c r="B1319" s="56"/>
      <c r="C1319" s="56" t="s">
        <v>316</v>
      </c>
      <c r="D1319" s="56" t="s">
        <v>317</v>
      </c>
      <c r="E1319" s="56" t="s">
        <v>2211</v>
      </c>
      <c r="F1319" s="56" t="s">
        <v>2212</v>
      </c>
      <c r="G1319" s="56"/>
      <c r="H1319" s="56"/>
      <c r="I1319" s="56" t="s">
        <v>110</v>
      </c>
      <c r="J1319" s="56" t="s">
        <v>476</v>
      </c>
      <c r="K1319" s="56"/>
      <c r="L1319" s="56"/>
      <c r="M1319" s="56" t="str">
        <f t="shared" si="40"/>
        <v>TB_SAL_PROM_BNFT.MAX_BNFT_CNT</v>
      </c>
      <c r="N1319" s="54" t="str">
        <f t="shared" si="41"/>
        <v>프로모션혜택^TB_SAL_PROM_BNFT^최대혜택횟수^MAX_BNFT_CNT^^NUMBER^20,5^^</v>
      </c>
    </row>
    <row r="1320" spans="1:14" x14ac:dyDescent="0.25">
      <c r="A1320" s="56" t="s">
        <v>670</v>
      </c>
      <c r="B1320" s="56"/>
      <c r="C1320" s="56" t="s">
        <v>316</v>
      </c>
      <c r="D1320" s="56" t="s">
        <v>317</v>
      </c>
      <c r="E1320" s="56" t="s">
        <v>2213</v>
      </c>
      <c r="F1320" s="56" t="s">
        <v>2214</v>
      </c>
      <c r="G1320" s="56"/>
      <c r="H1320" s="56"/>
      <c r="I1320" s="56" t="s">
        <v>110</v>
      </c>
      <c r="J1320" s="56" t="s">
        <v>476</v>
      </c>
      <c r="K1320" s="56"/>
      <c r="L1320" s="56"/>
      <c r="M1320" s="56" t="str">
        <f t="shared" si="40"/>
        <v>TB_SAL_PROM_BNFT.BNFT_EXCP_QTY</v>
      </c>
      <c r="N1320" s="54" t="str">
        <f t="shared" si="41"/>
        <v>프로모션혜택^TB_SAL_PROM_BNFT^혜택제한수량^BNFT_EXCP_QTY^^NUMBER^20,5^^</v>
      </c>
    </row>
    <row r="1321" spans="1:14" x14ac:dyDescent="0.25">
      <c r="A1321" s="56" t="s">
        <v>670</v>
      </c>
      <c r="B1321" s="56"/>
      <c r="C1321" s="56" t="s">
        <v>316</v>
      </c>
      <c r="D1321" s="56" t="s">
        <v>317</v>
      </c>
      <c r="E1321" s="56" t="s">
        <v>2215</v>
      </c>
      <c r="F1321" s="56" t="s">
        <v>2216</v>
      </c>
      <c r="G1321" s="56"/>
      <c r="H1321" s="56"/>
      <c r="I1321" s="56" t="s">
        <v>37</v>
      </c>
      <c r="J1321" s="56">
        <v>1</v>
      </c>
      <c r="K1321" s="56" t="s">
        <v>52</v>
      </c>
      <c r="L1321" s="56" t="s">
        <v>2082</v>
      </c>
      <c r="M1321" s="56" t="str">
        <f t="shared" si="40"/>
        <v>TB_SAL_PROM_BNFT.BUNDLE_YN</v>
      </c>
      <c r="N1321" s="54" t="str">
        <f t="shared" si="41"/>
        <v>프로모션혜택^TB_SAL_PROM_BNFT^묶음여부^BUNDLE_YN^^VARCHAR2^1^Y^'N'</v>
      </c>
    </row>
    <row r="1322" spans="1:14" x14ac:dyDescent="0.25">
      <c r="A1322" s="56" t="s">
        <v>670</v>
      </c>
      <c r="B1322" s="56"/>
      <c r="C1322" s="56" t="s">
        <v>318</v>
      </c>
      <c r="D1322" s="56" t="s">
        <v>319</v>
      </c>
      <c r="E1322" s="56" t="s">
        <v>765</v>
      </c>
      <c r="F1322" s="56" t="s">
        <v>766</v>
      </c>
      <c r="G1322" s="56" t="s">
        <v>52</v>
      </c>
      <c r="H1322" s="56"/>
      <c r="I1322" s="56" t="s">
        <v>37</v>
      </c>
      <c r="J1322" s="56">
        <v>6</v>
      </c>
      <c r="K1322" s="56" t="s">
        <v>52</v>
      </c>
      <c r="L1322" s="56"/>
      <c r="M1322" s="56" t="str">
        <f t="shared" si="40"/>
        <v>TB_SAL_PROM_BNFT_ITEM.PROM_CD</v>
      </c>
      <c r="N1322" s="54" t="str">
        <f t="shared" si="41"/>
        <v>프로모션혜택품목^TB_SAL_PROM_BNFT_ITEM^프로모션코드^PROM_CD^Y^VARCHAR2^6^Y^</v>
      </c>
    </row>
    <row r="1323" spans="1:14" x14ac:dyDescent="0.25">
      <c r="A1323" s="56" t="s">
        <v>670</v>
      </c>
      <c r="B1323" s="56"/>
      <c r="C1323" s="56" t="s">
        <v>318</v>
      </c>
      <c r="D1323" s="56" t="s">
        <v>319</v>
      </c>
      <c r="E1323" s="56" t="s">
        <v>2165</v>
      </c>
      <c r="F1323" s="56" t="s">
        <v>2166</v>
      </c>
      <c r="G1323" s="56" t="s">
        <v>52</v>
      </c>
      <c r="H1323" s="56"/>
      <c r="I1323" s="56" t="s">
        <v>37</v>
      </c>
      <c r="J1323" s="56">
        <v>3</v>
      </c>
      <c r="K1323" s="56" t="s">
        <v>52</v>
      </c>
      <c r="L1323" s="56"/>
      <c r="M1323" s="56" t="str">
        <f t="shared" si="40"/>
        <v>TB_SAL_PROM_BNFT_ITEM.PROM_BNFT_CD</v>
      </c>
      <c r="N1323" s="54" t="str">
        <f t="shared" si="41"/>
        <v>프로모션혜택품목^TB_SAL_PROM_BNFT_ITEM^프로모션혜택코드^PROM_BNFT_CD^Y^VARCHAR2^3^Y^</v>
      </c>
    </row>
    <row r="1324" spans="1:14" x14ac:dyDescent="0.25">
      <c r="A1324" s="56" t="s">
        <v>670</v>
      </c>
      <c r="B1324" s="56"/>
      <c r="C1324" s="56" t="s">
        <v>318</v>
      </c>
      <c r="D1324" s="56" t="s">
        <v>319</v>
      </c>
      <c r="E1324" s="56" t="s">
        <v>829</v>
      </c>
      <c r="F1324" s="56" t="s">
        <v>838</v>
      </c>
      <c r="G1324" s="56" t="s">
        <v>52</v>
      </c>
      <c r="H1324" s="56"/>
      <c r="I1324" s="56" t="s">
        <v>37</v>
      </c>
      <c r="J1324" s="56">
        <v>20</v>
      </c>
      <c r="K1324" s="56" t="s">
        <v>52</v>
      </c>
      <c r="L1324" s="56"/>
      <c r="M1324" s="56" t="str">
        <f t="shared" si="40"/>
        <v>TB_SAL_PROM_BNFT_ITEM.ITEM_CD</v>
      </c>
      <c r="N1324" s="54" t="str">
        <f t="shared" si="41"/>
        <v>프로모션혜택품목^TB_SAL_PROM_BNFT_ITEM^품목코드^ITEM_CD^Y^VARCHAR2^20^Y^</v>
      </c>
    </row>
    <row r="1325" spans="1:14" x14ac:dyDescent="0.25">
      <c r="A1325" s="56" t="s">
        <v>670</v>
      </c>
      <c r="B1325" s="56"/>
      <c r="C1325" s="56" t="s">
        <v>318</v>
      </c>
      <c r="D1325" s="56" t="s">
        <v>319</v>
      </c>
      <c r="E1325" s="56" t="s">
        <v>2078</v>
      </c>
      <c r="F1325" s="56" t="s">
        <v>2079</v>
      </c>
      <c r="G1325" s="56"/>
      <c r="H1325" s="56"/>
      <c r="I1325" s="56" t="s">
        <v>110</v>
      </c>
      <c r="J1325" s="56" t="s">
        <v>476</v>
      </c>
      <c r="K1325" s="56" t="s">
        <v>52</v>
      </c>
      <c r="L1325" s="56">
        <v>0</v>
      </c>
      <c r="M1325" s="56" t="str">
        <f t="shared" si="40"/>
        <v>TB_SAL_PROM_BNFT_ITEM.APPLY_QTY</v>
      </c>
      <c r="N1325" s="54" t="str">
        <f t="shared" si="41"/>
        <v>프로모션혜택품목^TB_SAL_PROM_BNFT_ITEM^적용수량^APPLY_QTY^^NUMBER^20,5^Y^0</v>
      </c>
    </row>
    <row r="1326" spans="1:14" x14ac:dyDescent="0.25">
      <c r="A1326" s="56" t="s">
        <v>670</v>
      </c>
      <c r="B1326" s="56"/>
      <c r="C1326" s="56" t="s">
        <v>318</v>
      </c>
      <c r="D1326" s="56" t="s">
        <v>319</v>
      </c>
      <c r="E1326" s="56" t="s">
        <v>2217</v>
      </c>
      <c r="F1326" s="56" t="s">
        <v>2218</v>
      </c>
      <c r="G1326" s="56"/>
      <c r="H1326" s="56"/>
      <c r="I1326" s="56" t="s">
        <v>110</v>
      </c>
      <c r="J1326" s="56" t="s">
        <v>476</v>
      </c>
      <c r="K1326" s="56" t="s">
        <v>52</v>
      </c>
      <c r="L1326" s="56">
        <v>0</v>
      </c>
      <c r="M1326" s="56" t="str">
        <f t="shared" si="40"/>
        <v>TB_SAL_PROM_BNFT_ITEM.SALE_LIMIT_QTY</v>
      </c>
      <c r="N1326" s="54" t="str">
        <f t="shared" si="41"/>
        <v>프로모션혜택품목^TB_SAL_PROM_BNFT_ITEM^구매한도수량^SALE_LIMIT_QTY^^NUMBER^20,5^Y^0</v>
      </c>
    </row>
    <row r="1327" spans="1:14" x14ac:dyDescent="0.25">
      <c r="A1327" s="56" t="s">
        <v>670</v>
      </c>
      <c r="B1327" s="56"/>
      <c r="C1327" s="56" t="s">
        <v>318</v>
      </c>
      <c r="D1327" s="56" t="s">
        <v>319</v>
      </c>
      <c r="E1327" s="56" t="s">
        <v>2169</v>
      </c>
      <c r="F1327" s="56" t="s">
        <v>2170</v>
      </c>
      <c r="G1327" s="56"/>
      <c r="H1327" s="56"/>
      <c r="I1327" s="56" t="s">
        <v>37</v>
      </c>
      <c r="J1327" s="56">
        <v>1</v>
      </c>
      <c r="K1327" s="56" t="s">
        <v>52</v>
      </c>
      <c r="L1327" s="56" t="s">
        <v>1496</v>
      </c>
      <c r="M1327" s="56" t="str">
        <f t="shared" si="40"/>
        <v>TB_SAL_PROM_BNFT_ITEM.POINT_ACC_EXCP_YN</v>
      </c>
      <c r="N1327" s="54" t="str">
        <f t="shared" si="41"/>
        <v>프로모션혜택품목^TB_SAL_PROM_BNFT_ITEM^포인트적립제외여부^POINT_ACC_EXCP_YN^^VARCHAR2^1^Y^'N'</v>
      </c>
    </row>
    <row r="1328" spans="1:14" x14ac:dyDescent="0.25">
      <c r="A1328" s="56" t="s">
        <v>670</v>
      </c>
      <c r="B1328" s="56"/>
      <c r="C1328" s="56" t="s">
        <v>318</v>
      </c>
      <c r="D1328" s="56" t="s">
        <v>319</v>
      </c>
      <c r="E1328" s="56" t="s">
        <v>2201</v>
      </c>
      <c r="F1328" s="56" t="s">
        <v>2202</v>
      </c>
      <c r="G1328" s="56"/>
      <c r="H1328" s="56"/>
      <c r="I1328" s="56" t="s">
        <v>110</v>
      </c>
      <c r="J1328" s="56" t="s">
        <v>476</v>
      </c>
      <c r="K1328" s="56" t="s">
        <v>52</v>
      </c>
      <c r="L1328" s="56">
        <v>0</v>
      </c>
      <c r="M1328" s="56" t="str">
        <f t="shared" si="40"/>
        <v>TB_SAL_PROM_BNFT_ITEM.SAME_UPRC</v>
      </c>
      <c r="N1328" s="54" t="str">
        <f t="shared" si="41"/>
        <v>프로모션혜택품목^TB_SAL_PROM_BNFT_ITEM^균일단가^SAME_UPRC^^NUMBER^20,5^Y^0</v>
      </c>
    </row>
    <row r="1329" spans="1:14" x14ac:dyDescent="0.25">
      <c r="A1329" s="56" t="s">
        <v>670</v>
      </c>
      <c r="B1329" s="56"/>
      <c r="C1329" s="56" t="s">
        <v>318</v>
      </c>
      <c r="D1329" s="56" t="s">
        <v>319</v>
      </c>
      <c r="E1329" s="56" t="s">
        <v>50</v>
      </c>
      <c r="F1329" s="56" t="s">
        <v>51</v>
      </c>
      <c r="G1329" s="56"/>
      <c r="H1329" s="56"/>
      <c r="I1329" s="56" t="s">
        <v>37</v>
      </c>
      <c r="J1329" s="56">
        <v>1</v>
      </c>
      <c r="K1329" s="56" t="s">
        <v>52</v>
      </c>
      <c r="L1329" s="56" t="s">
        <v>1276</v>
      </c>
      <c r="M1329" s="56" t="str">
        <f t="shared" ref="M1329:M1392" si="42">CONCATENATE(D1329,".",F1329)</f>
        <v>TB_SAL_PROM_BNFT_ITEM.USE_YN</v>
      </c>
      <c r="N1329" s="54" t="str">
        <f t="shared" si="41"/>
        <v>프로모션혜택품목^TB_SAL_PROM_BNFT_ITEM^사용여부^USE_YN^^VARCHAR2^1^Y^'Y'</v>
      </c>
    </row>
    <row r="1330" spans="1:14" x14ac:dyDescent="0.25">
      <c r="A1330" s="56" t="s">
        <v>670</v>
      </c>
      <c r="B1330" s="56"/>
      <c r="C1330" s="56" t="s">
        <v>318</v>
      </c>
      <c r="D1330" s="56" t="s">
        <v>319</v>
      </c>
      <c r="E1330" s="56" t="s">
        <v>53</v>
      </c>
      <c r="F1330" s="56" t="s">
        <v>54</v>
      </c>
      <c r="G1330" s="56"/>
      <c r="H1330" s="56"/>
      <c r="I1330" s="56" t="s">
        <v>37</v>
      </c>
      <c r="J1330" s="56">
        <v>14</v>
      </c>
      <c r="K1330" s="56" t="s">
        <v>52</v>
      </c>
      <c r="L1330" s="56"/>
      <c r="M1330" s="56" t="str">
        <f t="shared" si="42"/>
        <v>TB_SAL_PROM_BNFT_ITEM.REG_DTM</v>
      </c>
      <c r="N1330" s="54" t="str">
        <f t="shared" si="41"/>
        <v>프로모션혜택품목^TB_SAL_PROM_BNFT_ITEM^등록일시^REG_DTM^^VARCHAR2^14^Y^</v>
      </c>
    </row>
    <row r="1331" spans="1:14" x14ac:dyDescent="0.25">
      <c r="A1331" s="56" t="s">
        <v>670</v>
      </c>
      <c r="B1331" s="56"/>
      <c r="C1331" s="56" t="s">
        <v>318</v>
      </c>
      <c r="D1331" s="56" t="s">
        <v>319</v>
      </c>
      <c r="E1331" s="56" t="s">
        <v>55</v>
      </c>
      <c r="F1331" s="56" t="s">
        <v>56</v>
      </c>
      <c r="G1331" s="56"/>
      <c r="H1331" s="56"/>
      <c r="I1331" s="56" t="s">
        <v>37</v>
      </c>
      <c r="J1331" s="56">
        <v>32</v>
      </c>
      <c r="K1331" s="56" t="s">
        <v>52</v>
      </c>
      <c r="L1331" s="56"/>
      <c r="M1331" s="56" t="str">
        <f t="shared" si="42"/>
        <v>TB_SAL_PROM_BNFT_ITEM.REGR_ID</v>
      </c>
      <c r="N1331" s="54" t="str">
        <f t="shared" si="41"/>
        <v>프로모션혜택품목^TB_SAL_PROM_BNFT_ITEM^등록자ID^REGR_ID^^VARCHAR2^32^Y^</v>
      </c>
    </row>
    <row r="1332" spans="1:14" x14ac:dyDescent="0.25">
      <c r="A1332" s="56" t="s">
        <v>670</v>
      </c>
      <c r="B1332" s="56"/>
      <c r="C1332" s="56" t="s">
        <v>318</v>
      </c>
      <c r="D1332" s="56" t="s">
        <v>319</v>
      </c>
      <c r="E1332" s="56" t="s">
        <v>57</v>
      </c>
      <c r="F1332" s="56" t="s">
        <v>58</v>
      </c>
      <c r="G1332" s="56"/>
      <c r="H1332" s="56"/>
      <c r="I1332" s="56" t="s">
        <v>37</v>
      </c>
      <c r="J1332" s="56">
        <v>14</v>
      </c>
      <c r="K1332" s="56" t="s">
        <v>52</v>
      </c>
      <c r="L1332" s="56"/>
      <c r="M1332" s="56" t="str">
        <f t="shared" si="42"/>
        <v>TB_SAL_PROM_BNFT_ITEM.MOD_DTM</v>
      </c>
      <c r="N1332" s="54" t="str">
        <f t="shared" si="41"/>
        <v>프로모션혜택품목^TB_SAL_PROM_BNFT_ITEM^수정일시^MOD_DTM^^VARCHAR2^14^Y^</v>
      </c>
    </row>
    <row r="1333" spans="1:14" x14ac:dyDescent="0.25">
      <c r="A1333" s="56" t="s">
        <v>670</v>
      </c>
      <c r="B1333" s="56"/>
      <c r="C1333" s="56" t="s">
        <v>318</v>
      </c>
      <c r="D1333" s="56" t="s">
        <v>319</v>
      </c>
      <c r="E1333" s="56" t="s">
        <v>59</v>
      </c>
      <c r="F1333" s="56" t="s">
        <v>60</v>
      </c>
      <c r="G1333" s="56"/>
      <c r="H1333" s="56"/>
      <c r="I1333" s="56" t="s">
        <v>37</v>
      </c>
      <c r="J1333" s="56">
        <v>32</v>
      </c>
      <c r="K1333" s="56" t="s">
        <v>52</v>
      </c>
      <c r="L1333" s="56"/>
      <c r="M1333" s="56" t="str">
        <f t="shared" si="42"/>
        <v>TB_SAL_PROM_BNFT_ITEM.MODR_ID</v>
      </c>
      <c r="N1333" s="54" t="str">
        <f t="shared" si="41"/>
        <v>프로모션혜택품목^TB_SAL_PROM_BNFT_ITEM^수정자ID^MODR_ID^^VARCHAR2^32^Y^</v>
      </c>
    </row>
    <row r="1334" spans="1:14" x14ac:dyDescent="0.25">
      <c r="A1334" s="56" t="s">
        <v>670</v>
      </c>
      <c r="B1334" s="56"/>
      <c r="C1334" s="56" t="s">
        <v>318</v>
      </c>
      <c r="D1334" s="56" t="s">
        <v>319</v>
      </c>
      <c r="E1334" s="56" t="s">
        <v>2219</v>
      </c>
      <c r="F1334" s="56" t="s">
        <v>2220</v>
      </c>
      <c r="G1334" s="56"/>
      <c r="H1334" s="56"/>
      <c r="I1334" s="56" t="s">
        <v>37</v>
      </c>
      <c r="J1334" s="56">
        <v>1</v>
      </c>
      <c r="K1334" s="56" t="s">
        <v>52</v>
      </c>
      <c r="L1334" s="56" t="s">
        <v>2082</v>
      </c>
      <c r="M1334" s="56" t="str">
        <f t="shared" si="42"/>
        <v>TB_SAL_PROM_BNFT_ITEM.PRESENT_YN</v>
      </c>
      <c r="N1334" s="54" t="str">
        <f t="shared" si="41"/>
        <v>프로모션혜택품목^TB_SAL_PROM_BNFT_ITEM^증정여부^PRESENT_YN^^VARCHAR2^1^Y^'N'</v>
      </c>
    </row>
    <row r="1335" spans="1:14" x14ac:dyDescent="0.25">
      <c r="A1335" s="56" t="s">
        <v>670</v>
      </c>
      <c r="B1335" s="56"/>
      <c r="C1335" s="56" t="s">
        <v>806</v>
      </c>
      <c r="D1335" s="56" t="s">
        <v>807</v>
      </c>
      <c r="E1335" s="56" t="s">
        <v>765</v>
      </c>
      <c r="F1335" s="56" t="s">
        <v>766</v>
      </c>
      <c r="G1335" s="56" t="s">
        <v>52</v>
      </c>
      <c r="H1335" s="56"/>
      <c r="I1335" s="56" t="s">
        <v>37</v>
      </c>
      <c r="J1335" s="56">
        <v>6</v>
      </c>
      <c r="K1335" s="56" t="s">
        <v>52</v>
      </c>
      <c r="L1335" s="56"/>
      <c r="M1335" s="56" t="str">
        <f t="shared" si="42"/>
        <v>TB_SAL_PROM_MEM_GRADE.PROM_CD</v>
      </c>
      <c r="N1335" s="54" t="str">
        <f t="shared" si="41"/>
        <v>프로모션회원등급^TB_SAL_PROM_MEM_GRADE^프로모션코드^PROM_CD^Y^VARCHAR2^6^Y^</v>
      </c>
    </row>
    <row r="1336" spans="1:14" x14ac:dyDescent="0.25">
      <c r="A1336" s="56" t="s">
        <v>670</v>
      </c>
      <c r="B1336" s="56"/>
      <c r="C1336" s="56" t="s">
        <v>806</v>
      </c>
      <c r="D1336" s="56" t="s">
        <v>807</v>
      </c>
      <c r="E1336" s="56" t="s">
        <v>850</v>
      </c>
      <c r="F1336" s="56" t="s">
        <v>474</v>
      </c>
      <c r="G1336" s="56" t="s">
        <v>52</v>
      </c>
      <c r="H1336" s="56"/>
      <c r="I1336" s="56" t="s">
        <v>37</v>
      </c>
      <c r="J1336" s="56">
        <v>10</v>
      </c>
      <c r="K1336" s="56" t="s">
        <v>52</v>
      </c>
      <c r="L1336" s="56"/>
      <c r="M1336" s="56" t="str">
        <f t="shared" si="42"/>
        <v>TB_SAL_PROM_MEM_GRADE.MEM_GRADE_CD</v>
      </c>
      <c r="N1336" s="54" t="str">
        <f t="shared" si="41"/>
        <v>프로모션회원등급^TB_SAL_PROM_MEM_GRADE^회원등급코드^MEM_GRADE_CD^Y^VARCHAR2^10^Y^</v>
      </c>
    </row>
    <row r="1337" spans="1:14" x14ac:dyDescent="0.25">
      <c r="A1337" s="56" t="s">
        <v>670</v>
      </c>
      <c r="B1337" s="56"/>
      <c r="C1337" s="56" t="s">
        <v>806</v>
      </c>
      <c r="D1337" s="56" t="s">
        <v>807</v>
      </c>
      <c r="E1337" s="56" t="s">
        <v>50</v>
      </c>
      <c r="F1337" s="56" t="s">
        <v>51</v>
      </c>
      <c r="G1337" s="56"/>
      <c r="H1337" s="56"/>
      <c r="I1337" s="56" t="s">
        <v>37</v>
      </c>
      <c r="J1337" s="56">
        <v>1</v>
      </c>
      <c r="K1337" s="56" t="s">
        <v>52</v>
      </c>
      <c r="L1337" s="56" t="s">
        <v>1276</v>
      </c>
      <c r="M1337" s="56" t="str">
        <f t="shared" si="42"/>
        <v>TB_SAL_PROM_MEM_GRADE.USE_YN</v>
      </c>
      <c r="N1337" s="54" t="str">
        <f t="shared" si="41"/>
        <v>프로모션회원등급^TB_SAL_PROM_MEM_GRADE^사용여부^USE_YN^^VARCHAR2^1^Y^'Y'</v>
      </c>
    </row>
    <row r="1338" spans="1:14" x14ac:dyDescent="0.25">
      <c r="A1338" s="56" t="s">
        <v>670</v>
      </c>
      <c r="B1338" s="56"/>
      <c r="C1338" s="56" t="s">
        <v>806</v>
      </c>
      <c r="D1338" s="56" t="s">
        <v>807</v>
      </c>
      <c r="E1338" s="56" t="s">
        <v>53</v>
      </c>
      <c r="F1338" s="56" t="s">
        <v>54</v>
      </c>
      <c r="G1338" s="56"/>
      <c r="H1338" s="56"/>
      <c r="I1338" s="56" t="s">
        <v>37</v>
      </c>
      <c r="J1338" s="56">
        <v>14</v>
      </c>
      <c r="K1338" s="56" t="s">
        <v>52</v>
      </c>
      <c r="L1338" s="56"/>
      <c r="M1338" s="56" t="str">
        <f t="shared" si="42"/>
        <v>TB_SAL_PROM_MEM_GRADE.REG_DTM</v>
      </c>
      <c r="N1338" s="54" t="str">
        <f t="shared" si="41"/>
        <v>프로모션회원등급^TB_SAL_PROM_MEM_GRADE^등록일시^REG_DTM^^VARCHAR2^14^Y^</v>
      </c>
    </row>
    <row r="1339" spans="1:14" x14ac:dyDescent="0.25">
      <c r="A1339" s="56" t="s">
        <v>670</v>
      </c>
      <c r="B1339" s="56"/>
      <c r="C1339" s="56" t="s">
        <v>806</v>
      </c>
      <c r="D1339" s="56" t="s">
        <v>807</v>
      </c>
      <c r="E1339" s="56" t="s">
        <v>55</v>
      </c>
      <c r="F1339" s="56" t="s">
        <v>56</v>
      </c>
      <c r="G1339" s="56"/>
      <c r="H1339" s="56"/>
      <c r="I1339" s="56" t="s">
        <v>37</v>
      </c>
      <c r="J1339" s="56">
        <v>32</v>
      </c>
      <c r="K1339" s="56" t="s">
        <v>52</v>
      </c>
      <c r="L1339" s="56"/>
      <c r="M1339" s="56" t="str">
        <f t="shared" si="42"/>
        <v>TB_SAL_PROM_MEM_GRADE.REGR_ID</v>
      </c>
      <c r="N1339" s="54" t="str">
        <f t="shared" si="41"/>
        <v>프로모션회원등급^TB_SAL_PROM_MEM_GRADE^등록자ID^REGR_ID^^VARCHAR2^32^Y^</v>
      </c>
    </row>
    <row r="1340" spans="1:14" x14ac:dyDescent="0.25">
      <c r="A1340" s="56" t="s">
        <v>670</v>
      </c>
      <c r="B1340" s="56"/>
      <c r="C1340" s="56" t="s">
        <v>806</v>
      </c>
      <c r="D1340" s="56" t="s">
        <v>807</v>
      </c>
      <c r="E1340" s="56" t="s">
        <v>57</v>
      </c>
      <c r="F1340" s="56" t="s">
        <v>58</v>
      </c>
      <c r="G1340" s="56"/>
      <c r="H1340" s="56"/>
      <c r="I1340" s="56" t="s">
        <v>37</v>
      </c>
      <c r="J1340" s="56">
        <v>14</v>
      </c>
      <c r="K1340" s="56" t="s">
        <v>52</v>
      </c>
      <c r="L1340" s="56"/>
      <c r="M1340" s="56" t="str">
        <f t="shared" si="42"/>
        <v>TB_SAL_PROM_MEM_GRADE.MOD_DTM</v>
      </c>
      <c r="N1340" s="54" t="str">
        <f t="shared" si="41"/>
        <v>프로모션회원등급^TB_SAL_PROM_MEM_GRADE^수정일시^MOD_DTM^^VARCHAR2^14^Y^</v>
      </c>
    </row>
    <row r="1341" spans="1:14" x14ac:dyDescent="0.25">
      <c r="A1341" s="56" t="s">
        <v>670</v>
      </c>
      <c r="B1341" s="56"/>
      <c r="C1341" s="56" t="s">
        <v>806</v>
      </c>
      <c r="D1341" s="56" t="s">
        <v>807</v>
      </c>
      <c r="E1341" s="56" t="s">
        <v>59</v>
      </c>
      <c r="F1341" s="56" t="s">
        <v>60</v>
      </c>
      <c r="G1341" s="56"/>
      <c r="H1341" s="56"/>
      <c r="I1341" s="56" t="s">
        <v>37</v>
      </c>
      <c r="J1341" s="56">
        <v>32</v>
      </c>
      <c r="K1341" s="56" t="s">
        <v>52</v>
      </c>
      <c r="L1341" s="56"/>
      <c r="M1341" s="56" t="str">
        <f t="shared" si="42"/>
        <v>TB_SAL_PROM_MEM_GRADE.MODR_ID</v>
      </c>
      <c r="N1341" s="54" t="str">
        <f t="shared" si="41"/>
        <v>프로모션회원등급^TB_SAL_PROM_MEM_GRADE^수정자ID^MODR_ID^^VARCHAR2^32^Y^</v>
      </c>
    </row>
    <row r="1342" spans="1:14" x14ac:dyDescent="0.25">
      <c r="A1342" s="56" t="s">
        <v>670</v>
      </c>
      <c r="B1342" s="56"/>
      <c r="C1342" s="56" t="s">
        <v>806</v>
      </c>
      <c r="D1342" s="56" t="s">
        <v>807</v>
      </c>
      <c r="E1342" s="56" t="s">
        <v>3447</v>
      </c>
      <c r="F1342" s="56" t="s">
        <v>2221</v>
      </c>
      <c r="G1342" s="56"/>
      <c r="H1342" s="56"/>
      <c r="I1342" s="56" t="s">
        <v>110</v>
      </c>
      <c r="J1342" s="56" t="s">
        <v>1397</v>
      </c>
      <c r="K1342" s="56" t="s">
        <v>52</v>
      </c>
      <c r="L1342" s="56">
        <v>0</v>
      </c>
      <c r="M1342" s="56" t="str">
        <f t="shared" si="42"/>
        <v>TB_SAL_PROM_MEM_GRADE.ACC_DC_RATE</v>
      </c>
      <c r="N1342" s="54" t="str">
        <f t="shared" si="41"/>
        <v>프로모션회원등급^TB_SAL_PROM_MEM_GRADE^최종할인율^ACC_DC_RATE^^NUMBER^6,3^Y^0</v>
      </c>
    </row>
    <row r="1343" spans="1:14" x14ac:dyDescent="0.25">
      <c r="A1343" s="56" t="s">
        <v>670</v>
      </c>
      <c r="B1343" s="56"/>
      <c r="C1343" s="56" t="s">
        <v>806</v>
      </c>
      <c r="D1343" s="56" t="s">
        <v>807</v>
      </c>
      <c r="E1343" s="56" t="s">
        <v>2222</v>
      </c>
      <c r="F1343" s="56" t="s">
        <v>2223</v>
      </c>
      <c r="G1343" s="56"/>
      <c r="H1343" s="56"/>
      <c r="I1343" s="56" t="s">
        <v>110</v>
      </c>
      <c r="J1343" s="56" t="s">
        <v>476</v>
      </c>
      <c r="K1343" s="56" t="s">
        <v>52</v>
      </c>
      <c r="L1343" s="56">
        <v>0</v>
      </c>
      <c r="M1343" s="56" t="str">
        <f t="shared" si="42"/>
        <v>TB_SAL_PROM_MEM_GRADE.ACC_DC_AMT</v>
      </c>
      <c r="N1343" s="54" t="str">
        <f t="shared" si="41"/>
        <v>프로모션회원등급^TB_SAL_PROM_MEM_GRADE^추가할인금액^ACC_DC_AMT^^NUMBER^20,5^Y^0</v>
      </c>
    </row>
    <row r="1344" spans="1:14" x14ac:dyDescent="0.25">
      <c r="A1344" s="56" t="s">
        <v>670</v>
      </c>
      <c r="B1344" s="56"/>
      <c r="C1344" s="56" t="s">
        <v>806</v>
      </c>
      <c r="D1344" s="56" t="s">
        <v>807</v>
      </c>
      <c r="E1344" s="56" t="s">
        <v>3446</v>
      </c>
      <c r="F1344" s="56" t="s">
        <v>2224</v>
      </c>
      <c r="G1344" s="56"/>
      <c r="H1344" s="56"/>
      <c r="I1344" s="56" t="s">
        <v>110</v>
      </c>
      <c r="J1344" s="56" t="s">
        <v>1397</v>
      </c>
      <c r="K1344" s="56" t="s">
        <v>52</v>
      </c>
      <c r="L1344" s="56">
        <v>0</v>
      </c>
      <c r="M1344" s="56" t="str">
        <f t="shared" si="42"/>
        <v>TB_SAL_PROM_MEM_GRADE.TEMP_DC_RATE</v>
      </c>
      <c r="N1344" s="54" t="str">
        <f t="shared" si="41"/>
        <v>프로모션회원등급^TB_SAL_PROM_MEM_GRADE^추가할인율^TEMP_DC_RATE^^NUMBER^6,3^Y^0</v>
      </c>
    </row>
    <row r="1345" spans="1:14" x14ac:dyDescent="0.25">
      <c r="A1345" s="56" t="s">
        <v>673</v>
      </c>
      <c r="B1345" s="56"/>
      <c r="C1345" s="56" t="s">
        <v>1232</v>
      </c>
      <c r="D1345" s="56" t="s">
        <v>1233</v>
      </c>
      <c r="E1345" s="56" t="s">
        <v>2225</v>
      </c>
      <c r="F1345" s="56" t="s">
        <v>2226</v>
      </c>
      <c r="G1345" s="56" t="s">
        <v>52</v>
      </c>
      <c r="H1345" s="56"/>
      <c r="I1345" s="56" t="s">
        <v>37</v>
      </c>
      <c r="J1345" s="56">
        <v>4</v>
      </c>
      <c r="K1345" s="56" t="s">
        <v>52</v>
      </c>
      <c r="L1345" s="56"/>
      <c r="M1345" s="56" t="str">
        <f t="shared" si="42"/>
        <v>TB_ANA_YY_SALES_ITEM.SALES_YR</v>
      </c>
      <c r="N1345" s="54" t="str">
        <f t="shared" si="41"/>
        <v>년매출품목^TB_ANA_YY_SALES_ITEM^매출년도^SALES_YR^Y^VARCHAR2^4^Y^</v>
      </c>
    </row>
    <row r="1346" spans="1:14" x14ac:dyDescent="0.25">
      <c r="A1346" s="56" t="s">
        <v>673</v>
      </c>
      <c r="B1346" s="56"/>
      <c r="C1346" s="56" t="s">
        <v>1232</v>
      </c>
      <c r="D1346" s="56" t="s">
        <v>1233</v>
      </c>
      <c r="E1346" s="56" t="s">
        <v>472</v>
      </c>
      <c r="F1346" s="56" t="s">
        <v>64</v>
      </c>
      <c r="G1346" s="56" t="s">
        <v>52</v>
      </c>
      <c r="H1346" s="56"/>
      <c r="I1346" s="56" t="s">
        <v>37</v>
      </c>
      <c r="J1346" s="56">
        <v>10</v>
      </c>
      <c r="K1346" s="56" t="s">
        <v>52</v>
      </c>
      <c r="L1346" s="56"/>
      <c r="M1346" s="56" t="str">
        <f t="shared" si="42"/>
        <v>TB_ANA_YY_SALES_ITEM.SHOP_CD</v>
      </c>
      <c r="N1346" s="54" t="str">
        <f t="shared" si="41"/>
        <v>년매출품목^TB_ANA_YY_SALES_ITEM^매장코드^SHOP_CD^Y^VARCHAR2^10^Y^</v>
      </c>
    </row>
    <row r="1347" spans="1:14" x14ac:dyDescent="0.25">
      <c r="A1347" s="56" t="s">
        <v>673</v>
      </c>
      <c r="B1347" s="56"/>
      <c r="C1347" s="56" t="s">
        <v>1232</v>
      </c>
      <c r="D1347" s="56" t="s">
        <v>1233</v>
      </c>
      <c r="E1347" s="56" t="s">
        <v>829</v>
      </c>
      <c r="F1347" s="56" t="s">
        <v>838</v>
      </c>
      <c r="G1347" s="56" t="s">
        <v>52</v>
      </c>
      <c r="H1347" s="56"/>
      <c r="I1347" s="56" t="s">
        <v>37</v>
      </c>
      <c r="J1347" s="56">
        <v>20</v>
      </c>
      <c r="K1347" s="56" t="s">
        <v>52</v>
      </c>
      <c r="L1347" s="56"/>
      <c r="M1347" s="56" t="str">
        <f t="shared" si="42"/>
        <v>TB_ANA_YY_SALES_ITEM.ITEM_CD</v>
      </c>
      <c r="N1347" s="54" t="str">
        <f t="shared" ref="N1347:N1410" si="43">SUBSTITUTE(CONCATENATE(C1347,"^",D1347,"^",E1347,"^",F1347,"^",G1347,"^",I1347,"^",J1347,"^",K1347,"^",TRIM(L1347)),"~","-")</f>
        <v>년매출품목^TB_ANA_YY_SALES_ITEM^품목코드^ITEM_CD^Y^VARCHAR2^20^Y^</v>
      </c>
    </row>
    <row r="1348" spans="1:14" x14ac:dyDescent="0.25">
      <c r="A1348" s="56" t="s">
        <v>673</v>
      </c>
      <c r="B1348" s="56"/>
      <c r="C1348" s="56" t="s">
        <v>1232</v>
      </c>
      <c r="D1348" s="56" t="s">
        <v>1233</v>
      </c>
      <c r="E1348" s="56" t="s">
        <v>2227</v>
      </c>
      <c r="F1348" s="56" t="s">
        <v>2228</v>
      </c>
      <c r="G1348" s="56"/>
      <c r="H1348" s="56"/>
      <c r="I1348" s="56" t="s">
        <v>110</v>
      </c>
      <c r="J1348" s="56" t="s">
        <v>476</v>
      </c>
      <c r="K1348" s="56" t="s">
        <v>52</v>
      </c>
      <c r="L1348" s="56">
        <v>0</v>
      </c>
      <c r="M1348" s="56" t="str">
        <f t="shared" si="42"/>
        <v>TB_ANA_YY_SALES_ITEM.SALES_AMT_SUM</v>
      </c>
      <c r="N1348" s="54" t="str">
        <f t="shared" si="43"/>
        <v>년매출품목^TB_ANA_YY_SALES_ITEM^매출금액합계^SALES_AMT_SUM^^NUMBER^20,5^Y^0</v>
      </c>
    </row>
    <row r="1349" spans="1:14" x14ac:dyDescent="0.25">
      <c r="A1349" s="56" t="s">
        <v>673</v>
      </c>
      <c r="B1349" s="56"/>
      <c r="C1349" s="56" t="s">
        <v>1232</v>
      </c>
      <c r="D1349" s="56" t="s">
        <v>1233</v>
      </c>
      <c r="E1349" s="56" t="s">
        <v>2229</v>
      </c>
      <c r="F1349" s="56" t="s">
        <v>2230</v>
      </c>
      <c r="G1349" s="56"/>
      <c r="H1349" s="56"/>
      <c r="I1349" s="56" t="s">
        <v>110</v>
      </c>
      <c r="J1349" s="56" t="s">
        <v>476</v>
      </c>
      <c r="K1349" s="56" t="s">
        <v>52</v>
      </c>
      <c r="L1349" s="56">
        <v>0</v>
      </c>
      <c r="M1349" s="56" t="str">
        <f t="shared" si="42"/>
        <v>TB_ANA_YY_SALES_ITEM.SALES_AMT_01</v>
      </c>
      <c r="N1349" s="54" t="str">
        <f t="shared" si="43"/>
        <v>년매출품목^TB_ANA_YY_SALES_ITEM^매출금액01^SALES_AMT_01^^NUMBER^20,5^Y^0</v>
      </c>
    </row>
    <row r="1350" spans="1:14" x14ac:dyDescent="0.25">
      <c r="A1350" s="56" t="s">
        <v>673</v>
      </c>
      <c r="B1350" s="56"/>
      <c r="C1350" s="56" t="s">
        <v>1232</v>
      </c>
      <c r="D1350" s="56" t="s">
        <v>1233</v>
      </c>
      <c r="E1350" s="56" t="s">
        <v>960</v>
      </c>
      <c r="F1350" s="56" t="s">
        <v>961</v>
      </c>
      <c r="G1350" s="56"/>
      <c r="H1350" s="56"/>
      <c r="I1350" s="56" t="s">
        <v>110</v>
      </c>
      <c r="J1350" s="56" t="s">
        <v>476</v>
      </c>
      <c r="K1350" s="56" t="s">
        <v>52</v>
      </c>
      <c r="L1350" s="56">
        <v>0</v>
      </c>
      <c r="M1350" s="56" t="str">
        <f t="shared" si="42"/>
        <v>TB_ANA_YY_SALES_ITEM.SALES_AMT_02</v>
      </c>
      <c r="N1350" s="54" t="str">
        <f t="shared" si="43"/>
        <v>년매출품목^TB_ANA_YY_SALES_ITEM^매출금액02^SALES_AMT_02^^NUMBER^20,5^Y^0</v>
      </c>
    </row>
    <row r="1351" spans="1:14" x14ac:dyDescent="0.25">
      <c r="A1351" s="56" t="s">
        <v>673</v>
      </c>
      <c r="B1351" s="56"/>
      <c r="C1351" s="56" t="s">
        <v>1232</v>
      </c>
      <c r="D1351" s="56" t="s">
        <v>1233</v>
      </c>
      <c r="E1351" s="56" t="s">
        <v>962</v>
      </c>
      <c r="F1351" s="56" t="s">
        <v>963</v>
      </c>
      <c r="G1351" s="56"/>
      <c r="H1351" s="56"/>
      <c r="I1351" s="56" t="s">
        <v>110</v>
      </c>
      <c r="J1351" s="56" t="s">
        <v>476</v>
      </c>
      <c r="K1351" s="56" t="s">
        <v>52</v>
      </c>
      <c r="L1351" s="56">
        <v>0</v>
      </c>
      <c r="M1351" s="56" t="str">
        <f t="shared" si="42"/>
        <v>TB_ANA_YY_SALES_ITEM.SALES_AMT_03</v>
      </c>
      <c r="N1351" s="54" t="str">
        <f t="shared" si="43"/>
        <v>년매출품목^TB_ANA_YY_SALES_ITEM^매출금액03^SALES_AMT_03^^NUMBER^20,5^Y^0</v>
      </c>
    </row>
    <row r="1352" spans="1:14" x14ac:dyDescent="0.25">
      <c r="A1352" s="56" t="s">
        <v>673</v>
      </c>
      <c r="B1352" s="56"/>
      <c r="C1352" s="56" t="s">
        <v>1232</v>
      </c>
      <c r="D1352" s="56" t="s">
        <v>1233</v>
      </c>
      <c r="E1352" s="56" t="s">
        <v>964</v>
      </c>
      <c r="F1352" s="56" t="s">
        <v>965</v>
      </c>
      <c r="G1352" s="56"/>
      <c r="H1352" s="56"/>
      <c r="I1352" s="56" t="s">
        <v>110</v>
      </c>
      <c r="J1352" s="56" t="s">
        <v>476</v>
      </c>
      <c r="K1352" s="56" t="s">
        <v>52</v>
      </c>
      <c r="L1352" s="56">
        <v>0</v>
      </c>
      <c r="M1352" s="56" t="str">
        <f t="shared" si="42"/>
        <v>TB_ANA_YY_SALES_ITEM.SALES_AMT_04</v>
      </c>
      <c r="N1352" s="54" t="str">
        <f t="shared" si="43"/>
        <v>년매출품목^TB_ANA_YY_SALES_ITEM^매출금액04^SALES_AMT_04^^NUMBER^20,5^Y^0</v>
      </c>
    </row>
    <row r="1353" spans="1:14" x14ac:dyDescent="0.25">
      <c r="A1353" s="56" t="s">
        <v>673</v>
      </c>
      <c r="B1353" s="56"/>
      <c r="C1353" s="56" t="s">
        <v>1232</v>
      </c>
      <c r="D1353" s="56" t="s">
        <v>1233</v>
      </c>
      <c r="E1353" s="56" t="s">
        <v>966</v>
      </c>
      <c r="F1353" s="56" t="s">
        <v>967</v>
      </c>
      <c r="G1353" s="56"/>
      <c r="H1353" s="56"/>
      <c r="I1353" s="56" t="s">
        <v>110</v>
      </c>
      <c r="J1353" s="56" t="s">
        <v>476</v>
      </c>
      <c r="K1353" s="56" t="s">
        <v>52</v>
      </c>
      <c r="L1353" s="56">
        <v>0</v>
      </c>
      <c r="M1353" s="56" t="str">
        <f t="shared" si="42"/>
        <v>TB_ANA_YY_SALES_ITEM.SALES_AMT_05</v>
      </c>
      <c r="N1353" s="54" t="str">
        <f t="shared" si="43"/>
        <v>년매출품목^TB_ANA_YY_SALES_ITEM^매출금액05^SALES_AMT_05^^NUMBER^20,5^Y^0</v>
      </c>
    </row>
    <row r="1354" spans="1:14" x14ac:dyDescent="0.25">
      <c r="A1354" s="56" t="s">
        <v>673</v>
      </c>
      <c r="B1354" s="56"/>
      <c r="C1354" s="56" t="s">
        <v>1232</v>
      </c>
      <c r="D1354" s="56" t="s">
        <v>1233</v>
      </c>
      <c r="E1354" s="56" t="s">
        <v>968</v>
      </c>
      <c r="F1354" s="56" t="s">
        <v>969</v>
      </c>
      <c r="G1354" s="56"/>
      <c r="H1354" s="56"/>
      <c r="I1354" s="56" t="s">
        <v>110</v>
      </c>
      <c r="J1354" s="56" t="s">
        <v>476</v>
      </c>
      <c r="K1354" s="56" t="s">
        <v>52</v>
      </c>
      <c r="L1354" s="56">
        <v>0</v>
      </c>
      <c r="M1354" s="56" t="str">
        <f t="shared" si="42"/>
        <v>TB_ANA_YY_SALES_ITEM.SALES_AMT_06</v>
      </c>
      <c r="N1354" s="54" t="str">
        <f t="shared" si="43"/>
        <v>년매출품목^TB_ANA_YY_SALES_ITEM^매출금액06^SALES_AMT_06^^NUMBER^20,5^Y^0</v>
      </c>
    </row>
    <row r="1355" spans="1:14" x14ac:dyDescent="0.25">
      <c r="A1355" s="56" t="s">
        <v>673</v>
      </c>
      <c r="B1355" s="56"/>
      <c r="C1355" s="56" t="s">
        <v>1232</v>
      </c>
      <c r="D1355" s="56" t="s">
        <v>1233</v>
      </c>
      <c r="E1355" s="56" t="s">
        <v>970</v>
      </c>
      <c r="F1355" s="56" t="s">
        <v>971</v>
      </c>
      <c r="G1355" s="56"/>
      <c r="H1355" s="56"/>
      <c r="I1355" s="56" t="s">
        <v>110</v>
      </c>
      <c r="J1355" s="56" t="s">
        <v>476</v>
      </c>
      <c r="K1355" s="56" t="s">
        <v>52</v>
      </c>
      <c r="L1355" s="56">
        <v>0</v>
      </c>
      <c r="M1355" s="56" t="str">
        <f t="shared" si="42"/>
        <v>TB_ANA_YY_SALES_ITEM.SALES_AMT_07</v>
      </c>
      <c r="N1355" s="54" t="str">
        <f t="shared" si="43"/>
        <v>년매출품목^TB_ANA_YY_SALES_ITEM^매출금액07^SALES_AMT_07^^NUMBER^20,5^Y^0</v>
      </c>
    </row>
    <row r="1356" spans="1:14" x14ac:dyDescent="0.25">
      <c r="A1356" s="56" t="s">
        <v>673</v>
      </c>
      <c r="B1356" s="56"/>
      <c r="C1356" s="56" t="s">
        <v>1232</v>
      </c>
      <c r="D1356" s="56" t="s">
        <v>1233</v>
      </c>
      <c r="E1356" s="56" t="s">
        <v>972</v>
      </c>
      <c r="F1356" s="56" t="s">
        <v>973</v>
      </c>
      <c r="G1356" s="56"/>
      <c r="H1356" s="56"/>
      <c r="I1356" s="56" t="s">
        <v>110</v>
      </c>
      <c r="J1356" s="56" t="s">
        <v>476</v>
      </c>
      <c r="K1356" s="56" t="s">
        <v>52</v>
      </c>
      <c r="L1356" s="56">
        <v>0</v>
      </c>
      <c r="M1356" s="56" t="str">
        <f t="shared" si="42"/>
        <v>TB_ANA_YY_SALES_ITEM.SALES_AMT_08</v>
      </c>
      <c r="N1356" s="54" t="str">
        <f t="shared" si="43"/>
        <v>년매출품목^TB_ANA_YY_SALES_ITEM^매출금액08^SALES_AMT_08^^NUMBER^20,5^Y^0</v>
      </c>
    </row>
    <row r="1357" spans="1:14" x14ac:dyDescent="0.25">
      <c r="A1357" s="56" t="s">
        <v>673</v>
      </c>
      <c r="B1357" s="56"/>
      <c r="C1357" s="56" t="s">
        <v>1232</v>
      </c>
      <c r="D1357" s="56" t="s">
        <v>1233</v>
      </c>
      <c r="E1357" s="56" t="s">
        <v>974</v>
      </c>
      <c r="F1357" s="56" t="s">
        <v>975</v>
      </c>
      <c r="G1357" s="56"/>
      <c r="H1357" s="56"/>
      <c r="I1357" s="56" t="s">
        <v>110</v>
      </c>
      <c r="J1357" s="56" t="s">
        <v>476</v>
      </c>
      <c r="K1357" s="56" t="s">
        <v>52</v>
      </c>
      <c r="L1357" s="56">
        <v>0</v>
      </c>
      <c r="M1357" s="56" t="str">
        <f t="shared" si="42"/>
        <v>TB_ANA_YY_SALES_ITEM.SALES_AMT_09</v>
      </c>
      <c r="N1357" s="54" t="str">
        <f t="shared" si="43"/>
        <v>년매출품목^TB_ANA_YY_SALES_ITEM^매출금액09^SALES_AMT_09^^NUMBER^20,5^Y^0</v>
      </c>
    </row>
    <row r="1358" spans="1:14" x14ac:dyDescent="0.25">
      <c r="A1358" s="56" t="s">
        <v>673</v>
      </c>
      <c r="B1358" s="56"/>
      <c r="C1358" s="56" t="s">
        <v>1232</v>
      </c>
      <c r="D1358" s="56" t="s">
        <v>1233</v>
      </c>
      <c r="E1358" s="56" t="s">
        <v>976</v>
      </c>
      <c r="F1358" s="56" t="s">
        <v>977</v>
      </c>
      <c r="G1358" s="56"/>
      <c r="H1358" s="56"/>
      <c r="I1358" s="56" t="s">
        <v>110</v>
      </c>
      <c r="J1358" s="56" t="s">
        <v>476</v>
      </c>
      <c r="K1358" s="56" t="s">
        <v>52</v>
      </c>
      <c r="L1358" s="56">
        <v>0</v>
      </c>
      <c r="M1358" s="56" t="str">
        <f t="shared" si="42"/>
        <v>TB_ANA_YY_SALES_ITEM.SALES_AMT_10</v>
      </c>
      <c r="N1358" s="54" t="str">
        <f t="shared" si="43"/>
        <v>년매출품목^TB_ANA_YY_SALES_ITEM^매출금액10^SALES_AMT_10^^NUMBER^20,5^Y^0</v>
      </c>
    </row>
    <row r="1359" spans="1:14" x14ac:dyDescent="0.25">
      <c r="A1359" s="56" t="s">
        <v>673</v>
      </c>
      <c r="B1359" s="56"/>
      <c r="C1359" s="56" t="s">
        <v>1232</v>
      </c>
      <c r="D1359" s="56" t="s">
        <v>1233</v>
      </c>
      <c r="E1359" s="56" t="s">
        <v>978</v>
      </c>
      <c r="F1359" s="56" t="s">
        <v>979</v>
      </c>
      <c r="G1359" s="56"/>
      <c r="H1359" s="56"/>
      <c r="I1359" s="56" t="s">
        <v>110</v>
      </c>
      <c r="J1359" s="56" t="s">
        <v>476</v>
      </c>
      <c r="K1359" s="56" t="s">
        <v>52</v>
      </c>
      <c r="L1359" s="56">
        <v>0</v>
      </c>
      <c r="M1359" s="56" t="str">
        <f t="shared" si="42"/>
        <v>TB_ANA_YY_SALES_ITEM.SALES_AMT_11</v>
      </c>
      <c r="N1359" s="54" t="str">
        <f t="shared" si="43"/>
        <v>년매출품목^TB_ANA_YY_SALES_ITEM^매출금액11^SALES_AMT_11^^NUMBER^20,5^Y^0</v>
      </c>
    </row>
    <row r="1360" spans="1:14" x14ac:dyDescent="0.25">
      <c r="A1360" s="56" t="s">
        <v>673</v>
      </c>
      <c r="B1360" s="56"/>
      <c r="C1360" s="56" t="s">
        <v>1232</v>
      </c>
      <c r="D1360" s="56" t="s">
        <v>1233</v>
      </c>
      <c r="E1360" s="56" t="s">
        <v>980</v>
      </c>
      <c r="F1360" s="56" t="s">
        <v>2231</v>
      </c>
      <c r="G1360" s="56"/>
      <c r="H1360" s="56"/>
      <c r="I1360" s="56" t="s">
        <v>110</v>
      </c>
      <c r="J1360" s="56" t="s">
        <v>476</v>
      </c>
      <c r="K1360" s="56" t="s">
        <v>52</v>
      </c>
      <c r="L1360" s="56">
        <v>0</v>
      </c>
      <c r="M1360" s="56" t="str">
        <f t="shared" si="42"/>
        <v>TB_ANA_YY_SALES_ITEM.SALES_AMT_12</v>
      </c>
      <c r="N1360" s="54" t="str">
        <f t="shared" si="43"/>
        <v>년매출품목^TB_ANA_YY_SALES_ITEM^매출금액12^SALES_AMT_12^^NUMBER^20,5^Y^0</v>
      </c>
    </row>
    <row r="1361" spans="1:14" x14ac:dyDescent="0.25">
      <c r="A1361" s="56" t="s">
        <v>673</v>
      </c>
      <c r="B1361" s="56"/>
      <c r="C1361" s="56" t="s">
        <v>1232</v>
      </c>
      <c r="D1361" s="56" t="s">
        <v>1233</v>
      </c>
      <c r="E1361" s="56" t="s">
        <v>2232</v>
      </c>
      <c r="F1361" s="56" t="s">
        <v>2233</v>
      </c>
      <c r="G1361" s="56"/>
      <c r="H1361" s="56"/>
      <c r="I1361" s="56" t="s">
        <v>110</v>
      </c>
      <c r="J1361" s="56" t="s">
        <v>476</v>
      </c>
      <c r="K1361" s="56" t="s">
        <v>52</v>
      </c>
      <c r="L1361" s="56">
        <v>0</v>
      </c>
      <c r="M1361" s="56" t="str">
        <f t="shared" si="42"/>
        <v>TB_ANA_YY_SALES_ITEM.SALES_QTY_SUM</v>
      </c>
      <c r="N1361" s="54" t="str">
        <f t="shared" si="43"/>
        <v>년매출품목^TB_ANA_YY_SALES_ITEM^매출수량합계^SALES_QTY_SUM^^NUMBER^20,5^Y^0</v>
      </c>
    </row>
    <row r="1362" spans="1:14" x14ac:dyDescent="0.25">
      <c r="A1362" s="56" t="s">
        <v>673</v>
      </c>
      <c r="B1362" s="56"/>
      <c r="C1362" s="56" t="s">
        <v>1232</v>
      </c>
      <c r="D1362" s="56" t="s">
        <v>1233</v>
      </c>
      <c r="E1362" s="56" t="s">
        <v>2234</v>
      </c>
      <c r="F1362" s="56" t="s">
        <v>2235</v>
      </c>
      <c r="G1362" s="56"/>
      <c r="H1362" s="56"/>
      <c r="I1362" s="56" t="s">
        <v>110</v>
      </c>
      <c r="J1362" s="56" t="s">
        <v>476</v>
      </c>
      <c r="K1362" s="56" t="s">
        <v>52</v>
      </c>
      <c r="L1362" s="56">
        <v>0</v>
      </c>
      <c r="M1362" s="56" t="str">
        <f t="shared" si="42"/>
        <v>TB_ANA_YY_SALES_ITEM.SALES_QTY_01</v>
      </c>
      <c r="N1362" s="54" t="str">
        <f t="shared" si="43"/>
        <v>년매출품목^TB_ANA_YY_SALES_ITEM^매출수량01^SALES_QTY_01^^NUMBER^20,5^Y^0</v>
      </c>
    </row>
    <row r="1363" spans="1:14" x14ac:dyDescent="0.25">
      <c r="A1363" s="56" t="s">
        <v>673</v>
      </c>
      <c r="B1363" s="56"/>
      <c r="C1363" s="56" t="s">
        <v>1232</v>
      </c>
      <c r="D1363" s="56" t="s">
        <v>1233</v>
      </c>
      <c r="E1363" s="56" t="s">
        <v>981</v>
      </c>
      <c r="F1363" s="56" t="s">
        <v>982</v>
      </c>
      <c r="G1363" s="56"/>
      <c r="H1363" s="56"/>
      <c r="I1363" s="56" t="s">
        <v>110</v>
      </c>
      <c r="J1363" s="56" t="s">
        <v>476</v>
      </c>
      <c r="K1363" s="56" t="s">
        <v>52</v>
      </c>
      <c r="L1363" s="56">
        <v>0</v>
      </c>
      <c r="M1363" s="56" t="str">
        <f t="shared" si="42"/>
        <v>TB_ANA_YY_SALES_ITEM.SALES_QTY_02</v>
      </c>
      <c r="N1363" s="54" t="str">
        <f t="shared" si="43"/>
        <v>년매출품목^TB_ANA_YY_SALES_ITEM^매출수량02^SALES_QTY_02^^NUMBER^20,5^Y^0</v>
      </c>
    </row>
    <row r="1364" spans="1:14" x14ac:dyDescent="0.25">
      <c r="A1364" s="56" t="s">
        <v>673</v>
      </c>
      <c r="B1364" s="56"/>
      <c r="C1364" s="56" t="s">
        <v>1232</v>
      </c>
      <c r="D1364" s="56" t="s">
        <v>1233</v>
      </c>
      <c r="E1364" s="56" t="s">
        <v>983</v>
      </c>
      <c r="F1364" s="56" t="s">
        <v>984</v>
      </c>
      <c r="G1364" s="56"/>
      <c r="H1364" s="56"/>
      <c r="I1364" s="56" t="s">
        <v>110</v>
      </c>
      <c r="J1364" s="56" t="s">
        <v>476</v>
      </c>
      <c r="K1364" s="56" t="s">
        <v>52</v>
      </c>
      <c r="L1364" s="56">
        <v>0</v>
      </c>
      <c r="M1364" s="56" t="str">
        <f t="shared" si="42"/>
        <v>TB_ANA_YY_SALES_ITEM.SALES_QTY_03</v>
      </c>
      <c r="N1364" s="54" t="str">
        <f t="shared" si="43"/>
        <v>년매출품목^TB_ANA_YY_SALES_ITEM^매출수량03^SALES_QTY_03^^NUMBER^20,5^Y^0</v>
      </c>
    </row>
    <row r="1365" spans="1:14" x14ac:dyDescent="0.25">
      <c r="A1365" s="56" t="s">
        <v>673</v>
      </c>
      <c r="B1365" s="56"/>
      <c r="C1365" s="56" t="s">
        <v>1232</v>
      </c>
      <c r="D1365" s="56" t="s">
        <v>1233</v>
      </c>
      <c r="E1365" s="56" t="s">
        <v>985</v>
      </c>
      <c r="F1365" s="56" t="s">
        <v>986</v>
      </c>
      <c r="G1365" s="56"/>
      <c r="H1365" s="56"/>
      <c r="I1365" s="56" t="s">
        <v>110</v>
      </c>
      <c r="J1365" s="56" t="s">
        <v>476</v>
      </c>
      <c r="K1365" s="56" t="s">
        <v>52</v>
      </c>
      <c r="L1365" s="56">
        <v>0</v>
      </c>
      <c r="M1365" s="56" t="str">
        <f t="shared" si="42"/>
        <v>TB_ANA_YY_SALES_ITEM.SALES_QTY_04</v>
      </c>
      <c r="N1365" s="54" t="str">
        <f t="shared" si="43"/>
        <v>년매출품목^TB_ANA_YY_SALES_ITEM^매출수량04^SALES_QTY_04^^NUMBER^20,5^Y^0</v>
      </c>
    </row>
    <row r="1366" spans="1:14" x14ac:dyDescent="0.25">
      <c r="A1366" s="56" t="s">
        <v>673</v>
      </c>
      <c r="B1366" s="56"/>
      <c r="C1366" s="56" t="s">
        <v>1232</v>
      </c>
      <c r="D1366" s="56" t="s">
        <v>1233</v>
      </c>
      <c r="E1366" s="56" t="s">
        <v>987</v>
      </c>
      <c r="F1366" s="56" t="s">
        <v>988</v>
      </c>
      <c r="G1366" s="56"/>
      <c r="H1366" s="56"/>
      <c r="I1366" s="56" t="s">
        <v>110</v>
      </c>
      <c r="J1366" s="56" t="s">
        <v>476</v>
      </c>
      <c r="K1366" s="56" t="s">
        <v>52</v>
      </c>
      <c r="L1366" s="56">
        <v>0</v>
      </c>
      <c r="M1366" s="56" t="str">
        <f t="shared" si="42"/>
        <v>TB_ANA_YY_SALES_ITEM.SALES_QTY_05</v>
      </c>
      <c r="N1366" s="54" t="str">
        <f t="shared" si="43"/>
        <v>년매출품목^TB_ANA_YY_SALES_ITEM^매출수량05^SALES_QTY_05^^NUMBER^20,5^Y^0</v>
      </c>
    </row>
    <row r="1367" spans="1:14" x14ac:dyDescent="0.25">
      <c r="A1367" s="56" t="s">
        <v>673</v>
      </c>
      <c r="B1367" s="56"/>
      <c r="C1367" s="56" t="s">
        <v>1232</v>
      </c>
      <c r="D1367" s="56" t="s">
        <v>1233</v>
      </c>
      <c r="E1367" s="56" t="s">
        <v>989</v>
      </c>
      <c r="F1367" s="56" t="s">
        <v>990</v>
      </c>
      <c r="G1367" s="56"/>
      <c r="H1367" s="56"/>
      <c r="I1367" s="56" t="s">
        <v>110</v>
      </c>
      <c r="J1367" s="56" t="s">
        <v>476</v>
      </c>
      <c r="K1367" s="56" t="s">
        <v>52</v>
      </c>
      <c r="L1367" s="56">
        <v>0</v>
      </c>
      <c r="M1367" s="56" t="str">
        <f t="shared" si="42"/>
        <v>TB_ANA_YY_SALES_ITEM.SALES_QTY_06</v>
      </c>
      <c r="N1367" s="54" t="str">
        <f t="shared" si="43"/>
        <v>년매출품목^TB_ANA_YY_SALES_ITEM^매출수량06^SALES_QTY_06^^NUMBER^20,5^Y^0</v>
      </c>
    </row>
    <row r="1368" spans="1:14" x14ac:dyDescent="0.25">
      <c r="A1368" s="56" t="s">
        <v>673</v>
      </c>
      <c r="B1368" s="56"/>
      <c r="C1368" s="56" t="s">
        <v>1232</v>
      </c>
      <c r="D1368" s="56" t="s">
        <v>1233</v>
      </c>
      <c r="E1368" s="56" t="s">
        <v>991</v>
      </c>
      <c r="F1368" s="56" t="s">
        <v>992</v>
      </c>
      <c r="G1368" s="56"/>
      <c r="H1368" s="56"/>
      <c r="I1368" s="56" t="s">
        <v>110</v>
      </c>
      <c r="J1368" s="56" t="s">
        <v>476</v>
      </c>
      <c r="K1368" s="56" t="s">
        <v>52</v>
      </c>
      <c r="L1368" s="56">
        <v>0</v>
      </c>
      <c r="M1368" s="56" t="str">
        <f t="shared" si="42"/>
        <v>TB_ANA_YY_SALES_ITEM.SALES_QTY_07</v>
      </c>
      <c r="N1368" s="54" t="str">
        <f t="shared" si="43"/>
        <v>년매출품목^TB_ANA_YY_SALES_ITEM^매출수량07^SALES_QTY_07^^NUMBER^20,5^Y^0</v>
      </c>
    </row>
    <row r="1369" spans="1:14" x14ac:dyDescent="0.25">
      <c r="A1369" s="56" t="s">
        <v>673</v>
      </c>
      <c r="B1369" s="56"/>
      <c r="C1369" s="56" t="s">
        <v>1232</v>
      </c>
      <c r="D1369" s="56" t="s">
        <v>1233</v>
      </c>
      <c r="E1369" s="56" t="s">
        <v>993</v>
      </c>
      <c r="F1369" s="56" t="s">
        <v>994</v>
      </c>
      <c r="G1369" s="56"/>
      <c r="H1369" s="56"/>
      <c r="I1369" s="56" t="s">
        <v>110</v>
      </c>
      <c r="J1369" s="56" t="s">
        <v>476</v>
      </c>
      <c r="K1369" s="56" t="s">
        <v>52</v>
      </c>
      <c r="L1369" s="56">
        <v>0</v>
      </c>
      <c r="M1369" s="56" t="str">
        <f t="shared" si="42"/>
        <v>TB_ANA_YY_SALES_ITEM.SALES_QTY_08</v>
      </c>
      <c r="N1369" s="54" t="str">
        <f t="shared" si="43"/>
        <v>년매출품목^TB_ANA_YY_SALES_ITEM^매출수량08^SALES_QTY_08^^NUMBER^20,5^Y^0</v>
      </c>
    </row>
    <row r="1370" spans="1:14" x14ac:dyDescent="0.25">
      <c r="A1370" s="56" t="s">
        <v>673</v>
      </c>
      <c r="B1370" s="56"/>
      <c r="C1370" s="56" t="s">
        <v>1232</v>
      </c>
      <c r="D1370" s="56" t="s">
        <v>1233</v>
      </c>
      <c r="E1370" s="56" t="s">
        <v>995</v>
      </c>
      <c r="F1370" s="56" t="s">
        <v>996</v>
      </c>
      <c r="G1370" s="56"/>
      <c r="H1370" s="56"/>
      <c r="I1370" s="56" t="s">
        <v>110</v>
      </c>
      <c r="J1370" s="56" t="s">
        <v>476</v>
      </c>
      <c r="K1370" s="56" t="s">
        <v>52</v>
      </c>
      <c r="L1370" s="56">
        <v>0</v>
      </c>
      <c r="M1370" s="56" t="str">
        <f t="shared" si="42"/>
        <v>TB_ANA_YY_SALES_ITEM.SALES_QTY_09</v>
      </c>
      <c r="N1370" s="54" t="str">
        <f t="shared" si="43"/>
        <v>년매출품목^TB_ANA_YY_SALES_ITEM^매출수량09^SALES_QTY_09^^NUMBER^20,5^Y^0</v>
      </c>
    </row>
    <row r="1371" spans="1:14" x14ac:dyDescent="0.25">
      <c r="A1371" s="56" t="s">
        <v>673</v>
      </c>
      <c r="B1371" s="56"/>
      <c r="C1371" s="56" t="s">
        <v>1232</v>
      </c>
      <c r="D1371" s="56" t="s">
        <v>1233</v>
      </c>
      <c r="E1371" s="56" t="s">
        <v>997</v>
      </c>
      <c r="F1371" s="56" t="s">
        <v>998</v>
      </c>
      <c r="G1371" s="56"/>
      <c r="H1371" s="56"/>
      <c r="I1371" s="56" t="s">
        <v>110</v>
      </c>
      <c r="J1371" s="56" t="s">
        <v>476</v>
      </c>
      <c r="K1371" s="56" t="s">
        <v>52</v>
      </c>
      <c r="L1371" s="56">
        <v>0</v>
      </c>
      <c r="M1371" s="56" t="str">
        <f t="shared" si="42"/>
        <v>TB_ANA_YY_SALES_ITEM.SALES_QTY_10</v>
      </c>
      <c r="N1371" s="54" t="str">
        <f t="shared" si="43"/>
        <v>년매출품목^TB_ANA_YY_SALES_ITEM^매출수량10^SALES_QTY_10^^NUMBER^20,5^Y^0</v>
      </c>
    </row>
    <row r="1372" spans="1:14" x14ac:dyDescent="0.25">
      <c r="A1372" s="56" t="s">
        <v>673</v>
      </c>
      <c r="B1372" s="56"/>
      <c r="C1372" s="56" t="s">
        <v>1232</v>
      </c>
      <c r="D1372" s="56" t="s">
        <v>1233</v>
      </c>
      <c r="E1372" s="56" t="s">
        <v>999</v>
      </c>
      <c r="F1372" s="56" t="s">
        <v>1000</v>
      </c>
      <c r="G1372" s="56"/>
      <c r="H1372" s="56"/>
      <c r="I1372" s="56" t="s">
        <v>110</v>
      </c>
      <c r="J1372" s="56" t="s">
        <v>476</v>
      </c>
      <c r="K1372" s="56" t="s">
        <v>52</v>
      </c>
      <c r="L1372" s="56">
        <v>0</v>
      </c>
      <c r="M1372" s="56" t="str">
        <f t="shared" si="42"/>
        <v>TB_ANA_YY_SALES_ITEM.SALES_QTY_11</v>
      </c>
      <c r="N1372" s="54" t="str">
        <f t="shared" si="43"/>
        <v>년매출품목^TB_ANA_YY_SALES_ITEM^매출수량11^SALES_QTY_11^^NUMBER^20,5^Y^0</v>
      </c>
    </row>
    <row r="1373" spans="1:14" x14ac:dyDescent="0.25">
      <c r="A1373" s="56" t="s">
        <v>673</v>
      </c>
      <c r="B1373" s="56"/>
      <c r="C1373" s="56" t="s">
        <v>1232</v>
      </c>
      <c r="D1373" s="56" t="s">
        <v>1233</v>
      </c>
      <c r="E1373" s="56" t="s">
        <v>1001</v>
      </c>
      <c r="F1373" s="56" t="s">
        <v>1002</v>
      </c>
      <c r="G1373" s="56"/>
      <c r="H1373" s="56"/>
      <c r="I1373" s="56" t="s">
        <v>110</v>
      </c>
      <c r="J1373" s="56" t="s">
        <v>476</v>
      </c>
      <c r="K1373" s="56" t="s">
        <v>52</v>
      </c>
      <c r="L1373" s="56">
        <v>0</v>
      </c>
      <c r="M1373" s="56" t="str">
        <f t="shared" si="42"/>
        <v>TB_ANA_YY_SALES_ITEM.SALES_QTY_12</v>
      </c>
      <c r="N1373" s="54" t="str">
        <f t="shared" si="43"/>
        <v>년매출품목^TB_ANA_YY_SALES_ITEM^매출수량12^SALES_QTY_12^^NUMBER^20,5^Y^0</v>
      </c>
    </row>
    <row r="1374" spans="1:14" x14ac:dyDescent="0.25">
      <c r="A1374" s="56" t="s">
        <v>673</v>
      </c>
      <c r="B1374" s="56"/>
      <c r="C1374" s="56" t="s">
        <v>1232</v>
      </c>
      <c r="D1374" s="56" t="s">
        <v>1233</v>
      </c>
      <c r="E1374" s="56" t="s">
        <v>2236</v>
      </c>
      <c r="F1374" s="56" t="s">
        <v>2237</v>
      </c>
      <c r="G1374" s="56"/>
      <c r="H1374" s="56"/>
      <c r="I1374" s="56" t="s">
        <v>110</v>
      </c>
      <c r="J1374" s="56" t="s">
        <v>476</v>
      </c>
      <c r="K1374" s="56" t="s">
        <v>52</v>
      </c>
      <c r="L1374" s="56">
        <v>0</v>
      </c>
      <c r="M1374" s="56" t="str">
        <f t="shared" si="42"/>
        <v>TB_ANA_YY_SALES_ITEM.PROM_PRESENT_QTY_SUM</v>
      </c>
      <c r="N1374" s="54" t="str">
        <f t="shared" si="43"/>
        <v>년매출품목^TB_ANA_YY_SALES_ITEM^프로모션증정수량합계^PROM_PRESENT_QTY_SUM^^NUMBER^20,5^Y^0</v>
      </c>
    </row>
    <row r="1375" spans="1:14" x14ac:dyDescent="0.25">
      <c r="A1375" s="56" t="s">
        <v>673</v>
      </c>
      <c r="B1375" s="56"/>
      <c r="C1375" s="56" t="s">
        <v>1232</v>
      </c>
      <c r="D1375" s="56" t="s">
        <v>1233</v>
      </c>
      <c r="E1375" s="56" t="s">
        <v>2238</v>
      </c>
      <c r="F1375" s="56" t="s">
        <v>2239</v>
      </c>
      <c r="G1375" s="56"/>
      <c r="H1375" s="56"/>
      <c r="I1375" s="56" t="s">
        <v>110</v>
      </c>
      <c r="J1375" s="56" t="s">
        <v>476</v>
      </c>
      <c r="K1375" s="56" t="s">
        <v>52</v>
      </c>
      <c r="L1375" s="56">
        <v>0</v>
      </c>
      <c r="M1375" s="56" t="str">
        <f t="shared" si="42"/>
        <v>TB_ANA_YY_SALES_ITEM.PROM_PRESENT_QTY_01</v>
      </c>
      <c r="N1375" s="54" t="str">
        <f t="shared" si="43"/>
        <v>년매출품목^TB_ANA_YY_SALES_ITEM^프로모션증정수량01^PROM_PRESENT_QTY_01^^NUMBER^20,5^Y^0</v>
      </c>
    </row>
    <row r="1376" spans="1:14" x14ac:dyDescent="0.25">
      <c r="A1376" s="56" t="s">
        <v>673</v>
      </c>
      <c r="B1376" s="56"/>
      <c r="C1376" s="56" t="s">
        <v>1232</v>
      </c>
      <c r="D1376" s="56" t="s">
        <v>1233</v>
      </c>
      <c r="E1376" s="56" t="s">
        <v>1003</v>
      </c>
      <c r="F1376" s="56" t="s">
        <v>1004</v>
      </c>
      <c r="G1376" s="56"/>
      <c r="H1376" s="56"/>
      <c r="I1376" s="56" t="s">
        <v>110</v>
      </c>
      <c r="J1376" s="56" t="s">
        <v>476</v>
      </c>
      <c r="K1376" s="56" t="s">
        <v>52</v>
      </c>
      <c r="L1376" s="56">
        <v>0</v>
      </c>
      <c r="M1376" s="56" t="str">
        <f t="shared" si="42"/>
        <v>TB_ANA_YY_SALES_ITEM.PROM_PRESENT_QTY_02</v>
      </c>
      <c r="N1376" s="54" t="str">
        <f t="shared" si="43"/>
        <v>년매출품목^TB_ANA_YY_SALES_ITEM^프로모션증정수량02^PROM_PRESENT_QTY_02^^NUMBER^20,5^Y^0</v>
      </c>
    </row>
    <row r="1377" spans="1:14" x14ac:dyDescent="0.25">
      <c r="A1377" s="56" t="s">
        <v>673</v>
      </c>
      <c r="B1377" s="56"/>
      <c r="C1377" s="56" t="s">
        <v>1232</v>
      </c>
      <c r="D1377" s="56" t="s">
        <v>1233</v>
      </c>
      <c r="E1377" s="56" t="s">
        <v>1005</v>
      </c>
      <c r="F1377" s="56" t="s">
        <v>1006</v>
      </c>
      <c r="G1377" s="56"/>
      <c r="H1377" s="56"/>
      <c r="I1377" s="56" t="s">
        <v>110</v>
      </c>
      <c r="J1377" s="56" t="s">
        <v>476</v>
      </c>
      <c r="K1377" s="56" t="s">
        <v>52</v>
      </c>
      <c r="L1377" s="56">
        <v>0</v>
      </c>
      <c r="M1377" s="56" t="str">
        <f t="shared" si="42"/>
        <v>TB_ANA_YY_SALES_ITEM.PROM_PRESENT_QTY_03</v>
      </c>
      <c r="N1377" s="54" t="str">
        <f t="shared" si="43"/>
        <v>년매출품목^TB_ANA_YY_SALES_ITEM^프로모션증정수량03^PROM_PRESENT_QTY_03^^NUMBER^20,5^Y^0</v>
      </c>
    </row>
    <row r="1378" spans="1:14" x14ac:dyDescent="0.25">
      <c r="A1378" s="56" t="s">
        <v>673</v>
      </c>
      <c r="B1378" s="56"/>
      <c r="C1378" s="56" t="s">
        <v>1232</v>
      </c>
      <c r="D1378" s="56" t="s">
        <v>1233</v>
      </c>
      <c r="E1378" s="56" t="s">
        <v>1007</v>
      </c>
      <c r="F1378" s="56" t="s">
        <v>1008</v>
      </c>
      <c r="G1378" s="56"/>
      <c r="H1378" s="56"/>
      <c r="I1378" s="56" t="s">
        <v>110</v>
      </c>
      <c r="J1378" s="56" t="s">
        <v>476</v>
      </c>
      <c r="K1378" s="56" t="s">
        <v>52</v>
      </c>
      <c r="L1378" s="56">
        <v>0</v>
      </c>
      <c r="M1378" s="56" t="str">
        <f t="shared" si="42"/>
        <v>TB_ANA_YY_SALES_ITEM.PROM_PRESENT_QTY_04</v>
      </c>
      <c r="N1378" s="54" t="str">
        <f t="shared" si="43"/>
        <v>년매출품목^TB_ANA_YY_SALES_ITEM^프로모션증정수량04^PROM_PRESENT_QTY_04^^NUMBER^20,5^Y^0</v>
      </c>
    </row>
    <row r="1379" spans="1:14" x14ac:dyDescent="0.25">
      <c r="A1379" s="56" t="s">
        <v>673</v>
      </c>
      <c r="B1379" s="56"/>
      <c r="C1379" s="56" t="s">
        <v>1232</v>
      </c>
      <c r="D1379" s="56" t="s">
        <v>1233</v>
      </c>
      <c r="E1379" s="56" t="s">
        <v>1009</v>
      </c>
      <c r="F1379" s="56" t="s">
        <v>1010</v>
      </c>
      <c r="G1379" s="56"/>
      <c r="H1379" s="56"/>
      <c r="I1379" s="56" t="s">
        <v>110</v>
      </c>
      <c r="J1379" s="56" t="s">
        <v>476</v>
      </c>
      <c r="K1379" s="56" t="s">
        <v>52</v>
      </c>
      <c r="L1379" s="56">
        <v>0</v>
      </c>
      <c r="M1379" s="56" t="str">
        <f t="shared" si="42"/>
        <v>TB_ANA_YY_SALES_ITEM.PROM_PRESENT_QTY_05</v>
      </c>
      <c r="N1379" s="54" t="str">
        <f t="shared" si="43"/>
        <v>년매출품목^TB_ANA_YY_SALES_ITEM^프로모션증정수량05^PROM_PRESENT_QTY_05^^NUMBER^20,5^Y^0</v>
      </c>
    </row>
    <row r="1380" spans="1:14" x14ac:dyDescent="0.25">
      <c r="A1380" s="56" t="s">
        <v>673</v>
      </c>
      <c r="B1380" s="56"/>
      <c r="C1380" s="56" t="s">
        <v>1232</v>
      </c>
      <c r="D1380" s="56" t="s">
        <v>1233</v>
      </c>
      <c r="E1380" s="56" t="s">
        <v>1011</v>
      </c>
      <c r="F1380" s="56" t="s">
        <v>1012</v>
      </c>
      <c r="G1380" s="56"/>
      <c r="H1380" s="56"/>
      <c r="I1380" s="56" t="s">
        <v>110</v>
      </c>
      <c r="J1380" s="56" t="s">
        <v>476</v>
      </c>
      <c r="K1380" s="56" t="s">
        <v>52</v>
      </c>
      <c r="L1380" s="56">
        <v>0</v>
      </c>
      <c r="M1380" s="56" t="str">
        <f t="shared" si="42"/>
        <v>TB_ANA_YY_SALES_ITEM.PROM_PRESENT_QTY_06</v>
      </c>
      <c r="N1380" s="54" t="str">
        <f t="shared" si="43"/>
        <v>년매출품목^TB_ANA_YY_SALES_ITEM^프로모션증정수량06^PROM_PRESENT_QTY_06^^NUMBER^20,5^Y^0</v>
      </c>
    </row>
    <row r="1381" spans="1:14" x14ac:dyDescent="0.25">
      <c r="A1381" s="56" t="s">
        <v>673</v>
      </c>
      <c r="B1381" s="56"/>
      <c r="C1381" s="56" t="s">
        <v>1232</v>
      </c>
      <c r="D1381" s="56" t="s">
        <v>1233</v>
      </c>
      <c r="E1381" s="56" t="s">
        <v>1013</v>
      </c>
      <c r="F1381" s="56" t="s">
        <v>1014</v>
      </c>
      <c r="G1381" s="56"/>
      <c r="H1381" s="56"/>
      <c r="I1381" s="56" t="s">
        <v>110</v>
      </c>
      <c r="J1381" s="56" t="s">
        <v>476</v>
      </c>
      <c r="K1381" s="56" t="s">
        <v>52</v>
      </c>
      <c r="L1381" s="56">
        <v>0</v>
      </c>
      <c r="M1381" s="56" t="str">
        <f t="shared" si="42"/>
        <v>TB_ANA_YY_SALES_ITEM.PROM_PRESENT_QTY_07</v>
      </c>
      <c r="N1381" s="54" t="str">
        <f t="shared" si="43"/>
        <v>년매출품목^TB_ANA_YY_SALES_ITEM^프로모션증정수량07^PROM_PRESENT_QTY_07^^NUMBER^20,5^Y^0</v>
      </c>
    </row>
    <row r="1382" spans="1:14" x14ac:dyDescent="0.25">
      <c r="A1382" s="56" t="s">
        <v>673</v>
      </c>
      <c r="B1382" s="56"/>
      <c r="C1382" s="56" t="s">
        <v>1232</v>
      </c>
      <c r="D1382" s="56" t="s">
        <v>1233</v>
      </c>
      <c r="E1382" s="56" t="s">
        <v>1015</v>
      </c>
      <c r="F1382" s="56" t="s">
        <v>1016</v>
      </c>
      <c r="G1382" s="56"/>
      <c r="H1382" s="56"/>
      <c r="I1382" s="56" t="s">
        <v>110</v>
      </c>
      <c r="J1382" s="56" t="s">
        <v>476</v>
      </c>
      <c r="K1382" s="56" t="s">
        <v>52</v>
      </c>
      <c r="L1382" s="56">
        <v>0</v>
      </c>
      <c r="M1382" s="56" t="str">
        <f t="shared" si="42"/>
        <v>TB_ANA_YY_SALES_ITEM.PROM_PRESENT_QTY_08</v>
      </c>
      <c r="N1382" s="54" t="str">
        <f t="shared" si="43"/>
        <v>년매출품목^TB_ANA_YY_SALES_ITEM^프로모션증정수량08^PROM_PRESENT_QTY_08^^NUMBER^20,5^Y^0</v>
      </c>
    </row>
    <row r="1383" spans="1:14" x14ac:dyDescent="0.25">
      <c r="A1383" s="56" t="s">
        <v>673</v>
      </c>
      <c r="B1383" s="56"/>
      <c r="C1383" s="56" t="s">
        <v>1232</v>
      </c>
      <c r="D1383" s="56" t="s">
        <v>1233</v>
      </c>
      <c r="E1383" s="56" t="s">
        <v>1017</v>
      </c>
      <c r="F1383" s="56" t="s">
        <v>1018</v>
      </c>
      <c r="G1383" s="56"/>
      <c r="H1383" s="56"/>
      <c r="I1383" s="56" t="s">
        <v>110</v>
      </c>
      <c r="J1383" s="56" t="s">
        <v>476</v>
      </c>
      <c r="K1383" s="56" t="s">
        <v>52</v>
      </c>
      <c r="L1383" s="56">
        <v>0</v>
      </c>
      <c r="M1383" s="56" t="str">
        <f t="shared" si="42"/>
        <v>TB_ANA_YY_SALES_ITEM.PROM_PRESENT_QTY_09</v>
      </c>
      <c r="N1383" s="54" t="str">
        <f t="shared" si="43"/>
        <v>년매출품목^TB_ANA_YY_SALES_ITEM^프로모션증정수량09^PROM_PRESENT_QTY_09^^NUMBER^20,5^Y^0</v>
      </c>
    </row>
    <row r="1384" spans="1:14" x14ac:dyDescent="0.25">
      <c r="A1384" s="56" t="s">
        <v>673</v>
      </c>
      <c r="B1384" s="56"/>
      <c r="C1384" s="56" t="s">
        <v>1232</v>
      </c>
      <c r="D1384" s="56" t="s">
        <v>1233</v>
      </c>
      <c r="E1384" s="56" t="s">
        <v>1019</v>
      </c>
      <c r="F1384" s="56" t="s">
        <v>1020</v>
      </c>
      <c r="G1384" s="56"/>
      <c r="H1384" s="56"/>
      <c r="I1384" s="56" t="s">
        <v>110</v>
      </c>
      <c r="J1384" s="56" t="s">
        <v>476</v>
      </c>
      <c r="K1384" s="56" t="s">
        <v>52</v>
      </c>
      <c r="L1384" s="56">
        <v>0</v>
      </c>
      <c r="M1384" s="56" t="str">
        <f t="shared" si="42"/>
        <v>TB_ANA_YY_SALES_ITEM.PROM_PRESENT_QTY_10</v>
      </c>
      <c r="N1384" s="54" t="str">
        <f t="shared" si="43"/>
        <v>년매출품목^TB_ANA_YY_SALES_ITEM^프로모션증정수량10^PROM_PRESENT_QTY_10^^NUMBER^20,5^Y^0</v>
      </c>
    </row>
    <row r="1385" spans="1:14" x14ac:dyDescent="0.25">
      <c r="A1385" s="56" t="s">
        <v>673</v>
      </c>
      <c r="B1385" s="56"/>
      <c r="C1385" s="56" t="s">
        <v>1232</v>
      </c>
      <c r="D1385" s="56" t="s">
        <v>1233</v>
      </c>
      <c r="E1385" s="56" t="s">
        <v>1021</v>
      </c>
      <c r="F1385" s="56" t="s">
        <v>1022</v>
      </c>
      <c r="G1385" s="56"/>
      <c r="H1385" s="56"/>
      <c r="I1385" s="56" t="s">
        <v>110</v>
      </c>
      <c r="J1385" s="56" t="s">
        <v>476</v>
      </c>
      <c r="K1385" s="56" t="s">
        <v>52</v>
      </c>
      <c r="L1385" s="56">
        <v>0</v>
      </c>
      <c r="M1385" s="56" t="str">
        <f t="shared" si="42"/>
        <v>TB_ANA_YY_SALES_ITEM.PROM_PRESENT_QTY_11</v>
      </c>
      <c r="N1385" s="54" t="str">
        <f t="shared" si="43"/>
        <v>년매출품목^TB_ANA_YY_SALES_ITEM^프로모션증정수량11^PROM_PRESENT_QTY_11^^NUMBER^20,5^Y^0</v>
      </c>
    </row>
    <row r="1386" spans="1:14" x14ac:dyDescent="0.25">
      <c r="A1386" s="56" t="s">
        <v>673</v>
      </c>
      <c r="B1386" s="56"/>
      <c r="C1386" s="56" t="s">
        <v>1232</v>
      </c>
      <c r="D1386" s="56" t="s">
        <v>1233</v>
      </c>
      <c r="E1386" s="56" t="s">
        <v>1023</v>
      </c>
      <c r="F1386" s="56" t="s">
        <v>1024</v>
      </c>
      <c r="G1386" s="56"/>
      <c r="H1386" s="56"/>
      <c r="I1386" s="56" t="s">
        <v>110</v>
      </c>
      <c r="J1386" s="56" t="s">
        <v>476</v>
      </c>
      <c r="K1386" s="56" t="s">
        <v>52</v>
      </c>
      <c r="L1386" s="56">
        <v>0</v>
      </c>
      <c r="M1386" s="56" t="str">
        <f t="shared" si="42"/>
        <v>TB_ANA_YY_SALES_ITEM.PROM_PRESENT_QTY_12</v>
      </c>
      <c r="N1386" s="54" t="str">
        <f t="shared" si="43"/>
        <v>년매출품목^TB_ANA_YY_SALES_ITEM^프로모션증정수량12^PROM_PRESENT_QTY_12^^NUMBER^20,5^Y^0</v>
      </c>
    </row>
    <row r="1387" spans="1:14" x14ac:dyDescent="0.25">
      <c r="A1387" s="56" t="s">
        <v>673</v>
      </c>
      <c r="B1387" s="56"/>
      <c r="C1387" s="56" t="s">
        <v>1232</v>
      </c>
      <c r="D1387" s="56" t="s">
        <v>1233</v>
      </c>
      <c r="E1387" s="56" t="s">
        <v>2240</v>
      </c>
      <c r="F1387" s="56" t="s">
        <v>2241</v>
      </c>
      <c r="G1387" s="56"/>
      <c r="H1387" s="56"/>
      <c r="I1387" s="56" t="s">
        <v>110</v>
      </c>
      <c r="J1387" s="56" t="s">
        <v>476</v>
      </c>
      <c r="K1387" s="56" t="s">
        <v>52</v>
      </c>
      <c r="L1387" s="56">
        <v>0</v>
      </c>
      <c r="M1387" s="56" t="str">
        <f t="shared" si="42"/>
        <v>TB_ANA_YY_SALES_ITEM.NON_SALES_QTY_SUM</v>
      </c>
      <c r="N1387" s="54" t="str">
        <f t="shared" si="43"/>
        <v>년매출품목^TB_ANA_YY_SALES_ITEM^비매출수량합계^NON_SALES_QTY_SUM^^NUMBER^20,5^Y^0</v>
      </c>
    </row>
    <row r="1388" spans="1:14" x14ac:dyDescent="0.25">
      <c r="A1388" s="56" t="s">
        <v>673</v>
      </c>
      <c r="B1388" s="56"/>
      <c r="C1388" s="56" t="s">
        <v>1232</v>
      </c>
      <c r="D1388" s="56" t="s">
        <v>1233</v>
      </c>
      <c r="E1388" s="56" t="s">
        <v>2242</v>
      </c>
      <c r="F1388" s="56" t="s">
        <v>2243</v>
      </c>
      <c r="G1388" s="56"/>
      <c r="H1388" s="56"/>
      <c r="I1388" s="56" t="s">
        <v>110</v>
      </c>
      <c r="J1388" s="56" t="s">
        <v>476</v>
      </c>
      <c r="K1388" s="56" t="s">
        <v>52</v>
      </c>
      <c r="L1388" s="56">
        <v>0</v>
      </c>
      <c r="M1388" s="56" t="str">
        <f t="shared" si="42"/>
        <v>TB_ANA_YY_SALES_ITEM.NON_SALES_QTY_01</v>
      </c>
      <c r="N1388" s="54" t="str">
        <f t="shared" si="43"/>
        <v>년매출품목^TB_ANA_YY_SALES_ITEM^비매출수량01^NON_SALES_QTY_01^^NUMBER^20,5^Y^0</v>
      </c>
    </row>
    <row r="1389" spans="1:14" x14ac:dyDescent="0.25">
      <c r="A1389" s="56" t="s">
        <v>673</v>
      </c>
      <c r="B1389" s="56"/>
      <c r="C1389" s="56" t="s">
        <v>1232</v>
      </c>
      <c r="D1389" s="56" t="s">
        <v>1233</v>
      </c>
      <c r="E1389" s="56" t="s">
        <v>1025</v>
      </c>
      <c r="F1389" s="56" t="s">
        <v>1026</v>
      </c>
      <c r="G1389" s="56"/>
      <c r="H1389" s="56"/>
      <c r="I1389" s="56" t="s">
        <v>110</v>
      </c>
      <c r="J1389" s="56" t="s">
        <v>476</v>
      </c>
      <c r="K1389" s="56" t="s">
        <v>52</v>
      </c>
      <c r="L1389" s="56">
        <v>0</v>
      </c>
      <c r="M1389" s="56" t="str">
        <f t="shared" si="42"/>
        <v>TB_ANA_YY_SALES_ITEM.NON_SALES_QTY_02</v>
      </c>
      <c r="N1389" s="54" t="str">
        <f t="shared" si="43"/>
        <v>년매출품목^TB_ANA_YY_SALES_ITEM^비매출수량02^NON_SALES_QTY_02^^NUMBER^20,5^Y^0</v>
      </c>
    </row>
    <row r="1390" spans="1:14" x14ac:dyDescent="0.25">
      <c r="A1390" s="56" t="s">
        <v>673</v>
      </c>
      <c r="B1390" s="56"/>
      <c r="C1390" s="56" t="s">
        <v>1232</v>
      </c>
      <c r="D1390" s="56" t="s">
        <v>1233</v>
      </c>
      <c r="E1390" s="56" t="s">
        <v>1027</v>
      </c>
      <c r="F1390" s="56" t="s">
        <v>1028</v>
      </c>
      <c r="G1390" s="56"/>
      <c r="H1390" s="56"/>
      <c r="I1390" s="56" t="s">
        <v>110</v>
      </c>
      <c r="J1390" s="56" t="s">
        <v>476</v>
      </c>
      <c r="K1390" s="56" t="s">
        <v>52</v>
      </c>
      <c r="L1390" s="56">
        <v>0</v>
      </c>
      <c r="M1390" s="56" t="str">
        <f t="shared" si="42"/>
        <v>TB_ANA_YY_SALES_ITEM.NON_SALES_QTY_03</v>
      </c>
      <c r="N1390" s="54" t="str">
        <f t="shared" si="43"/>
        <v>년매출품목^TB_ANA_YY_SALES_ITEM^비매출수량03^NON_SALES_QTY_03^^NUMBER^20,5^Y^0</v>
      </c>
    </row>
    <row r="1391" spans="1:14" x14ac:dyDescent="0.25">
      <c r="A1391" s="56" t="s">
        <v>673</v>
      </c>
      <c r="B1391" s="56"/>
      <c r="C1391" s="56" t="s">
        <v>1232</v>
      </c>
      <c r="D1391" s="56" t="s">
        <v>1233</v>
      </c>
      <c r="E1391" s="56" t="s">
        <v>1029</v>
      </c>
      <c r="F1391" s="56" t="s">
        <v>1030</v>
      </c>
      <c r="G1391" s="56"/>
      <c r="H1391" s="56"/>
      <c r="I1391" s="56" t="s">
        <v>110</v>
      </c>
      <c r="J1391" s="56" t="s">
        <v>476</v>
      </c>
      <c r="K1391" s="56" t="s">
        <v>52</v>
      </c>
      <c r="L1391" s="56">
        <v>0</v>
      </c>
      <c r="M1391" s="56" t="str">
        <f t="shared" si="42"/>
        <v>TB_ANA_YY_SALES_ITEM.NON_SALES_QTY_04</v>
      </c>
      <c r="N1391" s="54" t="str">
        <f t="shared" si="43"/>
        <v>년매출품목^TB_ANA_YY_SALES_ITEM^비매출수량04^NON_SALES_QTY_04^^NUMBER^20,5^Y^0</v>
      </c>
    </row>
    <row r="1392" spans="1:14" x14ac:dyDescent="0.25">
      <c r="A1392" s="56" t="s">
        <v>673</v>
      </c>
      <c r="B1392" s="56"/>
      <c r="C1392" s="56" t="s">
        <v>1232</v>
      </c>
      <c r="D1392" s="56" t="s">
        <v>1233</v>
      </c>
      <c r="E1392" s="56" t="s">
        <v>1031</v>
      </c>
      <c r="F1392" s="56" t="s">
        <v>1032</v>
      </c>
      <c r="G1392" s="56"/>
      <c r="H1392" s="56"/>
      <c r="I1392" s="56" t="s">
        <v>110</v>
      </c>
      <c r="J1392" s="56" t="s">
        <v>476</v>
      </c>
      <c r="K1392" s="56" t="s">
        <v>52</v>
      </c>
      <c r="L1392" s="56">
        <v>0</v>
      </c>
      <c r="M1392" s="56" t="str">
        <f t="shared" si="42"/>
        <v>TB_ANA_YY_SALES_ITEM.NON_SALES_QTY_05</v>
      </c>
      <c r="N1392" s="54" t="str">
        <f t="shared" si="43"/>
        <v>년매출품목^TB_ANA_YY_SALES_ITEM^비매출수량05^NON_SALES_QTY_05^^NUMBER^20,5^Y^0</v>
      </c>
    </row>
    <row r="1393" spans="1:14" x14ac:dyDescent="0.25">
      <c r="A1393" s="56" t="s">
        <v>673</v>
      </c>
      <c r="B1393" s="56"/>
      <c r="C1393" s="56" t="s">
        <v>1232</v>
      </c>
      <c r="D1393" s="56" t="s">
        <v>1233</v>
      </c>
      <c r="E1393" s="56" t="s">
        <v>1033</v>
      </c>
      <c r="F1393" s="56" t="s">
        <v>1034</v>
      </c>
      <c r="G1393" s="56"/>
      <c r="H1393" s="56"/>
      <c r="I1393" s="56" t="s">
        <v>110</v>
      </c>
      <c r="J1393" s="56" t="s">
        <v>476</v>
      </c>
      <c r="K1393" s="56" t="s">
        <v>52</v>
      </c>
      <c r="L1393" s="56">
        <v>0</v>
      </c>
      <c r="M1393" s="56" t="str">
        <f t="shared" ref="M1393:M1456" si="44">CONCATENATE(D1393,".",F1393)</f>
        <v>TB_ANA_YY_SALES_ITEM.NON_SALES_QTY_06</v>
      </c>
      <c r="N1393" s="54" t="str">
        <f t="shared" si="43"/>
        <v>년매출품목^TB_ANA_YY_SALES_ITEM^비매출수량06^NON_SALES_QTY_06^^NUMBER^20,5^Y^0</v>
      </c>
    </row>
    <row r="1394" spans="1:14" x14ac:dyDescent="0.25">
      <c r="A1394" s="56" t="s">
        <v>673</v>
      </c>
      <c r="B1394" s="56"/>
      <c r="C1394" s="56" t="s">
        <v>1232</v>
      </c>
      <c r="D1394" s="56" t="s">
        <v>1233</v>
      </c>
      <c r="E1394" s="56" t="s">
        <v>1035</v>
      </c>
      <c r="F1394" s="56" t="s">
        <v>1036</v>
      </c>
      <c r="G1394" s="56"/>
      <c r="H1394" s="56"/>
      <c r="I1394" s="56" t="s">
        <v>110</v>
      </c>
      <c r="J1394" s="56" t="s">
        <v>476</v>
      </c>
      <c r="K1394" s="56" t="s">
        <v>52</v>
      </c>
      <c r="L1394" s="56">
        <v>0</v>
      </c>
      <c r="M1394" s="56" t="str">
        <f t="shared" si="44"/>
        <v>TB_ANA_YY_SALES_ITEM.NON_SALES_QTY_07</v>
      </c>
      <c r="N1394" s="54" t="str">
        <f t="shared" si="43"/>
        <v>년매출품목^TB_ANA_YY_SALES_ITEM^비매출수량07^NON_SALES_QTY_07^^NUMBER^20,5^Y^0</v>
      </c>
    </row>
    <row r="1395" spans="1:14" x14ac:dyDescent="0.25">
      <c r="A1395" s="56" t="s">
        <v>673</v>
      </c>
      <c r="B1395" s="56"/>
      <c r="C1395" s="56" t="s">
        <v>1232</v>
      </c>
      <c r="D1395" s="56" t="s">
        <v>1233</v>
      </c>
      <c r="E1395" s="56" t="s">
        <v>1037</v>
      </c>
      <c r="F1395" s="56" t="s">
        <v>1038</v>
      </c>
      <c r="G1395" s="56"/>
      <c r="H1395" s="56"/>
      <c r="I1395" s="56" t="s">
        <v>110</v>
      </c>
      <c r="J1395" s="56" t="s">
        <v>476</v>
      </c>
      <c r="K1395" s="56" t="s">
        <v>52</v>
      </c>
      <c r="L1395" s="56">
        <v>0</v>
      </c>
      <c r="M1395" s="56" t="str">
        <f t="shared" si="44"/>
        <v>TB_ANA_YY_SALES_ITEM.NON_SALES_QTY_08</v>
      </c>
      <c r="N1395" s="54" t="str">
        <f t="shared" si="43"/>
        <v>년매출품목^TB_ANA_YY_SALES_ITEM^비매출수량08^NON_SALES_QTY_08^^NUMBER^20,5^Y^0</v>
      </c>
    </row>
    <row r="1396" spans="1:14" x14ac:dyDescent="0.25">
      <c r="A1396" s="56" t="s">
        <v>673</v>
      </c>
      <c r="B1396" s="56"/>
      <c r="C1396" s="56" t="s">
        <v>1232</v>
      </c>
      <c r="D1396" s="56" t="s">
        <v>1233</v>
      </c>
      <c r="E1396" s="56" t="s">
        <v>1039</v>
      </c>
      <c r="F1396" s="56" t="s">
        <v>1040</v>
      </c>
      <c r="G1396" s="56"/>
      <c r="H1396" s="56"/>
      <c r="I1396" s="56" t="s">
        <v>110</v>
      </c>
      <c r="J1396" s="56" t="s">
        <v>476</v>
      </c>
      <c r="K1396" s="56" t="s">
        <v>52</v>
      </c>
      <c r="L1396" s="56">
        <v>0</v>
      </c>
      <c r="M1396" s="56" t="str">
        <f t="shared" si="44"/>
        <v>TB_ANA_YY_SALES_ITEM.NON_SALES_QTY_09</v>
      </c>
      <c r="N1396" s="54" t="str">
        <f t="shared" si="43"/>
        <v>년매출품목^TB_ANA_YY_SALES_ITEM^비매출수량09^NON_SALES_QTY_09^^NUMBER^20,5^Y^0</v>
      </c>
    </row>
    <row r="1397" spans="1:14" x14ac:dyDescent="0.25">
      <c r="A1397" s="56" t="s">
        <v>673</v>
      </c>
      <c r="B1397" s="56"/>
      <c r="C1397" s="56" t="s">
        <v>1232</v>
      </c>
      <c r="D1397" s="56" t="s">
        <v>1233</v>
      </c>
      <c r="E1397" s="56" t="s">
        <v>1041</v>
      </c>
      <c r="F1397" s="56" t="s">
        <v>1042</v>
      </c>
      <c r="G1397" s="56"/>
      <c r="H1397" s="56"/>
      <c r="I1397" s="56" t="s">
        <v>110</v>
      </c>
      <c r="J1397" s="56" t="s">
        <v>476</v>
      </c>
      <c r="K1397" s="56" t="s">
        <v>52</v>
      </c>
      <c r="L1397" s="56">
        <v>0</v>
      </c>
      <c r="M1397" s="56" t="str">
        <f t="shared" si="44"/>
        <v>TB_ANA_YY_SALES_ITEM.NON_SALES_QTY_10</v>
      </c>
      <c r="N1397" s="54" t="str">
        <f t="shared" si="43"/>
        <v>년매출품목^TB_ANA_YY_SALES_ITEM^비매출수량10^NON_SALES_QTY_10^^NUMBER^20,5^Y^0</v>
      </c>
    </row>
    <row r="1398" spans="1:14" x14ac:dyDescent="0.25">
      <c r="A1398" s="56" t="s">
        <v>673</v>
      </c>
      <c r="B1398" s="56"/>
      <c r="C1398" s="56" t="s">
        <v>1232</v>
      </c>
      <c r="D1398" s="56" t="s">
        <v>1233</v>
      </c>
      <c r="E1398" s="56" t="s">
        <v>1043</v>
      </c>
      <c r="F1398" s="56" t="s">
        <v>1044</v>
      </c>
      <c r="G1398" s="56"/>
      <c r="H1398" s="56"/>
      <c r="I1398" s="56" t="s">
        <v>110</v>
      </c>
      <c r="J1398" s="56" t="s">
        <v>476</v>
      </c>
      <c r="K1398" s="56" t="s">
        <v>52</v>
      </c>
      <c r="L1398" s="56">
        <v>0</v>
      </c>
      <c r="M1398" s="56" t="str">
        <f t="shared" si="44"/>
        <v>TB_ANA_YY_SALES_ITEM.NON_SALES_QTY_11</v>
      </c>
      <c r="N1398" s="54" t="str">
        <f t="shared" si="43"/>
        <v>년매출품목^TB_ANA_YY_SALES_ITEM^비매출수량11^NON_SALES_QTY_11^^NUMBER^20,5^Y^0</v>
      </c>
    </row>
    <row r="1399" spans="1:14" x14ac:dyDescent="0.25">
      <c r="A1399" s="56" t="s">
        <v>673</v>
      </c>
      <c r="B1399" s="56"/>
      <c r="C1399" s="56" t="s">
        <v>1232</v>
      </c>
      <c r="D1399" s="56" t="s">
        <v>1233</v>
      </c>
      <c r="E1399" s="56" t="s">
        <v>1045</v>
      </c>
      <c r="F1399" s="56" t="s">
        <v>1046</v>
      </c>
      <c r="G1399" s="56"/>
      <c r="H1399" s="56"/>
      <c r="I1399" s="56" t="s">
        <v>110</v>
      </c>
      <c r="J1399" s="56" t="s">
        <v>476</v>
      </c>
      <c r="K1399" s="56" t="s">
        <v>52</v>
      </c>
      <c r="L1399" s="56">
        <v>0</v>
      </c>
      <c r="M1399" s="56" t="str">
        <f t="shared" si="44"/>
        <v>TB_ANA_YY_SALES_ITEM.NON_SALES_QTY_12</v>
      </c>
      <c r="N1399" s="54" t="str">
        <f t="shared" si="43"/>
        <v>년매출품목^TB_ANA_YY_SALES_ITEM^비매출수량12^NON_SALES_QTY_12^^NUMBER^20,5^Y^0</v>
      </c>
    </row>
    <row r="1400" spans="1:14" x14ac:dyDescent="0.25">
      <c r="A1400" s="56" t="s">
        <v>673</v>
      </c>
      <c r="B1400" s="56"/>
      <c r="C1400" s="56" t="s">
        <v>1232</v>
      </c>
      <c r="D1400" s="56" t="s">
        <v>1233</v>
      </c>
      <c r="E1400" s="56" t="s">
        <v>53</v>
      </c>
      <c r="F1400" s="56" t="s">
        <v>54</v>
      </c>
      <c r="G1400" s="56"/>
      <c r="H1400" s="56"/>
      <c r="I1400" s="56" t="s">
        <v>37</v>
      </c>
      <c r="J1400" s="56">
        <v>14</v>
      </c>
      <c r="K1400" s="56" t="s">
        <v>52</v>
      </c>
      <c r="L1400" s="56"/>
      <c r="M1400" s="56" t="str">
        <f t="shared" si="44"/>
        <v>TB_ANA_YY_SALES_ITEM.REG_DTM</v>
      </c>
      <c r="N1400" s="54" t="str">
        <f t="shared" si="43"/>
        <v>년매출품목^TB_ANA_YY_SALES_ITEM^등록일시^REG_DTM^^VARCHAR2^14^Y^</v>
      </c>
    </row>
    <row r="1401" spans="1:14" x14ac:dyDescent="0.25">
      <c r="A1401" s="56" t="s">
        <v>673</v>
      </c>
      <c r="B1401" s="56"/>
      <c r="C1401" s="56" t="s">
        <v>1232</v>
      </c>
      <c r="D1401" s="56" t="s">
        <v>1233</v>
      </c>
      <c r="E1401" s="56" t="s">
        <v>55</v>
      </c>
      <c r="F1401" s="56" t="s">
        <v>56</v>
      </c>
      <c r="G1401" s="56"/>
      <c r="H1401" s="56"/>
      <c r="I1401" s="56" t="s">
        <v>37</v>
      </c>
      <c r="J1401" s="56">
        <v>32</v>
      </c>
      <c r="K1401" s="56" t="s">
        <v>52</v>
      </c>
      <c r="L1401" s="56"/>
      <c r="M1401" s="56" t="str">
        <f t="shared" si="44"/>
        <v>TB_ANA_YY_SALES_ITEM.REGR_ID</v>
      </c>
      <c r="N1401" s="54" t="str">
        <f t="shared" si="43"/>
        <v>년매출품목^TB_ANA_YY_SALES_ITEM^등록자ID^REGR_ID^^VARCHAR2^32^Y^</v>
      </c>
    </row>
    <row r="1402" spans="1:14" x14ac:dyDescent="0.25">
      <c r="A1402" s="56" t="s">
        <v>673</v>
      </c>
      <c r="B1402" s="56"/>
      <c r="C1402" s="56" t="s">
        <v>1232</v>
      </c>
      <c r="D1402" s="56" t="s">
        <v>1233</v>
      </c>
      <c r="E1402" s="56" t="s">
        <v>57</v>
      </c>
      <c r="F1402" s="56" t="s">
        <v>58</v>
      </c>
      <c r="G1402" s="56"/>
      <c r="H1402" s="56"/>
      <c r="I1402" s="56" t="s">
        <v>37</v>
      </c>
      <c r="J1402" s="56">
        <v>14</v>
      </c>
      <c r="K1402" s="56" t="s">
        <v>52</v>
      </c>
      <c r="L1402" s="56"/>
      <c r="M1402" s="56" t="str">
        <f t="shared" si="44"/>
        <v>TB_ANA_YY_SALES_ITEM.MOD_DTM</v>
      </c>
      <c r="N1402" s="54" t="str">
        <f t="shared" si="43"/>
        <v>년매출품목^TB_ANA_YY_SALES_ITEM^수정일시^MOD_DTM^^VARCHAR2^14^Y^</v>
      </c>
    </row>
    <row r="1403" spans="1:14" x14ac:dyDescent="0.25">
      <c r="A1403" s="56" t="s">
        <v>673</v>
      </c>
      <c r="B1403" s="56"/>
      <c r="C1403" s="56" t="s">
        <v>1232</v>
      </c>
      <c r="D1403" s="56" t="s">
        <v>1233</v>
      </c>
      <c r="E1403" s="56" t="s">
        <v>59</v>
      </c>
      <c r="F1403" s="56" t="s">
        <v>60</v>
      </c>
      <c r="G1403" s="56"/>
      <c r="H1403" s="56"/>
      <c r="I1403" s="56" t="s">
        <v>37</v>
      </c>
      <c r="J1403" s="56">
        <v>32</v>
      </c>
      <c r="K1403" s="56" t="s">
        <v>52</v>
      </c>
      <c r="L1403" s="56"/>
      <c r="M1403" s="56" t="str">
        <f t="shared" si="44"/>
        <v>TB_ANA_YY_SALES_ITEM.MODR_ID</v>
      </c>
      <c r="N1403" s="54" t="str">
        <f t="shared" si="43"/>
        <v>년매출품목^TB_ANA_YY_SALES_ITEM^수정자ID^MODR_ID^^VARCHAR2^32^Y^</v>
      </c>
    </row>
    <row r="1404" spans="1:14" x14ac:dyDescent="0.25">
      <c r="A1404" s="56" t="s">
        <v>673</v>
      </c>
      <c r="B1404" s="56"/>
      <c r="C1404" s="56" t="s">
        <v>359</v>
      </c>
      <c r="D1404" s="56" t="s">
        <v>360</v>
      </c>
      <c r="E1404" s="56" t="s">
        <v>1458</v>
      </c>
      <c r="F1404" s="56" t="s">
        <v>1459</v>
      </c>
      <c r="G1404" s="56" t="s">
        <v>52</v>
      </c>
      <c r="H1404" s="56"/>
      <c r="I1404" s="56" t="s">
        <v>37</v>
      </c>
      <c r="J1404" s="56">
        <v>6</v>
      </c>
      <c r="K1404" s="56" t="s">
        <v>52</v>
      </c>
      <c r="L1404" s="56"/>
      <c r="M1404" s="56" t="str">
        <f t="shared" si="44"/>
        <v>TB_ANA_MM_SALES.SALES_YM</v>
      </c>
      <c r="N1404" s="54" t="str">
        <f t="shared" si="43"/>
        <v>월매출^TB_ANA_MM_SALES^매출년월^SALES_YM^Y^VARCHAR2^6^Y^</v>
      </c>
    </row>
    <row r="1405" spans="1:14" x14ac:dyDescent="0.25">
      <c r="A1405" s="56" t="s">
        <v>673</v>
      </c>
      <c r="B1405" s="56"/>
      <c r="C1405" s="56" t="s">
        <v>359</v>
      </c>
      <c r="D1405" s="56" t="s">
        <v>360</v>
      </c>
      <c r="E1405" s="56" t="s">
        <v>472</v>
      </c>
      <c r="F1405" s="56" t="s">
        <v>64</v>
      </c>
      <c r="G1405" s="56" t="s">
        <v>52</v>
      </c>
      <c r="H1405" s="56"/>
      <c r="I1405" s="56" t="s">
        <v>37</v>
      </c>
      <c r="J1405" s="56">
        <v>10</v>
      </c>
      <c r="K1405" s="56" t="s">
        <v>52</v>
      </c>
      <c r="L1405" s="56"/>
      <c r="M1405" s="56" t="str">
        <f t="shared" si="44"/>
        <v>TB_ANA_MM_SALES.SHOP_CD</v>
      </c>
      <c r="N1405" s="54" t="str">
        <f t="shared" si="43"/>
        <v>월매출^TB_ANA_MM_SALES^매장코드^SHOP_CD^Y^VARCHAR2^10^Y^</v>
      </c>
    </row>
    <row r="1406" spans="1:14" x14ac:dyDescent="0.25">
      <c r="A1406" s="56" t="s">
        <v>673</v>
      </c>
      <c r="B1406" s="56"/>
      <c r="C1406" s="56" t="s">
        <v>359</v>
      </c>
      <c r="D1406" s="56" t="s">
        <v>360</v>
      </c>
      <c r="E1406" s="56" t="s">
        <v>485</v>
      </c>
      <c r="F1406" s="56" t="s">
        <v>492</v>
      </c>
      <c r="G1406" s="56"/>
      <c r="H1406" s="56"/>
      <c r="I1406" s="56" t="s">
        <v>110</v>
      </c>
      <c r="J1406" s="56" t="s">
        <v>476</v>
      </c>
      <c r="K1406" s="56" t="s">
        <v>52</v>
      </c>
      <c r="L1406" s="56">
        <v>0</v>
      </c>
      <c r="M1406" s="56" t="str">
        <f t="shared" si="44"/>
        <v>TB_ANA_MM_SALES.SALES_TOT_AMT</v>
      </c>
      <c r="N1406" s="54" t="str">
        <f t="shared" si="43"/>
        <v>월매출^TB_ANA_MM_SALES^매출총금액^SALES_TOT_AMT^^NUMBER^20,5^Y^0</v>
      </c>
    </row>
    <row r="1407" spans="1:14" x14ac:dyDescent="0.25">
      <c r="A1407" s="56" t="s">
        <v>673</v>
      </c>
      <c r="B1407" s="56"/>
      <c r="C1407" s="56" t="s">
        <v>359</v>
      </c>
      <c r="D1407" s="56" t="s">
        <v>360</v>
      </c>
      <c r="E1407" s="56" t="s">
        <v>486</v>
      </c>
      <c r="F1407" s="56" t="s">
        <v>493</v>
      </c>
      <c r="G1407" s="56"/>
      <c r="H1407" s="56"/>
      <c r="I1407" s="56" t="s">
        <v>110</v>
      </c>
      <c r="J1407" s="56" t="s">
        <v>476</v>
      </c>
      <c r="K1407" s="56" t="s">
        <v>52</v>
      </c>
      <c r="L1407" s="56">
        <v>0</v>
      </c>
      <c r="M1407" s="56" t="str">
        <f t="shared" si="44"/>
        <v>TB_ANA_MM_SALES.SALES_AMT</v>
      </c>
      <c r="N1407" s="54" t="str">
        <f t="shared" si="43"/>
        <v>월매출^TB_ANA_MM_SALES^매출금액^SALES_AMT^^NUMBER^20,5^Y^0</v>
      </c>
    </row>
    <row r="1408" spans="1:14" x14ac:dyDescent="0.25">
      <c r="A1408" s="56" t="s">
        <v>673</v>
      </c>
      <c r="B1408" s="56"/>
      <c r="C1408" s="56" t="s">
        <v>359</v>
      </c>
      <c r="D1408" s="56" t="s">
        <v>360</v>
      </c>
      <c r="E1408" s="56" t="s">
        <v>487</v>
      </c>
      <c r="F1408" s="56" t="s">
        <v>494</v>
      </c>
      <c r="G1408" s="56"/>
      <c r="H1408" s="56"/>
      <c r="I1408" s="56" t="s">
        <v>110</v>
      </c>
      <c r="J1408" s="56" t="s">
        <v>476</v>
      </c>
      <c r="K1408" s="56" t="s">
        <v>52</v>
      </c>
      <c r="L1408" s="56">
        <v>0</v>
      </c>
      <c r="M1408" s="56" t="str">
        <f t="shared" si="44"/>
        <v>TB_ANA_MM_SALES.SALES_SUPP_AMT</v>
      </c>
      <c r="N1408" s="54" t="str">
        <f t="shared" si="43"/>
        <v>월매출^TB_ANA_MM_SALES^매출공급금액^SALES_SUPP_AMT^^NUMBER^20,5^Y^0</v>
      </c>
    </row>
    <row r="1409" spans="1:14" x14ac:dyDescent="0.25">
      <c r="A1409" s="56" t="s">
        <v>673</v>
      </c>
      <c r="B1409" s="56"/>
      <c r="C1409" s="56" t="s">
        <v>359</v>
      </c>
      <c r="D1409" s="56" t="s">
        <v>360</v>
      </c>
      <c r="E1409" s="56" t="s">
        <v>1760</v>
      </c>
      <c r="F1409" s="56" t="s">
        <v>1761</v>
      </c>
      <c r="G1409" s="56"/>
      <c r="H1409" s="56"/>
      <c r="I1409" s="56" t="s">
        <v>110</v>
      </c>
      <c r="J1409" s="56" t="s">
        <v>476</v>
      </c>
      <c r="K1409" s="56" t="s">
        <v>52</v>
      </c>
      <c r="L1409" s="56">
        <v>0</v>
      </c>
      <c r="M1409" s="56" t="str">
        <f t="shared" si="44"/>
        <v>TB_ANA_MM_SALES.SALES_VAT</v>
      </c>
      <c r="N1409" s="54" t="str">
        <f t="shared" si="43"/>
        <v>월매출^TB_ANA_MM_SALES^매출부가세액^SALES_VAT^^NUMBER^20,5^Y^0</v>
      </c>
    </row>
    <row r="1410" spans="1:14" x14ac:dyDescent="0.25">
      <c r="A1410" s="56" t="s">
        <v>673</v>
      </c>
      <c r="B1410" s="56"/>
      <c r="C1410" s="56" t="s">
        <v>359</v>
      </c>
      <c r="D1410" s="56" t="s">
        <v>360</v>
      </c>
      <c r="E1410" s="56" t="s">
        <v>488</v>
      </c>
      <c r="F1410" s="56" t="s">
        <v>495</v>
      </c>
      <c r="G1410" s="56"/>
      <c r="H1410" s="56"/>
      <c r="I1410" s="56" t="s">
        <v>110</v>
      </c>
      <c r="J1410" s="56" t="s">
        <v>476</v>
      </c>
      <c r="K1410" s="56" t="s">
        <v>52</v>
      </c>
      <c r="L1410" s="56">
        <v>0</v>
      </c>
      <c r="M1410" s="56" t="str">
        <f t="shared" si="44"/>
        <v>TB_ANA_MM_SALES.DC_AMT</v>
      </c>
      <c r="N1410" s="54" t="str">
        <f t="shared" si="43"/>
        <v>월매출^TB_ANA_MM_SALES^할인금액^DC_AMT^^NUMBER^20,5^Y^0</v>
      </c>
    </row>
    <row r="1411" spans="1:14" x14ac:dyDescent="0.25">
      <c r="A1411" s="56" t="s">
        <v>673</v>
      </c>
      <c r="B1411" s="56"/>
      <c r="C1411" s="56" t="s">
        <v>359</v>
      </c>
      <c r="D1411" s="56" t="s">
        <v>360</v>
      </c>
      <c r="E1411" s="56" t="s">
        <v>644</v>
      </c>
      <c r="F1411" s="56" t="s">
        <v>565</v>
      </c>
      <c r="G1411" s="56"/>
      <c r="H1411" s="56"/>
      <c r="I1411" s="56" t="s">
        <v>110</v>
      </c>
      <c r="J1411" s="56" t="s">
        <v>476</v>
      </c>
      <c r="K1411" s="56" t="s">
        <v>52</v>
      </c>
      <c r="L1411" s="56">
        <v>0</v>
      </c>
      <c r="M1411" s="56" t="str">
        <f t="shared" si="44"/>
        <v>TB_ANA_MM_SALES.COUP_DC_AMT</v>
      </c>
      <c r="N1411" s="54" t="str">
        <f t="shared" ref="N1411:N1474" si="45">SUBSTITUTE(CONCATENATE(C1411,"^",D1411,"^",E1411,"^",F1411,"^",G1411,"^",I1411,"^",J1411,"^",K1411,"^",TRIM(L1411)),"~","-")</f>
        <v>월매출^TB_ANA_MM_SALES^쿠폰할인금액^COUP_DC_AMT^^NUMBER^20,5^Y^0</v>
      </c>
    </row>
    <row r="1412" spans="1:14" x14ac:dyDescent="0.25">
      <c r="A1412" s="56" t="s">
        <v>673</v>
      </c>
      <c r="B1412" s="56"/>
      <c r="C1412" s="56" t="s">
        <v>359</v>
      </c>
      <c r="D1412" s="56" t="s">
        <v>360</v>
      </c>
      <c r="E1412" s="56" t="s">
        <v>646</v>
      </c>
      <c r="F1412" s="56" t="s">
        <v>567</v>
      </c>
      <c r="G1412" s="56"/>
      <c r="H1412" s="56"/>
      <c r="I1412" s="56" t="s">
        <v>110</v>
      </c>
      <c r="J1412" s="56" t="s">
        <v>476</v>
      </c>
      <c r="K1412" s="56" t="s">
        <v>52</v>
      </c>
      <c r="L1412" s="56">
        <v>0</v>
      </c>
      <c r="M1412" s="56" t="str">
        <f t="shared" si="44"/>
        <v>TB_ANA_MM_SALES.CUST_DC_AMT</v>
      </c>
      <c r="N1412" s="54" t="str">
        <f t="shared" si="45"/>
        <v>월매출^TB_ANA_MM_SALES^고객할인금액^CUST_DC_AMT^^NUMBER^20,5^Y^0</v>
      </c>
    </row>
    <row r="1413" spans="1:14" x14ac:dyDescent="0.25">
      <c r="A1413" s="56" t="s">
        <v>673</v>
      </c>
      <c r="B1413" s="56"/>
      <c r="C1413" s="56" t="s">
        <v>359</v>
      </c>
      <c r="D1413" s="56" t="s">
        <v>360</v>
      </c>
      <c r="E1413" s="56" t="s">
        <v>489</v>
      </c>
      <c r="F1413" s="56" t="s">
        <v>496</v>
      </c>
      <c r="G1413" s="56"/>
      <c r="H1413" s="56"/>
      <c r="I1413" s="56" t="s">
        <v>110</v>
      </c>
      <c r="J1413" s="56" t="s">
        <v>476</v>
      </c>
      <c r="K1413" s="56" t="s">
        <v>52</v>
      </c>
      <c r="L1413" s="56">
        <v>0</v>
      </c>
      <c r="M1413" s="56" t="str">
        <f t="shared" si="44"/>
        <v>TB_ANA_MM_SALES.PROM_DC_AMT</v>
      </c>
      <c r="N1413" s="54" t="str">
        <f t="shared" si="45"/>
        <v>월매출^TB_ANA_MM_SALES^프로모션할인금액^PROM_DC_AMT^^NUMBER^20,5^Y^0</v>
      </c>
    </row>
    <row r="1414" spans="1:14" x14ac:dyDescent="0.25">
      <c r="A1414" s="56" t="s">
        <v>673</v>
      </c>
      <c r="B1414" s="56"/>
      <c r="C1414" s="56" t="s">
        <v>359</v>
      </c>
      <c r="D1414" s="56" t="s">
        <v>360</v>
      </c>
      <c r="E1414" s="56" t="s">
        <v>490</v>
      </c>
      <c r="F1414" s="56" t="s">
        <v>497</v>
      </c>
      <c r="G1414" s="56"/>
      <c r="H1414" s="56"/>
      <c r="I1414" s="56" t="s">
        <v>110</v>
      </c>
      <c r="J1414" s="56" t="s">
        <v>476</v>
      </c>
      <c r="K1414" s="56" t="s">
        <v>52</v>
      </c>
      <c r="L1414" s="56">
        <v>0</v>
      </c>
      <c r="M1414" s="56" t="str">
        <f t="shared" si="44"/>
        <v>TB_ANA_MM_SALES.NON_SALES_DC_AMT</v>
      </c>
      <c r="N1414" s="54" t="str">
        <f t="shared" si="45"/>
        <v>월매출^TB_ANA_MM_SALES^비매출할인금액^NON_SALES_DC_AMT^^NUMBER^20,5^Y^0</v>
      </c>
    </row>
    <row r="1415" spans="1:14" x14ac:dyDescent="0.25">
      <c r="A1415" s="56" t="s">
        <v>673</v>
      </c>
      <c r="B1415" s="56"/>
      <c r="C1415" s="56" t="s">
        <v>359</v>
      </c>
      <c r="D1415" s="56" t="s">
        <v>360</v>
      </c>
      <c r="E1415" s="56" t="s">
        <v>2244</v>
      </c>
      <c r="F1415" s="56" t="s">
        <v>2245</v>
      </c>
      <c r="G1415" s="56"/>
      <c r="H1415" s="56"/>
      <c r="I1415" s="56" t="s">
        <v>110</v>
      </c>
      <c r="J1415" s="56" t="s">
        <v>476</v>
      </c>
      <c r="K1415" s="56" t="s">
        <v>52</v>
      </c>
      <c r="L1415" s="56">
        <v>0</v>
      </c>
      <c r="M1415" s="56" t="str">
        <f t="shared" si="44"/>
        <v>TB_ANA_MM_SALES.CASH_AMT</v>
      </c>
      <c r="N1415" s="54" t="str">
        <f t="shared" si="45"/>
        <v>월매출^TB_ANA_MM_SALES^현금금액^CASH_AMT^^NUMBER^20,5^Y^0</v>
      </c>
    </row>
    <row r="1416" spans="1:14" x14ac:dyDescent="0.25">
      <c r="A1416" s="56" t="s">
        <v>673</v>
      </c>
      <c r="B1416" s="56"/>
      <c r="C1416" s="56" t="s">
        <v>359</v>
      </c>
      <c r="D1416" s="56" t="s">
        <v>360</v>
      </c>
      <c r="E1416" s="56" t="s">
        <v>2246</v>
      </c>
      <c r="F1416" s="56" t="s">
        <v>2247</v>
      </c>
      <c r="G1416" s="56"/>
      <c r="H1416" s="56"/>
      <c r="I1416" s="56" t="s">
        <v>110</v>
      </c>
      <c r="J1416" s="56" t="s">
        <v>476</v>
      </c>
      <c r="K1416" s="56" t="s">
        <v>52</v>
      </c>
      <c r="L1416" s="56">
        <v>0</v>
      </c>
      <c r="M1416" s="56" t="str">
        <f t="shared" si="44"/>
        <v>TB_ANA_MM_SALES.CARD_AMT</v>
      </c>
      <c r="N1416" s="54" t="str">
        <f t="shared" si="45"/>
        <v>월매출^TB_ANA_MM_SALES^카드금액^CARD_AMT^^NUMBER^20,5^Y^0</v>
      </c>
    </row>
    <row r="1417" spans="1:14" x14ac:dyDescent="0.25">
      <c r="A1417" s="56" t="s">
        <v>673</v>
      </c>
      <c r="B1417" s="56"/>
      <c r="C1417" s="56" t="s">
        <v>359</v>
      </c>
      <c r="D1417" s="56" t="s">
        <v>360</v>
      </c>
      <c r="E1417" s="56" t="s">
        <v>2248</v>
      </c>
      <c r="F1417" s="56" t="s">
        <v>2249</v>
      </c>
      <c r="G1417" s="56"/>
      <c r="H1417" s="56"/>
      <c r="I1417" s="56" t="s">
        <v>110</v>
      </c>
      <c r="J1417" s="56" t="s">
        <v>476</v>
      </c>
      <c r="K1417" s="56" t="s">
        <v>52</v>
      </c>
      <c r="L1417" s="56">
        <v>0</v>
      </c>
      <c r="M1417" s="56" t="str">
        <f t="shared" si="44"/>
        <v>TB_ANA_MM_SALES.POINT_SALES_AMT</v>
      </c>
      <c r="N1417" s="54" t="str">
        <f t="shared" si="45"/>
        <v>월매출^TB_ANA_MM_SALES^포인트매출금액^POINT_SALES_AMT^^NUMBER^20,5^Y^0</v>
      </c>
    </row>
    <row r="1418" spans="1:14" x14ac:dyDescent="0.25">
      <c r="A1418" s="56" t="s">
        <v>673</v>
      </c>
      <c r="B1418" s="56"/>
      <c r="C1418" s="56" t="s">
        <v>359</v>
      </c>
      <c r="D1418" s="56" t="s">
        <v>360</v>
      </c>
      <c r="E1418" s="56" t="s">
        <v>2250</v>
      </c>
      <c r="F1418" s="56" t="s">
        <v>2251</v>
      </c>
      <c r="G1418" s="56"/>
      <c r="H1418" s="56"/>
      <c r="I1418" s="56" t="s">
        <v>110</v>
      </c>
      <c r="J1418" s="56" t="s">
        <v>476</v>
      </c>
      <c r="K1418" s="56" t="s">
        <v>52</v>
      </c>
      <c r="L1418" s="56">
        <v>0</v>
      </c>
      <c r="M1418" s="56" t="str">
        <f t="shared" si="44"/>
        <v>TB_ANA_MM_SALES.ETC_SALES_AMT</v>
      </c>
      <c r="N1418" s="54" t="str">
        <f t="shared" si="45"/>
        <v>월매출^TB_ANA_MM_SALES^기타매출금액^ETC_SALES_AMT^^NUMBER^20,5^Y^0</v>
      </c>
    </row>
    <row r="1419" spans="1:14" x14ac:dyDescent="0.25">
      <c r="A1419" s="56" t="s">
        <v>673</v>
      </c>
      <c r="B1419" s="56"/>
      <c r="C1419" s="56" t="s">
        <v>359</v>
      </c>
      <c r="D1419" s="56" t="s">
        <v>360</v>
      </c>
      <c r="E1419" s="56" t="s">
        <v>2252</v>
      </c>
      <c r="F1419" s="56" t="s">
        <v>2253</v>
      </c>
      <c r="G1419" s="56"/>
      <c r="H1419" s="56"/>
      <c r="I1419" s="56" t="s">
        <v>110</v>
      </c>
      <c r="J1419" s="56" t="s">
        <v>476</v>
      </c>
      <c r="K1419" s="56" t="s">
        <v>52</v>
      </c>
      <c r="L1419" s="56">
        <v>0</v>
      </c>
      <c r="M1419" s="56" t="str">
        <f t="shared" si="44"/>
        <v>TB_ANA_MM_SALES.PROM_USE_POINT_AMT</v>
      </c>
      <c r="N1419" s="54" t="str">
        <f t="shared" si="45"/>
        <v>월매출^TB_ANA_MM_SALES^프로모션사용포인트금액^PROM_USE_POINT_AMT^^NUMBER^20,5^Y^0</v>
      </c>
    </row>
    <row r="1420" spans="1:14" x14ac:dyDescent="0.25">
      <c r="A1420" s="56" t="s">
        <v>673</v>
      </c>
      <c r="B1420" s="56"/>
      <c r="C1420" s="56" t="s">
        <v>359</v>
      </c>
      <c r="D1420" s="56" t="s">
        <v>360</v>
      </c>
      <c r="E1420" s="56" t="s">
        <v>2254</v>
      </c>
      <c r="F1420" s="56" t="s">
        <v>2255</v>
      </c>
      <c r="G1420" s="56"/>
      <c r="H1420" s="56"/>
      <c r="I1420" s="56" t="s">
        <v>110</v>
      </c>
      <c r="J1420" s="56" t="s">
        <v>476</v>
      </c>
      <c r="K1420" s="56" t="s">
        <v>52</v>
      </c>
      <c r="L1420" s="56">
        <v>0</v>
      </c>
      <c r="M1420" s="56" t="str">
        <f t="shared" si="44"/>
        <v>TB_ANA_MM_SALES.ACC_POINT_AMT</v>
      </c>
      <c r="N1420" s="54" t="str">
        <f t="shared" si="45"/>
        <v>월매출^TB_ANA_MM_SALES^적립포인트금액^ACC_POINT_AMT^^NUMBER^20,5^Y^0</v>
      </c>
    </row>
    <row r="1421" spans="1:14" x14ac:dyDescent="0.25">
      <c r="A1421" s="56" t="s">
        <v>673</v>
      </c>
      <c r="B1421" s="56"/>
      <c r="C1421" s="56" t="s">
        <v>359</v>
      </c>
      <c r="D1421" s="56" t="s">
        <v>360</v>
      </c>
      <c r="E1421" s="56" t="s">
        <v>2256</v>
      </c>
      <c r="F1421" s="56" t="s">
        <v>2257</v>
      </c>
      <c r="G1421" s="56"/>
      <c r="H1421" s="56"/>
      <c r="I1421" s="56" t="s">
        <v>110</v>
      </c>
      <c r="J1421" s="56" t="s">
        <v>476</v>
      </c>
      <c r="K1421" s="56" t="s">
        <v>52</v>
      </c>
      <c r="L1421" s="56">
        <v>0</v>
      </c>
      <c r="M1421" s="56" t="str">
        <f t="shared" si="44"/>
        <v>TB_ANA_MM_SALES.BILL_CNT</v>
      </c>
      <c r="N1421" s="54" t="str">
        <f t="shared" si="45"/>
        <v>월매출^TB_ANA_MM_SALES^영수증건수^BILL_CNT^^NUMBER^20,5^Y^0</v>
      </c>
    </row>
    <row r="1422" spans="1:14" x14ac:dyDescent="0.25">
      <c r="A1422" s="56" t="s">
        <v>673</v>
      </c>
      <c r="B1422" s="56"/>
      <c r="C1422" s="56" t="s">
        <v>359</v>
      </c>
      <c r="D1422" s="56" t="s">
        <v>360</v>
      </c>
      <c r="E1422" s="56" t="s">
        <v>2258</v>
      </c>
      <c r="F1422" s="56" t="s">
        <v>2259</v>
      </c>
      <c r="G1422" s="56"/>
      <c r="H1422" s="56"/>
      <c r="I1422" s="56" t="s">
        <v>110</v>
      </c>
      <c r="J1422" s="56" t="s">
        <v>476</v>
      </c>
      <c r="K1422" s="56" t="s">
        <v>52</v>
      </c>
      <c r="L1422" s="56">
        <v>0</v>
      </c>
      <c r="M1422" s="56" t="str">
        <f t="shared" si="44"/>
        <v>TB_ANA_MM_SALES.CASH_CNT</v>
      </c>
      <c r="N1422" s="54" t="str">
        <f t="shared" si="45"/>
        <v>월매출^TB_ANA_MM_SALES^현금건수^CASH_CNT^^NUMBER^20,5^Y^0</v>
      </c>
    </row>
    <row r="1423" spans="1:14" x14ac:dyDescent="0.25">
      <c r="A1423" s="56" t="s">
        <v>673</v>
      </c>
      <c r="B1423" s="56"/>
      <c r="C1423" s="56" t="s">
        <v>359</v>
      </c>
      <c r="D1423" s="56" t="s">
        <v>360</v>
      </c>
      <c r="E1423" s="56" t="s">
        <v>2260</v>
      </c>
      <c r="F1423" s="56" t="s">
        <v>2261</v>
      </c>
      <c r="G1423" s="56"/>
      <c r="H1423" s="56"/>
      <c r="I1423" s="56" t="s">
        <v>110</v>
      </c>
      <c r="J1423" s="56" t="s">
        <v>476</v>
      </c>
      <c r="K1423" s="56" t="s">
        <v>52</v>
      </c>
      <c r="L1423" s="56">
        <v>0</v>
      </c>
      <c r="M1423" s="56" t="str">
        <f t="shared" si="44"/>
        <v>TB_ANA_MM_SALES.CARD_CNT</v>
      </c>
      <c r="N1423" s="54" t="str">
        <f t="shared" si="45"/>
        <v>월매출^TB_ANA_MM_SALES^카드건수^CARD_CNT^^NUMBER^20,5^Y^0</v>
      </c>
    </row>
    <row r="1424" spans="1:14" x14ac:dyDescent="0.25">
      <c r="A1424" s="56" t="s">
        <v>673</v>
      </c>
      <c r="B1424" s="56"/>
      <c r="C1424" s="56" t="s">
        <v>359</v>
      </c>
      <c r="D1424" s="56" t="s">
        <v>360</v>
      </c>
      <c r="E1424" s="56" t="s">
        <v>2262</v>
      </c>
      <c r="F1424" s="56" t="s">
        <v>2263</v>
      </c>
      <c r="G1424" s="56"/>
      <c r="H1424" s="56"/>
      <c r="I1424" s="56" t="s">
        <v>110</v>
      </c>
      <c r="J1424" s="56" t="s">
        <v>476</v>
      </c>
      <c r="K1424" s="56" t="s">
        <v>52</v>
      </c>
      <c r="L1424" s="56">
        <v>0</v>
      </c>
      <c r="M1424" s="56" t="str">
        <f t="shared" si="44"/>
        <v>TB_ANA_MM_SALES.POINT_SALES_CNT</v>
      </c>
      <c r="N1424" s="54" t="str">
        <f t="shared" si="45"/>
        <v>월매출^TB_ANA_MM_SALES^포인트매출건수^POINT_SALES_CNT^^NUMBER^20,5^Y^0</v>
      </c>
    </row>
    <row r="1425" spans="1:14" x14ac:dyDescent="0.25">
      <c r="A1425" s="56" t="s">
        <v>673</v>
      </c>
      <c r="B1425" s="56"/>
      <c r="C1425" s="56" t="s">
        <v>359</v>
      </c>
      <c r="D1425" s="56" t="s">
        <v>360</v>
      </c>
      <c r="E1425" s="56" t="s">
        <v>2264</v>
      </c>
      <c r="F1425" s="56" t="s">
        <v>2265</v>
      </c>
      <c r="G1425" s="56"/>
      <c r="H1425" s="56"/>
      <c r="I1425" s="56" t="s">
        <v>110</v>
      </c>
      <c r="J1425" s="56" t="s">
        <v>476</v>
      </c>
      <c r="K1425" s="56" t="s">
        <v>52</v>
      </c>
      <c r="L1425" s="56">
        <v>0</v>
      </c>
      <c r="M1425" s="56" t="str">
        <f t="shared" si="44"/>
        <v>TB_ANA_MM_SALES.ETC_SALES_CNT</v>
      </c>
      <c r="N1425" s="54" t="str">
        <f t="shared" si="45"/>
        <v>월매출^TB_ANA_MM_SALES^기타매출건수^ETC_SALES_CNT^^NUMBER^20,5^Y^0</v>
      </c>
    </row>
    <row r="1426" spans="1:14" x14ac:dyDescent="0.25">
      <c r="A1426" s="56" t="s">
        <v>673</v>
      </c>
      <c r="B1426" s="56"/>
      <c r="C1426" s="56" t="s">
        <v>359</v>
      </c>
      <c r="D1426" s="56" t="s">
        <v>360</v>
      </c>
      <c r="E1426" s="56" t="s">
        <v>606</v>
      </c>
      <c r="F1426" s="56" t="s">
        <v>527</v>
      </c>
      <c r="G1426" s="56"/>
      <c r="H1426" s="56"/>
      <c r="I1426" s="56" t="s">
        <v>110</v>
      </c>
      <c r="J1426" s="56" t="s">
        <v>476</v>
      </c>
      <c r="K1426" s="56" t="s">
        <v>52</v>
      </c>
      <c r="L1426" s="56">
        <v>0</v>
      </c>
      <c r="M1426" s="56" t="str">
        <f t="shared" si="44"/>
        <v>TB_ANA_MM_SALES.CNCL_CNT</v>
      </c>
      <c r="N1426" s="54" t="str">
        <f t="shared" si="45"/>
        <v>월매출^TB_ANA_MM_SALES^취소건수^CNCL_CNT^^NUMBER^20,5^Y^0</v>
      </c>
    </row>
    <row r="1427" spans="1:14" x14ac:dyDescent="0.25">
      <c r="A1427" s="56" t="s">
        <v>673</v>
      </c>
      <c r="B1427" s="56"/>
      <c r="C1427" s="56" t="s">
        <v>359</v>
      </c>
      <c r="D1427" s="56" t="s">
        <v>360</v>
      </c>
      <c r="E1427" s="56" t="s">
        <v>608</v>
      </c>
      <c r="F1427" s="56" t="s">
        <v>529</v>
      </c>
      <c r="G1427" s="56"/>
      <c r="H1427" s="56"/>
      <c r="I1427" s="56" t="s">
        <v>110</v>
      </c>
      <c r="J1427" s="56" t="s">
        <v>476</v>
      </c>
      <c r="K1427" s="56" t="s">
        <v>52</v>
      </c>
      <c r="L1427" s="56">
        <v>0</v>
      </c>
      <c r="M1427" s="56" t="str">
        <f t="shared" si="44"/>
        <v>TB_ANA_MM_SALES.SALES_TOT_CNT</v>
      </c>
      <c r="N1427" s="54" t="str">
        <f t="shared" si="45"/>
        <v>월매출^TB_ANA_MM_SALES^매출총건수^SALES_TOT_CNT^^NUMBER^20,5^Y^0</v>
      </c>
    </row>
    <row r="1428" spans="1:14" x14ac:dyDescent="0.25">
      <c r="A1428" s="56" t="s">
        <v>673</v>
      </c>
      <c r="B1428" s="56"/>
      <c r="C1428" s="56" t="s">
        <v>359</v>
      </c>
      <c r="D1428" s="56" t="s">
        <v>360</v>
      </c>
      <c r="E1428" s="56" t="s">
        <v>2266</v>
      </c>
      <c r="F1428" s="56" t="s">
        <v>2267</v>
      </c>
      <c r="G1428" s="56"/>
      <c r="H1428" s="56"/>
      <c r="I1428" s="56" t="s">
        <v>110</v>
      </c>
      <c r="J1428" s="56" t="s">
        <v>476</v>
      </c>
      <c r="K1428" s="56" t="s">
        <v>52</v>
      </c>
      <c r="L1428" s="56">
        <v>0</v>
      </c>
      <c r="M1428" s="56" t="str">
        <f t="shared" si="44"/>
        <v>TB_ANA_MM_SALES.SALES_CNCL_CNT</v>
      </c>
      <c r="N1428" s="54" t="str">
        <f t="shared" si="45"/>
        <v>월매출^TB_ANA_MM_SALES^매출취소건수^SALES_CNCL_CNT^^NUMBER^20,5^Y^0</v>
      </c>
    </row>
    <row r="1429" spans="1:14" x14ac:dyDescent="0.25">
      <c r="A1429" s="56" t="s">
        <v>673</v>
      </c>
      <c r="B1429" s="56"/>
      <c r="C1429" s="56" t="s">
        <v>359</v>
      </c>
      <c r="D1429" s="56" t="s">
        <v>360</v>
      </c>
      <c r="E1429" s="56" t="s">
        <v>2268</v>
      </c>
      <c r="F1429" s="56" t="s">
        <v>2269</v>
      </c>
      <c r="G1429" s="56"/>
      <c r="H1429" s="56"/>
      <c r="I1429" s="56" t="s">
        <v>110</v>
      </c>
      <c r="J1429" s="56" t="s">
        <v>476</v>
      </c>
      <c r="K1429" s="56" t="s">
        <v>52</v>
      </c>
      <c r="L1429" s="56">
        <v>0</v>
      </c>
      <c r="M1429" s="56" t="str">
        <f t="shared" si="44"/>
        <v>TB_ANA_MM_SALES.SALES_CNCL_TOT_AMT</v>
      </c>
      <c r="N1429" s="54" t="str">
        <f t="shared" si="45"/>
        <v>월매출^TB_ANA_MM_SALES^매출취소총금액^SALES_CNCL_TOT_AMT^^NUMBER^20,5^Y^0</v>
      </c>
    </row>
    <row r="1430" spans="1:14" x14ac:dyDescent="0.25">
      <c r="A1430" s="56" t="s">
        <v>673</v>
      </c>
      <c r="B1430" s="56"/>
      <c r="C1430" s="56" t="s">
        <v>359</v>
      </c>
      <c r="D1430" s="56" t="s">
        <v>360</v>
      </c>
      <c r="E1430" s="56" t="s">
        <v>2270</v>
      </c>
      <c r="F1430" s="56" t="s">
        <v>2271</v>
      </c>
      <c r="G1430" s="56"/>
      <c r="H1430" s="56"/>
      <c r="I1430" s="56" t="s">
        <v>110</v>
      </c>
      <c r="J1430" s="56" t="s">
        <v>476</v>
      </c>
      <c r="K1430" s="56" t="s">
        <v>52</v>
      </c>
      <c r="L1430" s="56">
        <v>0</v>
      </c>
      <c r="M1430" s="56" t="str">
        <f t="shared" si="44"/>
        <v>TB_ANA_MM_SALES.CASH_CNCL_AMT</v>
      </c>
      <c r="N1430" s="54" t="str">
        <f t="shared" si="45"/>
        <v>월매출^TB_ANA_MM_SALES^현금취소금액^CASH_CNCL_AMT^^NUMBER^20,5^Y^0</v>
      </c>
    </row>
    <row r="1431" spans="1:14" x14ac:dyDescent="0.25">
      <c r="A1431" s="56" t="s">
        <v>673</v>
      </c>
      <c r="B1431" s="56"/>
      <c r="C1431" s="56" t="s">
        <v>359</v>
      </c>
      <c r="D1431" s="56" t="s">
        <v>360</v>
      </c>
      <c r="E1431" s="56" t="s">
        <v>2272</v>
      </c>
      <c r="F1431" s="56" t="s">
        <v>2273</v>
      </c>
      <c r="G1431" s="56"/>
      <c r="H1431" s="56"/>
      <c r="I1431" s="56" t="s">
        <v>110</v>
      </c>
      <c r="J1431" s="56" t="s">
        <v>476</v>
      </c>
      <c r="K1431" s="56" t="s">
        <v>52</v>
      </c>
      <c r="L1431" s="56">
        <v>0</v>
      </c>
      <c r="M1431" s="56" t="str">
        <f t="shared" si="44"/>
        <v>TB_ANA_MM_SALES.CARD_CNCL_AMT</v>
      </c>
      <c r="N1431" s="54" t="str">
        <f t="shared" si="45"/>
        <v>월매출^TB_ANA_MM_SALES^카드취소금액^CARD_CNCL_AMT^^NUMBER^20,5^Y^0</v>
      </c>
    </row>
    <row r="1432" spans="1:14" x14ac:dyDescent="0.25">
      <c r="A1432" s="56" t="s">
        <v>673</v>
      </c>
      <c r="B1432" s="56"/>
      <c r="C1432" s="56" t="s">
        <v>359</v>
      </c>
      <c r="D1432" s="56" t="s">
        <v>360</v>
      </c>
      <c r="E1432" s="56" t="s">
        <v>2274</v>
      </c>
      <c r="F1432" s="56" t="s">
        <v>2275</v>
      </c>
      <c r="G1432" s="56"/>
      <c r="H1432" s="56"/>
      <c r="I1432" s="56" t="s">
        <v>110</v>
      </c>
      <c r="J1432" s="56" t="s">
        <v>476</v>
      </c>
      <c r="K1432" s="56" t="s">
        <v>52</v>
      </c>
      <c r="L1432" s="56">
        <v>0</v>
      </c>
      <c r="M1432" s="56" t="str">
        <f t="shared" si="44"/>
        <v>TB_ANA_MM_SALES.POINT_SALES_CNCL_AMT</v>
      </c>
      <c r="N1432" s="54" t="str">
        <f t="shared" si="45"/>
        <v>월매출^TB_ANA_MM_SALES^포인트매출취소금액^POINT_SALES_CNCL_AMT^^NUMBER^20,5^Y^0</v>
      </c>
    </row>
    <row r="1433" spans="1:14" x14ac:dyDescent="0.25">
      <c r="A1433" s="56" t="s">
        <v>673</v>
      </c>
      <c r="B1433" s="56"/>
      <c r="C1433" s="56" t="s">
        <v>359</v>
      </c>
      <c r="D1433" s="56" t="s">
        <v>360</v>
      </c>
      <c r="E1433" s="56" t="s">
        <v>2276</v>
      </c>
      <c r="F1433" s="56" t="s">
        <v>2277</v>
      </c>
      <c r="G1433" s="56"/>
      <c r="H1433" s="56"/>
      <c r="I1433" s="56" t="s">
        <v>110</v>
      </c>
      <c r="J1433" s="56" t="s">
        <v>476</v>
      </c>
      <c r="K1433" s="56" t="s">
        <v>52</v>
      </c>
      <c r="L1433" s="56">
        <v>0</v>
      </c>
      <c r="M1433" s="56" t="str">
        <f t="shared" si="44"/>
        <v>TB_ANA_MM_SALES.ETC_SALES_CNCL_AMT</v>
      </c>
      <c r="N1433" s="54" t="str">
        <f t="shared" si="45"/>
        <v>월매출^TB_ANA_MM_SALES^기타매출취소금액^ETC_SALES_CNCL_AMT^^NUMBER^20,5^Y^0</v>
      </c>
    </row>
    <row r="1434" spans="1:14" x14ac:dyDescent="0.25">
      <c r="A1434" s="56" t="s">
        <v>673</v>
      </c>
      <c r="B1434" s="56"/>
      <c r="C1434" s="56" t="s">
        <v>359</v>
      </c>
      <c r="D1434" s="56" t="s">
        <v>360</v>
      </c>
      <c r="E1434" s="56" t="s">
        <v>2278</v>
      </c>
      <c r="F1434" s="56" t="s">
        <v>2279</v>
      </c>
      <c r="G1434" s="56"/>
      <c r="H1434" s="56"/>
      <c r="I1434" s="56" t="s">
        <v>110</v>
      </c>
      <c r="J1434" s="56" t="s">
        <v>476</v>
      </c>
      <c r="K1434" s="56" t="s">
        <v>52</v>
      </c>
      <c r="L1434" s="56">
        <v>0</v>
      </c>
      <c r="M1434" s="56" t="str">
        <f t="shared" si="44"/>
        <v>TB_ANA_MM_SALES.CUST_CNT</v>
      </c>
      <c r="N1434" s="54" t="str">
        <f t="shared" si="45"/>
        <v>월매출^TB_ANA_MM_SALES^고객수^CUST_CNT^^NUMBER^20,5^Y^0</v>
      </c>
    </row>
    <row r="1435" spans="1:14" x14ac:dyDescent="0.25">
      <c r="A1435" s="56" t="s">
        <v>673</v>
      </c>
      <c r="B1435" s="56"/>
      <c r="C1435" s="56" t="s">
        <v>359</v>
      </c>
      <c r="D1435" s="56" t="s">
        <v>360</v>
      </c>
      <c r="E1435" s="56" t="s">
        <v>53</v>
      </c>
      <c r="F1435" s="56" t="s">
        <v>54</v>
      </c>
      <c r="G1435" s="56"/>
      <c r="H1435" s="56"/>
      <c r="I1435" s="56" t="s">
        <v>37</v>
      </c>
      <c r="J1435" s="56">
        <v>14</v>
      </c>
      <c r="K1435" s="56" t="s">
        <v>52</v>
      </c>
      <c r="L1435" s="56"/>
      <c r="M1435" s="56" t="str">
        <f t="shared" si="44"/>
        <v>TB_ANA_MM_SALES.REG_DTM</v>
      </c>
      <c r="N1435" s="54" t="str">
        <f t="shared" si="45"/>
        <v>월매출^TB_ANA_MM_SALES^등록일시^REG_DTM^^VARCHAR2^14^Y^</v>
      </c>
    </row>
    <row r="1436" spans="1:14" x14ac:dyDescent="0.25">
      <c r="A1436" s="56" t="s">
        <v>673</v>
      </c>
      <c r="B1436" s="56"/>
      <c r="C1436" s="56" t="s">
        <v>359</v>
      </c>
      <c r="D1436" s="56" t="s">
        <v>360</v>
      </c>
      <c r="E1436" s="56" t="s">
        <v>55</v>
      </c>
      <c r="F1436" s="56" t="s">
        <v>56</v>
      </c>
      <c r="G1436" s="56"/>
      <c r="H1436" s="56"/>
      <c r="I1436" s="56" t="s">
        <v>37</v>
      </c>
      <c r="J1436" s="56">
        <v>32</v>
      </c>
      <c r="K1436" s="56" t="s">
        <v>52</v>
      </c>
      <c r="L1436" s="56"/>
      <c r="M1436" s="56" t="str">
        <f t="shared" si="44"/>
        <v>TB_ANA_MM_SALES.REGR_ID</v>
      </c>
      <c r="N1436" s="54" t="str">
        <f t="shared" si="45"/>
        <v>월매출^TB_ANA_MM_SALES^등록자ID^REGR_ID^^VARCHAR2^32^Y^</v>
      </c>
    </row>
    <row r="1437" spans="1:14" x14ac:dyDescent="0.25">
      <c r="A1437" s="56" t="s">
        <v>673</v>
      </c>
      <c r="B1437" s="56"/>
      <c r="C1437" s="56" t="s">
        <v>359</v>
      </c>
      <c r="D1437" s="56" t="s">
        <v>360</v>
      </c>
      <c r="E1437" s="56" t="s">
        <v>57</v>
      </c>
      <c r="F1437" s="56" t="s">
        <v>58</v>
      </c>
      <c r="G1437" s="56"/>
      <c r="H1437" s="56"/>
      <c r="I1437" s="56" t="s">
        <v>37</v>
      </c>
      <c r="J1437" s="56">
        <v>14</v>
      </c>
      <c r="K1437" s="56" t="s">
        <v>52</v>
      </c>
      <c r="L1437" s="56"/>
      <c r="M1437" s="56" t="str">
        <f t="shared" si="44"/>
        <v>TB_ANA_MM_SALES.MOD_DTM</v>
      </c>
      <c r="N1437" s="54" t="str">
        <f t="shared" si="45"/>
        <v>월매출^TB_ANA_MM_SALES^수정일시^MOD_DTM^^VARCHAR2^14^Y^</v>
      </c>
    </row>
    <row r="1438" spans="1:14" x14ac:dyDescent="0.25">
      <c r="A1438" s="56" t="s">
        <v>673</v>
      </c>
      <c r="B1438" s="56"/>
      <c r="C1438" s="56" t="s">
        <v>359</v>
      </c>
      <c r="D1438" s="56" t="s">
        <v>360</v>
      </c>
      <c r="E1438" s="56" t="s">
        <v>59</v>
      </c>
      <c r="F1438" s="56" t="s">
        <v>60</v>
      </c>
      <c r="G1438" s="56"/>
      <c r="H1438" s="56"/>
      <c r="I1438" s="56" t="s">
        <v>37</v>
      </c>
      <c r="J1438" s="56">
        <v>32</v>
      </c>
      <c r="K1438" s="56" t="s">
        <v>52</v>
      </c>
      <c r="L1438" s="56"/>
      <c r="M1438" s="56" t="str">
        <f t="shared" si="44"/>
        <v>TB_ANA_MM_SALES.MODR_ID</v>
      </c>
      <c r="N1438" s="54" t="str">
        <f t="shared" si="45"/>
        <v>월매출^TB_ANA_MM_SALES^수정자ID^MODR_ID^^VARCHAR2^32^Y^</v>
      </c>
    </row>
    <row r="1439" spans="1:14" x14ac:dyDescent="0.25">
      <c r="A1439" s="56" t="s">
        <v>673</v>
      </c>
      <c r="B1439" s="56"/>
      <c r="C1439" s="56" t="s">
        <v>359</v>
      </c>
      <c r="D1439" s="56" t="s">
        <v>360</v>
      </c>
      <c r="E1439" s="56" t="s">
        <v>2280</v>
      </c>
      <c r="F1439" s="56" t="s">
        <v>2281</v>
      </c>
      <c r="G1439" s="56"/>
      <c r="H1439" s="56"/>
      <c r="I1439" s="56" t="s">
        <v>110</v>
      </c>
      <c r="J1439" s="56" t="s">
        <v>476</v>
      </c>
      <c r="K1439" s="56" t="s">
        <v>52</v>
      </c>
      <c r="L1439" s="56">
        <v>0</v>
      </c>
      <c r="M1439" s="56" t="str">
        <f t="shared" si="44"/>
        <v>TB_ANA_MM_SALES.PROM_USE_POINT_CNCL_AMT</v>
      </c>
      <c r="N1439" s="54" t="str">
        <f t="shared" si="45"/>
        <v>월매출^TB_ANA_MM_SALES^프로모션사용포인트취소금액^PROM_USE_POINT_CNCL_AMT^^NUMBER^20,5^Y^0</v>
      </c>
    </row>
    <row r="1440" spans="1:14" x14ac:dyDescent="0.25">
      <c r="A1440" s="56" t="s">
        <v>673</v>
      </c>
      <c r="B1440" s="56"/>
      <c r="C1440" s="56" t="s">
        <v>359</v>
      </c>
      <c r="D1440" s="56" t="s">
        <v>360</v>
      </c>
      <c r="E1440" s="56" t="s">
        <v>2282</v>
      </c>
      <c r="F1440" s="56" t="s">
        <v>2283</v>
      </c>
      <c r="G1440" s="56"/>
      <c r="H1440" s="56"/>
      <c r="I1440" s="56" t="s">
        <v>110</v>
      </c>
      <c r="J1440" s="56" t="s">
        <v>476</v>
      </c>
      <c r="K1440" s="56" t="s">
        <v>52</v>
      </c>
      <c r="L1440" s="56">
        <v>0</v>
      </c>
      <c r="M1440" s="56" t="str">
        <f t="shared" si="44"/>
        <v>TB_ANA_MM_SALES.ACC_POINT_CNCL_AMT</v>
      </c>
      <c r="N1440" s="54" t="str">
        <f t="shared" si="45"/>
        <v>월매출^TB_ANA_MM_SALES^적립포인트취소금액^ACC_POINT_CNCL_AMT^^NUMBER^20,5^Y^0</v>
      </c>
    </row>
    <row r="1441" spans="1:14" x14ac:dyDescent="0.25">
      <c r="A1441" s="56" t="s">
        <v>673</v>
      </c>
      <c r="B1441" s="56"/>
      <c r="C1441" s="56" t="s">
        <v>359</v>
      </c>
      <c r="D1441" s="56" t="s">
        <v>360</v>
      </c>
      <c r="E1441" s="56" t="s">
        <v>2284</v>
      </c>
      <c r="F1441" s="56" t="s">
        <v>2285</v>
      </c>
      <c r="G1441" s="56"/>
      <c r="H1441" s="56"/>
      <c r="I1441" s="56" t="s">
        <v>110</v>
      </c>
      <c r="J1441" s="56" t="s">
        <v>476</v>
      </c>
      <c r="K1441" s="56" t="s">
        <v>52</v>
      </c>
      <c r="L1441" s="56">
        <v>0</v>
      </c>
      <c r="M1441" s="56" t="str">
        <f t="shared" si="44"/>
        <v>TB_ANA_MM_SALES.PROM_PRESENT_AMT</v>
      </c>
      <c r="N1441" s="54" t="str">
        <f t="shared" si="45"/>
        <v>월매출^TB_ANA_MM_SALES^프로모션증정금액^PROM_PRESENT_AMT^^NUMBER^20,5^Y^0</v>
      </c>
    </row>
    <row r="1442" spans="1:14" x14ac:dyDescent="0.25">
      <c r="A1442" s="56" t="s">
        <v>673</v>
      </c>
      <c r="B1442" s="56"/>
      <c r="C1442" s="56" t="s">
        <v>1047</v>
      </c>
      <c r="D1442" s="56" t="s">
        <v>1048</v>
      </c>
      <c r="E1442" s="56" t="s">
        <v>1458</v>
      </c>
      <c r="F1442" s="56" t="s">
        <v>1459</v>
      </c>
      <c r="G1442" s="56" t="s">
        <v>52</v>
      </c>
      <c r="H1442" s="56"/>
      <c r="I1442" s="56" t="s">
        <v>37</v>
      </c>
      <c r="J1442" s="56">
        <v>6</v>
      </c>
      <c r="K1442" s="56" t="s">
        <v>52</v>
      </c>
      <c r="L1442" s="56"/>
      <c r="M1442" s="56" t="str">
        <f t="shared" si="44"/>
        <v>TB_ANA_MM_SALES_EMP.SALES_YM</v>
      </c>
      <c r="N1442" s="54" t="str">
        <f t="shared" si="45"/>
        <v>월매출사원^TB_ANA_MM_SALES_EMP^매출년월^SALES_YM^Y^VARCHAR2^6^Y^</v>
      </c>
    </row>
    <row r="1443" spans="1:14" x14ac:dyDescent="0.25">
      <c r="A1443" s="56" t="s">
        <v>673</v>
      </c>
      <c r="B1443" s="56"/>
      <c r="C1443" s="56" t="s">
        <v>1047</v>
      </c>
      <c r="D1443" s="56" t="s">
        <v>1048</v>
      </c>
      <c r="E1443" s="56" t="s">
        <v>472</v>
      </c>
      <c r="F1443" s="56" t="s">
        <v>64</v>
      </c>
      <c r="G1443" s="56" t="s">
        <v>52</v>
      </c>
      <c r="H1443" s="56"/>
      <c r="I1443" s="56" t="s">
        <v>37</v>
      </c>
      <c r="J1443" s="56">
        <v>10</v>
      </c>
      <c r="K1443" s="56" t="s">
        <v>52</v>
      </c>
      <c r="L1443" s="56"/>
      <c r="M1443" s="56" t="str">
        <f t="shared" si="44"/>
        <v>TB_ANA_MM_SALES_EMP.SHOP_CD</v>
      </c>
      <c r="N1443" s="54" t="str">
        <f t="shared" si="45"/>
        <v>월매출사원^TB_ANA_MM_SALES_EMP^매장코드^SHOP_CD^Y^VARCHAR2^10^Y^</v>
      </c>
    </row>
    <row r="1444" spans="1:14" x14ac:dyDescent="0.25">
      <c r="A1444" s="56" t="s">
        <v>673</v>
      </c>
      <c r="B1444" s="56"/>
      <c r="C1444" s="56" t="s">
        <v>1047</v>
      </c>
      <c r="D1444" s="56" t="s">
        <v>1048</v>
      </c>
      <c r="E1444" s="56" t="s">
        <v>1474</v>
      </c>
      <c r="F1444" s="56" t="s">
        <v>1475</v>
      </c>
      <c r="G1444" s="56" t="s">
        <v>52</v>
      </c>
      <c r="H1444" s="56"/>
      <c r="I1444" s="56" t="s">
        <v>37</v>
      </c>
      <c r="J1444" s="56">
        <v>20</v>
      </c>
      <c r="K1444" s="56" t="s">
        <v>52</v>
      </c>
      <c r="L1444" s="56"/>
      <c r="M1444" s="56" t="str">
        <f t="shared" si="44"/>
        <v>TB_ANA_MM_SALES_EMP.EMP_NO</v>
      </c>
      <c r="N1444" s="54" t="str">
        <f t="shared" si="45"/>
        <v>월매출사원^TB_ANA_MM_SALES_EMP^사원번호^EMP_NO^Y^VARCHAR2^20^Y^</v>
      </c>
    </row>
    <row r="1445" spans="1:14" x14ac:dyDescent="0.25">
      <c r="A1445" s="56" t="s">
        <v>673</v>
      </c>
      <c r="B1445" s="56"/>
      <c r="C1445" s="56" t="s">
        <v>1047</v>
      </c>
      <c r="D1445" s="56" t="s">
        <v>1048</v>
      </c>
      <c r="E1445" s="56" t="s">
        <v>485</v>
      </c>
      <c r="F1445" s="56" t="s">
        <v>492</v>
      </c>
      <c r="G1445" s="56"/>
      <c r="H1445" s="56"/>
      <c r="I1445" s="56" t="s">
        <v>110</v>
      </c>
      <c r="J1445" s="56" t="s">
        <v>476</v>
      </c>
      <c r="K1445" s="56" t="s">
        <v>52</v>
      </c>
      <c r="L1445" s="56">
        <v>0</v>
      </c>
      <c r="M1445" s="56" t="str">
        <f t="shared" si="44"/>
        <v>TB_ANA_MM_SALES_EMP.SALES_TOT_AMT</v>
      </c>
      <c r="N1445" s="54" t="str">
        <f t="shared" si="45"/>
        <v>월매출사원^TB_ANA_MM_SALES_EMP^매출총금액^SALES_TOT_AMT^^NUMBER^20,5^Y^0</v>
      </c>
    </row>
    <row r="1446" spans="1:14" x14ac:dyDescent="0.25">
      <c r="A1446" s="56" t="s">
        <v>673</v>
      </c>
      <c r="B1446" s="56"/>
      <c r="C1446" s="56" t="s">
        <v>1047</v>
      </c>
      <c r="D1446" s="56" t="s">
        <v>1048</v>
      </c>
      <c r="E1446" s="56" t="s">
        <v>486</v>
      </c>
      <c r="F1446" s="56" t="s">
        <v>493</v>
      </c>
      <c r="G1446" s="56"/>
      <c r="H1446" s="56"/>
      <c r="I1446" s="56" t="s">
        <v>110</v>
      </c>
      <c r="J1446" s="56" t="s">
        <v>476</v>
      </c>
      <c r="K1446" s="56" t="s">
        <v>52</v>
      </c>
      <c r="L1446" s="56">
        <v>0</v>
      </c>
      <c r="M1446" s="56" t="str">
        <f t="shared" si="44"/>
        <v>TB_ANA_MM_SALES_EMP.SALES_AMT</v>
      </c>
      <c r="N1446" s="54" t="str">
        <f t="shared" si="45"/>
        <v>월매출사원^TB_ANA_MM_SALES_EMP^매출금액^SALES_AMT^^NUMBER^20,5^Y^0</v>
      </c>
    </row>
    <row r="1447" spans="1:14" x14ac:dyDescent="0.25">
      <c r="A1447" s="56" t="s">
        <v>673</v>
      </c>
      <c r="B1447" s="56"/>
      <c r="C1447" s="56" t="s">
        <v>1047</v>
      </c>
      <c r="D1447" s="56" t="s">
        <v>1048</v>
      </c>
      <c r="E1447" s="56" t="s">
        <v>487</v>
      </c>
      <c r="F1447" s="56" t="s">
        <v>494</v>
      </c>
      <c r="G1447" s="56"/>
      <c r="H1447" s="56"/>
      <c r="I1447" s="56" t="s">
        <v>110</v>
      </c>
      <c r="J1447" s="56" t="s">
        <v>476</v>
      </c>
      <c r="K1447" s="56" t="s">
        <v>52</v>
      </c>
      <c r="L1447" s="56">
        <v>0</v>
      </c>
      <c r="M1447" s="56" t="str">
        <f t="shared" si="44"/>
        <v>TB_ANA_MM_SALES_EMP.SALES_SUPP_AMT</v>
      </c>
      <c r="N1447" s="54" t="str">
        <f t="shared" si="45"/>
        <v>월매출사원^TB_ANA_MM_SALES_EMP^매출공급금액^SALES_SUPP_AMT^^NUMBER^20,5^Y^0</v>
      </c>
    </row>
    <row r="1448" spans="1:14" x14ac:dyDescent="0.25">
      <c r="A1448" s="56" t="s">
        <v>673</v>
      </c>
      <c r="B1448" s="56"/>
      <c r="C1448" s="56" t="s">
        <v>1047</v>
      </c>
      <c r="D1448" s="56" t="s">
        <v>1048</v>
      </c>
      <c r="E1448" s="56" t="s">
        <v>1760</v>
      </c>
      <c r="F1448" s="56" t="s">
        <v>1761</v>
      </c>
      <c r="G1448" s="56"/>
      <c r="H1448" s="56"/>
      <c r="I1448" s="56" t="s">
        <v>110</v>
      </c>
      <c r="J1448" s="56" t="s">
        <v>476</v>
      </c>
      <c r="K1448" s="56" t="s">
        <v>52</v>
      </c>
      <c r="L1448" s="56">
        <v>0</v>
      </c>
      <c r="M1448" s="56" t="str">
        <f t="shared" si="44"/>
        <v>TB_ANA_MM_SALES_EMP.SALES_VAT</v>
      </c>
      <c r="N1448" s="54" t="str">
        <f t="shared" si="45"/>
        <v>월매출사원^TB_ANA_MM_SALES_EMP^매출부가세액^SALES_VAT^^NUMBER^20,5^Y^0</v>
      </c>
    </row>
    <row r="1449" spans="1:14" x14ac:dyDescent="0.25">
      <c r="A1449" s="56" t="s">
        <v>673</v>
      </c>
      <c r="B1449" s="56"/>
      <c r="C1449" s="56" t="s">
        <v>1047</v>
      </c>
      <c r="D1449" s="56" t="s">
        <v>1048</v>
      </c>
      <c r="E1449" s="56" t="s">
        <v>488</v>
      </c>
      <c r="F1449" s="56" t="s">
        <v>495</v>
      </c>
      <c r="G1449" s="56"/>
      <c r="H1449" s="56"/>
      <c r="I1449" s="56" t="s">
        <v>110</v>
      </c>
      <c r="J1449" s="56" t="s">
        <v>476</v>
      </c>
      <c r="K1449" s="56" t="s">
        <v>52</v>
      </c>
      <c r="L1449" s="56">
        <v>0</v>
      </c>
      <c r="M1449" s="56" t="str">
        <f t="shared" si="44"/>
        <v>TB_ANA_MM_SALES_EMP.DC_AMT</v>
      </c>
      <c r="N1449" s="54" t="str">
        <f t="shared" si="45"/>
        <v>월매출사원^TB_ANA_MM_SALES_EMP^할인금액^DC_AMT^^NUMBER^20,5^Y^0</v>
      </c>
    </row>
    <row r="1450" spans="1:14" x14ac:dyDescent="0.25">
      <c r="A1450" s="56" t="s">
        <v>673</v>
      </c>
      <c r="B1450" s="56"/>
      <c r="C1450" s="56" t="s">
        <v>1047</v>
      </c>
      <c r="D1450" s="56" t="s">
        <v>1048</v>
      </c>
      <c r="E1450" s="56" t="s">
        <v>644</v>
      </c>
      <c r="F1450" s="56" t="s">
        <v>565</v>
      </c>
      <c r="G1450" s="56"/>
      <c r="H1450" s="56"/>
      <c r="I1450" s="56" t="s">
        <v>110</v>
      </c>
      <c r="J1450" s="56" t="s">
        <v>476</v>
      </c>
      <c r="K1450" s="56" t="s">
        <v>52</v>
      </c>
      <c r="L1450" s="56">
        <v>0</v>
      </c>
      <c r="M1450" s="56" t="str">
        <f t="shared" si="44"/>
        <v>TB_ANA_MM_SALES_EMP.COUP_DC_AMT</v>
      </c>
      <c r="N1450" s="54" t="str">
        <f t="shared" si="45"/>
        <v>월매출사원^TB_ANA_MM_SALES_EMP^쿠폰할인금액^COUP_DC_AMT^^NUMBER^20,5^Y^0</v>
      </c>
    </row>
    <row r="1451" spans="1:14" x14ac:dyDescent="0.25">
      <c r="A1451" s="56" t="s">
        <v>673</v>
      </c>
      <c r="B1451" s="56"/>
      <c r="C1451" s="56" t="s">
        <v>1047</v>
      </c>
      <c r="D1451" s="56" t="s">
        <v>1048</v>
      </c>
      <c r="E1451" s="56" t="s">
        <v>646</v>
      </c>
      <c r="F1451" s="56" t="s">
        <v>567</v>
      </c>
      <c r="G1451" s="56"/>
      <c r="H1451" s="56"/>
      <c r="I1451" s="56" t="s">
        <v>110</v>
      </c>
      <c r="J1451" s="56" t="s">
        <v>476</v>
      </c>
      <c r="K1451" s="56" t="s">
        <v>52</v>
      </c>
      <c r="L1451" s="56">
        <v>0</v>
      </c>
      <c r="M1451" s="56" t="str">
        <f t="shared" si="44"/>
        <v>TB_ANA_MM_SALES_EMP.CUST_DC_AMT</v>
      </c>
      <c r="N1451" s="54" t="str">
        <f t="shared" si="45"/>
        <v>월매출사원^TB_ANA_MM_SALES_EMP^고객할인금액^CUST_DC_AMT^^NUMBER^20,5^Y^0</v>
      </c>
    </row>
    <row r="1452" spans="1:14" x14ac:dyDescent="0.25">
      <c r="A1452" s="56" t="s">
        <v>673</v>
      </c>
      <c r="B1452" s="56"/>
      <c r="C1452" s="56" t="s">
        <v>1047</v>
      </c>
      <c r="D1452" s="56" t="s">
        <v>1048</v>
      </c>
      <c r="E1452" s="56" t="s">
        <v>489</v>
      </c>
      <c r="F1452" s="56" t="s">
        <v>496</v>
      </c>
      <c r="G1452" s="56"/>
      <c r="H1452" s="56"/>
      <c r="I1452" s="56" t="s">
        <v>110</v>
      </c>
      <c r="J1452" s="56" t="s">
        <v>476</v>
      </c>
      <c r="K1452" s="56" t="s">
        <v>52</v>
      </c>
      <c r="L1452" s="56">
        <v>0</v>
      </c>
      <c r="M1452" s="56" t="str">
        <f t="shared" si="44"/>
        <v>TB_ANA_MM_SALES_EMP.PROM_DC_AMT</v>
      </c>
      <c r="N1452" s="54" t="str">
        <f t="shared" si="45"/>
        <v>월매출사원^TB_ANA_MM_SALES_EMP^프로모션할인금액^PROM_DC_AMT^^NUMBER^20,5^Y^0</v>
      </c>
    </row>
    <row r="1453" spans="1:14" x14ac:dyDescent="0.25">
      <c r="A1453" s="56" t="s">
        <v>673</v>
      </c>
      <c r="B1453" s="56"/>
      <c r="C1453" s="56" t="s">
        <v>1047</v>
      </c>
      <c r="D1453" s="56" t="s">
        <v>1048</v>
      </c>
      <c r="E1453" s="56" t="s">
        <v>490</v>
      </c>
      <c r="F1453" s="56" t="s">
        <v>497</v>
      </c>
      <c r="G1453" s="56"/>
      <c r="H1453" s="56"/>
      <c r="I1453" s="56" t="s">
        <v>110</v>
      </c>
      <c r="J1453" s="56" t="s">
        <v>476</v>
      </c>
      <c r="K1453" s="56" t="s">
        <v>52</v>
      </c>
      <c r="L1453" s="56">
        <v>0</v>
      </c>
      <c r="M1453" s="56" t="str">
        <f t="shared" si="44"/>
        <v>TB_ANA_MM_SALES_EMP.NON_SALES_DC_AMT</v>
      </c>
      <c r="N1453" s="54" t="str">
        <f t="shared" si="45"/>
        <v>월매출사원^TB_ANA_MM_SALES_EMP^비매출할인금액^NON_SALES_DC_AMT^^NUMBER^20,5^Y^0</v>
      </c>
    </row>
    <row r="1454" spans="1:14" x14ac:dyDescent="0.25">
      <c r="A1454" s="56" t="s">
        <v>673</v>
      </c>
      <c r="B1454" s="56"/>
      <c r="C1454" s="56" t="s">
        <v>1047</v>
      </c>
      <c r="D1454" s="56" t="s">
        <v>1048</v>
      </c>
      <c r="E1454" s="56" t="s">
        <v>2244</v>
      </c>
      <c r="F1454" s="56" t="s">
        <v>2245</v>
      </c>
      <c r="G1454" s="56"/>
      <c r="H1454" s="56"/>
      <c r="I1454" s="56" t="s">
        <v>110</v>
      </c>
      <c r="J1454" s="56" t="s">
        <v>476</v>
      </c>
      <c r="K1454" s="56" t="s">
        <v>52</v>
      </c>
      <c r="L1454" s="56">
        <v>0</v>
      </c>
      <c r="M1454" s="56" t="str">
        <f t="shared" si="44"/>
        <v>TB_ANA_MM_SALES_EMP.CASH_AMT</v>
      </c>
      <c r="N1454" s="54" t="str">
        <f t="shared" si="45"/>
        <v>월매출사원^TB_ANA_MM_SALES_EMP^현금금액^CASH_AMT^^NUMBER^20,5^Y^0</v>
      </c>
    </row>
    <row r="1455" spans="1:14" x14ac:dyDescent="0.25">
      <c r="A1455" s="56" t="s">
        <v>673</v>
      </c>
      <c r="B1455" s="56"/>
      <c r="C1455" s="56" t="s">
        <v>1047</v>
      </c>
      <c r="D1455" s="56" t="s">
        <v>1048</v>
      </c>
      <c r="E1455" s="56" t="s">
        <v>2246</v>
      </c>
      <c r="F1455" s="56" t="s">
        <v>2247</v>
      </c>
      <c r="G1455" s="56"/>
      <c r="H1455" s="56"/>
      <c r="I1455" s="56" t="s">
        <v>110</v>
      </c>
      <c r="J1455" s="56" t="s">
        <v>476</v>
      </c>
      <c r="K1455" s="56" t="s">
        <v>52</v>
      </c>
      <c r="L1455" s="56">
        <v>0</v>
      </c>
      <c r="M1455" s="56" t="str">
        <f t="shared" si="44"/>
        <v>TB_ANA_MM_SALES_EMP.CARD_AMT</v>
      </c>
      <c r="N1455" s="54" t="str">
        <f t="shared" si="45"/>
        <v>월매출사원^TB_ANA_MM_SALES_EMP^카드금액^CARD_AMT^^NUMBER^20,5^Y^0</v>
      </c>
    </row>
    <row r="1456" spans="1:14" x14ac:dyDescent="0.25">
      <c r="A1456" s="56" t="s">
        <v>673</v>
      </c>
      <c r="B1456" s="56"/>
      <c r="C1456" s="56" t="s">
        <v>1047</v>
      </c>
      <c r="D1456" s="56" t="s">
        <v>1048</v>
      </c>
      <c r="E1456" s="56" t="s">
        <v>2248</v>
      </c>
      <c r="F1456" s="56" t="s">
        <v>2249</v>
      </c>
      <c r="G1456" s="56"/>
      <c r="H1456" s="56"/>
      <c r="I1456" s="56" t="s">
        <v>110</v>
      </c>
      <c r="J1456" s="56" t="s">
        <v>476</v>
      </c>
      <c r="K1456" s="56" t="s">
        <v>52</v>
      </c>
      <c r="L1456" s="56">
        <v>0</v>
      </c>
      <c r="M1456" s="56" t="str">
        <f t="shared" si="44"/>
        <v>TB_ANA_MM_SALES_EMP.POINT_SALES_AMT</v>
      </c>
      <c r="N1456" s="54" t="str">
        <f t="shared" si="45"/>
        <v>월매출사원^TB_ANA_MM_SALES_EMP^포인트매출금액^POINT_SALES_AMT^^NUMBER^20,5^Y^0</v>
      </c>
    </row>
    <row r="1457" spans="1:14" x14ac:dyDescent="0.25">
      <c r="A1457" s="56" t="s">
        <v>673</v>
      </c>
      <c r="B1457" s="56"/>
      <c r="C1457" s="56" t="s">
        <v>1047</v>
      </c>
      <c r="D1457" s="56" t="s">
        <v>1048</v>
      </c>
      <c r="E1457" s="56" t="s">
        <v>2250</v>
      </c>
      <c r="F1457" s="56" t="s">
        <v>2251</v>
      </c>
      <c r="G1457" s="56"/>
      <c r="H1457" s="56"/>
      <c r="I1457" s="56" t="s">
        <v>110</v>
      </c>
      <c r="J1457" s="56" t="s">
        <v>476</v>
      </c>
      <c r="K1457" s="56" t="s">
        <v>52</v>
      </c>
      <c r="L1457" s="56">
        <v>0</v>
      </c>
      <c r="M1457" s="56" t="str">
        <f t="shared" ref="M1457:M1520" si="46">CONCATENATE(D1457,".",F1457)</f>
        <v>TB_ANA_MM_SALES_EMP.ETC_SALES_AMT</v>
      </c>
      <c r="N1457" s="54" t="str">
        <f t="shared" si="45"/>
        <v>월매출사원^TB_ANA_MM_SALES_EMP^기타매출금액^ETC_SALES_AMT^^NUMBER^20,5^Y^0</v>
      </c>
    </row>
    <row r="1458" spans="1:14" x14ac:dyDescent="0.25">
      <c r="A1458" s="56" t="s">
        <v>673</v>
      </c>
      <c r="B1458" s="56"/>
      <c r="C1458" s="56" t="s">
        <v>1047</v>
      </c>
      <c r="D1458" s="56" t="s">
        <v>1048</v>
      </c>
      <c r="E1458" s="56" t="s">
        <v>2252</v>
      </c>
      <c r="F1458" s="56" t="s">
        <v>2253</v>
      </c>
      <c r="G1458" s="56"/>
      <c r="H1458" s="56"/>
      <c r="I1458" s="56" t="s">
        <v>110</v>
      </c>
      <c r="J1458" s="56" t="s">
        <v>476</v>
      </c>
      <c r="K1458" s="56" t="s">
        <v>52</v>
      </c>
      <c r="L1458" s="56">
        <v>0</v>
      </c>
      <c r="M1458" s="56" t="str">
        <f t="shared" si="46"/>
        <v>TB_ANA_MM_SALES_EMP.PROM_USE_POINT_AMT</v>
      </c>
      <c r="N1458" s="54" t="str">
        <f t="shared" si="45"/>
        <v>월매출사원^TB_ANA_MM_SALES_EMP^프로모션사용포인트금액^PROM_USE_POINT_AMT^^NUMBER^20,5^Y^0</v>
      </c>
    </row>
    <row r="1459" spans="1:14" x14ac:dyDescent="0.25">
      <c r="A1459" s="56" t="s">
        <v>673</v>
      </c>
      <c r="B1459" s="56"/>
      <c r="C1459" s="56" t="s">
        <v>1047</v>
      </c>
      <c r="D1459" s="56" t="s">
        <v>1048</v>
      </c>
      <c r="E1459" s="56" t="s">
        <v>2254</v>
      </c>
      <c r="F1459" s="56" t="s">
        <v>2255</v>
      </c>
      <c r="G1459" s="56"/>
      <c r="H1459" s="56"/>
      <c r="I1459" s="56" t="s">
        <v>110</v>
      </c>
      <c r="J1459" s="56" t="s">
        <v>476</v>
      </c>
      <c r="K1459" s="56" t="s">
        <v>52</v>
      </c>
      <c r="L1459" s="56">
        <v>0</v>
      </c>
      <c r="M1459" s="56" t="str">
        <f t="shared" si="46"/>
        <v>TB_ANA_MM_SALES_EMP.ACC_POINT_AMT</v>
      </c>
      <c r="N1459" s="54" t="str">
        <f t="shared" si="45"/>
        <v>월매출사원^TB_ANA_MM_SALES_EMP^적립포인트금액^ACC_POINT_AMT^^NUMBER^20,5^Y^0</v>
      </c>
    </row>
    <row r="1460" spans="1:14" x14ac:dyDescent="0.25">
      <c r="A1460" s="56" t="s">
        <v>673</v>
      </c>
      <c r="B1460" s="56"/>
      <c r="C1460" s="56" t="s">
        <v>1047</v>
      </c>
      <c r="D1460" s="56" t="s">
        <v>1048</v>
      </c>
      <c r="E1460" s="56" t="s">
        <v>2256</v>
      </c>
      <c r="F1460" s="56" t="s">
        <v>2257</v>
      </c>
      <c r="G1460" s="56"/>
      <c r="H1460" s="56"/>
      <c r="I1460" s="56" t="s">
        <v>110</v>
      </c>
      <c r="J1460" s="56" t="s">
        <v>476</v>
      </c>
      <c r="K1460" s="56" t="s">
        <v>52</v>
      </c>
      <c r="L1460" s="56">
        <v>0</v>
      </c>
      <c r="M1460" s="56" t="str">
        <f t="shared" si="46"/>
        <v>TB_ANA_MM_SALES_EMP.BILL_CNT</v>
      </c>
      <c r="N1460" s="54" t="str">
        <f t="shared" si="45"/>
        <v>월매출사원^TB_ANA_MM_SALES_EMP^영수증건수^BILL_CNT^^NUMBER^20,5^Y^0</v>
      </c>
    </row>
    <row r="1461" spans="1:14" x14ac:dyDescent="0.25">
      <c r="A1461" s="56" t="s">
        <v>673</v>
      </c>
      <c r="B1461" s="56"/>
      <c r="C1461" s="56" t="s">
        <v>1047</v>
      </c>
      <c r="D1461" s="56" t="s">
        <v>1048</v>
      </c>
      <c r="E1461" s="56" t="s">
        <v>2258</v>
      </c>
      <c r="F1461" s="56" t="s">
        <v>2259</v>
      </c>
      <c r="G1461" s="56"/>
      <c r="H1461" s="56"/>
      <c r="I1461" s="56" t="s">
        <v>110</v>
      </c>
      <c r="J1461" s="56" t="s">
        <v>476</v>
      </c>
      <c r="K1461" s="56" t="s">
        <v>52</v>
      </c>
      <c r="L1461" s="56">
        <v>0</v>
      </c>
      <c r="M1461" s="56" t="str">
        <f t="shared" si="46"/>
        <v>TB_ANA_MM_SALES_EMP.CASH_CNT</v>
      </c>
      <c r="N1461" s="54" t="str">
        <f t="shared" si="45"/>
        <v>월매출사원^TB_ANA_MM_SALES_EMP^현금건수^CASH_CNT^^NUMBER^20,5^Y^0</v>
      </c>
    </row>
    <row r="1462" spans="1:14" x14ac:dyDescent="0.25">
      <c r="A1462" s="56" t="s">
        <v>673</v>
      </c>
      <c r="B1462" s="56"/>
      <c r="C1462" s="56" t="s">
        <v>1047</v>
      </c>
      <c r="D1462" s="56" t="s">
        <v>1048</v>
      </c>
      <c r="E1462" s="56" t="s">
        <v>2260</v>
      </c>
      <c r="F1462" s="56" t="s">
        <v>2261</v>
      </c>
      <c r="G1462" s="56"/>
      <c r="H1462" s="56"/>
      <c r="I1462" s="56" t="s">
        <v>110</v>
      </c>
      <c r="J1462" s="56" t="s">
        <v>476</v>
      </c>
      <c r="K1462" s="56" t="s">
        <v>52</v>
      </c>
      <c r="L1462" s="56">
        <v>0</v>
      </c>
      <c r="M1462" s="56" t="str">
        <f t="shared" si="46"/>
        <v>TB_ANA_MM_SALES_EMP.CARD_CNT</v>
      </c>
      <c r="N1462" s="54" t="str">
        <f t="shared" si="45"/>
        <v>월매출사원^TB_ANA_MM_SALES_EMP^카드건수^CARD_CNT^^NUMBER^20,5^Y^0</v>
      </c>
    </row>
    <row r="1463" spans="1:14" x14ac:dyDescent="0.25">
      <c r="A1463" s="56" t="s">
        <v>673</v>
      </c>
      <c r="B1463" s="56"/>
      <c r="C1463" s="56" t="s">
        <v>1047</v>
      </c>
      <c r="D1463" s="56" t="s">
        <v>1048</v>
      </c>
      <c r="E1463" s="56" t="s">
        <v>2262</v>
      </c>
      <c r="F1463" s="56" t="s">
        <v>2263</v>
      </c>
      <c r="G1463" s="56"/>
      <c r="H1463" s="56"/>
      <c r="I1463" s="56" t="s">
        <v>110</v>
      </c>
      <c r="J1463" s="56" t="s">
        <v>476</v>
      </c>
      <c r="K1463" s="56" t="s">
        <v>52</v>
      </c>
      <c r="L1463" s="56">
        <v>0</v>
      </c>
      <c r="M1463" s="56" t="str">
        <f t="shared" si="46"/>
        <v>TB_ANA_MM_SALES_EMP.POINT_SALES_CNT</v>
      </c>
      <c r="N1463" s="54" t="str">
        <f t="shared" si="45"/>
        <v>월매출사원^TB_ANA_MM_SALES_EMP^포인트매출건수^POINT_SALES_CNT^^NUMBER^20,5^Y^0</v>
      </c>
    </row>
    <row r="1464" spans="1:14" x14ac:dyDescent="0.25">
      <c r="A1464" s="56" t="s">
        <v>673</v>
      </c>
      <c r="B1464" s="56"/>
      <c r="C1464" s="56" t="s">
        <v>1047</v>
      </c>
      <c r="D1464" s="56" t="s">
        <v>1048</v>
      </c>
      <c r="E1464" s="56" t="s">
        <v>2264</v>
      </c>
      <c r="F1464" s="56" t="s">
        <v>2265</v>
      </c>
      <c r="G1464" s="56"/>
      <c r="H1464" s="56"/>
      <c r="I1464" s="56" t="s">
        <v>110</v>
      </c>
      <c r="J1464" s="56" t="s">
        <v>476</v>
      </c>
      <c r="K1464" s="56" t="s">
        <v>52</v>
      </c>
      <c r="L1464" s="56">
        <v>0</v>
      </c>
      <c r="M1464" s="56" t="str">
        <f t="shared" si="46"/>
        <v>TB_ANA_MM_SALES_EMP.ETC_SALES_CNT</v>
      </c>
      <c r="N1464" s="54" t="str">
        <f t="shared" si="45"/>
        <v>월매출사원^TB_ANA_MM_SALES_EMP^기타매출건수^ETC_SALES_CNT^^NUMBER^20,5^Y^0</v>
      </c>
    </row>
    <row r="1465" spans="1:14" x14ac:dyDescent="0.25">
      <c r="A1465" s="56" t="s">
        <v>673</v>
      </c>
      <c r="B1465" s="56"/>
      <c r="C1465" s="56" t="s">
        <v>1047</v>
      </c>
      <c r="D1465" s="56" t="s">
        <v>1048</v>
      </c>
      <c r="E1465" s="56" t="s">
        <v>606</v>
      </c>
      <c r="F1465" s="56" t="s">
        <v>527</v>
      </c>
      <c r="G1465" s="56"/>
      <c r="H1465" s="56"/>
      <c r="I1465" s="56" t="s">
        <v>110</v>
      </c>
      <c r="J1465" s="56" t="s">
        <v>476</v>
      </c>
      <c r="K1465" s="56" t="s">
        <v>52</v>
      </c>
      <c r="L1465" s="56">
        <v>0</v>
      </c>
      <c r="M1465" s="56" t="str">
        <f t="shared" si="46"/>
        <v>TB_ANA_MM_SALES_EMP.CNCL_CNT</v>
      </c>
      <c r="N1465" s="54" t="str">
        <f t="shared" si="45"/>
        <v>월매출사원^TB_ANA_MM_SALES_EMP^취소건수^CNCL_CNT^^NUMBER^20,5^Y^0</v>
      </c>
    </row>
    <row r="1466" spans="1:14" x14ac:dyDescent="0.25">
      <c r="A1466" s="56" t="s">
        <v>673</v>
      </c>
      <c r="B1466" s="56"/>
      <c r="C1466" s="56" t="s">
        <v>1047</v>
      </c>
      <c r="D1466" s="56" t="s">
        <v>1048</v>
      </c>
      <c r="E1466" s="56" t="s">
        <v>608</v>
      </c>
      <c r="F1466" s="56" t="s">
        <v>529</v>
      </c>
      <c r="G1466" s="56"/>
      <c r="H1466" s="56"/>
      <c r="I1466" s="56" t="s">
        <v>110</v>
      </c>
      <c r="J1466" s="56" t="s">
        <v>476</v>
      </c>
      <c r="K1466" s="56" t="s">
        <v>52</v>
      </c>
      <c r="L1466" s="56">
        <v>0</v>
      </c>
      <c r="M1466" s="56" t="str">
        <f t="shared" si="46"/>
        <v>TB_ANA_MM_SALES_EMP.SALES_TOT_CNT</v>
      </c>
      <c r="N1466" s="54" t="str">
        <f t="shared" si="45"/>
        <v>월매출사원^TB_ANA_MM_SALES_EMP^매출총건수^SALES_TOT_CNT^^NUMBER^20,5^Y^0</v>
      </c>
    </row>
    <row r="1467" spans="1:14" x14ac:dyDescent="0.25">
      <c r="A1467" s="56" t="s">
        <v>673</v>
      </c>
      <c r="B1467" s="56"/>
      <c r="C1467" s="56" t="s">
        <v>1047</v>
      </c>
      <c r="D1467" s="56" t="s">
        <v>1048</v>
      </c>
      <c r="E1467" s="56" t="s">
        <v>2266</v>
      </c>
      <c r="F1467" s="56" t="s">
        <v>2267</v>
      </c>
      <c r="G1467" s="56"/>
      <c r="H1467" s="56"/>
      <c r="I1467" s="56" t="s">
        <v>110</v>
      </c>
      <c r="J1467" s="56" t="s">
        <v>476</v>
      </c>
      <c r="K1467" s="56" t="s">
        <v>52</v>
      </c>
      <c r="L1467" s="56">
        <v>0</v>
      </c>
      <c r="M1467" s="56" t="str">
        <f t="shared" si="46"/>
        <v>TB_ANA_MM_SALES_EMP.SALES_CNCL_CNT</v>
      </c>
      <c r="N1467" s="54" t="str">
        <f t="shared" si="45"/>
        <v>월매출사원^TB_ANA_MM_SALES_EMP^매출취소건수^SALES_CNCL_CNT^^NUMBER^20,5^Y^0</v>
      </c>
    </row>
    <row r="1468" spans="1:14" x14ac:dyDescent="0.25">
      <c r="A1468" s="56" t="s">
        <v>673</v>
      </c>
      <c r="B1468" s="56"/>
      <c r="C1468" s="56" t="s">
        <v>1047</v>
      </c>
      <c r="D1468" s="56" t="s">
        <v>1048</v>
      </c>
      <c r="E1468" s="56" t="s">
        <v>2268</v>
      </c>
      <c r="F1468" s="56" t="s">
        <v>2269</v>
      </c>
      <c r="G1468" s="56"/>
      <c r="H1468" s="56"/>
      <c r="I1468" s="56" t="s">
        <v>110</v>
      </c>
      <c r="J1468" s="56" t="s">
        <v>476</v>
      </c>
      <c r="K1468" s="56" t="s">
        <v>52</v>
      </c>
      <c r="L1468" s="56">
        <v>0</v>
      </c>
      <c r="M1468" s="56" t="str">
        <f t="shared" si="46"/>
        <v>TB_ANA_MM_SALES_EMP.SALES_CNCL_TOT_AMT</v>
      </c>
      <c r="N1468" s="54" t="str">
        <f t="shared" si="45"/>
        <v>월매출사원^TB_ANA_MM_SALES_EMP^매출취소총금액^SALES_CNCL_TOT_AMT^^NUMBER^20,5^Y^0</v>
      </c>
    </row>
    <row r="1469" spans="1:14" x14ac:dyDescent="0.25">
      <c r="A1469" s="56" t="s">
        <v>673</v>
      </c>
      <c r="B1469" s="56"/>
      <c r="C1469" s="56" t="s">
        <v>1047</v>
      </c>
      <c r="D1469" s="56" t="s">
        <v>1048</v>
      </c>
      <c r="E1469" s="56" t="s">
        <v>2270</v>
      </c>
      <c r="F1469" s="56" t="s">
        <v>2271</v>
      </c>
      <c r="G1469" s="56"/>
      <c r="H1469" s="56"/>
      <c r="I1469" s="56" t="s">
        <v>110</v>
      </c>
      <c r="J1469" s="56" t="s">
        <v>476</v>
      </c>
      <c r="K1469" s="56" t="s">
        <v>52</v>
      </c>
      <c r="L1469" s="56">
        <v>0</v>
      </c>
      <c r="M1469" s="56" t="str">
        <f t="shared" si="46"/>
        <v>TB_ANA_MM_SALES_EMP.CASH_CNCL_AMT</v>
      </c>
      <c r="N1469" s="54" t="str">
        <f t="shared" si="45"/>
        <v>월매출사원^TB_ANA_MM_SALES_EMP^현금취소금액^CASH_CNCL_AMT^^NUMBER^20,5^Y^0</v>
      </c>
    </row>
    <row r="1470" spans="1:14" x14ac:dyDescent="0.25">
      <c r="A1470" s="56" t="s">
        <v>673</v>
      </c>
      <c r="B1470" s="56"/>
      <c r="C1470" s="56" t="s">
        <v>1047</v>
      </c>
      <c r="D1470" s="56" t="s">
        <v>1048</v>
      </c>
      <c r="E1470" s="56" t="s">
        <v>2272</v>
      </c>
      <c r="F1470" s="56" t="s">
        <v>2273</v>
      </c>
      <c r="G1470" s="56"/>
      <c r="H1470" s="56"/>
      <c r="I1470" s="56" t="s">
        <v>110</v>
      </c>
      <c r="J1470" s="56" t="s">
        <v>476</v>
      </c>
      <c r="K1470" s="56" t="s">
        <v>52</v>
      </c>
      <c r="L1470" s="56">
        <v>0</v>
      </c>
      <c r="M1470" s="56" t="str">
        <f t="shared" si="46"/>
        <v>TB_ANA_MM_SALES_EMP.CARD_CNCL_AMT</v>
      </c>
      <c r="N1470" s="54" t="str">
        <f t="shared" si="45"/>
        <v>월매출사원^TB_ANA_MM_SALES_EMP^카드취소금액^CARD_CNCL_AMT^^NUMBER^20,5^Y^0</v>
      </c>
    </row>
    <row r="1471" spans="1:14" x14ac:dyDescent="0.25">
      <c r="A1471" s="56" t="s">
        <v>673</v>
      </c>
      <c r="B1471" s="56"/>
      <c r="C1471" s="56" t="s">
        <v>1047</v>
      </c>
      <c r="D1471" s="56" t="s">
        <v>1048</v>
      </c>
      <c r="E1471" s="56" t="s">
        <v>2274</v>
      </c>
      <c r="F1471" s="56" t="s">
        <v>2275</v>
      </c>
      <c r="G1471" s="56"/>
      <c r="H1471" s="56"/>
      <c r="I1471" s="56" t="s">
        <v>110</v>
      </c>
      <c r="J1471" s="56" t="s">
        <v>476</v>
      </c>
      <c r="K1471" s="56" t="s">
        <v>52</v>
      </c>
      <c r="L1471" s="56">
        <v>0</v>
      </c>
      <c r="M1471" s="56" t="str">
        <f t="shared" si="46"/>
        <v>TB_ANA_MM_SALES_EMP.POINT_SALES_CNCL_AMT</v>
      </c>
      <c r="N1471" s="54" t="str">
        <f t="shared" si="45"/>
        <v>월매출사원^TB_ANA_MM_SALES_EMP^포인트매출취소금액^POINT_SALES_CNCL_AMT^^NUMBER^20,5^Y^0</v>
      </c>
    </row>
    <row r="1472" spans="1:14" x14ac:dyDescent="0.25">
      <c r="A1472" s="56" t="s">
        <v>673</v>
      </c>
      <c r="B1472" s="56"/>
      <c r="C1472" s="56" t="s">
        <v>1047</v>
      </c>
      <c r="D1472" s="56" t="s">
        <v>1048</v>
      </c>
      <c r="E1472" s="56" t="s">
        <v>2276</v>
      </c>
      <c r="F1472" s="56" t="s">
        <v>2277</v>
      </c>
      <c r="G1472" s="56"/>
      <c r="H1472" s="56"/>
      <c r="I1472" s="56" t="s">
        <v>110</v>
      </c>
      <c r="J1472" s="56" t="s">
        <v>476</v>
      </c>
      <c r="K1472" s="56" t="s">
        <v>52</v>
      </c>
      <c r="L1472" s="56">
        <v>0</v>
      </c>
      <c r="M1472" s="56" t="str">
        <f t="shared" si="46"/>
        <v>TB_ANA_MM_SALES_EMP.ETC_SALES_CNCL_AMT</v>
      </c>
      <c r="N1472" s="54" t="str">
        <f t="shared" si="45"/>
        <v>월매출사원^TB_ANA_MM_SALES_EMP^기타매출취소금액^ETC_SALES_CNCL_AMT^^NUMBER^20,5^Y^0</v>
      </c>
    </row>
    <row r="1473" spans="1:14" x14ac:dyDescent="0.25">
      <c r="A1473" s="56" t="s">
        <v>673</v>
      </c>
      <c r="B1473" s="56"/>
      <c r="C1473" s="56" t="s">
        <v>1047</v>
      </c>
      <c r="D1473" s="56" t="s">
        <v>1048</v>
      </c>
      <c r="E1473" s="56" t="s">
        <v>2278</v>
      </c>
      <c r="F1473" s="56" t="s">
        <v>2279</v>
      </c>
      <c r="G1473" s="56"/>
      <c r="H1473" s="56"/>
      <c r="I1473" s="56" t="s">
        <v>110</v>
      </c>
      <c r="J1473" s="56" t="s">
        <v>476</v>
      </c>
      <c r="K1473" s="56" t="s">
        <v>52</v>
      </c>
      <c r="L1473" s="56">
        <v>0</v>
      </c>
      <c r="M1473" s="56" t="str">
        <f t="shared" si="46"/>
        <v>TB_ANA_MM_SALES_EMP.CUST_CNT</v>
      </c>
      <c r="N1473" s="54" t="str">
        <f t="shared" si="45"/>
        <v>월매출사원^TB_ANA_MM_SALES_EMP^고객수^CUST_CNT^^NUMBER^20,5^Y^0</v>
      </c>
    </row>
    <row r="1474" spans="1:14" x14ac:dyDescent="0.25">
      <c r="A1474" s="56" t="s">
        <v>673</v>
      </c>
      <c r="B1474" s="56"/>
      <c r="C1474" s="56" t="s">
        <v>1047</v>
      </c>
      <c r="D1474" s="56" t="s">
        <v>1048</v>
      </c>
      <c r="E1474" s="56" t="s">
        <v>53</v>
      </c>
      <c r="F1474" s="56" t="s">
        <v>54</v>
      </c>
      <c r="G1474" s="56"/>
      <c r="H1474" s="56"/>
      <c r="I1474" s="56" t="s">
        <v>37</v>
      </c>
      <c r="J1474" s="56">
        <v>14</v>
      </c>
      <c r="K1474" s="56" t="s">
        <v>52</v>
      </c>
      <c r="L1474" s="56"/>
      <c r="M1474" s="56" t="str">
        <f t="shared" si="46"/>
        <v>TB_ANA_MM_SALES_EMP.REG_DTM</v>
      </c>
      <c r="N1474" s="54" t="str">
        <f t="shared" si="45"/>
        <v>월매출사원^TB_ANA_MM_SALES_EMP^등록일시^REG_DTM^^VARCHAR2^14^Y^</v>
      </c>
    </row>
    <row r="1475" spans="1:14" x14ac:dyDescent="0.25">
      <c r="A1475" s="56" t="s">
        <v>673</v>
      </c>
      <c r="B1475" s="56"/>
      <c r="C1475" s="56" t="s">
        <v>1047</v>
      </c>
      <c r="D1475" s="56" t="s">
        <v>1048</v>
      </c>
      <c r="E1475" s="56" t="s">
        <v>55</v>
      </c>
      <c r="F1475" s="56" t="s">
        <v>56</v>
      </c>
      <c r="G1475" s="56"/>
      <c r="H1475" s="56"/>
      <c r="I1475" s="56" t="s">
        <v>37</v>
      </c>
      <c r="J1475" s="56">
        <v>32</v>
      </c>
      <c r="K1475" s="56" t="s">
        <v>52</v>
      </c>
      <c r="L1475" s="56"/>
      <c r="M1475" s="56" t="str">
        <f t="shared" si="46"/>
        <v>TB_ANA_MM_SALES_EMP.REGR_ID</v>
      </c>
      <c r="N1475" s="54" t="str">
        <f t="shared" ref="N1475:N1538" si="47">SUBSTITUTE(CONCATENATE(C1475,"^",D1475,"^",E1475,"^",F1475,"^",G1475,"^",I1475,"^",J1475,"^",K1475,"^",TRIM(L1475)),"~","-")</f>
        <v>월매출사원^TB_ANA_MM_SALES_EMP^등록자ID^REGR_ID^^VARCHAR2^32^Y^</v>
      </c>
    </row>
    <row r="1476" spans="1:14" x14ac:dyDescent="0.25">
      <c r="A1476" s="56" t="s">
        <v>673</v>
      </c>
      <c r="B1476" s="56"/>
      <c r="C1476" s="56" t="s">
        <v>1047</v>
      </c>
      <c r="D1476" s="56" t="s">
        <v>1048</v>
      </c>
      <c r="E1476" s="56" t="s">
        <v>57</v>
      </c>
      <c r="F1476" s="56" t="s">
        <v>58</v>
      </c>
      <c r="G1476" s="56"/>
      <c r="H1476" s="56"/>
      <c r="I1476" s="56" t="s">
        <v>37</v>
      </c>
      <c r="J1476" s="56">
        <v>14</v>
      </c>
      <c r="K1476" s="56" t="s">
        <v>52</v>
      </c>
      <c r="L1476" s="56"/>
      <c r="M1476" s="56" t="str">
        <f t="shared" si="46"/>
        <v>TB_ANA_MM_SALES_EMP.MOD_DTM</v>
      </c>
      <c r="N1476" s="54" t="str">
        <f t="shared" si="47"/>
        <v>월매출사원^TB_ANA_MM_SALES_EMP^수정일시^MOD_DTM^^VARCHAR2^14^Y^</v>
      </c>
    </row>
    <row r="1477" spans="1:14" x14ac:dyDescent="0.25">
      <c r="A1477" s="56" t="s">
        <v>673</v>
      </c>
      <c r="B1477" s="56"/>
      <c r="C1477" s="56" t="s">
        <v>1047</v>
      </c>
      <c r="D1477" s="56" t="s">
        <v>1048</v>
      </c>
      <c r="E1477" s="56" t="s">
        <v>59</v>
      </c>
      <c r="F1477" s="56" t="s">
        <v>60</v>
      </c>
      <c r="G1477" s="56"/>
      <c r="H1477" s="56"/>
      <c r="I1477" s="56" t="s">
        <v>37</v>
      </c>
      <c r="J1477" s="56">
        <v>32</v>
      </c>
      <c r="K1477" s="56" t="s">
        <v>52</v>
      </c>
      <c r="L1477" s="56"/>
      <c r="M1477" s="56" t="str">
        <f t="shared" si="46"/>
        <v>TB_ANA_MM_SALES_EMP.MODR_ID</v>
      </c>
      <c r="N1477" s="54" t="str">
        <f t="shared" si="47"/>
        <v>월매출사원^TB_ANA_MM_SALES_EMP^수정자ID^MODR_ID^^VARCHAR2^32^Y^</v>
      </c>
    </row>
    <row r="1478" spans="1:14" x14ac:dyDescent="0.25">
      <c r="A1478" s="56" t="s">
        <v>673</v>
      </c>
      <c r="B1478" s="56"/>
      <c r="C1478" s="56" t="s">
        <v>1047</v>
      </c>
      <c r="D1478" s="56" t="s">
        <v>1048</v>
      </c>
      <c r="E1478" s="56" t="s">
        <v>2280</v>
      </c>
      <c r="F1478" s="56" t="s">
        <v>2281</v>
      </c>
      <c r="G1478" s="56"/>
      <c r="H1478" s="56"/>
      <c r="I1478" s="56" t="s">
        <v>110</v>
      </c>
      <c r="J1478" s="56" t="s">
        <v>476</v>
      </c>
      <c r="K1478" s="56" t="s">
        <v>52</v>
      </c>
      <c r="L1478" s="56">
        <v>0</v>
      </c>
      <c r="M1478" s="56" t="str">
        <f t="shared" si="46"/>
        <v>TB_ANA_MM_SALES_EMP.PROM_USE_POINT_CNCL_AMT</v>
      </c>
      <c r="N1478" s="54" t="str">
        <f t="shared" si="47"/>
        <v>월매출사원^TB_ANA_MM_SALES_EMP^프로모션사용포인트취소금액^PROM_USE_POINT_CNCL_AMT^^NUMBER^20,5^Y^0</v>
      </c>
    </row>
    <row r="1479" spans="1:14" x14ac:dyDescent="0.25">
      <c r="A1479" s="56" t="s">
        <v>673</v>
      </c>
      <c r="B1479" s="56"/>
      <c r="C1479" s="56" t="s">
        <v>1047</v>
      </c>
      <c r="D1479" s="56" t="s">
        <v>1048</v>
      </c>
      <c r="E1479" s="56" t="s">
        <v>2282</v>
      </c>
      <c r="F1479" s="56" t="s">
        <v>2283</v>
      </c>
      <c r="G1479" s="56"/>
      <c r="H1479" s="56"/>
      <c r="I1479" s="56" t="s">
        <v>110</v>
      </c>
      <c r="J1479" s="56" t="s">
        <v>476</v>
      </c>
      <c r="K1479" s="56" t="s">
        <v>52</v>
      </c>
      <c r="L1479" s="56">
        <v>0</v>
      </c>
      <c r="M1479" s="56" t="str">
        <f t="shared" si="46"/>
        <v>TB_ANA_MM_SALES_EMP.ACC_POINT_CNCL_AMT</v>
      </c>
      <c r="N1479" s="54" t="str">
        <f t="shared" si="47"/>
        <v>월매출사원^TB_ANA_MM_SALES_EMP^적립포인트취소금액^ACC_POINT_CNCL_AMT^^NUMBER^20,5^Y^0</v>
      </c>
    </row>
    <row r="1480" spans="1:14" x14ac:dyDescent="0.25">
      <c r="A1480" s="56" t="s">
        <v>673</v>
      </c>
      <c r="B1480" s="56"/>
      <c r="C1480" s="56" t="s">
        <v>363</v>
      </c>
      <c r="D1480" s="56" t="s">
        <v>364</v>
      </c>
      <c r="E1480" s="56" t="s">
        <v>1458</v>
      </c>
      <c r="F1480" s="56" t="s">
        <v>1459</v>
      </c>
      <c r="G1480" s="56" t="s">
        <v>52</v>
      </c>
      <c r="H1480" s="56"/>
      <c r="I1480" s="56" t="s">
        <v>37</v>
      </c>
      <c r="J1480" s="56">
        <v>6</v>
      </c>
      <c r="K1480" s="56" t="s">
        <v>52</v>
      </c>
      <c r="L1480" s="56"/>
      <c r="M1480" s="56" t="str">
        <f t="shared" si="46"/>
        <v>TB_ANA_MM_SALES_TM.SALES_YM</v>
      </c>
      <c r="N1480" s="54" t="str">
        <f t="shared" si="47"/>
        <v>월매출시간^TB_ANA_MM_SALES_TM^매출년월^SALES_YM^Y^VARCHAR2^6^Y^</v>
      </c>
    </row>
    <row r="1481" spans="1:14" x14ac:dyDescent="0.25">
      <c r="A1481" s="56" t="s">
        <v>673</v>
      </c>
      <c r="B1481" s="56"/>
      <c r="C1481" s="56" t="s">
        <v>363</v>
      </c>
      <c r="D1481" s="56" t="s">
        <v>364</v>
      </c>
      <c r="E1481" s="56" t="s">
        <v>472</v>
      </c>
      <c r="F1481" s="56" t="s">
        <v>64</v>
      </c>
      <c r="G1481" s="56" t="s">
        <v>52</v>
      </c>
      <c r="H1481" s="56"/>
      <c r="I1481" s="56" t="s">
        <v>37</v>
      </c>
      <c r="J1481" s="56">
        <v>10</v>
      </c>
      <c r="K1481" s="56" t="s">
        <v>52</v>
      </c>
      <c r="L1481" s="56"/>
      <c r="M1481" s="56" t="str">
        <f t="shared" si="46"/>
        <v>TB_ANA_MM_SALES_TM.SHOP_CD</v>
      </c>
      <c r="N1481" s="54" t="str">
        <f t="shared" si="47"/>
        <v>월매출시간^TB_ANA_MM_SALES_TM^매장코드^SHOP_CD^Y^VARCHAR2^10^Y^</v>
      </c>
    </row>
    <row r="1482" spans="1:14" x14ac:dyDescent="0.25">
      <c r="A1482" s="56" t="s">
        <v>673</v>
      </c>
      <c r="B1482" s="56"/>
      <c r="C1482" s="56" t="s">
        <v>363</v>
      </c>
      <c r="D1482" s="56" t="s">
        <v>364</v>
      </c>
      <c r="E1482" s="56" t="s">
        <v>2286</v>
      </c>
      <c r="F1482" s="56" t="s">
        <v>2287</v>
      </c>
      <c r="G1482" s="56" t="s">
        <v>52</v>
      </c>
      <c r="H1482" s="56"/>
      <c r="I1482" s="56" t="s">
        <v>37</v>
      </c>
      <c r="J1482" s="56">
        <v>2</v>
      </c>
      <c r="K1482" s="56" t="s">
        <v>52</v>
      </c>
      <c r="L1482" s="56"/>
      <c r="M1482" s="56" t="str">
        <f t="shared" si="46"/>
        <v>TB_ANA_MM_SALES_TM.TM_CD</v>
      </c>
      <c r="N1482" s="54" t="str">
        <f t="shared" si="47"/>
        <v>월매출시간^TB_ANA_MM_SALES_TM^시간코드^TM_CD^Y^VARCHAR2^2^Y^</v>
      </c>
    </row>
    <row r="1483" spans="1:14" x14ac:dyDescent="0.25">
      <c r="A1483" s="56" t="s">
        <v>673</v>
      </c>
      <c r="B1483" s="56"/>
      <c r="C1483" s="56" t="s">
        <v>363</v>
      </c>
      <c r="D1483" s="56" t="s">
        <v>364</v>
      </c>
      <c r="E1483" s="56" t="s">
        <v>485</v>
      </c>
      <c r="F1483" s="56" t="s">
        <v>492</v>
      </c>
      <c r="G1483" s="56"/>
      <c r="H1483" s="56"/>
      <c r="I1483" s="56" t="s">
        <v>110</v>
      </c>
      <c r="J1483" s="56" t="s">
        <v>476</v>
      </c>
      <c r="K1483" s="56" t="s">
        <v>52</v>
      </c>
      <c r="L1483" s="56">
        <v>0</v>
      </c>
      <c r="M1483" s="56" t="str">
        <f t="shared" si="46"/>
        <v>TB_ANA_MM_SALES_TM.SALES_TOT_AMT</v>
      </c>
      <c r="N1483" s="54" t="str">
        <f t="shared" si="47"/>
        <v>월매출시간^TB_ANA_MM_SALES_TM^매출총금액^SALES_TOT_AMT^^NUMBER^20,5^Y^0</v>
      </c>
    </row>
    <row r="1484" spans="1:14" x14ac:dyDescent="0.25">
      <c r="A1484" s="56" t="s">
        <v>673</v>
      </c>
      <c r="B1484" s="56"/>
      <c r="C1484" s="56" t="s">
        <v>363</v>
      </c>
      <c r="D1484" s="56" t="s">
        <v>364</v>
      </c>
      <c r="E1484" s="56" t="s">
        <v>486</v>
      </c>
      <c r="F1484" s="56" t="s">
        <v>493</v>
      </c>
      <c r="G1484" s="56"/>
      <c r="H1484" s="56"/>
      <c r="I1484" s="56" t="s">
        <v>110</v>
      </c>
      <c r="J1484" s="56" t="s">
        <v>476</v>
      </c>
      <c r="K1484" s="56" t="s">
        <v>52</v>
      </c>
      <c r="L1484" s="56">
        <v>0</v>
      </c>
      <c r="M1484" s="56" t="str">
        <f t="shared" si="46"/>
        <v>TB_ANA_MM_SALES_TM.SALES_AMT</v>
      </c>
      <c r="N1484" s="54" t="str">
        <f t="shared" si="47"/>
        <v>월매출시간^TB_ANA_MM_SALES_TM^매출금액^SALES_AMT^^NUMBER^20,5^Y^0</v>
      </c>
    </row>
    <row r="1485" spans="1:14" x14ac:dyDescent="0.25">
      <c r="A1485" s="56" t="s">
        <v>673</v>
      </c>
      <c r="B1485" s="56"/>
      <c r="C1485" s="56" t="s">
        <v>363</v>
      </c>
      <c r="D1485" s="56" t="s">
        <v>364</v>
      </c>
      <c r="E1485" s="56" t="s">
        <v>487</v>
      </c>
      <c r="F1485" s="56" t="s">
        <v>494</v>
      </c>
      <c r="G1485" s="56"/>
      <c r="H1485" s="56"/>
      <c r="I1485" s="56" t="s">
        <v>110</v>
      </c>
      <c r="J1485" s="56" t="s">
        <v>476</v>
      </c>
      <c r="K1485" s="56" t="s">
        <v>52</v>
      </c>
      <c r="L1485" s="56">
        <v>0</v>
      </c>
      <c r="M1485" s="56" t="str">
        <f t="shared" si="46"/>
        <v>TB_ANA_MM_SALES_TM.SALES_SUPP_AMT</v>
      </c>
      <c r="N1485" s="54" t="str">
        <f t="shared" si="47"/>
        <v>월매출시간^TB_ANA_MM_SALES_TM^매출공급금액^SALES_SUPP_AMT^^NUMBER^20,5^Y^0</v>
      </c>
    </row>
    <row r="1486" spans="1:14" x14ac:dyDescent="0.25">
      <c r="A1486" s="56" t="s">
        <v>673</v>
      </c>
      <c r="B1486" s="56"/>
      <c r="C1486" s="56" t="s">
        <v>363</v>
      </c>
      <c r="D1486" s="56" t="s">
        <v>364</v>
      </c>
      <c r="E1486" s="56" t="s">
        <v>1760</v>
      </c>
      <c r="F1486" s="56" t="s">
        <v>1761</v>
      </c>
      <c r="G1486" s="56"/>
      <c r="H1486" s="56"/>
      <c r="I1486" s="56" t="s">
        <v>110</v>
      </c>
      <c r="J1486" s="56" t="s">
        <v>476</v>
      </c>
      <c r="K1486" s="56" t="s">
        <v>52</v>
      </c>
      <c r="L1486" s="56">
        <v>0</v>
      </c>
      <c r="M1486" s="56" t="str">
        <f t="shared" si="46"/>
        <v>TB_ANA_MM_SALES_TM.SALES_VAT</v>
      </c>
      <c r="N1486" s="54" t="str">
        <f t="shared" si="47"/>
        <v>월매출시간^TB_ANA_MM_SALES_TM^매출부가세액^SALES_VAT^^NUMBER^20,5^Y^0</v>
      </c>
    </row>
    <row r="1487" spans="1:14" x14ac:dyDescent="0.25">
      <c r="A1487" s="56" t="s">
        <v>673</v>
      </c>
      <c r="B1487" s="56"/>
      <c r="C1487" s="56" t="s">
        <v>363</v>
      </c>
      <c r="D1487" s="56" t="s">
        <v>364</v>
      </c>
      <c r="E1487" s="56" t="s">
        <v>488</v>
      </c>
      <c r="F1487" s="56" t="s">
        <v>495</v>
      </c>
      <c r="G1487" s="56"/>
      <c r="H1487" s="56"/>
      <c r="I1487" s="56" t="s">
        <v>110</v>
      </c>
      <c r="J1487" s="56" t="s">
        <v>476</v>
      </c>
      <c r="K1487" s="56" t="s">
        <v>52</v>
      </c>
      <c r="L1487" s="56">
        <v>0</v>
      </c>
      <c r="M1487" s="56" t="str">
        <f t="shared" si="46"/>
        <v>TB_ANA_MM_SALES_TM.DC_AMT</v>
      </c>
      <c r="N1487" s="54" t="str">
        <f t="shared" si="47"/>
        <v>월매출시간^TB_ANA_MM_SALES_TM^할인금액^DC_AMT^^NUMBER^20,5^Y^0</v>
      </c>
    </row>
    <row r="1488" spans="1:14" x14ac:dyDescent="0.25">
      <c r="A1488" s="56" t="s">
        <v>673</v>
      </c>
      <c r="B1488" s="56"/>
      <c r="C1488" s="56" t="s">
        <v>363</v>
      </c>
      <c r="D1488" s="56" t="s">
        <v>364</v>
      </c>
      <c r="E1488" s="56" t="s">
        <v>644</v>
      </c>
      <c r="F1488" s="56" t="s">
        <v>565</v>
      </c>
      <c r="G1488" s="56"/>
      <c r="H1488" s="56"/>
      <c r="I1488" s="56" t="s">
        <v>110</v>
      </c>
      <c r="J1488" s="56" t="s">
        <v>476</v>
      </c>
      <c r="K1488" s="56" t="s">
        <v>52</v>
      </c>
      <c r="L1488" s="56">
        <v>0</v>
      </c>
      <c r="M1488" s="56" t="str">
        <f t="shared" si="46"/>
        <v>TB_ANA_MM_SALES_TM.COUP_DC_AMT</v>
      </c>
      <c r="N1488" s="54" t="str">
        <f t="shared" si="47"/>
        <v>월매출시간^TB_ANA_MM_SALES_TM^쿠폰할인금액^COUP_DC_AMT^^NUMBER^20,5^Y^0</v>
      </c>
    </row>
    <row r="1489" spans="1:14" x14ac:dyDescent="0.25">
      <c r="A1489" s="56" t="s">
        <v>673</v>
      </c>
      <c r="B1489" s="56"/>
      <c r="C1489" s="56" t="s">
        <v>363</v>
      </c>
      <c r="D1489" s="56" t="s">
        <v>364</v>
      </c>
      <c r="E1489" s="56" t="s">
        <v>646</v>
      </c>
      <c r="F1489" s="56" t="s">
        <v>567</v>
      </c>
      <c r="G1489" s="56"/>
      <c r="H1489" s="56"/>
      <c r="I1489" s="56" t="s">
        <v>110</v>
      </c>
      <c r="J1489" s="56" t="s">
        <v>476</v>
      </c>
      <c r="K1489" s="56" t="s">
        <v>52</v>
      </c>
      <c r="L1489" s="56">
        <v>0</v>
      </c>
      <c r="M1489" s="56" t="str">
        <f t="shared" si="46"/>
        <v>TB_ANA_MM_SALES_TM.CUST_DC_AMT</v>
      </c>
      <c r="N1489" s="54" t="str">
        <f t="shared" si="47"/>
        <v>월매출시간^TB_ANA_MM_SALES_TM^고객할인금액^CUST_DC_AMT^^NUMBER^20,5^Y^0</v>
      </c>
    </row>
    <row r="1490" spans="1:14" x14ac:dyDescent="0.25">
      <c r="A1490" s="56" t="s">
        <v>673</v>
      </c>
      <c r="B1490" s="56"/>
      <c r="C1490" s="56" t="s">
        <v>363</v>
      </c>
      <c r="D1490" s="56" t="s">
        <v>364</v>
      </c>
      <c r="E1490" s="56" t="s">
        <v>489</v>
      </c>
      <c r="F1490" s="56" t="s">
        <v>496</v>
      </c>
      <c r="G1490" s="56"/>
      <c r="H1490" s="56"/>
      <c r="I1490" s="56" t="s">
        <v>110</v>
      </c>
      <c r="J1490" s="56" t="s">
        <v>476</v>
      </c>
      <c r="K1490" s="56" t="s">
        <v>52</v>
      </c>
      <c r="L1490" s="56">
        <v>0</v>
      </c>
      <c r="M1490" s="56" t="str">
        <f t="shared" si="46"/>
        <v>TB_ANA_MM_SALES_TM.PROM_DC_AMT</v>
      </c>
      <c r="N1490" s="54" t="str">
        <f t="shared" si="47"/>
        <v>월매출시간^TB_ANA_MM_SALES_TM^프로모션할인금액^PROM_DC_AMT^^NUMBER^20,5^Y^0</v>
      </c>
    </row>
    <row r="1491" spans="1:14" x14ac:dyDescent="0.25">
      <c r="A1491" s="56" t="s">
        <v>673</v>
      </c>
      <c r="B1491" s="56"/>
      <c r="C1491" s="56" t="s">
        <v>363</v>
      </c>
      <c r="D1491" s="56" t="s">
        <v>364</v>
      </c>
      <c r="E1491" s="56" t="s">
        <v>490</v>
      </c>
      <c r="F1491" s="56" t="s">
        <v>497</v>
      </c>
      <c r="G1491" s="56"/>
      <c r="H1491" s="56"/>
      <c r="I1491" s="56" t="s">
        <v>110</v>
      </c>
      <c r="J1491" s="56" t="s">
        <v>476</v>
      </c>
      <c r="K1491" s="56" t="s">
        <v>52</v>
      </c>
      <c r="L1491" s="56">
        <v>0</v>
      </c>
      <c r="M1491" s="56" t="str">
        <f t="shared" si="46"/>
        <v>TB_ANA_MM_SALES_TM.NON_SALES_DC_AMT</v>
      </c>
      <c r="N1491" s="54" t="str">
        <f t="shared" si="47"/>
        <v>월매출시간^TB_ANA_MM_SALES_TM^비매출할인금액^NON_SALES_DC_AMT^^NUMBER^20,5^Y^0</v>
      </c>
    </row>
    <row r="1492" spans="1:14" x14ac:dyDescent="0.25">
      <c r="A1492" s="56" t="s">
        <v>673</v>
      </c>
      <c r="B1492" s="56"/>
      <c r="C1492" s="56" t="s">
        <v>363</v>
      </c>
      <c r="D1492" s="56" t="s">
        <v>364</v>
      </c>
      <c r="E1492" s="56" t="s">
        <v>2244</v>
      </c>
      <c r="F1492" s="56" t="s">
        <v>2245</v>
      </c>
      <c r="G1492" s="56"/>
      <c r="H1492" s="56"/>
      <c r="I1492" s="56" t="s">
        <v>110</v>
      </c>
      <c r="J1492" s="56" t="s">
        <v>476</v>
      </c>
      <c r="K1492" s="56" t="s">
        <v>52</v>
      </c>
      <c r="L1492" s="56">
        <v>0</v>
      </c>
      <c r="M1492" s="56" t="str">
        <f t="shared" si="46"/>
        <v>TB_ANA_MM_SALES_TM.CASH_AMT</v>
      </c>
      <c r="N1492" s="54" t="str">
        <f t="shared" si="47"/>
        <v>월매출시간^TB_ANA_MM_SALES_TM^현금금액^CASH_AMT^^NUMBER^20,5^Y^0</v>
      </c>
    </row>
    <row r="1493" spans="1:14" x14ac:dyDescent="0.25">
      <c r="A1493" s="56" t="s">
        <v>673</v>
      </c>
      <c r="B1493" s="56"/>
      <c r="C1493" s="56" t="s">
        <v>363</v>
      </c>
      <c r="D1493" s="56" t="s">
        <v>364</v>
      </c>
      <c r="E1493" s="56" t="s">
        <v>2246</v>
      </c>
      <c r="F1493" s="56" t="s">
        <v>2247</v>
      </c>
      <c r="G1493" s="56"/>
      <c r="H1493" s="56"/>
      <c r="I1493" s="56" t="s">
        <v>110</v>
      </c>
      <c r="J1493" s="56" t="s">
        <v>476</v>
      </c>
      <c r="K1493" s="56" t="s">
        <v>52</v>
      </c>
      <c r="L1493" s="56">
        <v>0</v>
      </c>
      <c r="M1493" s="56" t="str">
        <f t="shared" si="46"/>
        <v>TB_ANA_MM_SALES_TM.CARD_AMT</v>
      </c>
      <c r="N1493" s="54" t="str">
        <f t="shared" si="47"/>
        <v>월매출시간^TB_ANA_MM_SALES_TM^카드금액^CARD_AMT^^NUMBER^20,5^Y^0</v>
      </c>
    </row>
    <row r="1494" spans="1:14" x14ac:dyDescent="0.25">
      <c r="A1494" s="56" t="s">
        <v>673</v>
      </c>
      <c r="B1494" s="56"/>
      <c r="C1494" s="56" t="s">
        <v>363</v>
      </c>
      <c r="D1494" s="56" t="s">
        <v>364</v>
      </c>
      <c r="E1494" s="56" t="s">
        <v>2248</v>
      </c>
      <c r="F1494" s="56" t="s">
        <v>2249</v>
      </c>
      <c r="G1494" s="56"/>
      <c r="H1494" s="56"/>
      <c r="I1494" s="56" t="s">
        <v>110</v>
      </c>
      <c r="J1494" s="56" t="s">
        <v>476</v>
      </c>
      <c r="K1494" s="56" t="s">
        <v>52</v>
      </c>
      <c r="L1494" s="56">
        <v>0</v>
      </c>
      <c r="M1494" s="56" t="str">
        <f t="shared" si="46"/>
        <v>TB_ANA_MM_SALES_TM.POINT_SALES_AMT</v>
      </c>
      <c r="N1494" s="54" t="str">
        <f t="shared" si="47"/>
        <v>월매출시간^TB_ANA_MM_SALES_TM^포인트매출금액^POINT_SALES_AMT^^NUMBER^20,5^Y^0</v>
      </c>
    </row>
    <row r="1495" spans="1:14" x14ac:dyDescent="0.25">
      <c r="A1495" s="56" t="s">
        <v>673</v>
      </c>
      <c r="B1495" s="56"/>
      <c r="C1495" s="56" t="s">
        <v>363</v>
      </c>
      <c r="D1495" s="56" t="s">
        <v>364</v>
      </c>
      <c r="E1495" s="56" t="s">
        <v>2250</v>
      </c>
      <c r="F1495" s="56" t="s">
        <v>2251</v>
      </c>
      <c r="G1495" s="56"/>
      <c r="H1495" s="56"/>
      <c r="I1495" s="56" t="s">
        <v>110</v>
      </c>
      <c r="J1495" s="56" t="s">
        <v>476</v>
      </c>
      <c r="K1495" s="56" t="s">
        <v>52</v>
      </c>
      <c r="L1495" s="56">
        <v>0</v>
      </c>
      <c r="M1495" s="56" t="str">
        <f t="shared" si="46"/>
        <v>TB_ANA_MM_SALES_TM.ETC_SALES_AMT</v>
      </c>
      <c r="N1495" s="54" t="str">
        <f t="shared" si="47"/>
        <v>월매출시간^TB_ANA_MM_SALES_TM^기타매출금액^ETC_SALES_AMT^^NUMBER^20,5^Y^0</v>
      </c>
    </row>
    <row r="1496" spans="1:14" x14ac:dyDescent="0.25">
      <c r="A1496" s="56" t="s">
        <v>673</v>
      </c>
      <c r="B1496" s="56"/>
      <c r="C1496" s="56" t="s">
        <v>363</v>
      </c>
      <c r="D1496" s="56" t="s">
        <v>364</v>
      </c>
      <c r="E1496" s="56" t="s">
        <v>2252</v>
      </c>
      <c r="F1496" s="56" t="s">
        <v>2253</v>
      </c>
      <c r="G1496" s="56"/>
      <c r="H1496" s="56"/>
      <c r="I1496" s="56" t="s">
        <v>110</v>
      </c>
      <c r="J1496" s="56" t="s">
        <v>476</v>
      </c>
      <c r="K1496" s="56" t="s">
        <v>52</v>
      </c>
      <c r="L1496" s="56">
        <v>0</v>
      </c>
      <c r="M1496" s="56" t="str">
        <f t="shared" si="46"/>
        <v>TB_ANA_MM_SALES_TM.PROM_USE_POINT_AMT</v>
      </c>
      <c r="N1496" s="54" t="str">
        <f t="shared" si="47"/>
        <v>월매출시간^TB_ANA_MM_SALES_TM^프로모션사용포인트금액^PROM_USE_POINT_AMT^^NUMBER^20,5^Y^0</v>
      </c>
    </row>
    <row r="1497" spans="1:14" x14ac:dyDescent="0.25">
      <c r="A1497" s="56" t="s">
        <v>673</v>
      </c>
      <c r="B1497" s="56"/>
      <c r="C1497" s="56" t="s">
        <v>363</v>
      </c>
      <c r="D1497" s="56" t="s">
        <v>364</v>
      </c>
      <c r="E1497" s="56" t="s">
        <v>2254</v>
      </c>
      <c r="F1497" s="56" t="s">
        <v>2255</v>
      </c>
      <c r="G1497" s="56"/>
      <c r="H1497" s="56"/>
      <c r="I1497" s="56" t="s">
        <v>110</v>
      </c>
      <c r="J1497" s="56" t="s">
        <v>476</v>
      </c>
      <c r="K1497" s="56" t="s">
        <v>52</v>
      </c>
      <c r="L1497" s="56">
        <v>0</v>
      </c>
      <c r="M1497" s="56" t="str">
        <f t="shared" si="46"/>
        <v>TB_ANA_MM_SALES_TM.ACC_POINT_AMT</v>
      </c>
      <c r="N1497" s="54" t="str">
        <f t="shared" si="47"/>
        <v>월매출시간^TB_ANA_MM_SALES_TM^적립포인트금액^ACC_POINT_AMT^^NUMBER^20,5^Y^0</v>
      </c>
    </row>
    <row r="1498" spans="1:14" x14ac:dyDescent="0.25">
      <c r="A1498" s="56" t="s">
        <v>673</v>
      </c>
      <c r="B1498" s="56"/>
      <c r="C1498" s="56" t="s">
        <v>363</v>
      </c>
      <c r="D1498" s="56" t="s">
        <v>364</v>
      </c>
      <c r="E1498" s="56" t="s">
        <v>2256</v>
      </c>
      <c r="F1498" s="56" t="s">
        <v>2257</v>
      </c>
      <c r="G1498" s="56"/>
      <c r="H1498" s="56"/>
      <c r="I1498" s="56" t="s">
        <v>110</v>
      </c>
      <c r="J1498" s="56" t="s">
        <v>476</v>
      </c>
      <c r="K1498" s="56" t="s">
        <v>52</v>
      </c>
      <c r="L1498" s="56">
        <v>0</v>
      </c>
      <c r="M1498" s="56" t="str">
        <f t="shared" si="46"/>
        <v>TB_ANA_MM_SALES_TM.BILL_CNT</v>
      </c>
      <c r="N1498" s="54" t="str">
        <f t="shared" si="47"/>
        <v>월매출시간^TB_ANA_MM_SALES_TM^영수증건수^BILL_CNT^^NUMBER^20,5^Y^0</v>
      </c>
    </row>
    <row r="1499" spans="1:14" x14ac:dyDescent="0.25">
      <c r="A1499" s="56" t="s">
        <v>673</v>
      </c>
      <c r="B1499" s="56"/>
      <c r="C1499" s="56" t="s">
        <v>363</v>
      </c>
      <c r="D1499" s="56" t="s">
        <v>364</v>
      </c>
      <c r="E1499" s="56" t="s">
        <v>2258</v>
      </c>
      <c r="F1499" s="56" t="s">
        <v>2259</v>
      </c>
      <c r="G1499" s="56"/>
      <c r="H1499" s="56"/>
      <c r="I1499" s="56" t="s">
        <v>110</v>
      </c>
      <c r="J1499" s="56" t="s">
        <v>476</v>
      </c>
      <c r="K1499" s="56" t="s">
        <v>52</v>
      </c>
      <c r="L1499" s="56">
        <v>0</v>
      </c>
      <c r="M1499" s="56" t="str">
        <f t="shared" si="46"/>
        <v>TB_ANA_MM_SALES_TM.CASH_CNT</v>
      </c>
      <c r="N1499" s="54" t="str">
        <f t="shared" si="47"/>
        <v>월매출시간^TB_ANA_MM_SALES_TM^현금건수^CASH_CNT^^NUMBER^20,5^Y^0</v>
      </c>
    </row>
    <row r="1500" spans="1:14" x14ac:dyDescent="0.25">
      <c r="A1500" s="56" t="s">
        <v>673</v>
      </c>
      <c r="B1500" s="56"/>
      <c r="C1500" s="56" t="s">
        <v>363</v>
      </c>
      <c r="D1500" s="56" t="s">
        <v>364</v>
      </c>
      <c r="E1500" s="56" t="s">
        <v>2260</v>
      </c>
      <c r="F1500" s="56" t="s">
        <v>2261</v>
      </c>
      <c r="G1500" s="56"/>
      <c r="H1500" s="56"/>
      <c r="I1500" s="56" t="s">
        <v>110</v>
      </c>
      <c r="J1500" s="56" t="s">
        <v>476</v>
      </c>
      <c r="K1500" s="56" t="s">
        <v>52</v>
      </c>
      <c r="L1500" s="56">
        <v>0</v>
      </c>
      <c r="M1500" s="56" t="str">
        <f t="shared" si="46"/>
        <v>TB_ANA_MM_SALES_TM.CARD_CNT</v>
      </c>
      <c r="N1500" s="54" t="str">
        <f t="shared" si="47"/>
        <v>월매출시간^TB_ANA_MM_SALES_TM^카드건수^CARD_CNT^^NUMBER^20,5^Y^0</v>
      </c>
    </row>
    <row r="1501" spans="1:14" x14ac:dyDescent="0.25">
      <c r="A1501" s="56" t="s">
        <v>673</v>
      </c>
      <c r="B1501" s="56"/>
      <c r="C1501" s="56" t="s">
        <v>363</v>
      </c>
      <c r="D1501" s="56" t="s">
        <v>364</v>
      </c>
      <c r="E1501" s="56" t="s">
        <v>2262</v>
      </c>
      <c r="F1501" s="56" t="s">
        <v>2263</v>
      </c>
      <c r="G1501" s="56"/>
      <c r="H1501" s="56"/>
      <c r="I1501" s="56" t="s">
        <v>110</v>
      </c>
      <c r="J1501" s="56" t="s">
        <v>476</v>
      </c>
      <c r="K1501" s="56" t="s">
        <v>52</v>
      </c>
      <c r="L1501" s="56">
        <v>0</v>
      </c>
      <c r="M1501" s="56" t="str">
        <f t="shared" si="46"/>
        <v>TB_ANA_MM_SALES_TM.POINT_SALES_CNT</v>
      </c>
      <c r="N1501" s="54" t="str">
        <f t="shared" si="47"/>
        <v>월매출시간^TB_ANA_MM_SALES_TM^포인트매출건수^POINT_SALES_CNT^^NUMBER^20,5^Y^0</v>
      </c>
    </row>
    <row r="1502" spans="1:14" x14ac:dyDescent="0.25">
      <c r="A1502" s="56" t="s">
        <v>673</v>
      </c>
      <c r="B1502" s="56"/>
      <c r="C1502" s="56" t="s">
        <v>363</v>
      </c>
      <c r="D1502" s="56" t="s">
        <v>364</v>
      </c>
      <c r="E1502" s="56" t="s">
        <v>2264</v>
      </c>
      <c r="F1502" s="56" t="s">
        <v>2265</v>
      </c>
      <c r="G1502" s="56"/>
      <c r="H1502" s="56"/>
      <c r="I1502" s="56" t="s">
        <v>110</v>
      </c>
      <c r="J1502" s="56" t="s">
        <v>476</v>
      </c>
      <c r="K1502" s="56" t="s">
        <v>52</v>
      </c>
      <c r="L1502" s="56">
        <v>0</v>
      </c>
      <c r="M1502" s="56" t="str">
        <f t="shared" si="46"/>
        <v>TB_ANA_MM_SALES_TM.ETC_SALES_CNT</v>
      </c>
      <c r="N1502" s="54" t="str">
        <f t="shared" si="47"/>
        <v>월매출시간^TB_ANA_MM_SALES_TM^기타매출건수^ETC_SALES_CNT^^NUMBER^20,5^Y^0</v>
      </c>
    </row>
    <row r="1503" spans="1:14" x14ac:dyDescent="0.25">
      <c r="A1503" s="56" t="s">
        <v>673</v>
      </c>
      <c r="B1503" s="56"/>
      <c r="C1503" s="56" t="s">
        <v>363</v>
      </c>
      <c r="D1503" s="56" t="s">
        <v>364</v>
      </c>
      <c r="E1503" s="56" t="s">
        <v>606</v>
      </c>
      <c r="F1503" s="56" t="s">
        <v>527</v>
      </c>
      <c r="G1503" s="56"/>
      <c r="H1503" s="56"/>
      <c r="I1503" s="56" t="s">
        <v>110</v>
      </c>
      <c r="J1503" s="56" t="s">
        <v>476</v>
      </c>
      <c r="K1503" s="56" t="s">
        <v>52</v>
      </c>
      <c r="L1503" s="56">
        <v>0</v>
      </c>
      <c r="M1503" s="56" t="str">
        <f t="shared" si="46"/>
        <v>TB_ANA_MM_SALES_TM.CNCL_CNT</v>
      </c>
      <c r="N1503" s="54" t="str">
        <f t="shared" si="47"/>
        <v>월매출시간^TB_ANA_MM_SALES_TM^취소건수^CNCL_CNT^^NUMBER^20,5^Y^0</v>
      </c>
    </row>
    <row r="1504" spans="1:14" x14ac:dyDescent="0.25">
      <c r="A1504" s="56" t="s">
        <v>673</v>
      </c>
      <c r="B1504" s="56"/>
      <c r="C1504" s="56" t="s">
        <v>363</v>
      </c>
      <c r="D1504" s="56" t="s">
        <v>364</v>
      </c>
      <c r="E1504" s="56" t="s">
        <v>608</v>
      </c>
      <c r="F1504" s="56" t="s">
        <v>529</v>
      </c>
      <c r="G1504" s="56"/>
      <c r="H1504" s="56"/>
      <c r="I1504" s="56" t="s">
        <v>110</v>
      </c>
      <c r="J1504" s="56" t="s">
        <v>476</v>
      </c>
      <c r="K1504" s="56" t="s">
        <v>52</v>
      </c>
      <c r="L1504" s="56">
        <v>0</v>
      </c>
      <c r="M1504" s="56" t="str">
        <f t="shared" si="46"/>
        <v>TB_ANA_MM_SALES_TM.SALES_TOT_CNT</v>
      </c>
      <c r="N1504" s="54" t="str">
        <f t="shared" si="47"/>
        <v>월매출시간^TB_ANA_MM_SALES_TM^매출총건수^SALES_TOT_CNT^^NUMBER^20,5^Y^0</v>
      </c>
    </row>
    <row r="1505" spans="1:14" x14ac:dyDescent="0.25">
      <c r="A1505" s="56" t="s">
        <v>673</v>
      </c>
      <c r="B1505" s="56"/>
      <c r="C1505" s="56" t="s">
        <v>363</v>
      </c>
      <c r="D1505" s="56" t="s">
        <v>364</v>
      </c>
      <c r="E1505" s="56" t="s">
        <v>2266</v>
      </c>
      <c r="F1505" s="56" t="s">
        <v>2267</v>
      </c>
      <c r="G1505" s="56"/>
      <c r="H1505" s="56"/>
      <c r="I1505" s="56" t="s">
        <v>110</v>
      </c>
      <c r="J1505" s="56" t="s">
        <v>476</v>
      </c>
      <c r="K1505" s="56" t="s">
        <v>52</v>
      </c>
      <c r="L1505" s="56">
        <v>0</v>
      </c>
      <c r="M1505" s="56" t="str">
        <f t="shared" si="46"/>
        <v>TB_ANA_MM_SALES_TM.SALES_CNCL_CNT</v>
      </c>
      <c r="N1505" s="54" t="str">
        <f t="shared" si="47"/>
        <v>월매출시간^TB_ANA_MM_SALES_TM^매출취소건수^SALES_CNCL_CNT^^NUMBER^20,5^Y^0</v>
      </c>
    </row>
    <row r="1506" spans="1:14" x14ac:dyDescent="0.25">
      <c r="A1506" s="56" t="s">
        <v>673</v>
      </c>
      <c r="B1506" s="56"/>
      <c r="C1506" s="56" t="s">
        <v>363</v>
      </c>
      <c r="D1506" s="56" t="s">
        <v>364</v>
      </c>
      <c r="E1506" s="56" t="s">
        <v>2268</v>
      </c>
      <c r="F1506" s="56" t="s">
        <v>2269</v>
      </c>
      <c r="G1506" s="56"/>
      <c r="H1506" s="56"/>
      <c r="I1506" s="56" t="s">
        <v>110</v>
      </c>
      <c r="J1506" s="56" t="s">
        <v>476</v>
      </c>
      <c r="K1506" s="56" t="s">
        <v>52</v>
      </c>
      <c r="L1506" s="56">
        <v>0</v>
      </c>
      <c r="M1506" s="56" t="str">
        <f t="shared" si="46"/>
        <v>TB_ANA_MM_SALES_TM.SALES_CNCL_TOT_AMT</v>
      </c>
      <c r="N1506" s="54" t="str">
        <f t="shared" si="47"/>
        <v>월매출시간^TB_ANA_MM_SALES_TM^매출취소총금액^SALES_CNCL_TOT_AMT^^NUMBER^20,5^Y^0</v>
      </c>
    </row>
    <row r="1507" spans="1:14" x14ac:dyDescent="0.25">
      <c r="A1507" s="56" t="s">
        <v>673</v>
      </c>
      <c r="B1507" s="56"/>
      <c r="C1507" s="56" t="s">
        <v>363</v>
      </c>
      <c r="D1507" s="56" t="s">
        <v>364</v>
      </c>
      <c r="E1507" s="56" t="s">
        <v>2270</v>
      </c>
      <c r="F1507" s="56" t="s">
        <v>2271</v>
      </c>
      <c r="G1507" s="56"/>
      <c r="H1507" s="56"/>
      <c r="I1507" s="56" t="s">
        <v>110</v>
      </c>
      <c r="J1507" s="56" t="s">
        <v>476</v>
      </c>
      <c r="K1507" s="56" t="s">
        <v>52</v>
      </c>
      <c r="L1507" s="56">
        <v>0</v>
      </c>
      <c r="M1507" s="56" t="str">
        <f t="shared" si="46"/>
        <v>TB_ANA_MM_SALES_TM.CASH_CNCL_AMT</v>
      </c>
      <c r="N1507" s="54" t="str">
        <f t="shared" si="47"/>
        <v>월매출시간^TB_ANA_MM_SALES_TM^현금취소금액^CASH_CNCL_AMT^^NUMBER^20,5^Y^0</v>
      </c>
    </row>
    <row r="1508" spans="1:14" x14ac:dyDescent="0.25">
      <c r="A1508" s="56" t="s">
        <v>673</v>
      </c>
      <c r="B1508" s="56"/>
      <c r="C1508" s="56" t="s">
        <v>363</v>
      </c>
      <c r="D1508" s="56" t="s">
        <v>364</v>
      </c>
      <c r="E1508" s="56" t="s">
        <v>2272</v>
      </c>
      <c r="F1508" s="56" t="s">
        <v>2273</v>
      </c>
      <c r="G1508" s="56"/>
      <c r="H1508" s="56"/>
      <c r="I1508" s="56" t="s">
        <v>110</v>
      </c>
      <c r="J1508" s="56" t="s">
        <v>476</v>
      </c>
      <c r="K1508" s="56" t="s">
        <v>52</v>
      </c>
      <c r="L1508" s="56">
        <v>0</v>
      </c>
      <c r="M1508" s="56" t="str">
        <f t="shared" si="46"/>
        <v>TB_ANA_MM_SALES_TM.CARD_CNCL_AMT</v>
      </c>
      <c r="N1508" s="54" t="str">
        <f t="shared" si="47"/>
        <v>월매출시간^TB_ANA_MM_SALES_TM^카드취소금액^CARD_CNCL_AMT^^NUMBER^20,5^Y^0</v>
      </c>
    </row>
    <row r="1509" spans="1:14" x14ac:dyDescent="0.25">
      <c r="A1509" s="56" t="s">
        <v>673</v>
      </c>
      <c r="B1509" s="56"/>
      <c r="C1509" s="56" t="s">
        <v>363</v>
      </c>
      <c r="D1509" s="56" t="s">
        <v>364</v>
      </c>
      <c r="E1509" s="56" t="s">
        <v>2274</v>
      </c>
      <c r="F1509" s="56" t="s">
        <v>2275</v>
      </c>
      <c r="G1509" s="56"/>
      <c r="H1509" s="56"/>
      <c r="I1509" s="56" t="s">
        <v>110</v>
      </c>
      <c r="J1509" s="56" t="s">
        <v>476</v>
      </c>
      <c r="K1509" s="56" t="s">
        <v>52</v>
      </c>
      <c r="L1509" s="56">
        <v>0</v>
      </c>
      <c r="M1509" s="56" t="str">
        <f t="shared" si="46"/>
        <v>TB_ANA_MM_SALES_TM.POINT_SALES_CNCL_AMT</v>
      </c>
      <c r="N1509" s="54" t="str">
        <f t="shared" si="47"/>
        <v>월매출시간^TB_ANA_MM_SALES_TM^포인트매출취소금액^POINT_SALES_CNCL_AMT^^NUMBER^20,5^Y^0</v>
      </c>
    </row>
    <row r="1510" spans="1:14" x14ac:dyDescent="0.25">
      <c r="A1510" s="56" t="s">
        <v>673</v>
      </c>
      <c r="B1510" s="56"/>
      <c r="C1510" s="56" t="s">
        <v>363</v>
      </c>
      <c r="D1510" s="56" t="s">
        <v>364</v>
      </c>
      <c r="E1510" s="56" t="s">
        <v>2276</v>
      </c>
      <c r="F1510" s="56" t="s">
        <v>2277</v>
      </c>
      <c r="G1510" s="56"/>
      <c r="H1510" s="56"/>
      <c r="I1510" s="56" t="s">
        <v>110</v>
      </c>
      <c r="J1510" s="56" t="s">
        <v>476</v>
      </c>
      <c r="K1510" s="56" t="s">
        <v>52</v>
      </c>
      <c r="L1510" s="56">
        <v>0</v>
      </c>
      <c r="M1510" s="56" t="str">
        <f t="shared" si="46"/>
        <v>TB_ANA_MM_SALES_TM.ETC_SALES_CNCL_AMT</v>
      </c>
      <c r="N1510" s="54" t="str">
        <f t="shared" si="47"/>
        <v>월매출시간^TB_ANA_MM_SALES_TM^기타매출취소금액^ETC_SALES_CNCL_AMT^^NUMBER^20,5^Y^0</v>
      </c>
    </row>
    <row r="1511" spans="1:14" x14ac:dyDescent="0.25">
      <c r="A1511" s="56" t="s">
        <v>673</v>
      </c>
      <c r="B1511" s="56"/>
      <c r="C1511" s="56" t="s">
        <v>363</v>
      </c>
      <c r="D1511" s="56" t="s">
        <v>364</v>
      </c>
      <c r="E1511" s="56" t="s">
        <v>2278</v>
      </c>
      <c r="F1511" s="56" t="s">
        <v>2279</v>
      </c>
      <c r="G1511" s="56"/>
      <c r="H1511" s="56"/>
      <c r="I1511" s="56" t="s">
        <v>110</v>
      </c>
      <c r="J1511" s="56" t="s">
        <v>476</v>
      </c>
      <c r="K1511" s="56" t="s">
        <v>52</v>
      </c>
      <c r="L1511" s="56">
        <v>0</v>
      </c>
      <c r="M1511" s="56" t="str">
        <f t="shared" si="46"/>
        <v>TB_ANA_MM_SALES_TM.CUST_CNT</v>
      </c>
      <c r="N1511" s="54" t="str">
        <f t="shared" si="47"/>
        <v>월매출시간^TB_ANA_MM_SALES_TM^고객수^CUST_CNT^^NUMBER^20,5^Y^0</v>
      </c>
    </row>
    <row r="1512" spans="1:14" x14ac:dyDescent="0.25">
      <c r="A1512" s="56" t="s">
        <v>673</v>
      </c>
      <c r="B1512" s="56"/>
      <c r="C1512" s="56" t="s">
        <v>363</v>
      </c>
      <c r="D1512" s="56" t="s">
        <v>364</v>
      </c>
      <c r="E1512" s="56" t="s">
        <v>53</v>
      </c>
      <c r="F1512" s="56" t="s">
        <v>54</v>
      </c>
      <c r="G1512" s="56"/>
      <c r="H1512" s="56"/>
      <c r="I1512" s="56" t="s">
        <v>37</v>
      </c>
      <c r="J1512" s="56">
        <v>14</v>
      </c>
      <c r="K1512" s="56" t="s">
        <v>52</v>
      </c>
      <c r="L1512" s="56"/>
      <c r="M1512" s="56" t="str">
        <f t="shared" si="46"/>
        <v>TB_ANA_MM_SALES_TM.REG_DTM</v>
      </c>
      <c r="N1512" s="54" t="str">
        <f t="shared" si="47"/>
        <v>월매출시간^TB_ANA_MM_SALES_TM^등록일시^REG_DTM^^VARCHAR2^14^Y^</v>
      </c>
    </row>
    <row r="1513" spans="1:14" x14ac:dyDescent="0.25">
      <c r="A1513" s="56" t="s">
        <v>673</v>
      </c>
      <c r="B1513" s="56"/>
      <c r="C1513" s="56" t="s">
        <v>363</v>
      </c>
      <c r="D1513" s="56" t="s">
        <v>364</v>
      </c>
      <c r="E1513" s="56" t="s">
        <v>55</v>
      </c>
      <c r="F1513" s="56" t="s">
        <v>56</v>
      </c>
      <c r="G1513" s="56"/>
      <c r="H1513" s="56"/>
      <c r="I1513" s="56" t="s">
        <v>37</v>
      </c>
      <c r="J1513" s="56">
        <v>32</v>
      </c>
      <c r="K1513" s="56" t="s">
        <v>52</v>
      </c>
      <c r="L1513" s="56"/>
      <c r="M1513" s="56" t="str">
        <f t="shared" si="46"/>
        <v>TB_ANA_MM_SALES_TM.REGR_ID</v>
      </c>
      <c r="N1513" s="54" t="str">
        <f t="shared" si="47"/>
        <v>월매출시간^TB_ANA_MM_SALES_TM^등록자ID^REGR_ID^^VARCHAR2^32^Y^</v>
      </c>
    </row>
    <row r="1514" spans="1:14" x14ac:dyDescent="0.25">
      <c r="A1514" s="56" t="s">
        <v>673</v>
      </c>
      <c r="B1514" s="56"/>
      <c r="C1514" s="56" t="s">
        <v>363</v>
      </c>
      <c r="D1514" s="56" t="s">
        <v>364</v>
      </c>
      <c r="E1514" s="56" t="s">
        <v>57</v>
      </c>
      <c r="F1514" s="56" t="s">
        <v>58</v>
      </c>
      <c r="G1514" s="56"/>
      <c r="H1514" s="56"/>
      <c r="I1514" s="56" t="s">
        <v>37</v>
      </c>
      <c r="J1514" s="56">
        <v>14</v>
      </c>
      <c r="K1514" s="56" t="s">
        <v>52</v>
      </c>
      <c r="L1514" s="56"/>
      <c r="M1514" s="56" t="str">
        <f t="shared" si="46"/>
        <v>TB_ANA_MM_SALES_TM.MOD_DTM</v>
      </c>
      <c r="N1514" s="54" t="str">
        <f t="shared" si="47"/>
        <v>월매출시간^TB_ANA_MM_SALES_TM^수정일시^MOD_DTM^^VARCHAR2^14^Y^</v>
      </c>
    </row>
    <row r="1515" spans="1:14" x14ac:dyDescent="0.25">
      <c r="A1515" s="56" t="s">
        <v>673</v>
      </c>
      <c r="B1515" s="56"/>
      <c r="C1515" s="56" t="s">
        <v>363</v>
      </c>
      <c r="D1515" s="56" t="s">
        <v>364</v>
      </c>
      <c r="E1515" s="56" t="s">
        <v>59</v>
      </c>
      <c r="F1515" s="56" t="s">
        <v>60</v>
      </c>
      <c r="G1515" s="56"/>
      <c r="H1515" s="56"/>
      <c r="I1515" s="56" t="s">
        <v>37</v>
      </c>
      <c r="J1515" s="56">
        <v>32</v>
      </c>
      <c r="K1515" s="56" t="s">
        <v>52</v>
      </c>
      <c r="L1515" s="56"/>
      <c r="M1515" s="56" t="str">
        <f t="shared" si="46"/>
        <v>TB_ANA_MM_SALES_TM.MODR_ID</v>
      </c>
      <c r="N1515" s="54" t="str">
        <f t="shared" si="47"/>
        <v>월매출시간^TB_ANA_MM_SALES_TM^수정자ID^MODR_ID^^VARCHAR2^32^Y^</v>
      </c>
    </row>
    <row r="1516" spans="1:14" x14ac:dyDescent="0.25">
      <c r="A1516" s="56" t="s">
        <v>673</v>
      </c>
      <c r="B1516" s="56"/>
      <c r="C1516" s="56" t="s">
        <v>363</v>
      </c>
      <c r="D1516" s="56" t="s">
        <v>364</v>
      </c>
      <c r="E1516" s="56" t="s">
        <v>2280</v>
      </c>
      <c r="F1516" s="56" t="s">
        <v>2281</v>
      </c>
      <c r="G1516" s="56"/>
      <c r="H1516" s="56"/>
      <c r="I1516" s="56" t="s">
        <v>110</v>
      </c>
      <c r="J1516" s="56" t="s">
        <v>476</v>
      </c>
      <c r="K1516" s="56" t="s">
        <v>52</v>
      </c>
      <c r="L1516" s="56">
        <v>0</v>
      </c>
      <c r="M1516" s="56" t="str">
        <f t="shared" si="46"/>
        <v>TB_ANA_MM_SALES_TM.PROM_USE_POINT_CNCL_AMT</v>
      </c>
      <c r="N1516" s="54" t="str">
        <f t="shared" si="47"/>
        <v>월매출시간^TB_ANA_MM_SALES_TM^프로모션사용포인트취소금액^PROM_USE_POINT_CNCL_AMT^^NUMBER^20,5^Y^0</v>
      </c>
    </row>
    <row r="1517" spans="1:14" x14ac:dyDescent="0.25">
      <c r="A1517" s="56" t="s">
        <v>673</v>
      </c>
      <c r="B1517" s="56"/>
      <c r="C1517" s="56" t="s">
        <v>363</v>
      </c>
      <c r="D1517" s="56" t="s">
        <v>364</v>
      </c>
      <c r="E1517" s="56" t="s">
        <v>2282</v>
      </c>
      <c r="F1517" s="56" t="s">
        <v>2283</v>
      </c>
      <c r="G1517" s="56"/>
      <c r="H1517" s="56"/>
      <c r="I1517" s="56" t="s">
        <v>110</v>
      </c>
      <c r="J1517" s="56" t="s">
        <v>476</v>
      </c>
      <c r="K1517" s="56" t="s">
        <v>52</v>
      </c>
      <c r="L1517" s="56">
        <v>0</v>
      </c>
      <c r="M1517" s="56" t="str">
        <f t="shared" si="46"/>
        <v>TB_ANA_MM_SALES_TM.ACC_POINT_CNCL_AMT</v>
      </c>
      <c r="N1517" s="54" t="str">
        <f t="shared" si="47"/>
        <v>월매출시간^TB_ANA_MM_SALES_TM^적립포인트취소금액^ACC_POINT_CNCL_AMT^^NUMBER^20,5^Y^0</v>
      </c>
    </row>
    <row r="1518" spans="1:14" x14ac:dyDescent="0.25">
      <c r="A1518" s="56" t="s">
        <v>673</v>
      </c>
      <c r="B1518" s="56"/>
      <c r="C1518" s="56" t="s">
        <v>1228</v>
      </c>
      <c r="D1518" s="56" t="s">
        <v>1229</v>
      </c>
      <c r="E1518" s="56" t="s">
        <v>1458</v>
      </c>
      <c r="F1518" s="56" t="s">
        <v>1459</v>
      </c>
      <c r="G1518" s="56" t="s">
        <v>52</v>
      </c>
      <c r="H1518" s="56"/>
      <c r="I1518" s="56" t="s">
        <v>37</v>
      </c>
      <c r="J1518" s="56">
        <v>6</v>
      </c>
      <c r="K1518" s="56" t="s">
        <v>52</v>
      </c>
      <c r="L1518" s="56"/>
      <c r="M1518" s="56" t="str">
        <f t="shared" si="46"/>
        <v>TB_ANA_MM_SALES_AGE.SALES_YM</v>
      </c>
      <c r="N1518" s="54" t="str">
        <f t="shared" si="47"/>
        <v>월매출연령대^TB_ANA_MM_SALES_AGE^매출년월^SALES_YM^Y^VARCHAR2^6^Y^</v>
      </c>
    </row>
    <row r="1519" spans="1:14" x14ac:dyDescent="0.25">
      <c r="A1519" s="56" t="s">
        <v>673</v>
      </c>
      <c r="B1519" s="56"/>
      <c r="C1519" s="56" t="s">
        <v>1228</v>
      </c>
      <c r="D1519" s="56" t="s">
        <v>1229</v>
      </c>
      <c r="E1519" s="56" t="s">
        <v>472</v>
      </c>
      <c r="F1519" s="56" t="s">
        <v>64</v>
      </c>
      <c r="G1519" s="56" t="s">
        <v>52</v>
      </c>
      <c r="H1519" s="56"/>
      <c r="I1519" s="56" t="s">
        <v>37</v>
      </c>
      <c r="J1519" s="56">
        <v>10</v>
      </c>
      <c r="K1519" s="56" t="s">
        <v>52</v>
      </c>
      <c r="L1519" s="56"/>
      <c r="M1519" s="56" t="str">
        <f t="shared" si="46"/>
        <v>TB_ANA_MM_SALES_AGE.SHOP_CD</v>
      </c>
      <c r="N1519" s="54" t="str">
        <f t="shared" si="47"/>
        <v>월매출연령대^TB_ANA_MM_SALES_AGE^매장코드^SHOP_CD^Y^VARCHAR2^10^Y^</v>
      </c>
    </row>
    <row r="1520" spans="1:14" x14ac:dyDescent="0.25">
      <c r="A1520" s="56" t="s">
        <v>673</v>
      </c>
      <c r="B1520" s="56"/>
      <c r="C1520" s="56" t="s">
        <v>1228</v>
      </c>
      <c r="D1520" s="56" t="s">
        <v>1229</v>
      </c>
      <c r="E1520" s="56" t="s">
        <v>3451</v>
      </c>
      <c r="F1520" s="56" t="s">
        <v>2288</v>
      </c>
      <c r="G1520" s="56"/>
      <c r="H1520" s="56"/>
      <c r="I1520" s="56" t="s">
        <v>110</v>
      </c>
      <c r="J1520" s="56" t="s">
        <v>476</v>
      </c>
      <c r="K1520" s="56" t="s">
        <v>52</v>
      </c>
      <c r="L1520" s="56">
        <v>0</v>
      </c>
      <c r="M1520" s="56" t="str">
        <f t="shared" si="46"/>
        <v>TB_ANA_MM_SALES_AGE.MEM_CNT</v>
      </c>
      <c r="N1520" s="54" t="str">
        <f t="shared" si="47"/>
        <v>월매출연령대^TB_ANA_MM_SALES_AGE^회원수^MEM_CNT^^NUMBER^20,5^Y^0</v>
      </c>
    </row>
    <row r="1521" spans="1:14" x14ac:dyDescent="0.25">
      <c r="A1521" s="56" t="s">
        <v>673</v>
      </c>
      <c r="B1521" s="56"/>
      <c r="C1521" s="56" t="s">
        <v>1228</v>
      </c>
      <c r="D1521" s="56" t="s">
        <v>1229</v>
      </c>
      <c r="E1521" s="56" t="s">
        <v>1143</v>
      </c>
      <c r="F1521" s="56" t="s">
        <v>1155</v>
      </c>
      <c r="G1521" s="56"/>
      <c r="H1521" s="56"/>
      <c r="I1521" s="56" t="s">
        <v>110</v>
      </c>
      <c r="J1521" s="56" t="s">
        <v>476</v>
      </c>
      <c r="K1521" s="56" t="s">
        <v>52</v>
      </c>
      <c r="L1521" s="56">
        <v>0</v>
      </c>
      <c r="M1521" s="56" t="str">
        <f t="shared" ref="M1521:M1584" si="48">CONCATENATE(D1521,".",F1521)</f>
        <v>TB_ANA_MM_SALES_AGE.AGE_XX_MEM_CNT</v>
      </c>
      <c r="N1521" s="54" t="str">
        <f t="shared" si="47"/>
        <v>월매출연령대^TB_ANA_MM_SALES_AGE^연령대(없음)회원수^AGE_XX_MEM_CNT^^NUMBER^20,5^Y^0</v>
      </c>
    </row>
    <row r="1522" spans="1:14" x14ac:dyDescent="0.25">
      <c r="A1522" s="56" t="s">
        <v>673</v>
      </c>
      <c r="B1522" s="56"/>
      <c r="C1522" s="56" t="s">
        <v>1228</v>
      </c>
      <c r="D1522" s="56" t="s">
        <v>1229</v>
      </c>
      <c r="E1522" s="56" t="s">
        <v>1144</v>
      </c>
      <c r="F1522" s="56" t="s">
        <v>1156</v>
      </c>
      <c r="G1522" s="56"/>
      <c r="H1522" s="56"/>
      <c r="I1522" s="56" t="s">
        <v>110</v>
      </c>
      <c r="J1522" s="56" t="s">
        <v>476</v>
      </c>
      <c r="K1522" s="56" t="s">
        <v>52</v>
      </c>
      <c r="L1522" s="56">
        <v>0</v>
      </c>
      <c r="M1522" s="56" t="str">
        <f t="shared" si="48"/>
        <v>TB_ANA_MM_SALES_AGE.AGE_01_MEM_CNT</v>
      </c>
      <c r="N1522" s="54" t="str">
        <f t="shared" si="47"/>
        <v>월매출연령대^TB_ANA_MM_SALES_AGE^연령대(00-14)회원수^AGE_01_MEM_CNT^^NUMBER^20,5^Y^0</v>
      </c>
    </row>
    <row r="1523" spans="1:14" x14ac:dyDescent="0.25">
      <c r="A1523" s="56" t="s">
        <v>673</v>
      </c>
      <c r="B1523" s="56"/>
      <c r="C1523" s="56" t="s">
        <v>1228</v>
      </c>
      <c r="D1523" s="56" t="s">
        <v>1229</v>
      </c>
      <c r="E1523" s="56" t="s">
        <v>1145</v>
      </c>
      <c r="F1523" s="56" t="s">
        <v>1157</v>
      </c>
      <c r="G1523" s="56"/>
      <c r="H1523" s="56"/>
      <c r="I1523" s="56" t="s">
        <v>110</v>
      </c>
      <c r="J1523" s="56" t="s">
        <v>476</v>
      </c>
      <c r="K1523" s="56" t="s">
        <v>52</v>
      </c>
      <c r="L1523" s="56">
        <v>0</v>
      </c>
      <c r="M1523" s="56" t="str">
        <f t="shared" si="48"/>
        <v>TB_ANA_MM_SALES_AGE.AGE_02_MEM_CNT</v>
      </c>
      <c r="N1523" s="54" t="str">
        <f t="shared" si="47"/>
        <v>월매출연령대^TB_ANA_MM_SALES_AGE^연령대(15-19)회원수^AGE_02_MEM_CNT^^NUMBER^20,5^Y^0</v>
      </c>
    </row>
    <row r="1524" spans="1:14" x14ac:dyDescent="0.25">
      <c r="A1524" s="56" t="s">
        <v>673</v>
      </c>
      <c r="B1524" s="56"/>
      <c r="C1524" s="56" t="s">
        <v>1228</v>
      </c>
      <c r="D1524" s="56" t="s">
        <v>1229</v>
      </c>
      <c r="E1524" s="56" t="s">
        <v>1146</v>
      </c>
      <c r="F1524" s="56" t="s">
        <v>1158</v>
      </c>
      <c r="G1524" s="56"/>
      <c r="H1524" s="56"/>
      <c r="I1524" s="56" t="s">
        <v>110</v>
      </c>
      <c r="J1524" s="56" t="s">
        <v>476</v>
      </c>
      <c r="K1524" s="56" t="s">
        <v>52</v>
      </c>
      <c r="L1524" s="56">
        <v>0</v>
      </c>
      <c r="M1524" s="56" t="str">
        <f t="shared" si="48"/>
        <v>TB_ANA_MM_SALES_AGE.AGE_03_MEM_CNT</v>
      </c>
      <c r="N1524" s="54" t="str">
        <f t="shared" si="47"/>
        <v>월매출연령대^TB_ANA_MM_SALES_AGE^연령대(20-24)회원수^AGE_03_MEM_CNT^^NUMBER^20,5^Y^0</v>
      </c>
    </row>
    <row r="1525" spans="1:14" x14ac:dyDescent="0.25">
      <c r="A1525" s="56" t="s">
        <v>673</v>
      </c>
      <c r="B1525" s="56"/>
      <c r="C1525" s="56" t="s">
        <v>1228</v>
      </c>
      <c r="D1525" s="56" t="s">
        <v>1229</v>
      </c>
      <c r="E1525" s="56" t="s">
        <v>1147</v>
      </c>
      <c r="F1525" s="56" t="s">
        <v>1159</v>
      </c>
      <c r="G1525" s="56"/>
      <c r="H1525" s="56"/>
      <c r="I1525" s="56" t="s">
        <v>110</v>
      </c>
      <c r="J1525" s="56" t="s">
        <v>476</v>
      </c>
      <c r="K1525" s="56" t="s">
        <v>52</v>
      </c>
      <c r="L1525" s="56">
        <v>0</v>
      </c>
      <c r="M1525" s="56" t="str">
        <f t="shared" si="48"/>
        <v>TB_ANA_MM_SALES_AGE.AGE_04_MEM_CNT</v>
      </c>
      <c r="N1525" s="54" t="str">
        <f t="shared" si="47"/>
        <v>월매출연령대^TB_ANA_MM_SALES_AGE^연령대(25-29)회원수^AGE_04_MEM_CNT^^NUMBER^20,5^Y^0</v>
      </c>
    </row>
    <row r="1526" spans="1:14" x14ac:dyDescent="0.25">
      <c r="A1526" s="56" t="s">
        <v>673</v>
      </c>
      <c r="B1526" s="56"/>
      <c r="C1526" s="56" t="s">
        <v>1228</v>
      </c>
      <c r="D1526" s="56" t="s">
        <v>1229</v>
      </c>
      <c r="E1526" s="56" t="s">
        <v>1148</v>
      </c>
      <c r="F1526" s="56" t="s">
        <v>1160</v>
      </c>
      <c r="G1526" s="56"/>
      <c r="H1526" s="56"/>
      <c r="I1526" s="56" t="s">
        <v>110</v>
      </c>
      <c r="J1526" s="56" t="s">
        <v>476</v>
      </c>
      <c r="K1526" s="56" t="s">
        <v>52</v>
      </c>
      <c r="L1526" s="56">
        <v>0</v>
      </c>
      <c r="M1526" s="56" t="str">
        <f t="shared" si="48"/>
        <v>TB_ANA_MM_SALES_AGE.AGE_05_MEM_CNT</v>
      </c>
      <c r="N1526" s="54" t="str">
        <f t="shared" si="47"/>
        <v>월매출연령대^TB_ANA_MM_SALES_AGE^연령대(30-34)회원수^AGE_05_MEM_CNT^^NUMBER^20,5^Y^0</v>
      </c>
    </row>
    <row r="1527" spans="1:14" x14ac:dyDescent="0.25">
      <c r="A1527" s="56" t="s">
        <v>673</v>
      </c>
      <c r="B1527" s="56"/>
      <c r="C1527" s="56" t="s">
        <v>1228</v>
      </c>
      <c r="D1527" s="56" t="s">
        <v>1229</v>
      </c>
      <c r="E1527" s="56" t="s">
        <v>1149</v>
      </c>
      <c r="F1527" s="56" t="s">
        <v>1161</v>
      </c>
      <c r="G1527" s="56"/>
      <c r="H1527" s="56"/>
      <c r="I1527" s="56" t="s">
        <v>110</v>
      </c>
      <c r="J1527" s="56" t="s">
        <v>476</v>
      </c>
      <c r="K1527" s="56" t="s">
        <v>52</v>
      </c>
      <c r="L1527" s="56">
        <v>0</v>
      </c>
      <c r="M1527" s="56" t="str">
        <f t="shared" si="48"/>
        <v>TB_ANA_MM_SALES_AGE.AGE_06_MEM_CNT</v>
      </c>
      <c r="N1527" s="54" t="str">
        <f t="shared" si="47"/>
        <v>월매출연령대^TB_ANA_MM_SALES_AGE^연령대(35-39)회원수^AGE_06_MEM_CNT^^NUMBER^20,5^Y^0</v>
      </c>
    </row>
    <row r="1528" spans="1:14" x14ac:dyDescent="0.25">
      <c r="A1528" s="56" t="s">
        <v>673</v>
      </c>
      <c r="B1528" s="56"/>
      <c r="C1528" s="56" t="s">
        <v>1228</v>
      </c>
      <c r="D1528" s="56" t="s">
        <v>1229</v>
      </c>
      <c r="E1528" s="56" t="s">
        <v>1150</v>
      </c>
      <c r="F1528" s="56" t="s">
        <v>1162</v>
      </c>
      <c r="G1528" s="56"/>
      <c r="H1528" s="56"/>
      <c r="I1528" s="56" t="s">
        <v>110</v>
      </c>
      <c r="J1528" s="56" t="s">
        <v>476</v>
      </c>
      <c r="K1528" s="56" t="s">
        <v>52</v>
      </c>
      <c r="L1528" s="56">
        <v>0</v>
      </c>
      <c r="M1528" s="56" t="str">
        <f t="shared" si="48"/>
        <v>TB_ANA_MM_SALES_AGE.AGE_07_MEM_CNT</v>
      </c>
      <c r="N1528" s="54" t="str">
        <f t="shared" si="47"/>
        <v>월매출연령대^TB_ANA_MM_SALES_AGE^연령대(40-44)회원수^AGE_07_MEM_CNT^^NUMBER^20,5^Y^0</v>
      </c>
    </row>
    <row r="1529" spans="1:14" x14ac:dyDescent="0.25">
      <c r="A1529" s="56" t="s">
        <v>673</v>
      </c>
      <c r="B1529" s="56"/>
      <c r="C1529" s="56" t="s">
        <v>1228</v>
      </c>
      <c r="D1529" s="56" t="s">
        <v>1229</v>
      </c>
      <c r="E1529" s="56" t="s">
        <v>1151</v>
      </c>
      <c r="F1529" s="56" t="s">
        <v>1163</v>
      </c>
      <c r="G1529" s="56"/>
      <c r="H1529" s="56"/>
      <c r="I1529" s="56" t="s">
        <v>110</v>
      </c>
      <c r="J1529" s="56" t="s">
        <v>476</v>
      </c>
      <c r="K1529" s="56" t="s">
        <v>52</v>
      </c>
      <c r="L1529" s="56">
        <v>0</v>
      </c>
      <c r="M1529" s="56" t="str">
        <f t="shared" si="48"/>
        <v>TB_ANA_MM_SALES_AGE.AGE_08_MEM_CNT</v>
      </c>
      <c r="N1529" s="54" t="str">
        <f t="shared" si="47"/>
        <v>월매출연령대^TB_ANA_MM_SALES_AGE^연령대(45-49)회원수^AGE_08_MEM_CNT^^NUMBER^20,5^Y^0</v>
      </c>
    </row>
    <row r="1530" spans="1:14" x14ac:dyDescent="0.25">
      <c r="A1530" s="56" t="s">
        <v>673</v>
      </c>
      <c r="B1530" s="56"/>
      <c r="C1530" s="56" t="s">
        <v>1228</v>
      </c>
      <c r="D1530" s="56" t="s">
        <v>1229</v>
      </c>
      <c r="E1530" s="56" t="s">
        <v>1152</v>
      </c>
      <c r="F1530" s="56" t="s">
        <v>1164</v>
      </c>
      <c r="G1530" s="56"/>
      <c r="H1530" s="56"/>
      <c r="I1530" s="56" t="s">
        <v>110</v>
      </c>
      <c r="J1530" s="56" t="s">
        <v>476</v>
      </c>
      <c r="K1530" s="56" t="s">
        <v>52</v>
      </c>
      <c r="L1530" s="56">
        <v>0</v>
      </c>
      <c r="M1530" s="56" t="str">
        <f t="shared" si="48"/>
        <v>TB_ANA_MM_SALES_AGE.AGE_09_MEM_CNT</v>
      </c>
      <c r="N1530" s="54" t="str">
        <f t="shared" si="47"/>
        <v>월매출연령대^TB_ANA_MM_SALES_AGE^연령대(50-54)회원수^AGE_09_MEM_CNT^^NUMBER^20,5^Y^0</v>
      </c>
    </row>
    <row r="1531" spans="1:14" x14ac:dyDescent="0.25">
      <c r="A1531" s="56" t="s">
        <v>673</v>
      </c>
      <c r="B1531" s="56"/>
      <c r="C1531" s="56" t="s">
        <v>1228</v>
      </c>
      <c r="D1531" s="56" t="s">
        <v>1229</v>
      </c>
      <c r="E1531" s="56" t="s">
        <v>1153</v>
      </c>
      <c r="F1531" s="56" t="s">
        <v>1165</v>
      </c>
      <c r="G1531" s="56"/>
      <c r="H1531" s="56"/>
      <c r="I1531" s="56" t="s">
        <v>110</v>
      </c>
      <c r="J1531" s="56" t="s">
        <v>476</v>
      </c>
      <c r="K1531" s="56" t="s">
        <v>52</v>
      </c>
      <c r="L1531" s="56">
        <v>0</v>
      </c>
      <c r="M1531" s="56" t="str">
        <f t="shared" si="48"/>
        <v>TB_ANA_MM_SALES_AGE.AGE_10_MEM_CNT</v>
      </c>
      <c r="N1531" s="54" t="str">
        <f t="shared" si="47"/>
        <v>월매출연령대^TB_ANA_MM_SALES_AGE^연령대(55-59)회원수^AGE_10_MEM_CNT^^NUMBER^20,5^Y^0</v>
      </c>
    </row>
    <row r="1532" spans="1:14" x14ac:dyDescent="0.25">
      <c r="A1532" s="56" t="s">
        <v>673</v>
      </c>
      <c r="B1532" s="56"/>
      <c r="C1532" s="56" t="s">
        <v>1228</v>
      </c>
      <c r="D1532" s="56" t="s">
        <v>1229</v>
      </c>
      <c r="E1532" s="56" t="s">
        <v>1154</v>
      </c>
      <c r="F1532" s="56" t="s">
        <v>1166</v>
      </c>
      <c r="G1532" s="56"/>
      <c r="H1532" s="56"/>
      <c r="I1532" s="56" t="s">
        <v>110</v>
      </c>
      <c r="J1532" s="56" t="s">
        <v>476</v>
      </c>
      <c r="K1532" s="56" t="s">
        <v>52</v>
      </c>
      <c r="L1532" s="56">
        <v>0</v>
      </c>
      <c r="M1532" s="56" t="str">
        <f t="shared" si="48"/>
        <v>TB_ANA_MM_SALES_AGE.AGE_11_MEM_CNT</v>
      </c>
      <c r="N1532" s="54" t="str">
        <f t="shared" si="47"/>
        <v>월매출연령대^TB_ANA_MM_SALES_AGE^연령대(60-99)회원수^AGE_11_MEM_CNT^^NUMBER^20,5^Y^0</v>
      </c>
    </row>
    <row r="1533" spans="1:14" x14ac:dyDescent="0.25">
      <c r="A1533" s="56" t="s">
        <v>673</v>
      </c>
      <c r="B1533" s="56"/>
      <c r="C1533" s="56" t="s">
        <v>1228</v>
      </c>
      <c r="D1533" s="56" t="s">
        <v>1229</v>
      </c>
      <c r="E1533" s="56" t="s">
        <v>486</v>
      </c>
      <c r="F1533" s="56" t="s">
        <v>493</v>
      </c>
      <c r="G1533" s="56"/>
      <c r="H1533" s="56"/>
      <c r="I1533" s="56" t="s">
        <v>110</v>
      </c>
      <c r="J1533" s="56" t="s">
        <v>476</v>
      </c>
      <c r="K1533" s="56" t="s">
        <v>52</v>
      </c>
      <c r="L1533" s="56">
        <v>0</v>
      </c>
      <c r="M1533" s="56" t="str">
        <f t="shared" si="48"/>
        <v>TB_ANA_MM_SALES_AGE.SALES_AMT</v>
      </c>
      <c r="N1533" s="54" t="str">
        <f t="shared" si="47"/>
        <v>월매출연령대^TB_ANA_MM_SALES_AGE^매출금액^SALES_AMT^^NUMBER^20,5^Y^0</v>
      </c>
    </row>
    <row r="1534" spans="1:14" x14ac:dyDescent="0.25">
      <c r="A1534" s="56" t="s">
        <v>673</v>
      </c>
      <c r="B1534" s="56"/>
      <c r="C1534" s="56" t="s">
        <v>1228</v>
      </c>
      <c r="D1534" s="56" t="s">
        <v>1229</v>
      </c>
      <c r="E1534" s="56" t="s">
        <v>1063</v>
      </c>
      <c r="F1534" s="56" t="s">
        <v>1109</v>
      </c>
      <c r="G1534" s="56"/>
      <c r="H1534" s="56"/>
      <c r="I1534" s="56" t="s">
        <v>110</v>
      </c>
      <c r="J1534" s="56" t="s">
        <v>476</v>
      </c>
      <c r="K1534" s="56" t="s">
        <v>52</v>
      </c>
      <c r="L1534" s="56">
        <v>0</v>
      </c>
      <c r="M1534" s="56" t="str">
        <f t="shared" si="48"/>
        <v>TB_ANA_MM_SALES_AGE.AGE_XX_SALES_AMT</v>
      </c>
      <c r="N1534" s="54" t="str">
        <f t="shared" si="47"/>
        <v>월매출연령대^TB_ANA_MM_SALES_AGE^연령대(없음)매출금액^AGE_XX_SALES_AMT^^NUMBER^20,5^Y^0</v>
      </c>
    </row>
    <row r="1535" spans="1:14" x14ac:dyDescent="0.25">
      <c r="A1535" s="56" t="s">
        <v>673</v>
      </c>
      <c r="B1535" s="56"/>
      <c r="C1535" s="56" t="s">
        <v>1228</v>
      </c>
      <c r="D1535" s="56" t="s">
        <v>1229</v>
      </c>
      <c r="E1535" s="56" t="s">
        <v>1064</v>
      </c>
      <c r="F1535" s="56" t="s">
        <v>1110</v>
      </c>
      <c r="G1535" s="56"/>
      <c r="H1535" s="56"/>
      <c r="I1535" s="56" t="s">
        <v>110</v>
      </c>
      <c r="J1535" s="56" t="s">
        <v>476</v>
      </c>
      <c r="K1535" s="56" t="s">
        <v>52</v>
      </c>
      <c r="L1535" s="56">
        <v>0</v>
      </c>
      <c r="M1535" s="56" t="str">
        <f t="shared" si="48"/>
        <v>TB_ANA_MM_SALES_AGE.AGE_01_SALES_AMT</v>
      </c>
      <c r="N1535" s="54" t="str">
        <f t="shared" si="47"/>
        <v>월매출연령대^TB_ANA_MM_SALES_AGE^연령대(00-14)매출금액^AGE_01_SALES_AMT^^NUMBER^20,5^Y^0</v>
      </c>
    </row>
    <row r="1536" spans="1:14" x14ac:dyDescent="0.25">
      <c r="A1536" s="56" t="s">
        <v>673</v>
      </c>
      <c r="B1536" s="56"/>
      <c r="C1536" s="56" t="s">
        <v>1228</v>
      </c>
      <c r="D1536" s="56" t="s">
        <v>1229</v>
      </c>
      <c r="E1536" s="56" t="s">
        <v>1065</v>
      </c>
      <c r="F1536" s="56" t="s">
        <v>1111</v>
      </c>
      <c r="G1536" s="56"/>
      <c r="H1536" s="56"/>
      <c r="I1536" s="56" t="s">
        <v>110</v>
      </c>
      <c r="J1536" s="56" t="s">
        <v>476</v>
      </c>
      <c r="K1536" s="56" t="s">
        <v>52</v>
      </c>
      <c r="L1536" s="56">
        <v>0</v>
      </c>
      <c r="M1536" s="56" t="str">
        <f t="shared" si="48"/>
        <v>TB_ANA_MM_SALES_AGE.AGE_02_SALES_AMT</v>
      </c>
      <c r="N1536" s="54" t="str">
        <f t="shared" si="47"/>
        <v>월매출연령대^TB_ANA_MM_SALES_AGE^연령대(15-19)매출금액^AGE_02_SALES_AMT^^NUMBER^20,5^Y^0</v>
      </c>
    </row>
    <row r="1537" spans="1:14" x14ac:dyDescent="0.25">
      <c r="A1537" s="56" t="s">
        <v>673</v>
      </c>
      <c r="B1537" s="56"/>
      <c r="C1537" s="56" t="s">
        <v>1228</v>
      </c>
      <c r="D1537" s="56" t="s">
        <v>1229</v>
      </c>
      <c r="E1537" s="56" t="s">
        <v>1066</v>
      </c>
      <c r="F1537" s="56" t="s">
        <v>1112</v>
      </c>
      <c r="G1537" s="56"/>
      <c r="H1537" s="56"/>
      <c r="I1537" s="56" t="s">
        <v>110</v>
      </c>
      <c r="J1537" s="56" t="s">
        <v>476</v>
      </c>
      <c r="K1537" s="56" t="s">
        <v>52</v>
      </c>
      <c r="L1537" s="56">
        <v>0</v>
      </c>
      <c r="M1537" s="56" t="str">
        <f t="shared" si="48"/>
        <v>TB_ANA_MM_SALES_AGE.AGE_03_SALES_AMT</v>
      </c>
      <c r="N1537" s="54" t="str">
        <f t="shared" si="47"/>
        <v>월매출연령대^TB_ANA_MM_SALES_AGE^연령대(20-24)매출금액^AGE_03_SALES_AMT^^NUMBER^20,5^Y^0</v>
      </c>
    </row>
    <row r="1538" spans="1:14" x14ac:dyDescent="0.25">
      <c r="A1538" s="56" t="s">
        <v>673</v>
      </c>
      <c r="B1538" s="56"/>
      <c r="C1538" s="56" t="s">
        <v>1228</v>
      </c>
      <c r="D1538" s="56" t="s">
        <v>1229</v>
      </c>
      <c r="E1538" s="56" t="s">
        <v>1067</v>
      </c>
      <c r="F1538" s="56" t="s">
        <v>1113</v>
      </c>
      <c r="G1538" s="56"/>
      <c r="H1538" s="56"/>
      <c r="I1538" s="56" t="s">
        <v>110</v>
      </c>
      <c r="J1538" s="56" t="s">
        <v>476</v>
      </c>
      <c r="K1538" s="56" t="s">
        <v>52</v>
      </c>
      <c r="L1538" s="56">
        <v>0</v>
      </c>
      <c r="M1538" s="56" t="str">
        <f t="shared" si="48"/>
        <v>TB_ANA_MM_SALES_AGE.AGE_04_SALES_AMT</v>
      </c>
      <c r="N1538" s="54" t="str">
        <f t="shared" si="47"/>
        <v>월매출연령대^TB_ANA_MM_SALES_AGE^연령대(25-29)매출금액^AGE_04_SALES_AMT^^NUMBER^20,5^Y^0</v>
      </c>
    </row>
    <row r="1539" spans="1:14" x14ac:dyDescent="0.25">
      <c r="A1539" s="56" t="s">
        <v>673</v>
      </c>
      <c r="B1539" s="56"/>
      <c r="C1539" s="56" t="s">
        <v>1228</v>
      </c>
      <c r="D1539" s="56" t="s">
        <v>1229</v>
      </c>
      <c r="E1539" s="56" t="s">
        <v>1068</v>
      </c>
      <c r="F1539" s="56" t="s">
        <v>1114</v>
      </c>
      <c r="G1539" s="56"/>
      <c r="H1539" s="56"/>
      <c r="I1539" s="56" t="s">
        <v>110</v>
      </c>
      <c r="J1539" s="56" t="s">
        <v>476</v>
      </c>
      <c r="K1539" s="56" t="s">
        <v>52</v>
      </c>
      <c r="L1539" s="56">
        <v>0</v>
      </c>
      <c r="M1539" s="56" t="str">
        <f t="shared" si="48"/>
        <v>TB_ANA_MM_SALES_AGE.AGE_05_SALES_AMT</v>
      </c>
      <c r="N1539" s="54" t="str">
        <f t="shared" ref="N1539:N1602" si="49">SUBSTITUTE(CONCATENATE(C1539,"^",D1539,"^",E1539,"^",F1539,"^",G1539,"^",I1539,"^",J1539,"^",K1539,"^",TRIM(L1539)),"~","-")</f>
        <v>월매출연령대^TB_ANA_MM_SALES_AGE^연령대(30-34)매출금액^AGE_05_SALES_AMT^^NUMBER^20,5^Y^0</v>
      </c>
    </row>
    <row r="1540" spans="1:14" x14ac:dyDescent="0.25">
      <c r="A1540" s="56" t="s">
        <v>673</v>
      </c>
      <c r="B1540" s="56"/>
      <c r="C1540" s="56" t="s">
        <v>1228</v>
      </c>
      <c r="D1540" s="56" t="s">
        <v>1229</v>
      </c>
      <c r="E1540" s="56" t="s">
        <v>1069</v>
      </c>
      <c r="F1540" s="56" t="s">
        <v>1115</v>
      </c>
      <c r="G1540" s="56"/>
      <c r="H1540" s="56"/>
      <c r="I1540" s="56" t="s">
        <v>110</v>
      </c>
      <c r="J1540" s="56" t="s">
        <v>476</v>
      </c>
      <c r="K1540" s="56" t="s">
        <v>52</v>
      </c>
      <c r="L1540" s="56">
        <v>0</v>
      </c>
      <c r="M1540" s="56" t="str">
        <f t="shared" si="48"/>
        <v>TB_ANA_MM_SALES_AGE.AGE_06_SALES_AMT</v>
      </c>
      <c r="N1540" s="54" t="str">
        <f t="shared" si="49"/>
        <v>월매출연령대^TB_ANA_MM_SALES_AGE^연령대(35-39)매출금액^AGE_06_SALES_AMT^^NUMBER^20,5^Y^0</v>
      </c>
    </row>
    <row r="1541" spans="1:14" x14ac:dyDescent="0.25">
      <c r="A1541" s="56" t="s">
        <v>673</v>
      </c>
      <c r="B1541" s="56"/>
      <c r="C1541" s="56" t="s">
        <v>1228</v>
      </c>
      <c r="D1541" s="56" t="s">
        <v>1229</v>
      </c>
      <c r="E1541" s="56" t="s">
        <v>1070</v>
      </c>
      <c r="F1541" s="56" t="s">
        <v>1116</v>
      </c>
      <c r="G1541" s="56"/>
      <c r="H1541" s="56"/>
      <c r="I1541" s="56" t="s">
        <v>110</v>
      </c>
      <c r="J1541" s="56" t="s">
        <v>476</v>
      </c>
      <c r="K1541" s="56" t="s">
        <v>52</v>
      </c>
      <c r="L1541" s="56">
        <v>0</v>
      </c>
      <c r="M1541" s="56" t="str">
        <f t="shared" si="48"/>
        <v>TB_ANA_MM_SALES_AGE.AGE_07_SALES_AMT</v>
      </c>
      <c r="N1541" s="54" t="str">
        <f t="shared" si="49"/>
        <v>월매출연령대^TB_ANA_MM_SALES_AGE^연령대(40-44)매출금액^AGE_07_SALES_AMT^^NUMBER^20,5^Y^0</v>
      </c>
    </row>
    <row r="1542" spans="1:14" x14ac:dyDescent="0.25">
      <c r="A1542" s="56" t="s">
        <v>673</v>
      </c>
      <c r="B1542" s="56"/>
      <c r="C1542" s="56" t="s">
        <v>1228</v>
      </c>
      <c r="D1542" s="56" t="s">
        <v>1229</v>
      </c>
      <c r="E1542" s="56" t="s">
        <v>1071</v>
      </c>
      <c r="F1542" s="56" t="s">
        <v>1117</v>
      </c>
      <c r="G1542" s="56"/>
      <c r="H1542" s="56"/>
      <c r="I1542" s="56" t="s">
        <v>110</v>
      </c>
      <c r="J1542" s="56" t="s">
        <v>476</v>
      </c>
      <c r="K1542" s="56" t="s">
        <v>52</v>
      </c>
      <c r="L1542" s="56">
        <v>0</v>
      </c>
      <c r="M1542" s="56" t="str">
        <f t="shared" si="48"/>
        <v>TB_ANA_MM_SALES_AGE.AGE_08_SALES_AMT</v>
      </c>
      <c r="N1542" s="54" t="str">
        <f t="shared" si="49"/>
        <v>월매출연령대^TB_ANA_MM_SALES_AGE^연령대(45-49)매출금액^AGE_08_SALES_AMT^^NUMBER^20,5^Y^0</v>
      </c>
    </row>
    <row r="1543" spans="1:14" x14ac:dyDescent="0.25">
      <c r="A1543" s="56" t="s">
        <v>673</v>
      </c>
      <c r="B1543" s="56"/>
      <c r="C1543" s="56" t="s">
        <v>1228</v>
      </c>
      <c r="D1543" s="56" t="s">
        <v>1229</v>
      </c>
      <c r="E1543" s="56" t="s">
        <v>1072</v>
      </c>
      <c r="F1543" s="56" t="s">
        <v>1118</v>
      </c>
      <c r="G1543" s="56"/>
      <c r="H1543" s="56"/>
      <c r="I1543" s="56" t="s">
        <v>110</v>
      </c>
      <c r="J1543" s="56" t="s">
        <v>476</v>
      </c>
      <c r="K1543" s="56" t="s">
        <v>52</v>
      </c>
      <c r="L1543" s="56">
        <v>0</v>
      </c>
      <c r="M1543" s="56" t="str">
        <f t="shared" si="48"/>
        <v>TB_ANA_MM_SALES_AGE.AGE_09_SALES_AMT</v>
      </c>
      <c r="N1543" s="54" t="str">
        <f t="shared" si="49"/>
        <v>월매출연령대^TB_ANA_MM_SALES_AGE^연령대(50-54)매출금액^AGE_09_SALES_AMT^^NUMBER^20,5^Y^0</v>
      </c>
    </row>
    <row r="1544" spans="1:14" x14ac:dyDescent="0.25">
      <c r="A1544" s="56" t="s">
        <v>673</v>
      </c>
      <c r="B1544" s="56"/>
      <c r="C1544" s="56" t="s">
        <v>1228</v>
      </c>
      <c r="D1544" s="56" t="s">
        <v>1229</v>
      </c>
      <c r="E1544" s="56" t="s">
        <v>1073</v>
      </c>
      <c r="F1544" s="56" t="s">
        <v>1119</v>
      </c>
      <c r="G1544" s="56"/>
      <c r="H1544" s="56"/>
      <c r="I1544" s="56" t="s">
        <v>110</v>
      </c>
      <c r="J1544" s="56" t="s">
        <v>476</v>
      </c>
      <c r="K1544" s="56" t="s">
        <v>52</v>
      </c>
      <c r="L1544" s="56">
        <v>0</v>
      </c>
      <c r="M1544" s="56" t="str">
        <f t="shared" si="48"/>
        <v>TB_ANA_MM_SALES_AGE.AGE_10_SALES_AMT</v>
      </c>
      <c r="N1544" s="54" t="str">
        <f t="shared" si="49"/>
        <v>월매출연령대^TB_ANA_MM_SALES_AGE^연령대(55-59)매출금액^AGE_10_SALES_AMT^^NUMBER^20,5^Y^0</v>
      </c>
    </row>
    <row r="1545" spans="1:14" x14ac:dyDescent="0.25">
      <c r="A1545" s="56" t="s">
        <v>673</v>
      </c>
      <c r="B1545" s="56"/>
      <c r="C1545" s="56" t="s">
        <v>1228</v>
      </c>
      <c r="D1545" s="56" t="s">
        <v>1229</v>
      </c>
      <c r="E1545" s="56" t="s">
        <v>1074</v>
      </c>
      <c r="F1545" s="56" t="s">
        <v>1120</v>
      </c>
      <c r="G1545" s="56"/>
      <c r="H1545" s="56"/>
      <c r="I1545" s="56" t="s">
        <v>110</v>
      </c>
      <c r="J1545" s="56" t="s">
        <v>476</v>
      </c>
      <c r="K1545" s="56" t="s">
        <v>52</v>
      </c>
      <c r="L1545" s="56">
        <v>0</v>
      </c>
      <c r="M1545" s="56" t="str">
        <f t="shared" si="48"/>
        <v>TB_ANA_MM_SALES_AGE.AGE_11_SALES_AMT</v>
      </c>
      <c r="N1545" s="54" t="str">
        <f t="shared" si="49"/>
        <v>월매출연령대^TB_ANA_MM_SALES_AGE^연령대(60-99)매출금액^AGE_11_SALES_AMT^^NUMBER^20,5^Y^0</v>
      </c>
    </row>
    <row r="1546" spans="1:14" x14ac:dyDescent="0.25">
      <c r="A1546" s="56" t="s">
        <v>673</v>
      </c>
      <c r="B1546" s="56"/>
      <c r="C1546" s="56" t="s">
        <v>1228</v>
      </c>
      <c r="D1546" s="56" t="s">
        <v>1229</v>
      </c>
      <c r="E1546" s="56" t="s">
        <v>3452</v>
      </c>
      <c r="F1546" s="56" t="s">
        <v>2257</v>
      </c>
      <c r="G1546" s="56"/>
      <c r="H1546" s="56"/>
      <c r="I1546" s="56" t="s">
        <v>110</v>
      </c>
      <c r="J1546" s="56" t="s">
        <v>476</v>
      </c>
      <c r="K1546" s="56" t="s">
        <v>52</v>
      </c>
      <c r="L1546" s="56">
        <v>0</v>
      </c>
      <c r="M1546" s="56" t="str">
        <f t="shared" si="48"/>
        <v>TB_ANA_MM_SALES_AGE.BILL_CNT</v>
      </c>
      <c r="N1546" s="54" t="str">
        <f t="shared" si="49"/>
        <v>월매출연령대^TB_ANA_MM_SALES_AGE^영수건수^BILL_CNT^^NUMBER^20,5^Y^0</v>
      </c>
    </row>
    <row r="1547" spans="1:14" x14ac:dyDescent="0.25">
      <c r="A1547" s="56" t="s">
        <v>673</v>
      </c>
      <c r="B1547" s="56"/>
      <c r="C1547" s="56" t="s">
        <v>1228</v>
      </c>
      <c r="D1547" s="56" t="s">
        <v>1229</v>
      </c>
      <c r="E1547" s="56" t="s">
        <v>1081</v>
      </c>
      <c r="F1547" s="56" t="s">
        <v>1127</v>
      </c>
      <c r="G1547" s="56"/>
      <c r="H1547" s="56"/>
      <c r="I1547" s="56" t="s">
        <v>110</v>
      </c>
      <c r="J1547" s="56" t="s">
        <v>476</v>
      </c>
      <c r="K1547" s="56" t="s">
        <v>52</v>
      </c>
      <c r="L1547" s="56">
        <v>0</v>
      </c>
      <c r="M1547" s="56" t="str">
        <f t="shared" si="48"/>
        <v>TB_ANA_MM_SALES_AGE.AGE_XX_BILL_CNT</v>
      </c>
      <c r="N1547" s="54" t="str">
        <f t="shared" si="49"/>
        <v>월매출연령대^TB_ANA_MM_SALES_AGE^연령대(없음)영수건수^AGE_XX_BILL_CNT^^NUMBER^20,5^Y^0</v>
      </c>
    </row>
    <row r="1548" spans="1:14" x14ac:dyDescent="0.25">
      <c r="A1548" s="56" t="s">
        <v>673</v>
      </c>
      <c r="B1548" s="56"/>
      <c r="C1548" s="56" t="s">
        <v>1228</v>
      </c>
      <c r="D1548" s="56" t="s">
        <v>1229</v>
      </c>
      <c r="E1548" s="56" t="s">
        <v>1082</v>
      </c>
      <c r="F1548" s="56" t="s">
        <v>1128</v>
      </c>
      <c r="G1548" s="56"/>
      <c r="H1548" s="56"/>
      <c r="I1548" s="56" t="s">
        <v>110</v>
      </c>
      <c r="J1548" s="56" t="s">
        <v>476</v>
      </c>
      <c r="K1548" s="56" t="s">
        <v>52</v>
      </c>
      <c r="L1548" s="56">
        <v>0</v>
      </c>
      <c r="M1548" s="56" t="str">
        <f t="shared" si="48"/>
        <v>TB_ANA_MM_SALES_AGE.AGE_01_BILL_CNT</v>
      </c>
      <c r="N1548" s="54" t="str">
        <f t="shared" si="49"/>
        <v>월매출연령대^TB_ANA_MM_SALES_AGE^연령대(00-14)영수건수^AGE_01_BILL_CNT^^NUMBER^20,5^Y^0</v>
      </c>
    </row>
    <row r="1549" spans="1:14" x14ac:dyDescent="0.25">
      <c r="A1549" s="56" t="s">
        <v>673</v>
      </c>
      <c r="B1549" s="56"/>
      <c r="C1549" s="56" t="s">
        <v>1228</v>
      </c>
      <c r="D1549" s="56" t="s">
        <v>1229</v>
      </c>
      <c r="E1549" s="56" t="s">
        <v>1083</v>
      </c>
      <c r="F1549" s="56" t="s">
        <v>1129</v>
      </c>
      <c r="G1549" s="56"/>
      <c r="H1549" s="56"/>
      <c r="I1549" s="56" t="s">
        <v>110</v>
      </c>
      <c r="J1549" s="56" t="s">
        <v>476</v>
      </c>
      <c r="K1549" s="56" t="s">
        <v>52</v>
      </c>
      <c r="L1549" s="56">
        <v>0</v>
      </c>
      <c r="M1549" s="56" t="str">
        <f t="shared" si="48"/>
        <v>TB_ANA_MM_SALES_AGE.AGE_02_BILL_CNT</v>
      </c>
      <c r="N1549" s="54" t="str">
        <f t="shared" si="49"/>
        <v>월매출연령대^TB_ANA_MM_SALES_AGE^연령대(15-19)영수건수^AGE_02_BILL_CNT^^NUMBER^20,5^Y^0</v>
      </c>
    </row>
    <row r="1550" spans="1:14" x14ac:dyDescent="0.25">
      <c r="A1550" s="56" t="s">
        <v>673</v>
      </c>
      <c r="B1550" s="56"/>
      <c r="C1550" s="56" t="s">
        <v>1228</v>
      </c>
      <c r="D1550" s="56" t="s">
        <v>1229</v>
      </c>
      <c r="E1550" s="56" t="s">
        <v>1084</v>
      </c>
      <c r="F1550" s="56" t="s">
        <v>1130</v>
      </c>
      <c r="G1550" s="56"/>
      <c r="H1550" s="56"/>
      <c r="I1550" s="56" t="s">
        <v>110</v>
      </c>
      <c r="J1550" s="56" t="s">
        <v>476</v>
      </c>
      <c r="K1550" s="56" t="s">
        <v>52</v>
      </c>
      <c r="L1550" s="56">
        <v>0</v>
      </c>
      <c r="M1550" s="56" t="str">
        <f t="shared" si="48"/>
        <v>TB_ANA_MM_SALES_AGE.AGE_03_BILL_CNT</v>
      </c>
      <c r="N1550" s="54" t="str">
        <f t="shared" si="49"/>
        <v>월매출연령대^TB_ANA_MM_SALES_AGE^연령대(20-24)영수건수^AGE_03_BILL_CNT^^NUMBER^20,5^Y^0</v>
      </c>
    </row>
    <row r="1551" spans="1:14" x14ac:dyDescent="0.25">
      <c r="A1551" s="56" t="s">
        <v>673</v>
      </c>
      <c r="B1551" s="56"/>
      <c r="C1551" s="56" t="s">
        <v>1228</v>
      </c>
      <c r="D1551" s="56" t="s">
        <v>1229</v>
      </c>
      <c r="E1551" s="56" t="s">
        <v>1085</v>
      </c>
      <c r="F1551" s="56" t="s">
        <v>1131</v>
      </c>
      <c r="G1551" s="56"/>
      <c r="H1551" s="56"/>
      <c r="I1551" s="56" t="s">
        <v>110</v>
      </c>
      <c r="J1551" s="56" t="s">
        <v>476</v>
      </c>
      <c r="K1551" s="56" t="s">
        <v>52</v>
      </c>
      <c r="L1551" s="56">
        <v>0</v>
      </c>
      <c r="M1551" s="56" t="str">
        <f t="shared" si="48"/>
        <v>TB_ANA_MM_SALES_AGE.AGE_04_BILL_CNT</v>
      </c>
      <c r="N1551" s="54" t="str">
        <f t="shared" si="49"/>
        <v>월매출연령대^TB_ANA_MM_SALES_AGE^연령대(25-29)영수건수^AGE_04_BILL_CNT^^NUMBER^20,5^Y^0</v>
      </c>
    </row>
    <row r="1552" spans="1:14" x14ac:dyDescent="0.25">
      <c r="A1552" s="56" t="s">
        <v>673</v>
      </c>
      <c r="B1552" s="56"/>
      <c r="C1552" s="56" t="s">
        <v>1228</v>
      </c>
      <c r="D1552" s="56" t="s">
        <v>1229</v>
      </c>
      <c r="E1552" s="56" t="s">
        <v>1086</v>
      </c>
      <c r="F1552" s="56" t="s">
        <v>1132</v>
      </c>
      <c r="G1552" s="56"/>
      <c r="H1552" s="56"/>
      <c r="I1552" s="56" t="s">
        <v>110</v>
      </c>
      <c r="J1552" s="56" t="s">
        <v>476</v>
      </c>
      <c r="K1552" s="56" t="s">
        <v>52</v>
      </c>
      <c r="L1552" s="56">
        <v>0</v>
      </c>
      <c r="M1552" s="56" t="str">
        <f t="shared" si="48"/>
        <v>TB_ANA_MM_SALES_AGE.AGE_05_BILL_CNT</v>
      </c>
      <c r="N1552" s="54" t="str">
        <f t="shared" si="49"/>
        <v>월매출연령대^TB_ANA_MM_SALES_AGE^연령대(30-34)영수건수^AGE_05_BILL_CNT^^NUMBER^20,5^Y^0</v>
      </c>
    </row>
    <row r="1553" spans="1:14" x14ac:dyDescent="0.25">
      <c r="A1553" s="56" t="s">
        <v>673</v>
      </c>
      <c r="B1553" s="56"/>
      <c r="C1553" s="56" t="s">
        <v>1228</v>
      </c>
      <c r="D1553" s="56" t="s">
        <v>1229</v>
      </c>
      <c r="E1553" s="56" t="s">
        <v>1087</v>
      </c>
      <c r="F1553" s="56" t="s">
        <v>1133</v>
      </c>
      <c r="G1553" s="56"/>
      <c r="H1553" s="56"/>
      <c r="I1553" s="56" t="s">
        <v>110</v>
      </c>
      <c r="J1553" s="56" t="s">
        <v>476</v>
      </c>
      <c r="K1553" s="56" t="s">
        <v>52</v>
      </c>
      <c r="L1553" s="56">
        <v>0</v>
      </c>
      <c r="M1553" s="56" t="str">
        <f t="shared" si="48"/>
        <v>TB_ANA_MM_SALES_AGE.AGE_06_BILL_CNT</v>
      </c>
      <c r="N1553" s="54" t="str">
        <f t="shared" si="49"/>
        <v>월매출연령대^TB_ANA_MM_SALES_AGE^연령대(35-39)영수건수^AGE_06_BILL_CNT^^NUMBER^20,5^Y^0</v>
      </c>
    </row>
    <row r="1554" spans="1:14" x14ac:dyDescent="0.25">
      <c r="A1554" s="56" t="s">
        <v>673</v>
      </c>
      <c r="B1554" s="56"/>
      <c r="C1554" s="56" t="s">
        <v>1228</v>
      </c>
      <c r="D1554" s="56" t="s">
        <v>1229</v>
      </c>
      <c r="E1554" s="56" t="s">
        <v>1088</v>
      </c>
      <c r="F1554" s="56" t="s">
        <v>1134</v>
      </c>
      <c r="G1554" s="56"/>
      <c r="H1554" s="56"/>
      <c r="I1554" s="56" t="s">
        <v>110</v>
      </c>
      <c r="J1554" s="56" t="s">
        <v>476</v>
      </c>
      <c r="K1554" s="56" t="s">
        <v>52</v>
      </c>
      <c r="L1554" s="56">
        <v>0</v>
      </c>
      <c r="M1554" s="56" t="str">
        <f t="shared" si="48"/>
        <v>TB_ANA_MM_SALES_AGE.AGE_07_BILL_CNT</v>
      </c>
      <c r="N1554" s="54" t="str">
        <f t="shared" si="49"/>
        <v>월매출연령대^TB_ANA_MM_SALES_AGE^연령대(40-44)영수건수^AGE_07_BILL_CNT^^NUMBER^20,5^Y^0</v>
      </c>
    </row>
    <row r="1555" spans="1:14" x14ac:dyDescent="0.25">
      <c r="A1555" s="56" t="s">
        <v>673</v>
      </c>
      <c r="B1555" s="56"/>
      <c r="C1555" s="56" t="s">
        <v>1228</v>
      </c>
      <c r="D1555" s="56" t="s">
        <v>1229</v>
      </c>
      <c r="E1555" s="56" t="s">
        <v>1089</v>
      </c>
      <c r="F1555" s="56" t="s">
        <v>1135</v>
      </c>
      <c r="G1555" s="56"/>
      <c r="H1555" s="56"/>
      <c r="I1555" s="56" t="s">
        <v>110</v>
      </c>
      <c r="J1555" s="56" t="s">
        <v>476</v>
      </c>
      <c r="K1555" s="56" t="s">
        <v>52</v>
      </c>
      <c r="L1555" s="56">
        <v>0</v>
      </c>
      <c r="M1555" s="56" t="str">
        <f t="shared" si="48"/>
        <v>TB_ANA_MM_SALES_AGE.AGE_08_BILL_CNT</v>
      </c>
      <c r="N1555" s="54" t="str">
        <f t="shared" si="49"/>
        <v>월매출연령대^TB_ANA_MM_SALES_AGE^연령대(45-49)영수건수^AGE_08_BILL_CNT^^NUMBER^20,5^Y^0</v>
      </c>
    </row>
    <row r="1556" spans="1:14" x14ac:dyDescent="0.25">
      <c r="A1556" s="56" t="s">
        <v>673</v>
      </c>
      <c r="B1556" s="56"/>
      <c r="C1556" s="56" t="s">
        <v>1228</v>
      </c>
      <c r="D1556" s="56" t="s">
        <v>1229</v>
      </c>
      <c r="E1556" s="56" t="s">
        <v>1090</v>
      </c>
      <c r="F1556" s="56" t="s">
        <v>1136</v>
      </c>
      <c r="G1556" s="56"/>
      <c r="H1556" s="56"/>
      <c r="I1556" s="56" t="s">
        <v>110</v>
      </c>
      <c r="J1556" s="56" t="s">
        <v>476</v>
      </c>
      <c r="K1556" s="56" t="s">
        <v>52</v>
      </c>
      <c r="L1556" s="56">
        <v>0</v>
      </c>
      <c r="M1556" s="56" t="str">
        <f t="shared" si="48"/>
        <v>TB_ANA_MM_SALES_AGE.AGE_09_BILL_CNT</v>
      </c>
      <c r="N1556" s="54" t="str">
        <f t="shared" si="49"/>
        <v>월매출연령대^TB_ANA_MM_SALES_AGE^연령대(50-54)영수건수^AGE_09_BILL_CNT^^NUMBER^20,5^Y^0</v>
      </c>
    </row>
    <row r="1557" spans="1:14" x14ac:dyDescent="0.25">
      <c r="A1557" s="56" t="s">
        <v>673</v>
      </c>
      <c r="B1557" s="56"/>
      <c r="C1557" s="56" t="s">
        <v>1228</v>
      </c>
      <c r="D1557" s="56" t="s">
        <v>1229</v>
      </c>
      <c r="E1557" s="56" t="s">
        <v>1091</v>
      </c>
      <c r="F1557" s="56" t="s">
        <v>1137</v>
      </c>
      <c r="G1557" s="56"/>
      <c r="H1557" s="56"/>
      <c r="I1557" s="56" t="s">
        <v>110</v>
      </c>
      <c r="J1557" s="56" t="s">
        <v>476</v>
      </c>
      <c r="K1557" s="56" t="s">
        <v>52</v>
      </c>
      <c r="L1557" s="56">
        <v>0</v>
      </c>
      <c r="M1557" s="56" t="str">
        <f t="shared" si="48"/>
        <v>TB_ANA_MM_SALES_AGE.AGE_10_BILL_CNT</v>
      </c>
      <c r="N1557" s="54" t="str">
        <f t="shared" si="49"/>
        <v>월매출연령대^TB_ANA_MM_SALES_AGE^연령대(55-59)영수건수^AGE_10_BILL_CNT^^NUMBER^20,5^Y^0</v>
      </c>
    </row>
    <row r="1558" spans="1:14" x14ac:dyDescent="0.25">
      <c r="A1558" s="56" t="s">
        <v>673</v>
      </c>
      <c r="B1558" s="56"/>
      <c r="C1558" s="56" t="s">
        <v>1228</v>
      </c>
      <c r="D1558" s="56" t="s">
        <v>1229</v>
      </c>
      <c r="E1558" s="56" t="s">
        <v>1092</v>
      </c>
      <c r="F1558" s="56" t="s">
        <v>1138</v>
      </c>
      <c r="G1558" s="56"/>
      <c r="H1558" s="56"/>
      <c r="I1558" s="56" t="s">
        <v>110</v>
      </c>
      <c r="J1558" s="56" t="s">
        <v>476</v>
      </c>
      <c r="K1558" s="56" t="s">
        <v>52</v>
      </c>
      <c r="L1558" s="56">
        <v>0</v>
      </c>
      <c r="M1558" s="56" t="str">
        <f t="shared" si="48"/>
        <v>TB_ANA_MM_SALES_AGE.AGE_11_BILL_CNT</v>
      </c>
      <c r="N1558" s="54" t="str">
        <f t="shared" si="49"/>
        <v>월매출연령대^TB_ANA_MM_SALES_AGE^연령대(60-99)영수건수^AGE_11_BILL_CNT^^NUMBER^20,5^Y^0</v>
      </c>
    </row>
    <row r="1559" spans="1:14" x14ac:dyDescent="0.25">
      <c r="A1559" s="56" t="s">
        <v>673</v>
      </c>
      <c r="B1559" s="56"/>
      <c r="C1559" s="56" t="s">
        <v>1228</v>
      </c>
      <c r="D1559" s="56" t="s">
        <v>1229</v>
      </c>
      <c r="E1559" s="56" t="s">
        <v>53</v>
      </c>
      <c r="F1559" s="56" t="s">
        <v>54</v>
      </c>
      <c r="G1559" s="56"/>
      <c r="H1559" s="56"/>
      <c r="I1559" s="56" t="s">
        <v>37</v>
      </c>
      <c r="J1559" s="56">
        <v>14</v>
      </c>
      <c r="K1559" s="56" t="s">
        <v>52</v>
      </c>
      <c r="L1559" s="56"/>
      <c r="M1559" s="56" t="str">
        <f t="shared" si="48"/>
        <v>TB_ANA_MM_SALES_AGE.REG_DTM</v>
      </c>
      <c r="N1559" s="54" t="str">
        <f t="shared" si="49"/>
        <v>월매출연령대^TB_ANA_MM_SALES_AGE^등록일시^REG_DTM^^VARCHAR2^14^Y^</v>
      </c>
    </row>
    <row r="1560" spans="1:14" x14ac:dyDescent="0.25">
      <c r="A1560" s="56" t="s">
        <v>673</v>
      </c>
      <c r="B1560" s="56"/>
      <c r="C1560" s="56" t="s">
        <v>1228</v>
      </c>
      <c r="D1560" s="56" t="s">
        <v>1229</v>
      </c>
      <c r="E1560" s="56" t="s">
        <v>55</v>
      </c>
      <c r="F1560" s="56" t="s">
        <v>56</v>
      </c>
      <c r="G1560" s="56"/>
      <c r="H1560" s="56"/>
      <c r="I1560" s="56" t="s">
        <v>37</v>
      </c>
      <c r="J1560" s="56">
        <v>32</v>
      </c>
      <c r="K1560" s="56" t="s">
        <v>52</v>
      </c>
      <c r="L1560" s="56"/>
      <c r="M1560" s="56" t="str">
        <f t="shared" si="48"/>
        <v>TB_ANA_MM_SALES_AGE.REGR_ID</v>
      </c>
      <c r="N1560" s="54" t="str">
        <f t="shared" si="49"/>
        <v>월매출연령대^TB_ANA_MM_SALES_AGE^등록자ID^REGR_ID^^VARCHAR2^32^Y^</v>
      </c>
    </row>
    <row r="1561" spans="1:14" x14ac:dyDescent="0.25">
      <c r="A1561" s="56" t="s">
        <v>673</v>
      </c>
      <c r="B1561" s="56"/>
      <c r="C1561" s="56" t="s">
        <v>1228</v>
      </c>
      <c r="D1561" s="56" t="s">
        <v>1229</v>
      </c>
      <c r="E1561" s="56" t="s">
        <v>57</v>
      </c>
      <c r="F1561" s="56" t="s">
        <v>58</v>
      </c>
      <c r="G1561" s="56"/>
      <c r="H1561" s="56"/>
      <c r="I1561" s="56" t="s">
        <v>37</v>
      </c>
      <c r="J1561" s="56">
        <v>14</v>
      </c>
      <c r="K1561" s="56" t="s">
        <v>52</v>
      </c>
      <c r="L1561" s="56"/>
      <c r="M1561" s="56" t="str">
        <f t="shared" si="48"/>
        <v>TB_ANA_MM_SALES_AGE.MOD_DTM</v>
      </c>
      <c r="N1561" s="54" t="str">
        <f t="shared" si="49"/>
        <v>월매출연령대^TB_ANA_MM_SALES_AGE^수정일시^MOD_DTM^^VARCHAR2^14^Y^</v>
      </c>
    </row>
    <row r="1562" spans="1:14" x14ac:dyDescent="0.25">
      <c r="A1562" s="56" t="s">
        <v>673</v>
      </c>
      <c r="B1562" s="56"/>
      <c r="C1562" s="56" t="s">
        <v>1228</v>
      </c>
      <c r="D1562" s="56" t="s">
        <v>1229</v>
      </c>
      <c r="E1562" s="56" t="s">
        <v>59</v>
      </c>
      <c r="F1562" s="56" t="s">
        <v>60</v>
      </c>
      <c r="G1562" s="56"/>
      <c r="H1562" s="56"/>
      <c r="I1562" s="56" t="s">
        <v>37</v>
      </c>
      <c r="J1562" s="56">
        <v>32</v>
      </c>
      <c r="K1562" s="56" t="s">
        <v>52</v>
      </c>
      <c r="L1562" s="56"/>
      <c r="M1562" s="56" t="str">
        <f t="shared" si="48"/>
        <v>TB_ANA_MM_SALES_AGE.MODR_ID</v>
      </c>
      <c r="N1562" s="54" t="str">
        <f t="shared" si="49"/>
        <v>월매출연령대^TB_ANA_MM_SALES_AGE^수정자ID^MODR_ID^^VARCHAR2^32^Y^</v>
      </c>
    </row>
    <row r="1563" spans="1:14" x14ac:dyDescent="0.25">
      <c r="A1563" s="56" t="s">
        <v>673</v>
      </c>
      <c r="B1563" s="56"/>
      <c r="C1563" s="56" t="s">
        <v>367</v>
      </c>
      <c r="D1563" s="56" t="s">
        <v>368</v>
      </c>
      <c r="E1563" s="56" t="s">
        <v>1458</v>
      </c>
      <c r="F1563" s="56" t="s">
        <v>1459</v>
      </c>
      <c r="G1563" s="56" t="s">
        <v>52</v>
      </c>
      <c r="H1563" s="56"/>
      <c r="I1563" s="56" t="s">
        <v>37</v>
      </c>
      <c r="J1563" s="56">
        <v>6</v>
      </c>
      <c r="K1563" s="56" t="s">
        <v>52</v>
      </c>
      <c r="L1563" s="56"/>
      <c r="M1563" s="56" t="str">
        <f t="shared" si="48"/>
        <v>TB_ANA_MM_SALES_ITEM.SALES_YM</v>
      </c>
      <c r="N1563" s="54" t="str">
        <f t="shared" si="49"/>
        <v>월매출품목^TB_ANA_MM_SALES_ITEM^매출년월^SALES_YM^Y^VARCHAR2^6^Y^</v>
      </c>
    </row>
    <row r="1564" spans="1:14" x14ac:dyDescent="0.25">
      <c r="A1564" s="56" t="s">
        <v>673</v>
      </c>
      <c r="B1564" s="56"/>
      <c r="C1564" s="56" t="s">
        <v>367</v>
      </c>
      <c r="D1564" s="56" t="s">
        <v>368</v>
      </c>
      <c r="E1564" s="56" t="s">
        <v>472</v>
      </c>
      <c r="F1564" s="56" t="s">
        <v>64</v>
      </c>
      <c r="G1564" s="56" t="s">
        <v>52</v>
      </c>
      <c r="H1564" s="56"/>
      <c r="I1564" s="56" t="s">
        <v>37</v>
      </c>
      <c r="J1564" s="56">
        <v>10</v>
      </c>
      <c r="K1564" s="56" t="s">
        <v>52</v>
      </c>
      <c r="L1564" s="56"/>
      <c r="M1564" s="56" t="str">
        <f t="shared" si="48"/>
        <v>TB_ANA_MM_SALES_ITEM.SHOP_CD</v>
      </c>
      <c r="N1564" s="54" t="str">
        <f t="shared" si="49"/>
        <v>월매출품목^TB_ANA_MM_SALES_ITEM^매장코드^SHOP_CD^Y^VARCHAR2^10^Y^</v>
      </c>
    </row>
    <row r="1565" spans="1:14" x14ac:dyDescent="0.25">
      <c r="A1565" s="56" t="s">
        <v>673</v>
      </c>
      <c r="B1565" s="56"/>
      <c r="C1565" s="56" t="s">
        <v>367</v>
      </c>
      <c r="D1565" s="56" t="s">
        <v>368</v>
      </c>
      <c r="E1565" s="56" t="s">
        <v>829</v>
      </c>
      <c r="F1565" s="56" t="s">
        <v>838</v>
      </c>
      <c r="G1565" s="56" t="s">
        <v>52</v>
      </c>
      <c r="H1565" s="56"/>
      <c r="I1565" s="56" t="s">
        <v>37</v>
      </c>
      <c r="J1565" s="56">
        <v>20</v>
      </c>
      <c r="K1565" s="56" t="s">
        <v>52</v>
      </c>
      <c r="L1565" s="56"/>
      <c r="M1565" s="56" t="str">
        <f t="shared" si="48"/>
        <v>TB_ANA_MM_SALES_ITEM.ITEM_CD</v>
      </c>
      <c r="N1565" s="54" t="str">
        <f t="shared" si="49"/>
        <v>월매출품목^TB_ANA_MM_SALES_ITEM^품목코드^ITEM_CD^Y^VARCHAR2^20^Y^</v>
      </c>
    </row>
    <row r="1566" spans="1:14" x14ac:dyDescent="0.25">
      <c r="A1566" s="56" t="s">
        <v>673</v>
      </c>
      <c r="B1566" s="56"/>
      <c r="C1566" s="56" t="s">
        <v>367</v>
      </c>
      <c r="D1566" s="56" t="s">
        <v>368</v>
      </c>
      <c r="E1566" s="56" t="s">
        <v>485</v>
      </c>
      <c r="F1566" s="56" t="s">
        <v>492</v>
      </c>
      <c r="G1566" s="56"/>
      <c r="H1566" s="56"/>
      <c r="I1566" s="56" t="s">
        <v>110</v>
      </c>
      <c r="J1566" s="56" t="s">
        <v>476</v>
      </c>
      <c r="K1566" s="56" t="s">
        <v>52</v>
      </c>
      <c r="L1566" s="56">
        <v>0</v>
      </c>
      <c r="M1566" s="56" t="str">
        <f t="shared" si="48"/>
        <v>TB_ANA_MM_SALES_ITEM.SALES_TOT_AMT</v>
      </c>
      <c r="N1566" s="54" t="str">
        <f t="shared" si="49"/>
        <v>월매출품목^TB_ANA_MM_SALES_ITEM^매출총금액^SALES_TOT_AMT^^NUMBER^20,5^Y^0</v>
      </c>
    </row>
    <row r="1567" spans="1:14" x14ac:dyDescent="0.25">
      <c r="A1567" s="56" t="s">
        <v>673</v>
      </c>
      <c r="B1567" s="56"/>
      <c r="C1567" s="56" t="s">
        <v>367</v>
      </c>
      <c r="D1567" s="56" t="s">
        <v>368</v>
      </c>
      <c r="E1567" s="56" t="s">
        <v>486</v>
      </c>
      <c r="F1567" s="56" t="s">
        <v>493</v>
      </c>
      <c r="G1567" s="56"/>
      <c r="H1567" s="56"/>
      <c r="I1567" s="56" t="s">
        <v>110</v>
      </c>
      <c r="J1567" s="56" t="s">
        <v>476</v>
      </c>
      <c r="K1567" s="56" t="s">
        <v>52</v>
      </c>
      <c r="L1567" s="56">
        <v>0</v>
      </c>
      <c r="M1567" s="56" t="str">
        <f t="shared" si="48"/>
        <v>TB_ANA_MM_SALES_ITEM.SALES_AMT</v>
      </c>
      <c r="N1567" s="54" t="str">
        <f t="shared" si="49"/>
        <v>월매출품목^TB_ANA_MM_SALES_ITEM^매출금액^SALES_AMT^^NUMBER^20,5^Y^0</v>
      </c>
    </row>
    <row r="1568" spans="1:14" x14ac:dyDescent="0.25">
      <c r="A1568" s="56" t="s">
        <v>673</v>
      </c>
      <c r="B1568" s="56"/>
      <c r="C1568" s="56" t="s">
        <v>367</v>
      </c>
      <c r="D1568" s="56" t="s">
        <v>368</v>
      </c>
      <c r="E1568" s="56" t="s">
        <v>487</v>
      </c>
      <c r="F1568" s="56" t="s">
        <v>494</v>
      </c>
      <c r="G1568" s="56"/>
      <c r="H1568" s="56"/>
      <c r="I1568" s="56" t="s">
        <v>110</v>
      </c>
      <c r="J1568" s="56" t="s">
        <v>476</v>
      </c>
      <c r="K1568" s="56" t="s">
        <v>52</v>
      </c>
      <c r="L1568" s="56">
        <v>0</v>
      </c>
      <c r="M1568" s="56" t="str">
        <f t="shared" si="48"/>
        <v>TB_ANA_MM_SALES_ITEM.SALES_SUPP_AMT</v>
      </c>
      <c r="N1568" s="54" t="str">
        <f t="shared" si="49"/>
        <v>월매출품목^TB_ANA_MM_SALES_ITEM^매출공급금액^SALES_SUPP_AMT^^NUMBER^20,5^Y^0</v>
      </c>
    </row>
    <row r="1569" spans="1:14" x14ac:dyDescent="0.25">
      <c r="A1569" s="56" t="s">
        <v>673</v>
      </c>
      <c r="B1569" s="56"/>
      <c r="C1569" s="56" t="s">
        <v>367</v>
      </c>
      <c r="D1569" s="56" t="s">
        <v>368</v>
      </c>
      <c r="E1569" s="56" t="s">
        <v>1760</v>
      </c>
      <c r="F1569" s="56" t="s">
        <v>1761</v>
      </c>
      <c r="G1569" s="56"/>
      <c r="H1569" s="56"/>
      <c r="I1569" s="56" t="s">
        <v>110</v>
      </c>
      <c r="J1569" s="56" t="s">
        <v>476</v>
      </c>
      <c r="K1569" s="56" t="s">
        <v>52</v>
      </c>
      <c r="L1569" s="56">
        <v>0</v>
      </c>
      <c r="M1569" s="56" t="str">
        <f t="shared" si="48"/>
        <v>TB_ANA_MM_SALES_ITEM.SALES_VAT</v>
      </c>
      <c r="N1569" s="54" t="str">
        <f t="shared" si="49"/>
        <v>월매출품목^TB_ANA_MM_SALES_ITEM^매출부가세액^SALES_VAT^^NUMBER^20,5^Y^0</v>
      </c>
    </row>
    <row r="1570" spans="1:14" x14ac:dyDescent="0.25">
      <c r="A1570" s="56" t="s">
        <v>673</v>
      </c>
      <c r="B1570" s="56"/>
      <c r="C1570" s="56" t="s">
        <v>367</v>
      </c>
      <c r="D1570" s="56" t="s">
        <v>368</v>
      </c>
      <c r="E1570" s="56" t="s">
        <v>488</v>
      </c>
      <c r="F1570" s="56" t="s">
        <v>495</v>
      </c>
      <c r="G1570" s="56"/>
      <c r="H1570" s="56"/>
      <c r="I1570" s="56" t="s">
        <v>110</v>
      </c>
      <c r="J1570" s="56" t="s">
        <v>476</v>
      </c>
      <c r="K1570" s="56" t="s">
        <v>52</v>
      </c>
      <c r="L1570" s="56">
        <v>0</v>
      </c>
      <c r="M1570" s="56" t="str">
        <f t="shared" si="48"/>
        <v>TB_ANA_MM_SALES_ITEM.DC_AMT</v>
      </c>
      <c r="N1570" s="54" t="str">
        <f t="shared" si="49"/>
        <v>월매출품목^TB_ANA_MM_SALES_ITEM^할인금액^DC_AMT^^NUMBER^20,5^Y^0</v>
      </c>
    </row>
    <row r="1571" spans="1:14" x14ac:dyDescent="0.25">
      <c r="A1571" s="56" t="s">
        <v>673</v>
      </c>
      <c r="B1571" s="56"/>
      <c r="C1571" s="56" t="s">
        <v>367</v>
      </c>
      <c r="D1571" s="56" t="s">
        <v>368</v>
      </c>
      <c r="E1571" s="56" t="s">
        <v>644</v>
      </c>
      <c r="F1571" s="56" t="s">
        <v>565</v>
      </c>
      <c r="G1571" s="56"/>
      <c r="H1571" s="56"/>
      <c r="I1571" s="56" t="s">
        <v>110</v>
      </c>
      <c r="J1571" s="56" t="s">
        <v>476</v>
      </c>
      <c r="K1571" s="56" t="s">
        <v>52</v>
      </c>
      <c r="L1571" s="56">
        <v>0</v>
      </c>
      <c r="M1571" s="56" t="str">
        <f t="shared" si="48"/>
        <v>TB_ANA_MM_SALES_ITEM.COUP_DC_AMT</v>
      </c>
      <c r="N1571" s="54" t="str">
        <f t="shared" si="49"/>
        <v>월매출품목^TB_ANA_MM_SALES_ITEM^쿠폰할인금액^COUP_DC_AMT^^NUMBER^20,5^Y^0</v>
      </c>
    </row>
    <row r="1572" spans="1:14" x14ac:dyDescent="0.25">
      <c r="A1572" s="56" t="s">
        <v>673</v>
      </c>
      <c r="B1572" s="56"/>
      <c r="C1572" s="56" t="s">
        <v>367</v>
      </c>
      <c r="D1572" s="56" t="s">
        <v>368</v>
      </c>
      <c r="E1572" s="56" t="s">
        <v>646</v>
      </c>
      <c r="F1572" s="56" t="s">
        <v>567</v>
      </c>
      <c r="G1572" s="56"/>
      <c r="H1572" s="56"/>
      <c r="I1572" s="56" t="s">
        <v>110</v>
      </c>
      <c r="J1572" s="56" t="s">
        <v>476</v>
      </c>
      <c r="K1572" s="56" t="s">
        <v>52</v>
      </c>
      <c r="L1572" s="56">
        <v>0</v>
      </c>
      <c r="M1572" s="56" t="str">
        <f t="shared" si="48"/>
        <v>TB_ANA_MM_SALES_ITEM.CUST_DC_AMT</v>
      </c>
      <c r="N1572" s="54" t="str">
        <f t="shared" si="49"/>
        <v>월매출품목^TB_ANA_MM_SALES_ITEM^고객할인금액^CUST_DC_AMT^^NUMBER^20,5^Y^0</v>
      </c>
    </row>
    <row r="1573" spans="1:14" x14ac:dyDescent="0.25">
      <c r="A1573" s="56" t="s">
        <v>673</v>
      </c>
      <c r="B1573" s="56"/>
      <c r="C1573" s="56" t="s">
        <v>367</v>
      </c>
      <c r="D1573" s="56" t="s">
        <v>368</v>
      </c>
      <c r="E1573" s="56" t="s">
        <v>489</v>
      </c>
      <c r="F1573" s="56" t="s">
        <v>496</v>
      </c>
      <c r="G1573" s="56"/>
      <c r="H1573" s="56"/>
      <c r="I1573" s="56" t="s">
        <v>110</v>
      </c>
      <c r="J1573" s="56" t="s">
        <v>476</v>
      </c>
      <c r="K1573" s="56" t="s">
        <v>52</v>
      </c>
      <c r="L1573" s="56">
        <v>0</v>
      </c>
      <c r="M1573" s="56" t="str">
        <f t="shared" si="48"/>
        <v>TB_ANA_MM_SALES_ITEM.PROM_DC_AMT</v>
      </c>
      <c r="N1573" s="54" t="str">
        <f t="shared" si="49"/>
        <v>월매출품목^TB_ANA_MM_SALES_ITEM^프로모션할인금액^PROM_DC_AMT^^NUMBER^20,5^Y^0</v>
      </c>
    </row>
    <row r="1574" spans="1:14" x14ac:dyDescent="0.25">
      <c r="A1574" s="56" t="s">
        <v>673</v>
      </c>
      <c r="B1574" s="56"/>
      <c r="C1574" s="56" t="s">
        <v>367</v>
      </c>
      <c r="D1574" s="56" t="s">
        <v>368</v>
      </c>
      <c r="E1574" s="56" t="s">
        <v>2284</v>
      </c>
      <c r="F1574" s="56" t="s">
        <v>2285</v>
      </c>
      <c r="G1574" s="56"/>
      <c r="H1574" s="56"/>
      <c r="I1574" s="56" t="s">
        <v>110</v>
      </c>
      <c r="J1574" s="56" t="s">
        <v>476</v>
      </c>
      <c r="K1574" s="56" t="s">
        <v>52</v>
      </c>
      <c r="L1574" s="56">
        <v>0</v>
      </c>
      <c r="M1574" s="56" t="str">
        <f t="shared" si="48"/>
        <v>TB_ANA_MM_SALES_ITEM.PROM_PRESENT_AMT</v>
      </c>
      <c r="N1574" s="54" t="str">
        <f t="shared" si="49"/>
        <v>월매출품목^TB_ANA_MM_SALES_ITEM^프로모션증정금액^PROM_PRESENT_AMT^^NUMBER^20,5^Y^0</v>
      </c>
    </row>
    <row r="1575" spans="1:14" x14ac:dyDescent="0.25">
      <c r="A1575" s="56" t="s">
        <v>673</v>
      </c>
      <c r="B1575" s="56"/>
      <c r="C1575" s="56" t="s">
        <v>367</v>
      </c>
      <c r="D1575" s="56" t="s">
        <v>368</v>
      </c>
      <c r="E1575" s="56" t="s">
        <v>490</v>
      </c>
      <c r="F1575" s="56" t="s">
        <v>497</v>
      </c>
      <c r="G1575" s="56"/>
      <c r="H1575" s="56"/>
      <c r="I1575" s="56" t="s">
        <v>110</v>
      </c>
      <c r="J1575" s="56" t="s">
        <v>476</v>
      </c>
      <c r="K1575" s="56" t="s">
        <v>52</v>
      </c>
      <c r="L1575" s="56">
        <v>0</v>
      </c>
      <c r="M1575" s="56" t="str">
        <f t="shared" si="48"/>
        <v>TB_ANA_MM_SALES_ITEM.NON_SALES_DC_AMT</v>
      </c>
      <c r="N1575" s="54" t="str">
        <f t="shared" si="49"/>
        <v>월매출품목^TB_ANA_MM_SALES_ITEM^비매출할인금액^NON_SALES_DC_AMT^^NUMBER^20,5^Y^0</v>
      </c>
    </row>
    <row r="1576" spans="1:14" x14ac:dyDescent="0.25">
      <c r="A1576" s="56" t="s">
        <v>673</v>
      </c>
      <c r="B1576" s="56"/>
      <c r="C1576" s="56" t="s">
        <v>367</v>
      </c>
      <c r="D1576" s="56" t="s">
        <v>368</v>
      </c>
      <c r="E1576" s="56" t="s">
        <v>2289</v>
      </c>
      <c r="F1576" s="56" t="s">
        <v>2290</v>
      </c>
      <c r="G1576" s="56"/>
      <c r="H1576" s="56"/>
      <c r="I1576" s="56" t="s">
        <v>110</v>
      </c>
      <c r="J1576" s="56" t="s">
        <v>476</v>
      </c>
      <c r="K1576" s="56" t="s">
        <v>52</v>
      </c>
      <c r="L1576" s="56">
        <v>0</v>
      </c>
      <c r="M1576" s="56" t="str">
        <f t="shared" si="48"/>
        <v>TB_ANA_MM_SALES_ITEM.NON_SALES_PRESENT_AMT</v>
      </c>
      <c r="N1576" s="54" t="str">
        <f t="shared" si="49"/>
        <v>월매출품목^TB_ANA_MM_SALES_ITEM^비매출증정금액^NON_SALES_PRESENT_AMT^^NUMBER^20,5^Y^0</v>
      </c>
    </row>
    <row r="1577" spans="1:14" x14ac:dyDescent="0.25">
      <c r="A1577" s="56" t="s">
        <v>673</v>
      </c>
      <c r="B1577" s="56"/>
      <c r="C1577" s="56" t="s">
        <v>367</v>
      </c>
      <c r="D1577" s="56" t="s">
        <v>368</v>
      </c>
      <c r="E1577" s="56" t="s">
        <v>2291</v>
      </c>
      <c r="F1577" s="56" t="s">
        <v>2292</v>
      </c>
      <c r="G1577" s="56"/>
      <c r="H1577" s="56"/>
      <c r="I1577" s="56" t="s">
        <v>110</v>
      </c>
      <c r="J1577" s="56" t="s">
        <v>476</v>
      </c>
      <c r="K1577" s="56" t="s">
        <v>52</v>
      </c>
      <c r="L1577" s="56">
        <v>0</v>
      </c>
      <c r="M1577" s="56" t="str">
        <f t="shared" si="48"/>
        <v>TB_ANA_MM_SALES_ITEM.NON_SALES_TESTER_AMT</v>
      </c>
      <c r="N1577" s="54" t="str">
        <f t="shared" si="49"/>
        <v>월매출품목^TB_ANA_MM_SALES_ITEM^비매출테스터금액^NON_SALES_TESTER_AMT^^NUMBER^20,5^Y^0</v>
      </c>
    </row>
    <row r="1578" spans="1:14" x14ac:dyDescent="0.25">
      <c r="A1578" s="56" t="s">
        <v>673</v>
      </c>
      <c r="B1578" s="56"/>
      <c r="C1578" s="56" t="s">
        <v>367</v>
      </c>
      <c r="D1578" s="56" t="s">
        <v>368</v>
      </c>
      <c r="E1578" s="56" t="s">
        <v>2293</v>
      </c>
      <c r="F1578" s="56" t="s">
        <v>2294</v>
      </c>
      <c r="G1578" s="56"/>
      <c r="H1578" s="56"/>
      <c r="I1578" s="56" t="s">
        <v>110</v>
      </c>
      <c r="J1578" s="56" t="s">
        <v>476</v>
      </c>
      <c r="K1578" s="56" t="s">
        <v>52</v>
      </c>
      <c r="L1578" s="56">
        <v>0</v>
      </c>
      <c r="M1578" s="56" t="str">
        <f t="shared" si="48"/>
        <v>TB_ANA_MM_SALES_ITEM.NON_SALES_DONATE_AMT</v>
      </c>
      <c r="N1578" s="54" t="str">
        <f t="shared" si="49"/>
        <v>월매출품목^TB_ANA_MM_SALES_ITEM^비매출기부금액^NON_SALES_DONATE_AMT^^NUMBER^20,5^Y^0</v>
      </c>
    </row>
    <row r="1579" spans="1:14" x14ac:dyDescent="0.25">
      <c r="A1579" s="56" t="s">
        <v>673</v>
      </c>
      <c r="B1579" s="56"/>
      <c r="C1579" s="56" t="s">
        <v>367</v>
      </c>
      <c r="D1579" s="56" t="s">
        <v>368</v>
      </c>
      <c r="E1579" s="56" t="s">
        <v>2295</v>
      </c>
      <c r="F1579" s="56" t="s">
        <v>2296</v>
      </c>
      <c r="G1579" s="56"/>
      <c r="H1579" s="56"/>
      <c r="I1579" s="56" t="s">
        <v>110</v>
      </c>
      <c r="J1579" s="56" t="s">
        <v>476</v>
      </c>
      <c r="K1579" s="56" t="s">
        <v>52</v>
      </c>
      <c r="L1579" s="56">
        <v>0</v>
      </c>
      <c r="M1579" s="56" t="str">
        <f t="shared" si="48"/>
        <v>TB_ANA_MM_SALES_ITEM.NON_SALES_ETC_AMT</v>
      </c>
      <c r="N1579" s="54" t="str">
        <f t="shared" si="49"/>
        <v>월매출품목^TB_ANA_MM_SALES_ITEM^비매출기타금액^NON_SALES_ETC_AMT^^NUMBER^20,5^Y^0</v>
      </c>
    </row>
    <row r="1580" spans="1:14" x14ac:dyDescent="0.25">
      <c r="A1580" s="56" t="s">
        <v>673</v>
      </c>
      <c r="B1580" s="56"/>
      <c r="C1580" s="56" t="s">
        <v>367</v>
      </c>
      <c r="D1580" s="56" t="s">
        <v>368</v>
      </c>
      <c r="E1580" s="56" t="s">
        <v>2256</v>
      </c>
      <c r="F1580" s="56" t="s">
        <v>2257</v>
      </c>
      <c r="G1580" s="56"/>
      <c r="H1580" s="56"/>
      <c r="I1580" s="56" t="s">
        <v>110</v>
      </c>
      <c r="J1580" s="56" t="s">
        <v>476</v>
      </c>
      <c r="K1580" s="56" t="s">
        <v>52</v>
      </c>
      <c r="L1580" s="56">
        <v>0</v>
      </c>
      <c r="M1580" s="56" t="str">
        <f t="shared" si="48"/>
        <v>TB_ANA_MM_SALES_ITEM.BILL_CNT</v>
      </c>
      <c r="N1580" s="54" t="str">
        <f t="shared" si="49"/>
        <v>월매출품목^TB_ANA_MM_SALES_ITEM^영수증건수^BILL_CNT^^NUMBER^20,5^Y^0</v>
      </c>
    </row>
    <row r="1581" spans="1:14" x14ac:dyDescent="0.25">
      <c r="A1581" s="56" t="s">
        <v>673</v>
      </c>
      <c r="B1581" s="56"/>
      <c r="C1581" s="56" t="s">
        <v>367</v>
      </c>
      <c r="D1581" s="56" t="s">
        <v>368</v>
      </c>
      <c r="E1581" s="56" t="s">
        <v>1141</v>
      </c>
      <c r="F1581" s="56" t="s">
        <v>1142</v>
      </c>
      <c r="G1581" s="56"/>
      <c r="H1581" s="56"/>
      <c r="I1581" s="56" t="s">
        <v>110</v>
      </c>
      <c r="J1581" s="56" t="s">
        <v>476</v>
      </c>
      <c r="K1581" s="56" t="s">
        <v>52</v>
      </c>
      <c r="L1581" s="56">
        <v>0</v>
      </c>
      <c r="M1581" s="56" t="str">
        <f t="shared" si="48"/>
        <v>TB_ANA_MM_SALES_ITEM.SALES_QTY</v>
      </c>
      <c r="N1581" s="54" t="str">
        <f t="shared" si="49"/>
        <v>월매출품목^TB_ANA_MM_SALES_ITEM^매출수량^SALES_QTY^^NUMBER^20,5^Y^0</v>
      </c>
    </row>
    <row r="1582" spans="1:14" x14ac:dyDescent="0.25">
      <c r="A1582" s="56" t="s">
        <v>673</v>
      </c>
      <c r="B1582" s="56"/>
      <c r="C1582" s="56" t="s">
        <v>367</v>
      </c>
      <c r="D1582" s="56" t="s">
        <v>368</v>
      </c>
      <c r="E1582" s="56" t="s">
        <v>2297</v>
      </c>
      <c r="F1582" s="56" t="s">
        <v>2298</v>
      </c>
      <c r="G1582" s="56"/>
      <c r="H1582" s="56"/>
      <c r="I1582" s="56" t="s">
        <v>110</v>
      </c>
      <c r="J1582" s="56" t="s">
        <v>476</v>
      </c>
      <c r="K1582" s="56" t="s">
        <v>52</v>
      </c>
      <c r="L1582" s="56">
        <v>0</v>
      </c>
      <c r="M1582" s="56" t="str">
        <f t="shared" si="48"/>
        <v>TB_ANA_MM_SALES_ITEM.PROM_DC_QTY</v>
      </c>
      <c r="N1582" s="54" t="str">
        <f t="shared" si="49"/>
        <v>월매출품목^TB_ANA_MM_SALES_ITEM^프로모션할인수량^PROM_DC_QTY^^NUMBER^20,5^Y^0</v>
      </c>
    </row>
    <row r="1583" spans="1:14" x14ac:dyDescent="0.25">
      <c r="A1583" s="56" t="s">
        <v>673</v>
      </c>
      <c r="B1583" s="56"/>
      <c r="C1583" s="56" t="s">
        <v>367</v>
      </c>
      <c r="D1583" s="56" t="s">
        <v>368</v>
      </c>
      <c r="E1583" s="56" t="s">
        <v>833</v>
      </c>
      <c r="F1583" s="56" t="s">
        <v>842</v>
      </c>
      <c r="G1583" s="56"/>
      <c r="H1583" s="56"/>
      <c r="I1583" s="56" t="s">
        <v>110</v>
      </c>
      <c r="J1583" s="56" t="s">
        <v>476</v>
      </c>
      <c r="K1583" s="56" t="s">
        <v>52</v>
      </c>
      <c r="L1583" s="56">
        <v>0</v>
      </c>
      <c r="M1583" s="56" t="str">
        <f t="shared" si="48"/>
        <v>TB_ANA_MM_SALES_ITEM.PROM_PRESENT_QTY</v>
      </c>
      <c r="N1583" s="54" t="str">
        <f t="shared" si="49"/>
        <v>월매출품목^TB_ANA_MM_SALES_ITEM^프로모션증정수량^PROM_PRESENT_QTY^^NUMBER^20,5^Y^0</v>
      </c>
    </row>
    <row r="1584" spans="1:14" x14ac:dyDescent="0.25">
      <c r="A1584" s="56" t="s">
        <v>673</v>
      </c>
      <c r="B1584" s="56"/>
      <c r="C1584" s="56" t="s">
        <v>367</v>
      </c>
      <c r="D1584" s="56" t="s">
        <v>368</v>
      </c>
      <c r="E1584" s="56" t="s">
        <v>1139</v>
      </c>
      <c r="F1584" s="56" t="s">
        <v>1140</v>
      </c>
      <c r="G1584" s="56"/>
      <c r="H1584" s="56"/>
      <c r="I1584" s="56" t="s">
        <v>110</v>
      </c>
      <c r="J1584" s="56" t="s">
        <v>476</v>
      </c>
      <c r="K1584" s="56" t="s">
        <v>52</v>
      </c>
      <c r="L1584" s="56">
        <v>0</v>
      </c>
      <c r="M1584" s="56" t="str">
        <f t="shared" si="48"/>
        <v>TB_ANA_MM_SALES_ITEM.NON_SALES_QTY</v>
      </c>
      <c r="N1584" s="54" t="str">
        <f t="shared" si="49"/>
        <v>월매출품목^TB_ANA_MM_SALES_ITEM^비매출수량^NON_SALES_QTY^^NUMBER^20,5^Y^0</v>
      </c>
    </row>
    <row r="1585" spans="1:14" x14ac:dyDescent="0.25">
      <c r="A1585" s="56" t="s">
        <v>673</v>
      </c>
      <c r="B1585" s="56"/>
      <c r="C1585" s="56" t="s">
        <v>367</v>
      </c>
      <c r="D1585" s="56" t="s">
        <v>368</v>
      </c>
      <c r="E1585" s="56" t="s">
        <v>2299</v>
      </c>
      <c r="F1585" s="56" t="s">
        <v>2300</v>
      </c>
      <c r="G1585" s="56"/>
      <c r="H1585" s="56"/>
      <c r="I1585" s="56" t="s">
        <v>110</v>
      </c>
      <c r="J1585" s="56" t="s">
        <v>476</v>
      </c>
      <c r="K1585" s="56" t="s">
        <v>52</v>
      </c>
      <c r="L1585" s="56">
        <v>0</v>
      </c>
      <c r="M1585" s="56" t="str">
        <f t="shared" ref="M1585:M1648" si="50">CONCATENATE(D1585,".",F1585)</f>
        <v>TB_ANA_MM_SALES_ITEM.NON_SALES_PRESENT_QTY</v>
      </c>
      <c r="N1585" s="54" t="str">
        <f t="shared" si="49"/>
        <v>월매출품목^TB_ANA_MM_SALES_ITEM^비매출증정수량^NON_SALES_PRESENT_QTY^^NUMBER^20,5^Y^0</v>
      </c>
    </row>
    <row r="1586" spans="1:14" x14ac:dyDescent="0.25">
      <c r="A1586" s="56" t="s">
        <v>673</v>
      </c>
      <c r="B1586" s="56"/>
      <c r="C1586" s="56" t="s">
        <v>367</v>
      </c>
      <c r="D1586" s="56" t="s">
        <v>368</v>
      </c>
      <c r="E1586" s="56" t="s">
        <v>2301</v>
      </c>
      <c r="F1586" s="56" t="s">
        <v>2302</v>
      </c>
      <c r="G1586" s="56"/>
      <c r="H1586" s="56"/>
      <c r="I1586" s="56" t="s">
        <v>110</v>
      </c>
      <c r="J1586" s="56" t="s">
        <v>476</v>
      </c>
      <c r="K1586" s="56" t="s">
        <v>52</v>
      </c>
      <c r="L1586" s="56">
        <v>0</v>
      </c>
      <c r="M1586" s="56" t="str">
        <f t="shared" si="50"/>
        <v>TB_ANA_MM_SALES_ITEM.NON_SALES_TESTER_QTY</v>
      </c>
      <c r="N1586" s="54" t="str">
        <f t="shared" si="49"/>
        <v>월매출품목^TB_ANA_MM_SALES_ITEM^비매출테스터수량^NON_SALES_TESTER_QTY^^NUMBER^20,5^Y^0</v>
      </c>
    </row>
    <row r="1587" spans="1:14" x14ac:dyDescent="0.25">
      <c r="A1587" s="56" t="s">
        <v>673</v>
      </c>
      <c r="B1587" s="56"/>
      <c r="C1587" s="56" t="s">
        <v>367</v>
      </c>
      <c r="D1587" s="56" t="s">
        <v>368</v>
      </c>
      <c r="E1587" s="56" t="s">
        <v>2303</v>
      </c>
      <c r="F1587" s="56" t="s">
        <v>2304</v>
      </c>
      <c r="G1587" s="56"/>
      <c r="H1587" s="56"/>
      <c r="I1587" s="56" t="s">
        <v>110</v>
      </c>
      <c r="J1587" s="56" t="s">
        <v>476</v>
      </c>
      <c r="K1587" s="56" t="s">
        <v>52</v>
      </c>
      <c r="L1587" s="56">
        <v>0</v>
      </c>
      <c r="M1587" s="56" t="str">
        <f t="shared" si="50"/>
        <v>TB_ANA_MM_SALES_ITEM.NON_SALES_DONATE_QTY</v>
      </c>
      <c r="N1587" s="54" t="str">
        <f t="shared" si="49"/>
        <v>월매출품목^TB_ANA_MM_SALES_ITEM^비매출기부수량^NON_SALES_DONATE_QTY^^NUMBER^20,5^Y^0</v>
      </c>
    </row>
    <row r="1588" spans="1:14" x14ac:dyDescent="0.25">
      <c r="A1588" s="56" t="s">
        <v>673</v>
      </c>
      <c r="B1588" s="56"/>
      <c r="C1588" s="56" t="s">
        <v>367</v>
      </c>
      <c r="D1588" s="56" t="s">
        <v>368</v>
      </c>
      <c r="E1588" s="56" t="s">
        <v>2305</v>
      </c>
      <c r="F1588" s="56" t="s">
        <v>2306</v>
      </c>
      <c r="G1588" s="56"/>
      <c r="H1588" s="56"/>
      <c r="I1588" s="56" t="s">
        <v>110</v>
      </c>
      <c r="J1588" s="56" t="s">
        <v>476</v>
      </c>
      <c r="K1588" s="56" t="s">
        <v>52</v>
      </c>
      <c r="L1588" s="56">
        <v>0</v>
      </c>
      <c r="M1588" s="56" t="str">
        <f t="shared" si="50"/>
        <v>TB_ANA_MM_SALES_ITEM.NON_SALES_ETC_QTY</v>
      </c>
      <c r="N1588" s="54" t="str">
        <f t="shared" si="49"/>
        <v>월매출품목^TB_ANA_MM_SALES_ITEM^비매출기타수량^NON_SALES_ETC_QTY^^NUMBER^20,5^Y^0</v>
      </c>
    </row>
    <row r="1589" spans="1:14" x14ac:dyDescent="0.25">
      <c r="A1589" s="56" t="s">
        <v>673</v>
      </c>
      <c r="B1589" s="56"/>
      <c r="C1589" s="56" t="s">
        <v>367</v>
      </c>
      <c r="D1589" s="56" t="s">
        <v>368</v>
      </c>
      <c r="E1589" s="56" t="s">
        <v>606</v>
      </c>
      <c r="F1589" s="56" t="s">
        <v>527</v>
      </c>
      <c r="G1589" s="56"/>
      <c r="H1589" s="56"/>
      <c r="I1589" s="56" t="s">
        <v>110</v>
      </c>
      <c r="J1589" s="56" t="s">
        <v>476</v>
      </c>
      <c r="K1589" s="56" t="s">
        <v>52</v>
      </c>
      <c r="L1589" s="56">
        <v>0</v>
      </c>
      <c r="M1589" s="56" t="str">
        <f t="shared" si="50"/>
        <v>TB_ANA_MM_SALES_ITEM.CNCL_CNT</v>
      </c>
      <c r="N1589" s="54" t="str">
        <f t="shared" si="49"/>
        <v>월매출품목^TB_ANA_MM_SALES_ITEM^취소건수^CNCL_CNT^^NUMBER^20,5^Y^0</v>
      </c>
    </row>
    <row r="1590" spans="1:14" x14ac:dyDescent="0.25">
      <c r="A1590" s="56" t="s">
        <v>673</v>
      </c>
      <c r="B1590" s="56"/>
      <c r="C1590" s="56" t="s">
        <v>367</v>
      </c>
      <c r="D1590" s="56" t="s">
        <v>368</v>
      </c>
      <c r="E1590" s="56" t="s">
        <v>2307</v>
      </c>
      <c r="F1590" s="56" t="s">
        <v>843</v>
      </c>
      <c r="G1590" s="56"/>
      <c r="H1590" s="56"/>
      <c r="I1590" s="56" t="s">
        <v>110</v>
      </c>
      <c r="J1590" s="56" t="s">
        <v>476</v>
      </c>
      <c r="K1590" s="56" t="s">
        <v>52</v>
      </c>
      <c r="L1590" s="56">
        <v>0</v>
      </c>
      <c r="M1590" s="56" t="str">
        <f t="shared" si="50"/>
        <v>TB_ANA_MM_SALES_ITEM.SALES_CNCL_QTY</v>
      </c>
      <c r="N1590" s="54" t="str">
        <f t="shared" si="49"/>
        <v>월매출품목^TB_ANA_MM_SALES_ITEM^매출취소수량^SALES_CNCL_QTY^^NUMBER^20,5^Y^0</v>
      </c>
    </row>
    <row r="1591" spans="1:14" x14ac:dyDescent="0.25">
      <c r="A1591" s="56" t="s">
        <v>673</v>
      </c>
      <c r="B1591" s="56"/>
      <c r="C1591" s="56" t="s">
        <v>367</v>
      </c>
      <c r="D1591" s="56" t="s">
        <v>368</v>
      </c>
      <c r="E1591" s="56" t="s">
        <v>2268</v>
      </c>
      <c r="F1591" s="56" t="s">
        <v>2269</v>
      </c>
      <c r="G1591" s="56"/>
      <c r="H1591" s="56"/>
      <c r="I1591" s="56" t="s">
        <v>110</v>
      </c>
      <c r="J1591" s="56" t="s">
        <v>476</v>
      </c>
      <c r="K1591" s="56" t="s">
        <v>52</v>
      </c>
      <c r="L1591" s="56">
        <v>0</v>
      </c>
      <c r="M1591" s="56" t="str">
        <f t="shared" si="50"/>
        <v>TB_ANA_MM_SALES_ITEM.SALES_CNCL_TOT_AMT</v>
      </c>
      <c r="N1591" s="54" t="str">
        <f t="shared" si="49"/>
        <v>월매출품목^TB_ANA_MM_SALES_ITEM^매출취소총금액^SALES_CNCL_TOT_AMT^^NUMBER^20,5^Y^0</v>
      </c>
    </row>
    <row r="1592" spans="1:14" x14ac:dyDescent="0.25">
      <c r="A1592" s="56" t="s">
        <v>673</v>
      </c>
      <c r="B1592" s="56"/>
      <c r="C1592" s="56" t="s">
        <v>367</v>
      </c>
      <c r="D1592" s="56" t="s">
        <v>368</v>
      </c>
      <c r="E1592" s="56" t="s">
        <v>2308</v>
      </c>
      <c r="F1592" s="56" t="s">
        <v>2309</v>
      </c>
      <c r="G1592" s="56"/>
      <c r="H1592" s="56"/>
      <c r="I1592" s="56" t="s">
        <v>110</v>
      </c>
      <c r="J1592" s="56" t="s">
        <v>476</v>
      </c>
      <c r="K1592" s="56" t="s">
        <v>52</v>
      </c>
      <c r="L1592" s="56">
        <v>0</v>
      </c>
      <c r="M1592" s="56" t="str">
        <f t="shared" si="50"/>
        <v>TB_ANA_MM_SALES_ITEM.SALES_CNCL_AMT</v>
      </c>
      <c r="N1592" s="54" t="str">
        <f t="shared" si="49"/>
        <v>월매출품목^TB_ANA_MM_SALES_ITEM^매출취소금액^SALES_CNCL_AMT^^NUMBER^20,5^Y^0</v>
      </c>
    </row>
    <row r="1593" spans="1:14" x14ac:dyDescent="0.25">
      <c r="A1593" s="56" t="s">
        <v>673</v>
      </c>
      <c r="B1593" s="56"/>
      <c r="C1593" s="56" t="s">
        <v>367</v>
      </c>
      <c r="D1593" s="56" t="s">
        <v>368</v>
      </c>
      <c r="E1593" s="56" t="s">
        <v>2310</v>
      </c>
      <c r="F1593" s="56" t="s">
        <v>2311</v>
      </c>
      <c r="G1593" s="56"/>
      <c r="H1593" s="56"/>
      <c r="I1593" s="56" t="s">
        <v>110</v>
      </c>
      <c r="J1593" s="56" t="s">
        <v>476</v>
      </c>
      <c r="K1593" s="56" t="s">
        <v>52</v>
      </c>
      <c r="L1593" s="56">
        <v>0</v>
      </c>
      <c r="M1593" s="56" t="str">
        <f t="shared" si="50"/>
        <v>TB_ANA_MM_SALES_ITEM.SALES_CNCL_SUPP_AMT</v>
      </c>
      <c r="N1593" s="54" t="str">
        <f t="shared" si="49"/>
        <v>월매출품목^TB_ANA_MM_SALES_ITEM^매출취소공급금액^SALES_CNCL_SUPP_AMT^^NUMBER^20,5^Y^0</v>
      </c>
    </row>
    <row r="1594" spans="1:14" x14ac:dyDescent="0.25">
      <c r="A1594" s="56" t="s">
        <v>673</v>
      </c>
      <c r="B1594" s="56"/>
      <c r="C1594" s="56" t="s">
        <v>367</v>
      </c>
      <c r="D1594" s="56" t="s">
        <v>368</v>
      </c>
      <c r="E1594" s="56" t="s">
        <v>2312</v>
      </c>
      <c r="F1594" s="56" t="s">
        <v>2313</v>
      </c>
      <c r="G1594" s="56"/>
      <c r="H1594" s="56"/>
      <c r="I1594" s="56" t="s">
        <v>110</v>
      </c>
      <c r="J1594" s="56" t="s">
        <v>476</v>
      </c>
      <c r="K1594" s="56" t="s">
        <v>52</v>
      </c>
      <c r="L1594" s="56">
        <v>0</v>
      </c>
      <c r="M1594" s="56" t="str">
        <f t="shared" si="50"/>
        <v>TB_ANA_MM_SALES_ITEM.SALES_CNCL_VAT</v>
      </c>
      <c r="N1594" s="54" t="str">
        <f t="shared" si="49"/>
        <v>월매출품목^TB_ANA_MM_SALES_ITEM^매출취소부가세액^SALES_CNCL_VAT^^NUMBER^20,5^Y^0</v>
      </c>
    </row>
    <row r="1595" spans="1:14" x14ac:dyDescent="0.25">
      <c r="A1595" s="56" t="s">
        <v>673</v>
      </c>
      <c r="B1595" s="56"/>
      <c r="C1595" s="56" t="s">
        <v>367</v>
      </c>
      <c r="D1595" s="56" t="s">
        <v>368</v>
      </c>
      <c r="E1595" s="56" t="s">
        <v>53</v>
      </c>
      <c r="F1595" s="56" t="s">
        <v>54</v>
      </c>
      <c r="G1595" s="56"/>
      <c r="H1595" s="56"/>
      <c r="I1595" s="56" t="s">
        <v>37</v>
      </c>
      <c r="J1595" s="56">
        <v>14</v>
      </c>
      <c r="K1595" s="56" t="s">
        <v>52</v>
      </c>
      <c r="L1595" s="56"/>
      <c r="M1595" s="56" t="str">
        <f t="shared" si="50"/>
        <v>TB_ANA_MM_SALES_ITEM.REG_DTM</v>
      </c>
      <c r="N1595" s="54" t="str">
        <f t="shared" si="49"/>
        <v>월매출품목^TB_ANA_MM_SALES_ITEM^등록일시^REG_DTM^^VARCHAR2^14^Y^</v>
      </c>
    </row>
    <row r="1596" spans="1:14" x14ac:dyDescent="0.25">
      <c r="A1596" s="56" t="s">
        <v>673</v>
      </c>
      <c r="B1596" s="56"/>
      <c r="C1596" s="56" t="s">
        <v>367</v>
      </c>
      <c r="D1596" s="56" t="s">
        <v>368</v>
      </c>
      <c r="E1596" s="56" t="s">
        <v>55</v>
      </c>
      <c r="F1596" s="56" t="s">
        <v>56</v>
      </c>
      <c r="G1596" s="56"/>
      <c r="H1596" s="56"/>
      <c r="I1596" s="56" t="s">
        <v>37</v>
      </c>
      <c r="J1596" s="56">
        <v>32</v>
      </c>
      <c r="K1596" s="56" t="s">
        <v>52</v>
      </c>
      <c r="L1596" s="56"/>
      <c r="M1596" s="56" t="str">
        <f t="shared" si="50"/>
        <v>TB_ANA_MM_SALES_ITEM.REGR_ID</v>
      </c>
      <c r="N1596" s="54" t="str">
        <f t="shared" si="49"/>
        <v>월매출품목^TB_ANA_MM_SALES_ITEM^등록자ID^REGR_ID^^VARCHAR2^32^Y^</v>
      </c>
    </row>
    <row r="1597" spans="1:14" x14ac:dyDescent="0.25">
      <c r="A1597" s="56" t="s">
        <v>673</v>
      </c>
      <c r="B1597" s="56"/>
      <c r="C1597" s="56" t="s">
        <v>367</v>
      </c>
      <c r="D1597" s="56" t="s">
        <v>368</v>
      </c>
      <c r="E1597" s="56" t="s">
        <v>57</v>
      </c>
      <c r="F1597" s="56" t="s">
        <v>58</v>
      </c>
      <c r="G1597" s="56"/>
      <c r="H1597" s="56"/>
      <c r="I1597" s="56" t="s">
        <v>37</v>
      </c>
      <c r="J1597" s="56">
        <v>14</v>
      </c>
      <c r="K1597" s="56" t="s">
        <v>52</v>
      </c>
      <c r="L1597" s="56"/>
      <c r="M1597" s="56" t="str">
        <f t="shared" si="50"/>
        <v>TB_ANA_MM_SALES_ITEM.MOD_DTM</v>
      </c>
      <c r="N1597" s="54" t="str">
        <f t="shared" si="49"/>
        <v>월매출품목^TB_ANA_MM_SALES_ITEM^수정일시^MOD_DTM^^VARCHAR2^14^Y^</v>
      </c>
    </row>
    <row r="1598" spans="1:14" x14ac:dyDescent="0.25">
      <c r="A1598" s="56" t="s">
        <v>673</v>
      </c>
      <c r="B1598" s="56"/>
      <c r="C1598" s="56" t="s">
        <v>367</v>
      </c>
      <c r="D1598" s="56" t="s">
        <v>368</v>
      </c>
      <c r="E1598" s="56" t="s">
        <v>59</v>
      </c>
      <c r="F1598" s="56" t="s">
        <v>60</v>
      </c>
      <c r="G1598" s="56"/>
      <c r="H1598" s="56"/>
      <c r="I1598" s="56" t="s">
        <v>37</v>
      </c>
      <c r="J1598" s="56">
        <v>32</v>
      </c>
      <c r="K1598" s="56" t="s">
        <v>52</v>
      </c>
      <c r="L1598" s="56"/>
      <c r="M1598" s="56" t="str">
        <f t="shared" si="50"/>
        <v>TB_ANA_MM_SALES_ITEM.MODR_ID</v>
      </c>
      <c r="N1598" s="54" t="str">
        <f t="shared" si="49"/>
        <v>월매출품목^TB_ANA_MM_SALES_ITEM^수정자ID^MODR_ID^^VARCHAR2^32^Y^</v>
      </c>
    </row>
    <row r="1599" spans="1:14" x14ac:dyDescent="0.25">
      <c r="A1599" s="56" t="s">
        <v>673</v>
      </c>
      <c r="B1599" s="56"/>
      <c r="C1599" s="56" t="s">
        <v>367</v>
      </c>
      <c r="D1599" s="56" t="s">
        <v>368</v>
      </c>
      <c r="E1599" s="56" t="s">
        <v>2314</v>
      </c>
      <c r="F1599" s="56" t="s">
        <v>1051</v>
      </c>
      <c r="G1599" s="56"/>
      <c r="H1599" s="56"/>
      <c r="I1599" s="56" t="s">
        <v>110</v>
      </c>
      <c r="J1599" s="56" t="s">
        <v>476</v>
      </c>
      <c r="K1599" s="56" t="s">
        <v>52</v>
      </c>
      <c r="L1599" s="56">
        <v>0</v>
      </c>
      <c r="M1599" s="56" t="str">
        <f t="shared" si="50"/>
        <v>TB_ANA_MM_SALES_ITEM.EXCHG_CLC_AMT</v>
      </c>
      <c r="N1599" s="54" t="str">
        <f t="shared" si="49"/>
        <v>월매출품목^TB_ANA_MM_SALES_ITEM^교환회수금액^EXCHG_CLC_AMT^^NUMBER^20,5^Y^0</v>
      </c>
    </row>
    <row r="1600" spans="1:14" x14ac:dyDescent="0.25">
      <c r="A1600" s="56" t="s">
        <v>673</v>
      </c>
      <c r="B1600" s="56"/>
      <c r="C1600" s="56" t="s">
        <v>367</v>
      </c>
      <c r="D1600" s="56" t="s">
        <v>368</v>
      </c>
      <c r="E1600" s="56" t="s">
        <v>2315</v>
      </c>
      <c r="F1600" s="56" t="s">
        <v>1052</v>
      </c>
      <c r="G1600" s="56"/>
      <c r="H1600" s="56"/>
      <c r="I1600" s="56" t="s">
        <v>110</v>
      </c>
      <c r="J1600" s="56" t="s">
        <v>476</v>
      </c>
      <c r="K1600" s="56" t="s">
        <v>52</v>
      </c>
      <c r="L1600" s="56">
        <v>0</v>
      </c>
      <c r="M1600" s="56" t="str">
        <f t="shared" si="50"/>
        <v>TB_ANA_MM_SALES_ITEM.EXCHG_SALE_AMT</v>
      </c>
      <c r="N1600" s="54" t="str">
        <f t="shared" si="49"/>
        <v>월매출품목^TB_ANA_MM_SALES_ITEM^교환판매금액^EXCHG_SALE_AMT^^NUMBER^20,5^Y^0</v>
      </c>
    </row>
    <row r="1601" spans="1:14" x14ac:dyDescent="0.25">
      <c r="A1601" s="56" t="s">
        <v>673</v>
      </c>
      <c r="B1601" s="56"/>
      <c r="C1601" s="56" t="s">
        <v>367</v>
      </c>
      <c r="D1601" s="56" t="s">
        <v>368</v>
      </c>
      <c r="E1601" s="56" t="s">
        <v>2316</v>
      </c>
      <c r="F1601" s="56" t="s">
        <v>2317</v>
      </c>
      <c r="G1601" s="56"/>
      <c r="H1601" s="56"/>
      <c r="I1601" s="56" t="s">
        <v>110</v>
      </c>
      <c r="J1601" s="56" t="s">
        <v>476</v>
      </c>
      <c r="K1601" s="56" t="s">
        <v>52</v>
      </c>
      <c r="L1601" s="56">
        <v>0</v>
      </c>
      <c r="M1601" s="56" t="str">
        <f t="shared" si="50"/>
        <v>TB_ANA_MM_SALES_ITEM.EXCHG_CLC_QTY</v>
      </c>
      <c r="N1601" s="54" t="str">
        <f t="shared" si="49"/>
        <v>월매출품목^TB_ANA_MM_SALES_ITEM^교환회수수량^EXCHG_CLC_QTY^^NUMBER^20,5^Y^0</v>
      </c>
    </row>
    <row r="1602" spans="1:14" x14ac:dyDescent="0.25">
      <c r="A1602" s="56" t="s">
        <v>673</v>
      </c>
      <c r="B1602" s="56"/>
      <c r="C1602" s="56" t="s">
        <v>367</v>
      </c>
      <c r="D1602" s="56" t="s">
        <v>368</v>
      </c>
      <c r="E1602" s="56" t="s">
        <v>2318</v>
      </c>
      <c r="F1602" s="56" t="s">
        <v>2319</v>
      </c>
      <c r="G1602" s="56"/>
      <c r="H1602" s="56"/>
      <c r="I1602" s="56" t="s">
        <v>110</v>
      </c>
      <c r="J1602" s="56" t="s">
        <v>476</v>
      </c>
      <c r="K1602" s="56" t="s">
        <v>52</v>
      </c>
      <c r="L1602" s="56">
        <v>0</v>
      </c>
      <c r="M1602" s="56" t="str">
        <f t="shared" si="50"/>
        <v>TB_ANA_MM_SALES_ITEM.EXCHG_SALE_QTY</v>
      </c>
      <c r="N1602" s="54" t="str">
        <f t="shared" si="49"/>
        <v>월매출품목^TB_ANA_MM_SALES_ITEM^교환판매수량^EXCHG_SALE_QTY^^NUMBER^20,5^Y^0</v>
      </c>
    </row>
    <row r="1603" spans="1:14" x14ac:dyDescent="0.25">
      <c r="A1603" s="56" t="s">
        <v>673</v>
      </c>
      <c r="B1603" s="56"/>
      <c r="C1603" s="56" t="s">
        <v>367</v>
      </c>
      <c r="D1603" s="56" t="s">
        <v>368</v>
      </c>
      <c r="E1603" s="56" t="s">
        <v>1053</v>
      </c>
      <c r="F1603" s="56" t="s">
        <v>1055</v>
      </c>
      <c r="G1603" s="56"/>
      <c r="H1603" s="56"/>
      <c r="I1603" s="56" t="s">
        <v>110</v>
      </c>
      <c r="J1603" s="56" t="s">
        <v>476</v>
      </c>
      <c r="K1603" s="56" t="s">
        <v>52</v>
      </c>
      <c r="L1603" s="56">
        <v>0</v>
      </c>
      <c r="M1603" s="56" t="str">
        <f t="shared" si="50"/>
        <v>TB_ANA_MM_SALES_ITEM.SALES_CNCL_NOR_QTY</v>
      </c>
      <c r="N1603" s="54" t="str">
        <f t="shared" ref="N1603:N1666" si="51">SUBSTITUTE(CONCATENATE(C1603,"^",D1603,"^",E1603,"^",F1603,"^",G1603,"^",I1603,"^",J1603,"^",K1603,"^",TRIM(L1603)),"~","-")</f>
        <v>월매출품목^TB_ANA_MM_SALES_ITEM^매출취소일반수량^SALES_CNCL_NOR_QTY^^NUMBER^20,5^Y^0</v>
      </c>
    </row>
    <row r="1604" spans="1:14" x14ac:dyDescent="0.25">
      <c r="A1604" s="56" t="s">
        <v>673</v>
      </c>
      <c r="B1604" s="56"/>
      <c r="C1604" s="56" t="s">
        <v>367</v>
      </c>
      <c r="D1604" s="56" t="s">
        <v>368</v>
      </c>
      <c r="E1604" s="56" t="s">
        <v>1054</v>
      </c>
      <c r="F1604" s="56" t="s">
        <v>1056</v>
      </c>
      <c r="G1604" s="56"/>
      <c r="H1604" s="56"/>
      <c r="I1604" s="56" t="s">
        <v>110</v>
      </c>
      <c r="J1604" s="56" t="s">
        <v>476</v>
      </c>
      <c r="K1604" s="56" t="s">
        <v>52</v>
      </c>
      <c r="L1604" s="56">
        <v>0</v>
      </c>
      <c r="M1604" s="56" t="str">
        <f t="shared" si="50"/>
        <v>TB_ANA_MM_SALES_ITEM.SALES_CNCL_CLAIM_QTY</v>
      </c>
      <c r="N1604" s="54" t="str">
        <f t="shared" si="51"/>
        <v>월매출품목^TB_ANA_MM_SALES_ITEM^매출취소클레임수량^SALES_CNCL_CLAIM_QTY^^NUMBER^20,5^Y^0</v>
      </c>
    </row>
    <row r="1605" spans="1:14" x14ac:dyDescent="0.25">
      <c r="A1605" s="56" t="s">
        <v>673</v>
      </c>
      <c r="B1605" s="56"/>
      <c r="C1605" s="56" t="s">
        <v>367</v>
      </c>
      <c r="D1605" s="56" t="s">
        <v>368</v>
      </c>
      <c r="E1605" s="56" t="s">
        <v>2320</v>
      </c>
      <c r="F1605" s="56" t="s">
        <v>2321</v>
      </c>
      <c r="G1605" s="56"/>
      <c r="H1605" s="56"/>
      <c r="I1605" s="56" t="s">
        <v>110</v>
      </c>
      <c r="J1605" s="56" t="s">
        <v>476</v>
      </c>
      <c r="K1605" s="56" t="s">
        <v>52</v>
      </c>
      <c r="L1605" s="56">
        <v>0</v>
      </c>
      <c r="M1605" s="56" t="str">
        <f t="shared" si="50"/>
        <v>TB_ANA_MM_SALES_ITEM.SALES_CNCL_NOR_AMT</v>
      </c>
      <c r="N1605" s="54" t="str">
        <f t="shared" si="51"/>
        <v>월매출품목^TB_ANA_MM_SALES_ITEM^매출취소일반금액^SALES_CNCL_NOR_AMT^^NUMBER^20,5^Y^0</v>
      </c>
    </row>
    <row r="1606" spans="1:14" x14ac:dyDescent="0.25">
      <c r="A1606" s="56" t="s">
        <v>673</v>
      </c>
      <c r="B1606" s="56"/>
      <c r="C1606" s="56" t="s">
        <v>367</v>
      </c>
      <c r="D1606" s="56" t="s">
        <v>368</v>
      </c>
      <c r="E1606" s="56" t="s">
        <v>2322</v>
      </c>
      <c r="F1606" s="56" t="s">
        <v>2323</v>
      </c>
      <c r="G1606" s="56"/>
      <c r="H1606" s="56"/>
      <c r="I1606" s="56" t="s">
        <v>110</v>
      </c>
      <c r="J1606" s="56" t="s">
        <v>476</v>
      </c>
      <c r="K1606" s="56" t="s">
        <v>52</v>
      </c>
      <c r="L1606" s="56">
        <v>0</v>
      </c>
      <c r="M1606" s="56" t="str">
        <f t="shared" si="50"/>
        <v>TB_ANA_MM_SALES_ITEM.SALES_CNCL_CLAIM_AMT</v>
      </c>
      <c r="N1606" s="54" t="str">
        <f t="shared" si="51"/>
        <v>월매출품목^TB_ANA_MM_SALES_ITEM^매출취소클레임금액^SALES_CNCL_CLAIM_AMT^^NUMBER^20,5^Y^0</v>
      </c>
    </row>
    <row r="1607" spans="1:14" x14ac:dyDescent="0.25">
      <c r="A1607" s="56" t="s">
        <v>673</v>
      </c>
      <c r="B1607" s="56"/>
      <c r="C1607" s="56" t="s">
        <v>104</v>
      </c>
      <c r="D1607" s="56" t="s">
        <v>374</v>
      </c>
      <c r="E1607" s="56" t="s">
        <v>1458</v>
      </c>
      <c r="F1607" s="56" t="s">
        <v>1459</v>
      </c>
      <c r="G1607" s="56" t="s">
        <v>52</v>
      </c>
      <c r="H1607" s="56"/>
      <c r="I1607" s="56" t="s">
        <v>37</v>
      </c>
      <c r="J1607" s="56">
        <v>6</v>
      </c>
      <c r="K1607" s="56" t="s">
        <v>52</v>
      </c>
      <c r="L1607" s="56"/>
      <c r="M1607" s="56" t="str">
        <f t="shared" si="50"/>
        <v>TB_ANA_MM_SALES_ITEM_EMP.SALES_YM</v>
      </c>
      <c r="N1607" s="54" t="str">
        <f t="shared" si="51"/>
        <v>월매출품목사원^TB_ANA_MM_SALES_ITEM_EMP^매출년월^SALES_YM^Y^VARCHAR2^6^Y^</v>
      </c>
    </row>
    <row r="1608" spans="1:14" x14ac:dyDescent="0.25">
      <c r="A1608" s="56" t="s">
        <v>673</v>
      </c>
      <c r="B1608" s="56"/>
      <c r="C1608" s="56" t="s">
        <v>104</v>
      </c>
      <c r="D1608" s="56" t="s">
        <v>374</v>
      </c>
      <c r="E1608" s="56" t="s">
        <v>472</v>
      </c>
      <c r="F1608" s="56" t="s">
        <v>64</v>
      </c>
      <c r="G1608" s="56" t="s">
        <v>52</v>
      </c>
      <c r="H1608" s="56"/>
      <c r="I1608" s="56" t="s">
        <v>37</v>
      </c>
      <c r="J1608" s="56">
        <v>10</v>
      </c>
      <c r="K1608" s="56" t="s">
        <v>52</v>
      </c>
      <c r="L1608" s="56"/>
      <c r="M1608" s="56" t="str">
        <f t="shared" si="50"/>
        <v>TB_ANA_MM_SALES_ITEM_EMP.SHOP_CD</v>
      </c>
      <c r="N1608" s="54" t="str">
        <f t="shared" si="51"/>
        <v>월매출품목사원^TB_ANA_MM_SALES_ITEM_EMP^매장코드^SHOP_CD^Y^VARCHAR2^10^Y^</v>
      </c>
    </row>
    <row r="1609" spans="1:14" x14ac:dyDescent="0.25">
      <c r="A1609" s="56" t="s">
        <v>673</v>
      </c>
      <c r="B1609" s="56"/>
      <c r="C1609" s="56" t="s">
        <v>104</v>
      </c>
      <c r="D1609" s="56" t="s">
        <v>374</v>
      </c>
      <c r="E1609" s="56" t="s">
        <v>1474</v>
      </c>
      <c r="F1609" s="56" t="s">
        <v>1475</v>
      </c>
      <c r="G1609" s="56" t="s">
        <v>52</v>
      </c>
      <c r="H1609" s="56"/>
      <c r="I1609" s="56" t="s">
        <v>37</v>
      </c>
      <c r="J1609" s="56">
        <v>20</v>
      </c>
      <c r="K1609" s="56" t="s">
        <v>52</v>
      </c>
      <c r="L1609" s="56"/>
      <c r="M1609" s="56" t="str">
        <f t="shared" si="50"/>
        <v>TB_ANA_MM_SALES_ITEM_EMP.EMP_NO</v>
      </c>
      <c r="N1609" s="54" t="str">
        <f t="shared" si="51"/>
        <v>월매출품목사원^TB_ANA_MM_SALES_ITEM_EMP^사원번호^EMP_NO^Y^VARCHAR2^20^Y^</v>
      </c>
    </row>
    <row r="1610" spans="1:14" x14ac:dyDescent="0.25">
      <c r="A1610" s="56" t="s">
        <v>673</v>
      </c>
      <c r="B1610" s="56"/>
      <c r="C1610" s="56" t="s">
        <v>104</v>
      </c>
      <c r="D1610" s="56" t="s">
        <v>374</v>
      </c>
      <c r="E1610" s="56" t="s">
        <v>829</v>
      </c>
      <c r="F1610" s="56" t="s">
        <v>838</v>
      </c>
      <c r="G1610" s="56" t="s">
        <v>52</v>
      </c>
      <c r="H1610" s="56"/>
      <c r="I1610" s="56" t="s">
        <v>37</v>
      </c>
      <c r="J1610" s="56">
        <v>20</v>
      </c>
      <c r="K1610" s="56" t="s">
        <v>52</v>
      </c>
      <c r="L1610" s="56"/>
      <c r="M1610" s="56" t="str">
        <f t="shared" si="50"/>
        <v>TB_ANA_MM_SALES_ITEM_EMP.ITEM_CD</v>
      </c>
      <c r="N1610" s="54" t="str">
        <f t="shared" si="51"/>
        <v>월매출품목사원^TB_ANA_MM_SALES_ITEM_EMP^품목코드^ITEM_CD^Y^VARCHAR2^20^Y^</v>
      </c>
    </row>
    <row r="1611" spans="1:14" x14ac:dyDescent="0.25">
      <c r="A1611" s="56" t="s">
        <v>673</v>
      </c>
      <c r="B1611" s="56"/>
      <c r="C1611" s="56" t="s">
        <v>104</v>
      </c>
      <c r="D1611" s="56" t="s">
        <v>374</v>
      </c>
      <c r="E1611" s="56" t="s">
        <v>485</v>
      </c>
      <c r="F1611" s="56" t="s">
        <v>492</v>
      </c>
      <c r="G1611" s="56"/>
      <c r="H1611" s="56"/>
      <c r="I1611" s="56" t="s">
        <v>110</v>
      </c>
      <c r="J1611" s="56" t="s">
        <v>476</v>
      </c>
      <c r="K1611" s="56" t="s">
        <v>52</v>
      </c>
      <c r="L1611" s="56">
        <v>0</v>
      </c>
      <c r="M1611" s="56" t="str">
        <f t="shared" si="50"/>
        <v>TB_ANA_MM_SALES_ITEM_EMP.SALES_TOT_AMT</v>
      </c>
      <c r="N1611" s="54" t="str">
        <f t="shared" si="51"/>
        <v>월매출품목사원^TB_ANA_MM_SALES_ITEM_EMP^매출총금액^SALES_TOT_AMT^^NUMBER^20,5^Y^0</v>
      </c>
    </row>
    <row r="1612" spans="1:14" x14ac:dyDescent="0.25">
      <c r="A1612" s="56" t="s">
        <v>673</v>
      </c>
      <c r="B1612" s="56"/>
      <c r="C1612" s="56" t="s">
        <v>104</v>
      </c>
      <c r="D1612" s="56" t="s">
        <v>374</v>
      </c>
      <c r="E1612" s="56" t="s">
        <v>486</v>
      </c>
      <c r="F1612" s="56" t="s">
        <v>493</v>
      </c>
      <c r="G1612" s="56"/>
      <c r="H1612" s="56"/>
      <c r="I1612" s="56" t="s">
        <v>110</v>
      </c>
      <c r="J1612" s="56" t="s">
        <v>476</v>
      </c>
      <c r="K1612" s="56" t="s">
        <v>52</v>
      </c>
      <c r="L1612" s="56">
        <v>0</v>
      </c>
      <c r="M1612" s="56" t="str">
        <f t="shared" si="50"/>
        <v>TB_ANA_MM_SALES_ITEM_EMP.SALES_AMT</v>
      </c>
      <c r="N1612" s="54" t="str">
        <f t="shared" si="51"/>
        <v>월매출품목사원^TB_ANA_MM_SALES_ITEM_EMP^매출금액^SALES_AMT^^NUMBER^20,5^Y^0</v>
      </c>
    </row>
    <row r="1613" spans="1:14" x14ac:dyDescent="0.25">
      <c r="A1613" s="56" t="s">
        <v>673</v>
      </c>
      <c r="B1613" s="56"/>
      <c r="C1613" s="56" t="s">
        <v>104</v>
      </c>
      <c r="D1613" s="56" t="s">
        <v>374</v>
      </c>
      <c r="E1613" s="56" t="s">
        <v>487</v>
      </c>
      <c r="F1613" s="56" t="s">
        <v>494</v>
      </c>
      <c r="G1613" s="56"/>
      <c r="H1613" s="56"/>
      <c r="I1613" s="56" t="s">
        <v>110</v>
      </c>
      <c r="J1613" s="56" t="s">
        <v>476</v>
      </c>
      <c r="K1613" s="56" t="s">
        <v>52</v>
      </c>
      <c r="L1613" s="56">
        <v>0</v>
      </c>
      <c r="M1613" s="56" t="str">
        <f t="shared" si="50"/>
        <v>TB_ANA_MM_SALES_ITEM_EMP.SALES_SUPP_AMT</v>
      </c>
      <c r="N1613" s="54" t="str">
        <f t="shared" si="51"/>
        <v>월매출품목사원^TB_ANA_MM_SALES_ITEM_EMP^매출공급금액^SALES_SUPP_AMT^^NUMBER^20,5^Y^0</v>
      </c>
    </row>
    <row r="1614" spans="1:14" x14ac:dyDescent="0.25">
      <c r="A1614" s="56" t="s">
        <v>673</v>
      </c>
      <c r="B1614" s="56"/>
      <c r="C1614" s="56" t="s">
        <v>104</v>
      </c>
      <c r="D1614" s="56" t="s">
        <v>374</v>
      </c>
      <c r="E1614" s="56" t="s">
        <v>1760</v>
      </c>
      <c r="F1614" s="56" t="s">
        <v>1761</v>
      </c>
      <c r="G1614" s="56"/>
      <c r="H1614" s="56"/>
      <c r="I1614" s="56" t="s">
        <v>110</v>
      </c>
      <c r="J1614" s="56" t="s">
        <v>476</v>
      </c>
      <c r="K1614" s="56" t="s">
        <v>52</v>
      </c>
      <c r="L1614" s="56">
        <v>0</v>
      </c>
      <c r="M1614" s="56" t="str">
        <f t="shared" si="50"/>
        <v>TB_ANA_MM_SALES_ITEM_EMP.SALES_VAT</v>
      </c>
      <c r="N1614" s="54" t="str">
        <f t="shared" si="51"/>
        <v>월매출품목사원^TB_ANA_MM_SALES_ITEM_EMP^매출부가세액^SALES_VAT^^NUMBER^20,5^Y^0</v>
      </c>
    </row>
    <row r="1615" spans="1:14" x14ac:dyDescent="0.25">
      <c r="A1615" s="56" t="s">
        <v>673</v>
      </c>
      <c r="B1615" s="56"/>
      <c r="C1615" s="56" t="s">
        <v>104</v>
      </c>
      <c r="D1615" s="56" t="s">
        <v>374</v>
      </c>
      <c r="E1615" s="56" t="s">
        <v>488</v>
      </c>
      <c r="F1615" s="56" t="s">
        <v>495</v>
      </c>
      <c r="G1615" s="56"/>
      <c r="H1615" s="56"/>
      <c r="I1615" s="56" t="s">
        <v>110</v>
      </c>
      <c r="J1615" s="56" t="s">
        <v>476</v>
      </c>
      <c r="K1615" s="56" t="s">
        <v>52</v>
      </c>
      <c r="L1615" s="56">
        <v>0</v>
      </c>
      <c r="M1615" s="56" t="str">
        <f t="shared" si="50"/>
        <v>TB_ANA_MM_SALES_ITEM_EMP.DC_AMT</v>
      </c>
      <c r="N1615" s="54" t="str">
        <f t="shared" si="51"/>
        <v>월매출품목사원^TB_ANA_MM_SALES_ITEM_EMP^할인금액^DC_AMT^^NUMBER^20,5^Y^0</v>
      </c>
    </row>
    <row r="1616" spans="1:14" x14ac:dyDescent="0.25">
      <c r="A1616" s="56" t="s">
        <v>673</v>
      </c>
      <c r="B1616" s="56"/>
      <c r="C1616" s="56" t="s">
        <v>104</v>
      </c>
      <c r="D1616" s="56" t="s">
        <v>374</v>
      </c>
      <c r="E1616" s="56" t="s">
        <v>644</v>
      </c>
      <c r="F1616" s="56" t="s">
        <v>565</v>
      </c>
      <c r="G1616" s="56"/>
      <c r="H1616" s="56"/>
      <c r="I1616" s="56" t="s">
        <v>110</v>
      </c>
      <c r="J1616" s="56" t="s">
        <v>476</v>
      </c>
      <c r="K1616" s="56" t="s">
        <v>52</v>
      </c>
      <c r="L1616" s="56">
        <v>0</v>
      </c>
      <c r="M1616" s="56" t="str">
        <f t="shared" si="50"/>
        <v>TB_ANA_MM_SALES_ITEM_EMP.COUP_DC_AMT</v>
      </c>
      <c r="N1616" s="54" t="str">
        <f t="shared" si="51"/>
        <v>월매출품목사원^TB_ANA_MM_SALES_ITEM_EMP^쿠폰할인금액^COUP_DC_AMT^^NUMBER^20,5^Y^0</v>
      </c>
    </row>
    <row r="1617" spans="1:14" x14ac:dyDescent="0.25">
      <c r="A1617" s="56" t="s">
        <v>673</v>
      </c>
      <c r="B1617" s="56"/>
      <c r="C1617" s="56" t="s">
        <v>104</v>
      </c>
      <c r="D1617" s="56" t="s">
        <v>374</v>
      </c>
      <c r="E1617" s="56" t="s">
        <v>646</v>
      </c>
      <c r="F1617" s="56" t="s">
        <v>567</v>
      </c>
      <c r="G1617" s="56"/>
      <c r="H1617" s="56"/>
      <c r="I1617" s="56" t="s">
        <v>110</v>
      </c>
      <c r="J1617" s="56" t="s">
        <v>476</v>
      </c>
      <c r="K1617" s="56" t="s">
        <v>52</v>
      </c>
      <c r="L1617" s="56">
        <v>0</v>
      </c>
      <c r="M1617" s="56" t="str">
        <f t="shared" si="50"/>
        <v>TB_ANA_MM_SALES_ITEM_EMP.CUST_DC_AMT</v>
      </c>
      <c r="N1617" s="54" t="str">
        <f t="shared" si="51"/>
        <v>월매출품목사원^TB_ANA_MM_SALES_ITEM_EMP^고객할인금액^CUST_DC_AMT^^NUMBER^20,5^Y^0</v>
      </c>
    </row>
    <row r="1618" spans="1:14" x14ac:dyDescent="0.25">
      <c r="A1618" s="56" t="s">
        <v>673</v>
      </c>
      <c r="B1618" s="56"/>
      <c r="C1618" s="56" t="s">
        <v>104</v>
      </c>
      <c r="D1618" s="56" t="s">
        <v>374</v>
      </c>
      <c r="E1618" s="56" t="s">
        <v>489</v>
      </c>
      <c r="F1618" s="56" t="s">
        <v>496</v>
      </c>
      <c r="G1618" s="56"/>
      <c r="H1618" s="56"/>
      <c r="I1618" s="56" t="s">
        <v>110</v>
      </c>
      <c r="J1618" s="56" t="s">
        <v>476</v>
      </c>
      <c r="K1618" s="56" t="s">
        <v>52</v>
      </c>
      <c r="L1618" s="56">
        <v>0</v>
      </c>
      <c r="M1618" s="56" t="str">
        <f t="shared" si="50"/>
        <v>TB_ANA_MM_SALES_ITEM_EMP.PROM_DC_AMT</v>
      </c>
      <c r="N1618" s="54" t="str">
        <f t="shared" si="51"/>
        <v>월매출품목사원^TB_ANA_MM_SALES_ITEM_EMP^프로모션할인금액^PROM_DC_AMT^^NUMBER^20,5^Y^0</v>
      </c>
    </row>
    <row r="1619" spans="1:14" x14ac:dyDescent="0.25">
      <c r="A1619" s="56" t="s">
        <v>673</v>
      </c>
      <c r="B1619" s="56"/>
      <c r="C1619" s="56" t="s">
        <v>104</v>
      </c>
      <c r="D1619" s="56" t="s">
        <v>374</v>
      </c>
      <c r="E1619" s="56" t="s">
        <v>2284</v>
      </c>
      <c r="F1619" s="56" t="s">
        <v>2285</v>
      </c>
      <c r="G1619" s="56"/>
      <c r="H1619" s="56"/>
      <c r="I1619" s="56" t="s">
        <v>110</v>
      </c>
      <c r="J1619" s="56" t="s">
        <v>476</v>
      </c>
      <c r="K1619" s="56" t="s">
        <v>52</v>
      </c>
      <c r="L1619" s="56">
        <v>0</v>
      </c>
      <c r="M1619" s="56" t="str">
        <f t="shared" si="50"/>
        <v>TB_ANA_MM_SALES_ITEM_EMP.PROM_PRESENT_AMT</v>
      </c>
      <c r="N1619" s="54" t="str">
        <f t="shared" si="51"/>
        <v>월매출품목사원^TB_ANA_MM_SALES_ITEM_EMP^프로모션증정금액^PROM_PRESENT_AMT^^NUMBER^20,5^Y^0</v>
      </c>
    </row>
    <row r="1620" spans="1:14" x14ac:dyDescent="0.25">
      <c r="A1620" s="56" t="s">
        <v>673</v>
      </c>
      <c r="B1620" s="56"/>
      <c r="C1620" s="56" t="s">
        <v>104</v>
      </c>
      <c r="D1620" s="56" t="s">
        <v>374</v>
      </c>
      <c r="E1620" s="56" t="s">
        <v>490</v>
      </c>
      <c r="F1620" s="56" t="s">
        <v>497</v>
      </c>
      <c r="G1620" s="56"/>
      <c r="H1620" s="56"/>
      <c r="I1620" s="56" t="s">
        <v>110</v>
      </c>
      <c r="J1620" s="56" t="s">
        <v>476</v>
      </c>
      <c r="K1620" s="56" t="s">
        <v>52</v>
      </c>
      <c r="L1620" s="56">
        <v>0</v>
      </c>
      <c r="M1620" s="56" t="str">
        <f t="shared" si="50"/>
        <v>TB_ANA_MM_SALES_ITEM_EMP.NON_SALES_DC_AMT</v>
      </c>
      <c r="N1620" s="54" t="str">
        <f t="shared" si="51"/>
        <v>월매출품목사원^TB_ANA_MM_SALES_ITEM_EMP^비매출할인금액^NON_SALES_DC_AMT^^NUMBER^20,5^Y^0</v>
      </c>
    </row>
    <row r="1621" spans="1:14" x14ac:dyDescent="0.25">
      <c r="A1621" s="56" t="s">
        <v>673</v>
      </c>
      <c r="B1621" s="56"/>
      <c r="C1621" s="56" t="s">
        <v>104</v>
      </c>
      <c r="D1621" s="56" t="s">
        <v>374</v>
      </c>
      <c r="E1621" s="56" t="s">
        <v>2289</v>
      </c>
      <c r="F1621" s="56" t="s">
        <v>2290</v>
      </c>
      <c r="G1621" s="56"/>
      <c r="H1621" s="56"/>
      <c r="I1621" s="56" t="s">
        <v>110</v>
      </c>
      <c r="J1621" s="56" t="s">
        <v>476</v>
      </c>
      <c r="K1621" s="56" t="s">
        <v>52</v>
      </c>
      <c r="L1621" s="56">
        <v>0</v>
      </c>
      <c r="M1621" s="56" t="str">
        <f t="shared" si="50"/>
        <v>TB_ANA_MM_SALES_ITEM_EMP.NON_SALES_PRESENT_AMT</v>
      </c>
      <c r="N1621" s="54" t="str">
        <f t="shared" si="51"/>
        <v>월매출품목사원^TB_ANA_MM_SALES_ITEM_EMP^비매출증정금액^NON_SALES_PRESENT_AMT^^NUMBER^20,5^Y^0</v>
      </c>
    </row>
    <row r="1622" spans="1:14" x14ac:dyDescent="0.25">
      <c r="A1622" s="56" t="s">
        <v>673</v>
      </c>
      <c r="B1622" s="56"/>
      <c r="C1622" s="56" t="s">
        <v>104</v>
      </c>
      <c r="D1622" s="56" t="s">
        <v>374</v>
      </c>
      <c r="E1622" s="56" t="s">
        <v>2291</v>
      </c>
      <c r="F1622" s="56" t="s">
        <v>2292</v>
      </c>
      <c r="G1622" s="56"/>
      <c r="H1622" s="56"/>
      <c r="I1622" s="56" t="s">
        <v>110</v>
      </c>
      <c r="J1622" s="56" t="s">
        <v>476</v>
      </c>
      <c r="K1622" s="56" t="s">
        <v>52</v>
      </c>
      <c r="L1622" s="56">
        <v>0</v>
      </c>
      <c r="M1622" s="56" t="str">
        <f t="shared" si="50"/>
        <v>TB_ANA_MM_SALES_ITEM_EMP.NON_SALES_TESTER_AMT</v>
      </c>
      <c r="N1622" s="54" t="str">
        <f t="shared" si="51"/>
        <v>월매출품목사원^TB_ANA_MM_SALES_ITEM_EMP^비매출테스터금액^NON_SALES_TESTER_AMT^^NUMBER^20,5^Y^0</v>
      </c>
    </row>
    <row r="1623" spans="1:14" x14ac:dyDescent="0.25">
      <c r="A1623" s="56" t="s">
        <v>673</v>
      </c>
      <c r="B1623" s="56"/>
      <c r="C1623" s="56" t="s">
        <v>104</v>
      </c>
      <c r="D1623" s="56" t="s">
        <v>374</v>
      </c>
      <c r="E1623" s="56" t="s">
        <v>2293</v>
      </c>
      <c r="F1623" s="56" t="s">
        <v>2294</v>
      </c>
      <c r="G1623" s="56"/>
      <c r="H1623" s="56"/>
      <c r="I1623" s="56" t="s">
        <v>110</v>
      </c>
      <c r="J1623" s="56" t="s">
        <v>476</v>
      </c>
      <c r="K1623" s="56" t="s">
        <v>52</v>
      </c>
      <c r="L1623" s="56">
        <v>0</v>
      </c>
      <c r="M1623" s="56" t="str">
        <f t="shared" si="50"/>
        <v>TB_ANA_MM_SALES_ITEM_EMP.NON_SALES_DONATE_AMT</v>
      </c>
      <c r="N1623" s="54" t="str">
        <f t="shared" si="51"/>
        <v>월매출품목사원^TB_ANA_MM_SALES_ITEM_EMP^비매출기부금액^NON_SALES_DONATE_AMT^^NUMBER^20,5^Y^0</v>
      </c>
    </row>
    <row r="1624" spans="1:14" x14ac:dyDescent="0.25">
      <c r="A1624" s="56" t="s">
        <v>673</v>
      </c>
      <c r="B1624" s="56"/>
      <c r="C1624" s="56" t="s">
        <v>104</v>
      </c>
      <c r="D1624" s="56" t="s">
        <v>374</v>
      </c>
      <c r="E1624" s="56" t="s">
        <v>2295</v>
      </c>
      <c r="F1624" s="56" t="s">
        <v>2296</v>
      </c>
      <c r="G1624" s="56"/>
      <c r="H1624" s="56"/>
      <c r="I1624" s="56" t="s">
        <v>110</v>
      </c>
      <c r="J1624" s="56" t="s">
        <v>476</v>
      </c>
      <c r="K1624" s="56" t="s">
        <v>52</v>
      </c>
      <c r="L1624" s="56">
        <v>0</v>
      </c>
      <c r="M1624" s="56" t="str">
        <f t="shared" si="50"/>
        <v>TB_ANA_MM_SALES_ITEM_EMP.NON_SALES_ETC_AMT</v>
      </c>
      <c r="N1624" s="54" t="str">
        <f t="shared" si="51"/>
        <v>월매출품목사원^TB_ANA_MM_SALES_ITEM_EMP^비매출기타금액^NON_SALES_ETC_AMT^^NUMBER^20,5^Y^0</v>
      </c>
    </row>
    <row r="1625" spans="1:14" x14ac:dyDescent="0.25">
      <c r="A1625" s="56" t="s">
        <v>673</v>
      </c>
      <c r="B1625" s="56"/>
      <c r="C1625" s="56" t="s">
        <v>104</v>
      </c>
      <c r="D1625" s="56" t="s">
        <v>374</v>
      </c>
      <c r="E1625" s="56" t="s">
        <v>2256</v>
      </c>
      <c r="F1625" s="56" t="s">
        <v>2257</v>
      </c>
      <c r="G1625" s="56"/>
      <c r="H1625" s="56"/>
      <c r="I1625" s="56" t="s">
        <v>110</v>
      </c>
      <c r="J1625" s="56" t="s">
        <v>476</v>
      </c>
      <c r="K1625" s="56" t="s">
        <v>52</v>
      </c>
      <c r="L1625" s="56">
        <v>0</v>
      </c>
      <c r="M1625" s="56" t="str">
        <f t="shared" si="50"/>
        <v>TB_ANA_MM_SALES_ITEM_EMP.BILL_CNT</v>
      </c>
      <c r="N1625" s="54" t="str">
        <f t="shared" si="51"/>
        <v>월매출품목사원^TB_ANA_MM_SALES_ITEM_EMP^영수증건수^BILL_CNT^^NUMBER^20,5^Y^0</v>
      </c>
    </row>
    <row r="1626" spans="1:14" x14ac:dyDescent="0.25">
      <c r="A1626" s="56" t="s">
        <v>673</v>
      </c>
      <c r="B1626" s="56"/>
      <c r="C1626" s="56" t="s">
        <v>104</v>
      </c>
      <c r="D1626" s="56" t="s">
        <v>374</v>
      </c>
      <c r="E1626" s="56" t="s">
        <v>1141</v>
      </c>
      <c r="F1626" s="56" t="s">
        <v>1142</v>
      </c>
      <c r="G1626" s="56"/>
      <c r="H1626" s="56"/>
      <c r="I1626" s="56" t="s">
        <v>110</v>
      </c>
      <c r="J1626" s="56" t="s">
        <v>476</v>
      </c>
      <c r="K1626" s="56" t="s">
        <v>52</v>
      </c>
      <c r="L1626" s="56">
        <v>0</v>
      </c>
      <c r="M1626" s="56" t="str">
        <f t="shared" si="50"/>
        <v>TB_ANA_MM_SALES_ITEM_EMP.SALES_QTY</v>
      </c>
      <c r="N1626" s="54" t="str">
        <f t="shared" si="51"/>
        <v>월매출품목사원^TB_ANA_MM_SALES_ITEM_EMP^매출수량^SALES_QTY^^NUMBER^20,5^Y^0</v>
      </c>
    </row>
    <row r="1627" spans="1:14" x14ac:dyDescent="0.25">
      <c r="A1627" s="56" t="s">
        <v>673</v>
      </c>
      <c r="B1627" s="56"/>
      <c r="C1627" s="56" t="s">
        <v>104</v>
      </c>
      <c r="D1627" s="56" t="s">
        <v>374</v>
      </c>
      <c r="E1627" s="56" t="s">
        <v>2297</v>
      </c>
      <c r="F1627" s="56" t="s">
        <v>2298</v>
      </c>
      <c r="G1627" s="56"/>
      <c r="H1627" s="56"/>
      <c r="I1627" s="56" t="s">
        <v>110</v>
      </c>
      <c r="J1627" s="56" t="s">
        <v>476</v>
      </c>
      <c r="K1627" s="56" t="s">
        <v>52</v>
      </c>
      <c r="L1627" s="56">
        <v>0</v>
      </c>
      <c r="M1627" s="56" t="str">
        <f t="shared" si="50"/>
        <v>TB_ANA_MM_SALES_ITEM_EMP.PROM_DC_QTY</v>
      </c>
      <c r="N1627" s="54" t="str">
        <f t="shared" si="51"/>
        <v>월매출품목사원^TB_ANA_MM_SALES_ITEM_EMP^프로모션할인수량^PROM_DC_QTY^^NUMBER^20,5^Y^0</v>
      </c>
    </row>
    <row r="1628" spans="1:14" x14ac:dyDescent="0.25">
      <c r="A1628" s="56" t="s">
        <v>673</v>
      </c>
      <c r="B1628" s="56"/>
      <c r="C1628" s="56" t="s">
        <v>104</v>
      </c>
      <c r="D1628" s="56" t="s">
        <v>374</v>
      </c>
      <c r="E1628" s="56" t="s">
        <v>833</v>
      </c>
      <c r="F1628" s="56" t="s">
        <v>842</v>
      </c>
      <c r="G1628" s="56"/>
      <c r="H1628" s="56"/>
      <c r="I1628" s="56" t="s">
        <v>110</v>
      </c>
      <c r="J1628" s="56" t="s">
        <v>476</v>
      </c>
      <c r="K1628" s="56" t="s">
        <v>52</v>
      </c>
      <c r="L1628" s="56">
        <v>0</v>
      </c>
      <c r="M1628" s="56" t="str">
        <f t="shared" si="50"/>
        <v>TB_ANA_MM_SALES_ITEM_EMP.PROM_PRESENT_QTY</v>
      </c>
      <c r="N1628" s="54" t="str">
        <f t="shared" si="51"/>
        <v>월매출품목사원^TB_ANA_MM_SALES_ITEM_EMP^프로모션증정수량^PROM_PRESENT_QTY^^NUMBER^20,5^Y^0</v>
      </c>
    </row>
    <row r="1629" spans="1:14" x14ac:dyDescent="0.25">
      <c r="A1629" s="56" t="s">
        <v>673</v>
      </c>
      <c r="B1629" s="56"/>
      <c r="C1629" s="56" t="s">
        <v>104</v>
      </c>
      <c r="D1629" s="56" t="s">
        <v>374</v>
      </c>
      <c r="E1629" s="56" t="s">
        <v>1139</v>
      </c>
      <c r="F1629" s="56" t="s">
        <v>1140</v>
      </c>
      <c r="G1629" s="56"/>
      <c r="H1629" s="56"/>
      <c r="I1629" s="56" t="s">
        <v>110</v>
      </c>
      <c r="J1629" s="56" t="s">
        <v>476</v>
      </c>
      <c r="K1629" s="56" t="s">
        <v>52</v>
      </c>
      <c r="L1629" s="56">
        <v>0</v>
      </c>
      <c r="M1629" s="56" t="str">
        <f t="shared" si="50"/>
        <v>TB_ANA_MM_SALES_ITEM_EMP.NON_SALES_QTY</v>
      </c>
      <c r="N1629" s="54" t="str">
        <f t="shared" si="51"/>
        <v>월매출품목사원^TB_ANA_MM_SALES_ITEM_EMP^비매출수량^NON_SALES_QTY^^NUMBER^20,5^Y^0</v>
      </c>
    </row>
    <row r="1630" spans="1:14" x14ac:dyDescent="0.25">
      <c r="A1630" s="56" t="s">
        <v>673</v>
      </c>
      <c r="B1630" s="56"/>
      <c r="C1630" s="56" t="s">
        <v>104</v>
      </c>
      <c r="D1630" s="56" t="s">
        <v>374</v>
      </c>
      <c r="E1630" s="56" t="s">
        <v>2299</v>
      </c>
      <c r="F1630" s="56" t="s">
        <v>2300</v>
      </c>
      <c r="G1630" s="56"/>
      <c r="H1630" s="56"/>
      <c r="I1630" s="56" t="s">
        <v>110</v>
      </c>
      <c r="J1630" s="56" t="s">
        <v>476</v>
      </c>
      <c r="K1630" s="56" t="s">
        <v>52</v>
      </c>
      <c r="L1630" s="56">
        <v>0</v>
      </c>
      <c r="M1630" s="56" t="str">
        <f t="shared" si="50"/>
        <v>TB_ANA_MM_SALES_ITEM_EMP.NON_SALES_PRESENT_QTY</v>
      </c>
      <c r="N1630" s="54" t="str">
        <f t="shared" si="51"/>
        <v>월매출품목사원^TB_ANA_MM_SALES_ITEM_EMP^비매출증정수량^NON_SALES_PRESENT_QTY^^NUMBER^20,5^Y^0</v>
      </c>
    </row>
    <row r="1631" spans="1:14" x14ac:dyDescent="0.25">
      <c r="A1631" s="56" t="s">
        <v>673</v>
      </c>
      <c r="B1631" s="56"/>
      <c r="C1631" s="56" t="s">
        <v>104</v>
      </c>
      <c r="D1631" s="56" t="s">
        <v>374</v>
      </c>
      <c r="E1631" s="56" t="s">
        <v>2301</v>
      </c>
      <c r="F1631" s="56" t="s">
        <v>2302</v>
      </c>
      <c r="G1631" s="56"/>
      <c r="H1631" s="56"/>
      <c r="I1631" s="56" t="s">
        <v>110</v>
      </c>
      <c r="J1631" s="56" t="s">
        <v>476</v>
      </c>
      <c r="K1631" s="56" t="s">
        <v>52</v>
      </c>
      <c r="L1631" s="56">
        <v>0</v>
      </c>
      <c r="M1631" s="56" t="str">
        <f t="shared" si="50"/>
        <v>TB_ANA_MM_SALES_ITEM_EMP.NON_SALES_TESTER_QTY</v>
      </c>
      <c r="N1631" s="54" t="str">
        <f t="shared" si="51"/>
        <v>월매출품목사원^TB_ANA_MM_SALES_ITEM_EMP^비매출테스터수량^NON_SALES_TESTER_QTY^^NUMBER^20,5^Y^0</v>
      </c>
    </row>
    <row r="1632" spans="1:14" x14ac:dyDescent="0.25">
      <c r="A1632" s="56" t="s">
        <v>673</v>
      </c>
      <c r="B1632" s="56"/>
      <c r="C1632" s="56" t="s">
        <v>104</v>
      </c>
      <c r="D1632" s="56" t="s">
        <v>374</v>
      </c>
      <c r="E1632" s="56" t="s">
        <v>2303</v>
      </c>
      <c r="F1632" s="56" t="s">
        <v>2304</v>
      </c>
      <c r="G1632" s="56"/>
      <c r="H1632" s="56"/>
      <c r="I1632" s="56" t="s">
        <v>110</v>
      </c>
      <c r="J1632" s="56" t="s">
        <v>476</v>
      </c>
      <c r="K1632" s="56" t="s">
        <v>52</v>
      </c>
      <c r="L1632" s="56">
        <v>0</v>
      </c>
      <c r="M1632" s="56" t="str">
        <f t="shared" si="50"/>
        <v>TB_ANA_MM_SALES_ITEM_EMP.NON_SALES_DONATE_QTY</v>
      </c>
      <c r="N1632" s="54" t="str">
        <f t="shared" si="51"/>
        <v>월매출품목사원^TB_ANA_MM_SALES_ITEM_EMP^비매출기부수량^NON_SALES_DONATE_QTY^^NUMBER^20,5^Y^0</v>
      </c>
    </row>
    <row r="1633" spans="1:14" x14ac:dyDescent="0.25">
      <c r="A1633" s="56" t="s">
        <v>673</v>
      </c>
      <c r="B1633" s="56"/>
      <c r="C1633" s="56" t="s">
        <v>104</v>
      </c>
      <c r="D1633" s="56" t="s">
        <v>374</v>
      </c>
      <c r="E1633" s="56" t="s">
        <v>2305</v>
      </c>
      <c r="F1633" s="56" t="s">
        <v>2306</v>
      </c>
      <c r="G1633" s="56"/>
      <c r="H1633" s="56"/>
      <c r="I1633" s="56" t="s">
        <v>110</v>
      </c>
      <c r="J1633" s="56" t="s">
        <v>476</v>
      </c>
      <c r="K1633" s="56" t="s">
        <v>52</v>
      </c>
      <c r="L1633" s="56">
        <v>0</v>
      </c>
      <c r="M1633" s="56" t="str">
        <f t="shared" si="50"/>
        <v>TB_ANA_MM_SALES_ITEM_EMP.NON_SALES_ETC_QTY</v>
      </c>
      <c r="N1633" s="54" t="str">
        <f t="shared" si="51"/>
        <v>월매출품목사원^TB_ANA_MM_SALES_ITEM_EMP^비매출기타수량^NON_SALES_ETC_QTY^^NUMBER^20,5^Y^0</v>
      </c>
    </row>
    <row r="1634" spans="1:14" x14ac:dyDescent="0.25">
      <c r="A1634" s="56" t="s">
        <v>673</v>
      </c>
      <c r="B1634" s="56"/>
      <c r="C1634" s="56" t="s">
        <v>104</v>
      </c>
      <c r="D1634" s="56" t="s">
        <v>374</v>
      </c>
      <c r="E1634" s="56" t="s">
        <v>606</v>
      </c>
      <c r="F1634" s="56" t="s">
        <v>527</v>
      </c>
      <c r="G1634" s="56"/>
      <c r="H1634" s="56"/>
      <c r="I1634" s="56" t="s">
        <v>110</v>
      </c>
      <c r="J1634" s="56" t="s">
        <v>476</v>
      </c>
      <c r="K1634" s="56" t="s">
        <v>52</v>
      </c>
      <c r="L1634" s="56">
        <v>0</v>
      </c>
      <c r="M1634" s="56" t="str">
        <f t="shared" si="50"/>
        <v>TB_ANA_MM_SALES_ITEM_EMP.CNCL_CNT</v>
      </c>
      <c r="N1634" s="54" t="str">
        <f t="shared" si="51"/>
        <v>월매출품목사원^TB_ANA_MM_SALES_ITEM_EMP^취소건수^CNCL_CNT^^NUMBER^20,5^Y^0</v>
      </c>
    </row>
    <row r="1635" spans="1:14" x14ac:dyDescent="0.25">
      <c r="A1635" s="56" t="s">
        <v>673</v>
      </c>
      <c r="B1635" s="56"/>
      <c r="C1635" s="56" t="s">
        <v>104</v>
      </c>
      <c r="D1635" s="56" t="s">
        <v>374</v>
      </c>
      <c r="E1635" s="56" t="s">
        <v>2307</v>
      </c>
      <c r="F1635" s="56" t="s">
        <v>843</v>
      </c>
      <c r="G1635" s="56"/>
      <c r="H1635" s="56"/>
      <c r="I1635" s="56" t="s">
        <v>110</v>
      </c>
      <c r="J1635" s="56" t="s">
        <v>476</v>
      </c>
      <c r="K1635" s="56" t="s">
        <v>52</v>
      </c>
      <c r="L1635" s="56">
        <v>0</v>
      </c>
      <c r="M1635" s="56" t="str">
        <f t="shared" si="50"/>
        <v>TB_ANA_MM_SALES_ITEM_EMP.SALES_CNCL_QTY</v>
      </c>
      <c r="N1635" s="54" t="str">
        <f t="shared" si="51"/>
        <v>월매출품목사원^TB_ANA_MM_SALES_ITEM_EMP^매출취소수량^SALES_CNCL_QTY^^NUMBER^20,5^Y^0</v>
      </c>
    </row>
    <row r="1636" spans="1:14" x14ac:dyDescent="0.25">
      <c r="A1636" s="56" t="s">
        <v>673</v>
      </c>
      <c r="B1636" s="56"/>
      <c r="C1636" s="56" t="s">
        <v>104</v>
      </c>
      <c r="D1636" s="56" t="s">
        <v>374</v>
      </c>
      <c r="E1636" s="56" t="s">
        <v>2268</v>
      </c>
      <c r="F1636" s="56" t="s">
        <v>2269</v>
      </c>
      <c r="G1636" s="56"/>
      <c r="H1636" s="56"/>
      <c r="I1636" s="56" t="s">
        <v>110</v>
      </c>
      <c r="J1636" s="56" t="s">
        <v>476</v>
      </c>
      <c r="K1636" s="56" t="s">
        <v>52</v>
      </c>
      <c r="L1636" s="56">
        <v>0</v>
      </c>
      <c r="M1636" s="56" t="str">
        <f t="shared" si="50"/>
        <v>TB_ANA_MM_SALES_ITEM_EMP.SALES_CNCL_TOT_AMT</v>
      </c>
      <c r="N1636" s="54" t="str">
        <f t="shared" si="51"/>
        <v>월매출품목사원^TB_ANA_MM_SALES_ITEM_EMP^매출취소총금액^SALES_CNCL_TOT_AMT^^NUMBER^20,5^Y^0</v>
      </c>
    </row>
    <row r="1637" spans="1:14" x14ac:dyDescent="0.25">
      <c r="A1637" s="56" t="s">
        <v>673</v>
      </c>
      <c r="B1637" s="56"/>
      <c r="C1637" s="56" t="s">
        <v>104</v>
      </c>
      <c r="D1637" s="56" t="s">
        <v>374</v>
      </c>
      <c r="E1637" s="56" t="s">
        <v>2308</v>
      </c>
      <c r="F1637" s="56" t="s">
        <v>2309</v>
      </c>
      <c r="G1637" s="56"/>
      <c r="H1637" s="56"/>
      <c r="I1637" s="56" t="s">
        <v>110</v>
      </c>
      <c r="J1637" s="56" t="s">
        <v>476</v>
      </c>
      <c r="K1637" s="56" t="s">
        <v>52</v>
      </c>
      <c r="L1637" s="56">
        <v>0</v>
      </c>
      <c r="M1637" s="56" t="str">
        <f t="shared" si="50"/>
        <v>TB_ANA_MM_SALES_ITEM_EMP.SALES_CNCL_AMT</v>
      </c>
      <c r="N1637" s="54" t="str">
        <f t="shared" si="51"/>
        <v>월매출품목사원^TB_ANA_MM_SALES_ITEM_EMP^매출취소금액^SALES_CNCL_AMT^^NUMBER^20,5^Y^0</v>
      </c>
    </row>
    <row r="1638" spans="1:14" x14ac:dyDescent="0.25">
      <c r="A1638" s="56" t="s">
        <v>673</v>
      </c>
      <c r="B1638" s="56"/>
      <c r="C1638" s="56" t="s">
        <v>104</v>
      </c>
      <c r="D1638" s="56" t="s">
        <v>374</v>
      </c>
      <c r="E1638" s="56" t="s">
        <v>2310</v>
      </c>
      <c r="F1638" s="56" t="s">
        <v>2311</v>
      </c>
      <c r="G1638" s="56"/>
      <c r="H1638" s="56"/>
      <c r="I1638" s="56" t="s">
        <v>110</v>
      </c>
      <c r="J1638" s="56" t="s">
        <v>476</v>
      </c>
      <c r="K1638" s="56" t="s">
        <v>52</v>
      </c>
      <c r="L1638" s="56">
        <v>0</v>
      </c>
      <c r="M1638" s="56" t="str">
        <f t="shared" si="50"/>
        <v>TB_ANA_MM_SALES_ITEM_EMP.SALES_CNCL_SUPP_AMT</v>
      </c>
      <c r="N1638" s="54" t="str">
        <f t="shared" si="51"/>
        <v>월매출품목사원^TB_ANA_MM_SALES_ITEM_EMP^매출취소공급금액^SALES_CNCL_SUPP_AMT^^NUMBER^20,5^Y^0</v>
      </c>
    </row>
    <row r="1639" spans="1:14" x14ac:dyDescent="0.25">
      <c r="A1639" s="56" t="s">
        <v>673</v>
      </c>
      <c r="B1639" s="56"/>
      <c r="C1639" s="56" t="s">
        <v>104</v>
      </c>
      <c r="D1639" s="56" t="s">
        <v>374</v>
      </c>
      <c r="E1639" s="56" t="s">
        <v>2312</v>
      </c>
      <c r="F1639" s="56" t="s">
        <v>2313</v>
      </c>
      <c r="G1639" s="56"/>
      <c r="H1639" s="56"/>
      <c r="I1639" s="56" t="s">
        <v>110</v>
      </c>
      <c r="J1639" s="56" t="s">
        <v>476</v>
      </c>
      <c r="K1639" s="56" t="s">
        <v>52</v>
      </c>
      <c r="L1639" s="56">
        <v>0</v>
      </c>
      <c r="M1639" s="56" t="str">
        <f t="shared" si="50"/>
        <v>TB_ANA_MM_SALES_ITEM_EMP.SALES_CNCL_VAT</v>
      </c>
      <c r="N1639" s="54" t="str">
        <f t="shared" si="51"/>
        <v>월매출품목사원^TB_ANA_MM_SALES_ITEM_EMP^매출취소부가세액^SALES_CNCL_VAT^^NUMBER^20,5^Y^0</v>
      </c>
    </row>
    <row r="1640" spans="1:14" x14ac:dyDescent="0.25">
      <c r="A1640" s="56" t="s">
        <v>673</v>
      </c>
      <c r="B1640" s="56"/>
      <c r="C1640" s="56" t="s">
        <v>104</v>
      </c>
      <c r="D1640" s="56" t="s">
        <v>374</v>
      </c>
      <c r="E1640" s="56" t="s">
        <v>53</v>
      </c>
      <c r="F1640" s="56" t="s">
        <v>54</v>
      </c>
      <c r="G1640" s="56"/>
      <c r="H1640" s="56"/>
      <c r="I1640" s="56" t="s">
        <v>37</v>
      </c>
      <c r="J1640" s="56">
        <v>14</v>
      </c>
      <c r="K1640" s="56" t="s">
        <v>52</v>
      </c>
      <c r="L1640" s="56"/>
      <c r="M1640" s="56" t="str">
        <f t="shared" si="50"/>
        <v>TB_ANA_MM_SALES_ITEM_EMP.REG_DTM</v>
      </c>
      <c r="N1640" s="54" t="str">
        <f t="shared" si="51"/>
        <v>월매출품목사원^TB_ANA_MM_SALES_ITEM_EMP^등록일시^REG_DTM^^VARCHAR2^14^Y^</v>
      </c>
    </row>
    <row r="1641" spans="1:14" x14ac:dyDescent="0.25">
      <c r="A1641" s="56" t="s">
        <v>673</v>
      </c>
      <c r="B1641" s="56"/>
      <c r="C1641" s="56" t="s">
        <v>104</v>
      </c>
      <c r="D1641" s="56" t="s">
        <v>374</v>
      </c>
      <c r="E1641" s="56" t="s">
        <v>55</v>
      </c>
      <c r="F1641" s="56" t="s">
        <v>56</v>
      </c>
      <c r="G1641" s="56"/>
      <c r="H1641" s="56"/>
      <c r="I1641" s="56" t="s">
        <v>37</v>
      </c>
      <c r="J1641" s="56">
        <v>32</v>
      </c>
      <c r="K1641" s="56" t="s">
        <v>52</v>
      </c>
      <c r="L1641" s="56"/>
      <c r="M1641" s="56" t="str">
        <f t="shared" si="50"/>
        <v>TB_ANA_MM_SALES_ITEM_EMP.REGR_ID</v>
      </c>
      <c r="N1641" s="54" t="str">
        <f t="shared" si="51"/>
        <v>월매출품목사원^TB_ANA_MM_SALES_ITEM_EMP^등록자ID^REGR_ID^^VARCHAR2^32^Y^</v>
      </c>
    </row>
    <row r="1642" spans="1:14" x14ac:dyDescent="0.25">
      <c r="A1642" s="56" t="s">
        <v>673</v>
      </c>
      <c r="B1642" s="56"/>
      <c r="C1642" s="56" t="s">
        <v>104</v>
      </c>
      <c r="D1642" s="56" t="s">
        <v>374</v>
      </c>
      <c r="E1642" s="56" t="s">
        <v>57</v>
      </c>
      <c r="F1642" s="56" t="s">
        <v>58</v>
      </c>
      <c r="G1642" s="56"/>
      <c r="H1642" s="56"/>
      <c r="I1642" s="56" t="s">
        <v>37</v>
      </c>
      <c r="J1642" s="56">
        <v>14</v>
      </c>
      <c r="K1642" s="56" t="s">
        <v>52</v>
      </c>
      <c r="L1642" s="56"/>
      <c r="M1642" s="56" t="str">
        <f t="shared" si="50"/>
        <v>TB_ANA_MM_SALES_ITEM_EMP.MOD_DTM</v>
      </c>
      <c r="N1642" s="54" t="str">
        <f t="shared" si="51"/>
        <v>월매출품목사원^TB_ANA_MM_SALES_ITEM_EMP^수정일시^MOD_DTM^^VARCHAR2^14^Y^</v>
      </c>
    </row>
    <row r="1643" spans="1:14" x14ac:dyDescent="0.25">
      <c r="A1643" s="56" t="s">
        <v>673</v>
      </c>
      <c r="B1643" s="56"/>
      <c r="C1643" s="56" t="s">
        <v>104</v>
      </c>
      <c r="D1643" s="56" t="s">
        <v>374</v>
      </c>
      <c r="E1643" s="56" t="s">
        <v>59</v>
      </c>
      <c r="F1643" s="56" t="s">
        <v>60</v>
      </c>
      <c r="G1643" s="56"/>
      <c r="H1643" s="56"/>
      <c r="I1643" s="56" t="s">
        <v>37</v>
      </c>
      <c r="J1643" s="56">
        <v>32</v>
      </c>
      <c r="K1643" s="56" t="s">
        <v>52</v>
      </c>
      <c r="L1643" s="56"/>
      <c r="M1643" s="56" t="str">
        <f t="shared" si="50"/>
        <v>TB_ANA_MM_SALES_ITEM_EMP.MODR_ID</v>
      </c>
      <c r="N1643" s="54" t="str">
        <f t="shared" si="51"/>
        <v>월매출품목사원^TB_ANA_MM_SALES_ITEM_EMP^수정자ID^MODR_ID^^VARCHAR2^32^Y^</v>
      </c>
    </row>
    <row r="1644" spans="1:14" x14ac:dyDescent="0.25">
      <c r="A1644" s="56" t="s">
        <v>673</v>
      </c>
      <c r="B1644" s="56"/>
      <c r="C1644" s="56" t="s">
        <v>104</v>
      </c>
      <c r="D1644" s="56" t="s">
        <v>374</v>
      </c>
      <c r="E1644" s="56" t="s">
        <v>2314</v>
      </c>
      <c r="F1644" s="56" t="s">
        <v>1051</v>
      </c>
      <c r="G1644" s="56"/>
      <c r="H1644" s="56"/>
      <c r="I1644" s="56" t="s">
        <v>110</v>
      </c>
      <c r="J1644" s="56" t="s">
        <v>476</v>
      </c>
      <c r="K1644" s="56" t="s">
        <v>52</v>
      </c>
      <c r="L1644" s="56">
        <v>0</v>
      </c>
      <c r="M1644" s="56" t="str">
        <f t="shared" si="50"/>
        <v>TB_ANA_MM_SALES_ITEM_EMP.EXCHG_CLC_AMT</v>
      </c>
      <c r="N1644" s="54" t="str">
        <f t="shared" si="51"/>
        <v>월매출품목사원^TB_ANA_MM_SALES_ITEM_EMP^교환회수금액^EXCHG_CLC_AMT^^NUMBER^20,5^Y^0</v>
      </c>
    </row>
    <row r="1645" spans="1:14" x14ac:dyDescent="0.25">
      <c r="A1645" s="56" t="s">
        <v>673</v>
      </c>
      <c r="B1645" s="56"/>
      <c r="C1645" s="56" t="s">
        <v>104</v>
      </c>
      <c r="D1645" s="56" t="s">
        <v>374</v>
      </c>
      <c r="E1645" s="56" t="s">
        <v>2315</v>
      </c>
      <c r="F1645" s="56" t="s">
        <v>1052</v>
      </c>
      <c r="G1645" s="56"/>
      <c r="H1645" s="56"/>
      <c r="I1645" s="56" t="s">
        <v>110</v>
      </c>
      <c r="J1645" s="56" t="s">
        <v>476</v>
      </c>
      <c r="K1645" s="56" t="s">
        <v>52</v>
      </c>
      <c r="L1645" s="56">
        <v>0</v>
      </c>
      <c r="M1645" s="56" t="str">
        <f t="shared" si="50"/>
        <v>TB_ANA_MM_SALES_ITEM_EMP.EXCHG_SALE_AMT</v>
      </c>
      <c r="N1645" s="54" t="str">
        <f t="shared" si="51"/>
        <v>월매출품목사원^TB_ANA_MM_SALES_ITEM_EMP^교환판매금액^EXCHG_SALE_AMT^^NUMBER^20,5^Y^0</v>
      </c>
    </row>
    <row r="1646" spans="1:14" x14ac:dyDescent="0.25">
      <c r="A1646" s="56" t="s">
        <v>673</v>
      </c>
      <c r="B1646" s="56"/>
      <c r="C1646" s="56" t="s">
        <v>104</v>
      </c>
      <c r="D1646" s="56" t="s">
        <v>374</v>
      </c>
      <c r="E1646" s="56" t="s">
        <v>2316</v>
      </c>
      <c r="F1646" s="56" t="s">
        <v>2317</v>
      </c>
      <c r="G1646" s="56"/>
      <c r="H1646" s="56"/>
      <c r="I1646" s="56" t="s">
        <v>110</v>
      </c>
      <c r="J1646" s="56" t="s">
        <v>476</v>
      </c>
      <c r="K1646" s="56" t="s">
        <v>52</v>
      </c>
      <c r="L1646" s="56">
        <v>0</v>
      </c>
      <c r="M1646" s="56" t="str">
        <f t="shared" si="50"/>
        <v>TB_ANA_MM_SALES_ITEM_EMP.EXCHG_CLC_QTY</v>
      </c>
      <c r="N1646" s="54" t="str">
        <f t="shared" si="51"/>
        <v>월매출품목사원^TB_ANA_MM_SALES_ITEM_EMP^교환회수수량^EXCHG_CLC_QTY^^NUMBER^20,5^Y^0</v>
      </c>
    </row>
    <row r="1647" spans="1:14" x14ac:dyDescent="0.25">
      <c r="A1647" s="56" t="s">
        <v>673</v>
      </c>
      <c r="B1647" s="56"/>
      <c r="C1647" s="56" t="s">
        <v>104</v>
      </c>
      <c r="D1647" s="56" t="s">
        <v>374</v>
      </c>
      <c r="E1647" s="56" t="s">
        <v>2318</v>
      </c>
      <c r="F1647" s="56" t="s">
        <v>2319</v>
      </c>
      <c r="G1647" s="56"/>
      <c r="H1647" s="56"/>
      <c r="I1647" s="56" t="s">
        <v>110</v>
      </c>
      <c r="J1647" s="56" t="s">
        <v>476</v>
      </c>
      <c r="K1647" s="56" t="s">
        <v>52</v>
      </c>
      <c r="L1647" s="56">
        <v>0</v>
      </c>
      <c r="M1647" s="56" t="str">
        <f t="shared" si="50"/>
        <v>TB_ANA_MM_SALES_ITEM_EMP.EXCHG_SALE_QTY</v>
      </c>
      <c r="N1647" s="54" t="str">
        <f t="shared" si="51"/>
        <v>월매출품목사원^TB_ANA_MM_SALES_ITEM_EMP^교환판매수량^EXCHG_SALE_QTY^^NUMBER^20,5^Y^0</v>
      </c>
    </row>
    <row r="1648" spans="1:14" x14ac:dyDescent="0.25">
      <c r="A1648" s="56" t="s">
        <v>673</v>
      </c>
      <c r="B1648" s="56"/>
      <c r="C1648" s="56" t="s">
        <v>104</v>
      </c>
      <c r="D1648" s="56" t="s">
        <v>374</v>
      </c>
      <c r="E1648" s="56" t="s">
        <v>1053</v>
      </c>
      <c r="F1648" s="56" t="s">
        <v>1055</v>
      </c>
      <c r="G1648" s="56"/>
      <c r="H1648" s="56"/>
      <c r="I1648" s="56" t="s">
        <v>110</v>
      </c>
      <c r="J1648" s="56" t="s">
        <v>476</v>
      </c>
      <c r="K1648" s="56" t="s">
        <v>52</v>
      </c>
      <c r="L1648" s="56">
        <v>0</v>
      </c>
      <c r="M1648" s="56" t="str">
        <f t="shared" si="50"/>
        <v>TB_ANA_MM_SALES_ITEM_EMP.SALES_CNCL_NOR_QTY</v>
      </c>
      <c r="N1648" s="54" t="str">
        <f t="shared" si="51"/>
        <v>월매출품목사원^TB_ANA_MM_SALES_ITEM_EMP^매출취소일반수량^SALES_CNCL_NOR_QTY^^NUMBER^20,5^Y^0</v>
      </c>
    </row>
    <row r="1649" spans="1:14" x14ac:dyDescent="0.25">
      <c r="A1649" s="56" t="s">
        <v>673</v>
      </c>
      <c r="B1649" s="56"/>
      <c r="C1649" s="56" t="s">
        <v>104</v>
      </c>
      <c r="D1649" s="56" t="s">
        <v>374</v>
      </c>
      <c r="E1649" s="56" t="s">
        <v>1054</v>
      </c>
      <c r="F1649" s="56" t="s">
        <v>1056</v>
      </c>
      <c r="G1649" s="56"/>
      <c r="H1649" s="56"/>
      <c r="I1649" s="56" t="s">
        <v>110</v>
      </c>
      <c r="J1649" s="56" t="s">
        <v>476</v>
      </c>
      <c r="K1649" s="56" t="s">
        <v>52</v>
      </c>
      <c r="L1649" s="56">
        <v>0</v>
      </c>
      <c r="M1649" s="56" t="str">
        <f t="shared" ref="M1649:M1712" si="52">CONCATENATE(D1649,".",F1649)</f>
        <v>TB_ANA_MM_SALES_ITEM_EMP.SALES_CNCL_CLAIM_QTY</v>
      </c>
      <c r="N1649" s="54" t="str">
        <f t="shared" si="51"/>
        <v>월매출품목사원^TB_ANA_MM_SALES_ITEM_EMP^매출취소클레임수량^SALES_CNCL_CLAIM_QTY^^NUMBER^20,5^Y^0</v>
      </c>
    </row>
    <row r="1650" spans="1:14" x14ac:dyDescent="0.25">
      <c r="A1650" s="56" t="s">
        <v>673</v>
      </c>
      <c r="B1650" s="56"/>
      <c r="C1650" s="56" t="s">
        <v>104</v>
      </c>
      <c r="D1650" s="56" t="s">
        <v>374</v>
      </c>
      <c r="E1650" s="56" t="s">
        <v>2320</v>
      </c>
      <c r="F1650" s="56" t="s">
        <v>2321</v>
      </c>
      <c r="G1650" s="56"/>
      <c r="H1650" s="56"/>
      <c r="I1650" s="56" t="s">
        <v>110</v>
      </c>
      <c r="J1650" s="56" t="s">
        <v>476</v>
      </c>
      <c r="K1650" s="56" t="s">
        <v>52</v>
      </c>
      <c r="L1650" s="56">
        <v>0</v>
      </c>
      <c r="M1650" s="56" t="str">
        <f t="shared" si="52"/>
        <v>TB_ANA_MM_SALES_ITEM_EMP.SALES_CNCL_NOR_AMT</v>
      </c>
      <c r="N1650" s="54" t="str">
        <f t="shared" si="51"/>
        <v>월매출품목사원^TB_ANA_MM_SALES_ITEM_EMP^매출취소일반금액^SALES_CNCL_NOR_AMT^^NUMBER^20,5^Y^0</v>
      </c>
    </row>
    <row r="1651" spans="1:14" x14ac:dyDescent="0.25">
      <c r="A1651" s="56" t="s">
        <v>673</v>
      </c>
      <c r="B1651" s="56"/>
      <c r="C1651" s="56" t="s">
        <v>104</v>
      </c>
      <c r="D1651" s="56" t="s">
        <v>374</v>
      </c>
      <c r="E1651" s="56" t="s">
        <v>2322</v>
      </c>
      <c r="F1651" s="56" t="s">
        <v>2323</v>
      </c>
      <c r="G1651" s="56"/>
      <c r="H1651" s="56"/>
      <c r="I1651" s="56" t="s">
        <v>110</v>
      </c>
      <c r="J1651" s="56" t="s">
        <v>476</v>
      </c>
      <c r="K1651" s="56" t="s">
        <v>52</v>
      </c>
      <c r="L1651" s="56">
        <v>0</v>
      </c>
      <c r="M1651" s="56" t="str">
        <f t="shared" si="52"/>
        <v>TB_ANA_MM_SALES_ITEM_EMP.SALES_CNCL_CLAIM_AMT</v>
      </c>
      <c r="N1651" s="54" t="str">
        <f t="shared" si="51"/>
        <v>월매출품목사원^TB_ANA_MM_SALES_ITEM_EMP^매출취소클레임금액^SALES_CNCL_CLAIM_AMT^^NUMBER^20,5^Y^0</v>
      </c>
    </row>
    <row r="1652" spans="1:14" x14ac:dyDescent="0.25">
      <c r="A1652" s="56" t="s">
        <v>673</v>
      </c>
      <c r="B1652" s="56"/>
      <c r="C1652" s="56" t="s">
        <v>377</v>
      </c>
      <c r="D1652" s="56" t="s">
        <v>378</v>
      </c>
      <c r="E1652" s="56" t="s">
        <v>1458</v>
      </c>
      <c r="F1652" s="56" t="s">
        <v>1459</v>
      </c>
      <c r="G1652" s="56" t="s">
        <v>52</v>
      </c>
      <c r="H1652" s="56"/>
      <c r="I1652" s="56" t="s">
        <v>37</v>
      </c>
      <c r="J1652" s="56">
        <v>6</v>
      </c>
      <c r="K1652" s="56" t="s">
        <v>52</v>
      </c>
      <c r="L1652" s="56"/>
      <c r="M1652" s="56" t="str">
        <f t="shared" si="52"/>
        <v>TB_ANA_MM_SALES_ITEM_TM.SALES_YM</v>
      </c>
      <c r="N1652" s="54" t="str">
        <f t="shared" si="51"/>
        <v>월매출품목시간^TB_ANA_MM_SALES_ITEM_TM^매출년월^SALES_YM^Y^VARCHAR2^6^Y^</v>
      </c>
    </row>
    <row r="1653" spans="1:14" x14ac:dyDescent="0.25">
      <c r="A1653" s="56" t="s">
        <v>673</v>
      </c>
      <c r="B1653" s="56"/>
      <c r="C1653" s="56" t="s">
        <v>377</v>
      </c>
      <c r="D1653" s="56" t="s">
        <v>378</v>
      </c>
      <c r="E1653" s="56" t="s">
        <v>472</v>
      </c>
      <c r="F1653" s="56" t="s">
        <v>64</v>
      </c>
      <c r="G1653" s="56" t="s">
        <v>52</v>
      </c>
      <c r="H1653" s="56"/>
      <c r="I1653" s="56" t="s">
        <v>37</v>
      </c>
      <c r="J1653" s="56">
        <v>10</v>
      </c>
      <c r="K1653" s="56" t="s">
        <v>52</v>
      </c>
      <c r="L1653" s="56"/>
      <c r="M1653" s="56" t="str">
        <f t="shared" si="52"/>
        <v>TB_ANA_MM_SALES_ITEM_TM.SHOP_CD</v>
      </c>
      <c r="N1653" s="54" t="str">
        <f t="shared" si="51"/>
        <v>월매출품목시간^TB_ANA_MM_SALES_ITEM_TM^매장코드^SHOP_CD^Y^VARCHAR2^10^Y^</v>
      </c>
    </row>
    <row r="1654" spans="1:14" x14ac:dyDescent="0.25">
      <c r="A1654" s="56" t="s">
        <v>673</v>
      </c>
      <c r="B1654" s="56"/>
      <c r="C1654" s="56" t="s">
        <v>377</v>
      </c>
      <c r="D1654" s="56" t="s">
        <v>378</v>
      </c>
      <c r="E1654" s="56" t="s">
        <v>2286</v>
      </c>
      <c r="F1654" s="56" t="s">
        <v>2287</v>
      </c>
      <c r="G1654" s="56" t="s">
        <v>52</v>
      </c>
      <c r="H1654" s="56"/>
      <c r="I1654" s="56" t="s">
        <v>37</v>
      </c>
      <c r="J1654" s="56">
        <v>2</v>
      </c>
      <c r="K1654" s="56" t="s">
        <v>52</v>
      </c>
      <c r="L1654" s="56"/>
      <c r="M1654" s="56" t="str">
        <f t="shared" si="52"/>
        <v>TB_ANA_MM_SALES_ITEM_TM.TM_CD</v>
      </c>
      <c r="N1654" s="54" t="str">
        <f t="shared" si="51"/>
        <v>월매출품목시간^TB_ANA_MM_SALES_ITEM_TM^시간코드^TM_CD^Y^VARCHAR2^2^Y^</v>
      </c>
    </row>
    <row r="1655" spans="1:14" x14ac:dyDescent="0.25">
      <c r="A1655" s="56" t="s">
        <v>673</v>
      </c>
      <c r="B1655" s="56"/>
      <c r="C1655" s="56" t="s">
        <v>377</v>
      </c>
      <c r="D1655" s="56" t="s">
        <v>378</v>
      </c>
      <c r="E1655" s="56" t="s">
        <v>829</v>
      </c>
      <c r="F1655" s="56" t="s">
        <v>838</v>
      </c>
      <c r="G1655" s="56" t="s">
        <v>52</v>
      </c>
      <c r="H1655" s="56"/>
      <c r="I1655" s="56" t="s">
        <v>37</v>
      </c>
      <c r="J1655" s="56">
        <v>20</v>
      </c>
      <c r="K1655" s="56" t="s">
        <v>52</v>
      </c>
      <c r="L1655" s="56"/>
      <c r="M1655" s="56" t="str">
        <f t="shared" si="52"/>
        <v>TB_ANA_MM_SALES_ITEM_TM.ITEM_CD</v>
      </c>
      <c r="N1655" s="54" t="str">
        <f t="shared" si="51"/>
        <v>월매출품목시간^TB_ANA_MM_SALES_ITEM_TM^품목코드^ITEM_CD^Y^VARCHAR2^20^Y^</v>
      </c>
    </row>
    <row r="1656" spans="1:14" x14ac:dyDescent="0.25">
      <c r="A1656" s="56" t="s">
        <v>673</v>
      </c>
      <c r="B1656" s="56"/>
      <c r="C1656" s="56" t="s">
        <v>377</v>
      </c>
      <c r="D1656" s="56" t="s">
        <v>378</v>
      </c>
      <c r="E1656" s="56" t="s">
        <v>485</v>
      </c>
      <c r="F1656" s="56" t="s">
        <v>492</v>
      </c>
      <c r="G1656" s="56"/>
      <c r="H1656" s="56"/>
      <c r="I1656" s="56" t="s">
        <v>110</v>
      </c>
      <c r="J1656" s="56" t="s">
        <v>476</v>
      </c>
      <c r="K1656" s="56" t="s">
        <v>52</v>
      </c>
      <c r="L1656" s="56">
        <v>0</v>
      </c>
      <c r="M1656" s="56" t="str">
        <f t="shared" si="52"/>
        <v>TB_ANA_MM_SALES_ITEM_TM.SALES_TOT_AMT</v>
      </c>
      <c r="N1656" s="54" t="str">
        <f t="shared" si="51"/>
        <v>월매출품목시간^TB_ANA_MM_SALES_ITEM_TM^매출총금액^SALES_TOT_AMT^^NUMBER^20,5^Y^0</v>
      </c>
    </row>
    <row r="1657" spans="1:14" x14ac:dyDescent="0.25">
      <c r="A1657" s="56" t="s">
        <v>673</v>
      </c>
      <c r="B1657" s="56"/>
      <c r="C1657" s="56" t="s">
        <v>377</v>
      </c>
      <c r="D1657" s="56" t="s">
        <v>378</v>
      </c>
      <c r="E1657" s="56" t="s">
        <v>486</v>
      </c>
      <c r="F1657" s="56" t="s">
        <v>493</v>
      </c>
      <c r="G1657" s="56"/>
      <c r="H1657" s="56"/>
      <c r="I1657" s="56" t="s">
        <v>110</v>
      </c>
      <c r="J1657" s="56" t="s">
        <v>476</v>
      </c>
      <c r="K1657" s="56" t="s">
        <v>52</v>
      </c>
      <c r="L1657" s="56">
        <v>0</v>
      </c>
      <c r="M1657" s="56" t="str">
        <f t="shared" si="52"/>
        <v>TB_ANA_MM_SALES_ITEM_TM.SALES_AMT</v>
      </c>
      <c r="N1657" s="54" t="str">
        <f t="shared" si="51"/>
        <v>월매출품목시간^TB_ANA_MM_SALES_ITEM_TM^매출금액^SALES_AMT^^NUMBER^20,5^Y^0</v>
      </c>
    </row>
    <row r="1658" spans="1:14" x14ac:dyDescent="0.25">
      <c r="A1658" s="56" t="s">
        <v>673</v>
      </c>
      <c r="B1658" s="56"/>
      <c r="C1658" s="56" t="s">
        <v>377</v>
      </c>
      <c r="D1658" s="56" t="s">
        <v>378</v>
      </c>
      <c r="E1658" s="56" t="s">
        <v>487</v>
      </c>
      <c r="F1658" s="56" t="s">
        <v>494</v>
      </c>
      <c r="G1658" s="56"/>
      <c r="H1658" s="56"/>
      <c r="I1658" s="56" t="s">
        <v>110</v>
      </c>
      <c r="J1658" s="56" t="s">
        <v>476</v>
      </c>
      <c r="K1658" s="56" t="s">
        <v>52</v>
      </c>
      <c r="L1658" s="56">
        <v>0</v>
      </c>
      <c r="M1658" s="56" t="str">
        <f t="shared" si="52"/>
        <v>TB_ANA_MM_SALES_ITEM_TM.SALES_SUPP_AMT</v>
      </c>
      <c r="N1658" s="54" t="str">
        <f t="shared" si="51"/>
        <v>월매출품목시간^TB_ANA_MM_SALES_ITEM_TM^매출공급금액^SALES_SUPP_AMT^^NUMBER^20,5^Y^0</v>
      </c>
    </row>
    <row r="1659" spans="1:14" x14ac:dyDescent="0.25">
      <c r="A1659" s="56" t="s">
        <v>673</v>
      </c>
      <c r="B1659" s="56"/>
      <c r="C1659" s="56" t="s">
        <v>377</v>
      </c>
      <c r="D1659" s="56" t="s">
        <v>378</v>
      </c>
      <c r="E1659" s="56" t="s">
        <v>1760</v>
      </c>
      <c r="F1659" s="56" t="s">
        <v>1761</v>
      </c>
      <c r="G1659" s="56"/>
      <c r="H1659" s="56"/>
      <c r="I1659" s="56" t="s">
        <v>110</v>
      </c>
      <c r="J1659" s="56" t="s">
        <v>476</v>
      </c>
      <c r="K1659" s="56" t="s">
        <v>52</v>
      </c>
      <c r="L1659" s="56">
        <v>0</v>
      </c>
      <c r="M1659" s="56" t="str">
        <f t="shared" si="52"/>
        <v>TB_ANA_MM_SALES_ITEM_TM.SALES_VAT</v>
      </c>
      <c r="N1659" s="54" t="str">
        <f t="shared" si="51"/>
        <v>월매출품목시간^TB_ANA_MM_SALES_ITEM_TM^매출부가세액^SALES_VAT^^NUMBER^20,5^Y^0</v>
      </c>
    </row>
    <row r="1660" spans="1:14" x14ac:dyDescent="0.25">
      <c r="A1660" s="56" t="s">
        <v>673</v>
      </c>
      <c r="B1660" s="56"/>
      <c r="C1660" s="56" t="s">
        <v>377</v>
      </c>
      <c r="D1660" s="56" t="s">
        <v>378</v>
      </c>
      <c r="E1660" s="56" t="s">
        <v>488</v>
      </c>
      <c r="F1660" s="56" t="s">
        <v>495</v>
      </c>
      <c r="G1660" s="56"/>
      <c r="H1660" s="56"/>
      <c r="I1660" s="56" t="s">
        <v>110</v>
      </c>
      <c r="J1660" s="56" t="s">
        <v>476</v>
      </c>
      <c r="K1660" s="56" t="s">
        <v>52</v>
      </c>
      <c r="L1660" s="56">
        <v>0</v>
      </c>
      <c r="M1660" s="56" t="str">
        <f t="shared" si="52"/>
        <v>TB_ANA_MM_SALES_ITEM_TM.DC_AMT</v>
      </c>
      <c r="N1660" s="54" t="str">
        <f t="shared" si="51"/>
        <v>월매출품목시간^TB_ANA_MM_SALES_ITEM_TM^할인금액^DC_AMT^^NUMBER^20,5^Y^0</v>
      </c>
    </row>
    <row r="1661" spans="1:14" x14ac:dyDescent="0.25">
      <c r="A1661" s="56" t="s">
        <v>673</v>
      </c>
      <c r="B1661" s="56"/>
      <c r="C1661" s="56" t="s">
        <v>377</v>
      </c>
      <c r="D1661" s="56" t="s">
        <v>378</v>
      </c>
      <c r="E1661" s="56" t="s">
        <v>644</v>
      </c>
      <c r="F1661" s="56" t="s">
        <v>565</v>
      </c>
      <c r="G1661" s="56"/>
      <c r="H1661" s="56"/>
      <c r="I1661" s="56" t="s">
        <v>110</v>
      </c>
      <c r="J1661" s="56" t="s">
        <v>476</v>
      </c>
      <c r="K1661" s="56" t="s">
        <v>52</v>
      </c>
      <c r="L1661" s="56">
        <v>0</v>
      </c>
      <c r="M1661" s="56" t="str">
        <f t="shared" si="52"/>
        <v>TB_ANA_MM_SALES_ITEM_TM.COUP_DC_AMT</v>
      </c>
      <c r="N1661" s="54" t="str">
        <f t="shared" si="51"/>
        <v>월매출품목시간^TB_ANA_MM_SALES_ITEM_TM^쿠폰할인금액^COUP_DC_AMT^^NUMBER^20,5^Y^0</v>
      </c>
    </row>
    <row r="1662" spans="1:14" x14ac:dyDescent="0.25">
      <c r="A1662" s="56" t="s">
        <v>673</v>
      </c>
      <c r="B1662" s="56"/>
      <c r="C1662" s="56" t="s">
        <v>377</v>
      </c>
      <c r="D1662" s="56" t="s">
        <v>378</v>
      </c>
      <c r="E1662" s="56" t="s">
        <v>646</v>
      </c>
      <c r="F1662" s="56" t="s">
        <v>567</v>
      </c>
      <c r="G1662" s="56"/>
      <c r="H1662" s="56"/>
      <c r="I1662" s="56" t="s">
        <v>110</v>
      </c>
      <c r="J1662" s="56" t="s">
        <v>476</v>
      </c>
      <c r="K1662" s="56" t="s">
        <v>52</v>
      </c>
      <c r="L1662" s="56">
        <v>0</v>
      </c>
      <c r="M1662" s="56" t="str">
        <f t="shared" si="52"/>
        <v>TB_ANA_MM_SALES_ITEM_TM.CUST_DC_AMT</v>
      </c>
      <c r="N1662" s="54" t="str">
        <f t="shared" si="51"/>
        <v>월매출품목시간^TB_ANA_MM_SALES_ITEM_TM^고객할인금액^CUST_DC_AMT^^NUMBER^20,5^Y^0</v>
      </c>
    </row>
    <row r="1663" spans="1:14" x14ac:dyDescent="0.25">
      <c r="A1663" s="56" t="s">
        <v>673</v>
      </c>
      <c r="B1663" s="56"/>
      <c r="C1663" s="56" t="s">
        <v>377</v>
      </c>
      <c r="D1663" s="56" t="s">
        <v>378</v>
      </c>
      <c r="E1663" s="56" t="s">
        <v>489</v>
      </c>
      <c r="F1663" s="56" t="s">
        <v>496</v>
      </c>
      <c r="G1663" s="56"/>
      <c r="H1663" s="56"/>
      <c r="I1663" s="56" t="s">
        <v>110</v>
      </c>
      <c r="J1663" s="56" t="s">
        <v>476</v>
      </c>
      <c r="K1663" s="56" t="s">
        <v>52</v>
      </c>
      <c r="L1663" s="56">
        <v>0</v>
      </c>
      <c r="M1663" s="56" t="str">
        <f t="shared" si="52"/>
        <v>TB_ANA_MM_SALES_ITEM_TM.PROM_DC_AMT</v>
      </c>
      <c r="N1663" s="54" t="str">
        <f t="shared" si="51"/>
        <v>월매출품목시간^TB_ANA_MM_SALES_ITEM_TM^프로모션할인금액^PROM_DC_AMT^^NUMBER^20,5^Y^0</v>
      </c>
    </row>
    <row r="1664" spans="1:14" x14ac:dyDescent="0.25">
      <c r="A1664" s="56" t="s">
        <v>673</v>
      </c>
      <c r="B1664" s="56"/>
      <c r="C1664" s="56" t="s">
        <v>377</v>
      </c>
      <c r="D1664" s="56" t="s">
        <v>378</v>
      </c>
      <c r="E1664" s="56" t="s">
        <v>2284</v>
      </c>
      <c r="F1664" s="56" t="s">
        <v>2285</v>
      </c>
      <c r="G1664" s="56"/>
      <c r="H1664" s="56"/>
      <c r="I1664" s="56" t="s">
        <v>110</v>
      </c>
      <c r="J1664" s="56" t="s">
        <v>476</v>
      </c>
      <c r="K1664" s="56" t="s">
        <v>52</v>
      </c>
      <c r="L1664" s="56">
        <v>0</v>
      </c>
      <c r="M1664" s="56" t="str">
        <f t="shared" si="52"/>
        <v>TB_ANA_MM_SALES_ITEM_TM.PROM_PRESENT_AMT</v>
      </c>
      <c r="N1664" s="54" t="str">
        <f t="shared" si="51"/>
        <v>월매출품목시간^TB_ANA_MM_SALES_ITEM_TM^프로모션증정금액^PROM_PRESENT_AMT^^NUMBER^20,5^Y^0</v>
      </c>
    </row>
    <row r="1665" spans="1:14" x14ac:dyDescent="0.25">
      <c r="A1665" s="56" t="s">
        <v>673</v>
      </c>
      <c r="B1665" s="56"/>
      <c r="C1665" s="56" t="s">
        <v>377</v>
      </c>
      <c r="D1665" s="56" t="s">
        <v>378</v>
      </c>
      <c r="E1665" s="56" t="s">
        <v>490</v>
      </c>
      <c r="F1665" s="56" t="s">
        <v>497</v>
      </c>
      <c r="G1665" s="56"/>
      <c r="H1665" s="56"/>
      <c r="I1665" s="56" t="s">
        <v>110</v>
      </c>
      <c r="J1665" s="56" t="s">
        <v>476</v>
      </c>
      <c r="K1665" s="56" t="s">
        <v>52</v>
      </c>
      <c r="L1665" s="56">
        <v>0</v>
      </c>
      <c r="M1665" s="56" t="str">
        <f t="shared" si="52"/>
        <v>TB_ANA_MM_SALES_ITEM_TM.NON_SALES_DC_AMT</v>
      </c>
      <c r="N1665" s="54" t="str">
        <f t="shared" si="51"/>
        <v>월매출품목시간^TB_ANA_MM_SALES_ITEM_TM^비매출할인금액^NON_SALES_DC_AMT^^NUMBER^20,5^Y^0</v>
      </c>
    </row>
    <row r="1666" spans="1:14" x14ac:dyDescent="0.25">
      <c r="A1666" s="56" t="s">
        <v>673</v>
      </c>
      <c r="B1666" s="56"/>
      <c r="C1666" s="56" t="s">
        <v>377</v>
      </c>
      <c r="D1666" s="56" t="s">
        <v>378</v>
      </c>
      <c r="E1666" s="56" t="s">
        <v>2289</v>
      </c>
      <c r="F1666" s="56" t="s">
        <v>2290</v>
      </c>
      <c r="G1666" s="56"/>
      <c r="H1666" s="56"/>
      <c r="I1666" s="56" t="s">
        <v>110</v>
      </c>
      <c r="J1666" s="56" t="s">
        <v>476</v>
      </c>
      <c r="K1666" s="56" t="s">
        <v>52</v>
      </c>
      <c r="L1666" s="56">
        <v>0</v>
      </c>
      <c r="M1666" s="56" t="str">
        <f t="shared" si="52"/>
        <v>TB_ANA_MM_SALES_ITEM_TM.NON_SALES_PRESENT_AMT</v>
      </c>
      <c r="N1666" s="54" t="str">
        <f t="shared" si="51"/>
        <v>월매출품목시간^TB_ANA_MM_SALES_ITEM_TM^비매출증정금액^NON_SALES_PRESENT_AMT^^NUMBER^20,5^Y^0</v>
      </c>
    </row>
    <row r="1667" spans="1:14" x14ac:dyDescent="0.25">
      <c r="A1667" s="56" t="s">
        <v>673</v>
      </c>
      <c r="B1667" s="56"/>
      <c r="C1667" s="56" t="s">
        <v>377</v>
      </c>
      <c r="D1667" s="56" t="s">
        <v>378</v>
      </c>
      <c r="E1667" s="56" t="s">
        <v>2291</v>
      </c>
      <c r="F1667" s="56" t="s">
        <v>2292</v>
      </c>
      <c r="G1667" s="56"/>
      <c r="H1667" s="56"/>
      <c r="I1667" s="56" t="s">
        <v>110</v>
      </c>
      <c r="J1667" s="56" t="s">
        <v>476</v>
      </c>
      <c r="K1667" s="56" t="s">
        <v>52</v>
      </c>
      <c r="L1667" s="56">
        <v>0</v>
      </c>
      <c r="M1667" s="56" t="str">
        <f t="shared" si="52"/>
        <v>TB_ANA_MM_SALES_ITEM_TM.NON_SALES_TESTER_AMT</v>
      </c>
      <c r="N1667" s="54" t="str">
        <f t="shared" ref="N1667:N1730" si="53">SUBSTITUTE(CONCATENATE(C1667,"^",D1667,"^",E1667,"^",F1667,"^",G1667,"^",I1667,"^",J1667,"^",K1667,"^",TRIM(L1667)),"~","-")</f>
        <v>월매출품목시간^TB_ANA_MM_SALES_ITEM_TM^비매출테스터금액^NON_SALES_TESTER_AMT^^NUMBER^20,5^Y^0</v>
      </c>
    </row>
    <row r="1668" spans="1:14" x14ac:dyDescent="0.25">
      <c r="A1668" s="56" t="s">
        <v>673</v>
      </c>
      <c r="B1668" s="56"/>
      <c r="C1668" s="56" t="s">
        <v>377</v>
      </c>
      <c r="D1668" s="56" t="s">
        <v>378</v>
      </c>
      <c r="E1668" s="56" t="s">
        <v>2293</v>
      </c>
      <c r="F1668" s="56" t="s">
        <v>2294</v>
      </c>
      <c r="G1668" s="56"/>
      <c r="H1668" s="56"/>
      <c r="I1668" s="56" t="s">
        <v>110</v>
      </c>
      <c r="J1668" s="56" t="s">
        <v>476</v>
      </c>
      <c r="K1668" s="56" t="s">
        <v>52</v>
      </c>
      <c r="L1668" s="56">
        <v>0</v>
      </c>
      <c r="M1668" s="56" t="str">
        <f t="shared" si="52"/>
        <v>TB_ANA_MM_SALES_ITEM_TM.NON_SALES_DONATE_AMT</v>
      </c>
      <c r="N1668" s="54" t="str">
        <f t="shared" si="53"/>
        <v>월매출품목시간^TB_ANA_MM_SALES_ITEM_TM^비매출기부금액^NON_SALES_DONATE_AMT^^NUMBER^20,5^Y^0</v>
      </c>
    </row>
    <row r="1669" spans="1:14" x14ac:dyDescent="0.25">
      <c r="A1669" s="56" t="s">
        <v>673</v>
      </c>
      <c r="B1669" s="56"/>
      <c r="C1669" s="56" t="s">
        <v>377</v>
      </c>
      <c r="D1669" s="56" t="s">
        <v>378</v>
      </c>
      <c r="E1669" s="56" t="s">
        <v>2295</v>
      </c>
      <c r="F1669" s="56" t="s">
        <v>2296</v>
      </c>
      <c r="G1669" s="56"/>
      <c r="H1669" s="56"/>
      <c r="I1669" s="56" t="s">
        <v>110</v>
      </c>
      <c r="J1669" s="56" t="s">
        <v>476</v>
      </c>
      <c r="K1669" s="56" t="s">
        <v>52</v>
      </c>
      <c r="L1669" s="56">
        <v>0</v>
      </c>
      <c r="M1669" s="56" t="str">
        <f t="shared" si="52"/>
        <v>TB_ANA_MM_SALES_ITEM_TM.NON_SALES_ETC_AMT</v>
      </c>
      <c r="N1669" s="54" t="str">
        <f t="shared" si="53"/>
        <v>월매출품목시간^TB_ANA_MM_SALES_ITEM_TM^비매출기타금액^NON_SALES_ETC_AMT^^NUMBER^20,5^Y^0</v>
      </c>
    </row>
    <row r="1670" spans="1:14" x14ac:dyDescent="0.25">
      <c r="A1670" s="56" t="s">
        <v>673</v>
      </c>
      <c r="B1670" s="56"/>
      <c r="C1670" s="56" t="s">
        <v>377</v>
      </c>
      <c r="D1670" s="56" t="s">
        <v>378</v>
      </c>
      <c r="E1670" s="56" t="s">
        <v>2256</v>
      </c>
      <c r="F1670" s="56" t="s">
        <v>2257</v>
      </c>
      <c r="G1670" s="56"/>
      <c r="H1670" s="56"/>
      <c r="I1670" s="56" t="s">
        <v>110</v>
      </c>
      <c r="J1670" s="56" t="s">
        <v>476</v>
      </c>
      <c r="K1670" s="56" t="s">
        <v>52</v>
      </c>
      <c r="L1670" s="56">
        <v>0</v>
      </c>
      <c r="M1670" s="56" t="str">
        <f t="shared" si="52"/>
        <v>TB_ANA_MM_SALES_ITEM_TM.BILL_CNT</v>
      </c>
      <c r="N1670" s="54" t="str">
        <f t="shared" si="53"/>
        <v>월매출품목시간^TB_ANA_MM_SALES_ITEM_TM^영수증건수^BILL_CNT^^NUMBER^20,5^Y^0</v>
      </c>
    </row>
    <row r="1671" spans="1:14" x14ac:dyDescent="0.25">
      <c r="A1671" s="56" t="s">
        <v>673</v>
      </c>
      <c r="B1671" s="56"/>
      <c r="C1671" s="56" t="s">
        <v>377</v>
      </c>
      <c r="D1671" s="56" t="s">
        <v>378</v>
      </c>
      <c r="E1671" s="56" t="s">
        <v>1141</v>
      </c>
      <c r="F1671" s="56" t="s">
        <v>1142</v>
      </c>
      <c r="G1671" s="56"/>
      <c r="H1671" s="56"/>
      <c r="I1671" s="56" t="s">
        <v>110</v>
      </c>
      <c r="J1671" s="56" t="s">
        <v>476</v>
      </c>
      <c r="K1671" s="56" t="s">
        <v>52</v>
      </c>
      <c r="L1671" s="56">
        <v>0</v>
      </c>
      <c r="M1671" s="56" t="str">
        <f t="shared" si="52"/>
        <v>TB_ANA_MM_SALES_ITEM_TM.SALES_QTY</v>
      </c>
      <c r="N1671" s="54" t="str">
        <f t="shared" si="53"/>
        <v>월매출품목시간^TB_ANA_MM_SALES_ITEM_TM^매출수량^SALES_QTY^^NUMBER^20,5^Y^0</v>
      </c>
    </row>
    <row r="1672" spans="1:14" x14ac:dyDescent="0.25">
      <c r="A1672" s="56" t="s">
        <v>673</v>
      </c>
      <c r="B1672" s="56"/>
      <c r="C1672" s="56" t="s">
        <v>377</v>
      </c>
      <c r="D1672" s="56" t="s">
        <v>378</v>
      </c>
      <c r="E1672" s="56" t="s">
        <v>2297</v>
      </c>
      <c r="F1672" s="56" t="s">
        <v>2298</v>
      </c>
      <c r="G1672" s="56"/>
      <c r="H1672" s="56"/>
      <c r="I1672" s="56" t="s">
        <v>110</v>
      </c>
      <c r="J1672" s="56" t="s">
        <v>476</v>
      </c>
      <c r="K1672" s="56" t="s">
        <v>52</v>
      </c>
      <c r="L1672" s="56">
        <v>0</v>
      </c>
      <c r="M1672" s="56" t="str">
        <f t="shared" si="52"/>
        <v>TB_ANA_MM_SALES_ITEM_TM.PROM_DC_QTY</v>
      </c>
      <c r="N1672" s="54" t="str">
        <f t="shared" si="53"/>
        <v>월매출품목시간^TB_ANA_MM_SALES_ITEM_TM^프로모션할인수량^PROM_DC_QTY^^NUMBER^20,5^Y^0</v>
      </c>
    </row>
    <row r="1673" spans="1:14" x14ac:dyDescent="0.25">
      <c r="A1673" s="56" t="s">
        <v>673</v>
      </c>
      <c r="B1673" s="56"/>
      <c r="C1673" s="56" t="s">
        <v>377</v>
      </c>
      <c r="D1673" s="56" t="s">
        <v>378</v>
      </c>
      <c r="E1673" s="56" t="s">
        <v>833</v>
      </c>
      <c r="F1673" s="56" t="s">
        <v>842</v>
      </c>
      <c r="G1673" s="56"/>
      <c r="H1673" s="56"/>
      <c r="I1673" s="56" t="s">
        <v>110</v>
      </c>
      <c r="J1673" s="56" t="s">
        <v>476</v>
      </c>
      <c r="K1673" s="56" t="s">
        <v>52</v>
      </c>
      <c r="L1673" s="56">
        <v>0</v>
      </c>
      <c r="M1673" s="56" t="str">
        <f t="shared" si="52"/>
        <v>TB_ANA_MM_SALES_ITEM_TM.PROM_PRESENT_QTY</v>
      </c>
      <c r="N1673" s="54" t="str">
        <f t="shared" si="53"/>
        <v>월매출품목시간^TB_ANA_MM_SALES_ITEM_TM^프로모션증정수량^PROM_PRESENT_QTY^^NUMBER^20,5^Y^0</v>
      </c>
    </row>
    <row r="1674" spans="1:14" x14ac:dyDescent="0.25">
      <c r="A1674" s="56" t="s">
        <v>673</v>
      </c>
      <c r="B1674" s="56"/>
      <c r="C1674" s="56" t="s">
        <v>377</v>
      </c>
      <c r="D1674" s="56" t="s">
        <v>378</v>
      </c>
      <c r="E1674" s="56" t="s">
        <v>1139</v>
      </c>
      <c r="F1674" s="56" t="s">
        <v>1140</v>
      </c>
      <c r="G1674" s="56"/>
      <c r="H1674" s="56"/>
      <c r="I1674" s="56" t="s">
        <v>110</v>
      </c>
      <c r="J1674" s="56" t="s">
        <v>476</v>
      </c>
      <c r="K1674" s="56" t="s">
        <v>52</v>
      </c>
      <c r="L1674" s="56">
        <v>0</v>
      </c>
      <c r="M1674" s="56" t="str">
        <f t="shared" si="52"/>
        <v>TB_ANA_MM_SALES_ITEM_TM.NON_SALES_QTY</v>
      </c>
      <c r="N1674" s="54" t="str">
        <f t="shared" si="53"/>
        <v>월매출품목시간^TB_ANA_MM_SALES_ITEM_TM^비매출수량^NON_SALES_QTY^^NUMBER^20,5^Y^0</v>
      </c>
    </row>
    <row r="1675" spans="1:14" x14ac:dyDescent="0.25">
      <c r="A1675" s="56" t="s">
        <v>673</v>
      </c>
      <c r="B1675" s="56"/>
      <c r="C1675" s="56" t="s">
        <v>377</v>
      </c>
      <c r="D1675" s="56" t="s">
        <v>378</v>
      </c>
      <c r="E1675" s="56" t="s">
        <v>2299</v>
      </c>
      <c r="F1675" s="56" t="s">
        <v>2300</v>
      </c>
      <c r="G1675" s="56"/>
      <c r="H1675" s="56"/>
      <c r="I1675" s="56" t="s">
        <v>110</v>
      </c>
      <c r="J1675" s="56" t="s">
        <v>476</v>
      </c>
      <c r="K1675" s="56" t="s">
        <v>52</v>
      </c>
      <c r="L1675" s="56">
        <v>0</v>
      </c>
      <c r="M1675" s="56" t="str">
        <f t="shared" si="52"/>
        <v>TB_ANA_MM_SALES_ITEM_TM.NON_SALES_PRESENT_QTY</v>
      </c>
      <c r="N1675" s="54" t="str">
        <f t="shared" si="53"/>
        <v>월매출품목시간^TB_ANA_MM_SALES_ITEM_TM^비매출증정수량^NON_SALES_PRESENT_QTY^^NUMBER^20,5^Y^0</v>
      </c>
    </row>
    <row r="1676" spans="1:14" x14ac:dyDescent="0.25">
      <c r="A1676" s="56" t="s">
        <v>673</v>
      </c>
      <c r="B1676" s="56"/>
      <c r="C1676" s="56" t="s">
        <v>377</v>
      </c>
      <c r="D1676" s="56" t="s">
        <v>378</v>
      </c>
      <c r="E1676" s="56" t="s">
        <v>2301</v>
      </c>
      <c r="F1676" s="56" t="s">
        <v>2302</v>
      </c>
      <c r="G1676" s="56"/>
      <c r="H1676" s="56"/>
      <c r="I1676" s="56" t="s">
        <v>110</v>
      </c>
      <c r="J1676" s="56" t="s">
        <v>476</v>
      </c>
      <c r="K1676" s="56" t="s">
        <v>52</v>
      </c>
      <c r="L1676" s="56">
        <v>0</v>
      </c>
      <c r="M1676" s="56" t="str">
        <f t="shared" si="52"/>
        <v>TB_ANA_MM_SALES_ITEM_TM.NON_SALES_TESTER_QTY</v>
      </c>
      <c r="N1676" s="54" t="str">
        <f t="shared" si="53"/>
        <v>월매출품목시간^TB_ANA_MM_SALES_ITEM_TM^비매출테스터수량^NON_SALES_TESTER_QTY^^NUMBER^20,5^Y^0</v>
      </c>
    </row>
    <row r="1677" spans="1:14" x14ac:dyDescent="0.25">
      <c r="A1677" s="56" t="s">
        <v>673</v>
      </c>
      <c r="B1677" s="56"/>
      <c r="C1677" s="56" t="s">
        <v>377</v>
      </c>
      <c r="D1677" s="56" t="s">
        <v>378</v>
      </c>
      <c r="E1677" s="56" t="s">
        <v>2303</v>
      </c>
      <c r="F1677" s="56" t="s">
        <v>2304</v>
      </c>
      <c r="G1677" s="56"/>
      <c r="H1677" s="56"/>
      <c r="I1677" s="56" t="s">
        <v>110</v>
      </c>
      <c r="J1677" s="56" t="s">
        <v>476</v>
      </c>
      <c r="K1677" s="56" t="s">
        <v>52</v>
      </c>
      <c r="L1677" s="56">
        <v>0</v>
      </c>
      <c r="M1677" s="56" t="str">
        <f t="shared" si="52"/>
        <v>TB_ANA_MM_SALES_ITEM_TM.NON_SALES_DONATE_QTY</v>
      </c>
      <c r="N1677" s="54" t="str">
        <f t="shared" si="53"/>
        <v>월매출품목시간^TB_ANA_MM_SALES_ITEM_TM^비매출기부수량^NON_SALES_DONATE_QTY^^NUMBER^20,5^Y^0</v>
      </c>
    </row>
    <row r="1678" spans="1:14" x14ac:dyDescent="0.25">
      <c r="A1678" s="56" t="s">
        <v>673</v>
      </c>
      <c r="B1678" s="56"/>
      <c r="C1678" s="56" t="s">
        <v>377</v>
      </c>
      <c r="D1678" s="56" t="s">
        <v>378</v>
      </c>
      <c r="E1678" s="56" t="s">
        <v>2305</v>
      </c>
      <c r="F1678" s="56" t="s">
        <v>2306</v>
      </c>
      <c r="G1678" s="56"/>
      <c r="H1678" s="56"/>
      <c r="I1678" s="56" t="s">
        <v>110</v>
      </c>
      <c r="J1678" s="56" t="s">
        <v>476</v>
      </c>
      <c r="K1678" s="56" t="s">
        <v>52</v>
      </c>
      <c r="L1678" s="56">
        <v>0</v>
      </c>
      <c r="M1678" s="56" t="str">
        <f t="shared" si="52"/>
        <v>TB_ANA_MM_SALES_ITEM_TM.NON_SALES_ETC_QTY</v>
      </c>
      <c r="N1678" s="54" t="str">
        <f t="shared" si="53"/>
        <v>월매출품목시간^TB_ANA_MM_SALES_ITEM_TM^비매출기타수량^NON_SALES_ETC_QTY^^NUMBER^20,5^Y^0</v>
      </c>
    </row>
    <row r="1679" spans="1:14" x14ac:dyDescent="0.25">
      <c r="A1679" s="56" t="s">
        <v>673</v>
      </c>
      <c r="B1679" s="56"/>
      <c r="C1679" s="56" t="s">
        <v>377</v>
      </c>
      <c r="D1679" s="56" t="s">
        <v>378</v>
      </c>
      <c r="E1679" s="56" t="s">
        <v>606</v>
      </c>
      <c r="F1679" s="56" t="s">
        <v>527</v>
      </c>
      <c r="G1679" s="56"/>
      <c r="H1679" s="56"/>
      <c r="I1679" s="56" t="s">
        <v>110</v>
      </c>
      <c r="J1679" s="56" t="s">
        <v>476</v>
      </c>
      <c r="K1679" s="56" t="s">
        <v>52</v>
      </c>
      <c r="L1679" s="56">
        <v>0</v>
      </c>
      <c r="M1679" s="56" t="str">
        <f t="shared" si="52"/>
        <v>TB_ANA_MM_SALES_ITEM_TM.CNCL_CNT</v>
      </c>
      <c r="N1679" s="54" t="str">
        <f t="shared" si="53"/>
        <v>월매출품목시간^TB_ANA_MM_SALES_ITEM_TM^취소건수^CNCL_CNT^^NUMBER^20,5^Y^0</v>
      </c>
    </row>
    <row r="1680" spans="1:14" x14ac:dyDescent="0.25">
      <c r="A1680" s="56" t="s">
        <v>673</v>
      </c>
      <c r="B1680" s="56"/>
      <c r="C1680" s="56" t="s">
        <v>377</v>
      </c>
      <c r="D1680" s="56" t="s">
        <v>378</v>
      </c>
      <c r="E1680" s="56" t="s">
        <v>2307</v>
      </c>
      <c r="F1680" s="56" t="s">
        <v>843</v>
      </c>
      <c r="G1680" s="56"/>
      <c r="H1680" s="56"/>
      <c r="I1680" s="56" t="s">
        <v>110</v>
      </c>
      <c r="J1680" s="56" t="s">
        <v>476</v>
      </c>
      <c r="K1680" s="56" t="s">
        <v>52</v>
      </c>
      <c r="L1680" s="56">
        <v>0</v>
      </c>
      <c r="M1680" s="56" t="str">
        <f t="shared" si="52"/>
        <v>TB_ANA_MM_SALES_ITEM_TM.SALES_CNCL_QTY</v>
      </c>
      <c r="N1680" s="54" t="str">
        <f t="shared" si="53"/>
        <v>월매출품목시간^TB_ANA_MM_SALES_ITEM_TM^매출취소수량^SALES_CNCL_QTY^^NUMBER^20,5^Y^0</v>
      </c>
    </row>
    <row r="1681" spans="1:14" x14ac:dyDescent="0.25">
      <c r="A1681" s="56" t="s">
        <v>673</v>
      </c>
      <c r="B1681" s="56"/>
      <c r="C1681" s="56" t="s">
        <v>377</v>
      </c>
      <c r="D1681" s="56" t="s">
        <v>378</v>
      </c>
      <c r="E1681" s="56" t="s">
        <v>2268</v>
      </c>
      <c r="F1681" s="56" t="s">
        <v>2269</v>
      </c>
      <c r="G1681" s="56"/>
      <c r="H1681" s="56"/>
      <c r="I1681" s="56" t="s">
        <v>110</v>
      </c>
      <c r="J1681" s="56" t="s">
        <v>476</v>
      </c>
      <c r="K1681" s="56" t="s">
        <v>52</v>
      </c>
      <c r="L1681" s="56">
        <v>0</v>
      </c>
      <c r="M1681" s="56" t="str">
        <f t="shared" si="52"/>
        <v>TB_ANA_MM_SALES_ITEM_TM.SALES_CNCL_TOT_AMT</v>
      </c>
      <c r="N1681" s="54" t="str">
        <f t="shared" si="53"/>
        <v>월매출품목시간^TB_ANA_MM_SALES_ITEM_TM^매출취소총금액^SALES_CNCL_TOT_AMT^^NUMBER^20,5^Y^0</v>
      </c>
    </row>
    <row r="1682" spans="1:14" x14ac:dyDescent="0.25">
      <c r="A1682" s="56" t="s">
        <v>673</v>
      </c>
      <c r="B1682" s="56"/>
      <c r="C1682" s="56" t="s">
        <v>377</v>
      </c>
      <c r="D1682" s="56" t="s">
        <v>378</v>
      </c>
      <c r="E1682" s="56" t="s">
        <v>2308</v>
      </c>
      <c r="F1682" s="56" t="s">
        <v>2309</v>
      </c>
      <c r="G1682" s="56"/>
      <c r="H1682" s="56"/>
      <c r="I1682" s="56" t="s">
        <v>110</v>
      </c>
      <c r="J1682" s="56" t="s">
        <v>476</v>
      </c>
      <c r="K1682" s="56" t="s">
        <v>52</v>
      </c>
      <c r="L1682" s="56">
        <v>0</v>
      </c>
      <c r="M1682" s="56" t="str">
        <f t="shared" si="52"/>
        <v>TB_ANA_MM_SALES_ITEM_TM.SALES_CNCL_AMT</v>
      </c>
      <c r="N1682" s="54" t="str">
        <f t="shared" si="53"/>
        <v>월매출품목시간^TB_ANA_MM_SALES_ITEM_TM^매출취소금액^SALES_CNCL_AMT^^NUMBER^20,5^Y^0</v>
      </c>
    </row>
    <row r="1683" spans="1:14" x14ac:dyDescent="0.25">
      <c r="A1683" s="56" t="s">
        <v>673</v>
      </c>
      <c r="B1683" s="56"/>
      <c r="C1683" s="56" t="s">
        <v>377</v>
      </c>
      <c r="D1683" s="56" t="s">
        <v>378</v>
      </c>
      <c r="E1683" s="56" t="s">
        <v>2310</v>
      </c>
      <c r="F1683" s="56" t="s">
        <v>2311</v>
      </c>
      <c r="G1683" s="56"/>
      <c r="H1683" s="56"/>
      <c r="I1683" s="56" t="s">
        <v>110</v>
      </c>
      <c r="J1683" s="56" t="s">
        <v>476</v>
      </c>
      <c r="K1683" s="56" t="s">
        <v>52</v>
      </c>
      <c r="L1683" s="56">
        <v>0</v>
      </c>
      <c r="M1683" s="56" t="str">
        <f t="shared" si="52"/>
        <v>TB_ANA_MM_SALES_ITEM_TM.SALES_CNCL_SUPP_AMT</v>
      </c>
      <c r="N1683" s="54" t="str">
        <f t="shared" si="53"/>
        <v>월매출품목시간^TB_ANA_MM_SALES_ITEM_TM^매출취소공급금액^SALES_CNCL_SUPP_AMT^^NUMBER^20,5^Y^0</v>
      </c>
    </row>
    <row r="1684" spans="1:14" x14ac:dyDescent="0.25">
      <c r="A1684" s="56" t="s">
        <v>673</v>
      </c>
      <c r="B1684" s="56"/>
      <c r="C1684" s="56" t="s">
        <v>377</v>
      </c>
      <c r="D1684" s="56" t="s">
        <v>378</v>
      </c>
      <c r="E1684" s="56" t="s">
        <v>2312</v>
      </c>
      <c r="F1684" s="56" t="s">
        <v>2313</v>
      </c>
      <c r="G1684" s="56"/>
      <c r="H1684" s="56"/>
      <c r="I1684" s="56" t="s">
        <v>110</v>
      </c>
      <c r="J1684" s="56" t="s">
        <v>476</v>
      </c>
      <c r="K1684" s="56" t="s">
        <v>52</v>
      </c>
      <c r="L1684" s="56">
        <v>0</v>
      </c>
      <c r="M1684" s="56" t="str">
        <f t="shared" si="52"/>
        <v>TB_ANA_MM_SALES_ITEM_TM.SALES_CNCL_VAT</v>
      </c>
      <c r="N1684" s="54" t="str">
        <f t="shared" si="53"/>
        <v>월매출품목시간^TB_ANA_MM_SALES_ITEM_TM^매출취소부가세액^SALES_CNCL_VAT^^NUMBER^20,5^Y^0</v>
      </c>
    </row>
    <row r="1685" spans="1:14" x14ac:dyDescent="0.25">
      <c r="A1685" s="56" t="s">
        <v>673</v>
      </c>
      <c r="B1685" s="56"/>
      <c r="C1685" s="56" t="s">
        <v>377</v>
      </c>
      <c r="D1685" s="56" t="s">
        <v>378</v>
      </c>
      <c r="E1685" s="56" t="s">
        <v>53</v>
      </c>
      <c r="F1685" s="56" t="s">
        <v>54</v>
      </c>
      <c r="G1685" s="56"/>
      <c r="H1685" s="56"/>
      <c r="I1685" s="56" t="s">
        <v>37</v>
      </c>
      <c r="J1685" s="56">
        <v>14</v>
      </c>
      <c r="K1685" s="56" t="s">
        <v>52</v>
      </c>
      <c r="L1685" s="56"/>
      <c r="M1685" s="56" t="str">
        <f t="shared" si="52"/>
        <v>TB_ANA_MM_SALES_ITEM_TM.REG_DTM</v>
      </c>
      <c r="N1685" s="54" t="str">
        <f t="shared" si="53"/>
        <v>월매출품목시간^TB_ANA_MM_SALES_ITEM_TM^등록일시^REG_DTM^^VARCHAR2^14^Y^</v>
      </c>
    </row>
    <row r="1686" spans="1:14" x14ac:dyDescent="0.25">
      <c r="A1686" s="56" t="s">
        <v>673</v>
      </c>
      <c r="B1686" s="56"/>
      <c r="C1686" s="56" t="s">
        <v>377</v>
      </c>
      <c r="D1686" s="56" t="s">
        <v>378</v>
      </c>
      <c r="E1686" s="56" t="s">
        <v>55</v>
      </c>
      <c r="F1686" s="56" t="s">
        <v>56</v>
      </c>
      <c r="G1686" s="56"/>
      <c r="H1686" s="56"/>
      <c r="I1686" s="56" t="s">
        <v>37</v>
      </c>
      <c r="J1686" s="56">
        <v>32</v>
      </c>
      <c r="K1686" s="56" t="s">
        <v>52</v>
      </c>
      <c r="L1686" s="56"/>
      <c r="M1686" s="56" t="str">
        <f t="shared" si="52"/>
        <v>TB_ANA_MM_SALES_ITEM_TM.REGR_ID</v>
      </c>
      <c r="N1686" s="54" t="str">
        <f t="shared" si="53"/>
        <v>월매출품목시간^TB_ANA_MM_SALES_ITEM_TM^등록자ID^REGR_ID^^VARCHAR2^32^Y^</v>
      </c>
    </row>
    <row r="1687" spans="1:14" x14ac:dyDescent="0.25">
      <c r="A1687" s="56" t="s">
        <v>673</v>
      </c>
      <c r="B1687" s="56"/>
      <c r="C1687" s="56" t="s">
        <v>377</v>
      </c>
      <c r="D1687" s="56" t="s">
        <v>378</v>
      </c>
      <c r="E1687" s="56" t="s">
        <v>57</v>
      </c>
      <c r="F1687" s="56" t="s">
        <v>58</v>
      </c>
      <c r="G1687" s="56"/>
      <c r="H1687" s="56"/>
      <c r="I1687" s="56" t="s">
        <v>37</v>
      </c>
      <c r="J1687" s="56">
        <v>14</v>
      </c>
      <c r="K1687" s="56" t="s">
        <v>52</v>
      </c>
      <c r="L1687" s="56"/>
      <c r="M1687" s="56" t="str">
        <f t="shared" si="52"/>
        <v>TB_ANA_MM_SALES_ITEM_TM.MOD_DTM</v>
      </c>
      <c r="N1687" s="54" t="str">
        <f t="shared" si="53"/>
        <v>월매출품목시간^TB_ANA_MM_SALES_ITEM_TM^수정일시^MOD_DTM^^VARCHAR2^14^Y^</v>
      </c>
    </row>
    <row r="1688" spans="1:14" x14ac:dyDescent="0.25">
      <c r="A1688" s="56" t="s">
        <v>673</v>
      </c>
      <c r="B1688" s="56"/>
      <c r="C1688" s="56" t="s">
        <v>377</v>
      </c>
      <c r="D1688" s="56" t="s">
        <v>378</v>
      </c>
      <c r="E1688" s="56" t="s">
        <v>59</v>
      </c>
      <c r="F1688" s="56" t="s">
        <v>60</v>
      </c>
      <c r="G1688" s="56"/>
      <c r="H1688" s="56"/>
      <c r="I1688" s="56" t="s">
        <v>37</v>
      </c>
      <c r="J1688" s="56">
        <v>32</v>
      </c>
      <c r="K1688" s="56" t="s">
        <v>52</v>
      </c>
      <c r="L1688" s="56"/>
      <c r="M1688" s="56" t="str">
        <f t="shared" si="52"/>
        <v>TB_ANA_MM_SALES_ITEM_TM.MODR_ID</v>
      </c>
      <c r="N1688" s="54" t="str">
        <f t="shared" si="53"/>
        <v>월매출품목시간^TB_ANA_MM_SALES_ITEM_TM^수정자ID^MODR_ID^^VARCHAR2^32^Y^</v>
      </c>
    </row>
    <row r="1689" spans="1:14" x14ac:dyDescent="0.25">
      <c r="A1689" s="56" t="s">
        <v>673</v>
      </c>
      <c r="B1689" s="56"/>
      <c r="C1689" s="56" t="s">
        <v>377</v>
      </c>
      <c r="D1689" s="56" t="s">
        <v>378</v>
      </c>
      <c r="E1689" s="56" t="s">
        <v>2314</v>
      </c>
      <c r="F1689" s="56" t="s">
        <v>1051</v>
      </c>
      <c r="G1689" s="56"/>
      <c r="H1689" s="56"/>
      <c r="I1689" s="56" t="s">
        <v>110</v>
      </c>
      <c r="J1689" s="56" t="s">
        <v>476</v>
      </c>
      <c r="K1689" s="56" t="s">
        <v>52</v>
      </c>
      <c r="L1689" s="56">
        <v>0</v>
      </c>
      <c r="M1689" s="56" t="str">
        <f t="shared" si="52"/>
        <v>TB_ANA_MM_SALES_ITEM_TM.EXCHG_CLC_AMT</v>
      </c>
      <c r="N1689" s="54" t="str">
        <f t="shared" si="53"/>
        <v>월매출품목시간^TB_ANA_MM_SALES_ITEM_TM^교환회수금액^EXCHG_CLC_AMT^^NUMBER^20,5^Y^0</v>
      </c>
    </row>
    <row r="1690" spans="1:14" x14ac:dyDescent="0.25">
      <c r="A1690" s="56" t="s">
        <v>673</v>
      </c>
      <c r="B1690" s="56"/>
      <c r="C1690" s="56" t="s">
        <v>377</v>
      </c>
      <c r="D1690" s="56" t="s">
        <v>378</v>
      </c>
      <c r="E1690" s="56" t="s">
        <v>2315</v>
      </c>
      <c r="F1690" s="56" t="s">
        <v>1052</v>
      </c>
      <c r="G1690" s="56"/>
      <c r="H1690" s="56"/>
      <c r="I1690" s="56" t="s">
        <v>110</v>
      </c>
      <c r="J1690" s="56" t="s">
        <v>476</v>
      </c>
      <c r="K1690" s="56" t="s">
        <v>52</v>
      </c>
      <c r="L1690" s="56">
        <v>0</v>
      </c>
      <c r="M1690" s="56" t="str">
        <f t="shared" si="52"/>
        <v>TB_ANA_MM_SALES_ITEM_TM.EXCHG_SALE_AMT</v>
      </c>
      <c r="N1690" s="54" t="str">
        <f t="shared" si="53"/>
        <v>월매출품목시간^TB_ANA_MM_SALES_ITEM_TM^교환판매금액^EXCHG_SALE_AMT^^NUMBER^20,5^Y^0</v>
      </c>
    </row>
    <row r="1691" spans="1:14" x14ac:dyDescent="0.25">
      <c r="A1691" s="56" t="s">
        <v>673</v>
      </c>
      <c r="B1691" s="56"/>
      <c r="C1691" s="56" t="s">
        <v>377</v>
      </c>
      <c r="D1691" s="56" t="s">
        <v>378</v>
      </c>
      <c r="E1691" s="56" t="s">
        <v>2316</v>
      </c>
      <c r="F1691" s="56" t="s">
        <v>2317</v>
      </c>
      <c r="G1691" s="56"/>
      <c r="H1691" s="56"/>
      <c r="I1691" s="56" t="s">
        <v>110</v>
      </c>
      <c r="J1691" s="56" t="s">
        <v>476</v>
      </c>
      <c r="K1691" s="56" t="s">
        <v>52</v>
      </c>
      <c r="L1691" s="56">
        <v>0</v>
      </c>
      <c r="M1691" s="56" t="str">
        <f t="shared" si="52"/>
        <v>TB_ANA_MM_SALES_ITEM_TM.EXCHG_CLC_QTY</v>
      </c>
      <c r="N1691" s="54" t="str">
        <f t="shared" si="53"/>
        <v>월매출품목시간^TB_ANA_MM_SALES_ITEM_TM^교환회수수량^EXCHG_CLC_QTY^^NUMBER^20,5^Y^0</v>
      </c>
    </row>
    <row r="1692" spans="1:14" x14ac:dyDescent="0.25">
      <c r="A1692" s="56" t="s">
        <v>673</v>
      </c>
      <c r="B1692" s="56"/>
      <c r="C1692" s="56" t="s">
        <v>377</v>
      </c>
      <c r="D1692" s="56" t="s">
        <v>378</v>
      </c>
      <c r="E1692" s="56" t="s">
        <v>2318</v>
      </c>
      <c r="F1692" s="56" t="s">
        <v>2319</v>
      </c>
      <c r="G1692" s="56"/>
      <c r="H1692" s="56"/>
      <c r="I1692" s="56" t="s">
        <v>110</v>
      </c>
      <c r="J1692" s="56" t="s">
        <v>476</v>
      </c>
      <c r="K1692" s="56" t="s">
        <v>52</v>
      </c>
      <c r="L1692" s="56">
        <v>0</v>
      </c>
      <c r="M1692" s="56" t="str">
        <f t="shared" si="52"/>
        <v>TB_ANA_MM_SALES_ITEM_TM.EXCHG_SALE_QTY</v>
      </c>
      <c r="N1692" s="54" t="str">
        <f t="shared" si="53"/>
        <v>월매출품목시간^TB_ANA_MM_SALES_ITEM_TM^교환판매수량^EXCHG_SALE_QTY^^NUMBER^20,5^Y^0</v>
      </c>
    </row>
    <row r="1693" spans="1:14" x14ac:dyDescent="0.25">
      <c r="A1693" s="56" t="s">
        <v>673</v>
      </c>
      <c r="B1693" s="56"/>
      <c r="C1693" s="56" t="s">
        <v>377</v>
      </c>
      <c r="D1693" s="56" t="s">
        <v>378</v>
      </c>
      <c r="E1693" s="56" t="s">
        <v>1053</v>
      </c>
      <c r="F1693" s="56" t="s">
        <v>1055</v>
      </c>
      <c r="G1693" s="56"/>
      <c r="H1693" s="56"/>
      <c r="I1693" s="56" t="s">
        <v>110</v>
      </c>
      <c r="J1693" s="56" t="s">
        <v>476</v>
      </c>
      <c r="K1693" s="56" t="s">
        <v>52</v>
      </c>
      <c r="L1693" s="56">
        <v>0</v>
      </c>
      <c r="M1693" s="56" t="str">
        <f t="shared" si="52"/>
        <v>TB_ANA_MM_SALES_ITEM_TM.SALES_CNCL_NOR_QTY</v>
      </c>
      <c r="N1693" s="54" t="str">
        <f t="shared" si="53"/>
        <v>월매출품목시간^TB_ANA_MM_SALES_ITEM_TM^매출취소일반수량^SALES_CNCL_NOR_QTY^^NUMBER^20,5^Y^0</v>
      </c>
    </row>
    <row r="1694" spans="1:14" x14ac:dyDescent="0.25">
      <c r="A1694" s="56" t="s">
        <v>673</v>
      </c>
      <c r="B1694" s="56"/>
      <c r="C1694" s="56" t="s">
        <v>377</v>
      </c>
      <c r="D1694" s="56" t="s">
        <v>378</v>
      </c>
      <c r="E1694" s="56" t="s">
        <v>1054</v>
      </c>
      <c r="F1694" s="56" t="s">
        <v>1056</v>
      </c>
      <c r="G1694" s="56"/>
      <c r="H1694" s="56"/>
      <c r="I1694" s="56" t="s">
        <v>110</v>
      </c>
      <c r="J1694" s="56" t="s">
        <v>476</v>
      </c>
      <c r="K1694" s="56" t="s">
        <v>52</v>
      </c>
      <c r="L1694" s="56">
        <v>0</v>
      </c>
      <c r="M1694" s="56" t="str">
        <f t="shared" si="52"/>
        <v>TB_ANA_MM_SALES_ITEM_TM.SALES_CNCL_CLAIM_QTY</v>
      </c>
      <c r="N1694" s="54" t="str">
        <f t="shared" si="53"/>
        <v>월매출품목시간^TB_ANA_MM_SALES_ITEM_TM^매출취소클레임수량^SALES_CNCL_CLAIM_QTY^^NUMBER^20,5^Y^0</v>
      </c>
    </row>
    <row r="1695" spans="1:14" x14ac:dyDescent="0.25">
      <c r="A1695" s="56" t="s">
        <v>673</v>
      </c>
      <c r="B1695" s="56"/>
      <c r="C1695" s="56" t="s">
        <v>377</v>
      </c>
      <c r="D1695" s="56" t="s">
        <v>378</v>
      </c>
      <c r="E1695" s="56" t="s">
        <v>2320</v>
      </c>
      <c r="F1695" s="56" t="s">
        <v>2321</v>
      </c>
      <c r="G1695" s="56"/>
      <c r="H1695" s="56"/>
      <c r="I1695" s="56" t="s">
        <v>110</v>
      </c>
      <c r="J1695" s="56" t="s">
        <v>476</v>
      </c>
      <c r="K1695" s="56" t="s">
        <v>52</v>
      </c>
      <c r="L1695" s="56">
        <v>0</v>
      </c>
      <c r="M1695" s="56" t="str">
        <f t="shared" si="52"/>
        <v>TB_ANA_MM_SALES_ITEM_TM.SALES_CNCL_NOR_AMT</v>
      </c>
      <c r="N1695" s="54" t="str">
        <f t="shared" si="53"/>
        <v>월매출품목시간^TB_ANA_MM_SALES_ITEM_TM^매출취소일반금액^SALES_CNCL_NOR_AMT^^NUMBER^20,5^Y^0</v>
      </c>
    </row>
    <row r="1696" spans="1:14" x14ac:dyDescent="0.25">
      <c r="A1696" s="56" t="s">
        <v>673</v>
      </c>
      <c r="B1696" s="56"/>
      <c r="C1696" s="56" t="s">
        <v>377</v>
      </c>
      <c r="D1696" s="56" t="s">
        <v>378</v>
      </c>
      <c r="E1696" s="56" t="s">
        <v>2322</v>
      </c>
      <c r="F1696" s="56" t="s">
        <v>2323</v>
      </c>
      <c r="G1696" s="56"/>
      <c r="H1696" s="56"/>
      <c r="I1696" s="56" t="s">
        <v>110</v>
      </c>
      <c r="J1696" s="56" t="s">
        <v>476</v>
      </c>
      <c r="K1696" s="56" t="s">
        <v>52</v>
      </c>
      <c r="L1696" s="56">
        <v>0</v>
      </c>
      <c r="M1696" s="56" t="str">
        <f t="shared" si="52"/>
        <v>TB_ANA_MM_SALES_ITEM_TM.SALES_CNCL_CLAIM_AMT</v>
      </c>
      <c r="N1696" s="54" t="str">
        <f t="shared" si="53"/>
        <v>월매출품목시간^TB_ANA_MM_SALES_ITEM_TM^매출취소클레임금액^SALES_CNCL_CLAIM_AMT^^NUMBER^20,5^Y^0</v>
      </c>
    </row>
    <row r="1697" spans="1:14" x14ac:dyDescent="0.25">
      <c r="A1697" s="56" t="s">
        <v>673</v>
      </c>
      <c r="B1697" s="56"/>
      <c r="C1697" s="56" t="s">
        <v>1230</v>
      </c>
      <c r="D1697" s="56" t="s">
        <v>1231</v>
      </c>
      <c r="E1697" s="56" t="s">
        <v>1458</v>
      </c>
      <c r="F1697" s="56" t="s">
        <v>1459</v>
      </c>
      <c r="G1697" s="56" t="s">
        <v>52</v>
      </c>
      <c r="H1697" s="56"/>
      <c r="I1697" s="56" t="s">
        <v>37</v>
      </c>
      <c r="J1697" s="56">
        <v>6</v>
      </c>
      <c r="K1697" s="56" t="s">
        <v>52</v>
      </c>
      <c r="L1697" s="56"/>
      <c r="M1697" s="56" t="str">
        <f t="shared" si="52"/>
        <v>TB_ANA_MM_SALES_ITEM_AGE.SALES_YM</v>
      </c>
      <c r="N1697" s="54" t="str">
        <f t="shared" si="53"/>
        <v>월매출품목연령대^TB_ANA_MM_SALES_ITEM_AGE^매출년월^SALES_YM^Y^VARCHAR2^6^Y^</v>
      </c>
    </row>
    <row r="1698" spans="1:14" x14ac:dyDescent="0.25">
      <c r="A1698" s="56" t="s">
        <v>673</v>
      </c>
      <c r="B1698" s="56"/>
      <c r="C1698" s="56" t="s">
        <v>1230</v>
      </c>
      <c r="D1698" s="56" t="s">
        <v>1231</v>
      </c>
      <c r="E1698" s="56" t="s">
        <v>472</v>
      </c>
      <c r="F1698" s="56" t="s">
        <v>64</v>
      </c>
      <c r="G1698" s="56" t="s">
        <v>52</v>
      </c>
      <c r="H1698" s="56"/>
      <c r="I1698" s="56" t="s">
        <v>37</v>
      </c>
      <c r="J1698" s="56">
        <v>10</v>
      </c>
      <c r="K1698" s="56" t="s">
        <v>52</v>
      </c>
      <c r="L1698" s="56"/>
      <c r="M1698" s="56" t="str">
        <f t="shared" si="52"/>
        <v>TB_ANA_MM_SALES_ITEM_AGE.SHOP_CD</v>
      </c>
      <c r="N1698" s="54" t="str">
        <f t="shared" si="53"/>
        <v>월매출품목연령대^TB_ANA_MM_SALES_ITEM_AGE^매장코드^SHOP_CD^Y^VARCHAR2^10^Y^</v>
      </c>
    </row>
    <row r="1699" spans="1:14" x14ac:dyDescent="0.25">
      <c r="A1699" s="56" t="s">
        <v>673</v>
      </c>
      <c r="B1699" s="56"/>
      <c r="C1699" s="56" t="s">
        <v>1230</v>
      </c>
      <c r="D1699" s="56" t="s">
        <v>1231</v>
      </c>
      <c r="E1699" s="56" t="s">
        <v>829</v>
      </c>
      <c r="F1699" s="56" t="s">
        <v>838</v>
      </c>
      <c r="G1699" s="56" t="s">
        <v>52</v>
      </c>
      <c r="H1699" s="56"/>
      <c r="I1699" s="56" t="s">
        <v>37</v>
      </c>
      <c r="J1699" s="56">
        <v>20</v>
      </c>
      <c r="K1699" s="56" t="s">
        <v>52</v>
      </c>
      <c r="L1699" s="56"/>
      <c r="M1699" s="56" t="str">
        <f t="shared" si="52"/>
        <v>TB_ANA_MM_SALES_ITEM_AGE.ITEM_CD</v>
      </c>
      <c r="N1699" s="54" t="str">
        <f t="shared" si="53"/>
        <v>월매출품목연령대^TB_ANA_MM_SALES_ITEM_AGE^품목코드^ITEM_CD^Y^VARCHAR2^20^Y^</v>
      </c>
    </row>
    <row r="1700" spans="1:14" x14ac:dyDescent="0.25">
      <c r="A1700" s="56" t="s">
        <v>673</v>
      </c>
      <c r="B1700" s="56"/>
      <c r="C1700" s="56" t="s">
        <v>1230</v>
      </c>
      <c r="D1700" s="56" t="s">
        <v>1231</v>
      </c>
      <c r="E1700" s="56" t="s">
        <v>2324</v>
      </c>
      <c r="F1700" s="56" t="s">
        <v>2325</v>
      </c>
      <c r="G1700" s="56"/>
      <c r="H1700" s="56"/>
      <c r="I1700" s="56" t="s">
        <v>110</v>
      </c>
      <c r="J1700" s="56" t="s">
        <v>476</v>
      </c>
      <c r="K1700" s="56" t="s">
        <v>52</v>
      </c>
      <c r="L1700" s="56">
        <v>0</v>
      </c>
      <c r="M1700" s="56" t="str">
        <f t="shared" si="52"/>
        <v>TB_ANA_MM_SALES_ITEM_AGE.NON_MEM_SALES_QTY</v>
      </c>
      <c r="N1700" s="54" t="str">
        <f t="shared" si="53"/>
        <v>월매출품목연령대^TB_ANA_MM_SALES_ITEM_AGE^비회원매출수량^NON_MEM_SALES_QTY^^NUMBER^20,5^Y^0</v>
      </c>
    </row>
    <row r="1701" spans="1:14" x14ac:dyDescent="0.25">
      <c r="A1701" s="56" t="s">
        <v>673</v>
      </c>
      <c r="B1701" s="56"/>
      <c r="C1701" s="56" t="s">
        <v>1230</v>
      </c>
      <c r="D1701" s="56" t="s">
        <v>1231</v>
      </c>
      <c r="E1701" s="56" t="s">
        <v>2326</v>
      </c>
      <c r="F1701" s="56" t="s">
        <v>2327</v>
      </c>
      <c r="G1701" s="56"/>
      <c r="H1701" s="56"/>
      <c r="I1701" s="56" t="s">
        <v>110</v>
      </c>
      <c r="J1701" s="56" t="s">
        <v>476</v>
      </c>
      <c r="K1701" s="56" t="s">
        <v>52</v>
      </c>
      <c r="L1701" s="56">
        <v>0</v>
      </c>
      <c r="M1701" s="56" t="str">
        <f t="shared" si="52"/>
        <v>TB_ANA_MM_SALES_ITEM_AGE.NOR_MEM_SALES_QTY</v>
      </c>
      <c r="N1701" s="54" t="str">
        <f t="shared" si="53"/>
        <v>월매출품목연령대^TB_ANA_MM_SALES_ITEM_AGE^정회원매출수량^NOR_MEM_SALES_QTY^^NUMBER^20,5^Y^0</v>
      </c>
    </row>
    <row r="1702" spans="1:14" x14ac:dyDescent="0.25">
      <c r="A1702" s="56" t="s">
        <v>673</v>
      </c>
      <c r="B1702" s="56"/>
      <c r="C1702" s="56" t="s">
        <v>1230</v>
      </c>
      <c r="D1702" s="56" t="s">
        <v>1231</v>
      </c>
      <c r="E1702" s="56" t="s">
        <v>2328</v>
      </c>
      <c r="F1702" s="56" t="s">
        <v>2329</v>
      </c>
      <c r="G1702" s="56"/>
      <c r="H1702" s="56"/>
      <c r="I1702" s="56" t="s">
        <v>110</v>
      </c>
      <c r="J1702" s="56" t="s">
        <v>476</v>
      </c>
      <c r="K1702" s="56" t="s">
        <v>52</v>
      </c>
      <c r="L1702" s="56">
        <v>0</v>
      </c>
      <c r="M1702" s="56" t="str">
        <f t="shared" si="52"/>
        <v>TB_ANA_MM_SALES_ITEM_AGE.TMP_MEM_SALES_QTY</v>
      </c>
      <c r="N1702" s="54" t="str">
        <f t="shared" si="53"/>
        <v>월매출품목연령대^TB_ANA_MM_SALES_ITEM_AGE^준회원매출수량^TMP_MEM_SALES_QTY^^NUMBER^20,5^Y^0</v>
      </c>
    </row>
    <row r="1703" spans="1:14" x14ac:dyDescent="0.25">
      <c r="A1703" s="56" t="s">
        <v>673</v>
      </c>
      <c r="B1703" s="56"/>
      <c r="C1703" s="56" t="s">
        <v>1230</v>
      </c>
      <c r="D1703" s="56" t="s">
        <v>1231</v>
      </c>
      <c r="E1703" s="56" t="s">
        <v>2330</v>
      </c>
      <c r="F1703" s="56" t="s">
        <v>2331</v>
      </c>
      <c r="G1703" s="56"/>
      <c r="H1703" s="56"/>
      <c r="I1703" s="56" t="s">
        <v>110</v>
      </c>
      <c r="J1703" s="56" t="s">
        <v>476</v>
      </c>
      <c r="K1703" s="56" t="s">
        <v>52</v>
      </c>
      <c r="L1703" s="56">
        <v>0</v>
      </c>
      <c r="M1703" s="56" t="str">
        <f t="shared" si="52"/>
        <v>TB_ANA_MM_SALES_ITEM_AGE.NON_MEM_XX_SALES_QTY</v>
      </c>
      <c r="N1703" s="54" t="str">
        <f t="shared" si="53"/>
        <v>월매출품목연령대^TB_ANA_MM_SALES_ITEM_AGE^비회원(없음)매출수량^NON_MEM_XX_SALES_QTY^^NUMBER^20,5^Y^0</v>
      </c>
    </row>
    <row r="1704" spans="1:14" x14ac:dyDescent="0.25">
      <c r="A1704" s="56" t="s">
        <v>673</v>
      </c>
      <c r="B1704" s="56"/>
      <c r="C1704" s="56" t="s">
        <v>1230</v>
      </c>
      <c r="D1704" s="56" t="s">
        <v>1231</v>
      </c>
      <c r="E1704" s="56" t="s">
        <v>2332</v>
      </c>
      <c r="F1704" s="56" t="s">
        <v>2333</v>
      </c>
      <c r="G1704" s="56"/>
      <c r="H1704" s="56"/>
      <c r="I1704" s="56" t="s">
        <v>110</v>
      </c>
      <c r="J1704" s="56" t="s">
        <v>476</v>
      </c>
      <c r="K1704" s="56" t="s">
        <v>52</v>
      </c>
      <c r="L1704" s="56">
        <v>0</v>
      </c>
      <c r="M1704" s="56" t="str">
        <f t="shared" si="52"/>
        <v>TB_ANA_MM_SALES_ITEM_AGE.NOR_MEM_XX_SALES_QTY</v>
      </c>
      <c r="N1704" s="54" t="str">
        <f t="shared" si="53"/>
        <v>월매출품목연령대^TB_ANA_MM_SALES_ITEM_AGE^정회원(없음)매출수량^NOR_MEM_XX_SALES_QTY^^NUMBER^20,5^Y^0</v>
      </c>
    </row>
    <row r="1705" spans="1:14" x14ac:dyDescent="0.25">
      <c r="A1705" s="56" t="s">
        <v>673</v>
      </c>
      <c r="B1705" s="56"/>
      <c r="C1705" s="56" t="s">
        <v>1230</v>
      </c>
      <c r="D1705" s="56" t="s">
        <v>1231</v>
      </c>
      <c r="E1705" s="56" t="s">
        <v>2334</v>
      </c>
      <c r="F1705" s="56" t="s">
        <v>2335</v>
      </c>
      <c r="G1705" s="56"/>
      <c r="H1705" s="56"/>
      <c r="I1705" s="56" t="s">
        <v>110</v>
      </c>
      <c r="J1705" s="56" t="s">
        <v>476</v>
      </c>
      <c r="K1705" s="56" t="s">
        <v>52</v>
      </c>
      <c r="L1705" s="56">
        <v>0</v>
      </c>
      <c r="M1705" s="56" t="str">
        <f t="shared" si="52"/>
        <v>TB_ANA_MM_SALES_ITEM_AGE.TMP_MEM_XX_SALES_QTY</v>
      </c>
      <c r="N1705" s="54" t="str">
        <f t="shared" si="53"/>
        <v>월매출품목연령대^TB_ANA_MM_SALES_ITEM_AGE^준회원(없음)매출수량^TMP_MEM_XX_SALES_QTY^^NUMBER^20,5^Y^0</v>
      </c>
    </row>
    <row r="1706" spans="1:14" x14ac:dyDescent="0.25">
      <c r="A1706" s="56" t="s">
        <v>673</v>
      </c>
      <c r="B1706" s="56"/>
      <c r="C1706" s="56" t="s">
        <v>1230</v>
      </c>
      <c r="D1706" s="56" t="s">
        <v>1231</v>
      </c>
      <c r="E1706" s="56" t="s">
        <v>2336</v>
      </c>
      <c r="F1706" s="56" t="s">
        <v>2337</v>
      </c>
      <c r="G1706" s="56"/>
      <c r="H1706" s="56"/>
      <c r="I1706" s="56" t="s">
        <v>110</v>
      </c>
      <c r="J1706" s="56" t="s">
        <v>476</v>
      </c>
      <c r="K1706" s="56" t="s">
        <v>52</v>
      </c>
      <c r="L1706" s="56">
        <v>0</v>
      </c>
      <c r="M1706" s="56" t="str">
        <f t="shared" si="52"/>
        <v>TB_ANA_MM_SALES_ITEM_AGE.AGE_XX_SALES_QTY</v>
      </c>
      <c r="N1706" s="54" t="str">
        <f t="shared" si="53"/>
        <v>월매출품목연령대^TB_ANA_MM_SALES_ITEM_AGE^연령대(없음)매출수량^AGE_XX_SALES_QTY^^NUMBER^20,5^Y^0</v>
      </c>
    </row>
    <row r="1707" spans="1:14" x14ac:dyDescent="0.25">
      <c r="A1707" s="56" t="s">
        <v>673</v>
      </c>
      <c r="B1707" s="56"/>
      <c r="C1707" s="56" t="s">
        <v>1230</v>
      </c>
      <c r="D1707" s="56" t="s">
        <v>1231</v>
      </c>
      <c r="E1707" s="56" t="s">
        <v>2338</v>
      </c>
      <c r="F1707" s="56" t="s">
        <v>2339</v>
      </c>
      <c r="G1707" s="56"/>
      <c r="H1707" s="56"/>
      <c r="I1707" s="56" t="s">
        <v>110</v>
      </c>
      <c r="J1707" s="56" t="s">
        <v>476</v>
      </c>
      <c r="K1707" s="56" t="s">
        <v>52</v>
      </c>
      <c r="L1707" s="56">
        <v>0</v>
      </c>
      <c r="M1707" s="56" t="str">
        <f t="shared" si="52"/>
        <v>TB_ANA_MM_SALES_ITEM_AGE.AGE_01_SALES_QTY</v>
      </c>
      <c r="N1707" s="54" t="str">
        <f t="shared" si="53"/>
        <v>월매출품목연령대^TB_ANA_MM_SALES_ITEM_AGE^연령대(00-14)매출수량^AGE_01_SALES_QTY^^NUMBER^20,5^Y^0</v>
      </c>
    </row>
    <row r="1708" spans="1:14" x14ac:dyDescent="0.25">
      <c r="A1708" s="56" t="s">
        <v>673</v>
      </c>
      <c r="B1708" s="56"/>
      <c r="C1708" s="56" t="s">
        <v>1230</v>
      </c>
      <c r="D1708" s="56" t="s">
        <v>1231</v>
      </c>
      <c r="E1708" s="56" t="s">
        <v>2340</v>
      </c>
      <c r="F1708" s="56" t="s">
        <v>1093</v>
      </c>
      <c r="G1708" s="56"/>
      <c r="H1708" s="56"/>
      <c r="I1708" s="56" t="s">
        <v>110</v>
      </c>
      <c r="J1708" s="56" t="s">
        <v>476</v>
      </c>
      <c r="K1708" s="56" t="s">
        <v>52</v>
      </c>
      <c r="L1708" s="56">
        <v>0</v>
      </c>
      <c r="M1708" s="56" t="str">
        <f t="shared" si="52"/>
        <v>TB_ANA_MM_SALES_ITEM_AGE.AGE_02_SALES_QTY</v>
      </c>
      <c r="N1708" s="54" t="str">
        <f t="shared" si="53"/>
        <v>월매출품목연령대^TB_ANA_MM_SALES_ITEM_AGE^연령대(15-19)매출수량^AGE_02_SALES_QTY^^NUMBER^20,5^Y^0</v>
      </c>
    </row>
    <row r="1709" spans="1:14" x14ac:dyDescent="0.25">
      <c r="A1709" s="56" t="s">
        <v>673</v>
      </c>
      <c r="B1709" s="56"/>
      <c r="C1709" s="56" t="s">
        <v>1230</v>
      </c>
      <c r="D1709" s="56" t="s">
        <v>1231</v>
      </c>
      <c r="E1709" s="56" t="s">
        <v>2341</v>
      </c>
      <c r="F1709" s="56" t="s">
        <v>1094</v>
      </c>
      <c r="G1709" s="56"/>
      <c r="H1709" s="56"/>
      <c r="I1709" s="56" t="s">
        <v>110</v>
      </c>
      <c r="J1709" s="56" t="s">
        <v>476</v>
      </c>
      <c r="K1709" s="56" t="s">
        <v>52</v>
      </c>
      <c r="L1709" s="56">
        <v>0</v>
      </c>
      <c r="M1709" s="56" t="str">
        <f t="shared" si="52"/>
        <v>TB_ANA_MM_SALES_ITEM_AGE.AGE_03_SALES_QTY</v>
      </c>
      <c r="N1709" s="54" t="str">
        <f t="shared" si="53"/>
        <v>월매출품목연령대^TB_ANA_MM_SALES_ITEM_AGE^연령대(20-24)매출수량^AGE_03_SALES_QTY^^NUMBER^20,5^Y^0</v>
      </c>
    </row>
    <row r="1710" spans="1:14" x14ac:dyDescent="0.25">
      <c r="A1710" s="56" t="s">
        <v>673</v>
      </c>
      <c r="B1710" s="56"/>
      <c r="C1710" s="56" t="s">
        <v>1230</v>
      </c>
      <c r="D1710" s="56" t="s">
        <v>1231</v>
      </c>
      <c r="E1710" s="56" t="s">
        <v>2342</v>
      </c>
      <c r="F1710" s="56" t="s">
        <v>1095</v>
      </c>
      <c r="G1710" s="56"/>
      <c r="H1710" s="56"/>
      <c r="I1710" s="56" t="s">
        <v>110</v>
      </c>
      <c r="J1710" s="56" t="s">
        <v>476</v>
      </c>
      <c r="K1710" s="56" t="s">
        <v>52</v>
      </c>
      <c r="L1710" s="56">
        <v>0</v>
      </c>
      <c r="M1710" s="56" t="str">
        <f t="shared" si="52"/>
        <v>TB_ANA_MM_SALES_ITEM_AGE.AGE_04_SALES_QTY</v>
      </c>
      <c r="N1710" s="54" t="str">
        <f t="shared" si="53"/>
        <v>월매출품목연령대^TB_ANA_MM_SALES_ITEM_AGE^연령대(25-29)매출수량^AGE_04_SALES_QTY^^NUMBER^20,5^Y^0</v>
      </c>
    </row>
    <row r="1711" spans="1:14" x14ac:dyDescent="0.25">
      <c r="A1711" s="56" t="s">
        <v>673</v>
      </c>
      <c r="B1711" s="56"/>
      <c r="C1711" s="56" t="s">
        <v>1230</v>
      </c>
      <c r="D1711" s="56" t="s">
        <v>1231</v>
      </c>
      <c r="E1711" s="56" t="s">
        <v>2343</v>
      </c>
      <c r="F1711" s="56" t="s">
        <v>1096</v>
      </c>
      <c r="G1711" s="56"/>
      <c r="H1711" s="56"/>
      <c r="I1711" s="56" t="s">
        <v>110</v>
      </c>
      <c r="J1711" s="56" t="s">
        <v>476</v>
      </c>
      <c r="K1711" s="56" t="s">
        <v>52</v>
      </c>
      <c r="L1711" s="56">
        <v>0</v>
      </c>
      <c r="M1711" s="56" t="str">
        <f t="shared" si="52"/>
        <v>TB_ANA_MM_SALES_ITEM_AGE.AGE_05_SALES_QTY</v>
      </c>
      <c r="N1711" s="54" t="str">
        <f t="shared" si="53"/>
        <v>월매출품목연령대^TB_ANA_MM_SALES_ITEM_AGE^연령대(30-34)매출수량^AGE_05_SALES_QTY^^NUMBER^20,5^Y^0</v>
      </c>
    </row>
    <row r="1712" spans="1:14" x14ac:dyDescent="0.25">
      <c r="A1712" s="56" t="s">
        <v>673</v>
      </c>
      <c r="B1712" s="56"/>
      <c r="C1712" s="56" t="s">
        <v>1230</v>
      </c>
      <c r="D1712" s="56" t="s">
        <v>1231</v>
      </c>
      <c r="E1712" s="56" t="s">
        <v>2344</v>
      </c>
      <c r="F1712" s="56" t="s">
        <v>1097</v>
      </c>
      <c r="G1712" s="56"/>
      <c r="H1712" s="56"/>
      <c r="I1712" s="56" t="s">
        <v>110</v>
      </c>
      <c r="J1712" s="56" t="s">
        <v>476</v>
      </c>
      <c r="K1712" s="56" t="s">
        <v>52</v>
      </c>
      <c r="L1712" s="56">
        <v>0</v>
      </c>
      <c r="M1712" s="56" t="str">
        <f t="shared" si="52"/>
        <v>TB_ANA_MM_SALES_ITEM_AGE.AGE_06_SALES_QTY</v>
      </c>
      <c r="N1712" s="54" t="str">
        <f t="shared" si="53"/>
        <v>월매출품목연령대^TB_ANA_MM_SALES_ITEM_AGE^연령대(35-39)매출수량^AGE_06_SALES_QTY^^NUMBER^20,5^Y^0</v>
      </c>
    </row>
    <row r="1713" spans="1:14" x14ac:dyDescent="0.25">
      <c r="A1713" s="56" t="s">
        <v>673</v>
      </c>
      <c r="B1713" s="56"/>
      <c r="C1713" s="56" t="s">
        <v>1230</v>
      </c>
      <c r="D1713" s="56" t="s">
        <v>1231</v>
      </c>
      <c r="E1713" s="56" t="s">
        <v>2345</v>
      </c>
      <c r="F1713" s="56" t="s">
        <v>1098</v>
      </c>
      <c r="G1713" s="56"/>
      <c r="H1713" s="56"/>
      <c r="I1713" s="56" t="s">
        <v>110</v>
      </c>
      <c r="J1713" s="56" t="s">
        <v>476</v>
      </c>
      <c r="K1713" s="56" t="s">
        <v>52</v>
      </c>
      <c r="L1713" s="56">
        <v>0</v>
      </c>
      <c r="M1713" s="56" t="str">
        <f t="shared" ref="M1713:M1776" si="54">CONCATENATE(D1713,".",F1713)</f>
        <v>TB_ANA_MM_SALES_ITEM_AGE.AGE_07_SALES_QTY</v>
      </c>
      <c r="N1713" s="54" t="str">
        <f t="shared" si="53"/>
        <v>월매출품목연령대^TB_ANA_MM_SALES_ITEM_AGE^연령대(40-44)매출수량^AGE_07_SALES_QTY^^NUMBER^20,5^Y^0</v>
      </c>
    </row>
    <row r="1714" spans="1:14" x14ac:dyDescent="0.25">
      <c r="A1714" s="56" t="s">
        <v>673</v>
      </c>
      <c r="B1714" s="56"/>
      <c r="C1714" s="56" t="s">
        <v>1230</v>
      </c>
      <c r="D1714" s="56" t="s">
        <v>1231</v>
      </c>
      <c r="E1714" s="56" t="s">
        <v>2346</v>
      </c>
      <c r="F1714" s="56" t="s">
        <v>1099</v>
      </c>
      <c r="G1714" s="56"/>
      <c r="H1714" s="56"/>
      <c r="I1714" s="56" t="s">
        <v>110</v>
      </c>
      <c r="J1714" s="56" t="s">
        <v>476</v>
      </c>
      <c r="K1714" s="56" t="s">
        <v>52</v>
      </c>
      <c r="L1714" s="56">
        <v>0</v>
      </c>
      <c r="M1714" s="56" t="str">
        <f t="shared" si="54"/>
        <v>TB_ANA_MM_SALES_ITEM_AGE.AGE_08_SALES_QTY</v>
      </c>
      <c r="N1714" s="54" t="str">
        <f t="shared" si="53"/>
        <v>월매출품목연령대^TB_ANA_MM_SALES_ITEM_AGE^연령대(45-49)매출수량^AGE_08_SALES_QTY^^NUMBER^20,5^Y^0</v>
      </c>
    </row>
    <row r="1715" spans="1:14" x14ac:dyDescent="0.25">
      <c r="A1715" s="56" t="s">
        <v>673</v>
      </c>
      <c r="B1715" s="56"/>
      <c r="C1715" s="56" t="s">
        <v>1230</v>
      </c>
      <c r="D1715" s="56" t="s">
        <v>1231</v>
      </c>
      <c r="E1715" s="56" t="s">
        <v>2347</v>
      </c>
      <c r="F1715" s="56" t="s">
        <v>1100</v>
      </c>
      <c r="G1715" s="56"/>
      <c r="H1715" s="56"/>
      <c r="I1715" s="56" t="s">
        <v>110</v>
      </c>
      <c r="J1715" s="56" t="s">
        <v>476</v>
      </c>
      <c r="K1715" s="56" t="s">
        <v>52</v>
      </c>
      <c r="L1715" s="56">
        <v>0</v>
      </c>
      <c r="M1715" s="56" t="str">
        <f t="shared" si="54"/>
        <v>TB_ANA_MM_SALES_ITEM_AGE.AGE_09_SALES_QTY</v>
      </c>
      <c r="N1715" s="54" t="str">
        <f t="shared" si="53"/>
        <v>월매출품목연령대^TB_ANA_MM_SALES_ITEM_AGE^연령대(50-54)매출수량^AGE_09_SALES_QTY^^NUMBER^20,5^Y^0</v>
      </c>
    </row>
    <row r="1716" spans="1:14" x14ac:dyDescent="0.25">
      <c r="A1716" s="56" t="s">
        <v>673</v>
      </c>
      <c r="B1716" s="56"/>
      <c r="C1716" s="56" t="s">
        <v>1230</v>
      </c>
      <c r="D1716" s="56" t="s">
        <v>1231</v>
      </c>
      <c r="E1716" s="56" t="s">
        <v>2348</v>
      </c>
      <c r="F1716" s="56" t="s">
        <v>1101</v>
      </c>
      <c r="G1716" s="56"/>
      <c r="H1716" s="56"/>
      <c r="I1716" s="56" t="s">
        <v>110</v>
      </c>
      <c r="J1716" s="56" t="s">
        <v>476</v>
      </c>
      <c r="K1716" s="56" t="s">
        <v>52</v>
      </c>
      <c r="L1716" s="56">
        <v>0</v>
      </c>
      <c r="M1716" s="56" t="str">
        <f t="shared" si="54"/>
        <v>TB_ANA_MM_SALES_ITEM_AGE.AGE_10_SALES_QTY</v>
      </c>
      <c r="N1716" s="54" t="str">
        <f t="shared" si="53"/>
        <v>월매출품목연령대^TB_ANA_MM_SALES_ITEM_AGE^연령대(55-59)매출수량^AGE_10_SALES_QTY^^NUMBER^20,5^Y^0</v>
      </c>
    </row>
    <row r="1717" spans="1:14" x14ac:dyDescent="0.25">
      <c r="A1717" s="56" t="s">
        <v>673</v>
      </c>
      <c r="B1717" s="56"/>
      <c r="C1717" s="56" t="s">
        <v>1230</v>
      </c>
      <c r="D1717" s="56" t="s">
        <v>1231</v>
      </c>
      <c r="E1717" s="56" t="s">
        <v>2349</v>
      </c>
      <c r="F1717" s="56" t="s">
        <v>1102</v>
      </c>
      <c r="G1717" s="56"/>
      <c r="H1717" s="56"/>
      <c r="I1717" s="56" t="s">
        <v>110</v>
      </c>
      <c r="J1717" s="56" t="s">
        <v>476</v>
      </c>
      <c r="K1717" s="56" t="s">
        <v>52</v>
      </c>
      <c r="L1717" s="56">
        <v>0</v>
      </c>
      <c r="M1717" s="56" t="str">
        <f t="shared" si="54"/>
        <v>TB_ANA_MM_SALES_ITEM_AGE.AGE_11_SALES_QTY</v>
      </c>
      <c r="N1717" s="54" t="str">
        <f t="shared" si="53"/>
        <v>월매출품목연령대^TB_ANA_MM_SALES_ITEM_AGE^연령대(60-99)매출수량^AGE_11_SALES_QTY^^NUMBER^20,5^Y^0</v>
      </c>
    </row>
    <row r="1718" spans="1:14" x14ac:dyDescent="0.25">
      <c r="A1718" s="56" t="s">
        <v>673</v>
      </c>
      <c r="B1718" s="56"/>
      <c r="C1718" s="56" t="s">
        <v>1230</v>
      </c>
      <c r="D1718" s="56" t="s">
        <v>1231</v>
      </c>
      <c r="E1718" s="56" t="s">
        <v>1057</v>
      </c>
      <c r="F1718" s="56" t="s">
        <v>1103</v>
      </c>
      <c r="G1718" s="56"/>
      <c r="H1718" s="56"/>
      <c r="I1718" s="56" t="s">
        <v>110</v>
      </c>
      <c r="J1718" s="56" t="s">
        <v>476</v>
      </c>
      <c r="K1718" s="56" t="s">
        <v>52</v>
      </c>
      <c r="L1718" s="56">
        <v>0</v>
      </c>
      <c r="M1718" s="56" t="str">
        <f t="shared" si="54"/>
        <v>TB_ANA_MM_SALES_ITEM_AGE.NON_MEM_SALES_AMT</v>
      </c>
      <c r="N1718" s="54" t="str">
        <f t="shared" si="53"/>
        <v>월매출품목연령대^TB_ANA_MM_SALES_ITEM_AGE^비회원매출금액^NON_MEM_SALES_AMT^^NUMBER^20,5^Y^0</v>
      </c>
    </row>
    <row r="1719" spans="1:14" x14ac:dyDescent="0.25">
      <c r="A1719" s="56" t="s">
        <v>673</v>
      </c>
      <c r="B1719" s="56"/>
      <c r="C1719" s="56" t="s">
        <v>1230</v>
      </c>
      <c r="D1719" s="56" t="s">
        <v>1231</v>
      </c>
      <c r="E1719" s="56" t="s">
        <v>1058</v>
      </c>
      <c r="F1719" s="56" t="s">
        <v>1104</v>
      </c>
      <c r="G1719" s="56"/>
      <c r="H1719" s="56"/>
      <c r="I1719" s="56" t="s">
        <v>110</v>
      </c>
      <c r="J1719" s="56" t="s">
        <v>476</v>
      </c>
      <c r="K1719" s="56" t="s">
        <v>52</v>
      </c>
      <c r="L1719" s="56">
        <v>0</v>
      </c>
      <c r="M1719" s="56" t="str">
        <f t="shared" si="54"/>
        <v>TB_ANA_MM_SALES_ITEM_AGE.NOR_MEM_SALES_AMT</v>
      </c>
      <c r="N1719" s="54" t="str">
        <f t="shared" si="53"/>
        <v>월매출품목연령대^TB_ANA_MM_SALES_ITEM_AGE^정회원매출금액^NOR_MEM_SALES_AMT^^NUMBER^20,5^Y^0</v>
      </c>
    </row>
    <row r="1720" spans="1:14" x14ac:dyDescent="0.25">
      <c r="A1720" s="56" t="s">
        <v>673</v>
      </c>
      <c r="B1720" s="56"/>
      <c r="C1720" s="56" t="s">
        <v>1230</v>
      </c>
      <c r="D1720" s="56" t="s">
        <v>1231</v>
      </c>
      <c r="E1720" s="56" t="s">
        <v>1059</v>
      </c>
      <c r="F1720" s="56" t="s">
        <v>1105</v>
      </c>
      <c r="G1720" s="56"/>
      <c r="H1720" s="56"/>
      <c r="I1720" s="56" t="s">
        <v>110</v>
      </c>
      <c r="J1720" s="56" t="s">
        <v>476</v>
      </c>
      <c r="K1720" s="56" t="s">
        <v>52</v>
      </c>
      <c r="L1720" s="56">
        <v>0</v>
      </c>
      <c r="M1720" s="56" t="str">
        <f t="shared" si="54"/>
        <v>TB_ANA_MM_SALES_ITEM_AGE.TMP_MEM_SALES_AMT</v>
      </c>
      <c r="N1720" s="54" t="str">
        <f t="shared" si="53"/>
        <v>월매출품목연령대^TB_ANA_MM_SALES_ITEM_AGE^준회원매출금액^TMP_MEM_SALES_AMT^^NUMBER^20,5^Y^0</v>
      </c>
    </row>
    <row r="1721" spans="1:14" x14ac:dyDescent="0.25">
      <c r="A1721" s="56" t="s">
        <v>673</v>
      </c>
      <c r="B1721" s="56"/>
      <c r="C1721" s="56" t="s">
        <v>1230</v>
      </c>
      <c r="D1721" s="56" t="s">
        <v>1231</v>
      </c>
      <c r="E1721" s="56" t="s">
        <v>1060</v>
      </c>
      <c r="F1721" s="56" t="s">
        <v>1106</v>
      </c>
      <c r="G1721" s="56"/>
      <c r="H1721" s="56"/>
      <c r="I1721" s="56" t="s">
        <v>110</v>
      </c>
      <c r="J1721" s="56" t="s">
        <v>476</v>
      </c>
      <c r="K1721" s="56" t="s">
        <v>52</v>
      </c>
      <c r="L1721" s="56">
        <v>0</v>
      </c>
      <c r="M1721" s="56" t="str">
        <f t="shared" si="54"/>
        <v>TB_ANA_MM_SALES_ITEM_AGE.NON_MEM_XX_SALES_AMT</v>
      </c>
      <c r="N1721" s="54" t="str">
        <f t="shared" si="53"/>
        <v>월매출품목연령대^TB_ANA_MM_SALES_ITEM_AGE^비회원(없음)매출금액^NON_MEM_XX_SALES_AMT^^NUMBER^20,5^Y^0</v>
      </c>
    </row>
    <row r="1722" spans="1:14" x14ac:dyDescent="0.25">
      <c r="A1722" s="56" t="s">
        <v>673</v>
      </c>
      <c r="B1722" s="56"/>
      <c r="C1722" s="56" t="s">
        <v>1230</v>
      </c>
      <c r="D1722" s="56" t="s">
        <v>1231</v>
      </c>
      <c r="E1722" s="56" t="s">
        <v>1061</v>
      </c>
      <c r="F1722" s="56" t="s">
        <v>1107</v>
      </c>
      <c r="G1722" s="56"/>
      <c r="H1722" s="56"/>
      <c r="I1722" s="56" t="s">
        <v>110</v>
      </c>
      <c r="J1722" s="56" t="s">
        <v>476</v>
      </c>
      <c r="K1722" s="56" t="s">
        <v>52</v>
      </c>
      <c r="L1722" s="56">
        <v>0</v>
      </c>
      <c r="M1722" s="56" t="str">
        <f t="shared" si="54"/>
        <v>TB_ANA_MM_SALES_ITEM_AGE.NOR_MEM_XX_SALES_AMT</v>
      </c>
      <c r="N1722" s="54" t="str">
        <f t="shared" si="53"/>
        <v>월매출품목연령대^TB_ANA_MM_SALES_ITEM_AGE^정회원(없음)매출금액^NOR_MEM_XX_SALES_AMT^^NUMBER^20,5^Y^0</v>
      </c>
    </row>
    <row r="1723" spans="1:14" x14ac:dyDescent="0.25">
      <c r="A1723" s="56" t="s">
        <v>673</v>
      </c>
      <c r="B1723" s="56"/>
      <c r="C1723" s="56" t="s">
        <v>1230</v>
      </c>
      <c r="D1723" s="56" t="s">
        <v>1231</v>
      </c>
      <c r="E1723" s="56" t="s">
        <v>1062</v>
      </c>
      <c r="F1723" s="56" t="s">
        <v>1108</v>
      </c>
      <c r="G1723" s="56"/>
      <c r="H1723" s="56"/>
      <c r="I1723" s="56" t="s">
        <v>110</v>
      </c>
      <c r="J1723" s="56" t="s">
        <v>476</v>
      </c>
      <c r="K1723" s="56" t="s">
        <v>52</v>
      </c>
      <c r="L1723" s="56">
        <v>0</v>
      </c>
      <c r="M1723" s="56" t="str">
        <f t="shared" si="54"/>
        <v>TB_ANA_MM_SALES_ITEM_AGE.TMP_MEM_XX_SALES_AMT</v>
      </c>
      <c r="N1723" s="54" t="str">
        <f t="shared" si="53"/>
        <v>월매출품목연령대^TB_ANA_MM_SALES_ITEM_AGE^준회원(없음)매출금액^TMP_MEM_XX_SALES_AMT^^NUMBER^20,5^Y^0</v>
      </c>
    </row>
    <row r="1724" spans="1:14" x14ac:dyDescent="0.25">
      <c r="A1724" s="56" t="s">
        <v>673</v>
      </c>
      <c r="B1724" s="56"/>
      <c r="C1724" s="56" t="s">
        <v>1230</v>
      </c>
      <c r="D1724" s="56" t="s">
        <v>1231</v>
      </c>
      <c r="E1724" s="56" t="s">
        <v>1063</v>
      </c>
      <c r="F1724" s="56" t="s">
        <v>1109</v>
      </c>
      <c r="G1724" s="56"/>
      <c r="H1724" s="56"/>
      <c r="I1724" s="56" t="s">
        <v>110</v>
      </c>
      <c r="J1724" s="56" t="s">
        <v>476</v>
      </c>
      <c r="K1724" s="56" t="s">
        <v>52</v>
      </c>
      <c r="L1724" s="56">
        <v>0</v>
      </c>
      <c r="M1724" s="56" t="str">
        <f t="shared" si="54"/>
        <v>TB_ANA_MM_SALES_ITEM_AGE.AGE_XX_SALES_AMT</v>
      </c>
      <c r="N1724" s="54" t="str">
        <f t="shared" si="53"/>
        <v>월매출품목연령대^TB_ANA_MM_SALES_ITEM_AGE^연령대(없음)매출금액^AGE_XX_SALES_AMT^^NUMBER^20,5^Y^0</v>
      </c>
    </row>
    <row r="1725" spans="1:14" x14ac:dyDescent="0.25">
      <c r="A1725" s="56" t="s">
        <v>673</v>
      </c>
      <c r="B1725" s="56"/>
      <c r="C1725" s="56" t="s">
        <v>1230</v>
      </c>
      <c r="D1725" s="56" t="s">
        <v>1231</v>
      </c>
      <c r="E1725" s="56" t="s">
        <v>1064</v>
      </c>
      <c r="F1725" s="56" t="s">
        <v>1110</v>
      </c>
      <c r="G1725" s="56"/>
      <c r="H1725" s="56"/>
      <c r="I1725" s="56" t="s">
        <v>110</v>
      </c>
      <c r="J1725" s="56" t="s">
        <v>476</v>
      </c>
      <c r="K1725" s="56" t="s">
        <v>52</v>
      </c>
      <c r="L1725" s="56">
        <v>0</v>
      </c>
      <c r="M1725" s="56" t="str">
        <f t="shared" si="54"/>
        <v>TB_ANA_MM_SALES_ITEM_AGE.AGE_01_SALES_AMT</v>
      </c>
      <c r="N1725" s="54" t="str">
        <f t="shared" si="53"/>
        <v>월매출품목연령대^TB_ANA_MM_SALES_ITEM_AGE^연령대(00-14)매출금액^AGE_01_SALES_AMT^^NUMBER^20,5^Y^0</v>
      </c>
    </row>
    <row r="1726" spans="1:14" x14ac:dyDescent="0.25">
      <c r="A1726" s="56" t="s">
        <v>673</v>
      </c>
      <c r="B1726" s="56"/>
      <c r="C1726" s="56" t="s">
        <v>1230</v>
      </c>
      <c r="D1726" s="56" t="s">
        <v>1231</v>
      </c>
      <c r="E1726" s="56" t="s">
        <v>1065</v>
      </c>
      <c r="F1726" s="56" t="s">
        <v>1111</v>
      </c>
      <c r="G1726" s="56"/>
      <c r="H1726" s="56"/>
      <c r="I1726" s="56" t="s">
        <v>110</v>
      </c>
      <c r="J1726" s="56" t="s">
        <v>476</v>
      </c>
      <c r="K1726" s="56" t="s">
        <v>52</v>
      </c>
      <c r="L1726" s="56">
        <v>0</v>
      </c>
      <c r="M1726" s="56" t="str">
        <f t="shared" si="54"/>
        <v>TB_ANA_MM_SALES_ITEM_AGE.AGE_02_SALES_AMT</v>
      </c>
      <c r="N1726" s="54" t="str">
        <f t="shared" si="53"/>
        <v>월매출품목연령대^TB_ANA_MM_SALES_ITEM_AGE^연령대(15-19)매출금액^AGE_02_SALES_AMT^^NUMBER^20,5^Y^0</v>
      </c>
    </row>
    <row r="1727" spans="1:14" x14ac:dyDescent="0.25">
      <c r="A1727" s="56" t="s">
        <v>673</v>
      </c>
      <c r="B1727" s="56"/>
      <c r="C1727" s="56" t="s">
        <v>1230</v>
      </c>
      <c r="D1727" s="56" t="s">
        <v>1231</v>
      </c>
      <c r="E1727" s="56" t="s">
        <v>1066</v>
      </c>
      <c r="F1727" s="56" t="s">
        <v>1112</v>
      </c>
      <c r="G1727" s="56"/>
      <c r="H1727" s="56"/>
      <c r="I1727" s="56" t="s">
        <v>110</v>
      </c>
      <c r="J1727" s="56" t="s">
        <v>476</v>
      </c>
      <c r="K1727" s="56" t="s">
        <v>52</v>
      </c>
      <c r="L1727" s="56">
        <v>0</v>
      </c>
      <c r="M1727" s="56" t="str">
        <f t="shared" si="54"/>
        <v>TB_ANA_MM_SALES_ITEM_AGE.AGE_03_SALES_AMT</v>
      </c>
      <c r="N1727" s="54" t="str">
        <f t="shared" si="53"/>
        <v>월매출품목연령대^TB_ANA_MM_SALES_ITEM_AGE^연령대(20-24)매출금액^AGE_03_SALES_AMT^^NUMBER^20,5^Y^0</v>
      </c>
    </row>
    <row r="1728" spans="1:14" x14ac:dyDescent="0.25">
      <c r="A1728" s="56" t="s">
        <v>673</v>
      </c>
      <c r="B1728" s="56"/>
      <c r="C1728" s="56" t="s">
        <v>1230</v>
      </c>
      <c r="D1728" s="56" t="s">
        <v>1231</v>
      </c>
      <c r="E1728" s="56" t="s">
        <v>1067</v>
      </c>
      <c r="F1728" s="56" t="s">
        <v>1113</v>
      </c>
      <c r="G1728" s="56"/>
      <c r="H1728" s="56"/>
      <c r="I1728" s="56" t="s">
        <v>110</v>
      </c>
      <c r="J1728" s="56" t="s">
        <v>476</v>
      </c>
      <c r="K1728" s="56" t="s">
        <v>52</v>
      </c>
      <c r="L1728" s="56">
        <v>0</v>
      </c>
      <c r="M1728" s="56" t="str">
        <f t="shared" si="54"/>
        <v>TB_ANA_MM_SALES_ITEM_AGE.AGE_04_SALES_AMT</v>
      </c>
      <c r="N1728" s="54" t="str">
        <f t="shared" si="53"/>
        <v>월매출품목연령대^TB_ANA_MM_SALES_ITEM_AGE^연령대(25-29)매출금액^AGE_04_SALES_AMT^^NUMBER^20,5^Y^0</v>
      </c>
    </row>
    <row r="1729" spans="1:14" x14ac:dyDescent="0.25">
      <c r="A1729" s="56" t="s">
        <v>673</v>
      </c>
      <c r="B1729" s="56"/>
      <c r="C1729" s="56" t="s">
        <v>1230</v>
      </c>
      <c r="D1729" s="56" t="s">
        <v>1231</v>
      </c>
      <c r="E1729" s="56" t="s">
        <v>1068</v>
      </c>
      <c r="F1729" s="56" t="s">
        <v>1114</v>
      </c>
      <c r="G1729" s="56"/>
      <c r="H1729" s="56"/>
      <c r="I1729" s="56" t="s">
        <v>110</v>
      </c>
      <c r="J1729" s="56" t="s">
        <v>476</v>
      </c>
      <c r="K1729" s="56" t="s">
        <v>52</v>
      </c>
      <c r="L1729" s="56">
        <v>0</v>
      </c>
      <c r="M1729" s="56" t="str">
        <f t="shared" si="54"/>
        <v>TB_ANA_MM_SALES_ITEM_AGE.AGE_05_SALES_AMT</v>
      </c>
      <c r="N1729" s="54" t="str">
        <f t="shared" si="53"/>
        <v>월매출품목연령대^TB_ANA_MM_SALES_ITEM_AGE^연령대(30-34)매출금액^AGE_05_SALES_AMT^^NUMBER^20,5^Y^0</v>
      </c>
    </row>
    <row r="1730" spans="1:14" x14ac:dyDescent="0.25">
      <c r="A1730" s="56" t="s">
        <v>673</v>
      </c>
      <c r="B1730" s="56"/>
      <c r="C1730" s="56" t="s">
        <v>1230</v>
      </c>
      <c r="D1730" s="56" t="s">
        <v>1231</v>
      </c>
      <c r="E1730" s="56" t="s">
        <v>1069</v>
      </c>
      <c r="F1730" s="56" t="s">
        <v>1115</v>
      </c>
      <c r="G1730" s="56"/>
      <c r="H1730" s="56"/>
      <c r="I1730" s="56" t="s">
        <v>110</v>
      </c>
      <c r="J1730" s="56" t="s">
        <v>476</v>
      </c>
      <c r="K1730" s="56" t="s">
        <v>52</v>
      </c>
      <c r="L1730" s="56">
        <v>0</v>
      </c>
      <c r="M1730" s="56" t="str">
        <f t="shared" si="54"/>
        <v>TB_ANA_MM_SALES_ITEM_AGE.AGE_06_SALES_AMT</v>
      </c>
      <c r="N1730" s="54" t="str">
        <f t="shared" si="53"/>
        <v>월매출품목연령대^TB_ANA_MM_SALES_ITEM_AGE^연령대(35-39)매출금액^AGE_06_SALES_AMT^^NUMBER^20,5^Y^0</v>
      </c>
    </row>
    <row r="1731" spans="1:14" x14ac:dyDescent="0.25">
      <c r="A1731" s="56" t="s">
        <v>673</v>
      </c>
      <c r="B1731" s="56"/>
      <c r="C1731" s="56" t="s">
        <v>1230</v>
      </c>
      <c r="D1731" s="56" t="s">
        <v>1231</v>
      </c>
      <c r="E1731" s="56" t="s">
        <v>1070</v>
      </c>
      <c r="F1731" s="56" t="s">
        <v>1116</v>
      </c>
      <c r="G1731" s="56"/>
      <c r="H1731" s="56"/>
      <c r="I1731" s="56" t="s">
        <v>110</v>
      </c>
      <c r="J1731" s="56" t="s">
        <v>476</v>
      </c>
      <c r="K1731" s="56" t="s">
        <v>52</v>
      </c>
      <c r="L1731" s="56">
        <v>0</v>
      </c>
      <c r="M1731" s="56" t="str">
        <f t="shared" si="54"/>
        <v>TB_ANA_MM_SALES_ITEM_AGE.AGE_07_SALES_AMT</v>
      </c>
      <c r="N1731" s="54" t="str">
        <f t="shared" ref="N1731:N1794" si="55">SUBSTITUTE(CONCATENATE(C1731,"^",D1731,"^",E1731,"^",F1731,"^",G1731,"^",I1731,"^",J1731,"^",K1731,"^",TRIM(L1731)),"~","-")</f>
        <v>월매출품목연령대^TB_ANA_MM_SALES_ITEM_AGE^연령대(40-44)매출금액^AGE_07_SALES_AMT^^NUMBER^20,5^Y^0</v>
      </c>
    </row>
    <row r="1732" spans="1:14" x14ac:dyDescent="0.25">
      <c r="A1732" s="56" t="s">
        <v>673</v>
      </c>
      <c r="B1732" s="56"/>
      <c r="C1732" s="56" t="s">
        <v>1230</v>
      </c>
      <c r="D1732" s="56" t="s">
        <v>1231</v>
      </c>
      <c r="E1732" s="56" t="s">
        <v>1071</v>
      </c>
      <c r="F1732" s="56" t="s">
        <v>1117</v>
      </c>
      <c r="G1732" s="56"/>
      <c r="H1732" s="56"/>
      <c r="I1732" s="56" t="s">
        <v>110</v>
      </c>
      <c r="J1732" s="56" t="s">
        <v>476</v>
      </c>
      <c r="K1732" s="56" t="s">
        <v>52</v>
      </c>
      <c r="L1732" s="56">
        <v>0</v>
      </c>
      <c r="M1732" s="56" t="str">
        <f t="shared" si="54"/>
        <v>TB_ANA_MM_SALES_ITEM_AGE.AGE_08_SALES_AMT</v>
      </c>
      <c r="N1732" s="54" t="str">
        <f t="shared" si="55"/>
        <v>월매출품목연령대^TB_ANA_MM_SALES_ITEM_AGE^연령대(45-49)매출금액^AGE_08_SALES_AMT^^NUMBER^20,5^Y^0</v>
      </c>
    </row>
    <row r="1733" spans="1:14" x14ac:dyDescent="0.25">
      <c r="A1733" s="56" t="s">
        <v>673</v>
      </c>
      <c r="B1733" s="56"/>
      <c r="C1733" s="56" t="s">
        <v>1230</v>
      </c>
      <c r="D1733" s="56" t="s">
        <v>1231</v>
      </c>
      <c r="E1733" s="56" t="s">
        <v>1072</v>
      </c>
      <c r="F1733" s="56" t="s">
        <v>1118</v>
      </c>
      <c r="G1733" s="56"/>
      <c r="H1733" s="56"/>
      <c r="I1733" s="56" t="s">
        <v>110</v>
      </c>
      <c r="J1733" s="56" t="s">
        <v>476</v>
      </c>
      <c r="K1733" s="56" t="s">
        <v>52</v>
      </c>
      <c r="L1733" s="56">
        <v>0</v>
      </c>
      <c r="M1733" s="56" t="str">
        <f t="shared" si="54"/>
        <v>TB_ANA_MM_SALES_ITEM_AGE.AGE_09_SALES_AMT</v>
      </c>
      <c r="N1733" s="54" t="str">
        <f t="shared" si="55"/>
        <v>월매출품목연령대^TB_ANA_MM_SALES_ITEM_AGE^연령대(50-54)매출금액^AGE_09_SALES_AMT^^NUMBER^20,5^Y^0</v>
      </c>
    </row>
    <row r="1734" spans="1:14" x14ac:dyDescent="0.25">
      <c r="A1734" s="56" t="s">
        <v>673</v>
      </c>
      <c r="B1734" s="56"/>
      <c r="C1734" s="56" t="s">
        <v>1230</v>
      </c>
      <c r="D1734" s="56" t="s">
        <v>1231</v>
      </c>
      <c r="E1734" s="56" t="s">
        <v>1073</v>
      </c>
      <c r="F1734" s="56" t="s">
        <v>1119</v>
      </c>
      <c r="G1734" s="56"/>
      <c r="H1734" s="56"/>
      <c r="I1734" s="56" t="s">
        <v>110</v>
      </c>
      <c r="J1734" s="56" t="s">
        <v>476</v>
      </c>
      <c r="K1734" s="56" t="s">
        <v>52</v>
      </c>
      <c r="L1734" s="56">
        <v>0</v>
      </c>
      <c r="M1734" s="56" t="str">
        <f t="shared" si="54"/>
        <v>TB_ANA_MM_SALES_ITEM_AGE.AGE_10_SALES_AMT</v>
      </c>
      <c r="N1734" s="54" t="str">
        <f t="shared" si="55"/>
        <v>월매출품목연령대^TB_ANA_MM_SALES_ITEM_AGE^연령대(55-59)매출금액^AGE_10_SALES_AMT^^NUMBER^20,5^Y^0</v>
      </c>
    </row>
    <row r="1735" spans="1:14" x14ac:dyDescent="0.25">
      <c r="A1735" s="56" t="s">
        <v>673</v>
      </c>
      <c r="B1735" s="56"/>
      <c r="C1735" s="56" t="s">
        <v>1230</v>
      </c>
      <c r="D1735" s="56" t="s">
        <v>1231</v>
      </c>
      <c r="E1735" s="56" t="s">
        <v>1074</v>
      </c>
      <c r="F1735" s="56" t="s">
        <v>1120</v>
      </c>
      <c r="G1735" s="56"/>
      <c r="H1735" s="56"/>
      <c r="I1735" s="56" t="s">
        <v>110</v>
      </c>
      <c r="J1735" s="56" t="s">
        <v>476</v>
      </c>
      <c r="K1735" s="56" t="s">
        <v>52</v>
      </c>
      <c r="L1735" s="56">
        <v>0</v>
      </c>
      <c r="M1735" s="56" t="str">
        <f t="shared" si="54"/>
        <v>TB_ANA_MM_SALES_ITEM_AGE.AGE_11_SALES_AMT</v>
      </c>
      <c r="N1735" s="54" t="str">
        <f t="shared" si="55"/>
        <v>월매출품목연령대^TB_ANA_MM_SALES_ITEM_AGE^연령대(60-99)매출금액^AGE_11_SALES_AMT^^NUMBER^20,5^Y^0</v>
      </c>
    </row>
    <row r="1736" spans="1:14" x14ac:dyDescent="0.25">
      <c r="A1736" s="56" t="s">
        <v>673</v>
      </c>
      <c r="B1736" s="56"/>
      <c r="C1736" s="56" t="s">
        <v>1230</v>
      </c>
      <c r="D1736" s="56" t="s">
        <v>1231</v>
      </c>
      <c r="E1736" s="56" t="s">
        <v>1075</v>
      </c>
      <c r="F1736" s="56" t="s">
        <v>1121</v>
      </c>
      <c r="G1736" s="56"/>
      <c r="H1736" s="56"/>
      <c r="I1736" s="56" t="s">
        <v>110</v>
      </c>
      <c r="J1736" s="56" t="s">
        <v>476</v>
      </c>
      <c r="K1736" s="56" t="s">
        <v>52</v>
      </c>
      <c r="L1736" s="56">
        <v>0</v>
      </c>
      <c r="M1736" s="56" t="str">
        <f t="shared" si="54"/>
        <v>TB_ANA_MM_SALES_ITEM_AGE.NON_MEM_BILL_CNT</v>
      </c>
      <c r="N1736" s="54" t="str">
        <f t="shared" si="55"/>
        <v>월매출품목연령대^TB_ANA_MM_SALES_ITEM_AGE^비회원영수건수^NON_MEM_BILL_CNT^^NUMBER^20,5^Y^0</v>
      </c>
    </row>
    <row r="1737" spans="1:14" x14ac:dyDescent="0.25">
      <c r="A1737" s="56" t="s">
        <v>673</v>
      </c>
      <c r="B1737" s="56"/>
      <c r="C1737" s="56" t="s">
        <v>1230</v>
      </c>
      <c r="D1737" s="56" t="s">
        <v>1231</v>
      </c>
      <c r="E1737" s="56" t="s">
        <v>1076</v>
      </c>
      <c r="F1737" s="56" t="s">
        <v>1122</v>
      </c>
      <c r="G1737" s="56"/>
      <c r="H1737" s="56"/>
      <c r="I1737" s="56" t="s">
        <v>110</v>
      </c>
      <c r="J1737" s="56" t="s">
        <v>476</v>
      </c>
      <c r="K1737" s="56" t="s">
        <v>52</v>
      </c>
      <c r="L1737" s="56">
        <v>0</v>
      </c>
      <c r="M1737" s="56" t="str">
        <f t="shared" si="54"/>
        <v>TB_ANA_MM_SALES_ITEM_AGE.NOR_MEM_BILL_CNT</v>
      </c>
      <c r="N1737" s="54" t="str">
        <f t="shared" si="55"/>
        <v>월매출품목연령대^TB_ANA_MM_SALES_ITEM_AGE^정회원영수건수^NOR_MEM_BILL_CNT^^NUMBER^20,5^Y^0</v>
      </c>
    </row>
    <row r="1738" spans="1:14" x14ac:dyDescent="0.25">
      <c r="A1738" s="56" t="s">
        <v>673</v>
      </c>
      <c r="B1738" s="56"/>
      <c r="C1738" s="56" t="s">
        <v>1230</v>
      </c>
      <c r="D1738" s="56" t="s">
        <v>1231</v>
      </c>
      <c r="E1738" s="56" t="s">
        <v>1077</v>
      </c>
      <c r="F1738" s="56" t="s">
        <v>1123</v>
      </c>
      <c r="G1738" s="56"/>
      <c r="H1738" s="56"/>
      <c r="I1738" s="56" t="s">
        <v>110</v>
      </c>
      <c r="J1738" s="56" t="s">
        <v>476</v>
      </c>
      <c r="K1738" s="56" t="s">
        <v>52</v>
      </c>
      <c r="L1738" s="56">
        <v>0</v>
      </c>
      <c r="M1738" s="56" t="str">
        <f t="shared" si="54"/>
        <v>TB_ANA_MM_SALES_ITEM_AGE.TMP_MEM_BILL_CNT</v>
      </c>
      <c r="N1738" s="54" t="str">
        <f t="shared" si="55"/>
        <v>월매출품목연령대^TB_ANA_MM_SALES_ITEM_AGE^준회원영수건수^TMP_MEM_BILL_CNT^^NUMBER^20,5^Y^0</v>
      </c>
    </row>
    <row r="1739" spans="1:14" x14ac:dyDescent="0.25">
      <c r="A1739" s="56" t="s">
        <v>673</v>
      </c>
      <c r="B1739" s="56"/>
      <c r="C1739" s="56" t="s">
        <v>1230</v>
      </c>
      <c r="D1739" s="56" t="s">
        <v>1231</v>
      </c>
      <c r="E1739" s="56" t="s">
        <v>1078</v>
      </c>
      <c r="F1739" s="56" t="s">
        <v>1124</v>
      </c>
      <c r="G1739" s="56"/>
      <c r="H1739" s="56"/>
      <c r="I1739" s="56" t="s">
        <v>110</v>
      </c>
      <c r="J1739" s="56" t="s">
        <v>476</v>
      </c>
      <c r="K1739" s="56" t="s">
        <v>52</v>
      </c>
      <c r="L1739" s="56">
        <v>0</v>
      </c>
      <c r="M1739" s="56" t="str">
        <f t="shared" si="54"/>
        <v>TB_ANA_MM_SALES_ITEM_AGE.NON_MEM_XX_BILL_CNT</v>
      </c>
      <c r="N1739" s="54" t="str">
        <f t="shared" si="55"/>
        <v>월매출품목연령대^TB_ANA_MM_SALES_ITEM_AGE^비회원(없음)영수건수^NON_MEM_XX_BILL_CNT^^NUMBER^20,5^Y^0</v>
      </c>
    </row>
    <row r="1740" spans="1:14" x14ac:dyDescent="0.25">
      <c r="A1740" s="56" t="s">
        <v>673</v>
      </c>
      <c r="B1740" s="56"/>
      <c r="C1740" s="56" t="s">
        <v>1230</v>
      </c>
      <c r="D1740" s="56" t="s">
        <v>1231</v>
      </c>
      <c r="E1740" s="56" t="s">
        <v>1079</v>
      </c>
      <c r="F1740" s="56" t="s">
        <v>1125</v>
      </c>
      <c r="G1740" s="56"/>
      <c r="H1740" s="56"/>
      <c r="I1740" s="56" t="s">
        <v>110</v>
      </c>
      <c r="J1740" s="56" t="s">
        <v>476</v>
      </c>
      <c r="K1740" s="56" t="s">
        <v>52</v>
      </c>
      <c r="L1740" s="56">
        <v>0</v>
      </c>
      <c r="M1740" s="56" t="str">
        <f t="shared" si="54"/>
        <v>TB_ANA_MM_SALES_ITEM_AGE.NOR_MEM_XX_BILL_CNT</v>
      </c>
      <c r="N1740" s="54" t="str">
        <f t="shared" si="55"/>
        <v>월매출품목연령대^TB_ANA_MM_SALES_ITEM_AGE^정회원(없음)영수건수^NOR_MEM_XX_BILL_CNT^^NUMBER^20,5^Y^0</v>
      </c>
    </row>
    <row r="1741" spans="1:14" x14ac:dyDescent="0.25">
      <c r="A1741" s="56" t="s">
        <v>673</v>
      </c>
      <c r="B1741" s="56"/>
      <c r="C1741" s="56" t="s">
        <v>1230</v>
      </c>
      <c r="D1741" s="56" t="s">
        <v>1231</v>
      </c>
      <c r="E1741" s="56" t="s">
        <v>1080</v>
      </c>
      <c r="F1741" s="56" t="s">
        <v>1126</v>
      </c>
      <c r="G1741" s="56"/>
      <c r="H1741" s="56"/>
      <c r="I1741" s="56" t="s">
        <v>110</v>
      </c>
      <c r="J1741" s="56" t="s">
        <v>476</v>
      </c>
      <c r="K1741" s="56" t="s">
        <v>52</v>
      </c>
      <c r="L1741" s="56">
        <v>0</v>
      </c>
      <c r="M1741" s="56" t="str">
        <f t="shared" si="54"/>
        <v>TB_ANA_MM_SALES_ITEM_AGE.TMP_MEM_XX_BILL_CNT</v>
      </c>
      <c r="N1741" s="54" t="str">
        <f t="shared" si="55"/>
        <v>월매출품목연령대^TB_ANA_MM_SALES_ITEM_AGE^준회원(없음)영수건수^TMP_MEM_XX_BILL_CNT^^NUMBER^20,5^Y^0</v>
      </c>
    </row>
    <row r="1742" spans="1:14" x14ac:dyDescent="0.25">
      <c r="A1742" s="56" t="s">
        <v>673</v>
      </c>
      <c r="B1742" s="56"/>
      <c r="C1742" s="56" t="s">
        <v>1230</v>
      </c>
      <c r="D1742" s="56" t="s">
        <v>1231</v>
      </c>
      <c r="E1742" s="56" t="s">
        <v>1081</v>
      </c>
      <c r="F1742" s="56" t="s">
        <v>1127</v>
      </c>
      <c r="G1742" s="56"/>
      <c r="H1742" s="56"/>
      <c r="I1742" s="56" t="s">
        <v>110</v>
      </c>
      <c r="J1742" s="56" t="s">
        <v>476</v>
      </c>
      <c r="K1742" s="56" t="s">
        <v>52</v>
      </c>
      <c r="L1742" s="56">
        <v>0</v>
      </c>
      <c r="M1742" s="56" t="str">
        <f t="shared" si="54"/>
        <v>TB_ANA_MM_SALES_ITEM_AGE.AGE_XX_BILL_CNT</v>
      </c>
      <c r="N1742" s="54" t="str">
        <f t="shared" si="55"/>
        <v>월매출품목연령대^TB_ANA_MM_SALES_ITEM_AGE^연령대(없음)영수건수^AGE_XX_BILL_CNT^^NUMBER^20,5^Y^0</v>
      </c>
    </row>
    <row r="1743" spans="1:14" x14ac:dyDescent="0.25">
      <c r="A1743" s="56" t="s">
        <v>673</v>
      </c>
      <c r="B1743" s="56"/>
      <c r="C1743" s="56" t="s">
        <v>1230</v>
      </c>
      <c r="D1743" s="56" t="s">
        <v>1231</v>
      </c>
      <c r="E1743" s="56" t="s">
        <v>1082</v>
      </c>
      <c r="F1743" s="56" t="s">
        <v>1128</v>
      </c>
      <c r="G1743" s="56"/>
      <c r="H1743" s="56"/>
      <c r="I1743" s="56" t="s">
        <v>110</v>
      </c>
      <c r="J1743" s="56" t="s">
        <v>476</v>
      </c>
      <c r="K1743" s="56" t="s">
        <v>52</v>
      </c>
      <c r="L1743" s="56">
        <v>0</v>
      </c>
      <c r="M1743" s="56" t="str">
        <f t="shared" si="54"/>
        <v>TB_ANA_MM_SALES_ITEM_AGE.AGE_01_BILL_CNT</v>
      </c>
      <c r="N1743" s="54" t="str">
        <f t="shared" si="55"/>
        <v>월매출품목연령대^TB_ANA_MM_SALES_ITEM_AGE^연령대(00-14)영수건수^AGE_01_BILL_CNT^^NUMBER^20,5^Y^0</v>
      </c>
    </row>
    <row r="1744" spans="1:14" x14ac:dyDescent="0.25">
      <c r="A1744" s="56" t="s">
        <v>673</v>
      </c>
      <c r="B1744" s="56"/>
      <c r="C1744" s="56" t="s">
        <v>1230</v>
      </c>
      <c r="D1744" s="56" t="s">
        <v>1231</v>
      </c>
      <c r="E1744" s="56" t="s">
        <v>1083</v>
      </c>
      <c r="F1744" s="56" t="s">
        <v>1129</v>
      </c>
      <c r="G1744" s="56"/>
      <c r="H1744" s="56"/>
      <c r="I1744" s="56" t="s">
        <v>110</v>
      </c>
      <c r="J1744" s="56" t="s">
        <v>476</v>
      </c>
      <c r="K1744" s="56" t="s">
        <v>52</v>
      </c>
      <c r="L1744" s="56">
        <v>0</v>
      </c>
      <c r="M1744" s="56" t="str">
        <f t="shared" si="54"/>
        <v>TB_ANA_MM_SALES_ITEM_AGE.AGE_02_BILL_CNT</v>
      </c>
      <c r="N1744" s="54" t="str">
        <f t="shared" si="55"/>
        <v>월매출품목연령대^TB_ANA_MM_SALES_ITEM_AGE^연령대(15-19)영수건수^AGE_02_BILL_CNT^^NUMBER^20,5^Y^0</v>
      </c>
    </row>
    <row r="1745" spans="1:14" x14ac:dyDescent="0.25">
      <c r="A1745" s="56" t="s">
        <v>673</v>
      </c>
      <c r="B1745" s="56"/>
      <c r="C1745" s="56" t="s">
        <v>1230</v>
      </c>
      <c r="D1745" s="56" t="s">
        <v>1231</v>
      </c>
      <c r="E1745" s="56" t="s">
        <v>1084</v>
      </c>
      <c r="F1745" s="56" t="s">
        <v>1130</v>
      </c>
      <c r="G1745" s="56"/>
      <c r="H1745" s="56"/>
      <c r="I1745" s="56" t="s">
        <v>110</v>
      </c>
      <c r="J1745" s="56" t="s">
        <v>476</v>
      </c>
      <c r="K1745" s="56" t="s">
        <v>52</v>
      </c>
      <c r="L1745" s="56">
        <v>0</v>
      </c>
      <c r="M1745" s="56" t="str">
        <f t="shared" si="54"/>
        <v>TB_ANA_MM_SALES_ITEM_AGE.AGE_03_BILL_CNT</v>
      </c>
      <c r="N1745" s="54" t="str">
        <f t="shared" si="55"/>
        <v>월매출품목연령대^TB_ANA_MM_SALES_ITEM_AGE^연령대(20-24)영수건수^AGE_03_BILL_CNT^^NUMBER^20,5^Y^0</v>
      </c>
    </row>
    <row r="1746" spans="1:14" x14ac:dyDescent="0.25">
      <c r="A1746" s="56" t="s">
        <v>673</v>
      </c>
      <c r="B1746" s="56"/>
      <c r="C1746" s="56" t="s">
        <v>1230</v>
      </c>
      <c r="D1746" s="56" t="s">
        <v>1231</v>
      </c>
      <c r="E1746" s="56" t="s">
        <v>1085</v>
      </c>
      <c r="F1746" s="56" t="s">
        <v>1131</v>
      </c>
      <c r="G1746" s="56"/>
      <c r="H1746" s="56"/>
      <c r="I1746" s="56" t="s">
        <v>110</v>
      </c>
      <c r="J1746" s="56" t="s">
        <v>476</v>
      </c>
      <c r="K1746" s="56" t="s">
        <v>52</v>
      </c>
      <c r="L1746" s="56">
        <v>0</v>
      </c>
      <c r="M1746" s="56" t="str">
        <f t="shared" si="54"/>
        <v>TB_ANA_MM_SALES_ITEM_AGE.AGE_04_BILL_CNT</v>
      </c>
      <c r="N1746" s="54" t="str">
        <f t="shared" si="55"/>
        <v>월매출품목연령대^TB_ANA_MM_SALES_ITEM_AGE^연령대(25-29)영수건수^AGE_04_BILL_CNT^^NUMBER^20,5^Y^0</v>
      </c>
    </row>
    <row r="1747" spans="1:14" x14ac:dyDescent="0.25">
      <c r="A1747" s="56" t="s">
        <v>673</v>
      </c>
      <c r="B1747" s="56"/>
      <c r="C1747" s="56" t="s">
        <v>1230</v>
      </c>
      <c r="D1747" s="56" t="s">
        <v>1231</v>
      </c>
      <c r="E1747" s="56" t="s">
        <v>1086</v>
      </c>
      <c r="F1747" s="56" t="s">
        <v>1132</v>
      </c>
      <c r="G1747" s="56"/>
      <c r="H1747" s="56"/>
      <c r="I1747" s="56" t="s">
        <v>110</v>
      </c>
      <c r="J1747" s="56" t="s">
        <v>476</v>
      </c>
      <c r="K1747" s="56" t="s">
        <v>52</v>
      </c>
      <c r="L1747" s="56">
        <v>0</v>
      </c>
      <c r="M1747" s="56" t="str">
        <f t="shared" si="54"/>
        <v>TB_ANA_MM_SALES_ITEM_AGE.AGE_05_BILL_CNT</v>
      </c>
      <c r="N1747" s="54" t="str">
        <f t="shared" si="55"/>
        <v>월매출품목연령대^TB_ANA_MM_SALES_ITEM_AGE^연령대(30-34)영수건수^AGE_05_BILL_CNT^^NUMBER^20,5^Y^0</v>
      </c>
    </row>
    <row r="1748" spans="1:14" x14ac:dyDescent="0.25">
      <c r="A1748" s="56" t="s">
        <v>673</v>
      </c>
      <c r="B1748" s="56"/>
      <c r="C1748" s="56" t="s">
        <v>1230</v>
      </c>
      <c r="D1748" s="56" t="s">
        <v>1231</v>
      </c>
      <c r="E1748" s="56" t="s">
        <v>1087</v>
      </c>
      <c r="F1748" s="56" t="s">
        <v>1133</v>
      </c>
      <c r="G1748" s="56"/>
      <c r="H1748" s="56"/>
      <c r="I1748" s="56" t="s">
        <v>110</v>
      </c>
      <c r="J1748" s="56" t="s">
        <v>476</v>
      </c>
      <c r="K1748" s="56" t="s">
        <v>52</v>
      </c>
      <c r="L1748" s="56">
        <v>0</v>
      </c>
      <c r="M1748" s="56" t="str">
        <f t="shared" si="54"/>
        <v>TB_ANA_MM_SALES_ITEM_AGE.AGE_06_BILL_CNT</v>
      </c>
      <c r="N1748" s="54" t="str">
        <f t="shared" si="55"/>
        <v>월매출품목연령대^TB_ANA_MM_SALES_ITEM_AGE^연령대(35-39)영수건수^AGE_06_BILL_CNT^^NUMBER^20,5^Y^0</v>
      </c>
    </row>
    <row r="1749" spans="1:14" x14ac:dyDescent="0.25">
      <c r="A1749" s="56" t="s">
        <v>673</v>
      </c>
      <c r="B1749" s="56"/>
      <c r="C1749" s="56" t="s">
        <v>1230</v>
      </c>
      <c r="D1749" s="56" t="s">
        <v>1231</v>
      </c>
      <c r="E1749" s="56" t="s">
        <v>1088</v>
      </c>
      <c r="F1749" s="56" t="s">
        <v>1134</v>
      </c>
      <c r="G1749" s="56"/>
      <c r="H1749" s="56"/>
      <c r="I1749" s="56" t="s">
        <v>110</v>
      </c>
      <c r="J1749" s="56" t="s">
        <v>476</v>
      </c>
      <c r="K1749" s="56" t="s">
        <v>52</v>
      </c>
      <c r="L1749" s="56">
        <v>0</v>
      </c>
      <c r="M1749" s="56" t="str">
        <f t="shared" si="54"/>
        <v>TB_ANA_MM_SALES_ITEM_AGE.AGE_07_BILL_CNT</v>
      </c>
      <c r="N1749" s="54" t="str">
        <f t="shared" si="55"/>
        <v>월매출품목연령대^TB_ANA_MM_SALES_ITEM_AGE^연령대(40-44)영수건수^AGE_07_BILL_CNT^^NUMBER^20,5^Y^0</v>
      </c>
    </row>
    <row r="1750" spans="1:14" x14ac:dyDescent="0.25">
      <c r="A1750" s="56" t="s">
        <v>673</v>
      </c>
      <c r="B1750" s="56"/>
      <c r="C1750" s="56" t="s">
        <v>1230</v>
      </c>
      <c r="D1750" s="56" t="s">
        <v>1231</v>
      </c>
      <c r="E1750" s="56" t="s">
        <v>1089</v>
      </c>
      <c r="F1750" s="56" t="s">
        <v>1135</v>
      </c>
      <c r="G1750" s="56"/>
      <c r="H1750" s="56"/>
      <c r="I1750" s="56" t="s">
        <v>110</v>
      </c>
      <c r="J1750" s="56" t="s">
        <v>476</v>
      </c>
      <c r="K1750" s="56" t="s">
        <v>52</v>
      </c>
      <c r="L1750" s="56">
        <v>0</v>
      </c>
      <c r="M1750" s="56" t="str">
        <f t="shared" si="54"/>
        <v>TB_ANA_MM_SALES_ITEM_AGE.AGE_08_BILL_CNT</v>
      </c>
      <c r="N1750" s="54" t="str">
        <f t="shared" si="55"/>
        <v>월매출품목연령대^TB_ANA_MM_SALES_ITEM_AGE^연령대(45-49)영수건수^AGE_08_BILL_CNT^^NUMBER^20,5^Y^0</v>
      </c>
    </row>
    <row r="1751" spans="1:14" x14ac:dyDescent="0.25">
      <c r="A1751" s="56" t="s">
        <v>673</v>
      </c>
      <c r="B1751" s="56"/>
      <c r="C1751" s="56" t="s">
        <v>1230</v>
      </c>
      <c r="D1751" s="56" t="s">
        <v>1231</v>
      </c>
      <c r="E1751" s="56" t="s">
        <v>1090</v>
      </c>
      <c r="F1751" s="56" t="s">
        <v>1136</v>
      </c>
      <c r="G1751" s="56"/>
      <c r="H1751" s="56"/>
      <c r="I1751" s="56" t="s">
        <v>110</v>
      </c>
      <c r="J1751" s="56" t="s">
        <v>476</v>
      </c>
      <c r="K1751" s="56" t="s">
        <v>52</v>
      </c>
      <c r="L1751" s="56">
        <v>0</v>
      </c>
      <c r="M1751" s="56" t="str">
        <f t="shared" si="54"/>
        <v>TB_ANA_MM_SALES_ITEM_AGE.AGE_09_BILL_CNT</v>
      </c>
      <c r="N1751" s="54" t="str">
        <f t="shared" si="55"/>
        <v>월매출품목연령대^TB_ANA_MM_SALES_ITEM_AGE^연령대(50-54)영수건수^AGE_09_BILL_CNT^^NUMBER^20,5^Y^0</v>
      </c>
    </row>
    <row r="1752" spans="1:14" x14ac:dyDescent="0.25">
      <c r="A1752" s="56" t="s">
        <v>673</v>
      </c>
      <c r="B1752" s="56"/>
      <c r="C1752" s="56" t="s">
        <v>1230</v>
      </c>
      <c r="D1752" s="56" t="s">
        <v>1231</v>
      </c>
      <c r="E1752" s="56" t="s">
        <v>1091</v>
      </c>
      <c r="F1752" s="56" t="s">
        <v>1137</v>
      </c>
      <c r="G1752" s="56"/>
      <c r="H1752" s="56"/>
      <c r="I1752" s="56" t="s">
        <v>110</v>
      </c>
      <c r="J1752" s="56" t="s">
        <v>476</v>
      </c>
      <c r="K1752" s="56" t="s">
        <v>52</v>
      </c>
      <c r="L1752" s="56">
        <v>0</v>
      </c>
      <c r="M1752" s="56" t="str">
        <f t="shared" si="54"/>
        <v>TB_ANA_MM_SALES_ITEM_AGE.AGE_10_BILL_CNT</v>
      </c>
      <c r="N1752" s="54" t="str">
        <f t="shared" si="55"/>
        <v>월매출품목연령대^TB_ANA_MM_SALES_ITEM_AGE^연령대(55-59)영수건수^AGE_10_BILL_CNT^^NUMBER^20,5^Y^0</v>
      </c>
    </row>
    <row r="1753" spans="1:14" x14ac:dyDescent="0.25">
      <c r="A1753" s="56" t="s">
        <v>673</v>
      </c>
      <c r="B1753" s="56"/>
      <c r="C1753" s="56" t="s">
        <v>1230</v>
      </c>
      <c r="D1753" s="56" t="s">
        <v>1231</v>
      </c>
      <c r="E1753" s="56" t="s">
        <v>1092</v>
      </c>
      <c r="F1753" s="56" t="s">
        <v>1138</v>
      </c>
      <c r="G1753" s="56"/>
      <c r="H1753" s="56"/>
      <c r="I1753" s="56" t="s">
        <v>110</v>
      </c>
      <c r="J1753" s="56" t="s">
        <v>476</v>
      </c>
      <c r="K1753" s="56" t="s">
        <v>52</v>
      </c>
      <c r="L1753" s="56">
        <v>0</v>
      </c>
      <c r="M1753" s="56" t="str">
        <f t="shared" si="54"/>
        <v>TB_ANA_MM_SALES_ITEM_AGE.AGE_11_BILL_CNT</v>
      </c>
      <c r="N1753" s="54" t="str">
        <f t="shared" si="55"/>
        <v>월매출품목연령대^TB_ANA_MM_SALES_ITEM_AGE^연령대(60-99)영수건수^AGE_11_BILL_CNT^^NUMBER^20,5^Y^0</v>
      </c>
    </row>
    <row r="1754" spans="1:14" x14ac:dyDescent="0.25">
      <c r="A1754" s="56" t="s">
        <v>673</v>
      </c>
      <c r="B1754" s="56"/>
      <c r="C1754" s="56" t="s">
        <v>1230</v>
      </c>
      <c r="D1754" s="56" t="s">
        <v>1231</v>
      </c>
      <c r="E1754" s="56" t="s">
        <v>53</v>
      </c>
      <c r="F1754" s="56" t="s">
        <v>54</v>
      </c>
      <c r="G1754" s="56"/>
      <c r="H1754" s="56"/>
      <c r="I1754" s="56" t="s">
        <v>37</v>
      </c>
      <c r="J1754" s="56">
        <v>14</v>
      </c>
      <c r="K1754" s="56" t="s">
        <v>52</v>
      </c>
      <c r="L1754" s="56"/>
      <c r="M1754" s="56" t="str">
        <f t="shared" si="54"/>
        <v>TB_ANA_MM_SALES_ITEM_AGE.REG_DTM</v>
      </c>
      <c r="N1754" s="54" t="str">
        <f t="shared" si="55"/>
        <v>월매출품목연령대^TB_ANA_MM_SALES_ITEM_AGE^등록일시^REG_DTM^^VARCHAR2^14^Y^</v>
      </c>
    </row>
    <row r="1755" spans="1:14" x14ac:dyDescent="0.25">
      <c r="A1755" s="56" t="s">
        <v>673</v>
      </c>
      <c r="B1755" s="56"/>
      <c r="C1755" s="56" t="s">
        <v>1230</v>
      </c>
      <c r="D1755" s="56" t="s">
        <v>1231</v>
      </c>
      <c r="E1755" s="56" t="s">
        <v>55</v>
      </c>
      <c r="F1755" s="56" t="s">
        <v>56</v>
      </c>
      <c r="G1755" s="56"/>
      <c r="H1755" s="56"/>
      <c r="I1755" s="56" t="s">
        <v>37</v>
      </c>
      <c r="J1755" s="56">
        <v>32</v>
      </c>
      <c r="K1755" s="56" t="s">
        <v>52</v>
      </c>
      <c r="L1755" s="56"/>
      <c r="M1755" s="56" t="str">
        <f t="shared" si="54"/>
        <v>TB_ANA_MM_SALES_ITEM_AGE.REGR_ID</v>
      </c>
      <c r="N1755" s="54" t="str">
        <f t="shared" si="55"/>
        <v>월매출품목연령대^TB_ANA_MM_SALES_ITEM_AGE^등록자ID^REGR_ID^^VARCHAR2^32^Y^</v>
      </c>
    </row>
    <row r="1756" spans="1:14" x14ac:dyDescent="0.25">
      <c r="A1756" s="56" t="s">
        <v>673</v>
      </c>
      <c r="B1756" s="56"/>
      <c r="C1756" s="56" t="s">
        <v>1230</v>
      </c>
      <c r="D1756" s="56" t="s">
        <v>1231</v>
      </c>
      <c r="E1756" s="56" t="s">
        <v>57</v>
      </c>
      <c r="F1756" s="56" t="s">
        <v>58</v>
      </c>
      <c r="G1756" s="56"/>
      <c r="H1756" s="56"/>
      <c r="I1756" s="56" t="s">
        <v>37</v>
      </c>
      <c r="J1756" s="56">
        <v>14</v>
      </c>
      <c r="K1756" s="56" t="s">
        <v>52</v>
      </c>
      <c r="L1756" s="56"/>
      <c r="M1756" s="56" t="str">
        <f t="shared" si="54"/>
        <v>TB_ANA_MM_SALES_ITEM_AGE.MOD_DTM</v>
      </c>
      <c r="N1756" s="54" t="str">
        <f t="shared" si="55"/>
        <v>월매출품목연령대^TB_ANA_MM_SALES_ITEM_AGE^수정일시^MOD_DTM^^VARCHAR2^14^Y^</v>
      </c>
    </row>
    <row r="1757" spans="1:14" x14ac:dyDescent="0.25">
      <c r="A1757" s="56" t="s">
        <v>673</v>
      </c>
      <c r="B1757" s="56"/>
      <c r="C1757" s="56" t="s">
        <v>1230</v>
      </c>
      <c r="D1757" s="56" t="s">
        <v>1231</v>
      </c>
      <c r="E1757" s="56" t="s">
        <v>59</v>
      </c>
      <c r="F1757" s="56" t="s">
        <v>60</v>
      </c>
      <c r="G1757" s="56"/>
      <c r="H1757" s="56"/>
      <c r="I1757" s="56" t="s">
        <v>37</v>
      </c>
      <c r="J1757" s="56">
        <v>32</v>
      </c>
      <c r="K1757" s="56" t="s">
        <v>52</v>
      </c>
      <c r="L1757" s="56"/>
      <c r="M1757" s="56" t="str">
        <f t="shared" si="54"/>
        <v>TB_ANA_MM_SALES_ITEM_AGE.MODR_ID</v>
      </c>
      <c r="N1757" s="54" t="str">
        <f t="shared" si="55"/>
        <v>월매출품목연령대^TB_ANA_MM_SALES_ITEM_AGE^수정자ID^MODR_ID^^VARCHAR2^32^Y^</v>
      </c>
    </row>
    <row r="1758" spans="1:14" x14ac:dyDescent="0.25">
      <c r="A1758" s="56" t="s">
        <v>673</v>
      </c>
      <c r="B1758" s="56"/>
      <c r="C1758" s="56" t="s">
        <v>710</v>
      </c>
      <c r="D1758" s="56" t="s">
        <v>711</v>
      </c>
      <c r="E1758" s="56" t="s">
        <v>1458</v>
      </c>
      <c r="F1758" s="56" t="s">
        <v>1459</v>
      </c>
      <c r="G1758" s="56" t="s">
        <v>52</v>
      </c>
      <c r="H1758" s="56"/>
      <c r="I1758" s="56" t="s">
        <v>37</v>
      </c>
      <c r="J1758" s="56">
        <v>6</v>
      </c>
      <c r="K1758" s="56" t="s">
        <v>52</v>
      </c>
      <c r="L1758" s="56"/>
      <c r="M1758" s="56" t="str">
        <f t="shared" si="54"/>
        <v>TB_ANA_MM_SALES_MEM_GRADE.SALES_YM</v>
      </c>
      <c r="N1758" s="54" t="str">
        <f t="shared" si="55"/>
        <v>월매출회원등급^TB_ANA_MM_SALES_MEM_GRADE^매출년월^SALES_YM^Y^VARCHAR2^6^Y^</v>
      </c>
    </row>
    <row r="1759" spans="1:14" x14ac:dyDescent="0.25">
      <c r="A1759" s="56" t="s">
        <v>673</v>
      </c>
      <c r="B1759" s="56"/>
      <c r="C1759" s="56" t="s">
        <v>710</v>
      </c>
      <c r="D1759" s="56" t="s">
        <v>711</v>
      </c>
      <c r="E1759" s="56" t="s">
        <v>472</v>
      </c>
      <c r="F1759" s="56" t="s">
        <v>64</v>
      </c>
      <c r="G1759" s="56" t="s">
        <v>52</v>
      </c>
      <c r="H1759" s="56"/>
      <c r="I1759" s="56" t="s">
        <v>37</v>
      </c>
      <c r="J1759" s="56">
        <v>10</v>
      </c>
      <c r="K1759" s="56" t="s">
        <v>52</v>
      </c>
      <c r="L1759" s="56"/>
      <c r="M1759" s="56" t="str">
        <f t="shared" si="54"/>
        <v>TB_ANA_MM_SALES_MEM_GRADE.SHOP_CD</v>
      </c>
      <c r="N1759" s="54" t="str">
        <f t="shared" si="55"/>
        <v>월매출회원등급^TB_ANA_MM_SALES_MEM_GRADE^매장코드^SHOP_CD^Y^VARCHAR2^10^Y^</v>
      </c>
    </row>
    <row r="1760" spans="1:14" x14ac:dyDescent="0.25">
      <c r="A1760" s="56" t="s">
        <v>673</v>
      </c>
      <c r="B1760" s="56"/>
      <c r="C1760" s="56" t="s">
        <v>710</v>
      </c>
      <c r="D1760" s="56" t="s">
        <v>711</v>
      </c>
      <c r="E1760" s="56" t="s">
        <v>850</v>
      </c>
      <c r="F1760" s="56" t="s">
        <v>474</v>
      </c>
      <c r="G1760" s="56" t="s">
        <v>52</v>
      </c>
      <c r="H1760" s="56"/>
      <c r="I1760" s="56" t="s">
        <v>37</v>
      </c>
      <c r="J1760" s="56">
        <v>10</v>
      </c>
      <c r="K1760" s="56" t="s">
        <v>52</v>
      </c>
      <c r="L1760" s="56"/>
      <c r="M1760" s="56" t="str">
        <f t="shared" si="54"/>
        <v>TB_ANA_MM_SALES_MEM_GRADE.MEM_GRADE_CD</v>
      </c>
      <c r="N1760" s="54" t="str">
        <f t="shared" si="55"/>
        <v>월매출회원등급^TB_ANA_MM_SALES_MEM_GRADE^회원등급코드^MEM_GRADE_CD^Y^VARCHAR2^10^Y^</v>
      </c>
    </row>
    <row r="1761" spans="1:14" x14ac:dyDescent="0.25">
      <c r="A1761" s="56" t="s">
        <v>673</v>
      </c>
      <c r="B1761" s="56"/>
      <c r="C1761" s="56" t="s">
        <v>710</v>
      </c>
      <c r="D1761" s="56" t="s">
        <v>711</v>
      </c>
      <c r="E1761" s="56" t="s">
        <v>2350</v>
      </c>
      <c r="F1761" s="56" t="s">
        <v>2351</v>
      </c>
      <c r="G1761" s="56" t="s">
        <v>52</v>
      </c>
      <c r="H1761" s="56"/>
      <c r="I1761" s="56" t="s">
        <v>37</v>
      </c>
      <c r="J1761" s="56">
        <v>3</v>
      </c>
      <c r="K1761" s="56" t="s">
        <v>52</v>
      </c>
      <c r="L1761" s="56" t="s">
        <v>2352</v>
      </c>
      <c r="M1761" s="56" t="str">
        <f t="shared" si="54"/>
        <v>TB_ANA_MM_SALES_MEM_GRADE.MEM_TP_CD</v>
      </c>
      <c r="N1761" s="54" t="str">
        <f t="shared" si="55"/>
        <v>월매출회원등급^TB_ANA_MM_SALES_MEM_GRADE^회원유형코드^MEM_TP_CD^Y^VARCHAR2^3^Y^'-'</v>
      </c>
    </row>
    <row r="1762" spans="1:14" x14ac:dyDescent="0.25">
      <c r="A1762" s="56" t="s">
        <v>673</v>
      </c>
      <c r="B1762" s="56"/>
      <c r="C1762" s="56" t="s">
        <v>710</v>
      </c>
      <c r="D1762" s="56" t="s">
        <v>711</v>
      </c>
      <c r="E1762" s="56" t="s">
        <v>2353</v>
      </c>
      <c r="F1762" s="56" t="s">
        <v>2354</v>
      </c>
      <c r="G1762" s="56" t="s">
        <v>52</v>
      </c>
      <c r="H1762" s="56"/>
      <c r="I1762" s="56" t="s">
        <v>37</v>
      </c>
      <c r="J1762" s="56">
        <v>1</v>
      </c>
      <c r="K1762" s="56" t="s">
        <v>52</v>
      </c>
      <c r="L1762" s="56" t="s">
        <v>2082</v>
      </c>
      <c r="M1762" s="56" t="str">
        <f t="shared" si="54"/>
        <v>TB_ANA_MM_SALES_MEM_GRADE.NEW_YN</v>
      </c>
      <c r="N1762" s="54" t="str">
        <f t="shared" si="55"/>
        <v>월매출회원등급^TB_ANA_MM_SALES_MEM_GRADE^신규여부^NEW_YN^Y^VARCHAR2^1^Y^'N'</v>
      </c>
    </row>
    <row r="1763" spans="1:14" x14ac:dyDescent="0.25">
      <c r="A1763" s="56" t="s">
        <v>673</v>
      </c>
      <c r="B1763" s="56"/>
      <c r="C1763" s="56" t="s">
        <v>710</v>
      </c>
      <c r="D1763" s="56" t="s">
        <v>711</v>
      </c>
      <c r="E1763" s="56" t="s">
        <v>485</v>
      </c>
      <c r="F1763" s="56" t="s">
        <v>492</v>
      </c>
      <c r="G1763" s="56"/>
      <c r="H1763" s="56"/>
      <c r="I1763" s="56" t="s">
        <v>110</v>
      </c>
      <c r="J1763" s="56" t="s">
        <v>476</v>
      </c>
      <c r="K1763" s="56" t="s">
        <v>52</v>
      </c>
      <c r="L1763" s="56">
        <v>0</v>
      </c>
      <c r="M1763" s="56" t="str">
        <f t="shared" si="54"/>
        <v>TB_ANA_MM_SALES_MEM_GRADE.SALES_TOT_AMT</v>
      </c>
      <c r="N1763" s="54" t="str">
        <f t="shared" si="55"/>
        <v>월매출회원등급^TB_ANA_MM_SALES_MEM_GRADE^매출총금액^SALES_TOT_AMT^^NUMBER^20,5^Y^0</v>
      </c>
    </row>
    <row r="1764" spans="1:14" x14ac:dyDescent="0.25">
      <c r="A1764" s="56" t="s">
        <v>673</v>
      </c>
      <c r="B1764" s="56"/>
      <c r="C1764" s="56" t="s">
        <v>710</v>
      </c>
      <c r="D1764" s="56" t="s">
        <v>711</v>
      </c>
      <c r="E1764" s="56" t="s">
        <v>486</v>
      </c>
      <c r="F1764" s="56" t="s">
        <v>493</v>
      </c>
      <c r="G1764" s="56"/>
      <c r="H1764" s="56"/>
      <c r="I1764" s="56" t="s">
        <v>110</v>
      </c>
      <c r="J1764" s="56" t="s">
        <v>476</v>
      </c>
      <c r="K1764" s="56" t="s">
        <v>52</v>
      </c>
      <c r="L1764" s="56">
        <v>0</v>
      </c>
      <c r="M1764" s="56" t="str">
        <f t="shared" si="54"/>
        <v>TB_ANA_MM_SALES_MEM_GRADE.SALES_AMT</v>
      </c>
      <c r="N1764" s="54" t="str">
        <f t="shared" si="55"/>
        <v>월매출회원등급^TB_ANA_MM_SALES_MEM_GRADE^매출금액^SALES_AMT^^NUMBER^20,5^Y^0</v>
      </c>
    </row>
    <row r="1765" spans="1:14" x14ac:dyDescent="0.25">
      <c r="A1765" s="56" t="s">
        <v>673</v>
      </c>
      <c r="B1765" s="56"/>
      <c r="C1765" s="56" t="s">
        <v>710</v>
      </c>
      <c r="D1765" s="56" t="s">
        <v>711</v>
      </c>
      <c r="E1765" s="56" t="s">
        <v>487</v>
      </c>
      <c r="F1765" s="56" t="s">
        <v>494</v>
      </c>
      <c r="G1765" s="56"/>
      <c r="H1765" s="56"/>
      <c r="I1765" s="56" t="s">
        <v>110</v>
      </c>
      <c r="J1765" s="56" t="s">
        <v>476</v>
      </c>
      <c r="K1765" s="56" t="s">
        <v>52</v>
      </c>
      <c r="L1765" s="56">
        <v>0</v>
      </c>
      <c r="M1765" s="56" t="str">
        <f t="shared" si="54"/>
        <v>TB_ANA_MM_SALES_MEM_GRADE.SALES_SUPP_AMT</v>
      </c>
      <c r="N1765" s="54" t="str">
        <f t="shared" si="55"/>
        <v>월매출회원등급^TB_ANA_MM_SALES_MEM_GRADE^매출공급금액^SALES_SUPP_AMT^^NUMBER^20,5^Y^0</v>
      </c>
    </row>
    <row r="1766" spans="1:14" x14ac:dyDescent="0.25">
      <c r="A1766" s="56" t="s">
        <v>673</v>
      </c>
      <c r="B1766" s="56"/>
      <c r="C1766" s="56" t="s">
        <v>710</v>
      </c>
      <c r="D1766" s="56" t="s">
        <v>711</v>
      </c>
      <c r="E1766" s="56" t="s">
        <v>1760</v>
      </c>
      <c r="F1766" s="56" t="s">
        <v>1761</v>
      </c>
      <c r="G1766" s="56"/>
      <c r="H1766" s="56"/>
      <c r="I1766" s="56" t="s">
        <v>110</v>
      </c>
      <c r="J1766" s="56" t="s">
        <v>476</v>
      </c>
      <c r="K1766" s="56" t="s">
        <v>52</v>
      </c>
      <c r="L1766" s="56">
        <v>0</v>
      </c>
      <c r="M1766" s="56" t="str">
        <f t="shared" si="54"/>
        <v>TB_ANA_MM_SALES_MEM_GRADE.SALES_VAT</v>
      </c>
      <c r="N1766" s="54" t="str">
        <f t="shared" si="55"/>
        <v>월매출회원등급^TB_ANA_MM_SALES_MEM_GRADE^매출부가세액^SALES_VAT^^NUMBER^20,5^Y^0</v>
      </c>
    </row>
    <row r="1767" spans="1:14" x14ac:dyDescent="0.25">
      <c r="A1767" s="56" t="s">
        <v>673</v>
      </c>
      <c r="B1767" s="56"/>
      <c r="C1767" s="56" t="s">
        <v>710</v>
      </c>
      <c r="D1767" s="56" t="s">
        <v>711</v>
      </c>
      <c r="E1767" s="56" t="s">
        <v>488</v>
      </c>
      <c r="F1767" s="56" t="s">
        <v>495</v>
      </c>
      <c r="G1767" s="56"/>
      <c r="H1767" s="56"/>
      <c r="I1767" s="56" t="s">
        <v>110</v>
      </c>
      <c r="J1767" s="56" t="s">
        <v>476</v>
      </c>
      <c r="K1767" s="56" t="s">
        <v>52</v>
      </c>
      <c r="L1767" s="56">
        <v>0</v>
      </c>
      <c r="M1767" s="56" t="str">
        <f t="shared" si="54"/>
        <v>TB_ANA_MM_SALES_MEM_GRADE.DC_AMT</v>
      </c>
      <c r="N1767" s="54" t="str">
        <f t="shared" si="55"/>
        <v>월매출회원등급^TB_ANA_MM_SALES_MEM_GRADE^할인금액^DC_AMT^^NUMBER^20,5^Y^0</v>
      </c>
    </row>
    <row r="1768" spans="1:14" x14ac:dyDescent="0.25">
      <c r="A1768" s="56" t="s">
        <v>673</v>
      </c>
      <c r="B1768" s="56"/>
      <c r="C1768" s="56" t="s">
        <v>710</v>
      </c>
      <c r="D1768" s="56" t="s">
        <v>711</v>
      </c>
      <c r="E1768" s="56" t="s">
        <v>644</v>
      </c>
      <c r="F1768" s="56" t="s">
        <v>565</v>
      </c>
      <c r="G1768" s="56"/>
      <c r="H1768" s="56"/>
      <c r="I1768" s="56" t="s">
        <v>110</v>
      </c>
      <c r="J1768" s="56" t="s">
        <v>476</v>
      </c>
      <c r="K1768" s="56" t="s">
        <v>52</v>
      </c>
      <c r="L1768" s="56">
        <v>0</v>
      </c>
      <c r="M1768" s="56" t="str">
        <f t="shared" si="54"/>
        <v>TB_ANA_MM_SALES_MEM_GRADE.COUP_DC_AMT</v>
      </c>
      <c r="N1768" s="54" t="str">
        <f t="shared" si="55"/>
        <v>월매출회원등급^TB_ANA_MM_SALES_MEM_GRADE^쿠폰할인금액^COUP_DC_AMT^^NUMBER^20,5^Y^0</v>
      </c>
    </row>
    <row r="1769" spans="1:14" x14ac:dyDescent="0.25">
      <c r="A1769" s="56" t="s">
        <v>673</v>
      </c>
      <c r="B1769" s="56"/>
      <c r="C1769" s="56" t="s">
        <v>710</v>
      </c>
      <c r="D1769" s="56" t="s">
        <v>711</v>
      </c>
      <c r="E1769" s="56" t="s">
        <v>646</v>
      </c>
      <c r="F1769" s="56" t="s">
        <v>567</v>
      </c>
      <c r="G1769" s="56"/>
      <c r="H1769" s="56"/>
      <c r="I1769" s="56" t="s">
        <v>110</v>
      </c>
      <c r="J1769" s="56" t="s">
        <v>476</v>
      </c>
      <c r="K1769" s="56" t="s">
        <v>52</v>
      </c>
      <c r="L1769" s="56">
        <v>0</v>
      </c>
      <c r="M1769" s="56" t="str">
        <f t="shared" si="54"/>
        <v>TB_ANA_MM_SALES_MEM_GRADE.CUST_DC_AMT</v>
      </c>
      <c r="N1769" s="54" t="str">
        <f t="shared" si="55"/>
        <v>월매출회원등급^TB_ANA_MM_SALES_MEM_GRADE^고객할인금액^CUST_DC_AMT^^NUMBER^20,5^Y^0</v>
      </c>
    </row>
    <row r="1770" spans="1:14" x14ac:dyDescent="0.25">
      <c r="A1770" s="56" t="s">
        <v>673</v>
      </c>
      <c r="B1770" s="56"/>
      <c r="C1770" s="56" t="s">
        <v>710</v>
      </c>
      <c r="D1770" s="56" t="s">
        <v>711</v>
      </c>
      <c r="E1770" s="56" t="s">
        <v>489</v>
      </c>
      <c r="F1770" s="56" t="s">
        <v>496</v>
      </c>
      <c r="G1770" s="56"/>
      <c r="H1770" s="56"/>
      <c r="I1770" s="56" t="s">
        <v>110</v>
      </c>
      <c r="J1770" s="56" t="s">
        <v>476</v>
      </c>
      <c r="K1770" s="56" t="s">
        <v>52</v>
      </c>
      <c r="L1770" s="56">
        <v>0</v>
      </c>
      <c r="M1770" s="56" t="str">
        <f t="shared" si="54"/>
        <v>TB_ANA_MM_SALES_MEM_GRADE.PROM_DC_AMT</v>
      </c>
      <c r="N1770" s="54" t="str">
        <f t="shared" si="55"/>
        <v>월매출회원등급^TB_ANA_MM_SALES_MEM_GRADE^프로모션할인금액^PROM_DC_AMT^^NUMBER^20,5^Y^0</v>
      </c>
    </row>
    <row r="1771" spans="1:14" x14ac:dyDescent="0.25">
      <c r="A1771" s="56" t="s">
        <v>673</v>
      </c>
      <c r="B1771" s="56"/>
      <c r="C1771" s="56" t="s">
        <v>710</v>
      </c>
      <c r="D1771" s="56" t="s">
        <v>711</v>
      </c>
      <c r="E1771" s="56" t="s">
        <v>490</v>
      </c>
      <c r="F1771" s="56" t="s">
        <v>497</v>
      </c>
      <c r="G1771" s="56"/>
      <c r="H1771" s="56"/>
      <c r="I1771" s="56" t="s">
        <v>110</v>
      </c>
      <c r="J1771" s="56" t="s">
        <v>476</v>
      </c>
      <c r="K1771" s="56" t="s">
        <v>52</v>
      </c>
      <c r="L1771" s="56">
        <v>0</v>
      </c>
      <c r="M1771" s="56" t="str">
        <f t="shared" si="54"/>
        <v>TB_ANA_MM_SALES_MEM_GRADE.NON_SALES_DC_AMT</v>
      </c>
      <c r="N1771" s="54" t="str">
        <f t="shared" si="55"/>
        <v>월매출회원등급^TB_ANA_MM_SALES_MEM_GRADE^비매출할인금액^NON_SALES_DC_AMT^^NUMBER^20,5^Y^0</v>
      </c>
    </row>
    <row r="1772" spans="1:14" x14ac:dyDescent="0.25">
      <c r="A1772" s="56" t="s">
        <v>673</v>
      </c>
      <c r="B1772" s="56"/>
      <c r="C1772" s="56" t="s">
        <v>710</v>
      </c>
      <c r="D1772" s="56" t="s">
        <v>711</v>
      </c>
      <c r="E1772" s="56" t="s">
        <v>2244</v>
      </c>
      <c r="F1772" s="56" t="s">
        <v>2245</v>
      </c>
      <c r="G1772" s="56"/>
      <c r="H1772" s="56"/>
      <c r="I1772" s="56" t="s">
        <v>110</v>
      </c>
      <c r="J1772" s="56" t="s">
        <v>476</v>
      </c>
      <c r="K1772" s="56" t="s">
        <v>52</v>
      </c>
      <c r="L1772" s="56">
        <v>0</v>
      </c>
      <c r="M1772" s="56" t="str">
        <f t="shared" si="54"/>
        <v>TB_ANA_MM_SALES_MEM_GRADE.CASH_AMT</v>
      </c>
      <c r="N1772" s="54" t="str">
        <f t="shared" si="55"/>
        <v>월매출회원등급^TB_ANA_MM_SALES_MEM_GRADE^현금금액^CASH_AMT^^NUMBER^20,5^Y^0</v>
      </c>
    </row>
    <row r="1773" spans="1:14" x14ac:dyDescent="0.25">
      <c r="A1773" s="56" t="s">
        <v>673</v>
      </c>
      <c r="B1773" s="56"/>
      <c r="C1773" s="56" t="s">
        <v>710</v>
      </c>
      <c r="D1773" s="56" t="s">
        <v>711</v>
      </c>
      <c r="E1773" s="56" t="s">
        <v>2246</v>
      </c>
      <c r="F1773" s="56" t="s">
        <v>2247</v>
      </c>
      <c r="G1773" s="56"/>
      <c r="H1773" s="56"/>
      <c r="I1773" s="56" t="s">
        <v>110</v>
      </c>
      <c r="J1773" s="56" t="s">
        <v>476</v>
      </c>
      <c r="K1773" s="56" t="s">
        <v>52</v>
      </c>
      <c r="L1773" s="56">
        <v>0</v>
      </c>
      <c r="M1773" s="56" t="str">
        <f t="shared" si="54"/>
        <v>TB_ANA_MM_SALES_MEM_GRADE.CARD_AMT</v>
      </c>
      <c r="N1773" s="54" t="str">
        <f t="shared" si="55"/>
        <v>월매출회원등급^TB_ANA_MM_SALES_MEM_GRADE^카드금액^CARD_AMT^^NUMBER^20,5^Y^0</v>
      </c>
    </row>
    <row r="1774" spans="1:14" x14ac:dyDescent="0.25">
      <c r="A1774" s="56" t="s">
        <v>673</v>
      </c>
      <c r="B1774" s="56"/>
      <c r="C1774" s="56" t="s">
        <v>710</v>
      </c>
      <c r="D1774" s="56" t="s">
        <v>711</v>
      </c>
      <c r="E1774" s="56" t="s">
        <v>2248</v>
      </c>
      <c r="F1774" s="56" t="s">
        <v>2249</v>
      </c>
      <c r="G1774" s="56"/>
      <c r="H1774" s="56"/>
      <c r="I1774" s="56" t="s">
        <v>110</v>
      </c>
      <c r="J1774" s="56" t="s">
        <v>476</v>
      </c>
      <c r="K1774" s="56" t="s">
        <v>52</v>
      </c>
      <c r="L1774" s="56">
        <v>0</v>
      </c>
      <c r="M1774" s="56" t="str">
        <f t="shared" si="54"/>
        <v>TB_ANA_MM_SALES_MEM_GRADE.POINT_SALES_AMT</v>
      </c>
      <c r="N1774" s="54" t="str">
        <f t="shared" si="55"/>
        <v>월매출회원등급^TB_ANA_MM_SALES_MEM_GRADE^포인트매출금액^POINT_SALES_AMT^^NUMBER^20,5^Y^0</v>
      </c>
    </row>
    <row r="1775" spans="1:14" x14ac:dyDescent="0.25">
      <c r="A1775" s="56" t="s">
        <v>673</v>
      </c>
      <c r="B1775" s="56"/>
      <c r="C1775" s="56" t="s">
        <v>710</v>
      </c>
      <c r="D1775" s="56" t="s">
        <v>711</v>
      </c>
      <c r="E1775" s="56" t="s">
        <v>2250</v>
      </c>
      <c r="F1775" s="56" t="s">
        <v>2251</v>
      </c>
      <c r="G1775" s="56"/>
      <c r="H1775" s="56"/>
      <c r="I1775" s="56" t="s">
        <v>110</v>
      </c>
      <c r="J1775" s="56" t="s">
        <v>476</v>
      </c>
      <c r="K1775" s="56" t="s">
        <v>52</v>
      </c>
      <c r="L1775" s="56">
        <v>0</v>
      </c>
      <c r="M1775" s="56" t="str">
        <f t="shared" si="54"/>
        <v>TB_ANA_MM_SALES_MEM_GRADE.ETC_SALES_AMT</v>
      </c>
      <c r="N1775" s="54" t="str">
        <f t="shared" si="55"/>
        <v>월매출회원등급^TB_ANA_MM_SALES_MEM_GRADE^기타매출금액^ETC_SALES_AMT^^NUMBER^20,5^Y^0</v>
      </c>
    </row>
    <row r="1776" spans="1:14" x14ac:dyDescent="0.25">
      <c r="A1776" s="56" t="s">
        <v>673</v>
      </c>
      <c r="B1776" s="56"/>
      <c r="C1776" s="56" t="s">
        <v>710</v>
      </c>
      <c r="D1776" s="56" t="s">
        <v>711</v>
      </c>
      <c r="E1776" s="56" t="s">
        <v>2252</v>
      </c>
      <c r="F1776" s="56" t="s">
        <v>2253</v>
      </c>
      <c r="G1776" s="56"/>
      <c r="H1776" s="56"/>
      <c r="I1776" s="56" t="s">
        <v>110</v>
      </c>
      <c r="J1776" s="56" t="s">
        <v>476</v>
      </c>
      <c r="K1776" s="56" t="s">
        <v>52</v>
      </c>
      <c r="L1776" s="56">
        <v>0</v>
      </c>
      <c r="M1776" s="56" t="str">
        <f t="shared" si="54"/>
        <v>TB_ANA_MM_SALES_MEM_GRADE.PROM_USE_POINT_AMT</v>
      </c>
      <c r="N1776" s="54" t="str">
        <f t="shared" si="55"/>
        <v>월매출회원등급^TB_ANA_MM_SALES_MEM_GRADE^프로모션사용포인트금액^PROM_USE_POINT_AMT^^NUMBER^20,5^Y^0</v>
      </c>
    </row>
    <row r="1777" spans="1:14" x14ac:dyDescent="0.25">
      <c r="A1777" s="56" t="s">
        <v>673</v>
      </c>
      <c r="B1777" s="56"/>
      <c r="C1777" s="56" t="s">
        <v>710</v>
      </c>
      <c r="D1777" s="56" t="s">
        <v>711</v>
      </c>
      <c r="E1777" s="56" t="s">
        <v>2254</v>
      </c>
      <c r="F1777" s="56" t="s">
        <v>2255</v>
      </c>
      <c r="G1777" s="56"/>
      <c r="H1777" s="56"/>
      <c r="I1777" s="56" t="s">
        <v>110</v>
      </c>
      <c r="J1777" s="56" t="s">
        <v>476</v>
      </c>
      <c r="K1777" s="56" t="s">
        <v>52</v>
      </c>
      <c r="L1777" s="56">
        <v>0</v>
      </c>
      <c r="M1777" s="56" t="str">
        <f t="shared" ref="M1777:M1840" si="56">CONCATENATE(D1777,".",F1777)</f>
        <v>TB_ANA_MM_SALES_MEM_GRADE.ACC_POINT_AMT</v>
      </c>
      <c r="N1777" s="54" t="str">
        <f t="shared" si="55"/>
        <v>월매출회원등급^TB_ANA_MM_SALES_MEM_GRADE^적립포인트금액^ACC_POINT_AMT^^NUMBER^20,5^Y^0</v>
      </c>
    </row>
    <row r="1778" spans="1:14" x14ac:dyDescent="0.25">
      <c r="A1778" s="56" t="s">
        <v>673</v>
      </c>
      <c r="B1778" s="56"/>
      <c r="C1778" s="56" t="s">
        <v>710</v>
      </c>
      <c r="D1778" s="56" t="s">
        <v>711</v>
      </c>
      <c r="E1778" s="56" t="s">
        <v>2256</v>
      </c>
      <c r="F1778" s="56" t="s">
        <v>2257</v>
      </c>
      <c r="G1778" s="56"/>
      <c r="H1778" s="56"/>
      <c r="I1778" s="56" t="s">
        <v>110</v>
      </c>
      <c r="J1778" s="56" t="s">
        <v>476</v>
      </c>
      <c r="K1778" s="56" t="s">
        <v>52</v>
      </c>
      <c r="L1778" s="56">
        <v>0</v>
      </c>
      <c r="M1778" s="56" t="str">
        <f t="shared" si="56"/>
        <v>TB_ANA_MM_SALES_MEM_GRADE.BILL_CNT</v>
      </c>
      <c r="N1778" s="54" t="str">
        <f t="shared" si="55"/>
        <v>월매출회원등급^TB_ANA_MM_SALES_MEM_GRADE^영수증건수^BILL_CNT^^NUMBER^20,5^Y^0</v>
      </c>
    </row>
    <row r="1779" spans="1:14" x14ac:dyDescent="0.25">
      <c r="A1779" s="56" t="s">
        <v>673</v>
      </c>
      <c r="B1779" s="56"/>
      <c r="C1779" s="56" t="s">
        <v>710</v>
      </c>
      <c r="D1779" s="56" t="s">
        <v>711</v>
      </c>
      <c r="E1779" s="56" t="s">
        <v>2258</v>
      </c>
      <c r="F1779" s="56" t="s">
        <v>2259</v>
      </c>
      <c r="G1779" s="56"/>
      <c r="H1779" s="56"/>
      <c r="I1779" s="56" t="s">
        <v>110</v>
      </c>
      <c r="J1779" s="56" t="s">
        <v>476</v>
      </c>
      <c r="K1779" s="56" t="s">
        <v>52</v>
      </c>
      <c r="L1779" s="56">
        <v>0</v>
      </c>
      <c r="M1779" s="56" t="str">
        <f t="shared" si="56"/>
        <v>TB_ANA_MM_SALES_MEM_GRADE.CASH_CNT</v>
      </c>
      <c r="N1779" s="54" t="str">
        <f t="shared" si="55"/>
        <v>월매출회원등급^TB_ANA_MM_SALES_MEM_GRADE^현금건수^CASH_CNT^^NUMBER^20,5^Y^0</v>
      </c>
    </row>
    <row r="1780" spans="1:14" x14ac:dyDescent="0.25">
      <c r="A1780" s="56" t="s">
        <v>673</v>
      </c>
      <c r="B1780" s="56"/>
      <c r="C1780" s="56" t="s">
        <v>710</v>
      </c>
      <c r="D1780" s="56" t="s">
        <v>711</v>
      </c>
      <c r="E1780" s="56" t="s">
        <v>2260</v>
      </c>
      <c r="F1780" s="56" t="s">
        <v>2261</v>
      </c>
      <c r="G1780" s="56"/>
      <c r="H1780" s="56"/>
      <c r="I1780" s="56" t="s">
        <v>110</v>
      </c>
      <c r="J1780" s="56" t="s">
        <v>476</v>
      </c>
      <c r="K1780" s="56" t="s">
        <v>52</v>
      </c>
      <c r="L1780" s="56">
        <v>0</v>
      </c>
      <c r="M1780" s="56" t="str">
        <f t="shared" si="56"/>
        <v>TB_ANA_MM_SALES_MEM_GRADE.CARD_CNT</v>
      </c>
      <c r="N1780" s="54" t="str">
        <f t="shared" si="55"/>
        <v>월매출회원등급^TB_ANA_MM_SALES_MEM_GRADE^카드건수^CARD_CNT^^NUMBER^20,5^Y^0</v>
      </c>
    </row>
    <row r="1781" spans="1:14" x14ac:dyDescent="0.25">
      <c r="A1781" s="56" t="s">
        <v>673</v>
      </c>
      <c r="B1781" s="56"/>
      <c r="C1781" s="56" t="s">
        <v>710</v>
      </c>
      <c r="D1781" s="56" t="s">
        <v>711</v>
      </c>
      <c r="E1781" s="56" t="s">
        <v>2262</v>
      </c>
      <c r="F1781" s="56" t="s">
        <v>2263</v>
      </c>
      <c r="G1781" s="56"/>
      <c r="H1781" s="56"/>
      <c r="I1781" s="56" t="s">
        <v>110</v>
      </c>
      <c r="J1781" s="56" t="s">
        <v>476</v>
      </c>
      <c r="K1781" s="56" t="s">
        <v>52</v>
      </c>
      <c r="L1781" s="56">
        <v>0</v>
      </c>
      <c r="M1781" s="56" t="str">
        <f t="shared" si="56"/>
        <v>TB_ANA_MM_SALES_MEM_GRADE.POINT_SALES_CNT</v>
      </c>
      <c r="N1781" s="54" t="str">
        <f t="shared" si="55"/>
        <v>월매출회원등급^TB_ANA_MM_SALES_MEM_GRADE^포인트매출건수^POINT_SALES_CNT^^NUMBER^20,5^Y^0</v>
      </c>
    </row>
    <row r="1782" spans="1:14" x14ac:dyDescent="0.25">
      <c r="A1782" s="56" t="s">
        <v>673</v>
      </c>
      <c r="B1782" s="56"/>
      <c r="C1782" s="56" t="s">
        <v>710</v>
      </c>
      <c r="D1782" s="56" t="s">
        <v>711</v>
      </c>
      <c r="E1782" s="56" t="s">
        <v>2264</v>
      </c>
      <c r="F1782" s="56" t="s">
        <v>2265</v>
      </c>
      <c r="G1782" s="56"/>
      <c r="H1782" s="56"/>
      <c r="I1782" s="56" t="s">
        <v>110</v>
      </c>
      <c r="J1782" s="56" t="s">
        <v>476</v>
      </c>
      <c r="K1782" s="56" t="s">
        <v>52</v>
      </c>
      <c r="L1782" s="56">
        <v>0</v>
      </c>
      <c r="M1782" s="56" t="str">
        <f t="shared" si="56"/>
        <v>TB_ANA_MM_SALES_MEM_GRADE.ETC_SALES_CNT</v>
      </c>
      <c r="N1782" s="54" t="str">
        <f t="shared" si="55"/>
        <v>월매출회원등급^TB_ANA_MM_SALES_MEM_GRADE^기타매출건수^ETC_SALES_CNT^^NUMBER^20,5^Y^0</v>
      </c>
    </row>
    <row r="1783" spans="1:14" x14ac:dyDescent="0.25">
      <c r="A1783" s="56" t="s">
        <v>673</v>
      </c>
      <c r="B1783" s="56"/>
      <c r="C1783" s="56" t="s">
        <v>710</v>
      </c>
      <c r="D1783" s="56" t="s">
        <v>711</v>
      </c>
      <c r="E1783" s="56" t="s">
        <v>606</v>
      </c>
      <c r="F1783" s="56" t="s">
        <v>527</v>
      </c>
      <c r="G1783" s="56"/>
      <c r="H1783" s="56"/>
      <c r="I1783" s="56" t="s">
        <v>110</v>
      </c>
      <c r="J1783" s="56" t="s">
        <v>476</v>
      </c>
      <c r="K1783" s="56" t="s">
        <v>52</v>
      </c>
      <c r="L1783" s="56">
        <v>0</v>
      </c>
      <c r="M1783" s="56" t="str">
        <f t="shared" si="56"/>
        <v>TB_ANA_MM_SALES_MEM_GRADE.CNCL_CNT</v>
      </c>
      <c r="N1783" s="54" t="str">
        <f t="shared" si="55"/>
        <v>월매출회원등급^TB_ANA_MM_SALES_MEM_GRADE^취소건수^CNCL_CNT^^NUMBER^20,5^Y^0</v>
      </c>
    </row>
    <row r="1784" spans="1:14" x14ac:dyDescent="0.25">
      <c r="A1784" s="56" t="s">
        <v>673</v>
      </c>
      <c r="B1784" s="56"/>
      <c r="C1784" s="56" t="s">
        <v>710</v>
      </c>
      <c r="D1784" s="56" t="s">
        <v>711</v>
      </c>
      <c r="E1784" s="56" t="s">
        <v>608</v>
      </c>
      <c r="F1784" s="56" t="s">
        <v>529</v>
      </c>
      <c r="G1784" s="56"/>
      <c r="H1784" s="56"/>
      <c r="I1784" s="56" t="s">
        <v>110</v>
      </c>
      <c r="J1784" s="56" t="s">
        <v>476</v>
      </c>
      <c r="K1784" s="56" t="s">
        <v>52</v>
      </c>
      <c r="L1784" s="56">
        <v>0</v>
      </c>
      <c r="M1784" s="56" t="str">
        <f t="shared" si="56"/>
        <v>TB_ANA_MM_SALES_MEM_GRADE.SALES_TOT_CNT</v>
      </c>
      <c r="N1784" s="54" t="str">
        <f t="shared" si="55"/>
        <v>월매출회원등급^TB_ANA_MM_SALES_MEM_GRADE^매출총건수^SALES_TOT_CNT^^NUMBER^20,5^Y^0</v>
      </c>
    </row>
    <row r="1785" spans="1:14" x14ac:dyDescent="0.25">
      <c r="A1785" s="56" t="s">
        <v>673</v>
      </c>
      <c r="B1785" s="56"/>
      <c r="C1785" s="56" t="s">
        <v>710</v>
      </c>
      <c r="D1785" s="56" t="s">
        <v>711</v>
      </c>
      <c r="E1785" s="56" t="s">
        <v>2266</v>
      </c>
      <c r="F1785" s="56" t="s">
        <v>2267</v>
      </c>
      <c r="G1785" s="56"/>
      <c r="H1785" s="56"/>
      <c r="I1785" s="56" t="s">
        <v>110</v>
      </c>
      <c r="J1785" s="56" t="s">
        <v>476</v>
      </c>
      <c r="K1785" s="56" t="s">
        <v>52</v>
      </c>
      <c r="L1785" s="56">
        <v>0</v>
      </c>
      <c r="M1785" s="56" t="str">
        <f t="shared" si="56"/>
        <v>TB_ANA_MM_SALES_MEM_GRADE.SALES_CNCL_CNT</v>
      </c>
      <c r="N1785" s="54" t="str">
        <f t="shared" si="55"/>
        <v>월매출회원등급^TB_ANA_MM_SALES_MEM_GRADE^매출취소건수^SALES_CNCL_CNT^^NUMBER^20,5^Y^0</v>
      </c>
    </row>
    <row r="1786" spans="1:14" x14ac:dyDescent="0.25">
      <c r="A1786" s="56" t="s">
        <v>673</v>
      </c>
      <c r="B1786" s="56"/>
      <c r="C1786" s="56" t="s">
        <v>710</v>
      </c>
      <c r="D1786" s="56" t="s">
        <v>711</v>
      </c>
      <c r="E1786" s="56" t="s">
        <v>2268</v>
      </c>
      <c r="F1786" s="56" t="s">
        <v>2269</v>
      </c>
      <c r="G1786" s="56"/>
      <c r="H1786" s="56"/>
      <c r="I1786" s="56" t="s">
        <v>110</v>
      </c>
      <c r="J1786" s="56" t="s">
        <v>476</v>
      </c>
      <c r="K1786" s="56" t="s">
        <v>52</v>
      </c>
      <c r="L1786" s="56">
        <v>0</v>
      </c>
      <c r="M1786" s="56" t="str">
        <f t="shared" si="56"/>
        <v>TB_ANA_MM_SALES_MEM_GRADE.SALES_CNCL_TOT_AMT</v>
      </c>
      <c r="N1786" s="54" t="str">
        <f t="shared" si="55"/>
        <v>월매출회원등급^TB_ANA_MM_SALES_MEM_GRADE^매출취소총금액^SALES_CNCL_TOT_AMT^^NUMBER^20,5^Y^0</v>
      </c>
    </row>
    <row r="1787" spans="1:14" x14ac:dyDescent="0.25">
      <c r="A1787" s="56" t="s">
        <v>673</v>
      </c>
      <c r="B1787" s="56"/>
      <c r="C1787" s="56" t="s">
        <v>710</v>
      </c>
      <c r="D1787" s="56" t="s">
        <v>711</v>
      </c>
      <c r="E1787" s="56" t="s">
        <v>2270</v>
      </c>
      <c r="F1787" s="56" t="s">
        <v>2271</v>
      </c>
      <c r="G1787" s="56"/>
      <c r="H1787" s="56"/>
      <c r="I1787" s="56" t="s">
        <v>110</v>
      </c>
      <c r="J1787" s="56" t="s">
        <v>476</v>
      </c>
      <c r="K1787" s="56" t="s">
        <v>52</v>
      </c>
      <c r="L1787" s="56">
        <v>0</v>
      </c>
      <c r="M1787" s="56" t="str">
        <f t="shared" si="56"/>
        <v>TB_ANA_MM_SALES_MEM_GRADE.CASH_CNCL_AMT</v>
      </c>
      <c r="N1787" s="54" t="str">
        <f t="shared" si="55"/>
        <v>월매출회원등급^TB_ANA_MM_SALES_MEM_GRADE^현금취소금액^CASH_CNCL_AMT^^NUMBER^20,5^Y^0</v>
      </c>
    </row>
    <row r="1788" spans="1:14" x14ac:dyDescent="0.25">
      <c r="A1788" s="56" t="s">
        <v>673</v>
      </c>
      <c r="B1788" s="56"/>
      <c r="C1788" s="56" t="s">
        <v>710</v>
      </c>
      <c r="D1788" s="56" t="s">
        <v>711</v>
      </c>
      <c r="E1788" s="56" t="s">
        <v>2272</v>
      </c>
      <c r="F1788" s="56" t="s">
        <v>2273</v>
      </c>
      <c r="G1788" s="56"/>
      <c r="H1788" s="56"/>
      <c r="I1788" s="56" t="s">
        <v>110</v>
      </c>
      <c r="J1788" s="56" t="s">
        <v>476</v>
      </c>
      <c r="K1788" s="56" t="s">
        <v>52</v>
      </c>
      <c r="L1788" s="56">
        <v>0</v>
      </c>
      <c r="M1788" s="56" t="str">
        <f t="shared" si="56"/>
        <v>TB_ANA_MM_SALES_MEM_GRADE.CARD_CNCL_AMT</v>
      </c>
      <c r="N1788" s="54" t="str">
        <f t="shared" si="55"/>
        <v>월매출회원등급^TB_ANA_MM_SALES_MEM_GRADE^카드취소금액^CARD_CNCL_AMT^^NUMBER^20,5^Y^0</v>
      </c>
    </row>
    <row r="1789" spans="1:14" x14ac:dyDescent="0.25">
      <c r="A1789" s="56" t="s">
        <v>673</v>
      </c>
      <c r="B1789" s="56"/>
      <c r="C1789" s="56" t="s">
        <v>710</v>
      </c>
      <c r="D1789" s="56" t="s">
        <v>711</v>
      </c>
      <c r="E1789" s="56" t="s">
        <v>2274</v>
      </c>
      <c r="F1789" s="56" t="s">
        <v>2275</v>
      </c>
      <c r="G1789" s="56"/>
      <c r="H1789" s="56"/>
      <c r="I1789" s="56" t="s">
        <v>110</v>
      </c>
      <c r="J1789" s="56" t="s">
        <v>476</v>
      </c>
      <c r="K1789" s="56" t="s">
        <v>52</v>
      </c>
      <c r="L1789" s="56">
        <v>0</v>
      </c>
      <c r="M1789" s="56" t="str">
        <f t="shared" si="56"/>
        <v>TB_ANA_MM_SALES_MEM_GRADE.POINT_SALES_CNCL_AMT</v>
      </c>
      <c r="N1789" s="54" t="str">
        <f t="shared" si="55"/>
        <v>월매출회원등급^TB_ANA_MM_SALES_MEM_GRADE^포인트매출취소금액^POINT_SALES_CNCL_AMT^^NUMBER^20,5^Y^0</v>
      </c>
    </row>
    <row r="1790" spans="1:14" x14ac:dyDescent="0.25">
      <c r="A1790" s="56" t="s">
        <v>673</v>
      </c>
      <c r="B1790" s="56"/>
      <c r="C1790" s="56" t="s">
        <v>710</v>
      </c>
      <c r="D1790" s="56" t="s">
        <v>711</v>
      </c>
      <c r="E1790" s="56" t="s">
        <v>2276</v>
      </c>
      <c r="F1790" s="56" t="s">
        <v>2277</v>
      </c>
      <c r="G1790" s="56"/>
      <c r="H1790" s="56"/>
      <c r="I1790" s="56" t="s">
        <v>110</v>
      </c>
      <c r="J1790" s="56" t="s">
        <v>476</v>
      </c>
      <c r="K1790" s="56" t="s">
        <v>52</v>
      </c>
      <c r="L1790" s="56">
        <v>0</v>
      </c>
      <c r="M1790" s="56" t="str">
        <f t="shared" si="56"/>
        <v>TB_ANA_MM_SALES_MEM_GRADE.ETC_SALES_CNCL_AMT</v>
      </c>
      <c r="N1790" s="54" t="str">
        <f t="shared" si="55"/>
        <v>월매출회원등급^TB_ANA_MM_SALES_MEM_GRADE^기타매출취소금액^ETC_SALES_CNCL_AMT^^NUMBER^20,5^Y^0</v>
      </c>
    </row>
    <row r="1791" spans="1:14" x14ac:dyDescent="0.25">
      <c r="A1791" s="56" t="s">
        <v>673</v>
      </c>
      <c r="B1791" s="56"/>
      <c r="C1791" s="56" t="s">
        <v>710</v>
      </c>
      <c r="D1791" s="56" t="s">
        <v>711</v>
      </c>
      <c r="E1791" s="56" t="s">
        <v>2278</v>
      </c>
      <c r="F1791" s="56" t="s">
        <v>2279</v>
      </c>
      <c r="G1791" s="56"/>
      <c r="H1791" s="56"/>
      <c r="I1791" s="56" t="s">
        <v>110</v>
      </c>
      <c r="J1791" s="56" t="s">
        <v>476</v>
      </c>
      <c r="K1791" s="56" t="s">
        <v>52</v>
      </c>
      <c r="L1791" s="56">
        <v>0</v>
      </c>
      <c r="M1791" s="56" t="str">
        <f t="shared" si="56"/>
        <v>TB_ANA_MM_SALES_MEM_GRADE.CUST_CNT</v>
      </c>
      <c r="N1791" s="54" t="str">
        <f t="shared" si="55"/>
        <v>월매출회원등급^TB_ANA_MM_SALES_MEM_GRADE^고객수^CUST_CNT^^NUMBER^20,5^Y^0</v>
      </c>
    </row>
    <row r="1792" spans="1:14" x14ac:dyDescent="0.25">
      <c r="A1792" s="56" t="s">
        <v>673</v>
      </c>
      <c r="B1792" s="56"/>
      <c r="C1792" s="56" t="s">
        <v>710</v>
      </c>
      <c r="D1792" s="56" t="s">
        <v>711</v>
      </c>
      <c r="E1792" s="56" t="s">
        <v>53</v>
      </c>
      <c r="F1792" s="56" t="s">
        <v>54</v>
      </c>
      <c r="G1792" s="56"/>
      <c r="H1792" s="56"/>
      <c r="I1792" s="56" t="s">
        <v>37</v>
      </c>
      <c r="J1792" s="56">
        <v>14</v>
      </c>
      <c r="K1792" s="56" t="s">
        <v>52</v>
      </c>
      <c r="L1792" s="56"/>
      <c r="M1792" s="56" t="str">
        <f t="shared" si="56"/>
        <v>TB_ANA_MM_SALES_MEM_GRADE.REG_DTM</v>
      </c>
      <c r="N1792" s="54" t="str">
        <f t="shared" si="55"/>
        <v>월매출회원등급^TB_ANA_MM_SALES_MEM_GRADE^등록일시^REG_DTM^^VARCHAR2^14^Y^</v>
      </c>
    </row>
    <row r="1793" spans="1:14" x14ac:dyDescent="0.25">
      <c r="A1793" s="56" t="s">
        <v>673</v>
      </c>
      <c r="B1793" s="56"/>
      <c r="C1793" s="56" t="s">
        <v>710</v>
      </c>
      <c r="D1793" s="56" t="s">
        <v>711</v>
      </c>
      <c r="E1793" s="56" t="s">
        <v>55</v>
      </c>
      <c r="F1793" s="56" t="s">
        <v>56</v>
      </c>
      <c r="G1793" s="56"/>
      <c r="H1793" s="56"/>
      <c r="I1793" s="56" t="s">
        <v>37</v>
      </c>
      <c r="J1793" s="56">
        <v>32</v>
      </c>
      <c r="K1793" s="56" t="s">
        <v>52</v>
      </c>
      <c r="L1793" s="56"/>
      <c r="M1793" s="56" t="str">
        <f t="shared" si="56"/>
        <v>TB_ANA_MM_SALES_MEM_GRADE.REGR_ID</v>
      </c>
      <c r="N1793" s="54" t="str">
        <f t="shared" si="55"/>
        <v>월매출회원등급^TB_ANA_MM_SALES_MEM_GRADE^등록자ID^REGR_ID^^VARCHAR2^32^Y^</v>
      </c>
    </row>
    <row r="1794" spans="1:14" x14ac:dyDescent="0.25">
      <c r="A1794" s="56" t="s">
        <v>673</v>
      </c>
      <c r="B1794" s="56"/>
      <c r="C1794" s="56" t="s">
        <v>710</v>
      </c>
      <c r="D1794" s="56" t="s">
        <v>711</v>
      </c>
      <c r="E1794" s="56" t="s">
        <v>57</v>
      </c>
      <c r="F1794" s="56" t="s">
        <v>58</v>
      </c>
      <c r="G1794" s="56"/>
      <c r="H1794" s="56"/>
      <c r="I1794" s="56" t="s">
        <v>37</v>
      </c>
      <c r="J1794" s="56">
        <v>14</v>
      </c>
      <c r="K1794" s="56" t="s">
        <v>52</v>
      </c>
      <c r="L1794" s="56"/>
      <c r="M1794" s="56" t="str">
        <f t="shared" si="56"/>
        <v>TB_ANA_MM_SALES_MEM_GRADE.MOD_DTM</v>
      </c>
      <c r="N1794" s="54" t="str">
        <f t="shared" si="55"/>
        <v>월매출회원등급^TB_ANA_MM_SALES_MEM_GRADE^수정일시^MOD_DTM^^VARCHAR2^14^Y^</v>
      </c>
    </row>
    <row r="1795" spans="1:14" x14ac:dyDescent="0.25">
      <c r="A1795" s="56" t="s">
        <v>673</v>
      </c>
      <c r="B1795" s="56"/>
      <c r="C1795" s="56" t="s">
        <v>710</v>
      </c>
      <c r="D1795" s="56" t="s">
        <v>711</v>
      </c>
      <c r="E1795" s="56" t="s">
        <v>59</v>
      </c>
      <c r="F1795" s="56" t="s">
        <v>60</v>
      </c>
      <c r="G1795" s="56"/>
      <c r="H1795" s="56"/>
      <c r="I1795" s="56" t="s">
        <v>37</v>
      </c>
      <c r="J1795" s="56">
        <v>32</v>
      </c>
      <c r="K1795" s="56" t="s">
        <v>52</v>
      </c>
      <c r="L1795" s="56"/>
      <c r="M1795" s="56" t="str">
        <f t="shared" si="56"/>
        <v>TB_ANA_MM_SALES_MEM_GRADE.MODR_ID</v>
      </c>
      <c r="N1795" s="54" t="str">
        <f t="shared" ref="N1795:N1858" si="57">SUBSTITUTE(CONCATENATE(C1795,"^",D1795,"^",E1795,"^",F1795,"^",G1795,"^",I1795,"^",J1795,"^",K1795,"^",TRIM(L1795)),"~","-")</f>
        <v>월매출회원등급^TB_ANA_MM_SALES_MEM_GRADE^수정자ID^MODR_ID^^VARCHAR2^32^Y^</v>
      </c>
    </row>
    <row r="1796" spans="1:14" x14ac:dyDescent="0.25">
      <c r="A1796" s="56" t="s">
        <v>673</v>
      </c>
      <c r="B1796" s="56"/>
      <c r="C1796" s="56" t="s">
        <v>710</v>
      </c>
      <c r="D1796" s="56" t="s">
        <v>711</v>
      </c>
      <c r="E1796" s="56" t="s">
        <v>2280</v>
      </c>
      <c r="F1796" s="56" t="s">
        <v>2281</v>
      </c>
      <c r="G1796" s="56"/>
      <c r="H1796" s="56"/>
      <c r="I1796" s="56" t="s">
        <v>110</v>
      </c>
      <c r="J1796" s="56" t="s">
        <v>476</v>
      </c>
      <c r="K1796" s="56" t="s">
        <v>52</v>
      </c>
      <c r="L1796" s="56">
        <v>0</v>
      </c>
      <c r="M1796" s="56" t="str">
        <f t="shared" si="56"/>
        <v>TB_ANA_MM_SALES_MEM_GRADE.PROM_USE_POINT_CNCL_AMT</v>
      </c>
      <c r="N1796" s="54" t="str">
        <f t="shared" si="57"/>
        <v>월매출회원등급^TB_ANA_MM_SALES_MEM_GRADE^프로모션사용포인트취소금액^PROM_USE_POINT_CNCL_AMT^^NUMBER^20,5^Y^0</v>
      </c>
    </row>
    <row r="1797" spans="1:14" x14ac:dyDescent="0.25">
      <c r="A1797" s="56" t="s">
        <v>673</v>
      </c>
      <c r="B1797" s="56"/>
      <c r="C1797" s="56" t="s">
        <v>710</v>
      </c>
      <c r="D1797" s="56" t="s">
        <v>711</v>
      </c>
      <c r="E1797" s="56" t="s">
        <v>2282</v>
      </c>
      <c r="F1797" s="56" t="s">
        <v>2283</v>
      </c>
      <c r="G1797" s="56"/>
      <c r="H1797" s="56"/>
      <c r="I1797" s="56" t="s">
        <v>110</v>
      </c>
      <c r="J1797" s="56" t="s">
        <v>476</v>
      </c>
      <c r="K1797" s="56" t="s">
        <v>52</v>
      </c>
      <c r="L1797" s="56">
        <v>0</v>
      </c>
      <c r="M1797" s="56" t="str">
        <f t="shared" si="56"/>
        <v>TB_ANA_MM_SALES_MEM_GRADE.ACC_POINT_CNCL_AMT</v>
      </c>
      <c r="N1797" s="54" t="str">
        <f t="shared" si="57"/>
        <v>월매출회원등급^TB_ANA_MM_SALES_MEM_GRADE^적립포인트취소금액^ACC_POINT_CNCL_AMT^^NUMBER^20,5^Y^0</v>
      </c>
    </row>
    <row r="1798" spans="1:14" x14ac:dyDescent="0.25">
      <c r="A1798" s="56" t="s">
        <v>673</v>
      </c>
      <c r="B1798" s="56"/>
      <c r="C1798" s="56" t="s">
        <v>710</v>
      </c>
      <c r="D1798" s="56" t="s">
        <v>711</v>
      </c>
      <c r="E1798" s="56" t="s">
        <v>1141</v>
      </c>
      <c r="F1798" s="56" t="s">
        <v>1142</v>
      </c>
      <c r="G1798" s="56"/>
      <c r="H1798" s="56"/>
      <c r="I1798" s="56" t="s">
        <v>110</v>
      </c>
      <c r="J1798" s="56" t="s">
        <v>476</v>
      </c>
      <c r="K1798" s="56" t="s">
        <v>52</v>
      </c>
      <c r="L1798" s="56">
        <v>0</v>
      </c>
      <c r="M1798" s="56" t="str">
        <f t="shared" si="56"/>
        <v>TB_ANA_MM_SALES_MEM_GRADE.SALES_QTY</v>
      </c>
      <c r="N1798" s="54" t="str">
        <f t="shared" si="57"/>
        <v>월매출회원등급^TB_ANA_MM_SALES_MEM_GRADE^매출수량^SALES_QTY^^NUMBER^20,5^Y^0</v>
      </c>
    </row>
    <row r="1799" spans="1:14" x14ac:dyDescent="0.25">
      <c r="A1799" s="56" t="s">
        <v>673</v>
      </c>
      <c r="B1799" s="56"/>
      <c r="C1799" s="56" t="s">
        <v>808</v>
      </c>
      <c r="D1799" s="56" t="s">
        <v>809</v>
      </c>
      <c r="E1799" s="56" t="s">
        <v>1458</v>
      </c>
      <c r="F1799" s="56" t="s">
        <v>1459</v>
      </c>
      <c r="G1799" s="56" t="s">
        <v>52</v>
      </c>
      <c r="H1799" s="56"/>
      <c r="I1799" s="56" t="s">
        <v>37</v>
      </c>
      <c r="J1799" s="56">
        <v>6</v>
      </c>
      <c r="K1799" s="56" t="s">
        <v>52</v>
      </c>
      <c r="L1799" s="56"/>
      <c r="M1799" s="56" t="str">
        <f t="shared" si="56"/>
        <v>TB_ANA_MM_SALES_GRADE_ITEM.SALES_YM</v>
      </c>
      <c r="N1799" s="54" t="str">
        <f t="shared" si="57"/>
        <v>월매출회원등급품목^TB_ANA_MM_SALES_GRADE_ITEM^매출년월^SALES_YM^Y^VARCHAR2^6^Y^</v>
      </c>
    </row>
    <row r="1800" spans="1:14" x14ac:dyDescent="0.25">
      <c r="A1800" s="56" t="s">
        <v>673</v>
      </c>
      <c r="B1800" s="56"/>
      <c r="C1800" s="56" t="s">
        <v>808</v>
      </c>
      <c r="D1800" s="56" t="s">
        <v>809</v>
      </c>
      <c r="E1800" s="56" t="s">
        <v>472</v>
      </c>
      <c r="F1800" s="56" t="s">
        <v>64</v>
      </c>
      <c r="G1800" s="56" t="s">
        <v>52</v>
      </c>
      <c r="H1800" s="56"/>
      <c r="I1800" s="56" t="s">
        <v>37</v>
      </c>
      <c r="J1800" s="56">
        <v>10</v>
      </c>
      <c r="K1800" s="56" t="s">
        <v>52</v>
      </c>
      <c r="L1800" s="56"/>
      <c r="M1800" s="56" t="str">
        <f t="shared" si="56"/>
        <v>TB_ANA_MM_SALES_GRADE_ITEM.SHOP_CD</v>
      </c>
      <c r="N1800" s="54" t="str">
        <f t="shared" si="57"/>
        <v>월매출회원등급품목^TB_ANA_MM_SALES_GRADE_ITEM^매장코드^SHOP_CD^Y^VARCHAR2^10^Y^</v>
      </c>
    </row>
    <row r="1801" spans="1:14" x14ac:dyDescent="0.25">
      <c r="A1801" s="56" t="s">
        <v>673</v>
      </c>
      <c r="B1801" s="56"/>
      <c r="C1801" s="56" t="s">
        <v>808</v>
      </c>
      <c r="D1801" s="56" t="s">
        <v>809</v>
      </c>
      <c r="E1801" s="56" t="s">
        <v>850</v>
      </c>
      <c r="F1801" s="56" t="s">
        <v>474</v>
      </c>
      <c r="G1801" s="56" t="s">
        <v>52</v>
      </c>
      <c r="H1801" s="56"/>
      <c r="I1801" s="56" t="s">
        <v>37</v>
      </c>
      <c r="J1801" s="56">
        <v>10</v>
      </c>
      <c r="K1801" s="56" t="s">
        <v>52</v>
      </c>
      <c r="L1801" s="56" t="s">
        <v>802</v>
      </c>
      <c r="M1801" s="56" t="str">
        <f t="shared" si="56"/>
        <v>TB_ANA_MM_SALES_GRADE_ITEM.MEM_GRADE_CD</v>
      </c>
      <c r="N1801" s="54" t="str">
        <f t="shared" si="57"/>
        <v>월매출회원등급품목^TB_ANA_MM_SALES_GRADE_ITEM^회원등급코드^MEM_GRADE_CD^Y^VARCHAR2^10^Y^'-'</v>
      </c>
    </row>
    <row r="1802" spans="1:14" x14ac:dyDescent="0.25">
      <c r="A1802" s="56" t="s">
        <v>673</v>
      </c>
      <c r="B1802" s="56"/>
      <c r="C1802" s="56" t="s">
        <v>808</v>
      </c>
      <c r="D1802" s="56" t="s">
        <v>809</v>
      </c>
      <c r="E1802" s="56" t="s">
        <v>2350</v>
      </c>
      <c r="F1802" s="56" t="s">
        <v>2351</v>
      </c>
      <c r="G1802" s="56" t="s">
        <v>52</v>
      </c>
      <c r="H1802" s="56"/>
      <c r="I1802" s="56" t="s">
        <v>37</v>
      </c>
      <c r="J1802" s="56">
        <v>3</v>
      </c>
      <c r="K1802" s="56" t="s">
        <v>52</v>
      </c>
      <c r="L1802" s="56" t="s">
        <v>2352</v>
      </c>
      <c r="M1802" s="56" t="str">
        <f t="shared" si="56"/>
        <v>TB_ANA_MM_SALES_GRADE_ITEM.MEM_TP_CD</v>
      </c>
      <c r="N1802" s="54" t="str">
        <f t="shared" si="57"/>
        <v>월매출회원등급품목^TB_ANA_MM_SALES_GRADE_ITEM^회원유형코드^MEM_TP_CD^Y^VARCHAR2^3^Y^'-'</v>
      </c>
    </row>
    <row r="1803" spans="1:14" x14ac:dyDescent="0.25">
      <c r="A1803" s="56" t="s">
        <v>673</v>
      </c>
      <c r="B1803" s="56"/>
      <c r="C1803" s="56" t="s">
        <v>808</v>
      </c>
      <c r="D1803" s="56" t="s">
        <v>809</v>
      </c>
      <c r="E1803" s="56" t="s">
        <v>2353</v>
      </c>
      <c r="F1803" s="56" t="s">
        <v>2354</v>
      </c>
      <c r="G1803" s="56" t="s">
        <v>52</v>
      </c>
      <c r="H1803" s="56"/>
      <c r="I1803" s="56" t="s">
        <v>37</v>
      </c>
      <c r="J1803" s="56">
        <v>1</v>
      </c>
      <c r="K1803" s="56" t="s">
        <v>52</v>
      </c>
      <c r="L1803" s="56" t="s">
        <v>2082</v>
      </c>
      <c r="M1803" s="56" t="str">
        <f t="shared" si="56"/>
        <v>TB_ANA_MM_SALES_GRADE_ITEM.NEW_YN</v>
      </c>
      <c r="N1803" s="54" t="str">
        <f t="shared" si="57"/>
        <v>월매출회원등급품목^TB_ANA_MM_SALES_GRADE_ITEM^신규여부^NEW_YN^Y^VARCHAR2^1^Y^'N'</v>
      </c>
    </row>
    <row r="1804" spans="1:14" x14ac:dyDescent="0.25">
      <c r="A1804" s="56" t="s">
        <v>673</v>
      </c>
      <c r="B1804" s="56"/>
      <c r="C1804" s="56" t="s">
        <v>808</v>
      </c>
      <c r="D1804" s="56" t="s">
        <v>809</v>
      </c>
      <c r="E1804" s="56" t="s">
        <v>829</v>
      </c>
      <c r="F1804" s="56" t="s">
        <v>838</v>
      </c>
      <c r="G1804" s="56" t="s">
        <v>52</v>
      </c>
      <c r="H1804" s="56"/>
      <c r="I1804" s="56" t="s">
        <v>37</v>
      </c>
      <c r="J1804" s="56">
        <v>20</v>
      </c>
      <c r="K1804" s="56" t="s">
        <v>52</v>
      </c>
      <c r="L1804" s="56"/>
      <c r="M1804" s="56" t="str">
        <f t="shared" si="56"/>
        <v>TB_ANA_MM_SALES_GRADE_ITEM.ITEM_CD</v>
      </c>
      <c r="N1804" s="54" t="str">
        <f t="shared" si="57"/>
        <v>월매출회원등급품목^TB_ANA_MM_SALES_GRADE_ITEM^품목코드^ITEM_CD^Y^VARCHAR2^20^Y^</v>
      </c>
    </row>
    <row r="1805" spans="1:14" x14ac:dyDescent="0.25">
      <c r="A1805" s="56" t="s">
        <v>673</v>
      </c>
      <c r="B1805" s="56"/>
      <c r="C1805" s="56" t="s">
        <v>808</v>
      </c>
      <c r="D1805" s="56" t="s">
        <v>809</v>
      </c>
      <c r="E1805" s="56" t="s">
        <v>485</v>
      </c>
      <c r="F1805" s="56" t="s">
        <v>492</v>
      </c>
      <c r="G1805" s="56"/>
      <c r="H1805" s="56"/>
      <c r="I1805" s="56" t="s">
        <v>110</v>
      </c>
      <c r="J1805" s="56" t="s">
        <v>476</v>
      </c>
      <c r="K1805" s="56" t="s">
        <v>52</v>
      </c>
      <c r="L1805" s="56">
        <v>0</v>
      </c>
      <c r="M1805" s="56" t="str">
        <f t="shared" si="56"/>
        <v>TB_ANA_MM_SALES_GRADE_ITEM.SALES_TOT_AMT</v>
      </c>
      <c r="N1805" s="54" t="str">
        <f t="shared" si="57"/>
        <v>월매출회원등급품목^TB_ANA_MM_SALES_GRADE_ITEM^매출총금액^SALES_TOT_AMT^^NUMBER^20,5^Y^0</v>
      </c>
    </row>
    <row r="1806" spans="1:14" x14ac:dyDescent="0.25">
      <c r="A1806" s="56" t="s">
        <v>673</v>
      </c>
      <c r="B1806" s="56"/>
      <c r="C1806" s="56" t="s">
        <v>808</v>
      </c>
      <c r="D1806" s="56" t="s">
        <v>809</v>
      </c>
      <c r="E1806" s="56" t="s">
        <v>486</v>
      </c>
      <c r="F1806" s="56" t="s">
        <v>493</v>
      </c>
      <c r="G1806" s="56"/>
      <c r="H1806" s="56"/>
      <c r="I1806" s="56" t="s">
        <v>110</v>
      </c>
      <c r="J1806" s="56" t="s">
        <v>476</v>
      </c>
      <c r="K1806" s="56" t="s">
        <v>52</v>
      </c>
      <c r="L1806" s="56">
        <v>0</v>
      </c>
      <c r="M1806" s="56" t="str">
        <f t="shared" si="56"/>
        <v>TB_ANA_MM_SALES_GRADE_ITEM.SALES_AMT</v>
      </c>
      <c r="N1806" s="54" t="str">
        <f t="shared" si="57"/>
        <v>월매출회원등급품목^TB_ANA_MM_SALES_GRADE_ITEM^매출금액^SALES_AMT^^NUMBER^20,5^Y^0</v>
      </c>
    </row>
    <row r="1807" spans="1:14" x14ac:dyDescent="0.25">
      <c r="A1807" s="56" t="s">
        <v>673</v>
      </c>
      <c r="B1807" s="56"/>
      <c r="C1807" s="56" t="s">
        <v>808</v>
      </c>
      <c r="D1807" s="56" t="s">
        <v>809</v>
      </c>
      <c r="E1807" s="56" t="s">
        <v>487</v>
      </c>
      <c r="F1807" s="56" t="s">
        <v>494</v>
      </c>
      <c r="G1807" s="56"/>
      <c r="H1807" s="56"/>
      <c r="I1807" s="56" t="s">
        <v>110</v>
      </c>
      <c r="J1807" s="56" t="s">
        <v>476</v>
      </c>
      <c r="K1807" s="56" t="s">
        <v>52</v>
      </c>
      <c r="L1807" s="56">
        <v>0</v>
      </c>
      <c r="M1807" s="56" t="str">
        <f t="shared" si="56"/>
        <v>TB_ANA_MM_SALES_GRADE_ITEM.SALES_SUPP_AMT</v>
      </c>
      <c r="N1807" s="54" t="str">
        <f t="shared" si="57"/>
        <v>월매출회원등급품목^TB_ANA_MM_SALES_GRADE_ITEM^매출공급금액^SALES_SUPP_AMT^^NUMBER^20,5^Y^0</v>
      </c>
    </row>
    <row r="1808" spans="1:14" x14ac:dyDescent="0.25">
      <c r="A1808" s="56" t="s">
        <v>673</v>
      </c>
      <c r="B1808" s="56"/>
      <c r="C1808" s="56" t="s">
        <v>808</v>
      </c>
      <c r="D1808" s="56" t="s">
        <v>809</v>
      </c>
      <c r="E1808" s="56" t="s">
        <v>1760</v>
      </c>
      <c r="F1808" s="56" t="s">
        <v>1761</v>
      </c>
      <c r="G1808" s="56"/>
      <c r="H1808" s="56"/>
      <c r="I1808" s="56" t="s">
        <v>110</v>
      </c>
      <c r="J1808" s="56" t="s">
        <v>476</v>
      </c>
      <c r="K1808" s="56" t="s">
        <v>52</v>
      </c>
      <c r="L1808" s="56">
        <v>0</v>
      </c>
      <c r="M1808" s="56" t="str">
        <f t="shared" si="56"/>
        <v>TB_ANA_MM_SALES_GRADE_ITEM.SALES_VAT</v>
      </c>
      <c r="N1808" s="54" t="str">
        <f t="shared" si="57"/>
        <v>월매출회원등급품목^TB_ANA_MM_SALES_GRADE_ITEM^매출부가세액^SALES_VAT^^NUMBER^20,5^Y^0</v>
      </c>
    </row>
    <row r="1809" spans="1:14" x14ac:dyDescent="0.25">
      <c r="A1809" s="56" t="s">
        <v>673</v>
      </c>
      <c r="B1809" s="56"/>
      <c r="C1809" s="56" t="s">
        <v>808</v>
      </c>
      <c r="D1809" s="56" t="s">
        <v>809</v>
      </c>
      <c r="E1809" s="56" t="s">
        <v>488</v>
      </c>
      <c r="F1809" s="56" t="s">
        <v>495</v>
      </c>
      <c r="G1809" s="56"/>
      <c r="H1809" s="56"/>
      <c r="I1809" s="56" t="s">
        <v>110</v>
      </c>
      <c r="J1809" s="56" t="s">
        <v>476</v>
      </c>
      <c r="K1809" s="56" t="s">
        <v>52</v>
      </c>
      <c r="L1809" s="56">
        <v>0</v>
      </c>
      <c r="M1809" s="56" t="str">
        <f t="shared" si="56"/>
        <v>TB_ANA_MM_SALES_GRADE_ITEM.DC_AMT</v>
      </c>
      <c r="N1809" s="54" t="str">
        <f t="shared" si="57"/>
        <v>월매출회원등급품목^TB_ANA_MM_SALES_GRADE_ITEM^할인금액^DC_AMT^^NUMBER^20,5^Y^0</v>
      </c>
    </row>
    <row r="1810" spans="1:14" x14ac:dyDescent="0.25">
      <c r="A1810" s="56" t="s">
        <v>673</v>
      </c>
      <c r="B1810" s="56"/>
      <c r="C1810" s="56" t="s">
        <v>808</v>
      </c>
      <c r="D1810" s="56" t="s">
        <v>809</v>
      </c>
      <c r="E1810" s="56" t="s">
        <v>644</v>
      </c>
      <c r="F1810" s="56" t="s">
        <v>565</v>
      </c>
      <c r="G1810" s="56"/>
      <c r="H1810" s="56"/>
      <c r="I1810" s="56" t="s">
        <v>110</v>
      </c>
      <c r="J1810" s="56" t="s">
        <v>476</v>
      </c>
      <c r="K1810" s="56" t="s">
        <v>52</v>
      </c>
      <c r="L1810" s="56">
        <v>0</v>
      </c>
      <c r="M1810" s="56" t="str">
        <f t="shared" si="56"/>
        <v>TB_ANA_MM_SALES_GRADE_ITEM.COUP_DC_AMT</v>
      </c>
      <c r="N1810" s="54" t="str">
        <f t="shared" si="57"/>
        <v>월매출회원등급품목^TB_ANA_MM_SALES_GRADE_ITEM^쿠폰할인금액^COUP_DC_AMT^^NUMBER^20,5^Y^0</v>
      </c>
    </row>
    <row r="1811" spans="1:14" x14ac:dyDescent="0.25">
      <c r="A1811" s="56" t="s">
        <v>673</v>
      </c>
      <c r="B1811" s="56"/>
      <c r="C1811" s="56" t="s">
        <v>808</v>
      </c>
      <c r="D1811" s="56" t="s">
        <v>809</v>
      </c>
      <c r="E1811" s="56" t="s">
        <v>646</v>
      </c>
      <c r="F1811" s="56" t="s">
        <v>567</v>
      </c>
      <c r="G1811" s="56"/>
      <c r="H1811" s="56"/>
      <c r="I1811" s="56" t="s">
        <v>110</v>
      </c>
      <c r="J1811" s="56" t="s">
        <v>476</v>
      </c>
      <c r="K1811" s="56" t="s">
        <v>52</v>
      </c>
      <c r="L1811" s="56">
        <v>0</v>
      </c>
      <c r="M1811" s="56" t="str">
        <f t="shared" si="56"/>
        <v>TB_ANA_MM_SALES_GRADE_ITEM.CUST_DC_AMT</v>
      </c>
      <c r="N1811" s="54" t="str">
        <f t="shared" si="57"/>
        <v>월매출회원등급품목^TB_ANA_MM_SALES_GRADE_ITEM^고객할인금액^CUST_DC_AMT^^NUMBER^20,5^Y^0</v>
      </c>
    </row>
    <row r="1812" spans="1:14" x14ac:dyDescent="0.25">
      <c r="A1812" s="56" t="s">
        <v>673</v>
      </c>
      <c r="B1812" s="56"/>
      <c r="C1812" s="56" t="s">
        <v>808</v>
      </c>
      <c r="D1812" s="56" t="s">
        <v>809</v>
      </c>
      <c r="E1812" s="56" t="s">
        <v>489</v>
      </c>
      <c r="F1812" s="56" t="s">
        <v>496</v>
      </c>
      <c r="G1812" s="56"/>
      <c r="H1812" s="56"/>
      <c r="I1812" s="56" t="s">
        <v>110</v>
      </c>
      <c r="J1812" s="56" t="s">
        <v>476</v>
      </c>
      <c r="K1812" s="56" t="s">
        <v>52</v>
      </c>
      <c r="L1812" s="56">
        <v>0</v>
      </c>
      <c r="M1812" s="56" t="str">
        <f t="shared" si="56"/>
        <v>TB_ANA_MM_SALES_GRADE_ITEM.PROM_DC_AMT</v>
      </c>
      <c r="N1812" s="54" t="str">
        <f t="shared" si="57"/>
        <v>월매출회원등급품목^TB_ANA_MM_SALES_GRADE_ITEM^프로모션할인금액^PROM_DC_AMT^^NUMBER^20,5^Y^0</v>
      </c>
    </row>
    <row r="1813" spans="1:14" x14ac:dyDescent="0.25">
      <c r="A1813" s="56" t="s">
        <v>673</v>
      </c>
      <c r="B1813" s="56"/>
      <c r="C1813" s="56" t="s">
        <v>808</v>
      </c>
      <c r="D1813" s="56" t="s">
        <v>809</v>
      </c>
      <c r="E1813" s="56" t="s">
        <v>2284</v>
      </c>
      <c r="F1813" s="56" t="s">
        <v>2285</v>
      </c>
      <c r="G1813" s="56"/>
      <c r="H1813" s="56"/>
      <c r="I1813" s="56" t="s">
        <v>110</v>
      </c>
      <c r="J1813" s="56" t="s">
        <v>476</v>
      </c>
      <c r="K1813" s="56" t="s">
        <v>52</v>
      </c>
      <c r="L1813" s="56">
        <v>0</v>
      </c>
      <c r="M1813" s="56" t="str">
        <f t="shared" si="56"/>
        <v>TB_ANA_MM_SALES_GRADE_ITEM.PROM_PRESENT_AMT</v>
      </c>
      <c r="N1813" s="54" t="str">
        <f t="shared" si="57"/>
        <v>월매출회원등급품목^TB_ANA_MM_SALES_GRADE_ITEM^프로모션증정금액^PROM_PRESENT_AMT^^NUMBER^20,5^Y^0</v>
      </c>
    </row>
    <row r="1814" spans="1:14" x14ac:dyDescent="0.25">
      <c r="A1814" s="56" t="s">
        <v>673</v>
      </c>
      <c r="B1814" s="56"/>
      <c r="C1814" s="56" t="s">
        <v>808</v>
      </c>
      <c r="D1814" s="56" t="s">
        <v>809</v>
      </c>
      <c r="E1814" s="56" t="s">
        <v>490</v>
      </c>
      <c r="F1814" s="56" t="s">
        <v>497</v>
      </c>
      <c r="G1814" s="56"/>
      <c r="H1814" s="56"/>
      <c r="I1814" s="56" t="s">
        <v>110</v>
      </c>
      <c r="J1814" s="56" t="s">
        <v>476</v>
      </c>
      <c r="K1814" s="56" t="s">
        <v>52</v>
      </c>
      <c r="L1814" s="56">
        <v>0</v>
      </c>
      <c r="M1814" s="56" t="str">
        <f t="shared" si="56"/>
        <v>TB_ANA_MM_SALES_GRADE_ITEM.NON_SALES_DC_AMT</v>
      </c>
      <c r="N1814" s="54" t="str">
        <f t="shared" si="57"/>
        <v>월매출회원등급품목^TB_ANA_MM_SALES_GRADE_ITEM^비매출할인금액^NON_SALES_DC_AMT^^NUMBER^20,5^Y^0</v>
      </c>
    </row>
    <row r="1815" spans="1:14" x14ac:dyDescent="0.25">
      <c r="A1815" s="56" t="s">
        <v>673</v>
      </c>
      <c r="B1815" s="56"/>
      <c r="C1815" s="56" t="s">
        <v>808</v>
      </c>
      <c r="D1815" s="56" t="s">
        <v>809</v>
      </c>
      <c r="E1815" s="56" t="s">
        <v>2289</v>
      </c>
      <c r="F1815" s="56" t="s">
        <v>2290</v>
      </c>
      <c r="G1815" s="56"/>
      <c r="H1815" s="56"/>
      <c r="I1815" s="56" t="s">
        <v>110</v>
      </c>
      <c r="J1815" s="56" t="s">
        <v>476</v>
      </c>
      <c r="K1815" s="56" t="s">
        <v>52</v>
      </c>
      <c r="L1815" s="56">
        <v>0</v>
      </c>
      <c r="M1815" s="56" t="str">
        <f t="shared" si="56"/>
        <v>TB_ANA_MM_SALES_GRADE_ITEM.NON_SALES_PRESENT_AMT</v>
      </c>
      <c r="N1815" s="54" t="str">
        <f t="shared" si="57"/>
        <v>월매출회원등급품목^TB_ANA_MM_SALES_GRADE_ITEM^비매출증정금액^NON_SALES_PRESENT_AMT^^NUMBER^20,5^Y^0</v>
      </c>
    </row>
    <row r="1816" spans="1:14" x14ac:dyDescent="0.25">
      <c r="A1816" s="56" t="s">
        <v>673</v>
      </c>
      <c r="B1816" s="56"/>
      <c r="C1816" s="56" t="s">
        <v>808</v>
      </c>
      <c r="D1816" s="56" t="s">
        <v>809</v>
      </c>
      <c r="E1816" s="56" t="s">
        <v>2291</v>
      </c>
      <c r="F1816" s="56" t="s">
        <v>2292</v>
      </c>
      <c r="G1816" s="56"/>
      <c r="H1816" s="56"/>
      <c r="I1816" s="56" t="s">
        <v>110</v>
      </c>
      <c r="J1816" s="56" t="s">
        <v>476</v>
      </c>
      <c r="K1816" s="56" t="s">
        <v>52</v>
      </c>
      <c r="L1816" s="56">
        <v>0</v>
      </c>
      <c r="M1816" s="56" t="str">
        <f t="shared" si="56"/>
        <v>TB_ANA_MM_SALES_GRADE_ITEM.NON_SALES_TESTER_AMT</v>
      </c>
      <c r="N1816" s="54" t="str">
        <f t="shared" si="57"/>
        <v>월매출회원등급품목^TB_ANA_MM_SALES_GRADE_ITEM^비매출테스터금액^NON_SALES_TESTER_AMT^^NUMBER^20,5^Y^0</v>
      </c>
    </row>
    <row r="1817" spans="1:14" x14ac:dyDescent="0.25">
      <c r="A1817" s="56" t="s">
        <v>673</v>
      </c>
      <c r="B1817" s="56"/>
      <c r="C1817" s="56" t="s">
        <v>808</v>
      </c>
      <c r="D1817" s="56" t="s">
        <v>809</v>
      </c>
      <c r="E1817" s="56" t="s">
        <v>2293</v>
      </c>
      <c r="F1817" s="56" t="s">
        <v>2294</v>
      </c>
      <c r="G1817" s="56"/>
      <c r="H1817" s="56"/>
      <c r="I1817" s="56" t="s">
        <v>110</v>
      </c>
      <c r="J1817" s="56" t="s">
        <v>476</v>
      </c>
      <c r="K1817" s="56" t="s">
        <v>52</v>
      </c>
      <c r="L1817" s="56">
        <v>0</v>
      </c>
      <c r="M1817" s="56" t="str">
        <f t="shared" si="56"/>
        <v>TB_ANA_MM_SALES_GRADE_ITEM.NON_SALES_DONATE_AMT</v>
      </c>
      <c r="N1817" s="54" t="str">
        <f t="shared" si="57"/>
        <v>월매출회원등급품목^TB_ANA_MM_SALES_GRADE_ITEM^비매출기부금액^NON_SALES_DONATE_AMT^^NUMBER^20,5^Y^0</v>
      </c>
    </row>
    <row r="1818" spans="1:14" x14ac:dyDescent="0.25">
      <c r="A1818" s="56" t="s">
        <v>673</v>
      </c>
      <c r="B1818" s="56"/>
      <c r="C1818" s="56" t="s">
        <v>808</v>
      </c>
      <c r="D1818" s="56" t="s">
        <v>809</v>
      </c>
      <c r="E1818" s="56" t="s">
        <v>2295</v>
      </c>
      <c r="F1818" s="56" t="s">
        <v>2296</v>
      </c>
      <c r="G1818" s="56"/>
      <c r="H1818" s="56"/>
      <c r="I1818" s="56" t="s">
        <v>110</v>
      </c>
      <c r="J1818" s="56" t="s">
        <v>476</v>
      </c>
      <c r="K1818" s="56" t="s">
        <v>52</v>
      </c>
      <c r="L1818" s="56">
        <v>0</v>
      </c>
      <c r="M1818" s="56" t="str">
        <f t="shared" si="56"/>
        <v>TB_ANA_MM_SALES_GRADE_ITEM.NON_SALES_ETC_AMT</v>
      </c>
      <c r="N1818" s="54" t="str">
        <f t="shared" si="57"/>
        <v>월매출회원등급품목^TB_ANA_MM_SALES_GRADE_ITEM^비매출기타금액^NON_SALES_ETC_AMT^^NUMBER^20,5^Y^0</v>
      </c>
    </row>
    <row r="1819" spans="1:14" x14ac:dyDescent="0.25">
      <c r="A1819" s="56" t="s">
        <v>673</v>
      </c>
      <c r="B1819" s="56"/>
      <c r="C1819" s="56" t="s">
        <v>808</v>
      </c>
      <c r="D1819" s="56" t="s">
        <v>809</v>
      </c>
      <c r="E1819" s="56" t="s">
        <v>2256</v>
      </c>
      <c r="F1819" s="56" t="s">
        <v>2257</v>
      </c>
      <c r="G1819" s="56"/>
      <c r="H1819" s="56"/>
      <c r="I1819" s="56" t="s">
        <v>110</v>
      </c>
      <c r="J1819" s="56" t="s">
        <v>476</v>
      </c>
      <c r="K1819" s="56" t="s">
        <v>52</v>
      </c>
      <c r="L1819" s="56">
        <v>0</v>
      </c>
      <c r="M1819" s="56" t="str">
        <f t="shared" si="56"/>
        <v>TB_ANA_MM_SALES_GRADE_ITEM.BILL_CNT</v>
      </c>
      <c r="N1819" s="54" t="str">
        <f t="shared" si="57"/>
        <v>월매출회원등급품목^TB_ANA_MM_SALES_GRADE_ITEM^영수증건수^BILL_CNT^^NUMBER^20,5^Y^0</v>
      </c>
    </row>
    <row r="1820" spans="1:14" x14ac:dyDescent="0.25">
      <c r="A1820" s="56" t="s">
        <v>673</v>
      </c>
      <c r="B1820" s="56"/>
      <c r="C1820" s="56" t="s">
        <v>808</v>
      </c>
      <c r="D1820" s="56" t="s">
        <v>809</v>
      </c>
      <c r="E1820" s="56" t="s">
        <v>1141</v>
      </c>
      <c r="F1820" s="56" t="s">
        <v>1142</v>
      </c>
      <c r="G1820" s="56"/>
      <c r="H1820" s="56"/>
      <c r="I1820" s="56" t="s">
        <v>110</v>
      </c>
      <c r="J1820" s="56" t="s">
        <v>476</v>
      </c>
      <c r="K1820" s="56" t="s">
        <v>52</v>
      </c>
      <c r="L1820" s="56">
        <v>0</v>
      </c>
      <c r="M1820" s="56" t="str">
        <f t="shared" si="56"/>
        <v>TB_ANA_MM_SALES_GRADE_ITEM.SALES_QTY</v>
      </c>
      <c r="N1820" s="54" t="str">
        <f t="shared" si="57"/>
        <v>월매출회원등급품목^TB_ANA_MM_SALES_GRADE_ITEM^매출수량^SALES_QTY^^NUMBER^20,5^Y^0</v>
      </c>
    </row>
    <row r="1821" spans="1:14" x14ac:dyDescent="0.25">
      <c r="A1821" s="56" t="s">
        <v>673</v>
      </c>
      <c r="B1821" s="56"/>
      <c r="C1821" s="56" t="s">
        <v>808</v>
      </c>
      <c r="D1821" s="56" t="s">
        <v>809</v>
      </c>
      <c r="E1821" s="56" t="s">
        <v>2297</v>
      </c>
      <c r="F1821" s="56" t="s">
        <v>2298</v>
      </c>
      <c r="G1821" s="56"/>
      <c r="H1821" s="56"/>
      <c r="I1821" s="56" t="s">
        <v>110</v>
      </c>
      <c r="J1821" s="56" t="s">
        <v>476</v>
      </c>
      <c r="K1821" s="56" t="s">
        <v>52</v>
      </c>
      <c r="L1821" s="56">
        <v>0</v>
      </c>
      <c r="M1821" s="56" t="str">
        <f t="shared" si="56"/>
        <v>TB_ANA_MM_SALES_GRADE_ITEM.PROM_DC_QTY</v>
      </c>
      <c r="N1821" s="54" t="str">
        <f t="shared" si="57"/>
        <v>월매출회원등급품목^TB_ANA_MM_SALES_GRADE_ITEM^프로모션할인수량^PROM_DC_QTY^^NUMBER^20,5^Y^0</v>
      </c>
    </row>
    <row r="1822" spans="1:14" x14ac:dyDescent="0.25">
      <c r="A1822" s="56" t="s">
        <v>673</v>
      </c>
      <c r="B1822" s="56"/>
      <c r="C1822" s="56" t="s">
        <v>808</v>
      </c>
      <c r="D1822" s="56" t="s">
        <v>809</v>
      </c>
      <c r="E1822" s="56" t="s">
        <v>833</v>
      </c>
      <c r="F1822" s="56" t="s">
        <v>842</v>
      </c>
      <c r="G1822" s="56"/>
      <c r="H1822" s="56"/>
      <c r="I1822" s="56" t="s">
        <v>110</v>
      </c>
      <c r="J1822" s="56" t="s">
        <v>476</v>
      </c>
      <c r="K1822" s="56" t="s">
        <v>52</v>
      </c>
      <c r="L1822" s="56">
        <v>0</v>
      </c>
      <c r="M1822" s="56" t="str">
        <f t="shared" si="56"/>
        <v>TB_ANA_MM_SALES_GRADE_ITEM.PROM_PRESENT_QTY</v>
      </c>
      <c r="N1822" s="54" t="str">
        <f t="shared" si="57"/>
        <v>월매출회원등급품목^TB_ANA_MM_SALES_GRADE_ITEM^프로모션증정수량^PROM_PRESENT_QTY^^NUMBER^20,5^Y^0</v>
      </c>
    </row>
    <row r="1823" spans="1:14" x14ac:dyDescent="0.25">
      <c r="A1823" s="56" t="s">
        <v>673</v>
      </c>
      <c r="B1823" s="56"/>
      <c r="C1823" s="56" t="s">
        <v>808</v>
      </c>
      <c r="D1823" s="56" t="s">
        <v>809</v>
      </c>
      <c r="E1823" s="56" t="s">
        <v>1139</v>
      </c>
      <c r="F1823" s="56" t="s">
        <v>1140</v>
      </c>
      <c r="G1823" s="56"/>
      <c r="H1823" s="56"/>
      <c r="I1823" s="56" t="s">
        <v>110</v>
      </c>
      <c r="J1823" s="56" t="s">
        <v>476</v>
      </c>
      <c r="K1823" s="56" t="s">
        <v>52</v>
      </c>
      <c r="L1823" s="56">
        <v>0</v>
      </c>
      <c r="M1823" s="56" t="str">
        <f t="shared" si="56"/>
        <v>TB_ANA_MM_SALES_GRADE_ITEM.NON_SALES_QTY</v>
      </c>
      <c r="N1823" s="54" t="str">
        <f t="shared" si="57"/>
        <v>월매출회원등급품목^TB_ANA_MM_SALES_GRADE_ITEM^비매출수량^NON_SALES_QTY^^NUMBER^20,5^Y^0</v>
      </c>
    </row>
    <row r="1824" spans="1:14" x14ac:dyDescent="0.25">
      <c r="A1824" s="56" t="s">
        <v>673</v>
      </c>
      <c r="B1824" s="56"/>
      <c r="C1824" s="56" t="s">
        <v>808</v>
      </c>
      <c r="D1824" s="56" t="s">
        <v>809</v>
      </c>
      <c r="E1824" s="56" t="s">
        <v>2299</v>
      </c>
      <c r="F1824" s="56" t="s">
        <v>2300</v>
      </c>
      <c r="G1824" s="56"/>
      <c r="H1824" s="56"/>
      <c r="I1824" s="56" t="s">
        <v>110</v>
      </c>
      <c r="J1824" s="56" t="s">
        <v>476</v>
      </c>
      <c r="K1824" s="56" t="s">
        <v>52</v>
      </c>
      <c r="L1824" s="56">
        <v>0</v>
      </c>
      <c r="M1824" s="56" t="str">
        <f t="shared" si="56"/>
        <v>TB_ANA_MM_SALES_GRADE_ITEM.NON_SALES_PRESENT_QTY</v>
      </c>
      <c r="N1824" s="54" t="str">
        <f t="shared" si="57"/>
        <v>월매출회원등급품목^TB_ANA_MM_SALES_GRADE_ITEM^비매출증정수량^NON_SALES_PRESENT_QTY^^NUMBER^20,5^Y^0</v>
      </c>
    </row>
    <row r="1825" spans="1:14" x14ac:dyDescent="0.25">
      <c r="A1825" s="56" t="s">
        <v>673</v>
      </c>
      <c r="B1825" s="56"/>
      <c r="C1825" s="56" t="s">
        <v>808</v>
      </c>
      <c r="D1825" s="56" t="s">
        <v>809</v>
      </c>
      <c r="E1825" s="56" t="s">
        <v>2301</v>
      </c>
      <c r="F1825" s="56" t="s">
        <v>2302</v>
      </c>
      <c r="G1825" s="56"/>
      <c r="H1825" s="56"/>
      <c r="I1825" s="56" t="s">
        <v>110</v>
      </c>
      <c r="J1825" s="56" t="s">
        <v>476</v>
      </c>
      <c r="K1825" s="56" t="s">
        <v>52</v>
      </c>
      <c r="L1825" s="56">
        <v>0</v>
      </c>
      <c r="M1825" s="56" t="str">
        <f t="shared" si="56"/>
        <v>TB_ANA_MM_SALES_GRADE_ITEM.NON_SALES_TESTER_QTY</v>
      </c>
      <c r="N1825" s="54" t="str">
        <f t="shared" si="57"/>
        <v>월매출회원등급품목^TB_ANA_MM_SALES_GRADE_ITEM^비매출테스터수량^NON_SALES_TESTER_QTY^^NUMBER^20,5^Y^0</v>
      </c>
    </row>
    <row r="1826" spans="1:14" x14ac:dyDescent="0.25">
      <c r="A1826" s="56" t="s">
        <v>673</v>
      </c>
      <c r="B1826" s="56"/>
      <c r="C1826" s="56" t="s">
        <v>808</v>
      </c>
      <c r="D1826" s="56" t="s">
        <v>809</v>
      </c>
      <c r="E1826" s="56" t="s">
        <v>2303</v>
      </c>
      <c r="F1826" s="56" t="s">
        <v>2304</v>
      </c>
      <c r="G1826" s="56"/>
      <c r="H1826" s="56"/>
      <c r="I1826" s="56" t="s">
        <v>110</v>
      </c>
      <c r="J1826" s="56" t="s">
        <v>476</v>
      </c>
      <c r="K1826" s="56" t="s">
        <v>52</v>
      </c>
      <c r="L1826" s="56">
        <v>0</v>
      </c>
      <c r="M1826" s="56" t="str">
        <f t="shared" si="56"/>
        <v>TB_ANA_MM_SALES_GRADE_ITEM.NON_SALES_DONATE_QTY</v>
      </c>
      <c r="N1826" s="54" t="str">
        <f t="shared" si="57"/>
        <v>월매출회원등급품목^TB_ANA_MM_SALES_GRADE_ITEM^비매출기부수량^NON_SALES_DONATE_QTY^^NUMBER^20,5^Y^0</v>
      </c>
    </row>
    <row r="1827" spans="1:14" x14ac:dyDescent="0.25">
      <c r="A1827" s="56" t="s">
        <v>673</v>
      </c>
      <c r="B1827" s="56"/>
      <c r="C1827" s="56" t="s">
        <v>808</v>
      </c>
      <c r="D1827" s="56" t="s">
        <v>809</v>
      </c>
      <c r="E1827" s="56" t="s">
        <v>2305</v>
      </c>
      <c r="F1827" s="56" t="s">
        <v>2306</v>
      </c>
      <c r="G1827" s="56"/>
      <c r="H1827" s="56"/>
      <c r="I1827" s="56" t="s">
        <v>110</v>
      </c>
      <c r="J1827" s="56" t="s">
        <v>476</v>
      </c>
      <c r="K1827" s="56" t="s">
        <v>52</v>
      </c>
      <c r="L1827" s="56">
        <v>0</v>
      </c>
      <c r="M1827" s="56" t="str">
        <f t="shared" si="56"/>
        <v>TB_ANA_MM_SALES_GRADE_ITEM.NON_SALES_ETC_QTY</v>
      </c>
      <c r="N1827" s="54" t="str">
        <f t="shared" si="57"/>
        <v>월매출회원등급품목^TB_ANA_MM_SALES_GRADE_ITEM^비매출기타수량^NON_SALES_ETC_QTY^^NUMBER^20,5^Y^0</v>
      </c>
    </row>
    <row r="1828" spans="1:14" x14ac:dyDescent="0.25">
      <c r="A1828" s="56" t="s">
        <v>673</v>
      </c>
      <c r="B1828" s="56"/>
      <c r="C1828" s="56" t="s">
        <v>808</v>
      </c>
      <c r="D1828" s="56" t="s">
        <v>809</v>
      </c>
      <c r="E1828" s="56" t="s">
        <v>606</v>
      </c>
      <c r="F1828" s="56" t="s">
        <v>527</v>
      </c>
      <c r="G1828" s="56"/>
      <c r="H1828" s="56"/>
      <c r="I1828" s="56" t="s">
        <v>110</v>
      </c>
      <c r="J1828" s="56" t="s">
        <v>476</v>
      </c>
      <c r="K1828" s="56" t="s">
        <v>52</v>
      </c>
      <c r="L1828" s="56">
        <v>0</v>
      </c>
      <c r="M1828" s="56" t="str">
        <f t="shared" si="56"/>
        <v>TB_ANA_MM_SALES_GRADE_ITEM.CNCL_CNT</v>
      </c>
      <c r="N1828" s="54" t="str">
        <f t="shared" si="57"/>
        <v>월매출회원등급품목^TB_ANA_MM_SALES_GRADE_ITEM^취소건수^CNCL_CNT^^NUMBER^20,5^Y^0</v>
      </c>
    </row>
    <row r="1829" spans="1:14" x14ac:dyDescent="0.25">
      <c r="A1829" s="56" t="s">
        <v>673</v>
      </c>
      <c r="B1829" s="56"/>
      <c r="C1829" s="56" t="s">
        <v>808</v>
      </c>
      <c r="D1829" s="56" t="s">
        <v>809</v>
      </c>
      <c r="E1829" s="56" t="s">
        <v>2307</v>
      </c>
      <c r="F1829" s="56" t="s">
        <v>843</v>
      </c>
      <c r="G1829" s="56"/>
      <c r="H1829" s="56"/>
      <c r="I1829" s="56" t="s">
        <v>110</v>
      </c>
      <c r="J1829" s="56" t="s">
        <v>476</v>
      </c>
      <c r="K1829" s="56" t="s">
        <v>52</v>
      </c>
      <c r="L1829" s="56">
        <v>0</v>
      </c>
      <c r="M1829" s="56" t="str">
        <f t="shared" si="56"/>
        <v>TB_ANA_MM_SALES_GRADE_ITEM.SALES_CNCL_QTY</v>
      </c>
      <c r="N1829" s="54" t="str">
        <f t="shared" si="57"/>
        <v>월매출회원등급품목^TB_ANA_MM_SALES_GRADE_ITEM^매출취소수량^SALES_CNCL_QTY^^NUMBER^20,5^Y^0</v>
      </c>
    </row>
    <row r="1830" spans="1:14" x14ac:dyDescent="0.25">
      <c r="A1830" s="56" t="s">
        <v>673</v>
      </c>
      <c r="B1830" s="56"/>
      <c r="C1830" s="56" t="s">
        <v>808</v>
      </c>
      <c r="D1830" s="56" t="s">
        <v>809</v>
      </c>
      <c r="E1830" s="56" t="s">
        <v>2268</v>
      </c>
      <c r="F1830" s="56" t="s">
        <v>2269</v>
      </c>
      <c r="G1830" s="56"/>
      <c r="H1830" s="56"/>
      <c r="I1830" s="56" t="s">
        <v>110</v>
      </c>
      <c r="J1830" s="56" t="s">
        <v>476</v>
      </c>
      <c r="K1830" s="56" t="s">
        <v>52</v>
      </c>
      <c r="L1830" s="56">
        <v>0</v>
      </c>
      <c r="M1830" s="56" t="str">
        <f t="shared" si="56"/>
        <v>TB_ANA_MM_SALES_GRADE_ITEM.SALES_CNCL_TOT_AMT</v>
      </c>
      <c r="N1830" s="54" t="str">
        <f t="shared" si="57"/>
        <v>월매출회원등급품목^TB_ANA_MM_SALES_GRADE_ITEM^매출취소총금액^SALES_CNCL_TOT_AMT^^NUMBER^20,5^Y^0</v>
      </c>
    </row>
    <row r="1831" spans="1:14" x14ac:dyDescent="0.25">
      <c r="A1831" s="56" t="s">
        <v>673</v>
      </c>
      <c r="B1831" s="56"/>
      <c r="C1831" s="56" t="s">
        <v>808</v>
      </c>
      <c r="D1831" s="56" t="s">
        <v>809</v>
      </c>
      <c r="E1831" s="56" t="s">
        <v>2308</v>
      </c>
      <c r="F1831" s="56" t="s">
        <v>2309</v>
      </c>
      <c r="G1831" s="56"/>
      <c r="H1831" s="56"/>
      <c r="I1831" s="56" t="s">
        <v>110</v>
      </c>
      <c r="J1831" s="56" t="s">
        <v>476</v>
      </c>
      <c r="K1831" s="56" t="s">
        <v>52</v>
      </c>
      <c r="L1831" s="56">
        <v>0</v>
      </c>
      <c r="M1831" s="56" t="str">
        <f t="shared" si="56"/>
        <v>TB_ANA_MM_SALES_GRADE_ITEM.SALES_CNCL_AMT</v>
      </c>
      <c r="N1831" s="54" t="str">
        <f t="shared" si="57"/>
        <v>월매출회원등급품목^TB_ANA_MM_SALES_GRADE_ITEM^매출취소금액^SALES_CNCL_AMT^^NUMBER^20,5^Y^0</v>
      </c>
    </row>
    <row r="1832" spans="1:14" x14ac:dyDescent="0.25">
      <c r="A1832" s="56" t="s">
        <v>673</v>
      </c>
      <c r="B1832" s="56"/>
      <c r="C1832" s="56" t="s">
        <v>808</v>
      </c>
      <c r="D1832" s="56" t="s">
        <v>809</v>
      </c>
      <c r="E1832" s="56" t="s">
        <v>2310</v>
      </c>
      <c r="F1832" s="56" t="s">
        <v>2311</v>
      </c>
      <c r="G1832" s="56"/>
      <c r="H1832" s="56"/>
      <c r="I1832" s="56" t="s">
        <v>110</v>
      </c>
      <c r="J1832" s="56" t="s">
        <v>476</v>
      </c>
      <c r="K1832" s="56" t="s">
        <v>52</v>
      </c>
      <c r="L1832" s="56">
        <v>0</v>
      </c>
      <c r="M1832" s="56" t="str">
        <f t="shared" si="56"/>
        <v>TB_ANA_MM_SALES_GRADE_ITEM.SALES_CNCL_SUPP_AMT</v>
      </c>
      <c r="N1832" s="54" t="str">
        <f t="shared" si="57"/>
        <v>월매출회원등급품목^TB_ANA_MM_SALES_GRADE_ITEM^매출취소공급금액^SALES_CNCL_SUPP_AMT^^NUMBER^20,5^Y^0</v>
      </c>
    </row>
    <row r="1833" spans="1:14" x14ac:dyDescent="0.25">
      <c r="A1833" s="56" t="s">
        <v>673</v>
      </c>
      <c r="B1833" s="56"/>
      <c r="C1833" s="56" t="s">
        <v>808</v>
      </c>
      <c r="D1833" s="56" t="s">
        <v>809</v>
      </c>
      <c r="E1833" s="56" t="s">
        <v>2312</v>
      </c>
      <c r="F1833" s="56" t="s">
        <v>2313</v>
      </c>
      <c r="G1833" s="56"/>
      <c r="H1833" s="56"/>
      <c r="I1833" s="56" t="s">
        <v>110</v>
      </c>
      <c r="J1833" s="56" t="s">
        <v>476</v>
      </c>
      <c r="K1833" s="56" t="s">
        <v>52</v>
      </c>
      <c r="L1833" s="56">
        <v>0</v>
      </c>
      <c r="M1833" s="56" t="str">
        <f t="shared" si="56"/>
        <v>TB_ANA_MM_SALES_GRADE_ITEM.SALES_CNCL_VAT</v>
      </c>
      <c r="N1833" s="54" t="str">
        <f t="shared" si="57"/>
        <v>월매출회원등급품목^TB_ANA_MM_SALES_GRADE_ITEM^매출취소부가세액^SALES_CNCL_VAT^^NUMBER^20,5^Y^0</v>
      </c>
    </row>
    <row r="1834" spans="1:14" x14ac:dyDescent="0.25">
      <c r="A1834" s="56" t="s">
        <v>673</v>
      </c>
      <c r="B1834" s="56"/>
      <c r="C1834" s="56" t="s">
        <v>808</v>
      </c>
      <c r="D1834" s="56" t="s">
        <v>809</v>
      </c>
      <c r="E1834" s="56" t="s">
        <v>53</v>
      </c>
      <c r="F1834" s="56" t="s">
        <v>54</v>
      </c>
      <c r="G1834" s="56"/>
      <c r="H1834" s="56"/>
      <c r="I1834" s="56" t="s">
        <v>37</v>
      </c>
      <c r="J1834" s="56">
        <v>14</v>
      </c>
      <c r="K1834" s="56" t="s">
        <v>52</v>
      </c>
      <c r="L1834" s="56"/>
      <c r="M1834" s="56" t="str">
        <f t="shared" si="56"/>
        <v>TB_ANA_MM_SALES_GRADE_ITEM.REG_DTM</v>
      </c>
      <c r="N1834" s="54" t="str">
        <f t="shared" si="57"/>
        <v>월매출회원등급품목^TB_ANA_MM_SALES_GRADE_ITEM^등록일시^REG_DTM^^VARCHAR2^14^Y^</v>
      </c>
    </row>
    <row r="1835" spans="1:14" x14ac:dyDescent="0.25">
      <c r="A1835" s="56" t="s">
        <v>673</v>
      </c>
      <c r="B1835" s="56"/>
      <c r="C1835" s="56" t="s">
        <v>808</v>
      </c>
      <c r="D1835" s="56" t="s">
        <v>809</v>
      </c>
      <c r="E1835" s="56" t="s">
        <v>55</v>
      </c>
      <c r="F1835" s="56" t="s">
        <v>56</v>
      </c>
      <c r="G1835" s="56"/>
      <c r="H1835" s="56"/>
      <c r="I1835" s="56" t="s">
        <v>37</v>
      </c>
      <c r="J1835" s="56">
        <v>32</v>
      </c>
      <c r="K1835" s="56" t="s">
        <v>52</v>
      </c>
      <c r="L1835" s="56"/>
      <c r="M1835" s="56" t="str">
        <f t="shared" si="56"/>
        <v>TB_ANA_MM_SALES_GRADE_ITEM.REGR_ID</v>
      </c>
      <c r="N1835" s="54" t="str">
        <f t="shared" si="57"/>
        <v>월매출회원등급품목^TB_ANA_MM_SALES_GRADE_ITEM^등록자ID^REGR_ID^^VARCHAR2^32^Y^</v>
      </c>
    </row>
    <row r="1836" spans="1:14" x14ac:dyDescent="0.25">
      <c r="A1836" s="56" t="s">
        <v>673</v>
      </c>
      <c r="B1836" s="56"/>
      <c r="C1836" s="56" t="s">
        <v>808</v>
      </c>
      <c r="D1836" s="56" t="s">
        <v>809</v>
      </c>
      <c r="E1836" s="56" t="s">
        <v>57</v>
      </c>
      <c r="F1836" s="56" t="s">
        <v>58</v>
      </c>
      <c r="G1836" s="56"/>
      <c r="H1836" s="56"/>
      <c r="I1836" s="56" t="s">
        <v>37</v>
      </c>
      <c r="J1836" s="56">
        <v>14</v>
      </c>
      <c r="K1836" s="56" t="s">
        <v>52</v>
      </c>
      <c r="L1836" s="56"/>
      <c r="M1836" s="56" t="str">
        <f t="shared" si="56"/>
        <v>TB_ANA_MM_SALES_GRADE_ITEM.MOD_DTM</v>
      </c>
      <c r="N1836" s="54" t="str">
        <f t="shared" si="57"/>
        <v>월매출회원등급품목^TB_ANA_MM_SALES_GRADE_ITEM^수정일시^MOD_DTM^^VARCHAR2^14^Y^</v>
      </c>
    </row>
    <row r="1837" spans="1:14" x14ac:dyDescent="0.25">
      <c r="A1837" s="56" t="s">
        <v>673</v>
      </c>
      <c r="B1837" s="56"/>
      <c r="C1837" s="56" t="s">
        <v>808</v>
      </c>
      <c r="D1837" s="56" t="s">
        <v>809</v>
      </c>
      <c r="E1837" s="56" t="s">
        <v>59</v>
      </c>
      <c r="F1837" s="56" t="s">
        <v>60</v>
      </c>
      <c r="G1837" s="56"/>
      <c r="H1837" s="56"/>
      <c r="I1837" s="56" t="s">
        <v>37</v>
      </c>
      <c r="J1837" s="56">
        <v>32</v>
      </c>
      <c r="K1837" s="56" t="s">
        <v>52</v>
      </c>
      <c r="L1837" s="56"/>
      <c r="M1837" s="56" t="str">
        <f t="shared" si="56"/>
        <v>TB_ANA_MM_SALES_GRADE_ITEM.MODR_ID</v>
      </c>
      <c r="N1837" s="54" t="str">
        <f t="shared" si="57"/>
        <v>월매출회원등급품목^TB_ANA_MM_SALES_GRADE_ITEM^수정자ID^MODR_ID^^VARCHAR2^32^Y^</v>
      </c>
    </row>
    <row r="1838" spans="1:14" x14ac:dyDescent="0.25">
      <c r="A1838" s="56" t="s">
        <v>673</v>
      </c>
      <c r="B1838" s="56"/>
      <c r="C1838" s="56" t="s">
        <v>808</v>
      </c>
      <c r="D1838" s="56" t="s">
        <v>809</v>
      </c>
      <c r="E1838" s="56" t="s">
        <v>2314</v>
      </c>
      <c r="F1838" s="56" t="s">
        <v>1051</v>
      </c>
      <c r="G1838" s="56"/>
      <c r="H1838" s="56"/>
      <c r="I1838" s="56" t="s">
        <v>110</v>
      </c>
      <c r="J1838" s="56" t="s">
        <v>476</v>
      </c>
      <c r="K1838" s="56" t="s">
        <v>52</v>
      </c>
      <c r="L1838" s="56">
        <v>0</v>
      </c>
      <c r="M1838" s="56" t="str">
        <f t="shared" si="56"/>
        <v>TB_ANA_MM_SALES_GRADE_ITEM.EXCHG_CLC_AMT</v>
      </c>
      <c r="N1838" s="54" t="str">
        <f t="shared" si="57"/>
        <v>월매출회원등급품목^TB_ANA_MM_SALES_GRADE_ITEM^교환회수금액^EXCHG_CLC_AMT^^NUMBER^20,5^Y^0</v>
      </c>
    </row>
    <row r="1839" spans="1:14" x14ac:dyDescent="0.25">
      <c r="A1839" s="56" t="s">
        <v>673</v>
      </c>
      <c r="B1839" s="56"/>
      <c r="C1839" s="56" t="s">
        <v>808</v>
      </c>
      <c r="D1839" s="56" t="s">
        <v>809</v>
      </c>
      <c r="E1839" s="56" t="s">
        <v>2315</v>
      </c>
      <c r="F1839" s="56" t="s">
        <v>1052</v>
      </c>
      <c r="G1839" s="56"/>
      <c r="H1839" s="56"/>
      <c r="I1839" s="56" t="s">
        <v>110</v>
      </c>
      <c r="J1839" s="56" t="s">
        <v>476</v>
      </c>
      <c r="K1839" s="56" t="s">
        <v>52</v>
      </c>
      <c r="L1839" s="56">
        <v>0</v>
      </c>
      <c r="M1839" s="56" t="str">
        <f t="shared" si="56"/>
        <v>TB_ANA_MM_SALES_GRADE_ITEM.EXCHG_SALE_AMT</v>
      </c>
      <c r="N1839" s="54" t="str">
        <f t="shared" si="57"/>
        <v>월매출회원등급품목^TB_ANA_MM_SALES_GRADE_ITEM^교환판매금액^EXCHG_SALE_AMT^^NUMBER^20,5^Y^0</v>
      </c>
    </row>
    <row r="1840" spans="1:14" x14ac:dyDescent="0.25">
      <c r="A1840" s="56" t="s">
        <v>673</v>
      </c>
      <c r="B1840" s="56"/>
      <c r="C1840" s="56" t="s">
        <v>808</v>
      </c>
      <c r="D1840" s="56" t="s">
        <v>809</v>
      </c>
      <c r="E1840" s="56" t="s">
        <v>2316</v>
      </c>
      <c r="F1840" s="56" t="s">
        <v>2317</v>
      </c>
      <c r="G1840" s="56"/>
      <c r="H1840" s="56"/>
      <c r="I1840" s="56" t="s">
        <v>110</v>
      </c>
      <c r="J1840" s="56" t="s">
        <v>476</v>
      </c>
      <c r="K1840" s="56" t="s">
        <v>52</v>
      </c>
      <c r="L1840" s="56">
        <v>0</v>
      </c>
      <c r="M1840" s="56" t="str">
        <f t="shared" si="56"/>
        <v>TB_ANA_MM_SALES_GRADE_ITEM.EXCHG_CLC_QTY</v>
      </c>
      <c r="N1840" s="54" t="str">
        <f t="shared" si="57"/>
        <v>월매출회원등급품목^TB_ANA_MM_SALES_GRADE_ITEM^교환회수수량^EXCHG_CLC_QTY^^NUMBER^20,5^Y^0</v>
      </c>
    </row>
    <row r="1841" spans="1:14" x14ac:dyDescent="0.25">
      <c r="A1841" s="56" t="s">
        <v>673</v>
      </c>
      <c r="B1841" s="56"/>
      <c r="C1841" s="56" t="s">
        <v>808</v>
      </c>
      <c r="D1841" s="56" t="s">
        <v>809</v>
      </c>
      <c r="E1841" s="56" t="s">
        <v>2318</v>
      </c>
      <c r="F1841" s="56" t="s">
        <v>2319</v>
      </c>
      <c r="G1841" s="56"/>
      <c r="H1841" s="56"/>
      <c r="I1841" s="56" t="s">
        <v>110</v>
      </c>
      <c r="J1841" s="56" t="s">
        <v>476</v>
      </c>
      <c r="K1841" s="56" t="s">
        <v>52</v>
      </c>
      <c r="L1841" s="56">
        <v>0</v>
      </c>
      <c r="M1841" s="56" t="str">
        <f t="shared" ref="M1841:M1904" si="58">CONCATENATE(D1841,".",F1841)</f>
        <v>TB_ANA_MM_SALES_GRADE_ITEM.EXCHG_SALE_QTY</v>
      </c>
      <c r="N1841" s="54" t="str">
        <f t="shared" si="57"/>
        <v>월매출회원등급품목^TB_ANA_MM_SALES_GRADE_ITEM^교환판매수량^EXCHG_SALE_QTY^^NUMBER^20,5^Y^0</v>
      </c>
    </row>
    <row r="1842" spans="1:14" x14ac:dyDescent="0.25">
      <c r="A1842" s="56" t="s">
        <v>673</v>
      </c>
      <c r="B1842" s="56"/>
      <c r="C1842" s="56" t="s">
        <v>808</v>
      </c>
      <c r="D1842" s="56" t="s">
        <v>809</v>
      </c>
      <c r="E1842" s="56" t="s">
        <v>1053</v>
      </c>
      <c r="F1842" s="56" t="s">
        <v>1055</v>
      </c>
      <c r="G1842" s="56"/>
      <c r="H1842" s="56"/>
      <c r="I1842" s="56" t="s">
        <v>110</v>
      </c>
      <c r="J1842" s="56" t="s">
        <v>476</v>
      </c>
      <c r="K1842" s="56" t="s">
        <v>52</v>
      </c>
      <c r="L1842" s="56">
        <v>0</v>
      </c>
      <c r="M1842" s="56" t="str">
        <f t="shared" si="58"/>
        <v>TB_ANA_MM_SALES_GRADE_ITEM.SALES_CNCL_NOR_QTY</v>
      </c>
      <c r="N1842" s="54" t="str">
        <f t="shared" si="57"/>
        <v>월매출회원등급품목^TB_ANA_MM_SALES_GRADE_ITEM^매출취소일반수량^SALES_CNCL_NOR_QTY^^NUMBER^20,5^Y^0</v>
      </c>
    </row>
    <row r="1843" spans="1:14" x14ac:dyDescent="0.25">
      <c r="A1843" s="56" t="s">
        <v>673</v>
      </c>
      <c r="B1843" s="56"/>
      <c r="C1843" s="56" t="s">
        <v>808</v>
      </c>
      <c r="D1843" s="56" t="s">
        <v>809</v>
      </c>
      <c r="E1843" s="56" t="s">
        <v>1054</v>
      </c>
      <c r="F1843" s="56" t="s">
        <v>1056</v>
      </c>
      <c r="G1843" s="56"/>
      <c r="H1843" s="56"/>
      <c r="I1843" s="56" t="s">
        <v>110</v>
      </c>
      <c r="J1843" s="56" t="s">
        <v>476</v>
      </c>
      <c r="K1843" s="56" t="s">
        <v>52</v>
      </c>
      <c r="L1843" s="56">
        <v>0</v>
      </c>
      <c r="M1843" s="56" t="str">
        <f t="shared" si="58"/>
        <v>TB_ANA_MM_SALES_GRADE_ITEM.SALES_CNCL_CLAIM_QTY</v>
      </c>
      <c r="N1843" s="54" t="str">
        <f t="shared" si="57"/>
        <v>월매출회원등급품목^TB_ANA_MM_SALES_GRADE_ITEM^매출취소클레임수량^SALES_CNCL_CLAIM_QTY^^NUMBER^20,5^Y^0</v>
      </c>
    </row>
    <row r="1844" spans="1:14" x14ac:dyDescent="0.25">
      <c r="A1844" s="56" t="s">
        <v>673</v>
      </c>
      <c r="B1844" s="56"/>
      <c r="C1844" s="56" t="s">
        <v>808</v>
      </c>
      <c r="D1844" s="56" t="s">
        <v>809</v>
      </c>
      <c r="E1844" s="56" t="s">
        <v>2320</v>
      </c>
      <c r="F1844" s="56" t="s">
        <v>2321</v>
      </c>
      <c r="G1844" s="56"/>
      <c r="H1844" s="56"/>
      <c r="I1844" s="56" t="s">
        <v>110</v>
      </c>
      <c r="J1844" s="56" t="s">
        <v>476</v>
      </c>
      <c r="K1844" s="56" t="s">
        <v>52</v>
      </c>
      <c r="L1844" s="56">
        <v>0</v>
      </c>
      <c r="M1844" s="56" t="str">
        <f t="shared" si="58"/>
        <v>TB_ANA_MM_SALES_GRADE_ITEM.SALES_CNCL_NOR_AMT</v>
      </c>
      <c r="N1844" s="54" t="str">
        <f t="shared" si="57"/>
        <v>월매출회원등급품목^TB_ANA_MM_SALES_GRADE_ITEM^매출취소일반금액^SALES_CNCL_NOR_AMT^^NUMBER^20,5^Y^0</v>
      </c>
    </row>
    <row r="1845" spans="1:14" x14ac:dyDescent="0.25">
      <c r="A1845" s="56" t="s">
        <v>673</v>
      </c>
      <c r="B1845" s="56"/>
      <c r="C1845" s="56" t="s">
        <v>808</v>
      </c>
      <c r="D1845" s="56" t="s">
        <v>809</v>
      </c>
      <c r="E1845" s="56" t="s">
        <v>2322</v>
      </c>
      <c r="F1845" s="56" t="s">
        <v>2323</v>
      </c>
      <c r="G1845" s="56"/>
      <c r="H1845" s="56"/>
      <c r="I1845" s="56" t="s">
        <v>110</v>
      </c>
      <c r="J1845" s="56" t="s">
        <v>476</v>
      </c>
      <c r="K1845" s="56" t="s">
        <v>52</v>
      </c>
      <c r="L1845" s="56">
        <v>0</v>
      </c>
      <c r="M1845" s="56" t="str">
        <f t="shared" si="58"/>
        <v>TB_ANA_MM_SALES_GRADE_ITEM.SALES_CNCL_CLAIM_AMT</v>
      </c>
      <c r="N1845" s="54" t="str">
        <f t="shared" si="57"/>
        <v>월매출회원등급품목^TB_ANA_MM_SALES_GRADE_ITEM^매출취소클레임금액^SALES_CNCL_CLAIM_AMT^^NUMBER^20,5^Y^0</v>
      </c>
    </row>
    <row r="1846" spans="1:14" x14ac:dyDescent="0.25">
      <c r="A1846" s="56" t="s">
        <v>673</v>
      </c>
      <c r="B1846" s="56"/>
      <c r="C1846" s="56" t="s">
        <v>896</v>
      </c>
      <c r="D1846" s="56" t="s">
        <v>897</v>
      </c>
      <c r="E1846" s="56" t="s">
        <v>848</v>
      </c>
      <c r="F1846" s="56" t="s">
        <v>859</v>
      </c>
      <c r="G1846" s="56" t="s">
        <v>52</v>
      </c>
      <c r="H1846" s="56"/>
      <c r="I1846" s="56" t="s">
        <v>37</v>
      </c>
      <c r="J1846" s="56">
        <v>6</v>
      </c>
      <c r="K1846" s="56" t="s">
        <v>52</v>
      </c>
      <c r="L1846" s="56"/>
      <c r="M1846" s="56" t="str">
        <f t="shared" si="58"/>
        <v>TB_ANA_MM_MEM.REG_YM</v>
      </c>
      <c r="N1846" s="54" t="str">
        <f t="shared" si="57"/>
        <v>월회원^TB_ANA_MM_MEM^등록년월^REG_YM^Y^VARCHAR2^6^Y^</v>
      </c>
    </row>
    <row r="1847" spans="1:14" x14ac:dyDescent="0.25">
      <c r="A1847" s="56" t="s">
        <v>673</v>
      </c>
      <c r="B1847" s="56"/>
      <c r="C1847" s="56" t="s">
        <v>896</v>
      </c>
      <c r="D1847" s="56" t="s">
        <v>897</v>
      </c>
      <c r="E1847" s="56" t="s">
        <v>849</v>
      </c>
      <c r="F1847" s="56" t="s">
        <v>860</v>
      </c>
      <c r="G1847" s="56" t="s">
        <v>52</v>
      </c>
      <c r="H1847" s="56"/>
      <c r="I1847" s="56" t="s">
        <v>37</v>
      </c>
      <c r="J1847" s="56">
        <v>3</v>
      </c>
      <c r="K1847" s="56" t="s">
        <v>52</v>
      </c>
      <c r="L1847" s="56"/>
      <c r="M1847" s="56" t="str">
        <f t="shared" si="58"/>
        <v>TB_ANA_MM_MEM.SHOP_DIV_CD</v>
      </c>
      <c r="N1847" s="54" t="str">
        <f t="shared" si="57"/>
        <v>월회원^TB_ANA_MM_MEM^매장구분코드^SHOP_DIV_CD^Y^VARCHAR2^3^Y^</v>
      </c>
    </row>
    <row r="1848" spans="1:14" x14ac:dyDescent="0.25">
      <c r="A1848" s="56" t="s">
        <v>673</v>
      </c>
      <c r="B1848" s="56"/>
      <c r="C1848" s="56" t="s">
        <v>896</v>
      </c>
      <c r="D1848" s="56" t="s">
        <v>897</v>
      </c>
      <c r="E1848" s="56" t="s">
        <v>472</v>
      </c>
      <c r="F1848" s="56" t="s">
        <v>64</v>
      </c>
      <c r="G1848" s="56" t="s">
        <v>52</v>
      </c>
      <c r="H1848" s="56"/>
      <c r="I1848" s="56" t="s">
        <v>37</v>
      </c>
      <c r="J1848" s="56">
        <v>10</v>
      </c>
      <c r="K1848" s="56" t="s">
        <v>52</v>
      </c>
      <c r="L1848" s="56"/>
      <c r="M1848" s="56" t="str">
        <f t="shared" si="58"/>
        <v>TB_ANA_MM_MEM.SHOP_CD</v>
      </c>
      <c r="N1848" s="54" t="str">
        <f t="shared" si="57"/>
        <v>월회원^TB_ANA_MM_MEM^매장코드^SHOP_CD^Y^VARCHAR2^10^Y^</v>
      </c>
    </row>
    <row r="1849" spans="1:14" x14ac:dyDescent="0.25">
      <c r="A1849" s="56" t="s">
        <v>673</v>
      </c>
      <c r="B1849" s="56"/>
      <c r="C1849" s="56" t="s">
        <v>896</v>
      </c>
      <c r="D1849" s="56" t="s">
        <v>897</v>
      </c>
      <c r="E1849" s="56" t="s">
        <v>850</v>
      </c>
      <c r="F1849" s="56" t="s">
        <v>474</v>
      </c>
      <c r="G1849" s="56" t="s">
        <v>52</v>
      </c>
      <c r="H1849" s="56"/>
      <c r="I1849" s="56" t="s">
        <v>37</v>
      </c>
      <c r="J1849" s="56">
        <v>10</v>
      </c>
      <c r="K1849" s="56" t="s">
        <v>52</v>
      </c>
      <c r="L1849" s="56" t="s">
        <v>2352</v>
      </c>
      <c r="M1849" s="56" t="str">
        <f t="shared" si="58"/>
        <v>TB_ANA_MM_MEM.MEM_GRADE_CD</v>
      </c>
      <c r="N1849" s="54" t="str">
        <f t="shared" si="57"/>
        <v>월회원^TB_ANA_MM_MEM^회원등급코드^MEM_GRADE_CD^Y^VARCHAR2^10^Y^'-'</v>
      </c>
    </row>
    <row r="1850" spans="1:14" x14ac:dyDescent="0.25">
      <c r="A1850" s="56" t="s">
        <v>673</v>
      </c>
      <c r="B1850" s="56"/>
      <c r="C1850" s="56" t="s">
        <v>896</v>
      </c>
      <c r="D1850" s="56" t="s">
        <v>897</v>
      </c>
      <c r="E1850" s="56" t="s">
        <v>851</v>
      </c>
      <c r="F1850" s="56" t="s">
        <v>861</v>
      </c>
      <c r="G1850" s="56" t="s">
        <v>52</v>
      </c>
      <c r="H1850" s="56"/>
      <c r="I1850" s="56" t="s">
        <v>37</v>
      </c>
      <c r="J1850" s="56">
        <v>3</v>
      </c>
      <c r="K1850" s="56" t="s">
        <v>52</v>
      </c>
      <c r="L1850" s="56" t="s">
        <v>2352</v>
      </c>
      <c r="M1850" s="56" t="str">
        <f t="shared" si="58"/>
        <v>TB_ANA_MM_MEM.AGE_GRP_CD</v>
      </c>
      <c r="N1850" s="54" t="str">
        <f t="shared" si="57"/>
        <v>월회원^TB_ANA_MM_MEM^연령대코드^AGE_GRP_CD^Y^VARCHAR2^3^Y^'-'</v>
      </c>
    </row>
    <row r="1851" spans="1:14" x14ac:dyDescent="0.25">
      <c r="A1851" s="56" t="s">
        <v>673</v>
      </c>
      <c r="B1851" s="56"/>
      <c r="C1851" s="56" t="s">
        <v>896</v>
      </c>
      <c r="D1851" s="56" t="s">
        <v>897</v>
      </c>
      <c r="E1851" s="56" t="s">
        <v>852</v>
      </c>
      <c r="F1851" s="56" t="s">
        <v>862</v>
      </c>
      <c r="G1851" s="56" t="s">
        <v>52</v>
      </c>
      <c r="H1851" s="56"/>
      <c r="I1851" s="56" t="s">
        <v>37</v>
      </c>
      <c r="J1851" s="56">
        <v>10</v>
      </c>
      <c r="K1851" s="56" t="s">
        <v>52</v>
      </c>
      <c r="L1851" s="56" t="s">
        <v>2352</v>
      </c>
      <c r="M1851" s="56" t="str">
        <f t="shared" si="58"/>
        <v>TB_ANA_MM_MEM.SEX_CD</v>
      </c>
      <c r="N1851" s="54" t="str">
        <f t="shared" si="57"/>
        <v>월회원^TB_ANA_MM_MEM^성별코드^SEX_CD^Y^VARCHAR2^10^Y^'-'</v>
      </c>
    </row>
    <row r="1852" spans="1:14" x14ac:dyDescent="0.25">
      <c r="A1852" s="56" t="s">
        <v>673</v>
      </c>
      <c r="B1852" s="56"/>
      <c r="C1852" s="56" t="s">
        <v>896</v>
      </c>
      <c r="D1852" s="56" t="s">
        <v>897</v>
      </c>
      <c r="E1852" s="56" t="s">
        <v>2350</v>
      </c>
      <c r="F1852" s="56" t="s">
        <v>2351</v>
      </c>
      <c r="G1852" s="56" t="s">
        <v>52</v>
      </c>
      <c r="H1852" s="56"/>
      <c r="I1852" s="56" t="s">
        <v>37</v>
      </c>
      <c r="J1852" s="56">
        <v>3</v>
      </c>
      <c r="K1852" s="56" t="s">
        <v>52</v>
      </c>
      <c r="L1852" s="56" t="s">
        <v>2352</v>
      </c>
      <c r="M1852" s="56" t="str">
        <f t="shared" si="58"/>
        <v>TB_ANA_MM_MEM.MEM_TP_CD</v>
      </c>
      <c r="N1852" s="54" t="str">
        <f t="shared" si="57"/>
        <v>월회원^TB_ANA_MM_MEM^회원유형코드^MEM_TP_CD^Y^VARCHAR2^3^Y^'-'</v>
      </c>
    </row>
    <row r="1853" spans="1:14" x14ac:dyDescent="0.25">
      <c r="A1853" s="56" t="s">
        <v>673</v>
      </c>
      <c r="B1853" s="56"/>
      <c r="C1853" s="56" t="s">
        <v>896</v>
      </c>
      <c r="D1853" s="56" t="s">
        <v>897</v>
      </c>
      <c r="E1853" s="56" t="s">
        <v>853</v>
      </c>
      <c r="F1853" s="56" t="s">
        <v>863</v>
      </c>
      <c r="G1853" s="56"/>
      <c r="H1853" s="56"/>
      <c r="I1853" s="56" t="s">
        <v>110</v>
      </c>
      <c r="J1853" s="56" t="s">
        <v>476</v>
      </c>
      <c r="K1853" s="56" t="s">
        <v>52</v>
      </c>
      <c r="L1853" s="56">
        <v>0</v>
      </c>
      <c r="M1853" s="56" t="str">
        <f t="shared" si="58"/>
        <v>TB_ANA_MM_MEM.NEW_MEM_CNT</v>
      </c>
      <c r="N1853" s="54" t="str">
        <f t="shared" si="57"/>
        <v>월회원^TB_ANA_MM_MEM^신규회원수^NEW_MEM_CNT^^NUMBER^20,5^Y^0</v>
      </c>
    </row>
    <row r="1854" spans="1:14" x14ac:dyDescent="0.25">
      <c r="A1854" s="56" t="s">
        <v>673</v>
      </c>
      <c r="B1854" s="56"/>
      <c r="C1854" s="56" t="s">
        <v>896</v>
      </c>
      <c r="D1854" s="56" t="s">
        <v>897</v>
      </c>
      <c r="E1854" s="56" t="s">
        <v>854</v>
      </c>
      <c r="F1854" s="56" t="s">
        <v>864</v>
      </c>
      <c r="G1854" s="56"/>
      <c r="H1854" s="56"/>
      <c r="I1854" s="56" t="s">
        <v>110</v>
      </c>
      <c r="J1854" s="56" t="s">
        <v>476</v>
      </c>
      <c r="K1854" s="56" t="s">
        <v>52</v>
      </c>
      <c r="L1854" s="56">
        <v>0</v>
      </c>
      <c r="M1854" s="56" t="str">
        <f t="shared" si="58"/>
        <v>TB_ANA_MM_MEM.CARD_ISSUE_CNT</v>
      </c>
      <c r="N1854" s="54" t="str">
        <f t="shared" si="57"/>
        <v>월회원^TB_ANA_MM_MEM^카드발급건수^CARD_ISSUE_CNT^^NUMBER^20,5^Y^0</v>
      </c>
    </row>
    <row r="1855" spans="1:14" x14ac:dyDescent="0.25">
      <c r="A1855" s="56" t="s">
        <v>673</v>
      </c>
      <c r="B1855" s="56"/>
      <c r="C1855" s="56" t="s">
        <v>896</v>
      </c>
      <c r="D1855" s="56" t="s">
        <v>897</v>
      </c>
      <c r="E1855" s="56" t="s">
        <v>855</v>
      </c>
      <c r="F1855" s="56" t="s">
        <v>865</v>
      </c>
      <c r="G1855" s="56"/>
      <c r="H1855" s="56"/>
      <c r="I1855" s="56" t="s">
        <v>110</v>
      </c>
      <c r="J1855" s="56" t="s">
        <v>476</v>
      </c>
      <c r="K1855" s="56" t="s">
        <v>52</v>
      </c>
      <c r="L1855" s="56">
        <v>0</v>
      </c>
      <c r="M1855" s="56" t="str">
        <f t="shared" si="58"/>
        <v>TB_ANA_MM_MEM.WALLET_CARD_ISSUE_CNT</v>
      </c>
      <c r="N1855" s="54" t="str">
        <f t="shared" si="57"/>
        <v>월회원^TB_ANA_MM_MEM^WALLET카드발급건수^WALLET_CARD_ISSUE_CNT^^NUMBER^20,5^Y^0</v>
      </c>
    </row>
    <row r="1856" spans="1:14" x14ac:dyDescent="0.25">
      <c r="A1856" s="56" t="s">
        <v>673</v>
      </c>
      <c r="B1856" s="56"/>
      <c r="C1856" s="56" t="s">
        <v>896</v>
      </c>
      <c r="D1856" s="56" t="s">
        <v>897</v>
      </c>
      <c r="E1856" s="56" t="s">
        <v>856</v>
      </c>
      <c r="F1856" s="56" t="s">
        <v>866</v>
      </c>
      <c r="G1856" s="56"/>
      <c r="H1856" s="56"/>
      <c r="I1856" s="56" t="s">
        <v>110</v>
      </c>
      <c r="J1856" s="56" t="s">
        <v>476</v>
      </c>
      <c r="K1856" s="56" t="s">
        <v>52</v>
      </c>
      <c r="L1856" s="56">
        <v>0</v>
      </c>
      <c r="M1856" s="56" t="str">
        <f t="shared" si="58"/>
        <v>TB_ANA_MM_MEM.INFO_REG_CNT</v>
      </c>
      <c r="N1856" s="54" t="str">
        <f t="shared" si="57"/>
        <v>월회원^TB_ANA_MM_MEM^정보등록건수^INFO_REG_CNT^^NUMBER^20,5^Y^0</v>
      </c>
    </row>
    <row r="1857" spans="1:14" x14ac:dyDescent="0.25">
      <c r="A1857" s="56" t="s">
        <v>673</v>
      </c>
      <c r="B1857" s="56"/>
      <c r="C1857" s="56" t="s">
        <v>896</v>
      </c>
      <c r="D1857" s="56" t="s">
        <v>897</v>
      </c>
      <c r="E1857" s="56" t="s">
        <v>857</v>
      </c>
      <c r="F1857" s="56" t="s">
        <v>867</v>
      </c>
      <c r="G1857" s="56"/>
      <c r="H1857" s="56"/>
      <c r="I1857" s="56" t="s">
        <v>110</v>
      </c>
      <c r="J1857" s="56" t="s">
        <v>476</v>
      </c>
      <c r="K1857" s="56" t="s">
        <v>52</v>
      </c>
      <c r="L1857" s="56">
        <v>0</v>
      </c>
      <c r="M1857" s="56" t="str">
        <f t="shared" si="58"/>
        <v>TB_ANA_MM_MEM.POINT_TRANS_CNT</v>
      </c>
      <c r="N1857" s="54" t="str">
        <f t="shared" si="57"/>
        <v>월회원^TB_ANA_MM_MEM^포인트이관건수^POINT_TRANS_CNT^^NUMBER^20,5^Y^0</v>
      </c>
    </row>
    <row r="1858" spans="1:14" x14ac:dyDescent="0.25">
      <c r="A1858" s="56" t="s">
        <v>673</v>
      </c>
      <c r="B1858" s="56"/>
      <c r="C1858" s="56" t="s">
        <v>896</v>
      </c>
      <c r="D1858" s="56" t="s">
        <v>897</v>
      </c>
      <c r="E1858" s="56" t="s">
        <v>2355</v>
      </c>
      <c r="F1858" s="56" t="s">
        <v>2356</v>
      </c>
      <c r="G1858" s="56"/>
      <c r="H1858" s="56"/>
      <c r="I1858" s="56" t="s">
        <v>110</v>
      </c>
      <c r="J1858" s="56" t="s">
        <v>476</v>
      </c>
      <c r="K1858" s="56" t="s">
        <v>52</v>
      </c>
      <c r="L1858" s="56">
        <v>0</v>
      </c>
      <c r="M1858" s="56" t="str">
        <f t="shared" si="58"/>
        <v>TB_ANA_MM_MEM.LEAVE_MEM_CNT</v>
      </c>
      <c r="N1858" s="54" t="str">
        <f t="shared" si="57"/>
        <v>월회원^TB_ANA_MM_MEM^탈퇴회원수^LEAVE_MEM_CNT^^NUMBER^20,5^Y^0</v>
      </c>
    </row>
    <row r="1859" spans="1:14" x14ac:dyDescent="0.25">
      <c r="A1859" s="56" t="s">
        <v>673</v>
      </c>
      <c r="B1859" s="56"/>
      <c r="C1859" s="56" t="s">
        <v>896</v>
      </c>
      <c r="D1859" s="56" t="s">
        <v>897</v>
      </c>
      <c r="E1859" s="56" t="s">
        <v>858</v>
      </c>
      <c r="F1859" s="56" t="s">
        <v>868</v>
      </c>
      <c r="G1859" s="56"/>
      <c r="H1859" s="56"/>
      <c r="I1859" s="56" t="s">
        <v>110</v>
      </c>
      <c r="J1859" s="56" t="s">
        <v>476</v>
      </c>
      <c r="K1859" s="56" t="s">
        <v>52</v>
      </c>
      <c r="L1859" s="56">
        <v>0</v>
      </c>
      <c r="M1859" s="56" t="str">
        <f t="shared" si="58"/>
        <v>TB_ANA_MM_MEM.TOT_MEM_CNT</v>
      </c>
      <c r="N1859" s="54" t="str">
        <f t="shared" ref="N1859:N1922" si="59">SUBSTITUTE(CONCATENATE(C1859,"^",D1859,"^",E1859,"^",F1859,"^",G1859,"^",I1859,"^",J1859,"^",K1859,"^",TRIM(L1859)),"~","-")</f>
        <v>월회원^TB_ANA_MM_MEM^총회원수^TOT_MEM_CNT^^NUMBER^20,5^Y^0</v>
      </c>
    </row>
    <row r="1860" spans="1:14" x14ac:dyDescent="0.25">
      <c r="A1860" s="56" t="s">
        <v>673</v>
      </c>
      <c r="B1860" s="56"/>
      <c r="C1860" s="56" t="s">
        <v>896</v>
      </c>
      <c r="D1860" s="56" t="s">
        <v>897</v>
      </c>
      <c r="E1860" s="56" t="s">
        <v>53</v>
      </c>
      <c r="F1860" s="56" t="s">
        <v>54</v>
      </c>
      <c r="G1860" s="56"/>
      <c r="H1860" s="56"/>
      <c r="I1860" s="56" t="s">
        <v>37</v>
      </c>
      <c r="J1860" s="56">
        <v>14</v>
      </c>
      <c r="K1860" s="56" t="s">
        <v>52</v>
      </c>
      <c r="L1860" s="56"/>
      <c r="M1860" s="56" t="str">
        <f t="shared" si="58"/>
        <v>TB_ANA_MM_MEM.REG_DTM</v>
      </c>
      <c r="N1860" s="54" t="str">
        <f t="shared" si="59"/>
        <v>월회원^TB_ANA_MM_MEM^등록일시^REG_DTM^^VARCHAR2^14^Y^</v>
      </c>
    </row>
    <row r="1861" spans="1:14" x14ac:dyDescent="0.25">
      <c r="A1861" s="56" t="s">
        <v>673</v>
      </c>
      <c r="B1861" s="56"/>
      <c r="C1861" s="56" t="s">
        <v>896</v>
      </c>
      <c r="D1861" s="56" t="s">
        <v>897</v>
      </c>
      <c r="E1861" s="56" t="s">
        <v>55</v>
      </c>
      <c r="F1861" s="56" t="s">
        <v>56</v>
      </c>
      <c r="G1861" s="56"/>
      <c r="H1861" s="56"/>
      <c r="I1861" s="56" t="s">
        <v>37</v>
      </c>
      <c r="J1861" s="56">
        <v>32</v>
      </c>
      <c r="K1861" s="56" t="s">
        <v>52</v>
      </c>
      <c r="L1861" s="56"/>
      <c r="M1861" s="56" t="str">
        <f t="shared" si="58"/>
        <v>TB_ANA_MM_MEM.REGR_ID</v>
      </c>
      <c r="N1861" s="54" t="str">
        <f t="shared" si="59"/>
        <v>월회원^TB_ANA_MM_MEM^등록자ID^REGR_ID^^VARCHAR2^32^Y^</v>
      </c>
    </row>
    <row r="1862" spans="1:14" x14ac:dyDescent="0.25">
      <c r="A1862" s="56" t="s">
        <v>673</v>
      </c>
      <c r="B1862" s="56"/>
      <c r="C1862" s="56" t="s">
        <v>896</v>
      </c>
      <c r="D1862" s="56" t="s">
        <v>897</v>
      </c>
      <c r="E1862" s="56" t="s">
        <v>57</v>
      </c>
      <c r="F1862" s="56" t="s">
        <v>58</v>
      </c>
      <c r="G1862" s="56"/>
      <c r="H1862" s="56"/>
      <c r="I1862" s="56" t="s">
        <v>37</v>
      </c>
      <c r="J1862" s="56">
        <v>14</v>
      </c>
      <c r="K1862" s="56" t="s">
        <v>52</v>
      </c>
      <c r="L1862" s="56"/>
      <c r="M1862" s="56" t="str">
        <f t="shared" si="58"/>
        <v>TB_ANA_MM_MEM.MOD_DTM</v>
      </c>
      <c r="N1862" s="54" t="str">
        <f t="shared" si="59"/>
        <v>월회원^TB_ANA_MM_MEM^수정일시^MOD_DTM^^VARCHAR2^14^Y^</v>
      </c>
    </row>
    <row r="1863" spans="1:14" x14ac:dyDescent="0.25">
      <c r="A1863" s="56" t="s">
        <v>673</v>
      </c>
      <c r="B1863" s="56"/>
      <c r="C1863" s="56" t="s">
        <v>896</v>
      </c>
      <c r="D1863" s="56" t="s">
        <v>897</v>
      </c>
      <c r="E1863" s="56" t="s">
        <v>59</v>
      </c>
      <c r="F1863" s="56" t="s">
        <v>60</v>
      </c>
      <c r="G1863" s="56"/>
      <c r="H1863" s="56"/>
      <c r="I1863" s="56" t="s">
        <v>37</v>
      </c>
      <c r="J1863" s="56">
        <v>32</v>
      </c>
      <c r="K1863" s="56" t="s">
        <v>52</v>
      </c>
      <c r="L1863" s="56"/>
      <c r="M1863" s="56" t="str">
        <f t="shared" si="58"/>
        <v>TB_ANA_MM_MEM.MODR_ID</v>
      </c>
      <c r="N1863" s="54" t="str">
        <f t="shared" si="59"/>
        <v>월회원^TB_ANA_MM_MEM^수정자ID^MODR_ID^^VARCHAR2^32^Y^</v>
      </c>
    </row>
    <row r="1864" spans="1:14" x14ac:dyDescent="0.25">
      <c r="A1864" s="56" t="s">
        <v>673</v>
      </c>
      <c r="B1864" s="56"/>
      <c r="C1864" s="56" t="s">
        <v>357</v>
      </c>
      <c r="D1864" s="56" t="s">
        <v>358</v>
      </c>
      <c r="E1864" s="56" t="s">
        <v>477</v>
      </c>
      <c r="F1864" s="56" t="s">
        <v>479</v>
      </c>
      <c r="G1864" s="56" t="s">
        <v>52</v>
      </c>
      <c r="H1864" s="56"/>
      <c r="I1864" s="56" t="s">
        <v>37</v>
      </c>
      <c r="J1864" s="56">
        <v>8</v>
      </c>
      <c r="K1864" s="56" t="s">
        <v>52</v>
      </c>
      <c r="L1864" s="56"/>
      <c r="M1864" s="56" t="str">
        <f t="shared" si="58"/>
        <v>TB_ANA_DD_SALES.SALES_DT</v>
      </c>
      <c r="N1864" s="54" t="str">
        <f t="shared" si="59"/>
        <v>일매출^TB_ANA_DD_SALES^매출일자^SALES_DT^Y^VARCHAR2^8^Y^</v>
      </c>
    </row>
    <row r="1865" spans="1:14" x14ac:dyDescent="0.25">
      <c r="A1865" s="56" t="s">
        <v>673</v>
      </c>
      <c r="B1865" s="56"/>
      <c r="C1865" s="56" t="s">
        <v>357</v>
      </c>
      <c r="D1865" s="56" t="s">
        <v>358</v>
      </c>
      <c r="E1865" s="56" t="s">
        <v>472</v>
      </c>
      <c r="F1865" s="56" t="s">
        <v>64</v>
      </c>
      <c r="G1865" s="56" t="s">
        <v>52</v>
      </c>
      <c r="H1865" s="56"/>
      <c r="I1865" s="56" t="s">
        <v>37</v>
      </c>
      <c r="J1865" s="56">
        <v>10</v>
      </c>
      <c r="K1865" s="56" t="s">
        <v>52</v>
      </c>
      <c r="L1865" s="56"/>
      <c r="M1865" s="56" t="str">
        <f t="shared" si="58"/>
        <v>TB_ANA_DD_SALES.SHOP_CD</v>
      </c>
      <c r="N1865" s="54" t="str">
        <f t="shared" si="59"/>
        <v>일매출^TB_ANA_DD_SALES^매장코드^SHOP_CD^Y^VARCHAR2^10^Y^</v>
      </c>
    </row>
    <row r="1866" spans="1:14" x14ac:dyDescent="0.25">
      <c r="A1866" s="56" t="s">
        <v>673</v>
      </c>
      <c r="B1866" s="56"/>
      <c r="C1866" s="56" t="s">
        <v>357</v>
      </c>
      <c r="D1866" s="56" t="s">
        <v>358</v>
      </c>
      <c r="E1866" s="56" t="s">
        <v>485</v>
      </c>
      <c r="F1866" s="56" t="s">
        <v>492</v>
      </c>
      <c r="G1866" s="56"/>
      <c r="H1866" s="56"/>
      <c r="I1866" s="56" t="s">
        <v>110</v>
      </c>
      <c r="J1866" s="56" t="s">
        <v>476</v>
      </c>
      <c r="K1866" s="56" t="s">
        <v>52</v>
      </c>
      <c r="L1866" s="56">
        <v>0</v>
      </c>
      <c r="M1866" s="56" t="str">
        <f t="shared" si="58"/>
        <v>TB_ANA_DD_SALES.SALES_TOT_AMT</v>
      </c>
      <c r="N1866" s="54" t="str">
        <f t="shared" si="59"/>
        <v>일매출^TB_ANA_DD_SALES^매출총금액^SALES_TOT_AMT^^NUMBER^20,5^Y^0</v>
      </c>
    </row>
    <row r="1867" spans="1:14" x14ac:dyDescent="0.25">
      <c r="A1867" s="56" t="s">
        <v>673</v>
      </c>
      <c r="B1867" s="56"/>
      <c r="C1867" s="56" t="s">
        <v>357</v>
      </c>
      <c r="D1867" s="56" t="s">
        <v>358</v>
      </c>
      <c r="E1867" s="56" t="s">
        <v>486</v>
      </c>
      <c r="F1867" s="56" t="s">
        <v>493</v>
      </c>
      <c r="G1867" s="56"/>
      <c r="H1867" s="56"/>
      <c r="I1867" s="56" t="s">
        <v>110</v>
      </c>
      <c r="J1867" s="56" t="s">
        <v>476</v>
      </c>
      <c r="K1867" s="56" t="s">
        <v>52</v>
      </c>
      <c r="L1867" s="56">
        <v>0</v>
      </c>
      <c r="M1867" s="56" t="str">
        <f t="shared" si="58"/>
        <v>TB_ANA_DD_SALES.SALES_AMT</v>
      </c>
      <c r="N1867" s="54" t="str">
        <f t="shared" si="59"/>
        <v>일매출^TB_ANA_DD_SALES^매출금액^SALES_AMT^^NUMBER^20,5^Y^0</v>
      </c>
    </row>
    <row r="1868" spans="1:14" x14ac:dyDescent="0.25">
      <c r="A1868" s="56" t="s">
        <v>673</v>
      </c>
      <c r="B1868" s="56"/>
      <c r="C1868" s="56" t="s">
        <v>357</v>
      </c>
      <c r="D1868" s="56" t="s">
        <v>358</v>
      </c>
      <c r="E1868" s="56" t="s">
        <v>487</v>
      </c>
      <c r="F1868" s="56" t="s">
        <v>494</v>
      </c>
      <c r="G1868" s="56"/>
      <c r="H1868" s="56"/>
      <c r="I1868" s="56" t="s">
        <v>110</v>
      </c>
      <c r="J1868" s="56" t="s">
        <v>476</v>
      </c>
      <c r="K1868" s="56" t="s">
        <v>52</v>
      </c>
      <c r="L1868" s="56">
        <v>0</v>
      </c>
      <c r="M1868" s="56" t="str">
        <f t="shared" si="58"/>
        <v>TB_ANA_DD_SALES.SALES_SUPP_AMT</v>
      </c>
      <c r="N1868" s="54" t="str">
        <f t="shared" si="59"/>
        <v>일매출^TB_ANA_DD_SALES^매출공급금액^SALES_SUPP_AMT^^NUMBER^20,5^Y^0</v>
      </c>
    </row>
    <row r="1869" spans="1:14" x14ac:dyDescent="0.25">
      <c r="A1869" s="56" t="s">
        <v>673</v>
      </c>
      <c r="B1869" s="56"/>
      <c r="C1869" s="56" t="s">
        <v>357</v>
      </c>
      <c r="D1869" s="56" t="s">
        <v>358</v>
      </c>
      <c r="E1869" s="56" t="s">
        <v>1760</v>
      </c>
      <c r="F1869" s="56" t="s">
        <v>1761</v>
      </c>
      <c r="G1869" s="56"/>
      <c r="H1869" s="56"/>
      <c r="I1869" s="56" t="s">
        <v>110</v>
      </c>
      <c r="J1869" s="56" t="s">
        <v>476</v>
      </c>
      <c r="K1869" s="56" t="s">
        <v>52</v>
      </c>
      <c r="L1869" s="56">
        <v>0</v>
      </c>
      <c r="M1869" s="56" t="str">
        <f t="shared" si="58"/>
        <v>TB_ANA_DD_SALES.SALES_VAT</v>
      </c>
      <c r="N1869" s="54" t="str">
        <f t="shared" si="59"/>
        <v>일매출^TB_ANA_DD_SALES^매출부가세액^SALES_VAT^^NUMBER^20,5^Y^0</v>
      </c>
    </row>
    <row r="1870" spans="1:14" x14ac:dyDescent="0.25">
      <c r="A1870" s="56" t="s">
        <v>673</v>
      </c>
      <c r="B1870" s="56"/>
      <c r="C1870" s="56" t="s">
        <v>357</v>
      </c>
      <c r="D1870" s="56" t="s">
        <v>358</v>
      </c>
      <c r="E1870" s="56" t="s">
        <v>488</v>
      </c>
      <c r="F1870" s="56" t="s">
        <v>495</v>
      </c>
      <c r="G1870" s="56"/>
      <c r="H1870" s="56"/>
      <c r="I1870" s="56" t="s">
        <v>110</v>
      </c>
      <c r="J1870" s="56" t="s">
        <v>476</v>
      </c>
      <c r="K1870" s="56" t="s">
        <v>52</v>
      </c>
      <c r="L1870" s="56">
        <v>0</v>
      </c>
      <c r="M1870" s="56" t="str">
        <f t="shared" si="58"/>
        <v>TB_ANA_DD_SALES.DC_AMT</v>
      </c>
      <c r="N1870" s="54" t="str">
        <f t="shared" si="59"/>
        <v>일매출^TB_ANA_DD_SALES^할인금액^DC_AMT^^NUMBER^20,5^Y^0</v>
      </c>
    </row>
    <row r="1871" spans="1:14" x14ac:dyDescent="0.25">
      <c r="A1871" s="56" t="s">
        <v>673</v>
      </c>
      <c r="B1871" s="56"/>
      <c r="C1871" s="56" t="s">
        <v>357</v>
      </c>
      <c r="D1871" s="56" t="s">
        <v>358</v>
      </c>
      <c r="E1871" s="56" t="s">
        <v>644</v>
      </c>
      <c r="F1871" s="56" t="s">
        <v>565</v>
      </c>
      <c r="G1871" s="56"/>
      <c r="H1871" s="56"/>
      <c r="I1871" s="56" t="s">
        <v>110</v>
      </c>
      <c r="J1871" s="56" t="s">
        <v>476</v>
      </c>
      <c r="K1871" s="56" t="s">
        <v>52</v>
      </c>
      <c r="L1871" s="56">
        <v>0</v>
      </c>
      <c r="M1871" s="56" t="str">
        <f t="shared" si="58"/>
        <v>TB_ANA_DD_SALES.COUP_DC_AMT</v>
      </c>
      <c r="N1871" s="54" t="str">
        <f t="shared" si="59"/>
        <v>일매출^TB_ANA_DD_SALES^쿠폰할인금액^COUP_DC_AMT^^NUMBER^20,5^Y^0</v>
      </c>
    </row>
    <row r="1872" spans="1:14" x14ac:dyDescent="0.25">
      <c r="A1872" s="56" t="s">
        <v>673</v>
      </c>
      <c r="B1872" s="56"/>
      <c r="C1872" s="56" t="s">
        <v>357</v>
      </c>
      <c r="D1872" s="56" t="s">
        <v>358</v>
      </c>
      <c r="E1872" s="56" t="s">
        <v>646</v>
      </c>
      <c r="F1872" s="56" t="s">
        <v>567</v>
      </c>
      <c r="G1872" s="56"/>
      <c r="H1872" s="56"/>
      <c r="I1872" s="56" t="s">
        <v>110</v>
      </c>
      <c r="J1872" s="56" t="s">
        <v>476</v>
      </c>
      <c r="K1872" s="56" t="s">
        <v>52</v>
      </c>
      <c r="L1872" s="56">
        <v>0</v>
      </c>
      <c r="M1872" s="56" t="str">
        <f t="shared" si="58"/>
        <v>TB_ANA_DD_SALES.CUST_DC_AMT</v>
      </c>
      <c r="N1872" s="54" t="str">
        <f t="shared" si="59"/>
        <v>일매출^TB_ANA_DD_SALES^고객할인금액^CUST_DC_AMT^^NUMBER^20,5^Y^0</v>
      </c>
    </row>
    <row r="1873" spans="1:14" x14ac:dyDescent="0.25">
      <c r="A1873" s="56" t="s">
        <v>673</v>
      </c>
      <c r="B1873" s="56"/>
      <c r="C1873" s="56" t="s">
        <v>357</v>
      </c>
      <c r="D1873" s="56" t="s">
        <v>358</v>
      </c>
      <c r="E1873" s="56" t="s">
        <v>489</v>
      </c>
      <c r="F1873" s="56" t="s">
        <v>496</v>
      </c>
      <c r="G1873" s="56"/>
      <c r="H1873" s="56"/>
      <c r="I1873" s="56" t="s">
        <v>110</v>
      </c>
      <c r="J1873" s="56" t="s">
        <v>476</v>
      </c>
      <c r="K1873" s="56" t="s">
        <v>52</v>
      </c>
      <c r="L1873" s="56">
        <v>0</v>
      </c>
      <c r="M1873" s="56" t="str">
        <f t="shared" si="58"/>
        <v>TB_ANA_DD_SALES.PROM_DC_AMT</v>
      </c>
      <c r="N1873" s="54" t="str">
        <f t="shared" si="59"/>
        <v>일매출^TB_ANA_DD_SALES^프로모션할인금액^PROM_DC_AMT^^NUMBER^20,5^Y^0</v>
      </c>
    </row>
    <row r="1874" spans="1:14" x14ac:dyDescent="0.25">
      <c r="A1874" s="56" t="s">
        <v>673</v>
      </c>
      <c r="B1874" s="56"/>
      <c r="C1874" s="56" t="s">
        <v>357</v>
      </c>
      <c r="D1874" s="56" t="s">
        <v>358</v>
      </c>
      <c r="E1874" s="56" t="s">
        <v>490</v>
      </c>
      <c r="F1874" s="56" t="s">
        <v>497</v>
      </c>
      <c r="G1874" s="56"/>
      <c r="H1874" s="56"/>
      <c r="I1874" s="56" t="s">
        <v>110</v>
      </c>
      <c r="J1874" s="56" t="s">
        <v>476</v>
      </c>
      <c r="K1874" s="56" t="s">
        <v>52</v>
      </c>
      <c r="L1874" s="56">
        <v>0</v>
      </c>
      <c r="M1874" s="56" t="str">
        <f t="shared" si="58"/>
        <v>TB_ANA_DD_SALES.NON_SALES_DC_AMT</v>
      </c>
      <c r="N1874" s="54" t="str">
        <f t="shared" si="59"/>
        <v>일매출^TB_ANA_DD_SALES^비매출할인금액^NON_SALES_DC_AMT^^NUMBER^20,5^Y^0</v>
      </c>
    </row>
    <row r="1875" spans="1:14" x14ac:dyDescent="0.25">
      <c r="A1875" s="56" t="s">
        <v>673</v>
      </c>
      <c r="B1875" s="56"/>
      <c r="C1875" s="56" t="s">
        <v>357</v>
      </c>
      <c r="D1875" s="56" t="s">
        <v>358</v>
      </c>
      <c r="E1875" s="56" t="s">
        <v>2244</v>
      </c>
      <c r="F1875" s="56" t="s">
        <v>2245</v>
      </c>
      <c r="G1875" s="56"/>
      <c r="H1875" s="56"/>
      <c r="I1875" s="56" t="s">
        <v>110</v>
      </c>
      <c r="J1875" s="56" t="s">
        <v>476</v>
      </c>
      <c r="K1875" s="56" t="s">
        <v>52</v>
      </c>
      <c r="L1875" s="56">
        <v>0</v>
      </c>
      <c r="M1875" s="56" t="str">
        <f t="shared" si="58"/>
        <v>TB_ANA_DD_SALES.CASH_AMT</v>
      </c>
      <c r="N1875" s="54" t="str">
        <f t="shared" si="59"/>
        <v>일매출^TB_ANA_DD_SALES^현금금액^CASH_AMT^^NUMBER^20,5^Y^0</v>
      </c>
    </row>
    <row r="1876" spans="1:14" x14ac:dyDescent="0.25">
      <c r="A1876" s="56" t="s">
        <v>673</v>
      </c>
      <c r="B1876" s="56"/>
      <c r="C1876" s="56" t="s">
        <v>357</v>
      </c>
      <c r="D1876" s="56" t="s">
        <v>358</v>
      </c>
      <c r="E1876" s="56" t="s">
        <v>2246</v>
      </c>
      <c r="F1876" s="56" t="s">
        <v>2247</v>
      </c>
      <c r="G1876" s="56"/>
      <c r="H1876" s="56"/>
      <c r="I1876" s="56" t="s">
        <v>110</v>
      </c>
      <c r="J1876" s="56" t="s">
        <v>476</v>
      </c>
      <c r="K1876" s="56" t="s">
        <v>52</v>
      </c>
      <c r="L1876" s="56">
        <v>0</v>
      </c>
      <c r="M1876" s="56" t="str">
        <f t="shared" si="58"/>
        <v>TB_ANA_DD_SALES.CARD_AMT</v>
      </c>
      <c r="N1876" s="54" t="str">
        <f t="shared" si="59"/>
        <v>일매출^TB_ANA_DD_SALES^카드금액^CARD_AMT^^NUMBER^20,5^Y^0</v>
      </c>
    </row>
    <row r="1877" spans="1:14" x14ac:dyDescent="0.25">
      <c r="A1877" s="56" t="s">
        <v>673</v>
      </c>
      <c r="B1877" s="56"/>
      <c r="C1877" s="56" t="s">
        <v>357</v>
      </c>
      <c r="D1877" s="56" t="s">
        <v>358</v>
      </c>
      <c r="E1877" s="56" t="s">
        <v>2248</v>
      </c>
      <c r="F1877" s="56" t="s">
        <v>2249</v>
      </c>
      <c r="G1877" s="56"/>
      <c r="H1877" s="56"/>
      <c r="I1877" s="56" t="s">
        <v>110</v>
      </c>
      <c r="J1877" s="56" t="s">
        <v>476</v>
      </c>
      <c r="K1877" s="56" t="s">
        <v>52</v>
      </c>
      <c r="L1877" s="56">
        <v>0</v>
      </c>
      <c r="M1877" s="56" t="str">
        <f t="shared" si="58"/>
        <v>TB_ANA_DD_SALES.POINT_SALES_AMT</v>
      </c>
      <c r="N1877" s="54" t="str">
        <f t="shared" si="59"/>
        <v>일매출^TB_ANA_DD_SALES^포인트매출금액^POINT_SALES_AMT^^NUMBER^20,5^Y^0</v>
      </c>
    </row>
    <row r="1878" spans="1:14" x14ac:dyDescent="0.25">
      <c r="A1878" s="56" t="s">
        <v>673</v>
      </c>
      <c r="B1878" s="56"/>
      <c r="C1878" s="56" t="s">
        <v>357</v>
      </c>
      <c r="D1878" s="56" t="s">
        <v>358</v>
      </c>
      <c r="E1878" s="56" t="s">
        <v>2250</v>
      </c>
      <c r="F1878" s="56" t="s">
        <v>2251</v>
      </c>
      <c r="G1878" s="56"/>
      <c r="H1878" s="56"/>
      <c r="I1878" s="56" t="s">
        <v>110</v>
      </c>
      <c r="J1878" s="56" t="s">
        <v>476</v>
      </c>
      <c r="K1878" s="56" t="s">
        <v>52</v>
      </c>
      <c r="L1878" s="56">
        <v>0</v>
      </c>
      <c r="M1878" s="56" t="str">
        <f t="shared" si="58"/>
        <v>TB_ANA_DD_SALES.ETC_SALES_AMT</v>
      </c>
      <c r="N1878" s="54" t="str">
        <f t="shared" si="59"/>
        <v>일매출^TB_ANA_DD_SALES^기타매출금액^ETC_SALES_AMT^^NUMBER^20,5^Y^0</v>
      </c>
    </row>
    <row r="1879" spans="1:14" x14ac:dyDescent="0.25">
      <c r="A1879" s="56" t="s">
        <v>673</v>
      </c>
      <c r="B1879" s="56"/>
      <c r="C1879" s="56" t="s">
        <v>357</v>
      </c>
      <c r="D1879" s="56" t="s">
        <v>358</v>
      </c>
      <c r="E1879" s="56" t="s">
        <v>2252</v>
      </c>
      <c r="F1879" s="56" t="s">
        <v>2253</v>
      </c>
      <c r="G1879" s="56"/>
      <c r="H1879" s="56"/>
      <c r="I1879" s="56" t="s">
        <v>110</v>
      </c>
      <c r="J1879" s="56" t="s">
        <v>476</v>
      </c>
      <c r="K1879" s="56" t="s">
        <v>52</v>
      </c>
      <c r="L1879" s="56">
        <v>0</v>
      </c>
      <c r="M1879" s="56" t="str">
        <f t="shared" si="58"/>
        <v>TB_ANA_DD_SALES.PROM_USE_POINT_AMT</v>
      </c>
      <c r="N1879" s="54" t="str">
        <f t="shared" si="59"/>
        <v>일매출^TB_ANA_DD_SALES^프로모션사용포인트금액^PROM_USE_POINT_AMT^^NUMBER^20,5^Y^0</v>
      </c>
    </row>
    <row r="1880" spans="1:14" x14ac:dyDescent="0.25">
      <c r="A1880" s="56" t="s">
        <v>673</v>
      </c>
      <c r="B1880" s="56"/>
      <c r="C1880" s="56" t="s">
        <v>357</v>
      </c>
      <c r="D1880" s="56" t="s">
        <v>358</v>
      </c>
      <c r="E1880" s="56" t="s">
        <v>2254</v>
      </c>
      <c r="F1880" s="56" t="s">
        <v>2255</v>
      </c>
      <c r="G1880" s="56"/>
      <c r="H1880" s="56"/>
      <c r="I1880" s="56" t="s">
        <v>110</v>
      </c>
      <c r="J1880" s="56" t="s">
        <v>476</v>
      </c>
      <c r="K1880" s="56" t="s">
        <v>52</v>
      </c>
      <c r="L1880" s="56">
        <v>0</v>
      </c>
      <c r="M1880" s="56" t="str">
        <f t="shared" si="58"/>
        <v>TB_ANA_DD_SALES.ACC_POINT_AMT</v>
      </c>
      <c r="N1880" s="54" t="str">
        <f t="shared" si="59"/>
        <v>일매출^TB_ANA_DD_SALES^적립포인트금액^ACC_POINT_AMT^^NUMBER^20,5^Y^0</v>
      </c>
    </row>
    <row r="1881" spans="1:14" x14ac:dyDescent="0.25">
      <c r="A1881" s="56" t="s">
        <v>673</v>
      </c>
      <c r="B1881" s="56"/>
      <c r="C1881" s="56" t="s">
        <v>357</v>
      </c>
      <c r="D1881" s="56" t="s">
        <v>358</v>
      </c>
      <c r="E1881" s="56" t="s">
        <v>2256</v>
      </c>
      <c r="F1881" s="56" t="s">
        <v>2257</v>
      </c>
      <c r="G1881" s="56"/>
      <c r="H1881" s="56"/>
      <c r="I1881" s="56" t="s">
        <v>110</v>
      </c>
      <c r="J1881" s="56" t="s">
        <v>476</v>
      </c>
      <c r="K1881" s="56" t="s">
        <v>52</v>
      </c>
      <c r="L1881" s="56">
        <v>0</v>
      </c>
      <c r="M1881" s="56" t="str">
        <f t="shared" si="58"/>
        <v>TB_ANA_DD_SALES.BILL_CNT</v>
      </c>
      <c r="N1881" s="54" t="str">
        <f t="shared" si="59"/>
        <v>일매출^TB_ANA_DD_SALES^영수증건수^BILL_CNT^^NUMBER^20,5^Y^0</v>
      </c>
    </row>
    <row r="1882" spans="1:14" x14ac:dyDescent="0.25">
      <c r="A1882" s="56" t="s">
        <v>673</v>
      </c>
      <c r="B1882" s="56"/>
      <c r="C1882" s="56" t="s">
        <v>357</v>
      </c>
      <c r="D1882" s="56" t="s">
        <v>358</v>
      </c>
      <c r="E1882" s="56" t="s">
        <v>2258</v>
      </c>
      <c r="F1882" s="56" t="s">
        <v>2259</v>
      </c>
      <c r="G1882" s="56"/>
      <c r="H1882" s="56"/>
      <c r="I1882" s="56" t="s">
        <v>110</v>
      </c>
      <c r="J1882" s="56" t="s">
        <v>476</v>
      </c>
      <c r="K1882" s="56" t="s">
        <v>52</v>
      </c>
      <c r="L1882" s="56">
        <v>0</v>
      </c>
      <c r="M1882" s="56" t="str">
        <f t="shared" si="58"/>
        <v>TB_ANA_DD_SALES.CASH_CNT</v>
      </c>
      <c r="N1882" s="54" t="str">
        <f t="shared" si="59"/>
        <v>일매출^TB_ANA_DD_SALES^현금건수^CASH_CNT^^NUMBER^20,5^Y^0</v>
      </c>
    </row>
    <row r="1883" spans="1:14" x14ac:dyDescent="0.25">
      <c r="A1883" s="56" t="s">
        <v>673</v>
      </c>
      <c r="B1883" s="56"/>
      <c r="C1883" s="56" t="s">
        <v>357</v>
      </c>
      <c r="D1883" s="56" t="s">
        <v>358</v>
      </c>
      <c r="E1883" s="56" t="s">
        <v>2260</v>
      </c>
      <c r="F1883" s="56" t="s">
        <v>2261</v>
      </c>
      <c r="G1883" s="56"/>
      <c r="H1883" s="56"/>
      <c r="I1883" s="56" t="s">
        <v>110</v>
      </c>
      <c r="J1883" s="56" t="s">
        <v>476</v>
      </c>
      <c r="K1883" s="56" t="s">
        <v>52</v>
      </c>
      <c r="L1883" s="56">
        <v>0</v>
      </c>
      <c r="M1883" s="56" t="str">
        <f t="shared" si="58"/>
        <v>TB_ANA_DD_SALES.CARD_CNT</v>
      </c>
      <c r="N1883" s="54" t="str">
        <f t="shared" si="59"/>
        <v>일매출^TB_ANA_DD_SALES^카드건수^CARD_CNT^^NUMBER^20,5^Y^0</v>
      </c>
    </row>
    <row r="1884" spans="1:14" x14ac:dyDescent="0.25">
      <c r="A1884" s="56" t="s">
        <v>673</v>
      </c>
      <c r="B1884" s="56"/>
      <c r="C1884" s="56" t="s">
        <v>357</v>
      </c>
      <c r="D1884" s="56" t="s">
        <v>358</v>
      </c>
      <c r="E1884" s="56" t="s">
        <v>2262</v>
      </c>
      <c r="F1884" s="56" t="s">
        <v>2263</v>
      </c>
      <c r="G1884" s="56"/>
      <c r="H1884" s="56"/>
      <c r="I1884" s="56" t="s">
        <v>110</v>
      </c>
      <c r="J1884" s="56" t="s">
        <v>476</v>
      </c>
      <c r="K1884" s="56" t="s">
        <v>52</v>
      </c>
      <c r="L1884" s="56">
        <v>0</v>
      </c>
      <c r="M1884" s="56" t="str">
        <f t="shared" si="58"/>
        <v>TB_ANA_DD_SALES.POINT_SALES_CNT</v>
      </c>
      <c r="N1884" s="54" t="str">
        <f t="shared" si="59"/>
        <v>일매출^TB_ANA_DD_SALES^포인트매출건수^POINT_SALES_CNT^^NUMBER^20,5^Y^0</v>
      </c>
    </row>
    <row r="1885" spans="1:14" x14ac:dyDescent="0.25">
      <c r="A1885" s="56" t="s">
        <v>673</v>
      </c>
      <c r="B1885" s="56"/>
      <c r="C1885" s="56" t="s">
        <v>357</v>
      </c>
      <c r="D1885" s="56" t="s">
        <v>358</v>
      </c>
      <c r="E1885" s="56" t="s">
        <v>2264</v>
      </c>
      <c r="F1885" s="56" t="s">
        <v>2265</v>
      </c>
      <c r="G1885" s="56"/>
      <c r="H1885" s="56"/>
      <c r="I1885" s="56" t="s">
        <v>110</v>
      </c>
      <c r="J1885" s="56" t="s">
        <v>476</v>
      </c>
      <c r="K1885" s="56" t="s">
        <v>52</v>
      </c>
      <c r="L1885" s="56">
        <v>0</v>
      </c>
      <c r="M1885" s="56" t="str">
        <f t="shared" si="58"/>
        <v>TB_ANA_DD_SALES.ETC_SALES_CNT</v>
      </c>
      <c r="N1885" s="54" t="str">
        <f t="shared" si="59"/>
        <v>일매출^TB_ANA_DD_SALES^기타매출건수^ETC_SALES_CNT^^NUMBER^20,5^Y^0</v>
      </c>
    </row>
    <row r="1886" spans="1:14" x14ac:dyDescent="0.25">
      <c r="A1886" s="56" t="s">
        <v>673</v>
      </c>
      <c r="B1886" s="56"/>
      <c r="C1886" s="56" t="s">
        <v>357</v>
      </c>
      <c r="D1886" s="56" t="s">
        <v>358</v>
      </c>
      <c r="E1886" s="56" t="s">
        <v>606</v>
      </c>
      <c r="F1886" s="56" t="s">
        <v>527</v>
      </c>
      <c r="G1886" s="56"/>
      <c r="H1886" s="56"/>
      <c r="I1886" s="56" t="s">
        <v>110</v>
      </c>
      <c r="J1886" s="56" t="s">
        <v>476</v>
      </c>
      <c r="K1886" s="56" t="s">
        <v>52</v>
      </c>
      <c r="L1886" s="56">
        <v>0</v>
      </c>
      <c r="M1886" s="56" t="str">
        <f t="shared" si="58"/>
        <v>TB_ANA_DD_SALES.CNCL_CNT</v>
      </c>
      <c r="N1886" s="54" t="str">
        <f t="shared" si="59"/>
        <v>일매출^TB_ANA_DD_SALES^취소건수^CNCL_CNT^^NUMBER^20,5^Y^0</v>
      </c>
    </row>
    <row r="1887" spans="1:14" x14ac:dyDescent="0.25">
      <c r="A1887" s="56" t="s">
        <v>673</v>
      </c>
      <c r="B1887" s="56"/>
      <c r="C1887" s="56" t="s">
        <v>357</v>
      </c>
      <c r="D1887" s="56" t="s">
        <v>358</v>
      </c>
      <c r="E1887" s="56" t="s">
        <v>608</v>
      </c>
      <c r="F1887" s="56" t="s">
        <v>529</v>
      </c>
      <c r="G1887" s="56"/>
      <c r="H1887" s="56"/>
      <c r="I1887" s="56" t="s">
        <v>110</v>
      </c>
      <c r="J1887" s="56" t="s">
        <v>476</v>
      </c>
      <c r="K1887" s="56" t="s">
        <v>52</v>
      </c>
      <c r="L1887" s="56">
        <v>0</v>
      </c>
      <c r="M1887" s="56" t="str">
        <f t="shared" si="58"/>
        <v>TB_ANA_DD_SALES.SALES_TOT_CNT</v>
      </c>
      <c r="N1887" s="54" t="str">
        <f t="shared" si="59"/>
        <v>일매출^TB_ANA_DD_SALES^매출총건수^SALES_TOT_CNT^^NUMBER^20,5^Y^0</v>
      </c>
    </row>
    <row r="1888" spans="1:14" x14ac:dyDescent="0.25">
      <c r="A1888" s="56" t="s">
        <v>673</v>
      </c>
      <c r="B1888" s="56"/>
      <c r="C1888" s="56" t="s">
        <v>357</v>
      </c>
      <c r="D1888" s="56" t="s">
        <v>358</v>
      </c>
      <c r="E1888" s="56" t="s">
        <v>2266</v>
      </c>
      <c r="F1888" s="56" t="s">
        <v>2267</v>
      </c>
      <c r="G1888" s="56"/>
      <c r="H1888" s="56"/>
      <c r="I1888" s="56" t="s">
        <v>110</v>
      </c>
      <c r="J1888" s="56" t="s">
        <v>476</v>
      </c>
      <c r="K1888" s="56" t="s">
        <v>52</v>
      </c>
      <c r="L1888" s="56">
        <v>0</v>
      </c>
      <c r="M1888" s="56" t="str">
        <f t="shared" si="58"/>
        <v>TB_ANA_DD_SALES.SALES_CNCL_CNT</v>
      </c>
      <c r="N1888" s="54" t="str">
        <f t="shared" si="59"/>
        <v>일매출^TB_ANA_DD_SALES^매출취소건수^SALES_CNCL_CNT^^NUMBER^20,5^Y^0</v>
      </c>
    </row>
    <row r="1889" spans="1:14" x14ac:dyDescent="0.25">
      <c r="A1889" s="56" t="s">
        <v>673</v>
      </c>
      <c r="B1889" s="56"/>
      <c r="C1889" s="56" t="s">
        <v>357</v>
      </c>
      <c r="D1889" s="56" t="s">
        <v>358</v>
      </c>
      <c r="E1889" s="56" t="s">
        <v>2268</v>
      </c>
      <c r="F1889" s="56" t="s">
        <v>2269</v>
      </c>
      <c r="G1889" s="56"/>
      <c r="H1889" s="56"/>
      <c r="I1889" s="56" t="s">
        <v>110</v>
      </c>
      <c r="J1889" s="56" t="s">
        <v>476</v>
      </c>
      <c r="K1889" s="56" t="s">
        <v>52</v>
      </c>
      <c r="L1889" s="56">
        <v>0</v>
      </c>
      <c r="M1889" s="56" t="str">
        <f t="shared" si="58"/>
        <v>TB_ANA_DD_SALES.SALES_CNCL_TOT_AMT</v>
      </c>
      <c r="N1889" s="54" t="str">
        <f t="shared" si="59"/>
        <v>일매출^TB_ANA_DD_SALES^매출취소총금액^SALES_CNCL_TOT_AMT^^NUMBER^20,5^Y^0</v>
      </c>
    </row>
    <row r="1890" spans="1:14" x14ac:dyDescent="0.25">
      <c r="A1890" s="56" t="s">
        <v>673</v>
      </c>
      <c r="B1890" s="56"/>
      <c r="C1890" s="56" t="s">
        <v>357</v>
      </c>
      <c r="D1890" s="56" t="s">
        <v>358</v>
      </c>
      <c r="E1890" s="56" t="s">
        <v>2270</v>
      </c>
      <c r="F1890" s="56" t="s">
        <v>2271</v>
      </c>
      <c r="G1890" s="56"/>
      <c r="H1890" s="56"/>
      <c r="I1890" s="56" t="s">
        <v>110</v>
      </c>
      <c r="J1890" s="56" t="s">
        <v>476</v>
      </c>
      <c r="K1890" s="56" t="s">
        <v>52</v>
      </c>
      <c r="L1890" s="56">
        <v>0</v>
      </c>
      <c r="M1890" s="56" t="str">
        <f t="shared" si="58"/>
        <v>TB_ANA_DD_SALES.CASH_CNCL_AMT</v>
      </c>
      <c r="N1890" s="54" t="str">
        <f t="shared" si="59"/>
        <v>일매출^TB_ANA_DD_SALES^현금취소금액^CASH_CNCL_AMT^^NUMBER^20,5^Y^0</v>
      </c>
    </row>
    <row r="1891" spans="1:14" x14ac:dyDescent="0.25">
      <c r="A1891" s="56" t="s">
        <v>673</v>
      </c>
      <c r="B1891" s="56"/>
      <c r="C1891" s="56" t="s">
        <v>357</v>
      </c>
      <c r="D1891" s="56" t="s">
        <v>358</v>
      </c>
      <c r="E1891" s="56" t="s">
        <v>2272</v>
      </c>
      <c r="F1891" s="56" t="s">
        <v>2273</v>
      </c>
      <c r="G1891" s="56"/>
      <c r="H1891" s="56"/>
      <c r="I1891" s="56" t="s">
        <v>110</v>
      </c>
      <c r="J1891" s="56" t="s">
        <v>476</v>
      </c>
      <c r="K1891" s="56" t="s">
        <v>52</v>
      </c>
      <c r="L1891" s="56">
        <v>0</v>
      </c>
      <c r="M1891" s="56" t="str">
        <f t="shared" si="58"/>
        <v>TB_ANA_DD_SALES.CARD_CNCL_AMT</v>
      </c>
      <c r="N1891" s="54" t="str">
        <f t="shared" si="59"/>
        <v>일매출^TB_ANA_DD_SALES^카드취소금액^CARD_CNCL_AMT^^NUMBER^20,5^Y^0</v>
      </c>
    </row>
    <row r="1892" spans="1:14" x14ac:dyDescent="0.25">
      <c r="A1892" s="56" t="s">
        <v>673</v>
      </c>
      <c r="B1892" s="56"/>
      <c r="C1892" s="56" t="s">
        <v>357</v>
      </c>
      <c r="D1892" s="56" t="s">
        <v>358</v>
      </c>
      <c r="E1892" s="56" t="s">
        <v>2274</v>
      </c>
      <c r="F1892" s="56" t="s">
        <v>2275</v>
      </c>
      <c r="G1892" s="56"/>
      <c r="H1892" s="56"/>
      <c r="I1892" s="56" t="s">
        <v>110</v>
      </c>
      <c r="J1892" s="56" t="s">
        <v>476</v>
      </c>
      <c r="K1892" s="56" t="s">
        <v>52</v>
      </c>
      <c r="L1892" s="56">
        <v>0</v>
      </c>
      <c r="M1892" s="56" t="str">
        <f t="shared" si="58"/>
        <v>TB_ANA_DD_SALES.POINT_SALES_CNCL_AMT</v>
      </c>
      <c r="N1892" s="54" t="str">
        <f t="shared" si="59"/>
        <v>일매출^TB_ANA_DD_SALES^포인트매출취소금액^POINT_SALES_CNCL_AMT^^NUMBER^20,5^Y^0</v>
      </c>
    </row>
    <row r="1893" spans="1:14" x14ac:dyDescent="0.25">
      <c r="A1893" s="56" t="s">
        <v>673</v>
      </c>
      <c r="B1893" s="56"/>
      <c r="C1893" s="56" t="s">
        <v>357</v>
      </c>
      <c r="D1893" s="56" t="s">
        <v>358</v>
      </c>
      <c r="E1893" s="56" t="s">
        <v>2276</v>
      </c>
      <c r="F1893" s="56" t="s">
        <v>2277</v>
      </c>
      <c r="G1893" s="56"/>
      <c r="H1893" s="56"/>
      <c r="I1893" s="56" t="s">
        <v>110</v>
      </c>
      <c r="J1893" s="56" t="s">
        <v>476</v>
      </c>
      <c r="K1893" s="56" t="s">
        <v>52</v>
      </c>
      <c r="L1893" s="56">
        <v>0</v>
      </c>
      <c r="M1893" s="56" t="str">
        <f t="shared" si="58"/>
        <v>TB_ANA_DD_SALES.ETC_SALES_CNCL_AMT</v>
      </c>
      <c r="N1893" s="54" t="str">
        <f t="shared" si="59"/>
        <v>일매출^TB_ANA_DD_SALES^기타매출취소금액^ETC_SALES_CNCL_AMT^^NUMBER^20,5^Y^0</v>
      </c>
    </row>
    <row r="1894" spans="1:14" x14ac:dyDescent="0.25">
      <c r="A1894" s="56" t="s">
        <v>673</v>
      </c>
      <c r="B1894" s="56"/>
      <c r="C1894" s="56" t="s">
        <v>357</v>
      </c>
      <c r="D1894" s="56" t="s">
        <v>358</v>
      </c>
      <c r="E1894" s="56" t="s">
        <v>2278</v>
      </c>
      <c r="F1894" s="56" t="s">
        <v>2279</v>
      </c>
      <c r="G1894" s="56"/>
      <c r="H1894" s="56"/>
      <c r="I1894" s="56" t="s">
        <v>110</v>
      </c>
      <c r="J1894" s="56" t="s">
        <v>476</v>
      </c>
      <c r="K1894" s="56" t="s">
        <v>52</v>
      </c>
      <c r="L1894" s="56">
        <v>0</v>
      </c>
      <c r="M1894" s="56" t="str">
        <f t="shared" si="58"/>
        <v>TB_ANA_DD_SALES.CUST_CNT</v>
      </c>
      <c r="N1894" s="54" t="str">
        <f t="shared" si="59"/>
        <v>일매출^TB_ANA_DD_SALES^고객수^CUST_CNT^^NUMBER^20,5^Y^0</v>
      </c>
    </row>
    <row r="1895" spans="1:14" x14ac:dyDescent="0.25">
      <c r="A1895" s="56" t="s">
        <v>673</v>
      </c>
      <c r="B1895" s="56"/>
      <c r="C1895" s="56" t="s">
        <v>357</v>
      </c>
      <c r="D1895" s="56" t="s">
        <v>358</v>
      </c>
      <c r="E1895" s="56" t="s">
        <v>53</v>
      </c>
      <c r="F1895" s="56" t="s">
        <v>54</v>
      </c>
      <c r="G1895" s="56"/>
      <c r="H1895" s="56"/>
      <c r="I1895" s="56" t="s">
        <v>37</v>
      </c>
      <c r="J1895" s="56">
        <v>14</v>
      </c>
      <c r="K1895" s="56" t="s">
        <v>52</v>
      </c>
      <c r="L1895" s="56"/>
      <c r="M1895" s="56" t="str">
        <f t="shared" si="58"/>
        <v>TB_ANA_DD_SALES.REG_DTM</v>
      </c>
      <c r="N1895" s="54" t="str">
        <f t="shared" si="59"/>
        <v>일매출^TB_ANA_DD_SALES^등록일시^REG_DTM^^VARCHAR2^14^Y^</v>
      </c>
    </row>
    <row r="1896" spans="1:14" x14ac:dyDescent="0.25">
      <c r="A1896" s="56" t="s">
        <v>673</v>
      </c>
      <c r="B1896" s="56"/>
      <c r="C1896" s="56" t="s">
        <v>357</v>
      </c>
      <c r="D1896" s="56" t="s">
        <v>358</v>
      </c>
      <c r="E1896" s="56" t="s">
        <v>55</v>
      </c>
      <c r="F1896" s="56" t="s">
        <v>56</v>
      </c>
      <c r="G1896" s="56"/>
      <c r="H1896" s="56"/>
      <c r="I1896" s="56" t="s">
        <v>37</v>
      </c>
      <c r="J1896" s="56">
        <v>32</v>
      </c>
      <c r="K1896" s="56" t="s">
        <v>52</v>
      </c>
      <c r="L1896" s="56"/>
      <c r="M1896" s="56" t="str">
        <f t="shared" si="58"/>
        <v>TB_ANA_DD_SALES.REGR_ID</v>
      </c>
      <c r="N1896" s="54" t="str">
        <f t="shared" si="59"/>
        <v>일매출^TB_ANA_DD_SALES^등록자ID^REGR_ID^^VARCHAR2^32^Y^</v>
      </c>
    </row>
    <row r="1897" spans="1:14" x14ac:dyDescent="0.25">
      <c r="A1897" s="56" t="s">
        <v>673</v>
      </c>
      <c r="B1897" s="56"/>
      <c r="C1897" s="56" t="s">
        <v>357</v>
      </c>
      <c r="D1897" s="56" t="s">
        <v>358</v>
      </c>
      <c r="E1897" s="56" t="s">
        <v>57</v>
      </c>
      <c r="F1897" s="56" t="s">
        <v>58</v>
      </c>
      <c r="G1897" s="56"/>
      <c r="H1897" s="56"/>
      <c r="I1897" s="56" t="s">
        <v>37</v>
      </c>
      <c r="J1897" s="56">
        <v>14</v>
      </c>
      <c r="K1897" s="56" t="s">
        <v>52</v>
      </c>
      <c r="L1897" s="56"/>
      <c r="M1897" s="56" t="str">
        <f t="shared" si="58"/>
        <v>TB_ANA_DD_SALES.MOD_DTM</v>
      </c>
      <c r="N1897" s="54" t="str">
        <f t="shared" si="59"/>
        <v>일매출^TB_ANA_DD_SALES^수정일시^MOD_DTM^^VARCHAR2^14^Y^</v>
      </c>
    </row>
    <row r="1898" spans="1:14" x14ac:dyDescent="0.25">
      <c r="A1898" s="56" t="s">
        <v>673</v>
      </c>
      <c r="B1898" s="56"/>
      <c r="C1898" s="56" t="s">
        <v>357</v>
      </c>
      <c r="D1898" s="56" t="s">
        <v>358</v>
      </c>
      <c r="E1898" s="56" t="s">
        <v>59</v>
      </c>
      <c r="F1898" s="56" t="s">
        <v>60</v>
      </c>
      <c r="G1898" s="56"/>
      <c r="H1898" s="56"/>
      <c r="I1898" s="56" t="s">
        <v>37</v>
      </c>
      <c r="J1898" s="56">
        <v>32</v>
      </c>
      <c r="K1898" s="56" t="s">
        <v>52</v>
      </c>
      <c r="L1898" s="56"/>
      <c r="M1898" s="56" t="str">
        <f t="shared" si="58"/>
        <v>TB_ANA_DD_SALES.MODR_ID</v>
      </c>
      <c r="N1898" s="54" t="str">
        <f t="shared" si="59"/>
        <v>일매출^TB_ANA_DD_SALES^수정자ID^MODR_ID^^VARCHAR2^32^Y^</v>
      </c>
    </row>
    <row r="1899" spans="1:14" x14ac:dyDescent="0.25">
      <c r="A1899" s="56" t="s">
        <v>673</v>
      </c>
      <c r="B1899" s="56"/>
      <c r="C1899" s="56" t="s">
        <v>357</v>
      </c>
      <c r="D1899" s="56" t="s">
        <v>358</v>
      </c>
      <c r="E1899" s="56" t="s">
        <v>2280</v>
      </c>
      <c r="F1899" s="56" t="s">
        <v>2281</v>
      </c>
      <c r="G1899" s="56"/>
      <c r="H1899" s="56"/>
      <c r="I1899" s="56" t="s">
        <v>110</v>
      </c>
      <c r="J1899" s="56" t="s">
        <v>476</v>
      </c>
      <c r="K1899" s="56" t="s">
        <v>52</v>
      </c>
      <c r="L1899" s="56">
        <v>0</v>
      </c>
      <c r="M1899" s="56" t="str">
        <f t="shared" si="58"/>
        <v>TB_ANA_DD_SALES.PROM_USE_POINT_CNCL_AMT</v>
      </c>
      <c r="N1899" s="54" t="str">
        <f t="shared" si="59"/>
        <v>일매출^TB_ANA_DD_SALES^프로모션사용포인트취소금액^PROM_USE_POINT_CNCL_AMT^^NUMBER^20,5^Y^0</v>
      </c>
    </row>
    <row r="1900" spans="1:14" x14ac:dyDescent="0.25">
      <c r="A1900" s="56" t="s">
        <v>673</v>
      </c>
      <c r="B1900" s="56"/>
      <c r="C1900" s="56" t="s">
        <v>357</v>
      </c>
      <c r="D1900" s="56" t="s">
        <v>358</v>
      </c>
      <c r="E1900" s="56" t="s">
        <v>2282</v>
      </c>
      <c r="F1900" s="56" t="s">
        <v>2283</v>
      </c>
      <c r="G1900" s="56"/>
      <c r="H1900" s="56"/>
      <c r="I1900" s="56" t="s">
        <v>110</v>
      </c>
      <c r="J1900" s="56" t="s">
        <v>476</v>
      </c>
      <c r="K1900" s="56" t="s">
        <v>52</v>
      </c>
      <c r="L1900" s="56">
        <v>0</v>
      </c>
      <c r="M1900" s="56" t="str">
        <f t="shared" si="58"/>
        <v>TB_ANA_DD_SALES.ACC_POINT_CNCL_AMT</v>
      </c>
      <c r="N1900" s="54" t="str">
        <f t="shared" si="59"/>
        <v>일매출^TB_ANA_DD_SALES^적립포인트취소금액^ACC_POINT_CNCL_AMT^^NUMBER^20,5^Y^0</v>
      </c>
    </row>
    <row r="1901" spans="1:14" x14ac:dyDescent="0.25">
      <c r="A1901" s="56" t="s">
        <v>673</v>
      </c>
      <c r="B1901" s="56"/>
      <c r="C1901" s="56" t="s">
        <v>357</v>
      </c>
      <c r="D1901" s="56" t="s">
        <v>358</v>
      </c>
      <c r="E1901" s="56" t="s">
        <v>2284</v>
      </c>
      <c r="F1901" s="56" t="s">
        <v>2285</v>
      </c>
      <c r="G1901" s="56"/>
      <c r="H1901" s="56"/>
      <c r="I1901" s="56" t="s">
        <v>110</v>
      </c>
      <c r="J1901" s="56" t="s">
        <v>476</v>
      </c>
      <c r="K1901" s="56" t="s">
        <v>52</v>
      </c>
      <c r="L1901" s="56">
        <v>0</v>
      </c>
      <c r="M1901" s="56" t="str">
        <f t="shared" si="58"/>
        <v>TB_ANA_DD_SALES.PROM_PRESENT_AMT</v>
      </c>
      <c r="N1901" s="54" t="str">
        <f t="shared" si="59"/>
        <v>일매출^TB_ANA_DD_SALES^프로모션증정금액^PROM_PRESENT_AMT^^NUMBER^20,5^Y^0</v>
      </c>
    </row>
    <row r="1902" spans="1:14" x14ac:dyDescent="0.25">
      <c r="A1902" s="56" t="s">
        <v>673</v>
      </c>
      <c r="B1902" s="56"/>
      <c r="C1902" s="56" t="s">
        <v>371</v>
      </c>
      <c r="D1902" s="56" t="s">
        <v>372</v>
      </c>
      <c r="E1902" s="56" t="s">
        <v>477</v>
      </c>
      <c r="F1902" s="56" t="s">
        <v>479</v>
      </c>
      <c r="G1902" s="56" t="s">
        <v>52</v>
      </c>
      <c r="H1902" s="56"/>
      <c r="I1902" s="56" t="s">
        <v>37</v>
      </c>
      <c r="J1902" s="56">
        <v>8</v>
      </c>
      <c r="K1902" s="56" t="s">
        <v>52</v>
      </c>
      <c r="L1902" s="56"/>
      <c r="M1902" s="56" t="str">
        <f t="shared" si="58"/>
        <v>TB_ANA_DD_SALES_PAY_WAY.SALES_DT</v>
      </c>
      <c r="N1902" s="54" t="str">
        <f t="shared" si="59"/>
        <v>일매출결제수단^TB_ANA_DD_SALES_PAY_WAY^매출일자^SALES_DT^Y^VARCHAR2^8^Y^</v>
      </c>
    </row>
    <row r="1903" spans="1:14" x14ac:dyDescent="0.25">
      <c r="A1903" s="56" t="s">
        <v>673</v>
      </c>
      <c r="B1903" s="56"/>
      <c r="C1903" s="56" t="s">
        <v>371</v>
      </c>
      <c r="D1903" s="56" t="s">
        <v>372</v>
      </c>
      <c r="E1903" s="56" t="s">
        <v>472</v>
      </c>
      <c r="F1903" s="56" t="s">
        <v>64</v>
      </c>
      <c r="G1903" s="56" t="s">
        <v>52</v>
      </c>
      <c r="H1903" s="56"/>
      <c r="I1903" s="56" t="s">
        <v>37</v>
      </c>
      <c r="J1903" s="56">
        <v>10</v>
      </c>
      <c r="K1903" s="56" t="s">
        <v>52</v>
      </c>
      <c r="L1903" s="56"/>
      <c r="M1903" s="56" t="str">
        <f t="shared" si="58"/>
        <v>TB_ANA_DD_SALES_PAY_WAY.SHOP_CD</v>
      </c>
      <c r="N1903" s="54" t="str">
        <f t="shared" si="59"/>
        <v>일매출결제수단^TB_ANA_DD_SALES_PAY_WAY^매장코드^SHOP_CD^Y^VARCHAR2^10^Y^</v>
      </c>
    </row>
    <row r="1904" spans="1:14" x14ac:dyDescent="0.25">
      <c r="A1904" s="56" t="s">
        <v>673</v>
      </c>
      <c r="B1904" s="56"/>
      <c r="C1904" s="56" t="s">
        <v>371</v>
      </c>
      <c r="D1904" s="56" t="s">
        <v>372</v>
      </c>
      <c r="E1904" s="56" t="s">
        <v>2357</v>
      </c>
      <c r="F1904" s="56" t="s">
        <v>2358</v>
      </c>
      <c r="G1904" s="56" t="s">
        <v>52</v>
      </c>
      <c r="H1904" s="56"/>
      <c r="I1904" s="56" t="s">
        <v>37</v>
      </c>
      <c r="J1904" s="56">
        <v>3</v>
      </c>
      <c r="K1904" s="56" t="s">
        <v>52</v>
      </c>
      <c r="L1904" s="56"/>
      <c r="M1904" s="56" t="str">
        <f t="shared" si="58"/>
        <v>TB_ANA_DD_SALES_PAY_WAY.PAY_WAY_CD</v>
      </c>
      <c r="N1904" s="54" t="str">
        <f t="shared" si="59"/>
        <v>일매출결제수단^TB_ANA_DD_SALES_PAY_WAY^결제수단코드^PAY_WAY_CD^Y^VARCHAR2^3^Y^</v>
      </c>
    </row>
    <row r="1905" spans="1:14" x14ac:dyDescent="0.25">
      <c r="A1905" s="56" t="s">
        <v>673</v>
      </c>
      <c r="B1905" s="56"/>
      <c r="C1905" s="56" t="s">
        <v>371</v>
      </c>
      <c r="D1905" s="56" t="s">
        <v>372</v>
      </c>
      <c r="E1905" s="56" t="s">
        <v>2359</v>
      </c>
      <c r="F1905" s="56" t="s">
        <v>2360</v>
      </c>
      <c r="G1905" s="56" t="s">
        <v>52</v>
      </c>
      <c r="H1905" s="56"/>
      <c r="I1905" s="56" t="s">
        <v>37</v>
      </c>
      <c r="J1905" s="56">
        <v>3</v>
      </c>
      <c r="K1905" s="56" t="s">
        <v>52</v>
      </c>
      <c r="L1905" s="56"/>
      <c r="M1905" s="56" t="str">
        <f t="shared" ref="M1905:M1968" si="60">CONCATENATE(D1905,".",F1905)</f>
        <v>TB_ANA_DD_SALES_PAY_WAY.PAY_WAY_DTL_CD</v>
      </c>
      <c r="N1905" s="54" t="str">
        <f t="shared" si="59"/>
        <v>일매출결제수단^TB_ANA_DD_SALES_PAY_WAY^결제수단상세코드^PAY_WAY_DTL_CD^Y^VARCHAR2^3^Y^</v>
      </c>
    </row>
    <row r="1906" spans="1:14" x14ac:dyDescent="0.25">
      <c r="A1906" s="56" t="s">
        <v>673</v>
      </c>
      <c r="B1906" s="56"/>
      <c r="C1906" s="56" t="s">
        <v>371</v>
      </c>
      <c r="D1906" s="56" t="s">
        <v>372</v>
      </c>
      <c r="E1906" s="56" t="s">
        <v>2361</v>
      </c>
      <c r="F1906" s="56" t="s">
        <v>2362</v>
      </c>
      <c r="G1906" s="56"/>
      <c r="H1906" s="56"/>
      <c r="I1906" s="56" t="s">
        <v>110</v>
      </c>
      <c r="J1906" s="56" t="s">
        <v>476</v>
      </c>
      <c r="K1906" s="56" t="s">
        <v>52</v>
      </c>
      <c r="L1906" s="56">
        <v>0</v>
      </c>
      <c r="M1906" s="56" t="str">
        <f t="shared" si="60"/>
        <v>TB_ANA_DD_SALES_PAY_WAY.PAY_AMT</v>
      </c>
      <c r="N1906" s="54" t="str">
        <f t="shared" si="59"/>
        <v>일매출결제수단^TB_ANA_DD_SALES_PAY_WAY^결제금액^PAY_AMT^^NUMBER^20,5^Y^0</v>
      </c>
    </row>
    <row r="1907" spans="1:14" x14ac:dyDescent="0.25">
      <c r="A1907" s="56" t="s">
        <v>673</v>
      </c>
      <c r="B1907" s="56"/>
      <c r="C1907" s="56" t="s">
        <v>371</v>
      </c>
      <c r="D1907" s="56" t="s">
        <v>372</v>
      </c>
      <c r="E1907" s="56" t="s">
        <v>2363</v>
      </c>
      <c r="F1907" s="56" t="s">
        <v>2364</v>
      </c>
      <c r="G1907" s="56"/>
      <c r="H1907" s="56"/>
      <c r="I1907" s="56" t="s">
        <v>110</v>
      </c>
      <c r="J1907" s="56" t="s">
        <v>476</v>
      </c>
      <c r="K1907" s="56" t="s">
        <v>52</v>
      </c>
      <c r="L1907" s="56">
        <v>0</v>
      </c>
      <c r="M1907" s="56" t="str">
        <f t="shared" si="60"/>
        <v>TB_ANA_DD_SALES_PAY_WAY.PAY_CNCL_AMT</v>
      </c>
      <c r="N1907" s="54" t="str">
        <f t="shared" si="59"/>
        <v>일매출결제수단^TB_ANA_DD_SALES_PAY_WAY^결제취소금액^PAY_CNCL_AMT^^NUMBER^20,5^Y^0</v>
      </c>
    </row>
    <row r="1908" spans="1:14" x14ac:dyDescent="0.25">
      <c r="A1908" s="56" t="s">
        <v>673</v>
      </c>
      <c r="B1908" s="56"/>
      <c r="C1908" s="56" t="s">
        <v>371</v>
      </c>
      <c r="D1908" s="56" t="s">
        <v>372</v>
      </c>
      <c r="E1908" s="56" t="s">
        <v>2365</v>
      </c>
      <c r="F1908" s="56" t="s">
        <v>2366</v>
      </c>
      <c r="G1908" s="56"/>
      <c r="H1908" s="56"/>
      <c r="I1908" s="56" t="s">
        <v>110</v>
      </c>
      <c r="J1908" s="56">
        <v>5</v>
      </c>
      <c r="K1908" s="56" t="s">
        <v>52</v>
      </c>
      <c r="L1908" s="56">
        <v>0</v>
      </c>
      <c r="M1908" s="56" t="str">
        <f t="shared" si="60"/>
        <v>TB_ANA_DD_SALES_PAY_WAY.PAY_CNT</v>
      </c>
      <c r="N1908" s="54" t="str">
        <f t="shared" si="59"/>
        <v>일매출결제수단^TB_ANA_DD_SALES_PAY_WAY^결제건수^PAY_CNT^^NUMBER^5^Y^0</v>
      </c>
    </row>
    <row r="1909" spans="1:14" x14ac:dyDescent="0.25">
      <c r="A1909" s="56" t="s">
        <v>673</v>
      </c>
      <c r="B1909" s="56"/>
      <c r="C1909" s="56" t="s">
        <v>371</v>
      </c>
      <c r="D1909" s="56" t="s">
        <v>372</v>
      </c>
      <c r="E1909" s="56" t="s">
        <v>2367</v>
      </c>
      <c r="F1909" s="56" t="s">
        <v>2368</v>
      </c>
      <c r="G1909" s="56"/>
      <c r="H1909" s="56"/>
      <c r="I1909" s="56" t="s">
        <v>110</v>
      </c>
      <c r="J1909" s="56">
        <v>5</v>
      </c>
      <c r="K1909" s="56" t="s">
        <v>52</v>
      </c>
      <c r="L1909" s="56">
        <v>0</v>
      </c>
      <c r="M1909" s="56" t="str">
        <f t="shared" si="60"/>
        <v>TB_ANA_DD_SALES_PAY_WAY.PAY_CNCL_CNT</v>
      </c>
      <c r="N1909" s="54" t="str">
        <f t="shared" si="59"/>
        <v>일매출결제수단^TB_ANA_DD_SALES_PAY_WAY^결제취소건수^PAY_CNCL_CNT^^NUMBER^5^Y^0</v>
      </c>
    </row>
    <row r="1910" spans="1:14" x14ac:dyDescent="0.25">
      <c r="A1910" s="56" t="s">
        <v>673</v>
      </c>
      <c r="B1910" s="56"/>
      <c r="C1910" s="56" t="s">
        <v>371</v>
      </c>
      <c r="D1910" s="56" t="s">
        <v>372</v>
      </c>
      <c r="E1910" s="56" t="s">
        <v>53</v>
      </c>
      <c r="F1910" s="56" t="s">
        <v>54</v>
      </c>
      <c r="G1910" s="56"/>
      <c r="H1910" s="56"/>
      <c r="I1910" s="56" t="s">
        <v>37</v>
      </c>
      <c r="J1910" s="56">
        <v>14</v>
      </c>
      <c r="K1910" s="56" t="s">
        <v>52</v>
      </c>
      <c r="L1910" s="56"/>
      <c r="M1910" s="56" t="str">
        <f t="shared" si="60"/>
        <v>TB_ANA_DD_SALES_PAY_WAY.REG_DTM</v>
      </c>
      <c r="N1910" s="54" t="str">
        <f t="shared" si="59"/>
        <v>일매출결제수단^TB_ANA_DD_SALES_PAY_WAY^등록일시^REG_DTM^^VARCHAR2^14^Y^</v>
      </c>
    </row>
    <row r="1911" spans="1:14" x14ac:dyDescent="0.25">
      <c r="A1911" s="56" t="s">
        <v>673</v>
      </c>
      <c r="B1911" s="56"/>
      <c r="C1911" s="56" t="s">
        <v>371</v>
      </c>
      <c r="D1911" s="56" t="s">
        <v>372</v>
      </c>
      <c r="E1911" s="56" t="s">
        <v>55</v>
      </c>
      <c r="F1911" s="56" t="s">
        <v>56</v>
      </c>
      <c r="G1911" s="56"/>
      <c r="H1911" s="56"/>
      <c r="I1911" s="56" t="s">
        <v>37</v>
      </c>
      <c r="J1911" s="56">
        <v>32</v>
      </c>
      <c r="K1911" s="56" t="s">
        <v>52</v>
      </c>
      <c r="L1911" s="56"/>
      <c r="M1911" s="56" t="str">
        <f t="shared" si="60"/>
        <v>TB_ANA_DD_SALES_PAY_WAY.REGR_ID</v>
      </c>
      <c r="N1911" s="54" t="str">
        <f t="shared" si="59"/>
        <v>일매출결제수단^TB_ANA_DD_SALES_PAY_WAY^등록자ID^REGR_ID^^VARCHAR2^32^Y^</v>
      </c>
    </row>
    <row r="1912" spans="1:14" x14ac:dyDescent="0.25">
      <c r="A1912" s="56" t="s">
        <v>673</v>
      </c>
      <c r="B1912" s="56"/>
      <c r="C1912" s="56" t="s">
        <v>371</v>
      </c>
      <c r="D1912" s="56" t="s">
        <v>372</v>
      </c>
      <c r="E1912" s="56" t="s">
        <v>57</v>
      </c>
      <c r="F1912" s="56" t="s">
        <v>58</v>
      </c>
      <c r="G1912" s="56"/>
      <c r="H1912" s="56"/>
      <c r="I1912" s="56" t="s">
        <v>37</v>
      </c>
      <c r="J1912" s="56">
        <v>14</v>
      </c>
      <c r="K1912" s="56" t="s">
        <v>52</v>
      </c>
      <c r="L1912" s="56"/>
      <c r="M1912" s="56" t="str">
        <f t="shared" si="60"/>
        <v>TB_ANA_DD_SALES_PAY_WAY.MOD_DTM</v>
      </c>
      <c r="N1912" s="54" t="str">
        <f t="shared" si="59"/>
        <v>일매출결제수단^TB_ANA_DD_SALES_PAY_WAY^수정일시^MOD_DTM^^VARCHAR2^14^Y^</v>
      </c>
    </row>
    <row r="1913" spans="1:14" x14ac:dyDescent="0.25">
      <c r="A1913" s="56" t="s">
        <v>673</v>
      </c>
      <c r="B1913" s="56"/>
      <c r="C1913" s="56" t="s">
        <v>371</v>
      </c>
      <c r="D1913" s="56" t="s">
        <v>372</v>
      </c>
      <c r="E1913" s="56" t="s">
        <v>59</v>
      </c>
      <c r="F1913" s="56" t="s">
        <v>60</v>
      </c>
      <c r="G1913" s="56"/>
      <c r="H1913" s="56"/>
      <c r="I1913" s="56" t="s">
        <v>37</v>
      </c>
      <c r="J1913" s="56">
        <v>32</v>
      </c>
      <c r="K1913" s="56" t="s">
        <v>52</v>
      </c>
      <c r="L1913" s="56"/>
      <c r="M1913" s="56" t="str">
        <f t="shared" si="60"/>
        <v>TB_ANA_DD_SALES_PAY_WAY.MODR_ID</v>
      </c>
      <c r="N1913" s="54" t="str">
        <f t="shared" si="59"/>
        <v>일매출결제수단^TB_ANA_DD_SALES_PAY_WAY^수정자ID^MODR_ID^^VARCHAR2^32^Y^</v>
      </c>
    </row>
    <row r="1914" spans="1:14" x14ac:dyDescent="0.25">
      <c r="A1914" s="56" t="s">
        <v>673</v>
      </c>
      <c r="B1914" s="56"/>
      <c r="C1914" s="56" t="s">
        <v>674</v>
      </c>
      <c r="D1914" s="56" t="s">
        <v>675</v>
      </c>
      <c r="E1914" s="56" t="s">
        <v>477</v>
      </c>
      <c r="F1914" s="56" t="s">
        <v>479</v>
      </c>
      <c r="G1914" s="56" t="s">
        <v>52</v>
      </c>
      <c r="H1914" s="56"/>
      <c r="I1914" s="56" t="s">
        <v>37</v>
      </c>
      <c r="J1914" s="56">
        <v>8</v>
      </c>
      <c r="K1914" s="56" t="s">
        <v>52</v>
      </c>
      <c r="L1914" s="56"/>
      <c r="M1914" s="56" t="str">
        <f t="shared" si="60"/>
        <v>TB_ANA_DD_SALES_GRP_AMT.SALES_DT</v>
      </c>
      <c r="N1914" s="54" t="str">
        <f t="shared" si="59"/>
        <v>일매출그룹금액^TB_ANA_DD_SALES_GRP_AMT^매출일자^SALES_DT^Y^VARCHAR2^8^Y^</v>
      </c>
    </row>
    <row r="1915" spans="1:14" x14ac:dyDescent="0.25">
      <c r="A1915" s="56" t="s">
        <v>673</v>
      </c>
      <c r="B1915" s="56"/>
      <c r="C1915" s="56" t="s">
        <v>674</v>
      </c>
      <c r="D1915" s="56" t="s">
        <v>675</v>
      </c>
      <c r="E1915" s="56" t="s">
        <v>472</v>
      </c>
      <c r="F1915" s="56" t="s">
        <v>64</v>
      </c>
      <c r="G1915" s="56" t="s">
        <v>52</v>
      </c>
      <c r="H1915" s="56"/>
      <c r="I1915" s="56" t="s">
        <v>37</v>
      </c>
      <c r="J1915" s="56">
        <v>10</v>
      </c>
      <c r="K1915" s="56" t="s">
        <v>52</v>
      </c>
      <c r="L1915" s="56"/>
      <c r="M1915" s="56" t="str">
        <f t="shared" si="60"/>
        <v>TB_ANA_DD_SALES_GRP_AMT.SHOP_CD</v>
      </c>
      <c r="N1915" s="54" t="str">
        <f t="shared" si="59"/>
        <v>일매출그룹금액^TB_ANA_DD_SALES_GRP_AMT^매장코드^SHOP_CD^Y^VARCHAR2^10^Y^</v>
      </c>
    </row>
    <row r="1916" spans="1:14" x14ac:dyDescent="0.25">
      <c r="A1916" s="56" t="s">
        <v>673</v>
      </c>
      <c r="B1916" s="56"/>
      <c r="C1916" s="56" t="s">
        <v>674</v>
      </c>
      <c r="D1916" s="56" t="s">
        <v>675</v>
      </c>
      <c r="E1916" s="56" t="s">
        <v>850</v>
      </c>
      <c r="F1916" s="56" t="s">
        <v>474</v>
      </c>
      <c r="G1916" s="56" t="s">
        <v>52</v>
      </c>
      <c r="H1916" s="56"/>
      <c r="I1916" s="56" t="s">
        <v>37</v>
      </c>
      <c r="J1916" s="56">
        <v>10</v>
      </c>
      <c r="K1916" s="56" t="s">
        <v>52</v>
      </c>
      <c r="L1916" s="56" t="s">
        <v>2352</v>
      </c>
      <c r="M1916" s="56" t="str">
        <f t="shared" si="60"/>
        <v>TB_ANA_DD_SALES_GRP_AMT.MEM_GRADE_CD</v>
      </c>
      <c r="N1916" s="54" t="str">
        <f t="shared" si="59"/>
        <v>일매출그룹금액^TB_ANA_DD_SALES_GRP_AMT^회원등급코드^MEM_GRADE_CD^Y^VARCHAR2^10^Y^'-'</v>
      </c>
    </row>
    <row r="1917" spans="1:14" x14ac:dyDescent="0.25">
      <c r="A1917" s="56" t="s">
        <v>673</v>
      </c>
      <c r="B1917" s="56"/>
      <c r="C1917" s="56" t="s">
        <v>674</v>
      </c>
      <c r="D1917" s="56" t="s">
        <v>675</v>
      </c>
      <c r="E1917" s="56" t="s">
        <v>2369</v>
      </c>
      <c r="F1917" s="56" t="s">
        <v>2370</v>
      </c>
      <c r="G1917" s="56" t="s">
        <v>52</v>
      </c>
      <c r="H1917" s="56"/>
      <c r="I1917" s="56" t="s">
        <v>110</v>
      </c>
      <c r="J1917" s="56" t="s">
        <v>476</v>
      </c>
      <c r="K1917" s="56" t="s">
        <v>52</v>
      </c>
      <c r="L1917" s="56">
        <v>0</v>
      </c>
      <c r="M1917" s="56" t="str">
        <f t="shared" si="60"/>
        <v>TB_ANA_DD_SALES_GRP_AMT.SALES_GRP_AMT</v>
      </c>
      <c r="N1917" s="54" t="str">
        <f t="shared" si="59"/>
        <v>일매출그룹금액^TB_ANA_DD_SALES_GRP_AMT^매출그룹금액^SALES_GRP_AMT^Y^NUMBER^20,5^Y^0</v>
      </c>
    </row>
    <row r="1918" spans="1:14" x14ac:dyDescent="0.25">
      <c r="A1918" s="56" t="s">
        <v>673</v>
      </c>
      <c r="B1918" s="56"/>
      <c r="C1918" s="56" t="s">
        <v>674</v>
      </c>
      <c r="D1918" s="56" t="s">
        <v>675</v>
      </c>
      <c r="E1918" s="56" t="s">
        <v>2371</v>
      </c>
      <c r="F1918" s="56" t="s">
        <v>2372</v>
      </c>
      <c r="G1918" s="56" t="s">
        <v>52</v>
      </c>
      <c r="H1918" s="56"/>
      <c r="I1918" s="56" t="s">
        <v>37</v>
      </c>
      <c r="J1918" s="56">
        <v>3</v>
      </c>
      <c r="K1918" s="56" t="s">
        <v>52</v>
      </c>
      <c r="L1918" s="56"/>
      <c r="M1918" s="56" t="str">
        <f t="shared" si="60"/>
        <v>TB_ANA_DD_SALES_GRP_AMT.SALES_DIV_CD</v>
      </c>
      <c r="N1918" s="54" t="str">
        <f t="shared" si="59"/>
        <v>일매출그룹금액^TB_ANA_DD_SALES_GRP_AMT^매출구분코드^SALES_DIV_CD^Y^VARCHAR2^3^Y^</v>
      </c>
    </row>
    <row r="1919" spans="1:14" x14ac:dyDescent="0.25">
      <c r="A1919" s="56" t="s">
        <v>673</v>
      </c>
      <c r="B1919" s="56"/>
      <c r="C1919" s="56" t="s">
        <v>674</v>
      </c>
      <c r="D1919" s="56" t="s">
        <v>675</v>
      </c>
      <c r="E1919" s="56" t="s">
        <v>2353</v>
      </c>
      <c r="F1919" s="56" t="s">
        <v>2354</v>
      </c>
      <c r="G1919" s="56" t="s">
        <v>52</v>
      </c>
      <c r="H1919" s="56"/>
      <c r="I1919" s="56" t="s">
        <v>37</v>
      </c>
      <c r="J1919" s="56">
        <v>1</v>
      </c>
      <c r="K1919" s="56" t="s">
        <v>52</v>
      </c>
      <c r="L1919" s="56" t="s">
        <v>2082</v>
      </c>
      <c r="M1919" s="56" t="str">
        <f t="shared" si="60"/>
        <v>TB_ANA_DD_SALES_GRP_AMT.NEW_YN</v>
      </c>
      <c r="N1919" s="54" t="str">
        <f t="shared" si="59"/>
        <v>일매출그룹금액^TB_ANA_DD_SALES_GRP_AMT^신규여부^NEW_YN^Y^VARCHAR2^1^Y^'N'</v>
      </c>
    </row>
    <row r="1920" spans="1:14" x14ac:dyDescent="0.25">
      <c r="A1920" s="56" t="s">
        <v>673</v>
      </c>
      <c r="B1920" s="56"/>
      <c r="C1920" s="56" t="s">
        <v>674</v>
      </c>
      <c r="D1920" s="56" t="s">
        <v>675</v>
      </c>
      <c r="E1920" s="56" t="s">
        <v>2373</v>
      </c>
      <c r="F1920" s="56" t="s">
        <v>2374</v>
      </c>
      <c r="G1920" s="56" t="s">
        <v>52</v>
      </c>
      <c r="H1920" s="56"/>
      <c r="I1920" s="56" t="s">
        <v>37</v>
      </c>
      <c r="J1920" s="56">
        <v>1</v>
      </c>
      <c r="K1920" s="56" t="s">
        <v>52</v>
      </c>
      <c r="L1920" s="56" t="s">
        <v>2082</v>
      </c>
      <c r="M1920" s="56" t="str">
        <f t="shared" si="60"/>
        <v>TB_ANA_DD_SALES_GRP_AMT.PROM_YN</v>
      </c>
      <c r="N1920" s="54" t="str">
        <f t="shared" si="59"/>
        <v>일매출그룹금액^TB_ANA_DD_SALES_GRP_AMT^프로모션여부^PROM_YN^Y^VARCHAR2^1^Y^'N'</v>
      </c>
    </row>
    <row r="1921" spans="1:14" x14ac:dyDescent="0.25">
      <c r="A1921" s="56" t="s">
        <v>673</v>
      </c>
      <c r="B1921" s="56"/>
      <c r="C1921" s="56" t="s">
        <v>674</v>
      </c>
      <c r="D1921" s="56" t="s">
        <v>675</v>
      </c>
      <c r="E1921" s="56" t="s">
        <v>491</v>
      </c>
      <c r="F1921" s="56" t="s">
        <v>498</v>
      </c>
      <c r="G1921" s="56"/>
      <c r="H1921" s="56"/>
      <c r="I1921" s="56" t="s">
        <v>110</v>
      </c>
      <c r="J1921" s="56" t="s">
        <v>476</v>
      </c>
      <c r="K1921" s="56" t="s">
        <v>52</v>
      </c>
      <c r="L1921" s="56">
        <v>0</v>
      </c>
      <c r="M1921" s="56" t="str">
        <f t="shared" si="60"/>
        <v>TB_ANA_DD_SALES_GRP_AMT.SALES_CNT</v>
      </c>
      <c r="N1921" s="54" t="str">
        <f t="shared" si="59"/>
        <v>일매출그룹금액^TB_ANA_DD_SALES_GRP_AMT^매출건수^SALES_CNT^^NUMBER^20,5^Y^0</v>
      </c>
    </row>
    <row r="1922" spans="1:14" x14ac:dyDescent="0.25">
      <c r="A1922" s="56" t="s">
        <v>673</v>
      </c>
      <c r="B1922" s="56"/>
      <c r="C1922" s="56" t="s">
        <v>674</v>
      </c>
      <c r="D1922" s="56" t="s">
        <v>675</v>
      </c>
      <c r="E1922" s="56" t="s">
        <v>486</v>
      </c>
      <c r="F1922" s="56" t="s">
        <v>493</v>
      </c>
      <c r="G1922" s="56"/>
      <c r="H1922" s="56"/>
      <c r="I1922" s="56" t="s">
        <v>110</v>
      </c>
      <c r="J1922" s="56" t="s">
        <v>476</v>
      </c>
      <c r="K1922" s="56" t="s">
        <v>52</v>
      </c>
      <c r="L1922" s="56">
        <v>0</v>
      </c>
      <c r="M1922" s="56" t="str">
        <f t="shared" si="60"/>
        <v>TB_ANA_DD_SALES_GRP_AMT.SALES_AMT</v>
      </c>
      <c r="N1922" s="54" t="str">
        <f t="shared" si="59"/>
        <v>일매출그룹금액^TB_ANA_DD_SALES_GRP_AMT^매출금액^SALES_AMT^^NUMBER^20,5^Y^0</v>
      </c>
    </row>
    <row r="1923" spans="1:14" x14ac:dyDescent="0.25">
      <c r="A1923" s="56" t="s">
        <v>673</v>
      </c>
      <c r="B1923" s="56"/>
      <c r="C1923" s="56" t="s">
        <v>674</v>
      </c>
      <c r="D1923" s="56" t="s">
        <v>675</v>
      </c>
      <c r="E1923" s="56" t="s">
        <v>2248</v>
      </c>
      <c r="F1923" s="56" t="s">
        <v>2249</v>
      </c>
      <c r="G1923" s="56"/>
      <c r="H1923" s="56"/>
      <c r="I1923" s="56" t="s">
        <v>110</v>
      </c>
      <c r="J1923" s="56" t="s">
        <v>476</v>
      </c>
      <c r="K1923" s="56" t="s">
        <v>52</v>
      </c>
      <c r="L1923" s="56">
        <v>0</v>
      </c>
      <c r="M1923" s="56" t="str">
        <f t="shared" si="60"/>
        <v>TB_ANA_DD_SALES_GRP_AMT.POINT_SALES_AMT</v>
      </c>
      <c r="N1923" s="54" t="str">
        <f t="shared" ref="N1923:N1986" si="61">SUBSTITUTE(CONCATENATE(C1923,"^",D1923,"^",E1923,"^",F1923,"^",G1923,"^",I1923,"^",J1923,"^",K1923,"^",TRIM(L1923)),"~","-")</f>
        <v>일매출그룹금액^TB_ANA_DD_SALES_GRP_AMT^포인트매출금액^POINT_SALES_AMT^^NUMBER^20,5^Y^0</v>
      </c>
    </row>
    <row r="1924" spans="1:14" x14ac:dyDescent="0.25">
      <c r="A1924" s="56" t="s">
        <v>673</v>
      </c>
      <c r="B1924" s="56"/>
      <c r="C1924" s="56" t="s">
        <v>674</v>
      </c>
      <c r="D1924" s="56" t="s">
        <v>675</v>
      </c>
      <c r="E1924" s="56" t="s">
        <v>53</v>
      </c>
      <c r="F1924" s="56" t="s">
        <v>54</v>
      </c>
      <c r="G1924" s="56"/>
      <c r="H1924" s="56"/>
      <c r="I1924" s="56" t="s">
        <v>37</v>
      </c>
      <c r="J1924" s="56">
        <v>14</v>
      </c>
      <c r="K1924" s="56" t="s">
        <v>52</v>
      </c>
      <c r="L1924" s="56"/>
      <c r="M1924" s="56" t="str">
        <f t="shared" si="60"/>
        <v>TB_ANA_DD_SALES_GRP_AMT.REG_DTM</v>
      </c>
      <c r="N1924" s="54" t="str">
        <f t="shared" si="61"/>
        <v>일매출그룹금액^TB_ANA_DD_SALES_GRP_AMT^등록일시^REG_DTM^^VARCHAR2^14^Y^</v>
      </c>
    </row>
    <row r="1925" spans="1:14" x14ac:dyDescent="0.25">
      <c r="A1925" s="56" t="s">
        <v>673</v>
      </c>
      <c r="B1925" s="56"/>
      <c r="C1925" s="56" t="s">
        <v>674</v>
      </c>
      <c r="D1925" s="56" t="s">
        <v>675</v>
      </c>
      <c r="E1925" s="56" t="s">
        <v>55</v>
      </c>
      <c r="F1925" s="56" t="s">
        <v>56</v>
      </c>
      <c r="G1925" s="56"/>
      <c r="H1925" s="56"/>
      <c r="I1925" s="56" t="s">
        <v>37</v>
      </c>
      <c r="J1925" s="56">
        <v>32</v>
      </c>
      <c r="K1925" s="56" t="s">
        <v>52</v>
      </c>
      <c r="L1925" s="56"/>
      <c r="M1925" s="56" t="str">
        <f t="shared" si="60"/>
        <v>TB_ANA_DD_SALES_GRP_AMT.REGR_ID</v>
      </c>
      <c r="N1925" s="54" t="str">
        <f t="shared" si="61"/>
        <v>일매출그룹금액^TB_ANA_DD_SALES_GRP_AMT^등록자ID^REGR_ID^^VARCHAR2^32^Y^</v>
      </c>
    </row>
    <row r="1926" spans="1:14" x14ac:dyDescent="0.25">
      <c r="A1926" s="56" t="s">
        <v>673</v>
      </c>
      <c r="B1926" s="56"/>
      <c r="C1926" s="56" t="s">
        <v>674</v>
      </c>
      <c r="D1926" s="56" t="s">
        <v>675</v>
      </c>
      <c r="E1926" s="56" t="s">
        <v>57</v>
      </c>
      <c r="F1926" s="56" t="s">
        <v>58</v>
      </c>
      <c r="G1926" s="56"/>
      <c r="H1926" s="56"/>
      <c r="I1926" s="56" t="s">
        <v>37</v>
      </c>
      <c r="J1926" s="56">
        <v>14</v>
      </c>
      <c r="K1926" s="56" t="s">
        <v>52</v>
      </c>
      <c r="L1926" s="56"/>
      <c r="M1926" s="56" t="str">
        <f t="shared" si="60"/>
        <v>TB_ANA_DD_SALES_GRP_AMT.MOD_DTM</v>
      </c>
      <c r="N1926" s="54" t="str">
        <f t="shared" si="61"/>
        <v>일매출그룹금액^TB_ANA_DD_SALES_GRP_AMT^수정일시^MOD_DTM^^VARCHAR2^14^Y^</v>
      </c>
    </row>
    <row r="1927" spans="1:14" x14ac:dyDescent="0.25">
      <c r="A1927" s="56" t="s">
        <v>673</v>
      </c>
      <c r="B1927" s="56"/>
      <c r="C1927" s="56" t="s">
        <v>674</v>
      </c>
      <c r="D1927" s="56" t="s">
        <v>675</v>
      </c>
      <c r="E1927" s="56" t="s">
        <v>59</v>
      </c>
      <c r="F1927" s="56" t="s">
        <v>60</v>
      </c>
      <c r="G1927" s="56"/>
      <c r="H1927" s="56"/>
      <c r="I1927" s="56" t="s">
        <v>37</v>
      </c>
      <c r="J1927" s="56">
        <v>32</v>
      </c>
      <c r="K1927" s="56" t="s">
        <v>52</v>
      </c>
      <c r="L1927" s="56"/>
      <c r="M1927" s="56" t="str">
        <f t="shared" si="60"/>
        <v>TB_ANA_DD_SALES_GRP_AMT.MODR_ID</v>
      </c>
      <c r="N1927" s="54" t="str">
        <f t="shared" si="61"/>
        <v>일매출그룹금액^TB_ANA_DD_SALES_GRP_AMT^수정자ID^MODR_ID^^VARCHAR2^32^Y^</v>
      </c>
    </row>
    <row r="1928" spans="1:14" x14ac:dyDescent="0.25">
      <c r="A1928" s="56" t="s">
        <v>673</v>
      </c>
      <c r="B1928" s="56"/>
      <c r="C1928" s="56" t="s">
        <v>3453</v>
      </c>
      <c r="D1928" s="56" t="s">
        <v>1221</v>
      </c>
      <c r="E1928" s="56" t="s">
        <v>477</v>
      </c>
      <c r="F1928" s="56" t="s">
        <v>479</v>
      </c>
      <c r="G1928" s="56" t="s">
        <v>52</v>
      </c>
      <c r="H1928" s="56"/>
      <c r="I1928" s="56" t="s">
        <v>37</v>
      </c>
      <c r="J1928" s="56">
        <v>8</v>
      </c>
      <c r="K1928" s="56" t="s">
        <v>52</v>
      </c>
      <c r="L1928" s="56"/>
      <c r="M1928" s="56" t="str">
        <f t="shared" si="60"/>
        <v>TB_ANA_DD_SALES_GRP_AMT_PROM.SALES_DT</v>
      </c>
      <c r="N1928" s="54" t="str">
        <f t="shared" si="61"/>
        <v>일매출그룹금액프로모션^TB_ANA_DD_SALES_GRP_AMT_PROM^매출일자^SALES_DT^Y^VARCHAR2^8^Y^</v>
      </c>
    </row>
    <row r="1929" spans="1:14" x14ac:dyDescent="0.25">
      <c r="A1929" s="56" t="s">
        <v>673</v>
      </c>
      <c r="B1929" s="56"/>
      <c r="C1929" s="56" t="s">
        <v>3453</v>
      </c>
      <c r="D1929" s="56" t="s">
        <v>1221</v>
      </c>
      <c r="E1929" s="56" t="s">
        <v>472</v>
      </c>
      <c r="F1929" s="56" t="s">
        <v>64</v>
      </c>
      <c r="G1929" s="56" t="s">
        <v>52</v>
      </c>
      <c r="H1929" s="56"/>
      <c r="I1929" s="56" t="s">
        <v>37</v>
      </c>
      <c r="J1929" s="56">
        <v>10</v>
      </c>
      <c r="K1929" s="56" t="s">
        <v>52</v>
      </c>
      <c r="L1929" s="56"/>
      <c r="M1929" s="56" t="str">
        <f t="shared" si="60"/>
        <v>TB_ANA_DD_SALES_GRP_AMT_PROM.SHOP_CD</v>
      </c>
      <c r="N1929" s="54" t="str">
        <f t="shared" si="61"/>
        <v>일매출그룹금액프로모션^TB_ANA_DD_SALES_GRP_AMT_PROM^매장코드^SHOP_CD^Y^VARCHAR2^10^Y^</v>
      </c>
    </row>
    <row r="1930" spans="1:14" x14ac:dyDescent="0.25">
      <c r="A1930" s="56" t="s">
        <v>673</v>
      </c>
      <c r="B1930" s="56"/>
      <c r="C1930" s="56" t="s">
        <v>3453</v>
      </c>
      <c r="D1930" s="56" t="s">
        <v>1221</v>
      </c>
      <c r="E1930" s="56" t="s">
        <v>765</v>
      </c>
      <c r="F1930" s="56" t="s">
        <v>766</v>
      </c>
      <c r="G1930" s="56" t="s">
        <v>52</v>
      </c>
      <c r="H1930" s="56"/>
      <c r="I1930" s="56" t="s">
        <v>37</v>
      </c>
      <c r="J1930" s="56">
        <v>6</v>
      </c>
      <c r="K1930" s="56" t="s">
        <v>52</v>
      </c>
      <c r="L1930" s="56"/>
      <c r="M1930" s="56" t="str">
        <f t="shared" si="60"/>
        <v>TB_ANA_DD_SALES_GRP_AMT_PROM.PROM_CD</v>
      </c>
      <c r="N1930" s="54" t="str">
        <f t="shared" si="61"/>
        <v>일매출그룹금액프로모션^TB_ANA_DD_SALES_GRP_AMT_PROM^프로모션코드^PROM_CD^Y^VARCHAR2^6^Y^</v>
      </c>
    </row>
    <row r="1931" spans="1:14" x14ac:dyDescent="0.25">
      <c r="A1931" s="56" t="s">
        <v>673</v>
      </c>
      <c r="B1931" s="56"/>
      <c r="C1931" s="56" t="s">
        <v>3453</v>
      </c>
      <c r="D1931" s="56" t="s">
        <v>1221</v>
      </c>
      <c r="E1931" s="56" t="s">
        <v>850</v>
      </c>
      <c r="F1931" s="56" t="s">
        <v>474</v>
      </c>
      <c r="G1931" s="56" t="s">
        <v>52</v>
      </c>
      <c r="H1931" s="56"/>
      <c r="I1931" s="56" t="s">
        <v>37</v>
      </c>
      <c r="J1931" s="56">
        <v>10</v>
      </c>
      <c r="K1931" s="56" t="s">
        <v>52</v>
      </c>
      <c r="L1931" s="56" t="s">
        <v>2352</v>
      </c>
      <c r="M1931" s="56" t="str">
        <f t="shared" si="60"/>
        <v>TB_ANA_DD_SALES_GRP_AMT_PROM.MEM_GRADE_CD</v>
      </c>
      <c r="N1931" s="54" t="str">
        <f t="shared" si="61"/>
        <v>일매출그룹금액프로모션^TB_ANA_DD_SALES_GRP_AMT_PROM^회원등급코드^MEM_GRADE_CD^Y^VARCHAR2^10^Y^'-'</v>
      </c>
    </row>
    <row r="1932" spans="1:14" x14ac:dyDescent="0.25">
      <c r="A1932" s="56" t="s">
        <v>673</v>
      </c>
      <c r="B1932" s="56"/>
      <c r="C1932" s="56" t="s">
        <v>3453</v>
      </c>
      <c r="D1932" s="56" t="s">
        <v>1221</v>
      </c>
      <c r="E1932" s="56" t="s">
        <v>2369</v>
      </c>
      <c r="F1932" s="56" t="s">
        <v>2370</v>
      </c>
      <c r="G1932" s="56" t="s">
        <v>52</v>
      </c>
      <c r="H1932" s="56"/>
      <c r="I1932" s="56" t="s">
        <v>110</v>
      </c>
      <c r="J1932" s="56" t="s">
        <v>476</v>
      </c>
      <c r="K1932" s="56" t="s">
        <v>52</v>
      </c>
      <c r="L1932" s="56">
        <v>0</v>
      </c>
      <c r="M1932" s="56" t="str">
        <f t="shared" si="60"/>
        <v>TB_ANA_DD_SALES_GRP_AMT_PROM.SALES_GRP_AMT</v>
      </c>
      <c r="N1932" s="54" t="str">
        <f t="shared" si="61"/>
        <v>일매출그룹금액프로모션^TB_ANA_DD_SALES_GRP_AMT_PROM^매출그룹금액^SALES_GRP_AMT^Y^NUMBER^20,5^Y^0</v>
      </c>
    </row>
    <row r="1933" spans="1:14" x14ac:dyDescent="0.25">
      <c r="A1933" s="56" t="s">
        <v>673</v>
      </c>
      <c r="B1933" s="56"/>
      <c r="C1933" s="56" t="s">
        <v>3453</v>
      </c>
      <c r="D1933" s="56" t="s">
        <v>1221</v>
      </c>
      <c r="E1933" s="56" t="s">
        <v>2371</v>
      </c>
      <c r="F1933" s="56" t="s">
        <v>2372</v>
      </c>
      <c r="G1933" s="56" t="s">
        <v>52</v>
      </c>
      <c r="H1933" s="56"/>
      <c r="I1933" s="56" t="s">
        <v>37</v>
      </c>
      <c r="J1933" s="56">
        <v>3</v>
      </c>
      <c r="K1933" s="56" t="s">
        <v>52</v>
      </c>
      <c r="L1933" s="56"/>
      <c r="M1933" s="56" t="str">
        <f t="shared" si="60"/>
        <v>TB_ANA_DD_SALES_GRP_AMT_PROM.SALES_DIV_CD</v>
      </c>
      <c r="N1933" s="54" t="str">
        <f t="shared" si="61"/>
        <v>일매출그룹금액프로모션^TB_ANA_DD_SALES_GRP_AMT_PROM^매출구분코드^SALES_DIV_CD^Y^VARCHAR2^3^Y^</v>
      </c>
    </row>
    <row r="1934" spans="1:14" x14ac:dyDescent="0.25">
      <c r="A1934" s="56" t="s">
        <v>673</v>
      </c>
      <c r="B1934" s="56"/>
      <c r="C1934" s="56" t="s">
        <v>3453</v>
      </c>
      <c r="D1934" s="56" t="s">
        <v>1221</v>
      </c>
      <c r="E1934" s="56" t="s">
        <v>2353</v>
      </c>
      <c r="F1934" s="56" t="s">
        <v>2354</v>
      </c>
      <c r="G1934" s="56" t="s">
        <v>52</v>
      </c>
      <c r="H1934" s="56"/>
      <c r="I1934" s="56" t="s">
        <v>37</v>
      </c>
      <c r="J1934" s="56">
        <v>1</v>
      </c>
      <c r="K1934" s="56" t="s">
        <v>52</v>
      </c>
      <c r="L1934" s="56" t="s">
        <v>2082</v>
      </c>
      <c r="M1934" s="56" t="str">
        <f t="shared" si="60"/>
        <v>TB_ANA_DD_SALES_GRP_AMT_PROM.NEW_YN</v>
      </c>
      <c r="N1934" s="54" t="str">
        <f t="shared" si="61"/>
        <v>일매출그룹금액프로모션^TB_ANA_DD_SALES_GRP_AMT_PROM^신규여부^NEW_YN^Y^VARCHAR2^1^Y^'N'</v>
      </c>
    </row>
    <row r="1935" spans="1:14" x14ac:dyDescent="0.25">
      <c r="A1935" s="56" t="s">
        <v>673</v>
      </c>
      <c r="B1935" s="56"/>
      <c r="C1935" s="56" t="s">
        <v>3453</v>
      </c>
      <c r="D1935" s="56" t="s">
        <v>1221</v>
      </c>
      <c r="E1935" s="56" t="s">
        <v>491</v>
      </c>
      <c r="F1935" s="56" t="s">
        <v>498</v>
      </c>
      <c r="G1935" s="56"/>
      <c r="H1935" s="56"/>
      <c r="I1935" s="56" t="s">
        <v>110</v>
      </c>
      <c r="J1935" s="56" t="s">
        <v>476</v>
      </c>
      <c r="K1935" s="56" t="s">
        <v>52</v>
      </c>
      <c r="L1935" s="56">
        <v>0</v>
      </c>
      <c r="M1935" s="56" t="str">
        <f t="shared" si="60"/>
        <v>TB_ANA_DD_SALES_GRP_AMT_PROM.SALES_CNT</v>
      </c>
      <c r="N1935" s="54" t="str">
        <f t="shared" si="61"/>
        <v>일매출그룹금액프로모션^TB_ANA_DD_SALES_GRP_AMT_PROM^매출건수^SALES_CNT^^NUMBER^20,5^Y^0</v>
      </c>
    </row>
    <row r="1936" spans="1:14" x14ac:dyDescent="0.25">
      <c r="A1936" s="56" t="s">
        <v>673</v>
      </c>
      <c r="B1936" s="56"/>
      <c r="C1936" s="56" t="s">
        <v>3453</v>
      </c>
      <c r="D1936" s="56" t="s">
        <v>1221</v>
      </c>
      <c r="E1936" s="56" t="s">
        <v>486</v>
      </c>
      <c r="F1936" s="56" t="s">
        <v>493</v>
      </c>
      <c r="G1936" s="56"/>
      <c r="H1936" s="56"/>
      <c r="I1936" s="56" t="s">
        <v>110</v>
      </c>
      <c r="J1936" s="56" t="s">
        <v>476</v>
      </c>
      <c r="K1936" s="56" t="s">
        <v>52</v>
      </c>
      <c r="L1936" s="56">
        <v>0</v>
      </c>
      <c r="M1936" s="56" t="str">
        <f t="shared" si="60"/>
        <v>TB_ANA_DD_SALES_GRP_AMT_PROM.SALES_AMT</v>
      </c>
      <c r="N1936" s="54" t="str">
        <f t="shared" si="61"/>
        <v>일매출그룹금액프로모션^TB_ANA_DD_SALES_GRP_AMT_PROM^매출금액^SALES_AMT^^NUMBER^20,5^Y^0</v>
      </c>
    </row>
    <row r="1937" spans="1:14" x14ac:dyDescent="0.25">
      <c r="A1937" s="56" t="s">
        <v>673</v>
      </c>
      <c r="B1937" s="56"/>
      <c r="C1937" s="56" t="s">
        <v>3453</v>
      </c>
      <c r="D1937" s="56" t="s">
        <v>1221</v>
      </c>
      <c r="E1937" s="56" t="s">
        <v>2248</v>
      </c>
      <c r="F1937" s="56" t="s">
        <v>2249</v>
      </c>
      <c r="G1937" s="56"/>
      <c r="H1937" s="56"/>
      <c r="I1937" s="56" t="s">
        <v>110</v>
      </c>
      <c r="J1937" s="56" t="s">
        <v>476</v>
      </c>
      <c r="K1937" s="56" t="s">
        <v>52</v>
      </c>
      <c r="L1937" s="56">
        <v>0</v>
      </c>
      <c r="M1937" s="56" t="str">
        <f t="shared" si="60"/>
        <v>TB_ANA_DD_SALES_GRP_AMT_PROM.POINT_SALES_AMT</v>
      </c>
      <c r="N1937" s="54" t="str">
        <f t="shared" si="61"/>
        <v>일매출그룹금액프로모션^TB_ANA_DD_SALES_GRP_AMT_PROM^포인트매출금액^POINT_SALES_AMT^^NUMBER^20,5^Y^0</v>
      </c>
    </row>
    <row r="1938" spans="1:14" x14ac:dyDescent="0.25">
      <c r="A1938" s="56" t="s">
        <v>673</v>
      </c>
      <c r="B1938" s="56"/>
      <c r="C1938" s="56" t="s">
        <v>3453</v>
      </c>
      <c r="D1938" s="56" t="s">
        <v>1221</v>
      </c>
      <c r="E1938" s="56" t="s">
        <v>53</v>
      </c>
      <c r="F1938" s="56" t="s">
        <v>54</v>
      </c>
      <c r="G1938" s="56"/>
      <c r="H1938" s="56"/>
      <c r="I1938" s="56" t="s">
        <v>37</v>
      </c>
      <c r="J1938" s="56">
        <v>14</v>
      </c>
      <c r="K1938" s="56" t="s">
        <v>52</v>
      </c>
      <c r="L1938" s="56"/>
      <c r="M1938" s="56" t="str">
        <f t="shared" si="60"/>
        <v>TB_ANA_DD_SALES_GRP_AMT_PROM.REG_DTM</v>
      </c>
      <c r="N1938" s="54" t="str">
        <f t="shared" si="61"/>
        <v>일매출그룹금액프로모션^TB_ANA_DD_SALES_GRP_AMT_PROM^등록일시^REG_DTM^^VARCHAR2^14^Y^</v>
      </c>
    </row>
    <row r="1939" spans="1:14" x14ac:dyDescent="0.25">
      <c r="A1939" s="56" t="s">
        <v>673</v>
      </c>
      <c r="B1939" s="56"/>
      <c r="C1939" s="56" t="s">
        <v>3453</v>
      </c>
      <c r="D1939" s="56" t="s">
        <v>1221</v>
      </c>
      <c r="E1939" s="56" t="s">
        <v>55</v>
      </c>
      <c r="F1939" s="56" t="s">
        <v>56</v>
      </c>
      <c r="G1939" s="56"/>
      <c r="H1939" s="56"/>
      <c r="I1939" s="56" t="s">
        <v>37</v>
      </c>
      <c r="J1939" s="56">
        <v>32</v>
      </c>
      <c r="K1939" s="56" t="s">
        <v>52</v>
      </c>
      <c r="L1939" s="56"/>
      <c r="M1939" s="56" t="str">
        <f t="shared" si="60"/>
        <v>TB_ANA_DD_SALES_GRP_AMT_PROM.REGR_ID</v>
      </c>
      <c r="N1939" s="54" t="str">
        <f t="shared" si="61"/>
        <v>일매출그룹금액프로모션^TB_ANA_DD_SALES_GRP_AMT_PROM^등록자ID^REGR_ID^^VARCHAR2^32^Y^</v>
      </c>
    </row>
    <row r="1940" spans="1:14" x14ac:dyDescent="0.25">
      <c r="A1940" s="56" t="s">
        <v>673</v>
      </c>
      <c r="B1940" s="56"/>
      <c r="C1940" s="56" t="s">
        <v>3453</v>
      </c>
      <c r="D1940" s="56" t="s">
        <v>1221</v>
      </c>
      <c r="E1940" s="56" t="s">
        <v>57</v>
      </c>
      <c r="F1940" s="56" t="s">
        <v>58</v>
      </c>
      <c r="G1940" s="56"/>
      <c r="H1940" s="56"/>
      <c r="I1940" s="56" t="s">
        <v>37</v>
      </c>
      <c r="J1940" s="56">
        <v>14</v>
      </c>
      <c r="K1940" s="56" t="s">
        <v>52</v>
      </c>
      <c r="L1940" s="56"/>
      <c r="M1940" s="56" t="str">
        <f t="shared" si="60"/>
        <v>TB_ANA_DD_SALES_GRP_AMT_PROM.MOD_DTM</v>
      </c>
      <c r="N1940" s="54" t="str">
        <f t="shared" si="61"/>
        <v>일매출그룹금액프로모션^TB_ANA_DD_SALES_GRP_AMT_PROM^수정일시^MOD_DTM^^VARCHAR2^14^Y^</v>
      </c>
    </row>
    <row r="1941" spans="1:14" x14ac:dyDescent="0.25">
      <c r="A1941" s="56" t="s">
        <v>673</v>
      </c>
      <c r="B1941" s="56"/>
      <c r="C1941" s="56" t="s">
        <v>3453</v>
      </c>
      <c r="D1941" s="56" t="s">
        <v>1221</v>
      </c>
      <c r="E1941" s="56" t="s">
        <v>59</v>
      </c>
      <c r="F1941" s="56" t="s">
        <v>60</v>
      </c>
      <c r="G1941" s="56"/>
      <c r="H1941" s="56"/>
      <c r="I1941" s="56" t="s">
        <v>37</v>
      </c>
      <c r="J1941" s="56">
        <v>32</v>
      </c>
      <c r="K1941" s="56" t="s">
        <v>52</v>
      </c>
      <c r="L1941" s="56"/>
      <c r="M1941" s="56" t="str">
        <f t="shared" si="60"/>
        <v>TB_ANA_DD_SALES_GRP_AMT_PROM.MODR_ID</v>
      </c>
      <c r="N1941" s="54" t="str">
        <f t="shared" si="61"/>
        <v>일매출그룹금액프로모션^TB_ANA_DD_SALES_GRP_AMT_PROM^수정자ID^MODR_ID^^VARCHAR2^32^Y^</v>
      </c>
    </row>
    <row r="1942" spans="1:14" x14ac:dyDescent="0.25">
      <c r="A1942" s="56" t="s">
        <v>673</v>
      </c>
      <c r="B1942" s="56"/>
      <c r="C1942" s="56" t="s">
        <v>1049</v>
      </c>
      <c r="D1942" s="56" t="s">
        <v>1050</v>
      </c>
      <c r="E1942" s="56" t="s">
        <v>477</v>
      </c>
      <c r="F1942" s="56" t="s">
        <v>479</v>
      </c>
      <c r="G1942" s="56" t="s">
        <v>52</v>
      </c>
      <c r="H1942" s="56"/>
      <c r="I1942" s="56" t="s">
        <v>37</v>
      </c>
      <c r="J1942" s="56">
        <v>8</v>
      </c>
      <c r="K1942" s="56" t="s">
        <v>52</v>
      </c>
      <c r="L1942" s="56"/>
      <c r="M1942" s="56" t="str">
        <f t="shared" si="60"/>
        <v>TB_ANA_DD_SALES_EMP.SALES_DT</v>
      </c>
      <c r="N1942" s="54" t="str">
        <f t="shared" si="61"/>
        <v>일매출사원^TB_ANA_DD_SALES_EMP^매출일자^SALES_DT^Y^VARCHAR2^8^Y^</v>
      </c>
    </row>
    <row r="1943" spans="1:14" x14ac:dyDescent="0.25">
      <c r="A1943" s="56" t="s">
        <v>673</v>
      </c>
      <c r="B1943" s="56"/>
      <c r="C1943" s="56" t="s">
        <v>1049</v>
      </c>
      <c r="D1943" s="56" t="s">
        <v>1050</v>
      </c>
      <c r="E1943" s="56" t="s">
        <v>472</v>
      </c>
      <c r="F1943" s="56" t="s">
        <v>64</v>
      </c>
      <c r="G1943" s="56" t="s">
        <v>52</v>
      </c>
      <c r="H1943" s="56"/>
      <c r="I1943" s="56" t="s">
        <v>37</v>
      </c>
      <c r="J1943" s="56">
        <v>10</v>
      </c>
      <c r="K1943" s="56" t="s">
        <v>52</v>
      </c>
      <c r="L1943" s="56"/>
      <c r="M1943" s="56" t="str">
        <f t="shared" si="60"/>
        <v>TB_ANA_DD_SALES_EMP.SHOP_CD</v>
      </c>
      <c r="N1943" s="54" t="str">
        <f t="shared" si="61"/>
        <v>일매출사원^TB_ANA_DD_SALES_EMP^매장코드^SHOP_CD^Y^VARCHAR2^10^Y^</v>
      </c>
    </row>
    <row r="1944" spans="1:14" x14ac:dyDescent="0.25">
      <c r="A1944" s="56" t="s">
        <v>673</v>
      </c>
      <c r="B1944" s="56"/>
      <c r="C1944" s="56" t="s">
        <v>1049</v>
      </c>
      <c r="D1944" s="56" t="s">
        <v>1050</v>
      </c>
      <c r="E1944" s="56" t="s">
        <v>1474</v>
      </c>
      <c r="F1944" s="56" t="s">
        <v>1475</v>
      </c>
      <c r="G1944" s="56" t="s">
        <v>52</v>
      </c>
      <c r="H1944" s="56"/>
      <c r="I1944" s="56" t="s">
        <v>37</v>
      </c>
      <c r="J1944" s="56">
        <v>20</v>
      </c>
      <c r="K1944" s="56" t="s">
        <v>52</v>
      </c>
      <c r="L1944" s="56"/>
      <c r="M1944" s="56" t="str">
        <f t="shared" si="60"/>
        <v>TB_ANA_DD_SALES_EMP.EMP_NO</v>
      </c>
      <c r="N1944" s="54" t="str">
        <f t="shared" si="61"/>
        <v>일매출사원^TB_ANA_DD_SALES_EMP^사원번호^EMP_NO^Y^VARCHAR2^20^Y^</v>
      </c>
    </row>
    <row r="1945" spans="1:14" x14ac:dyDescent="0.25">
      <c r="A1945" s="56" t="s">
        <v>673</v>
      </c>
      <c r="B1945" s="56"/>
      <c r="C1945" s="56" t="s">
        <v>1049</v>
      </c>
      <c r="D1945" s="56" t="s">
        <v>1050</v>
      </c>
      <c r="E1945" s="56" t="s">
        <v>485</v>
      </c>
      <c r="F1945" s="56" t="s">
        <v>492</v>
      </c>
      <c r="G1945" s="56"/>
      <c r="H1945" s="56"/>
      <c r="I1945" s="56" t="s">
        <v>110</v>
      </c>
      <c r="J1945" s="56" t="s">
        <v>476</v>
      </c>
      <c r="K1945" s="56" t="s">
        <v>52</v>
      </c>
      <c r="L1945" s="56">
        <v>0</v>
      </c>
      <c r="M1945" s="56" t="str">
        <f t="shared" si="60"/>
        <v>TB_ANA_DD_SALES_EMP.SALES_TOT_AMT</v>
      </c>
      <c r="N1945" s="54" t="str">
        <f t="shared" si="61"/>
        <v>일매출사원^TB_ANA_DD_SALES_EMP^매출총금액^SALES_TOT_AMT^^NUMBER^20,5^Y^0</v>
      </c>
    </row>
    <row r="1946" spans="1:14" x14ac:dyDescent="0.25">
      <c r="A1946" s="56" t="s">
        <v>673</v>
      </c>
      <c r="B1946" s="56"/>
      <c r="C1946" s="56" t="s">
        <v>1049</v>
      </c>
      <c r="D1946" s="56" t="s">
        <v>1050</v>
      </c>
      <c r="E1946" s="56" t="s">
        <v>486</v>
      </c>
      <c r="F1946" s="56" t="s">
        <v>493</v>
      </c>
      <c r="G1946" s="56"/>
      <c r="H1946" s="56"/>
      <c r="I1946" s="56" t="s">
        <v>110</v>
      </c>
      <c r="J1946" s="56" t="s">
        <v>476</v>
      </c>
      <c r="K1946" s="56" t="s">
        <v>52</v>
      </c>
      <c r="L1946" s="56">
        <v>0</v>
      </c>
      <c r="M1946" s="56" t="str">
        <f t="shared" si="60"/>
        <v>TB_ANA_DD_SALES_EMP.SALES_AMT</v>
      </c>
      <c r="N1946" s="54" t="str">
        <f t="shared" si="61"/>
        <v>일매출사원^TB_ANA_DD_SALES_EMP^매출금액^SALES_AMT^^NUMBER^20,5^Y^0</v>
      </c>
    </row>
    <row r="1947" spans="1:14" x14ac:dyDescent="0.25">
      <c r="A1947" s="56" t="s">
        <v>673</v>
      </c>
      <c r="B1947" s="56"/>
      <c r="C1947" s="56" t="s">
        <v>1049</v>
      </c>
      <c r="D1947" s="56" t="s">
        <v>1050</v>
      </c>
      <c r="E1947" s="56" t="s">
        <v>487</v>
      </c>
      <c r="F1947" s="56" t="s">
        <v>494</v>
      </c>
      <c r="G1947" s="56"/>
      <c r="H1947" s="56"/>
      <c r="I1947" s="56" t="s">
        <v>110</v>
      </c>
      <c r="J1947" s="56" t="s">
        <v>476</v>
      </c>
      <c r="K1947" s="56" t="s">
        <v>52</v>
      </c>
      <c r="L1947" s="56">
        <v>0</v>
      </c>
      <c r="M1947" s="56" t="str">
        <f t="shared" si="60"/>
        <v>TB_ANA_DD_SALES_EMP.SALES_SUPP_AMT</v>
      </c>
      <c r="N1947" s="54" t="str">
        <f t="shared" si="61"/>
        <v>일매출사원^TB_ANA_DD_SALES_EMP^매출공급금액^SALES_SUPP_AMT^^NUMBER^20,5^Y^0</v>
      </c>
    </row>
    <row r="1948" spans="1:14" x14ac:dyDescent="0.25">
      <c r="A1948" s="56" t="s">
        <v>673</v>
      </c>
      <c r="B1948" s="56"/>
      <c r="C1948" s="56" t="s">
        <v>1049</v>
      </c>
      <c r="D1948" s="56" t="s">
        <v>1050</v>
      </c>
      <c r="E1948" s="56" t="s">
        <v>1760</v>
      </c>
      <c r="F1948" s="56" t="s">
        <v>1761</v>
      </c>
      <c r="G1948" s="56"/>
      <c r="H1948" s="56"/>
      <c r="I1948" s="56" t="s">
        <v>110</v>
      </c>
      <c r="J1948" s="56" t="s">
        <v>476</v>
      </c>
      <c r="K1948" s="56" t="s">
        <v>52</v>
      </c>
      <c r="L1948" s="56">
        <v>0</v>
      </c>
      <c r="M1948" s="56" t="str">
        <f t="shared" si="60"/>
        <v>TB_ANA_DD_SALES_EMP.SALES_VAT</v>
      </c>
      <c r="N1948" s="54" t="str">
        <f t="shared" si="61"/>
        <v>일매출사원^TB_ANA_DD_SALES_EMP^매출부가세액^SALES_VAT^^NUMBER^20,5^Y^0</v>
      </c>
    </row>
    <row r="1949" spans="1:14" x14ac:dyDescent="0.25">
      <c r="A1949" s="56" t="s">
        <v>673</v>
      </c>
      <c r="B1949" s="56"/>
      <c r="C1949" s="56" t="s">
        <v>1049</v>
      </c>
      <c r="D1949" s="56" t="s">
        <v>1050</v>
      </c>
      <c r="E1949" s="56" t="s">
        <v>488</v>
      </c>
      <c r="F1949" s="56" t="s">
        <v>495</v>
      </c>
      <c r="G1949" s="56"/>
      <c r="H1949" s="56"/>
      <c r="I1949" s="56" t="s">
        <v>110</v>
      </c>
      <c r="J1949" s="56" t="s">
        <v>476</v>
      </c>
      <c r="K1949" s="56" t="s">
        <v>52</v>
      </c>
      <c r="L1949" s="56">
        <v>0</v>
      </c>
      <c r="M1949" s="56" t="str">
        <f t="shared" si="60"/>
        <v>TB_ANA_DD_SALES_EMP.DC_AMT</v>
      </c>
      <c r="N1949" s="54" t="str">
        <f t="shared" si="61"/>
        <v>일매출사원^TB_ANA_DD_SALES_EMP^할인금액^DC_AMT^^NUMBER^20,5^Y^0</v>
      </c>
    </row>
    <row r="1950" spans="1:14" x14ac:dyDescent="0.25">
      <c r="A1950" s="56" t="s">
        <v>673</v>
      </c>
      <c r="B1950" s="56"/>
      <c r="C1950" s="56" t="s">
        <v>1049</v>
      </c>
      <c r="D1950" s="56" t="s">
        <v>1050</v>
      </c>
      <c r="E1950" s="56" t="s">
        <v>644</v>
      </c>
      <c r="F1950" s="56" t="s">
        <v>565</v>
      </c>
      <c r="G1950" s="56"/>
      <c r="H1950" s="56"/>
      <c r="I1950" s="56" t="s">
        <v>110</v>
      </c>
      <c r="J1950" s="56" t="s">
        <v>476</v>
      </c>
      <c r="K1950" s="56" t="s">
        <v>52</v>
      </c>
      <c r="L1950" s="56">
        <v>0</v>
      </c>
      <c r="M1950" s="56" t="str">
        <f t="shared" si="60"/>
        <v>TB_ANA_DD_SALES_EMP.COUP_DC_AMT</v>
      </c>
      <c r="N1950" s="54" t="str">
        <f t="shared" si="61"/>
        <v>일매출사원^TB_ANA_DD_SALES_EMP^쿠폰할인금액^COUP_DC_AMT^^NUMBER^20,5^Y^0</v>
      </c>
    </row>
    <row r="1951" spans="1:14" x14ac:dyDescent="0.25">
      <c r="A1951" s="56" t="s">
        <v>673</v>
      </c>
      <c r="B1951" s="56"/>
      <c r="C1951" s="56" t="s">
        <v>1049</v>
      </c>
      <c r="D1951" s="56" t="s">
        <v>1050</v>
      </c>
      <c r="E1951" s="56" t="s">
        <v>646</v>
      </c>
      <c r="F1951" s="56" t="s">
        <v>567</v>
      </c>
      <c r="G1951" s="56"/>
      <c r="H1951" s="56"/>
      <c r="I1951" s="56" t="s">
        <v>110</v>
      </c>
      <c r="J1951" s="56" t="s">
        <v>476</v>
      </c>
      <c r="K1951" s="56" t="s">
        <v>52</v>
      </c>
      <c r="L1951" s="56">
        <v>0</v>
      </c>
      <c r="M1951" s="56" t="str">
        <f t="shared" si="60"/>
        <v>TB_ANA_DD_SALES_EMP.CUST_DC_AMT</v>
      </c>
      <c r="N1951" s="54" t="str">
        <f t="shared" si="61"/>
        <v>일매출사원^TB_ANA_DD_SALES_EMP^고객할인금액^CUST_DC_AMT^^NUMBER^20,5^Y^0</v>
      </c>
    </row>
    <row r="1952" spans="1:14" x14ac:dyDescent="0.25">
      <c r="A1952" s="56" t="s">
        <v>673</v>
      </c>
      <c r="B1952" s="56"/>
      <c r="C1952" s="56" t="s">
        <v>1049</v>
      </c>
      <c r="D1952" s="56" t="s">
        <v>1050</v>
      </c>
      <c r="E1952" s="56" t="s">
        <v>489</v>
      </c>
      <c r="F1952" s="56" t="s">
        <v>496</v>
      </c>
      <c r="G1952" s="56"/>
      <c r="H1952" s="56"/>
      <c r="I1952" s="56" t="s">
        <v>110</v>
      </c>
      <c r="J1952" s="56" t="s">
        <v>476</v>
      </c>
      <c r="K1952" s="56" t="s">
        <v>52</v>
      </c>
      <c r="L1952" s="56">
        <v>0</v>
      </c>
      <c r="M1952" s="56" t="str">
        <f t="shared" si="60"/>
        <v>TB_ANA_DD_SALES_EMP.PROM_DC_AMT</v>
      </c>
      <c r="N1952" s="54" t="str">
        <f t="shared" si="61"/>
        <v>일매출사원^TB_ANA_DD_SALES_EMP^프로모션할인금액^PROM_DC_AMT^^NUMBER^20,5^Y^0</v>
      </c>
    </row>
    <row r="1953" spans="1:14" x14ac:dyDescent="0.25">
      <c r="A1953" s="56" t="s">
        <v>673</v>
      </c>
      <c r="B1953" s="56"/>
      <c r="C1953" s="56" t="s">
        <v>1049</v>
      </c>
      <c r="D1953" s="56" t="s">
        <v>1050</v>
      </c>
      <c r="E1953" s="56" t="s">
        <v>490</v>
      </c>
      <c r="F1953" s="56" t="s">
        <v>497</v>
      </c>
      <c r="G1953" s="56"/>
      <c r="H1953" s="56"/>
      <c r="I1953" s="56" t="s">
        <v>110</v>
      </c>
      <c r="J1953" s="56" t="s">
        <v>476</v>
      </c>
      <c r="K1953" s="56" t="s">
        <v>52</v>
      </c>
      <c r="L1953" s="56">
        <v>0</v>
      </c>
      <c r="M1953" s="56" t="str">
        <f t="shared" si="60"/>
        <v>TB_ANA_DD_SALES_EMP.NON_SALES_DC_AMT</v>
      </c>
      <c r="N1953" s="54" t="str">
        <f t="shared" si="61"/>
        <v>일매출사원^TB_ANA_DD_SALES_EMP^비매출할인금액^NON_SALES_DC_AMT^^NUMBER^20,5^Y^0</v>
      </c>
    </row>
    <row r="1954" spans="1:14" x14ac:dyDescent="0.25">
      <c r="A1954" s="56" t="s">
        <v>673</v>
      </c>
      <c r="B1954" s="56"/>
      <c r="C1954" s="56" t="s">
        <v>1049</v>
      </c>
      <c r="D1954" s="56" t="s">
        <v>1050</v>
      </c>
      <c r="E1954" s="56" t="s">
        <v>2244</v>
      </c>
      <c r="F1954" s="56" t="s">
        <v>2245</v>
      </c>
      <c r="G1954" s="56"/>
      <c r="H1954" s="56"/>
      <c r="I1954" s="56" t="s">
        <v>110</v>
      </c>
      <c r="J1954" s="56" t="s">
        <v>476</v>
      </c>
      <c r="K1954" s="56" t="s">
        <v>52</v>
      </c>
      <c r="L1954" s="56">
        <v>0</v>
      </c>
      <c r="M1954" s="56" t="str">
        <f t="shared" si="60"/>
        <v>TB_ANA_DD_SALES_EMP.CASH_AMT</v>
      </c>
      <c r="N1954" s="54" t="str">
        <f t="shared" si="61"/>
        <v>일매출사원^TB_ANA_DD_SALES_EMP^현금금액^CASH_AMT^^NUMBER^20,5^Y^0</v>
      </c>
    </row>
    <row r="1955" spans="1:14" x14ac:dyDescent="0.25">
      <c r="A1955" s="56" t="s">
        <v>673</v>
      </c>
      <c r="B1955" s="56"/>
      <c r="C1955" s="56" t="s">
        <v>1049</v>
      </c>
      <c r="D1955" s="56" t="s">
        <v>1050</v>
      </c>
      <c r="E1955" s="56" t="s">
        <v>2246</v>
      </c>
      <c r="F1955" s="56" t="s">
        <v>2247</v>
      </c>
      <c r="G1955" s="56"/>
      <c r="H1955" s="56"/>
      <c r="I1955" s="56" t="s">
        <v>110</v>
      </c>
      <c r="J1955" s="56" t="s">
        <v>476</v>
      </c>
      <c r="K1955" s="56" t="s">
        <v>52</v>
      </c>
      <c r="L1955" s="56">
        <v>0</v>
      </c>
      <c r="M1955" s="56" t="str">
        <f t="shared" si="60"/>
        <v>TB_ANA_DD_SALES_EMP.CARD_AMT</v>
      </c>
      <c r="N1955" s="54" t="str">
        <f t="shared" si="61"/>
        <v>일매출사원^TB_ANA_DD_SALES_EMP^카드금액^CARD_AMT^^NUMBER^20,5^Y^0</v>
      </c>
    </row>
    <row r="1956" spans="1:14" x14ac:dyDescent="0.25">
      <c r="A1956" s="56" t="s">
        <v>673</v>
      </c>
      <c r="B1956" s="56"/>
      <c r="C1956" s="56" t="s">
        <v>1049</v>
      </c>
      <c r="D1956" s="56" t="s">
        <v>1050</v>
      </c>
      <c r="E1956" s="56" t="s">
        <v>2248</v>
      </c>
      <c r="F1956" s="56" t="s">
        <v>2249</v>
      </c>
      <c r="G1956" s="56"/>
      <c r="H1956" s="56"/>
      <c r="I1956" s="56" t="s">
        <v>110</v>
      </c>
      <c r="J1956" s="56" t="s">
        <v>476</v>
      </c>
      <c r="K1956" s="56" t="s">
        <v>52</v>
      </c>
      <c r="L1956" s="56">
        <v>0</v>
      </c>
      <c r="M1956" s="56" t="str">
        <f t="shared" si="60"/>
        <v>TB_ANA_DD_SALES_EMP.POINT_SALES_AMT</v>
      </c>
      <c r="N1956" s="54" t="str">
        <f t="shared" si="61"/>
        <v>일매출사원^TB_ANA_DD_SALES_EMP^포인트매출금액^POINT_SALES_AMT^^NUMBER^20,5^Y^0</v>
      </c>
    </row>
    <row r="1957" spans="1:14" x14ac:dyDescent="0.25">
      <c r="A1957" s="56" t="s">
        <v>673</v>
      </c>
      <c r="B1957" s="56"/>
      <c r="C1957" s="56" t="s">
        <v>1049</v>
      </c>
      <c r="D1957" s="56" t="s">
        <v>1050</v>
      </c>
      <c r="E1957" s="56" t="s">
        <v>2250</v>
      </c>
      <c r="F1957" s="56" t="s">
        <v>2251</v>
      </c>
      <c r="G1957" s="56"/>
      <c r="H1957" s="56"/>
      <c r="I1957" s="56" t="s">
        <v>110</v>
      </c>
      <c r="J1957" s="56" t="s">
        <v>476</v>
      </c>
      <c r="K1957" s="56" t="s">
        <v>52</v>
      </c>
      <c r="L1957" s="56">
        <v>0</v>
      </c>
      <c r="M1957" s="56" t="str">
        <f t="shared" si="60"/>
        <v>TB_ANA_DD_SALES_EMP.ETC_SALES_AMT</v>
      </c>
      <c r="N1957" s="54" t="str">
        <f t="shared" si="61"/>
        <v>일매출사원^TB_ANA_DD_SALES_EMP^기타매출금액^ETC_SALES_AMT^^NUMBER^20,5^Y^0</v>
      </c>
    </row>
    <row r="1958" spans="1:14" x14ac:dyDescent="0.25">
      <c r="A1958" s="56" t="s">
        <v>673</v>
      </c>
      <c r="B1958" s="56"/>
      <c r="C1958" s="56" t="s">
        <v>1049</v>
      </c>
      <c r="D1958" s="56" t="s">
        <v>1050</v>
      </c>
      <c r="E1958" s="56" t="s">
        <v>2252</v>
      </c>
      <c r="F1958" s="56" t="s">
        <v>2253</v>
      </c>
      <c r="G1958" s="56"/>
      <c r="H1958" s="56"/>
      <c r="I1958" s="56" t="s">
        <v>110</v>
      </c>
      <c r="J1958" s="56" t="s">
        <v>476</v>
      </c>
      <c r="K1958" s="56" t="s">
        <v>52</v>
      </c>
      <c r="L1958" s="56">
        <v>0</v>
      </c>
      <c r="M1958" s="56" t="str">
        <f t="shared" si="60"/>
        <v>TB_ANA_DD_SALES_EMP.PROM_USE_POINT_AMT</v>
      </c>
      <c r="N1958" s="54" t="str">
        <f t="shared" si="61"/>
        <v>일매출사원^TB_ANA_DD_SALES_EMP^프로모션사용포인트금액^PROM_USE_POINT_AMT^^NUMBER^20,5^Y^0</v>
      </c>
    </row>
    <row r="1959" spans="1:14" x14ac:dyDescent="0.25">
      <c r="A1959" s="56" t="s">
        <v>673</v>
      </c>
      <c r="B1959" s="56"/>
      <c r="C1959" s="56" t="s">
        <v>1049</v>
      </c>
      <c r="D1959" s="56" t="s">
        <v>1050</v>
      </c>
      <c r="E1959" s="56" t="s">
        <v>2254</v>
      </c>
      <c r="F1959" s="56" t="s">
        <v>2255</v>
      </c>
      <c r="G1959" s="56"/>
      <c r="H1959" s="56"/>
      <c r="I1959" s="56" t="s">
        <v>110</v>
      </c>
      <c r="J1959" s="56" t="s">
        <v>476</v>
      </c>
      <c r="K1959" s="56" t="s">
        <v>52</v>
      </c>
      <c r="L1959" s="56">
        <v>0</v>
      </c>
      <c r="M1959" s="56" t="str">
        <f t="shared" si="60"/>
        <v>TB_ANA_DD_SALES_EMP.ACC_POINT_AMT</v>
      </c>
      <c r="N1959" s="54" t="str">
        <f t="shared" si="61"/>
        <v>일매출사원^TB_ANA_DD_SALES_EMP^적립포인트금액^ACC_POINT_AMT^^NUMBER^20,5^Y^0</v>
      </c>
    </row>
    <row r="1960" spans="1:14" x14ac:dyDescent="0.25">
      <c r="A1960" s="56" t="s">
        <v>673</v>
      </c>
      <c r="B1960" s="56"/>
      <c r="C1960" s="56" t="s">
        <v>1049</v>
      </c>
      <c r="D1960" s="56" t="s">
        <v>1050</v>
      </c>
      <c r="E1960" s="56" t="s">
        <v>2256</v>
      </c>
      <c r="F1960" s="56" t="s">
        <v>2257</v>
      </c>
      <c r="G1960" s="56"/>
      <c r="H1960" s="56"/>
      <c r="I1960" s="56" t="s">
        <v>110</v>
      </c>
      <c r="J1960" s="56" t="s">
        <v>476</v>
      </c>
      <c r="K1960" s="56" t="s">
        <v>52</v>
      </c>
      <c r="L1960" s="56">
        <v>0</v>
      </c>
      <c r="M1960" s="56" t="str">
        <f t="shared" si="60"/>
        <v>TB_ANA_DD_SALES_EMP.BILL_CNT</v>
      </c>
      <c r="N1960" s="54" t="str">
        <f t="shared" si="61"/>
        <v>일매출사원^TB_ANA_DD_SALES_EMP^영수증건수^BILL_CNT^^NUMBER^20,5^Y^0</v>
      </c>
    </row>
    <row r="1961" spans="1:14" x14ac:dyDescent="0.25">
      <c r="A1961" s="56" t="s">
        <v>673</v>
      </c>
      <c r="B1961" s="56"/>
      <c r="C1961" s="56" t="s">
        <v>1049</v>
      </c>
      <c r="D1961" s="56" t="s">
        <v>1050</v>
      </c>
      <c r="E1961" s="56" t="s">
        <v>2258</v>
      </c>
      <c r="F1961" s="56" t="s">
        <v>2259</v>
      </c>
      <c r="G1961" s="56"/>
      <c r="H1961" s="56"/>
      <c r="I1961" s="56" t="s">
        <v>110</v>
      </c>
      <c r="J1961" s="56" t="s">
        <v>476</v>
      </c>
      <c r="K1961" s="56" t="s">
        <v>52</v>
      </c>
      <c r="L1961" s="56">
        <v>0</v>
      </c>
      <c r="M1961" s="56" t="str">
        <f t="shared" si="60"/>
        <v>TB_ANA_DD_SALES_EMP.CASH_CNT</v>
      </c>
      <c r="N1961" s="54" t="str">
        <f t="shared" si="61"/>
        <v>일매출사원^TB_ANA_DD_SALES_EMP^현금건수^CASH_CNT^^NUMBER^20,5^Y^0</v>
      </c>
    </row>
    <row r="1962" spans="1:14" x14ac:dyDescent="0.25">
      <c r="A1962" s="56" t="s">
        <v>673</v>
      </c>
      <c r="B1962" s="56"/>
      <c r="C1962" s="56" t="s">
        <v>1049</v>
      </c>
      <c r="D1962" s="56" t="s">
        <v>1050</v>
      </c>
      <c r="E1962" s="56" t="s">
        <v>2260</v>
      </c>
      <c r="F1962" s="56" t="s">
        <v>2261</v>
      </c>
      <c r="G1962" s="56"/>
      <c r="H1962" s="56"/>
      <c r="I1962" s="56" t="s">
        <v>110</v>
      </c>
      <c r="J1962" s="56" t="s">
        <v>476</v>
      </c>
      <c r="K1962" s="56" t="s">
        <v>52</v>
      </c>
      <c r="L1962" s="56">
        <v>0</v>
      </c>
      <c r="M1962" s="56" t="str">
        <f t="shared" si="60"/>
        <v>TB_ANA_DD_SALES_EMP.CARD_CNT</v>
      </c>
      <c r="N1962" s="54" t="str">
        <f t="shared" si="61"/>
        <v>일매출사원^TB_ANA_DD_SALES_EMP^카드건수^CARD_CNT^^NUMBER^20,5^Y^0</v>
      </c>
    </row>
    <row r="1963" spans="1:14" x14ac:dyDescent="0.25">
      <c r="A1963" s="56" t="s">
        <v>673</v>
      </c>
      <c r="B1963" s="56"/>
      <c r="C1963" s="56" t="s">
        <v>1049</v>
      </c>
      <c r="D1963" s="56" t="s">
        <v>1050</v>
      </c>
      <c r="E1963" s="56" t="s">
        <v>2262</v>
      </c>
      <c r="F1963" s="56" t="s">
        <v>2263</v>
      </c>
      <c r="G1963" s="56"/>
      <c r="H1963" s="56"/>
      <c r="I1963" s="56" t="s">
        <v>110</v>
      </c>
      <c r="J1963" s="56" t="s">
        <v>476</v>
      </c>
      <c r="K1963" s="56" t="s">
        <v>52</v>
      </c>
      <c r="L1963" s="56">
        <v>0</v>
      </c>
      <c r="M1963" s="56" t="str">
        <f t="shared" si="60"/>
        <v>TB_ANA_DD_SALES_EMP.POINT_SALES_CNT</v>
      </c>
      <c r="N1963" s="54" t="str">
        <f t="shared" si="61"/>
        <v>일매출사원^TB_ANA_DD_SALES_EMP^포인트매출건수^POINT_SALES_CNT^^NUMBER^20,5^Y^0</v>
      </c>
    </row>
    <row r="1964" spans="1:14" x14ac:dyDescent="0.25">
      <c r="A1964" s="56" t="s">
        <v>673</v>
      </c>
      <c r="B1964" s="56"/>
      <c r="C1964" s="56" t="s">
        <v>1049</v>
      </c>
      <c r="D1964" s="56" t="s">
        <v>1050</v>
      </c>
      <c r="E1964" s="56" t="s">
        <v>2264</v>
      </c>
      <c r="F1964" s="56" t="s">
        <v>2265</v>
      </c>
      <c r="G1964" s="56"/>
      <c r="H1964" s="56"/>
      <c r="I1964" s="56" t="s">
        <v>110</v>
      </c>
      <c r="J1964" s="56" t="s">
        <v>476</v>
      </c>
      <c r="K1964" s="56" t="s">
        <v>52</v>
      </c>
      <c r="L1964" s="56">
        <v>0</v>
      </c>
      <c r="M1964" s="56" t="str">
        <f t="shared" si="60"/>
        <v>TB_ANA_DD_SALES_EMP.ETC_SALES_CNT</v>
      </c>
      <c r="N1964" s="54" t="str">
        <f t="shared" si="61"/>
        <v>일매출사원^TB_ANA_DD_SALES_EMP^기타매출건수^ETC_SALES_CNT^^NUMBER^20,5^Y^0</v>
      </c>
    </row>
    <row r="1965" spans="1:14" x14ac:dyDescent="0.25">
      <c r="A1965" s="56" t="s">
        <v>673</v>
      </c>
      <c r="B1965" s="56"/>
      <c r="C1965" s="56" t="s">
        <v>1049</v>
      </c>
      <c r="D1965" s="56" t="s">
        <v>1050</v>
      </c>
      <c r="E1965" s="56" t="s">
        <v>606</v>
      </c>
      <c r="F1965" s="56" t="s">
        <v>527</v>
      </c>
      <c r="G1965" s="56"/>
      <c r="H1965" s="56"/>
      <c r="I1965" s="56" t="s">
        <v>110</v>
      </c>
      <c r="J1965" s="56" t="s">
        <v>476</v>
      </c>
      <c r="K1965" s="56" t="s">
        <v>52</v>
      </c>
      <c r="L1965" s="56">
        <v>0</v>
      </c>
      <c r="M1965" s="56" t="str">
        <f t="shared" si="60"/>
        <v>TB_ANA_DD_SALES_EMP.CNCL_CNT</v>
      </c>
      <c r="N1965" s="54" t="str">
        <f t="shared" si="61"/>
        <v>일매출사원^TB_ANA_DD_SALES_EMP^취소건수^CNCL_CNT^^NUMBER^20,5^Y^0</v>
      </c>
    </row>
    <row r="1966" spans="1:14" x14ac:dyDescent="0.25">
      <c r="A1966" s="56" t="s">
        <v>673</v>
      </c>
      <c r="B1966" s="56"/>
      <c r="C1966" s="56" t="s">
        <v>1049</v>
      </c>
      <c r="D1966" s="56" t="s">
        <v>1050</v>
      </c>
      <c r="E1966" s="56" t="s">
        <v>608</v>
      </c>
      <c r="F1966" s="56" t="s">
        <v>529</v>
      </c>
      <c r="G1966" s="56"/>
      <c r="H1966" s="56"/>
      <c r="I1966" s="56" t="s">
        <v>110</v>
      </c>
      <c r="J1966" s="56" t="s">
        <v>476</v>
      </c>
      <c r="K1966" s="56" t="s">
        <v>52</v>
      </c>
      <c r="L1966" s="56">
        <v>0</v>
      </c>
      <c r="M1966" s="56" t="str">
        <f t="shared" si="60"/>
        <v>TB_ANA_DD_SALES_EMP.SALES_TOT_CNT</v>
      </c>
      <c r="N1966" s="54" t="str">
        <f t="shared" si="61"/>
        <v>일매출사원^TB_ANA_DD_SALES_EMP^매출총건수^SALES_TOT_CNT^^NUMBER^20,5^Y^0</v>
      </c>
    </row>
    <row r="1967" spans="1:14" x14ac:dyDescent="0.25">
      <c r="A1967" s="56" t="s">
        <v>673</v>
      </c>
      <c r="B1967" s="56"/>
      <c r="C1967" s="56" t="s">
        <v>1049</v>
      </c>
      <c r="D1967" s="56" t="s">
        <v>1050</v>
      </c>
      <c r="E1967" s="56" t="s">
        <v>2266</v>
      </c>
      <c r="F1967" s="56" t="s">
        <v>2267</v>
      </c>
      <c r="G1967" s="56"/>
      <c r="H1967" s="56"/>
      <c r="I1967" s="56" t="s">
        <v>110</v>
      </c>
      <c r="J1967" s="56" t="s">
        <v>476</v>
      </c>
      <c r="K1967" s="56" t="s">
        <v>52</v>
      </c>
      <c r="L1967" s="56">
        <v>0</v>
      </c>
      <c r="M1967" s="56" t="str">
        <f t="shared" si="60"/>
        <v>TB_ANA_DD_SALES_EMP.SALES_CNCL_CNT</v>
      </c>
      <c r="N1967" s="54" t="str">
        <f t="shared" si="61"/>
        <v>일매출사원^TB_ANA_DD_SALES_EMP^매출취소건수^SALES_CNCL_CNT^^NUMBER^20,5^Y^0</v>
      </c>
    </row>
    <row r="1968" spans="1:14" x14ac:dyDescent="0.25">
      <c r="A1968" s="56" t="s">
        <v>673</v>
      </c>
      <c r="B1968" s="56"/>
      <c r="C1968" s="56" t="s">
        <v>1049</v>
      </c>
      <c r="D1968" s="56" t="s">
        <v>1050</v>
      </c>
      <c r="E1968" s="56" t="s">
        <v>2268</v>
      </c>
      <c r="F1968" s="56" t="s">
        <v>2269</v>
      </c>
      <c r="G1968" s="56"/>
      <c r="H1968" s="56"/>
      <c r="I1968" s="56" t="s">
        <v>110</v>
      </c>
      <c r="J1968" s="56" t="s">
        <v>476</v>
      </c>
      <c r="K1968" s="56" t="s">
        <v>52</v>
      </c>
      <c r="L1968" s="56">
        <v>0</v>
      </c>
      <c r="M1968" s="56" t="str">
        <f t="shared" si="60"/>
        <v>TB_ANA_DD_SALES_EMP.SALES_CNCL_TOT_AMT</v>
      </c>
      <c r="N1968" s="54" t="str">
        <f t="shared" si="61"/>
        <v>일매출사원^TB_ANA_DD_SALES_EMP^매출취소총금액^SALES_CNCL_TOT_AMT^^NUMBER^20,5^Y^0</v>
      </c>
    </row>
    <row r="1969" spans="1:14" x14ac:dyDescent="0.25">
      <c r="A1969" s="56" t="s">
        <v>673</v>
      </c>
      <c r="B1969" s="56"/>
      <c r="C1969" s="56" t="s">
        <v>1049</v>
      </c>
      <c r="D1969" s="56" t="s">
        <v>1050</v>
      </c>
      <c r="E1969" s="56" t="s">
        <v>2270</v>
      </c>
      <c r="F1969" s="56" t="s">
        <v>2271</v>
      </c>
      <c r="G1969" s="56"/>
      <c r="H1969" s="56"/>
      <c r="I1969" s="56" t="s">
        <v>110</v>
      </c>
      <c r="J1969" s="56" t="s">
        <v>476</v>
      </c>
      <c r="K1969" s="56" t="s">
        <v>52</v>
      </c>
      <c r="L1969" s="56">
        <v>0</v>
      </c>
      <c r="M1969" s="56" t="str">
        <f t="shared" ref="M1969:M2032" si="62">CONCATENATE(D1969,".",F1969)</f>
        <v>TB_ANA_DD_SALES_EMP.CASH_CNCL_AMT</v>
      </c>
      <c r="N1969" s="54" t="str">
        <f t="shared" si="61"/>
        <v>일매출사원^TB_ANA_DD_SALES_EMP^현금취소금액^CASH_CNCL_AMT^^NUMBER^20,5^Y^0</v>
      </c>
    </row>
    <row r="1970" spans="1:14" x14ac:dyDescent="0.25">
      <c r="A1970" s="56" t="s">
        <v>673</v>
      </c>
      <c r="B1970" s="56"/>
      <c r="C1970" s="56" t="s">
        <v>1049</v>
      </c>
      <c r="D1970" s="56" t="s">
        <v>1050</v>
      </c>
      <c r="E1970" s="56" t="s">
        <v>2272</v>
      </c>
      <c r="F1970" s="56" t="s">
        <v>2273</v>
      </c>
      <c r="G1970" s="56"/>
      <c r="H1970" s="56"/>
      <c r="I1970" s="56" t="s">
        <v>110</v>
      </c>
      <c r="J1970" s="56" t="s">
        <v>476</v>
      </c>
      <c r="K1970" s="56" t="s">
        <v>52</v>
      </c>
      <c r="L1970" s="56">
        <v>0</v>
      </c>
      <c r="M1970" s="56" t="str">
        <f t="shared" si="62"/>
        <v>TB_ANA_DD_SALES_EMP.CARD_CNCL_AMT</v>
      </c>
      <c r="N1970" s="54" t="str">
        <f t="shared" si="61"/>
        <v>일매출사원^TB_ANA_DD_SALES_EMP^카드취소금액^CARD_CNCL_AMT^^NUMBER^20,5^Y^0</v>
      </c>
    </row>
    <row r="1971" spans="1:14" x14ac:dyDescent="0.25">
      <c r="A1971" s="56" t="s">
        <v>673</v>
      </c>
      <c r="B1971" s="56"/>
      <c r="C1971" s="56" t="s">
        <v>1049</v>
      </c>
      <c r="D1971" s="56" t="s">
        <v>1050</v>
      </c>
      <c r="E1971" s="56" t="s">
        <v>2274</v>
      </c>
      <c r="F1971" s="56" t="s">
        <v>2275</v>
      </c>
      <c r="G1971" s="56"/>
      <c r="H1971" s="56"/>
      <c r="I1971" s="56" t="s">
        <v>110</v>
      </c>
      <c r="J1971" s="56" t="s">
        <v>476</v>
      </c>
      <c r="K1971" s="56" t="s">
        <v>52</v>
      </c>
      <c r="L1971" s="56">
        <v>0</v>
      </c>
      <c r="M1971" s="56" t="str">
        <f t="shared" si="62"/>
        <v>TB_ANA_DD_SALES_EMP.POINT_SALES_CNCL_AMT</v>
      </c>
      <c r="N1971" s="54" t="str">
        <f t="shared" si="61"/>
        <v>일매출사원^TB_ANA_DD_SALES_EMP^포인트매출취소금액^POINT_SALES_CNCL_AMT^^NUMBER^20,5^Y^0</v>
      </c>
    </row>
    <row r="1972" spans="1:14" x14ac:dyDescent="0.25">
      <c r="A1972" s="56" t="s">
        <v>673</v>
      </c>
      <c r="B1972" s="56"/>
      <c r="C1972" s="56" t="s">
        <v>1049</v>
      </c>
      <c r="D1972" s="56" t="s">
        <v>1050</v>
      </c>
      <c r="E1972" s="56" t="s">
        <v>2276</v>
      </c>
      <c r="F1972" s="56" t="s">
        <v>2277</v>
      </c>
      <c r="G1972" s="56"/>
      <c r="H1972" s="56"/>
      <c r="I1972" s="56" t="s">
        <v>110</v>
      </c>
      <c r="J1972" s="56" t="s">
        <v>476</v>
      </c>
      <c r="K1972" s="56" t="s">
        <v>52</v>
      </c>
      <c r="L1972" s="56">
        <v>0</v>
      </c>
      <c r="M1972" s="56" t="str">
        <f t="shared" si="62"/>
        <v>TB_ANA_DD_SALES_EMP.ETC_SALES_CNCL_AMT</v>
      </c>
      <c r="N1972" s="54" t="str">
        <f t="shared" si="61"/>
        <v>일매출사원^TB_ANA_DD_SALES_EMP^기타매출취소금액^ETC_SALES_CNCL_AMT^^NUMBER^20,5^Y^0</v>
      </c>
    </row>
    <row r="1973" spans="1:14" x14ac:dyDescent="0.25">
      <c r="A1973" s="56" t="s">
        <v>673</v>
      </c>
      <c r="B1973" s="56"/>
      <c r="C1973" s="56" t="s">
        <v>1049</v>
      </c>
      <c r="D1973" s="56" t="s">
        <v>1050</v>
      </c>
      <c r="E1973" s="56" t="s">
        <v>2278</v>
      </c>
      <c r="F1973" s="56" t="s">
        <v>2279</v>
      </c>
      <c r="G1973" s="56"/>
      <c r="H1973" s="56"/>
      <c r="I1973" s="56" t="s">
        <v>110</v>
      </c>
      <c r="J1973" s="56" t="s">
        <v>476</v>
      </c>
      <c r="K1973" s="56" t="s">
        <v>52</v>
      </c>
      <c r="L1973" s="56">
        <v>0</v>
      </c>
      <c r="M1973" s="56" t="str">
        <f t="shared" si="62"/>
        <v>TB_ANA_DD_SALES_EMP.CUST_CNT</v>
      </c>
      <c r="N1973" s="54" t="str">
        <f t="shared" si="61"/>
        <v>일매출사원^TB_ANA_DD_SALES_EMP^고객수^CUST_CNT^^NUMBER^20,5^Y^0</v>
      </c>
    </row>
    <row r="1974" spans="1:14" x14ac:dyDescent="0.25">
      <c r="A1974" s="56" t="s">
        <v>673</v>
      </c>
      <c r="B1974" s="56"/>
      <c r="C1974" s="56" t="s">
        <v>1049</v>
      </c>
      <c r="D1974" s="56" t="s">
        <v>1050</v>
      </c>
      <c r="E1974" s="56" t="s">
        <v>53</v>
      </c>
      <c r="F1974" s="56" t="s">
        <v>54</v>
      </c>
      <c r="G1974" s="56"/>
      <c r="H1974" s="56"/>
      <c r="I1974" s="56" t="s">
        <v>37</v>
      </c>
      <c r="J1974" s="56">
        <v>14</v>
      </c>
      <c r="K1974" s="56" t="s">
        <v>52</v>
      </c>
      <c r="L1974" s="56"/>
      <c r="M1974" s="56" t="str">
        <f t="shared" si="62"/>
        <v>TB_ANA_DD_SALES_EMP.REG_DTM</v>
      </c>
      <c r="N1974" s="54" t="str">
        <f t="shared" si="61"/>
        <v>일매출사원^TB_ANA_DD_SALES_EMP^등록일시^REG_DTM^^VARCHAR2^14^Y^</v>
      </c>
    </row>
    <row r="1975" spans="1:14" x14ac:dyDescent="0.25">
      <c r="A1975" s="56" t="s">
        <v>673</v>
      </c>
      <c r="B1975" s="56"/>
      <c r="C1975" s="56" t="s">
        <v>1049</v>
      </c>
      <c r="D1975" s="56" t="s">
        <v>1050</v>
      </c>
      <c r="E1975" s="56" t="s">
        <v>55</v>
      </c>
      <c r="F1975" s="56" t="s">
        <v>56</v>
      </c>
      <c r="G1975" s="56"/>
      <c r="H1975" s="56"/>
      <c r="I1975" s="56" t="s">
        <v>37</v>
      </c>
      <c r="J1975" s="56">
        <v>32</v>
      </c>
      <c r="K1975" s="56" t="s">
        <v>52</v>
      </c>
      <c r="L1975" s="56"/>
      <c r="M1975" s="56" t="str">
        <f t="shared" si="62"/>
        <v>TB_ANA_DD_SALES_EMP.REGR_ID</v>
      </c>
      <c r="N1975" s="54" t="str">
        <f t="shared" si="61"/>
        <v>일매출사원^TB_ANA_DD_SALES_EMP^등록자ID^REGR_ID^^VARCHAR2^32^Y^</v>
      </c>
    </row>
    <row r="1976" spans="1:14" x14ac:dyDescent="0.25">
      <c r="A1976" s="56" t="s">
        <v>673</v>
      </c>
      <c r="B1976" s="56"/>
      <c r="C1976" s="56" t="s">
        <v>1049</v>
      </c>
      <c r="D1976" s="56" t="s">
        <v>1050</v>
      </c>
      <c r="E1976" s="56" t="s">
        <v>57</v>
      </c>
      <c r="F1976" s="56" t="s">
        <v>58</v>
      </c>
      <c r="G1976" s="56"/>
      <c r="H1976" s="56"/>
      <c r="I1976" s="56" t="s">
        <v>37</v>
      </c>
      <c r="J1976" s="56">
        <v>14</v>
      </c>
      <c r="K1976" s="56" t="s">
        <v>52</v>
      </c>
      <c r="L1976" s="56"/>
      <c r="M1976" s="56" t="str">
        <f t="shared" si="62"/>
        <v>TB_ANA_DD_SALES_EMP.MOD_DTM</v>
      </c>
      <c r="N1976" s="54" t="str">
        <f t="shared" si="61"/>
        <v>일매출사원^TB_ANA_DD_SALES_EMP^수정일시^MOD_DTM^^VARCHAR2^14^Y^</v>
      </c>
    </row>
    <row r="1977" spans="1:14" x14ac:dyDescent="0.25">
      <c r="A1977" s="56" t="s">
        <v>673</v>
      </c>
      <c r="B1977" s="56"/>
      <c r="C1977" s="56" t="s">
        <v>1049</v>
      </c>
      <c r="D1977" s="56" t="s">
        <v>1050</v>
      </c>
      <c r="E1977" s="56" t="s">
        <v>59</v>
      </c>
      <c r="F1977" s="56" t="s">
        <v>60</v>
      </c>
      <c r="G1977" s="56"/>
      <c r="H1977" s="56"/>
      <c r="I1977" s="56" t="s">
        <v>37</v>
      </c>
      <c r="J1977" s="56">
        <v>32</v>
      </c>
      <c r="K1977" s="56" t="s">
        <v>52</v>
      </c>
      <c r="L1977" s="56"/>
      <c r="M1977" s="56" t="str">
        <f t="shared" si="62"/>
        <v>TB_ANA_DD_SALES_EMP.MODR_ID</v>
      </c>
      <c r="N1977" s="54" t="str">
        <f t="shared" si="61"/>
        <v>일매출사원^TB_ANA_DD_SALES_EMP^수정자ID^MODR_ID^^VARCHAR2^32^Y^</v>
      </c>
    </row>
    <row r="1978" spans="1:14" x14ac:dyDescent="0.25">
      <c r="A1978" s="56" t="s">
        <v>673</v>
      </c>
      <c r="B1978" s="56"/>
      <c r="C1978" s="56" t="s">
        <v>1049</v>
      </c>
      <c r="D1978" s="56" t="s">
        <v>1050</v>
      </c>
      <c r="E1978" s="56" t="s">
        <v>2280</v>
      </c>
      <c r="F1978" s="56" t="s">
        <v>2281</v>
      </c>
      <c r="G1978" s="56"/>
      <c r="H1978" s="56"/>
      <c r="I1978" s="56" t="s">
        <v>110</v>
      </c>
      <c r="J1978" s="56" t="s">
        <v>476</v>
      </c>
      <c r="K1978" s="56" t="s">
        <v>52</v>
      </c>
      <c r="L1978" s="56">
        <v>0</v>
      </c>
      <c r="M1978" s="56" t="str">
        <f t="shared" si="62"/>
        <v>TB_ANA_DD_SALES_EMP.PROM_USE_POINT_CNCL_AMT</v>
      </c>
      <c r="N1978" s="54" t="str">
        <f t="shared" si="61"/>
        <v>일매출사원^TB_ANA_DD_SALES_EMP^프로모션사용포인트취소금액^PROM_USE_POINT_CNCL_AMT^^NUMBER^20,5^Y^0</v>
      </c>
    </row>
    <row r="1979" spans="1:14" x14ac:dyDescent="0.25">
      <c r="A1979" s="56" t="s">
        <v>673</v>
      </c>
      <c r="B1979" s="56"/>
      <c r="C1979" s="56" t="s">
        <v>1049</v>
      </c>
      <c r="D1979" s="56" t="s">
        <v>1050</v>
      </c>
      <c r="E1979" s="56" t="s">
        <v>2282</v>
      </c>
      <c r="F1979" s="56" t="s">
        <v>2283</v>
      </c>
      <c r="G1979" s="56"/>
      <c r="H1979" s="56"/>
      <c r="I1979" s="56" t="s">
        <v>110</v>
      </c>
      <c r="J1979" s="56" t="s">
        <v>476</v>
      </c>
      <c r="K1979" s="56" t="s">
        <v>52</v>
      </c>
      <c r="L1979" s="56">
        <v>0</v>
      </c>
      <c r="M1979" s="56" t="str">
        <f t="shared" si="62"/>
        <v>TB_ANA_DD_SALES_EMP.ACC_POINT_CNCL_AMT</v>
      </c>
      <c r="N1979" s="54" t="str">
        <f t="shared" si="61"/>
        <v>일매출사원^TB_ANA_DD_SALES_EMP^적립포인트취소금액^ACC_POINT_CNCL_AMT^^NUMBER^20,5^Y^0</v>
      </c>
    </row>
    <row r="1980" spans="1:14" x14ac:dyDescent="0.25">
      <c r="A1980" s="56" t="s">
        <v>673</v>
      </c>
      <c r="B1980" s="56"/>
      <c r="C1980" s="56" t="s">
        <v>361</v>
      </c>
      <c r="D1980" s="56" t="s">
        <v>362</v>
      </c>
      <c r="E1980" s="56" t="s">
        <v>477</v>
      </c>
      <c r="F1980" s="56" t="s">
        <v>479</v>
      </c>
      <c r="G1980" s="56" t="s">
        <v>52</v>
      </c>
      <c r="H1980" s="56"/>
      <c r="I1980" s="56" t="s">
        <v>37</v>
      </c>
      <c r="J1980" s="56">
        <v>8</v>
      </c>
      <c r="K1980" s="56" t="s">
        <v>52</v>
      </c>
      <c r="L1980" s="56"/>
      <c r="M1980" s="56" t="str">
        <f t="shared" si="62"/>
        <v>TB_ANA_DD_SALES_TM.SALES_DT</v>
      </c>
      <c r="N1980" s="54" t="str">
        <f t="shared" si="61"/>
        <v>일매출시간^TB_ANA_DD_SALES_TM^매출일자^SALES_DT^Y^VARCHAR2^8^Y^</v>
      </c>
    </row>
    <row r="1981" spans="1:14" x14ac:dyDescent="0.25">
      <c r="A1981" s="56" t="s">
        <v>673</v>
      </c>
      <c r="B1981" s="56"/>
      <c r="C1981" s="56" t="s">
        <v>361</v>
      </c>
      <c r="D1981" s="56" t="s">
        <v>362</v>
      </c>
      <c r="E1981" s="56" t="s">
        <v>472</v>
      </c>
      <c r="F1981" s="56" t="s">
        <v>64</v>
      </c>
      <c r="G1981" s="56" t="s">
        <v>52</v>
      </c>
      <c r="H1981" s="56"/>
      <c r="I1981" s="56" t="s">
        <v>37</v>
      </c>
      <c r="J1981" s="56">
        <v>10</v>
      </c>
      <c r="K1981" s="56" t="s">
        <v>52</v>
      </c>
      <c r="L1981" s="56"/>
      <c r="M1981" s="56" t="str">
        <f t="shared" si="62"/>
        <v>TB_ANA_DD_SALES_TM.SHOP_CD</v>
      </c>
      <c r="N1981" s="54" t="str">
        <f t="shared" si="61"/>
        <v>일매출시간^TB_ANA_DD_SALES_TM^매장코드^SHOP_CD^Y^VARCHAR2^10^Y^</v>
      </c>
    </row>
    <row r="1982" spans="1:14" x14ac:dyDescent="0.25">
      <c r="A1982" s="56" t="s">
        <v>673</v>
      </c>
      <c r="B1982" s="56"/>
      <c r="C1982" s="56" t="s">
        <v>361</v>
      </c>
      <c r="D1982" s="56" t="s">
        <v>362</v>
      </c>
      <c r="E1982" s="56" t="s">
        <v>2286</v>
      </c>
      <c r="F1982" s="56" t="s">
        <v>2287</v>
      </c>
      <c r="G1982" s="56" t="s">
        <v>52</v>
      </c>
      <c r="H1982" s="56"/>
      <c r="I1982" s="56" t="s">
        <v>37</v>
      </c>
      <c r="J1982" s="56">
        <v>2</v>
      </c>
      <c r="K1982" s="56" t="s">
        <v>52</v>
      </c>
      <c r="L1982" s="56"/>
      <c r="M1982" s="56" t="str">
        <f t="shared" si="62"/>
        <v>TB_ANA_DD_SALES_TM.TM_CD</v>
      </c>
      <c r="N1982" s="54" t="str">
        <f t="shared" si="61"/>
        <v>일매출시간^TB_ANA_DD_SALES_TM^시간코드^TM_CD^Y^VARCHAR2^2^Y^</v>
      </c>
    </row>
    <row r="1983" spans="1:14" x14ac:dyDescent="0.25">
      <c r="A1983" s="56" t="s">
        <v>673</v>
      </c>
      <c r="B1983" s="56"/>
      <c r="C1983" s="56" t="s">
        <v>361</v>
      </c>
      <c r="D1983" s="56" t="s">
        <v>362</v>
      </c>
      <c r="E1983" s="56" t="s">
        <v>485</v>
      </c>
      <c r="F1983" s="56" t="s">
        <v>492</v>
      </c>
      <c r="G1983" s="56"/>
      <c r="H1983" s="56"/>
      <c r="I1983" s="56" t="s">
        <v>110</v>
      </c>
      <c r="J1983" s="56" t="s">
        <v>476</v>
      </c>
      <c r="K1983" s="56" t="s">
        <v>52</v>
      </c>
      <c r="L1983" s="56">
        <v>0</v>
      </c>
      <c r="M1983" s="56" t="str">
        <f t="shared" si="62"/>
        <v>TB_ANA_DD_SALES_TM.SALES_TOT_AMT</v>
      </c>
      <c r="N1983" s="54" t="str">
        <f t="shared" si="61"/>
        <v>일매출시간^TB_ANA_DD_SALES_TM^매출총금액^SALES_TOT_AMT^^NUMBER^20,5^Y^0</v>
      </c>
    </row>
    <row r="1984" spans="1:14" x14ac:dyDescent="0.25">
      <c r="A1984" s="56" t="s">
        <v>673</v>
      </c>
      <c r="B1984" s="56"/>
      <c r="C1984" s="56" t="s">
        <v>361</v>
      </c>
      <c r="D1984" s="56" t="s">
        <v>362</v>
      </c>
      <c r="E1984" s="56" t="s">
        <v>486</v>
      </c>
      <c r="F1984" s="56" t="s">
        <v>493</v>
      </c>
      <c r="G1984" s="56"/>
      <c r="H1984" s="56"/>
      <c r="I1984" s="56" t="s">
        <v>110</v>
      </c>
      <c r="J1984" s="56" t="s">
        <v>476</v>
      </c>
      <c r="K1984" s="56" t="s">
        <v>52</v>
      </c>
      <c r="L1984" s="56">
        <v>0</v>
      </c>
      <c r="M1984" s="56" t="str">
        <f t="shared" si="62"/>
        <v>TB_ANA_DD_SALES_TM.SALES_AMT</v>
      </c>
      <c r="N1984" s="54" t="str">
        <f t="shared" si="61"/>
        <v>일매출시간^TB_ANA_DD_SALES_TM^매출금액^SALES_AMT^^NUMBER^20,5^Y^0</v>
      </c>
    </row>
    <row r="1985" spans="1:14" x14ac:dyDescent="0.25">
      <c r="A1985" s="56" t="s">
        <v>673</v>
      </c>
      <c r="B1985" s="56"/>
      <c r="C1985" s="56" t="s">
        <v>361</v>
      </c>
      <c r="D1985" s="56" t="s">
        <v>362</v>
      </c>
      <c r="E1985" s="56" t="s">
        <v>487</v>
      </c>
      <c r="F1985" s="56" t="s">
        <v>494</v>
      </c>
      <c r="G1985" s="56"/>
      <c r="H1985" s="56"/>
      <c r="I1985" s="56" t="s">
        <v>110</v>
      </c>
      <c r="J1985" s="56" t="s">
        <v>476</v>
      </c>
      <c r="K1985" s="56" t="s">
        <v>52</v>
      </c>
      <c r="L1985" s="56">
        <v>0</v>
      </c>
      <c r="M1985" s="56" t="str">
        <f t="shared" si="62"/>
        <v>TB_ANA_DD_SALES_TM.SALES_SUPP_AMT</v>
      </c>
      <c r="N1985" s="54" t="str">
        <f t="shared" si="61"/>
        <v>일매출시간^TB_ANA_DD_SALES_TM^매출공급금액^SALES_SUPP_AMT^^NUMBER^20,5^Y^0</v>
      </c>
    </row>
    <row r="1986" spans="1:14" x14ac:dyDescent="0.25">
      <c r="A1986" s="56" t="s">
        <v>673</v>
      </c>
      <c r="B1986" s="56"/>
      <c r="C1986" s="56" t="s">
        <v>361</v>
      </c>
      <c r="D1986" s="56" t="s">
        <v>362</v>
      </c>
      <c r="E1986" s="56" t="s">
        <v>1760</v>
      </c>
      <c r="F1986" s="56" t="s">
        <v>1761</v>
      </c>
      <c r="G1986" s="56"/>
      <c r="H1986" s="56"/>
      <c r="I1986" s="56" t="s">
        <v>110</v>
      </c>
      <c r="J1986" s="56" t="s">
        <v>476</v>
      </c>
      <c r="K1986" s="56" t="s">
        <v>52</v>
      </c>
      <c r="L1986" s="56">
        <v>0</v>
      </c>
      <c r="M1986" s="56" t="str">
        <f t="shared" si="62"/>
        <v>TB_ANA_DD_SALES_TM.SALES_VAT</v>
      </c>
      <c r="N1986" s="54" t="str">
        <f t="shared" si="61"/>
        <v>일매출시간^TB_ANA_DD_SALES_TM^매출부가세액^SALES_VAT^^NUMBER^20,5^Y^0</v>
      </c>
    </row>
    <row r="1987" spans="1:14" x14ac:dyDescent="0.25">
      <c r="A1987" s="56" t="s">
        <v>673</v>
      </c>
      <c r="B1987" s="56"/>
      <c r="C1987" s="56" t="s">
        <v>361</v>
      </c>
      <c r="D1987" s="56" t="s">
        <v>362</v>
      </c>
      <c r="E1987" s="56" t="s">
        <v>488</v>
      </c>
      <c r="F1987" s="56" t="s">
        <v>495</v>
      </c>
      <c r="G1987" s="56"/>
      <c r="H1987" s="56"/>
      <c r="I1987" s="56" t="s">
        <v>110</v>
      </c>
      <c r="J1987" s="56" t="s">
        <v>476</v>
      </c>
      <c r="K1987" s="56" t="s">
        <v>52</v>
      </c>
      <c r="L1987" s="56">
        <v>0</v>
      </c>
      <c r="M1987" s="56" t="str">
        <f t="shared" si="62"/>
        <v>TB_ANA_DD_SALES_TM.DC_AMT</v>
      </c>
      <c r="N1987" s="54" t="str">
        <f t="shared" ref="N1987:N2050" si="63">SUBSTITUTE(CONCATENATE(C1987,"^",D1987,"^",E1987,"^",F1987,"^",G1987,"^",I1987,"^",J1987,"^",K1987,"^",TRIM(L1987)),"~","-")</f>
        <v>일매출시간^TB_ANA_DD_SALES_TM^할인금액^DC_AMT^^NUMBER^20,5^Y^0</v>
      </c>
    </row>
    <row r="1988" spans="1:14" x14ac:dyDescent="0.25">
      <c r="A1988" s="56" t="s">
        <v>673</v>
      </c>
      <c r="B1988" s="56"/>
      <c r="C1988" s="56" t="s">
        <v>361</v>
      </c>
      <c r="D1988" s="56" t="s">
        <v>362</v>
      </c>
      <c r="E1988" s="56" t="s">
        <v>644</v>
      </c>
      <c r="F1988" s="56" t="s">
        <v>565</v>
      </c>
      <c r="G1988" s="56"/>
      <c r="H1988" s="56"/>
      <c r="I1988" s="56" t="s">
        <v>110</v>
      </c>
      <c r="J1988" s="56" t="s">
        <v>476</v>
      </c>
      <c r="K1988" s="56" t="s">
        <v>52</v>
      </c>
      <c r="L1988" s="56">
        <v>0</v>
      </c>
      <c r="M1988" s="56" t="str">
        <f t="shared" si="62"/>
        <v>TB_ANA_DD_SALES_TM.COUP_DC_AMT</v>
      </c>
      <c r="N1988" s="54" t="str">
        <f t="shared" si="63"/>
        <v>일매출시간^TB_ANA_DD_SALES_TM^쿠폰할인금액^COUP_DC_AMT^^NUMBER^20,5^Y^0</v>
      </c>
    </row>
    <row r="1989" spans="1:14" x14ac:dyDescent="0.25">
      <c r="A1989" s="56" t="s">
        <v>673</v>
      </c>
      <c r="B1989" s="56"/>
      <c r="C1989" s="56" t="s">
        <v>361</v>
      </c>
      <c r="D1989" s="56" t="s">
        <v>362</v>
      </c>
      <c r="E1989" s="56" t="s">
        <v>646</v>
      </c>
      <c r="F1989" s="56" t="s">
        <v>567</v>
      </c>
      <c r="G1989" s="56"/>
      <c r="H1989" s="56"/>
      <c r="I1989" s="56" t="s">
        <v>110</v>
      </c>
      <c r="J1989" s="56" t="s">
        <v>476</v>
      </c>
      <c r="K1989" s="56" t="s">
        <v>52</v>
      </c>
      <c r="L1989" s="56">
        <v>0</v>
      </c>
      <c r="M1989" s="56" t="str">
        <f t="shared" si="62"/>
        <v>TB_ANA_DD_SALES_TM.CUST_DC_AMT</v>
      </c>
      <c r="N1989" s="54" t="str">
        <f t="shared" si="63"/>
        <v>일매출시간^TB_ANA_DD_SALES_TM^고객할인금액^CUST_DC_AMT^^NUMBER^20,5^Y^0</v>
      </c>
    </row>
    <row r="1990" spans="1:14" x14ac:dyDescent="0.25">
      <c r="A1990" s="56" t="s">
        <v>673</v>
      </c>
      <c r="B1990" s="56"/>
      <c r="C1990" s="56" t="s">
        <v>361</v>
      </c>
      <c r="D1990" s="56" t="s">
        <v>362</v>
      </c>
      <c r="E1990" s="56" t="s">
        <v>489</v>
      </c>
      <c r="F1990" s="56" t="s">
        <v>496</v>
      </c>
      <c r="G1990" s="56"/>
      <c r="H1990" s="56"/>
      <c r="I1990" s="56" t="s">
        <v>110</v>
      </c>
      <c r="J1990" s="56" t="s">
        <v>476</v>
      </c>
      <c r="K1990" s="56" t="s">
        <v>52</v>
      </c>
      <c r="L1990" s="56">
        <v>0</v>
      </c>
      <c r="M1990" s="56" t="str">
        <f t="shared" si="62"/>
        <v>TB_ANA_DD_SALES_TM.PROM_DC_AMT</v>
      </c>
      <c r="N1990" s="54" t="str">
        <f t="shared" si="63"/>
        <v>일매출시간^TB_ANA_DD_SALES_TM^프로모션할인금액^PROM_DC_AMT^^NUMBER^20,5^Y^0</v>
      </c>
    </row>
    <row r="1991" spans="1:14" x14ac:dyDescent="0.25">
      <c r="A1991" s="56" t="s">
        <v>673</v>
      </c>
      <c r="B1991" s="56"/>
      <c r="C1991" s="56" t="s">
        <v>361</v>
      </c>
      <c r="D1991" s="56" t="s">
        <v>362</v>
      </c>
      <c r="E1991" s="56" t="s">
        <v>490</v>
      </c>
      <c r="F1991" s="56" t="s">
        <v>497</v>
      </c>
      <c r="G1991" s="56"/>
      <c r="H1991" s="56"/>
      <c r="I1991" s="56" t="s">
        <v>110</v>
      </c>
      <c r="J1991" s="56" t="s">
        <v>476</v>
      </c>
      <c r="K1991" s="56" t="s">
        <v>52</v>
      </c>
      <c r="L1991" s="56">
        <v>0</v>
      </c>
      <c r="M1991" s="56" t="str">
        <f t="shared" si="62"/>
        <v>TB_ANA_DD_SALES_TM.NON_SALES_DC_AMT</v>
      </c>
      <c r="N1991" s="54" t="str">
        <f t="shared" si="63"/>
        <v>일매출시간^TB_ANA_DD_SALES_TM^비매출할인금액^NON_SALES_DC_AMT^^NUMBER^20,5^Y^0</v>
      </c>
    </row>
    <row r="1992" spans="1:14" x14ac:dyDescent="0.25">
      <c r="A1992" s="56" t="s">
        <v>673</v>
      </c>
      <c r="B1992" s="56"/>
      <c r="C1992" s="56" t="s">
        <v>361</v>
      </c>
      <c r="D1992" s="56" t="s">
        <v>362</v>
      </c>
      <c r="E1992" s="56" t="s">
        <v>2244</v>
      </c>
      <c r="F1992" s="56" t="s">
        <v>2245</v>
      </c>
      <c r="G1992" s="56"/>
      <c r="H1992" s="56"/>
      <c r="I1992" s="56" t="s">
        <v>110</v>
      </c>
      <c r="J1992" s="56" t="s">
        <v>476</v>
      </c>
      <c r="K1992" s="56" t="s">
        <v>52</v>
      </c>
      <c r="L1992" s="56">
        <v>0</v>
      </c>
      <c r="M1992" s="56" t="str">
        <f t="shared" si="62"/>
        <v>TB_ANA_DD_SALES_TM.CASH_AMT</v>
      </c>
      <c r="N1992" s="54" t="str">
        <f t="shared" si="63"/>
        <v>일매출시간^TB_ANA_DD_SALES_TM^현금금액^CASH_AMT^^NUMBER^20,5^Y^0</v>
      </c>
    </row>
    <row r="1993" spans="1:14" x14ac:dyDescent="0.25">
      <c r="A1993" s="56" t="s">
        <v>673</v>
      </c>
      <c r="B1993" s="56"/>
      <c r="C1993" s="56" t="s">
        <v>361</v>
      </c>
      <c r="D1993" s="56" t="s">
        <v>362</v>
      </c>
      <c r="E1993" s="56" t="s">
        <v>2246</v>
      </c>
      <c r="F1993" s="56" t="s">
        <v>2247</v>
      </c>
      <c r="G1993" s="56"/>
      <c r="H1993" s="56"/>
      <c r="I1993" s="56" t="s">
        <v>110</v>
      </c>
      <c r="J1993" s="56" t="s">
        <v>476</v>
      </c>
      <c r="K1993" s="56" t="s">
        <v>52</v>
      </c>
      <c r="L1993" s="56">
        <v>0</v>
      </c>
      <c r="M1993" s="56" t="str">
        <f t="shared" si="62"/>
        <v>TB_ANA_DD_SALES_TM.CARD_AMT</v>
      </c>
      <c r="N1993" s="54" t="str">
        <f t="shared" si="63"/>
        <v>일매출시간^TB_ANA_DD_SALES_TM^카드금액^CARD_AMT^^NUMBER^20,5^Y^0</v>
      </c>
    </row>
    <row r="1994" spans="1:14" x14ac:dyDescent="0.25">
      <c r="A1994" s="56" t="s">
        <v>673</v>
      </c>
      <c r="B1994" s="56"/>
      <c r="C1994" s="56" t="s">
        <v>361</v>
      </c>
      <c r="D1994" s="56" t="s">
        <v>362</v>
      </c>
      <c r="E1994" s="56" t="s">
        <v>2248</v>
      </c>
      <c r="F1994" s="56" t="s">
        <v>2249</v>
      </c>
      <c r="G1994" s="56"/>
      <c r="H1994" s="56"/>
      <c r="I1994" s="56" t="s">
        <v>110</v>
      </c>
      <c r="J1994" s="56" t="s">
        <v>476</v>
      </c>
      <c r="K1994" s="56" t="s">
        <v>52</v>
      </c>
      <c r="L1994" s="56">
        <v>0</v>
      </c>
      <c r="M1994" s="56" t="str">
        <f t="shared" si="62"/>
        <v>TB_ANA_DD_SALES_TM.POINT_SALES_AMT</v>
      </c>
      <c r="N1994" s="54" t="str">
        <f t="shared" si="63"/>
        <v>일매출시간^TB_ANA_DD_SALES_TM^포인트매출금액^POINT_SALES_AMT^^NUMBER^20,5^Y^0</v>
      </c>
    </row>
    <row r="1995" spans="1:14" x14ac:dyDescent="0.25">
      <c r="A1995" s="56" t="s">
        <v>673</v>
      </c>
      <c r="B1995" s="56"/>
      <c r="C1995" s="56" t="s">
        <v>361</v>
      </c>
      <c r="D1995" s="56" t="s">
        <v>362</v>
      </c>
      <c r="E1995" s="56" t="s">
        <v>2250</v>
      </c>
      <c r="F1995" s="56" t="s">
        <v>2251</v>
      </c>
      <c r="G1995" s="56"/>
      <c r="H1995" s="56"/>
      <c r="I1995" s="56" t="s">
        <v>110</v>
      </c>
      <c r="J1995" s="56" t="s">
        <v>476</v>
      </c>
      <c r="K1995" s="56" t="s">
        <v>52</v>
      </c>
      <c r="L1995" s="56">
        <v>0</v>
      </c>
      <c r="M1995" s="56" t="str">
        <f t="shared" si="62"/>
        <v>TB_ANA_DD_SALES_TM.ETC_SALES_AMT</v>
      </c>
      <c r="N1995" s="54" t="str">
        <f t="shared" si="63"/>
        <v>일매출시간^TB_ANA_DD_SALES_TM^기타매출금액^ETC_SALES_AMT^^NUMBER^20,5^Y^0</v>
      </c>
    </row>
    <row r="1996" spans="1:14" x14ac:dyDescent="0.25">
      <c r="A1996" s="56" t="s">
        <v>673</v>
      </c>
      <c r="B1996" s="56"/>
      <c r="C1996" s="56" t="s">
        <v>361</v>
      </c>
      <c r="D1996" s="56" t="s">
        <v>362</v>
      </c>
      <c r="E1996" s="56" t="s">
        <v>2252</v>
      </c>
      <c r="F1996" s="56" t="s">
        <v>2253</v>
      </c>
      <c r="G1996" s="56"/>
      <c r="H1996" s="56"/>
      <c r="I1996" s="56" t="s">
        <v>110</v>
      </c>
      <c r="J1996" s="56" t="s">
        <v>476</v>
      </c>
      <c r="K1996" s="56" t="s">
        <v>52</v>
      </c>
      <c r="L1996" s="56">
        <v>0</v>
      </c>
      <c r="M1996" s="56" t="str">
        <f t="shared" si="62"/>
        <v>TB_ANA_DD_SALES_TM.PROM_USE_POINT_AMT</v>
      </c>
      <c r="N1996" s="54" t="str">
        <f t="shared" si="63"/>
        <v>일매출시간^TB_ANA_DD_SALES_TM^프로모션사용포인트금액^PROM_USE_POINT_AMT^^NUMBER^20,5^Y^0</v>
      </c>
    </row>
    <row r="1997" spans="1:14" x14ac:dyDescent="0.25">
      <c r="A1997" s="56" t="s">
        <v>673</v>
      </c>
      <c r="B1997" s="56"/>
      <c r="C1997" s="56" t="s">
        <v>361</v>
      </c>
      <c r="D1997" s="56" t="s">
        <v>362</v>
      </c>
      <c r="E1997" s="56" t="s">
        <v>2254</v>
      </c>
      <c r="F1997" s="56" t="s">
        <v>2255</v>
      </c>
      <c r="G1997" s="56"/>
      <c r="H1997" s="56"/>
      <c r="I1997" s="56" t="s">
        <v>110</v>
      </c>
      <c r="J1997" s="56" t="s">
        <v>476</v>
      </c>
      <c r="K1997" s="56" t="s">
        <v>52</v>
      </c>
      <c r="L1997" s="56">
        <v>0</v>
      </c>
      <c r="M1997" s="56" t="str">
        <f t="shared" si="62"/>
        <v>TB_ANA_DD_SALES_TM.ACC_POINT_AMT</v>
      </c>
      <c r="N1997" s="54" t="str">
        <f t="shared" si="63"/>
        <v>일매출시간^TB_ANA_DD_SALES_TM^적립포인트금액^ACC_POINT_AMT^^NUMBER^20,5^Y^0</v>
      </c>
    </row>
    <row r="1998" spans="1:14" x14ac:dyDescent="0.25">
      <c r="A1998" s="56" t="s">
        <v>673</v>
      </c>
      <c r="B1998" s="56"/>
      <c r="C1998" s="56" t="s">
        <v>361</v>
      </c>
      <c r="D1998" s="56" t="s">
        <v>362</v>
      </c>
      <c r="E1998" s="56" t="s">
        <v>2256</v>
      </c>
      <c r="F1998" s="56" t="s">
        <v>2257</v>
      </c>
      <c r="G1998" s="56"/>
      <c r="H1998" s="56"/>
      <c r="I1998" s="56" t="s">
        <v>110</v>
      </c>
      <c r="J1998" s="56" t="s">
        <v>476</v>
      </c>
      <c r="K1998" s="56" t="s">
        <v>52</v>
      </c>
      <c r="L1998" s="56">
        <v>0</v>
      </c>
      <c r="M1998" s="56" t="str">
        <f t="shared" si="62"/>
        <v>TB_ANA_DD_SALES_TM.BILL_CNT</v>
      </c>
      <c r="N1998" s="54" t="str">
        <f t="shared" si="63"/>
        <v>일매출시간^TB_ANA_DD_SALES_TM^영수증건수^BILL_CNT^^NUMBER^20,5^Y^0</v>
      </c>
    </row>
    <row r="1999" spans="1:14" x14ac:dyDescent="0.25">
      <c r="A1999" s="56" t="s">
        <v>673</v>
      </c>
      <c r="B1999" s="56"/>
      <c r="C1999" s="56" t="s">
        <v>361</v>
      </c>
      <c r="D1999" s="56" t="s">
        <v>362</v>
      </c>
      <c r="E1999" s="56" t="s">
        <v>2258</v>
      </c>
      <c r="F1999" s="56" t="s">
        <v>2259</v>
      </c>
      <c r="G1999" s="56"/>
      <c r="H1999" s="56"/>
      <c r="I1999" s="56" t="s">
        <v>110</v>
      </c>
      <c r="J1999" s="56" t="s">
        <v>476</v>
      </c>
      <c r="K1999" s="56" t="s">
        <v>52</v>
      </c>
      <c r="L1999" s="56">
        <v>0</v>
      </c>
      <c r="M1999" s="56" t="str">
        <f t="shared" si="62"/>
        <v>TB_ANA_DD_SALES_TM.CASH_CNT</v>
      </c>
      <c r="N1999" s="54" t="str">
        <f t="shared" si="63"/>
        <v>일매출시간^TB_ANA_DD_SALES_TM^현금건수^CASH_CNT^^NUMBER^20,5^Y^0</v>
      </c>
    </row>
    <row r="2000" spans="1:14" x14ac:dyDescent="0.25">
      <c r="A2000" s="56" t="s">
        <v>673</v>
      </c>
      <c r="B2000" s="56"/>
      <c r="C2000" s="56" t="s">
        <v>361</v>
      </c>
      <c r="D2000" s="56" t="s">
        <v>362</v>
      </c>
      <c r="E2000" s="56" t="s">
        <v>2260</v>
      </c>
      <c r="F2000" s="56" t="s">
        <v>2261</v>
      </c>
      <c r="G2000" s="56"/>
      <c r="H2000" s="56"/>
      <c r="I2000" s="56" t="s">
        <v>110</v>
      </c>
      <c r="J2000" s="56" t="s">
        <v>476</v>
      </c>
      <c r="K2000" s="56" t="s">
        <v>52</v>
      </c>
      <c r="L2000" s="56">
        <v>0</v>
      </c>
      <c r="M2000" s="56" t="str">
        <f t="shared" si="62"/>
        <v>TB_ANA_DD_SALES_TM.CARD_CNT</v>
      </c>
      <c r="N2000" s="54" t="str">
        <f t="shared" si="63"/>
        <v>일매출시간^TB_ANA_DD_SALES_TM^카드건수^CARD_CNT^^NUMBER^20,5^Y^0</v>
      </c>
    </row>
    <row r="2001" spans="1:14" x14ac:dyDescent="0.25">
      <c r="A2001" s="56" t="s">
        <v>673</v>
      </c>
      <c r="B2001" s="56"/>
      <c r="C2001" s="56" t="s">
        <v>361</v>
      </c>
      <c r="D2001" s="56" t="s">
        <v>362</v>
      </c>
      <c r="E2001" s="56" t="s">
        <v>2262</v>
      </c>
      <c r="F2001" s="56" t="s">
        <v>2263</v>
      </c>
      <c r="G2001" s="56"/>
      <c r="H2001" s="56"/>
      <c r="I2001" s="56" t="s">
        <v>110</v>
      </c>
      <c r="J2001" s="56" t="s">
        <v>476</v>
      </c>
      <c r="K2001" s="56" t="s">
        <v>52</v>
      </c>
      <c r="L2001" s="56">
        <v>0</v>
      </c>
      <c r="M2001" s="56" t="str">
        <f t="shared" si="62"/>
        <v>TB_ANA_DD_SALES_TM.POINT_SALES_CNT</v>
      </c>
      <c r="N2001" s="54" t="str">
        <f t="shared" si="63"/>
        <v>일매출시간^TB_ANA_DD_SALES_TM^포인트매출건수^POINT_SALES_CNT^^NUMBER^20,5^Y^0</v>
      </c>
    </row>
    <row r="2002" spans="1:14" x14ac:dyDescent="0.25">
      <c r="A2002" s="56" t="s">
        <v>673</v>
      </c>
      <c r="B2002" s="56"/>
      <c r="C2002" s="56" t="s">
        <v>361</v>
      </c>
      <c r="D2002" s="56" t="s">
        <v>362</v>
      </c>
      <c r="E2002" s="56" t="s">
        <v>2264</v>
      </c>
      <c r="F2002" s="56" t="s">
        <v>2265</v>
      </c>
      <c r="G2002" s="56"/>
      <c r="H2002" s="56"/>
      <c r="I2002" s="56" t="s">
        <v>110</v>
      </c>
      <c r="J2002" s="56" t="s">
        <v>476</v>
      </c>
      <c r="K2002" s="56" t="s">
        <v>52</v>
      </c>
      <c r="L2002" s="56">
        <v>0</v>
      </c>
      <c r="M2002" s="56" t="str">
        <f t="shared" si="62"/>
        <v>TB_ANA_DD_SALES_TM.ETC_SALES_CNT</v>
      </c>
      <c r="N2002" s="54" t="str">
        <f t="shared" si="63"/>
        <v>일매출시간^TB_ANA_DD_SALES_TM^기타매출건수^ETC_SALES_CNT^^NUMBER^20,5^Y^0</v>
      </c>
    </row>
    <row r="2003" spans="1:14" x14ac:dyDescent="0.25">
      <c r="A2003" s="56" t="s">
        <v>673</v>
      </c>
      <c r="B2003" s="56"/>
      <c r="C2003" s="56" t="s">
        <v>361</v>
      </c>
      <c r="D2003" s="56" t="s">
        <v>362</v>
      </c>
      <c r="E2003" s="56" t="s">
        <v>606</v>
      </c>
      <c r="F2003" s="56" t="s">
        <v>527</v>
      </c>
      <c r="G2003" s="56"/>
      <c r="H2003" s="56"/>
      <c r="I2003" s="56" t="s">
        <v>110</v>
      </c>
      <c r="J2003" s="56" t="s">
        <v>476</v>
      </c>
      <c r="K2003" s="56" t="s">
        <v>52</v>
      </c>
      <c r="L2003" s="56">
        <v>0</v>
      </c>
      <c r="M2003" s="56" t="str">
        <f t="shared" si="62"/>
        <v>TB_ANA_DD_SALES_TM.CNCL_CNT</v>
      </c>
      <c r="N2003" s="54" t="str">
        <f t="shared" si="63"/>
        <v>일매출시간^TB_ANA_DD_SALES_TM^취소건수^CNCL_CNT^^NUMBER^20,5^Y^0</v>
      </c>
    </row>
    <row r="2004" spans="1:14" x14ac:dyDescent="0.25">
      <c r="A2004" s="56" t="s">
        <v>673</v>
      </c>
      <c r="B2004" s="56"/>
      <c r="C2004" s="56" t="s">
        <v>361</v>
      </c>
      <c r="D2004" s="56" t="s">
        <v>362</v>
      </c>
      <c r="E2004" s="56" t="s">
        <v>608</v>
      </c>
      <c r="F2004" s="56" t="s">
        <v>529</v>
      </c>
      <c r="G2004" s="56"/>
      <c r="H2004" s="56"/>
      <c r="I2004" s="56" t="s">
        <v>110</v>
      </c>
      <c r="J2004" s="56" t="s">
        <v>476</v>
      </c>
      <c r="K2004" s="56" t="s">
        <v>52</v>
      </c>
      <c r="L2004" s="56">
        <v>0</v>
      </c>
      <c r="M2004" s="56" t="str">
        <f t="shared" si="62"/>
        <v>TB_ANA_DD_SALES_TM.SALES_TOT_CNT</v>
      </c>
      <c r="N2004" s="54" t="str">
        <f t="shared" si="63"/>
        <v>일매출시간^TB_ANA_DD_SALES_TM^매출총건수^SALES_TOT_CNT^^NUMBER^20,5^Y^0</v>
      </c>
    </row>
    <row r="2005" spans="1:14" x14ac:dyDescent="0.25">
      <c r="A2005" s="56" t="s">
        <v>673</v>
      </c>
      <c r="B2005" s="56"/>
      <c r="C2005" s="56" t="s">
        <v>361</v>
      </c>
      <c r="D2005" s="56" t="s">
        <v>362</v>
      </c>
      <c r="E2005" s="56" t="s">
        <v>2266</v>
      </c>
      <c r="F2005" s="56" t="s">
        <v>2267</v>
      </c>
      <c r="G2005" s="56"/>
      <c r="H2005" s="56"/>
      <c r="I2005" s="56" t="s">
        <v>110</v>
      </c>
      <c r="J2005" s="56" t="s">
        <v>476</v>
      </c>
      <c r="K2005" s="56" t="s">
        <v>52</v>
      </c>
      <c r="L2005" s="56">
        <v>0</v>
      </c>
      <c r="M2005" s="56" t="str">
        <f t="shared" si="62"/>
        <v>TB_ANA_DD_SALES_TM.SALES_CNCL_CNT</v>
      </c>
      <c r="N2005" s="54" t="str">
        <f t="shared" si="63"/>
        <v>일매출시간^TB_ANA_DD_SALES_TM^매출취소건수^SALES_CNCL_CNT^^NUMBER^20,5^Y^0</v>
      </c>
    </row>
    <row r="2006" spans="1:14" x14ac:dyDescent="0.25">
      <c r="A2006" s="56" t="s">
        <v>673</v>
      </c>
      <c r="B2006" s="56"/>
      <c r="C2006" s="56" t="s">
        <v>361</v>
      </c>
      <c r="D2006" s="56" t="s">
        <v>362</v>
      </c>
      <c r="E2006" s="56" t="s">
        <v>2268</v>
      </c>
      <c r="F2006" s="56" t="s">
        <v>2269</v>
      </c>
      <c r="G2006" s="56"/>
      <c r="H2006" s="56"/>
      <c r="I2006" s="56" t="s">
        <v>110</v>
      </c>
      <c r="J2006" s="56" t="s">
        <v>476</v>
      </c>
      <c r="K2006" s="56" t="s">
        <v>52</v>
      </c>
      <c r="L2006" s="56">
        <v>0</v>
      </c>
      <c r="M2006" s="56" t="str">
        <f t="shared" si="62"/>
        <v>TB_ANA_DD_SALES_TM.SALES_CNCL_TOT_AMT</v>
      </c>
      <c r="N2006" s="54" t="str">
        <f t="shared" si="63"/>
        <v>일매출시간^TB_ANA_DD_SALES_TM^매출취소총금액^SALES_CNCL_TOT_AMT^^NUMBER^20,5^Y^0</v>
      </c>
    </row>
    <row r="2007" spans="1:14" x14ac:dyDescent="0.25">
      <c r="A2007" s="56" t="s">
        <v>673</v>
      </c>
      <c r="B2007" s="56"/>
      <c r="C2007" s="56" t="s">
        <v>361</v>
      </c>
      <c r="D2007" s="56" t="s">
        <v>362</v>
      </c>
      <c r="E2007" s="56" t="s">
        <v>2270</v>
      </c>
      <c r="F2007" s="56" t="s">
        <v>2271</v>
      </c>
      <c r="G2007" s="56"/>
      <c r="H2007" s="56"/>
      <c r="I2007" s="56" t="s">
        <v>110</v>
      </c>
      <c r="J2007" s="56" t="s">
        <v>476</v>
      </c>
      <c r="K2007" s="56" t="s">
        <v>52</v>
      </c>
      <c r="L2007" s="56">
        <v>0</v>
      </c>
      <c r="M2007" s="56" t="str">
        <f t="shared" si="62"/>
        <v>TB_ANA_DD_SALES_TM.CASH_CNCL_AMT</v>
      </c>
      <c r="N2007" s="54" t="str">
        <f t="shared" si="63"/>
        <v>일매출시간^TB_ANA_DD_SALES_TM^현금취소금액^CASH_CNCL_AMT^^NUMBER^20,5^Y^0</v>
      </c>
    </row>
    <row r="2008" spans="1:14" x14ac:dyDescent="0.25">
      <c r="A2008" s="56" t="s">
        <v>673</v>
      </c>
      <c r="B2008" s="56"/>
      <c r="C2008" s="56" t="s">
        <v>361</v>
      </c>
      <c r="D2008" s="56" t="s">
        <v>362</v>
      </c>
      <c r="E2008" s="56" t="s">
        <v>2272</v>
      </c>
      <c r="F2008" s="56" t="s">
        <v>2273</v>
      </c>
      <c r="G2008" s="56"/>
      <c r="H2008" s="56"/>
      <c r="I2008" s="56" t="s">
        <v>110</v>
      </c>
      <c r="J2008" s="56" t="s">
        <v>476</v>
      </c>
      <c r="K2008" s="56" t="s">
        <v>52</v>
      </c>
      <c r="L2008" s="56">
        <v>0</v>
      </c>
      <c r="M2008" s="56" t="str">
        <f t="shared" si="62"/>
        <v>TB_ANA_DD_SALES_TM.CARD_CNCL_AMT</v>
      </c>
      <c r="N2008" s="54" t="str">
        <f t="shared" si="63"/>
        <v>일매출시간^TB_ANA_DD_SALES_TM^카드취소금액^CARD_CNCL_AMT^^NUMBER^20,5^Y^0</v>
      </c>
    </row>
    <row r="2009" spans="1:14" x14ac:dyDescent="0.25">
      <c r="A2009" s="56" t="s">
        <v>673</v>
      </c>
      <c r="B2009" s="56"/>
      <c r="C2009" s="56" t="s">
        <v>361</v>
      </c>
      <c r="D2009" s="56" t="s">
        <v>362</v>
      </c>
      <c r="E2009" s="56" t="s">
        <v>2274</v>
      </c>
      <c r="F2009" s="56" t="s">
        <v>2275</v>
      </c>
      <c r="G2009" s="56"/>
      <c r="H2009" s="56"/>
      <c r="I2009" s="56" t="s">
        <v>110</v>
      </c>
      <c r="J2009" s="56" t="s">
        <v>476</v>
      </c>
      <c r="K2009" s="56" t="s">
        <v>52</v>
      </c>
      <c r="L2009" s="56">
        <v>0</v>
      </c>
      <c r="M2009" s="56" t="str">
        <f t="shared" si="62"/>
        <v>TB_ANA_DD_SALES_TM.POINT_SALES_CNCL_AMT</v>
      </c>
      <c r="N2009" s="54" t="str">
        <f t="shared" si="63"/>
        <v>일매출시간^TB_ANA_DD_SALES_TM^포인트매출취소금액^POINT_SALES_CNCL_AMT^^NUMBER^20,5^Y^0</v>
      </c>
    </row>
    <row r="2010" spans="1:14" x14ac:dyDescent="0.25">
      <c r="A2010" s="56" t="s">
        <v>673</v>
      </c>
      <c r="B2010" s="56"/>
      <c r="C2010" s="56" t="s">
        <v>361</v>
      </c>
      <c r="D2010" s="56" t="s">
        <v>362</v>
      </c>
      <c r="E2010" s="56" t="s">
        <v>2276</v>
      </c>
      <c r="F2010" s="56" t="s">
        <v>2277</v>
      </c>
      <c r="G2010" s="56"/>
      <c r="H2010" s="56"/>
      <c r="I2010" s="56" t="s">
        <v>110</v>
      </c>
      <c r="J2010" s="56" t="s">
        <v>476</v>
      </c>
      <c r="K2010" s="56" t="s">
        <v>52</v>
      </c>
      <c r="L2010" s="56">
        <v>0</v>
      </c>
      <c r="M2010" s="56" t="str">
        <f t="shared" si="62"/>
        <v>TB_ANA_DD_SALES_TM.ETC_SALES_CNCL_AMT</v>
      </c>
      <c r="N2010" s="54" t="str">
        <f t="shared" si="63"/>
        <v>일매출시간^TB_ANA_DD_SALES_TM^기타매출취소금액^ETC_SALES_CNCL_AMT^^NUMBER^20,5^Y^0</v>
      </c>
    </row>
    <row r="2011" spans="1:14" x14ac:dyDescent="0.25">
      <c r="A2011" s="56" t="s">
        <v>673</v>
      </c>
      <c r="B2011" s="56"/>
      <c r="C2011" s="56" t="s">
        <v>361</v>
      </c>
      <c r="D2011" s="56" t="s">
        <v>362</v>
      </c>
      <c r="E2011" s="56" t="s">
        <v>2278</v>
      </c>
      <c r="F2011" s="56" t="s">
        <v>2279</v>
      </c>
      <c r="G2011" s="56"/>
      <c r="H2011" s="56"/>
      <c r="I2011" s="56" t="s">
        <v>110</v>
      </c>
      <c r="J2011" s="56" t="s">
        <v>476</v>
      </c>
      <c r="K2011" s="56" t="s">
        <v>52</v>
      </c>
      <c r="L2011" s="56">
        <v>0</v>
      </c>
      <c r="M2011" s="56" t="str">
        <f t="shared" si="62"/>
        <v>TB_ANA_DD_SALES_TM.CUST_CNT</v>
      </c>
      <c r="N2011" s="54" t="str">
        <f t="shared" si="63"/>
        <v>일매출시간^TB_ANA_DD_SALES_TM^고객수^CUST_CNT^^NUMBER^20,5^Y^0</v>
      </c>
    </row>
    <row r="2012" spans="1:14" x14ac:dyDescent="0.25">
      <c r="A2012" s="56" t="s">
        <v>673</v>
      </c>
      <c r="B2012" s="56"/>
      <c r="C2012" s="56" t="s">
        <v>361</v>
      </c>
      <c r="D2012" s="56" t="s">
        <v>362</v>
      </c>
      <c r="E2012" s="56" t="s">
        <v>53</v>
      </c>
      <c r="F2012" s="56" t="s">
        <v>54</v>
      </c>
      <c r="G2012" s="56"/>
      <c r="H2012" s="56"/>
      <c r="I2012" s="56" t="s">
        <v>37</v>
      </c>
      <c r="J2012" s="56">
        <v>14</v>
      </c>
      <c r="K2012" s="56" t="s">
        <v>52</v>
      </c>
      <c r="L2012" s="56"/>
      <c r="M2012" s="56" t="str">
        <f t="shared" si="62"/>
        <v>TB_ANA_DD_SALES_TM.REG_DTM</v>
      </c>
      <c r="N2012" s="54" t="str">
        <f t="shared" si="63"/>
        <v>일매출시간^TB_ANA_DD_SALES_TM^등록일시^REG_DTM^^VARCHAR2^14^Y^</v>
      </c>
    </row>
    <row r="2013" spans="1:14" x14ac:dyDescent="0.25">
      <c r="A2013" s="56" t="s">
        <v>673</v>
      </c>
      <c r="B2013" s="56"/>
      <c r="C2013" s="56" t="s">
        <v>361</v>
      </c>
      <c r="D2013" s="56" t="s">
        <v>362</v>
      </c>
      <c r="E2013" s="56" t="s">
        <v>55</v>
      </c>
      <c r="F2013" s="56" t="s">
        <v>56</v>
      </c>
      <c r="G2013" s="56"/>
      <c r="H2013" s="56"/>
      <c r="I2013" s="56" t="s">
        <v>37</v>
      </c>
      <c r="J2013" s="56">
        <v>32</v>
      </c>
      <c r="K2013" s="56" t="s">
        <v>52</v>
      </c>
      <c r="L2013" s="56"/>
      <c r="M2013" s="56" t="str">
        <f t="shared" si="62"/>
        <v>TB_ANA_DD_SALES_TM.REGR_ID</v>
      </c>
      <c r="N2013" s="54" t="str">
        <f t="shared" si="63"/>
        <v>일매출시간^TB_ANA_DD_SALES_TM^등록자ID^REGR_ID^^VARCHAR2^32^Y^</v>
      </c>
    </row>
    <row r="2014" spans="1:14" x14ac:dyDescent="0.25">
      <c r="A2014" s="56" t="s">
        <v>673</v>
      </c>
      <c r="B2014" s="56"/>
      <c r="C2014" s="56" t="s">
        <v>361</v>
      </c>
      <c r="D2014" s="56" t="s">
        <v>362</v>
      </c>
      <c r="E2014" s="56" t="s">
        <v>57</v>
      </c>
      <c r="F2014" s="56" t="s">
        <v>58</v>
      </c>
      <c r="G2014" s="56"/>
      <c r="H2014" s="56"/>
      <c r="I2014" s="56" t="s">
        <v>37</v>
      </c>
      <c r="J2014" s="56">
        <v>14</v>
      </c>
      <c r="K2014" s="56" t="s">
        <v>52</v>
      </c>
      <c r="L2014" s="56"/>
      <c r="M2014" s="56" t="str">
        <f t="shared" si="62"/>
        <v>TB_ANA_DD_SALES_TM.MOD_DTM</v>
      </c>
      <c r="N2014" s="54" t="str">
        <f t="shared" si="63"/>
        <v>일매출시간^TB_ANA_DD_SALES_TM^수정일시^MOD_DTM^^VARCHAR2^14^Y^</v>
      </c>
    </row>
    <row r="2015" spans="1:14" x14ac:dyDescent="0.25">
      <c r="A2015" s="56" t="s">
        <v>673</v>
      </c>
      <c r="B2015" s="56"/>
      <c r="C2015" s="56" t="s">
        <v>361</v>
      </c>
      <c r="D2015" s="56" t="s">
        <v>362</v>
      </c>
      <c r="E2015" s="56" t="s">
        <v>59</v>
      </c>
      <c r="F2015" s="56" t="s">
        <v>60</v>
      </c>
      <c r="G2015" s="56"/>
      <c r="H2015" s="56"/>
      <c r="I2015" s="56" t="s">
        <v>37</v>
      </c>
      <c r="J2015" s="56">
        <v>32</v>
      </c>
      <c r="K2015" s="56" t="s">
        <v>52</v>
      </c>
      <c r="L2015" s="56"/>
      <c r="M2015" s="56" t="str">
        <f t="shared" si="62"/>
        <v>TB_ANA_DD_SALES_TM.MODR_ID</v>
      </c>
      <c r="N2015" s="54" t="str">
        <f t="shared" si="63"/>
        <v>일매출시간^TB_ANA_DD_SALES_TM^수정자ID^MODR_ID^^VARCHAR2^32^Y^</v>
      </c>
    </row>
    <row r="2016" spans="1:14" x14ac:dyDescent="0.25">
      <c r="A2016" s="56" t="s">
        <v>673</v>
      </c>
      <c r="B2016" s="56"/>
      <c r="C2016" s="56" t="s">
        <v>361</v>
      </c>
      <c r="D2016" s="56" t="s">
        <v>362</v>
      </c>
      <c r="E2016" s="56" t="s">
        <v>2280</v>
      </c>
      <c r="F2016" s="56" t="s">
        <v>2281</v>
      </c>
      <c r="G2016" s="56"/>
      <c r="H2016" s="56"/>
      <c r="I2016" s="56" t="s">
        <v>110</v>
      </c>
      <c r="J2016" s="56" t="s">
        <v>476</v>
      </c>
      <c r="K2016" s="56" t="s">
        <v>52</v>
      </c>
      <c r="L2016" s="56">
        <v>0</v>
      </c>
      <c r="M2016" s="56" t="str">
        <f t="shared" si="62"/>
        <v>TB_ANA_DD_SALES_TM.PROM_USE_POINT_CNCL_AMT</v>
      </c>
      <c r="N2016" s="54" t="str">
        <f t="shared" si="63"/>
        <v>일매출시간^TB_ANA_DD_SALES_TM^프로모션사용포인트취소금액^PROM_USE_POINT_CNCL_AMT^^NUMBER^20,5^Y^0</v>
      </c>
    </row>
    <row r="2017" spans="1:14" x14ac:dyDescent="0.25">
      <c r="A2017" s="56" t="s">
        <v>673</v>
      </c>
      <c r="B2017" s="56"/>
      <c r="C2017" s="56" t="s">
        <v>361</v>
      </c>
      <c r="D2017" s="56" t="s">
        <v>362</v>
      </c>
      <c r="E2017" s="56" t="s">
        <v>2282</v>
      </c>
      <c r="F2017" s="56" t="s">
        <v>2283</v>
      </c>
      <c r="G2017" s="56"/>
      <c r="H2017" s="56"/>
      <c r="I2017" s="56" t="s">
        <v>110</v>
      </c>
      <c r="J2017" s="56" t="s">
        <v>476</v>
      </c>
      <c r="K2017" s="56" t="s">
        <v>52</v>
      </c>
      <c r="L2017" s="56">
        <v>0</v>
      </c>
      <c r="M2017" s="56" t="str">
        <f t="shared" si="62"/>
        <v>TB_ANA_DD_SALES_TM.ACC_POINT_CNCL_AMT</v>
      </c>
      <c r="N2017" s="54" t="str">
        <f t="shared" si="63"/>
        <v>일매출시간^TB_ANA_DD_SALES_TM^적립포인트취소금액^ACC_POINT_CNCL_AMT^^NUMBER^20,5^Y^0</v>
      </c>
    </row>
    <row r="2018" spans="1:14" x14ac:dyDescent="0.25">
      <c r="A2018" s="56" t="s">
        <v>673</v>
      </c>
      <c r="B2018" s="56"/>
      <c r="C2018" s="56" t="s">
        <v>361</v>
      </c>
      <c r="D2018" s="56" t="s">
        <v>362</v>
      </c>
      <c r="E2018" s="56" t="s">
        <v>2284</v>
      </c>
      <c r="F2018" s="56" t="s">
        <v>2285</v>
      </c>
      <c r="G2018" s="56"/>
      <c r="H2018" s="56"/>
      <c r="I2018" s="56" t="s">
        <v>110</v>
      </c>
      <c r="J2018" s="56" t="s">
        <v>476</v>
      </c>
      <c r="K2018" s="56" t="s">
        <v>52</v>
      </c>
      <c r="L2018" s="56">
        <v>0</v>
      </c>
      <c r="M2018" s="56" t="str">
        <f t="shared" si="62"/>
        <v>TB_ANA_DD_SALES_TM.PROM_PRESENT_AMT</v>
      </c>
      <c r="N2018" s="54" t="str">
        <f t="shared" si="63"/>
        <v>일매출시간^TB_ANA_DD_SALES_TM^프로모션증정금액^PROM_PRESENT_AMT^^NUMBER^20,5^Y^0</v>
      </c>
    </row>
    <row r="2019" spans="1:14" x14ac:dyDescent="0.25">
      <c r="A2019" s="56" t="s">
        <v>673</v>
      </c>
      <c r="B2019" s="56"/>
      <c r="C2019" s="56" t="s">
        <v>369</v>
      </c>
      <c r="D2019" s="56" t="s">
        <v>370</v>
      </c>
      <c r="E2019" s="56" t="s">
        <v>477</v>
      </c>
      <c r="F2019" s="56" t="s">
        <v>479</v>
      </c>
      <c r="G2019" s="56" t="s">
        <v>52</v>
      </c>
      <c r="H2019" s="56"/>
      <c r="I2019" s="56" t="s">
        <v>37</v>
      </c>
      <c r="J2019" s="56">
        <v>8</v>
      </c>
      <c r="K2019" s="56" t="s">
        <v>52</v>
      </c>
      <c r="L2019" s="56"/>
      <c r="M2019" s="56" t="str">
        <f t="shared" si="62"/>
        <v>TB_ANA_DD_SALES_KORAIL.SALES_DT</v>
      </c>
      <c r="N2019" s="54" t="str">
        <f t="shared" si="63"/>
        <v>일매출코레일^TB_ANA_DD_SALES_KORAIL^매출일자^SALES_DT^Y^VARCHAR2^8^Y^</v>
      </c>
    </row>
    <row r="2020" spans="1:14" x14ac:dyDescent="0.25">
      <c r="A2020" s="56" t="s">
        <v>673</v>
      </c>
      <c r="B2020" s="56"/>
      <c r="C2020" s="56" t="s">
        <v>369</v>
      </c>
      <c r="D2020" s="56" t="s">
        <v>370</v>
      </c>
      <c r="E2020" s="56" t="s">
        <v>472</v>
      </c>
      <c r="F2020" s="56" t="s">
        <v>64</v>
      </c>
      <c r="G2020" s="56" t="s">
        <v>52</v>
      </c>
      <c r="H2020" s="56"/>
      <c r="I2020" s="56" t="s">
        <v>37</v>
      </c>
      <c r="J2020" s="56">
        <v>10</v>
      </c>
      <c r="K2020" s="56" t="s">
        <v>52</v>
      </c>
      <c r="L2020" s="56"/>
      <c r="M2020" s="56" t="str">
        <f t="shared" si="62"/>
        <v>TB_ANA_DD_SALES_KORAIL.SHOP_CD</v>
      </c>
      <c r="N2020" s="54" t="str">
        <f t="shared" si="63"/>
        <v>일매출코레일^TB_ANA_DD_SALES_KORAIL^매장코드^SHOP_CD^Y^VARCHAR2^10^Y^</v>
      </c>
    </row>
    <row r="2021" spans="1:14" x14ac:dyDescent="0.25">
      <c r="A2021" s="56" t="s">
        <v>673</v>
      </c>
      <c r="B2021" s="56"/>
      <c r="C2021" s="56" t="s">
        <v>369</v>
      </c>
      <c r="D2021" s="56" t="s">
        <v>370</v>
      </c>
      <c r="E2021" s="56" t="s">
        <v>480</v>
      </c>
      <c r="F2021" s="56" t="s">
        <v>481</v>
      </c>
      <c r="G2021" s="56" t="s">
        <v>52</v>
      </c>
      <c r="H2021" s="56"/>
      <c r="I2021" s="56" t="s">
        <v>37</v>
      </c>
      <c r="J2021" s="56">
        <v>2</v>
      </c>
      <c r="K2021" s="56" t="s">
        <v>52</v>
      </c>
      <c r="L2021" s="56"/>
      <c r="M2021" s="56" t="str">
        <f t="shared" si="62"/>
        <v>TB_ANA_DD_SALES_KORAIL.POS_NO</v>
      </c>
      <c r="N2021" s="54" t="str">
        <f t="shared" si="63"/>
        <v>일매출코레일^TB_ANA_DD_SALES_KORAIL^POS번호^POS_NO^Y^VARCHAR2^2^Y^</v>
      </c>
    </row>
    <row r="2022" spans="1:14" x14ac:dyDescent="0.25">
      <c r="A2022" s="56" t="s">
        <v>673</v>
      </c>
      <c r="B2022" s="56"/>
      <c r="C2022" s="56" t="s">
        <v>369</v>
      </c>
      <c r="D2022" s="56" t="s">
        <v>370</v>
      </c>
      <c r="E2022" s="56" t="s">
        <v>2375</v>
      </c>
      <c r="F2022" s="56" t="s">
        <v>2376</v>
      </c>
      <c r="G2022" s="56" t="s">
        <v>52</v>
      </c>
      <c r="H2022" s="56"/>
      <c r="I2022" s="56" t="s">
        <v>37</v>
      </c>
      <c r="J2022" s="56">
        <v>20</v>
      </c>
      <c r="K2022" s="56" t="s">
        <v>52</v>
      </c>
      <c r="L2022" s="56"/>
      <c r="M2022" s="56" t="str">
        <f t="shared" si="62"/>
        <v>TB_ANA_DD_SALES_KORAIL.KORAIL_ITEM_CD</v>
      </c>
      <c r="N2022" s="54" t="str">
        <f t="shared" si="63"/>
        <v>일매출코레일^TB_ANA_DD_SALES_KORAIL^코레일품목코드^KORAIL_ITEM_CD^Y^VARCHAR2^20^Y^</v>
      </c>
    </row>
    <row r="2023" spans="1:14" x14ac:dyDescent="0.25">
      <c r="A2023" s="56" t="s">
        <v>673</v>
      </c>
      <c r="B2023" s="56"/>
      <c r="C2023" s="56" t="s">
        <v>369</v>
      </c>
      <c r="D2023" s="56" t="s">
        <v>370</v>
      </c>
      <c r="E2023" s="56" t="s">
        <v>2377</v>
      </c>
      <c r="F2023" s="56" t="s">
        <v>2378</v>
      </c>
      <c r="G2023" s="56"/>
      <c r="H2023" s="56"/>
      <c r="I2023" s="56" t="s">
        <v>37</v>
      </c>
      <c r="J2023" s="56">
        <v>300</v>
      </c>
      <c r="K2023" s="56"/>
      <c r="L2023" s="56"/>
      <c r="M2023" s="56" t="str">
        <f t="shared" si="62"/>
        <v>TB_ANA_DD_SALES_KORAIL.KORAIL_ITEM_NM</v>
      </c>
      <c r="N2023" s="54" t="str">
        <f t="shared" si="63"/>
        <v>일매출코레일^TB_ANA_DD_SALES_KORAIL^코레일품목명^KORAIL_ITEM_NM^^VARCHAR2^300^^</v>
      </c>
    </row>
    <row r="2024" spans="1:14" x14ac:dyDescent="0.25">
      <c r="A2024" s="56" t="s">
        <v>673</v>
      </c>
      <c r="B2024" s="56"/>
      <c r="C2024" s="56" t="s">
        <v>369</v>
      </c>
      <c r="D2024" s="56" t="s">
        <v>370</v>
      </c>
      <c r="E2024" s="56" t="s">
        <v>1579</v>
      </c>
      <c r="F2024" s="56" t="s">
        <v>1580</v>
      </c>
      <c r="G2024" s="56"/>
      <c r="H2024" s="56"/>
      <c r="I2024" s="56" t="s">
        <v>37</v>
      </c>
      <c r="J2024" s="56">
        <v>20</v>
      </c>
      <c r="K2024" s="56" t="s">
        <v>52</v>
      </c>
      <c r="L2024" s="56"/>
      <c r="M2024" s="56" t="str">
        <f t="shared" si="62"/>
        <v>TB_ANA_DD_SALES_KORAIL.KORAIL_SHOP_CD</v>
      </c>
      <c r="N2024" s="54" t="str">
        <f t="shared" si="63"/>
        <v>일매출코레일^TB_ANA_DD_SALES_KORAIL^코레일매장코드^KORAIL_SHOP_CD^^VARCHAR2^20^Y^</v>
      </c>
    </row>
    <row r="2025" spans="1:14" x14ac:dyDescent="0.25">
      <c r="A2025" s="56" t="s">
        <v>673</v>
      </c>
      <c r="B2025" s="56"/>
      <c r="C2025" s="56" t="s">
        <v>369</v>
      </c>
      <c r="D2025" s="56" t="s">
        <v>370</v>
      </c>
      <c r="E2025" s="56" t="s">
        <v>1141</v>
      </c>
      <c r="F2025" s="56" t="s">
        <v>1142</v>
      </c>
      <c r="G2025" s="56"/>
      <c r="H2025" s="56"/>
      <c r="I2025" s="56" t="s">
        <v>110</v>
      </c>
      <c r="J2025" s="56" t="s">
        <v>476</v>
      </c>
      <c r="K2025" s="56" t="s">
        <v>52</v>
      </c>
      <c r="L2025" s="56">
        <v>0</v>
      </c>
      <c r="M2025" s="56" t="str">
        <f t="shared" si="62"/>
        <v>TB_ANA_DD_SALES_KORAIL.SALES_QTY</v>
      </c>
      <c r="N2025" s="54" t="str">
        <f t="shared" si="63"/>
        <v>일매출코레일^TB_ANA_DD_SALES_KORAIL^매출수량^SALES_QTY^^NUMBER^20,5^Y^0</v>
      </c>
    </row>
    <row r="2026" spans="1:14" x14ac:dyDescent="0.25">
      <c r="A2026" s="56" t="s">
        <v>673</v>
      </c>
      <c r="B2026" s="56"/>
      <c r="C2026" s="56" t="s">
        <v>369</v>
      </c>
      <c r="D2026" s="56" t="s">
        <v>370</v>
      </c>
      <c r="E2026" s="56" t="s">
        <v>485</v>
      </c>
      <c r="F2026" s="56" t="s">
        <v>492</v>
      </c>
      <c r="G2026" s="56"/>
      <c r="H2026" s="56"/>
      <c r="I2026" s="56" t="s">
        <v>110</v>
      </c>
      <c r="J2026" s="56" t="s">
        <v>476</v>
      </c>
      <c r="K2026" s="56" t="s">
        <v>52</v>
      </c>
      <c r="L2026" s="56">
        <v>0</v>
      </c>
      <c r="M2026" s="56" t="str">
        <f t="shared" si="62"/>
        <v>TB_ANA_DD_SALES_KORAIL.SALES_TOT_AMT</v>
      </c>
      <c r="N2026" s="54" t="str">
        <f t="shared" si="63"/>
        <v>일매출코레일^TB_ANA_DD_SALES_KORAIL^매출총금액^SALES_TOT_AMT^^NUMBER^20,5^Y^0</v>
      </c>
    </row>
    <row r="2027" spans="1:14" x14ac:dyDescent="0.25">
      <c r="A2027" s="56" t="s">
        <v>673</v>
      </c>
      <c r="B2027" s="56"/>
      <c r="C2027" s="56" t="s">
        <v>369</v>
      </c>
      <c r="D2027" s="56" t="s">
        <v>370</v>
      </c>
      <c r="E2027" s="56" t="s">
        <v>486</v>
      </c>
      <c r="F2027" s="56" t="s">
        <v>493</v>
      </c>
      <c r="G2027" s="56"/>
      <c r="H2027" s="56"/>
      <c r="I2027" s="56" t="s">
        <v>110</v>
      </c>
      <c r="J2027" s="56" t="s">
        <v>476</v>
      </c>
      <c r="K2027" s="56" t="s">
        <v>52</v>
      </c>
      <c r="L2027" s="56">
        <v>0</v>
      </c>
      <c r="M2027" s="56" t="str">
        <f t="shared" si="62"/>
        <v>TB_ANA_DD_SALES_KORAIL.SALES_AMT</v>
      </c>
      <c r="N2027" s="54" t="str">
        <f t="shared" si="63"/>
        <v>일매출코레일^TB_ANA_DD_SALES_KORAIL^매출금액^SALES_AMT^^NUMBER^20,5^Y^0</v>
      </c>
    </row>
    <row r="2028" spans="1:14" x14ac:dyDescent="0.25">
      <c r="A2028" s="56" t="s">
        <v>673</v>
      </c>
      <c r="B2028" s="56"/>
      <c r="C2028" s="56" t="s">
        <v>369</v>
      </c>
      <c r="D2028" s="56" t="s">
        <v>370</v>
      </c>
      <c r="E2028" s="56" t="s">
        <v>487</v>
      </c>
      <c r="F2028" s="56" t="s">
        <v>494</v>
      </c>
      <c r="G2028" s="56"/>
      <c r="H2028" s="56"/>
      <c r="I2028" s="56" t="s">
        <v>110</v>
      </c>
      <c r="J2028" s="56" t="s">
        <v>476</v>
      </c>
      <c r="K2028" s="56" t="s">
        <v>52</v>
      </c>
      <c r="L2028" s="56">
        <v>0</v>
      </c>
      <c r="M2028" s="56" t="str">
        <f t="shared" si="62"/>
        <v>TB_ANA_DD_SALES_KORAIL.SALES_SUPP_AMT</v>
      </c>
      <c r="N2028" s="54" t="str">
        <f t="shared" si="63"/>
        <v>일매출코레일^TB_ANA_DD_SALES_KORAIL^매출공급금액^SALES_SUPP_AMT^^NUMBER^20,5^Y^0</v>
      </c>
    </row>
    <row r="2029" spans="1:14" x14ac:dyDescent="0.25">
      <c r="A2029" s="56" t="s">
        <v>673</v>
      </c>
      <c r="B2029" s="56"/>
      <c r="C2029" s="56" t="s">
        <v>369</v>
      </c>
      <c r="D2029" s="56" t="s">
        <v>370</v>
      </c>
      <c r="E2029" s="56" t="s">
        <v>1760</v>
      </c>
      <c r="F2029" s="56" t="s">
        <v>1761</v>
      </c>
      <c r="G2029" s="56"/>
      <c r="H2029" s="56"/>
      <c r="I2029" s="56" t="s">
        <v>110</v>
      </c>
      <c r="J2029" s="56" t="s">
        <v>476</v>
      </c>
      <c r="K2029" s="56" t="s">
        <v>52</v>
      </c>
      <c r="L2029" s="56">
        <v>0</v>
      </c>
      <c r="M2029" s="56" t="str">
        <f t="shared" si="62"/>
        <v>TB_ANA_DD_SALES_KORAIL.SALES_VAT</v>
      </c>
      <c r="N2029" s="54" t="str">
        <f t="shared" si="63"/>
        <v>일매출코레일^TB_ANA_DD_SALES_KORAIL^매출부가세액^SALES_VAT^^NUMBER^20,5^Y^0</v>
      </c>
    </row>
    <row r="2030" spans="1:14" x14ac:dyDescent="0.25">
      <c r="A2030" s="56" t="s">
        <v>673</v>
      </c>
      <c r="B2030" s="56"/>
      <c r="C2030" s="56" t="s">
        <v>369</v>
      </c>
      <c r="D2030" s="56" t="s">
        <v>370</v>
      </c>
      <c r="E2030" s="56" t="s">
        <v>1628</v>
      </c>
      <c r="F2030" s="56" t="s">
        <v>1629</v>
      </c>
      <c r="G2030" s="56"/>
      <c r="H2030" s="56"/>
      <c r="I2030" s="56" t="s">
        <v>37</v>
      </c>
      <c r="J2030" s="56">
        <v>1</v>
      </c>
      <c r="K2030" s="56" t="s">
        <v>52</v>
      </c>
      <c r="L2030" s="56"/>
      <c r="M2030" s="56" t="str">
        <f t="shared" si="62"/>
        <v>TB_ANA_DD_SALES_KORAIL.TAX_DIV_CD</v>
      </c>
      <c r="N2030" s="54" t="str">
        <f t="shared" si="63"/>
        <v>일매출코레일^TB_ANA_DD_SALES_KORAIL^과면세구분코드^TAX_DIV_CD^^VARCHAR2^1^Y^</v>
      </c>
    </row>
    <row r="2031" spans="1:14" x14ac:dyDescent="0.25">
      <c r="A2031" s="56" t="s">
        <v>673</v>
      </c>
      <c r="B2031" s="56"/>
      <c r="C2031" s="56" t="s">
        <v>369</v>
      </c>
      <c r="D2031" s="56" t="s">
        <v>370</v>
      </c>
      <c r="E2031" s="56" t="s">
        <v>53</v>
      </c>
      <c r="F2031" s="56" t="s">
        <v>54</v>
      </c>
      <c r="G2031" s="56"/>
      <c r="H2031" s="56"/>
      <c r="I2031" s="56" t="s">
        <v>37</v>
      </c>
      <c r="J2031" s="56">
        <v>14</v>
      </c>
      <c r="K2031" s="56" t="s">
        <v>52</v>
      </c>
      <c r="L2031" s="56"/>
      <c r="M2031" s="56" t="str">
        <f t="shared" si="62"/>
        <v>TB_ANA_DD_SALES_KORAIL.REG_DTM</v>
      </c>
      <c r="N2031" s="54" t="str">
        <f t="shared" si="63"/>
        <v>일매출코레일^TB_ANA_DD_SALES_KORAIL^등록일시^REG_DTM^^VARCHAR2^14^Y^</v>
      </c>
    </row>
    <row r="2032" spans="1:14" x14ac:dyDescent="0.25">
      <c r="A2032" s="56" t="s">
        <v>673</v>
      </c>
      <c r="B2032" s="56"/>
      <c r="C2032" s="56" t="s">
        <v>369</v>
      </c>
      <c r="D2032" s="56" t="s">
        <v>370</v>
      </c>
      <c r="E2032" s="56" t="s">
        <v>55</v>
      </c>
      <c r="F2032" s="56" t="s">
        <v>56</v>
      </c>
      <c r="G2032" s="56"/>
      <c r="H2032" s="56"/>
      <c r="I2032" s="56" t="s">
        <v>37</v>
      </c>
      <c r="J2032" s="56">
        <v>32</v>
      </c>
      <c r="K2032" s="56" t="s">
        <v>52</v>
      </c>
      <c r="L2032" s="56"/>
      <c r="M2032" s="56" t="str">
        <f t="shared" si="62"/>
        <v>TB_ANA_DD_SALES_KORAIL.REGR_ID</v>
      </c>
      <c r="N2032" s="54" t="str">
        <f t="shared" si="63"/>
        <v>일매출코레일^TB_ANA_DD_SALES_KORAIL^등록자ID^REGR_ID^^VARCHAR2^32^Y^</v>
      </c>
    </row>
    <row r="2033" spans="1:14" x14ac:dyDescent="0.25">
      <c r="A2033" s="56" t="s">
        <v>673</v>
      </c>
      <c r="B2033" s="56"/>
      <c r="C2033" s="56" t="s">
        <v>369</v>
      </c>
      <c r="D2033" s="56" t="s">
        <v>370</v>
      </c>
      <c r="E2033" s="56" t="s">
        <v>57</v>
      </c>
      <c r="F2033" s="56" t="s">
        <v>58</v>
      </c>
      <c r="G2033" s="56"/>
      <c r="H2033" s="56"/>
      <c r="I2033" s="56" t="s">
        <v>37</v>
      </c>
      <c r="J2033" s="56">
        <v>14</v>
      </c>
      <c r="K2033" s="56" t="s">
        <v>52</v>
      </c>
      <c r="L2033" s="56"/>
      <c r="M2033" s="56" t="str">
        <f t="shared" ref="M2033:M2096" si="64">CONCATENATE(D2033,".",F2033)</f>
        <v>TB_ANA_DD_SALES_KORAIL.MOD_DTM</v>
      </c>
      <c r="N2033" s="54" t="str">
        <f t="shared" si="63"/>
        <v>일매출코레일^TB_ANA_DD_SALES_KORAIL^수정일시^MOD_DTM^^VARCHAR2^14^Y^</v>
      </c>
    </row>
    <row r="2034" spans="1:14" x14ac:dyDescent="0.25">
      <c r="A2034" s="56" t="s">
        <v>673</v>
      </c>
      <c r="B2034" s="56"/>
      <c r="C2034" s="56" t="s">
        <v>369</v>
      </c>
      <c r="D2034" s="56" t="s">
        <v>370</v>
      </c>
      <c r="E2034" s="56" t="s">
        <v>59</v>
      </c>
      <c r="F2034" s="56" t="s">
        <v>60</v>
      </c>
      <c r="G2034" s="56"/>
      <c r="H2034" s="56"/>
      <c r="I2034" s="56" t="s">
        <v>37</v>
      </c>
      <c r="J2034" s="56">
        <v>32</v>
      </c>
      <c r="K2034" s="56" t="s">
        <v>52</v>
      </c>
      <c r="L2034" s="56"/>
      <c r="M2034" s="56" t="str">
        <f t="shared" si="64"/>
        <v>TB_ANA_DD_SALES_KORAIL.MODR_ID</v>
      </c>
      <c r="N2034" s="54" t="str">
        <f t="shared" si="63"/>
        <v>일매출코레일^TB_ANA_DD_SALES_KORAIL^수정자ID^MODR_ID^^VARCHAR2^32^Y^</v>
      </c>
    </row>
    <row r="2035" spans="1:14" x14ac:dyDescent="0.25">
      <c r="A2035" s="56" t="s">
        <v>673</v>
      </c>
      <c r="B2035" s="56"/>
      <c r="C2035" s="56" t="s">
        <v>365</v>
      </c>
      <c r="D2035" s="56" t="s">
        <v>366</v>
      </c>
      <c r="E2035" s="56" t="s">
        <v>477</v>
      </c>
      <c r="F2035" s="56" t="s">
        <v>479</v>
      </c>
      <c r="G2035" s="56" t="s">
        <v>52</v>
      </c>
      <c r="H2035" s="56"/>
      <c r="I2035" s="56" t="s">
        <v>37</v>
      </c>
      <c r="J2035" s="56">
        <v>8</v>
      </c>
      <c r="K2035" s="56" t="s">
        <v>52</v>
      </c>
      <c r="L2035" s="56"/>
      <c r="M2035" s="56" t="str">
        <f t="shared" si="64"/>
        <v>TB_ANA_DD_SALES_ITEM.SALES_DT</v>
      </c>
      <c r="N2035" s="54" t="str">
        <f t="shared" si="63"/>
        <v>일매출품목^TB_ANA_DD_SALES_ITEM^매출일자^SALES_DT^Y^VARCHAR2^8^Y^</v>
      </c>
    </row>
    <row r="2036" spans="1:14" x14ac:dyDescent="0.25">
      <c r="A2036" s="56" t="s">
        <v>673</v>
      </c>
      <c r="B2036" s="56"/>
      <c r="C2036" s="56" t="s">
        <v>365</v>
      </c>
      <c r="D2036" s="56" t="s">
        <v>366</v>
      </c>
      <c r="E2036" s="56" t="s">
        <v>472</v>
      </c>
      <c r="F2036" s="56" t="s">
        <v>64</v>
      </c>
      <c r="G2036" s="56" t="s">
        <v>52</v>
      </c>
      <c r="H2036" s="56"/>
      <c r="I2036" s="56" t="s">
        <v>37</v>
      </c>
      <c r="J2036" s="56">
        <v>10</v>
      </c>
      <c r="K2036" s="56" t="s">
        <v>52</v>
      </c>
      <c r="L2036" s="56"/>
      <c r="M2036" s="56" t="str">
        <f t="shared" si="64"/>
        <v>TB_ANA_DD_SALES_ITEM.SHOP_CD</v>
      </c>
      <c r="N2036" s="54" t="str">
        <f t="shared" si="63"/>
        <v>일매출품목^TB_ANA_DD_SALES_ITEM^매장코드^SHOP_CD^Y^VARCHAR2^10^Y^</v>
      </c>
    </row>
    <row r="2037" spans="1:14" x14ac:dyDescent="0.25">
      <c r="A2037" s="56" t="s">
        <v>673</v>
      </c>
      <c r="B2037" s="56"/>
      <c r="C2037" s="56" t="s">
        <v>365</v>
      </c>
      <c r="D2037" s="56" t="s">
        <v>366</v>
      </c>
      <c r="E2037" s="56" t="s">
        <v>829</v>
      </c>
      <c r="F2037" s="56" t="s">
        <v>838</v>
      </c>
      <c r="G2037" s="56" t="s">
        <v>52</v>
      </c>
      <c r="H2037" s="56"/>
      <c r="I2037" s="56" t="s">
        <v>37</v>
      </c>
      <c r="J2037" s="56">
        <v>20</v>
      </c>
      <c r="K2037" s="56" t="s">
        <v>52</v>
      </c>
      <c r="L2037" s="56"/>
      <c r="M2037" s="56" t="str">
        <f t="shared" si="64"/>
        <v>TB_ANA_DD_SALES_ITEM.ITEM_CD</v>
      </c>
      <c r="N2037" s="54" t="str">
        <f t="shared" si="63"/>
        <v>일매출품목^TB_ANA_DD_SALES_ITEM^품목코드^ITEM_CD^Y^VARCHAR2^20^Y^</v>
      </c>
    </row>
    <row r="2038" spans="1:14" x14ac:dyDescent="0.25">
      <c r="A2038" s="56" t="s">
        <v>673</v>
      </c>
      <c r="B2038" s="56"/>
      <c r="C2038" s="56" t="s">
        <v>365</v>
      </c>
      <c r="D2038" s="56" t="s">
        <v>366</v>
      </c>
      <c r="E2038" s="56" t="s">
        <v>485</v>
      </c>
      <c r="F2038" s="56" t="s">
        <v>492</v>
      </c>
      <c r="G2038" s="56"/>
      <c r="H2038" s="56"/>
      <c r="I2038" s="56" t="s">
        <v>110</v>
      </c>
      <c r="J2038" s="56" t="s">
        <v>476</v>
      </c>
      <c r="K2038" s="56" t="s">
        <v>52</v>
      </c>
      <c r="L2038" s="56">
        <v>0</v>
      </c>
      <c r="M2038" s="56" t="str">
        <f t="shared" si="64"/>
        <v>TB_ANA_DD_SALES_ITEM.SALES_TOT_AMT</v>
      </c>
      <c r="N2038" s="54" t="str">
        <f t="shared" si="63"/>
        <v>일매출품목^TB_ANA_DD_SALES_ITEM^매출총금액^SALES_TOT_AMT^^NUMBER^20,5^Y^0</v>
      </c>
    </row>
    <row r="2039" spans="1:14" x14ac:dyDescent="0.25">
      <c r="A2039" s="56" t="s">
        <v>673</v>
      </c>
      <c r="B2039" s="56"/>
      <c r="C2039" s="56" t="s">
        <v>365</v>
      </c>
      <c r="D2039" s="56" t="s">
        <v>366</v>
      </c>
      <c r="E2039" s="56" t="s">
        <v>486</v>
      </c>
      <c r="F2039" s="56" t="s">
        <v>493</v>
      </c>
      <c r="G2039" s="56"/>
      <c r="H2039" s="56"/>
      <c r="I2039" s="56" t="s">
        <v>110</v>
      </c>
      <c r="J2039" s="56" t="s">
        <v>476</v>
      </c>
      <c r="K2039" s="56" t="s">
        <v>52</v>
      </c>
      <c r="L2039" s="56">
        <v>0</v>
      </c>
      <c r="M2039" s="56" t="str">
        <f t="shared" si="64"/>
        <v>TB_ANA_DD_SALES_ITEM.SALES_AMT</v>
      </c>
      <c r="N2039" s="54" t="str">
        <f t="shared" si="63"/>
        <v>일매출품목^TB_ANA_DD_SALES_ITEM^매출금액^SALES_AMT^^NUMBER^20,5^Y^0</v>
      </c>
    </row>
    <row r="2040" spans="1:14" x14ac:dyDescent="0.25">
      <c r="A2040" s="56" t="s">
        <v>673</v>
      </c>
      <c r="B2040" s="56"/>
      <c r="C2040" s="56" t="s">
        <v>365</v>
      </c>
      <c r="D2040" s="56" t="s">
        <v>366</v>
      </c>
      <c r="E2040" s="56" t="s">
        <v>487</v>
      </c>
      <c r="F2040" s="56" t="s">
        <v>494</v>
      </c>
      <c r="G2040" s="56"/>
      <c r="H2040" s="56"/>
      <c r="I2040" s="56" t="s">
        <v>110</v>
      </c>
      <c r="J2040" s="56" t="s">
        <v>476</v>
      </c>
      <c r="K2040" s="56" t="s">
        <v>52</v>
      </c>
      <c r="L2040" s="56">
        <v>0</v>
      </c>
      <c r="M2040" s="56" t="str">
        <f t="shared" si="64"/>
        <v>TB_ANA_DD_SALES_ITEM.SALES_SUPP_AMT</v>
      </c>
      <c r="N2040" s="54" t="str">
        <f t="shared" si="63"/>
        <v>일매출품목^TB_ANA_DD_SALES_ITEM^매출공급금액^SALES_SUPP_AMT^^NUMBER^20,5^Y^0</v>
      </c>
    </row>
    <row r="2041" spans="1:14" x14ac:dyDescent="0.25">
      <c r="A2041" s="56" t="s">
        <v>673</v>
      </c>
      <c r="B2041" s="56"/>
      <c r="C2041" s="56" t="s">
        <v>365</v>
      </c>
      <c r="D2041" s="56" t="s">
        <v>366</v>
      </c>
      <c r="E2041" s="56" t="s">
        <v>1760</v>
      </c>
      <c r="F2041" s="56" t="s">
        <v>1761</v>
      </c>
      <c r="G2041" s="56"/>
      <c r="H2041" s="56"/>
      <c r="I2041" s="56" t="s">
        <v>110</v>
      </c>
      <c r="J2041" s="56" t="s">
        <v>476</v>
      </c>
      <c r="K2041" s="56" t="s">
        <v>52</v>
      </c>
      <c r="L2041" s="56">
        <v>0</v>
      </c>
      <c r="M2041" s="56" t="str">
        <f t="shared" si="64"/>
        <v>TB_ANA_DD_SALES_ITEM.SALES_VAT</v>
      </c>
      <c r="N2041" s="54" t="str">
        <f t="shared" si="63"/>
        <v>일매출품목^TB_ANA_DD_SALES_ITEM^매출부가세액^SALES_VAT^^NUMBER^20,5^Y^0</v>
      </c>
    </row>
    <row r="2042" spans="1:14" x14ac:dyDescent="0.25">
      <c r="A2042" s="56" t="s">
        <v>673</v>
      </c>
      <c r="B2042" s="56"/>
      <c r="C2042" s="56" t="s">
        <v>365</v>
      </c>
      <c r="D2042" s="56" t="s">
        <v>366</v>
      </c>
      <c r="E2042" s="56" t="s">
        <v>488</v>
      </c>
      <c r="F2042" s="56" t="s">
        <v>495</v>
      </c>
      <c r="G2042" s="56"/>
      <c r="H2042" s="56"/>
      <c r="I2042" s="56" t="s">
        <v>110</v>
      </c>
      <c r="J2042" s="56" t="s">
        <v>476</v>
      </c>
      <c r="K2042" s="56" t="s">
        <v>52</v>
      </c>
      <c r="L2042" s="56">
        <v>0</v>
      </c>
      <c r="M2042" s="56" t="str">
        <f t="shared" si="64"/>
        <v>TB_ANA_DD_SALES_ITEM.DC_AMT</v>
      </c>
      <c r="N2042" s="54" t="str">
        <f t="shared" si="63"/>
        <v>일매출품목^TB_ANA_DD_SALES_ITEM^할인금액^DC_AMT^^NUMBER^20,5^Y^0</v>
      </c>
    </row>
    <row r="2043" spans="1:14" x14ac:dyDescent="0.25">
      <c r="A2043" s="56" t="s">
        <v>673</v>
      </c>
      <c r="B2043" s="56"/>
      <c r="C2043" s="56" t="s">
        <v>365</v>
      </c>
      <c r="D2043" s="56" t="s">
        <v>366</v>
      </c>
      <c r="E2043" s="56" t="s">
        <v>644</v>
      </c>
      <c r="F2043" s="56" t="s">
        <v>565</v>
      </c>
      <c r="G2043" s="56"/>
      <c r="H2043" s="56"/>
      <c r="I2043" s="56" t="s">
        <v>110</v>
      </c>
      <c r="J2043" s="56" t="s">
        <v>476</v>
      </c>
      <c r="K2043" s="56" t="s">
        <v>52</v>
      </c>
      <c r="L2043" s="56">
        <v>0</v>
      </c>
      <c r="M2043" s="56" t="str">
        <f t="shared" si="64"/>
        <v>TB_ANA_DD_SALES_ITEM.COUP_DC_AMT</v>
      </c>
      <c r="N2043" s="54" t="str">
        <f t="shared" si="63"/>
        <v>일매출품목^TB_ANA_DD_SALES_ITEM^쿠폰할인금액^COUP_DC_AMT^^NUMBER^20,5^Y^0</v>
      </c>
    </row>
    <row r="2044" spans="1:14" x14ac:dyDescent="0.25">
      <c r="A2044" s="56" t="s">
        <v>673</v>
      </c>
      <c r="B2044" s="56"/>
      <c r="C2044" s="56" t="s">
        <v>365</v>
      </c>
      <c r="D2044" s="56" t="s">
        <v>366</v>
      </c>
      <c r="E2044" s="56" t="s">
        <v>646</v>
      </c>
      <c r="F2044" s="56" t="s">
        <v>567</v>
      </c>
      <c r="G2044" s="56"/>
      <c r="H2044" s="56"/>
      <c r="I2044" s="56" t="s">
        <v>110</v>
      </c>
      <c r="J2044" s="56" t="s">
        <v>476</v>
      </c>
      <c r="K2044" s="56" t="s">
        <v>52</v>
      </c>
      <c r="L2044" s="56">
        <v>0</v>
      </c>
      <c r="M2044" s="56" t="str">
        <f t="shared" si="64"/>
        <v>TB_ANA_DD_SALES_ITEM.CUST_DC_AMT</v>
      </c>
      <c r="N2044" s="54" t="str">
        <f t="shared" si="63"/>
        <v>일매출품목^TB_ANA_DD_SALES_ITEM^고객할인금액^CUST_DC_AMT^^NUMBER^20,5^Y^0</v>
      </c>
    </row>
    <row r="2045" spans="1:14" x14ac:dyDescent="0.25">
      <c r="A2045" s="56" t="s">
        <v>673</v>
      </c>
      <c r="B2045" s="56"/>
      <c r="C2045" s="56" t="s">
        <v>365</v>
      </c>
      <c r="D2045" s="56" t="s">
        <v>366</v>
      </c>
      <c r="E2045" s="56" t="s">
        <v>489</v>
      </c>
      <c r="F2045" s="56" t="s">
        <v>496</v>
      </c>
      <c r="G2045" s="56"/>
      <c r="H2045" s="56"/>
      <c r="I2045" s="56" t="s">
        <v>110</v>
      </c>
      <c r="J2045" s="56" t="s">
        <v>476</v>
      </c>
      <c r="K2045" s="56" t="s">
        <v>52</v>
      </c>
      <c r="L2045" s="56">
        <v>0</v>
      </c>
      <c r="M2045" s="56" t="str">
        <f t="shared" si="64"/>
        <v>TB_ANA_DD_SALES_ITEM.PROM_DC_AMT</v>
      </c>
      <c r="N2045" s="54" t="str">
        <f t="shared" si="63"/>
        <v>일매출품목^TB_ANA_DD_SALES_ITEM^프로모션할인금액^PROM_DC_AMT^^NUMBER^20,5^Y^0</v>
      </c>
    </row>
    <row r="2046" spans="1:14" x14ac:dyDescent="0.25">
      <c r="A2046" s="56" t="s">
        <v>673</v>
      </c>
      <c r="B2046" s="56"/>
      <c r="C2046" s="56" t="s">
        <v>365</v>
      </c>
      <c r="D2046" s="56" t="s">
        <v>366</v>
      </c>
      <c r="E2046" s="56" t="s">
        <v>2284</v>
      </c>
      <c r="F2046" s="56" t="s">
        <v>2285</v>
      </c>
      <c r="G2046" s="56"/>
      <c r="H2046" s="56"/>
      <c r="I2046" s="56" t="s">
        <v>110</v>
      </c>
      <c r="J2046" s="56" t="s">
        <v>476</v>
      </c>
      <c r="K2046" s="56" t="s">
        <v>52</v>
      </c>
      <c r="L2046" s="56">
        <v>0</v>
      </c>
      <c r="M2046" s="56" t="str">
        <f t="shared" si="64"/>
        <v>TB_ANA_DD_SALES_ITEM.PROM_PRESENT_AMT</v>
      </c>
      <c r="N2046" s="54" t="str">
        <f t="shared" si="63"/>
        <v>일매출품목^TB_ANA_DD_SALES_ITEM^프로모션증정금액^PROM_PRESENT_AMT^^NUMBER^20,5^Y^0</v>
      </c>
    </row>
    <row r="2047" spans="1:14" x14ac:dyDescent="0.25">
      <c r="A2047" s="56" t="s">
        <v>673</v>
      </c>
      <c r="B2047" s="56"/>
      <c r="C2047" s="56" t="s">
        <v>365</v>
      </c>
      <c r="D2047" s="56" t="s">
        <v>366</v>
      </c>
      <c r="E2047" s="56" t="s">
        <v>490</v>
      </c>
      <c r="F2047" s="56" t="s">
        <v>497</v>
      </c>
      <c r="G2047" s="56"/>
      <c r="H2047" s="56"/>
      <c r="I2047" s="56" t="s">
        <v>110</v>
      </c>
      <c r="J2047" s="56" t="s">
        <v>476</v>
      </c>
      <c r="K2047" s="56" t="s">
        <v>52</v>
      </c>
      <c r="L2047" s="56">
        <v>0</v>
      </c>
      <c r="M2047" s="56" t="str">
        <f t="shared" si="64"/>
        <v>TB_ANA_DD_SALES_ITEM.NON_SALES_DC_AMT</v>
      </c>
      <c r="N2047" s="54" t="str">
        <f t="shared" si="63"/>
        <v>일매출품목^TB_ANA_DD_SALES_ITEM^비매출할인금액^NON_SALES_DC_AMT^^NUMBER^20,5^Y^0</v>
      </c>
    </row>
    <row r="2048" spans="1:14" x14ac:dyDescent="0.25">
      <c r="A2048" s="56" t="s">
        <v>673</v>
      </c>
      <c r="B2048" s="56"/>
      <c r="C2048" s="56" t="s">
        <v>365</v>
      </c>
      <c r="D2048" s="56" t="s">
        <v>366</v>
      </c>
      <c r="E2048" s="56" t="s">
        <v>2289</v>
      </c>
      <c r="F2048" s="56" t="s">
        <v>2290</v>
      </c>
      <c r="G2048" s="56"/>
      <c r="H2048" s="56"/>
      <c r="I2048" s="56" t="s">
        <v>110</v>
      </c>
      <c r="J2048" s="56" t="s">
        <v>476</v>
      </c>
      <c r="K2048" s="56" t="s">
        <v>52</v>
      </c>
      <c r="L2048" s="56">
        <v>0</v>
      </c>
      <c r="M2048" s="56" t="str">
        <f t="shared" si="64"/>
        <v>TB_ANA_DD_SALES_ITEM.NON_SALES_PRESENT_AMT</v>
      </c>
      <c r="N2048" s="54" t="str">
        <f t="shared" si="63"/>
        <v>일매출품목^TB_ANA_DD_SALES_ITEM^비매출증정금액^NON_SALES_PRESENT_AMT^^NUMBER^20,5^Y^0</v>
      </c>
    </row>
    <row r="2049" spans="1:14" x14ac:dyDescent="0.25">
      <c r="A2049" s="56" t="s">
        <v>673</v>
      </c>
      <c r="B2049" s="56"/>
      <c r="C2049" s="56" t="s">
        <v>365</v>
      </c>
      <c r="D2049" s="56" t="s">
        <v>366</v>
      </c>
      <c r="E2049" s="56" t="s">
        <v>2291</v>
      </c>
      <c r="F2049" s="56" t="s">
        <v>2292</v>
      </c>
      <c r="G2049" s="56"/>
      <c r="H2049" s="56"/>
      <c r="I2049" s="56" t="s">
        <v>110</v>
      </c>
      <c r="J2049" s="56" t="s">
        <v>476</v>
      </c>
      <c r="K2049" s="56" t="s">
        <v>52</v>
      </c>
      <c r="L2049" s="56">
        <v>0</v>
      </c>
      <c r="M2049" s="56" t="str">
        <f t="shared" si="64"/>
        <v>TB_ANA_DD_SALES_ITEM.NON_SALES_TESTER_AMT</v>
      </c>
      <c r="N2049" s="54" t="str">
        <f t="shared" si="63"/>
        <v>일매출품목^TB_ANA_DD_SALES_ITEM^비매출테스터금액^NON_SALES_TESTER_AMT^^NUMBER^20,5^Y^0</v>
      </c>
    </row>
    <row r="2050" spans="1:14" x14ac:dyDescent="0.25">
      <c r="A2050" s="56" t="s">
        <v>673</v>
      </c>
      <c r="B2050" s="56"/>
      <c r="C2050" s="56" t="s">
        <v>365</v>
      </c>
      <c r="D2050" s="56" t="s">
        <v>366</v>
      </c>
      <c r="E2050" s="56" t="s">
        <v>2293</v>
      </c>
      <c r="F2050" s="56" t="s">
        <v>2294</v>
      </c>
      <c r="G2050" s="56"/>
      <c r="H2050" s="56"/>
      <c r="I2050" s="56" t="s">
        <v>110</v>
      </c>
      <c r="J2050" s="56" t="s">
        <v>476</v>
      </c>
      <c r="K2050" s="56" t="s">
        <v>52</v>
      </c>
      <c r="L2050" s="56">
        <v>0</v>
      </c>
      <c r="M2050" s="56" t="str">
        <f t="shared" si="64"/>
        <v>TB_ANA_DD_SALES_ITEM.NON_SALES_DONATE_AMT</v>
      </c>
      <c r="N2050" s="54" t="str">
        <f t="shared" si="63"/>
        <v>일매출품목^TB_ANA_DD_SALES_ITEM^비매출기부금액^NON_SALES_DONATE_AMT^^NUMBER^20,5^Y^0</v>
      </c>
    </row>
    <row r="2051" spans="1:14" x14ac:dyDescent="0.25">
      <c r="A2051" s="56" t="s">
        <v>673</v>
      </c>
      <c r="B2051" s="56"/>
      <c r="C2051" s="56" t="s">
        <v>365</v>
      </c>
      <c r="D2051" s="56" t="s">
        <v>366</v>
      </c>
      <c r="E2051" s="56" t="s">
        <v>2295</v>
      </c>
      <c r="F2051" s="56" t="s">
        <v>2296</v>
      </c>
      <c r="G2051" s="56"/>
      <c r="H2051" s="56"/>
      <c r="I2051" s="56" t="s">
        <v>110</v>
      </c>
      <c r="J2051" s="56" t="s">
        <v>476</v>
      </c>
      <c r="K2051" s="56" t="s">
        <v>52</v>
      </c>
      <c r="L2051" s="56">
        <v>0</v>
      </c>
      <c r="M2051" s="56" t="str">
        <f t="shared" si="64"/>
        <v>TB_ANA_DD_SALES_ITEM.NON_SALES_ETC_AMT</v>
      </c>
      <c r="N2051" s="54" t="str">
        <f t="shared" ref="N2051:N2114" si="65">SUBSTITUTE(CONCATENATE(C2051,"^",D2051,"^",E2051,"^",F2051,"^",G2051,"^",I2051,"^",J2051,"^",K2051,"^",TRIM(L2051)),"~","-")</f>
        <v>일매출품목^TB_ANA_DD_SALES_ITEM^비매출기타금액^NON_SALES_ETC_AMT^^NUMBER^20,5^Y^0</v>
      </c>
    </row>
    <row r="2052" spans="1:14" x14ac:dyDescent="0.25">
      <c r="A2052" s="56" t="s">
        <v>673</v>
      </c>
      <c r="B2052" s="56"/>
      <c r="C2052" s="56" t="s">
        <v>365</v>
      </c>
      <c r="D2052" s="56" t="s">
        <v>366</v>
      </c>
      <c r="E2052" s="56" t="s">
        <v>2256</v>
      </c>
      <c r="F2052" s="56" t="s">
        <v>2257</v>
      </c>
      <c r="G2052" s="56"/>
      <c r="H2052" s="56"/>
      <c r="I2052" s="56" t="s">
        <v>110</v>
      </c>
      <c r="J2052" s="56" t="s">
        <v>476</v>
      </c>
      <c r="K2052" s="56" t="s">
        <v>52</v>
      </c>
      <c r="L2052" s="56">
        <v>0</v>
      </c>
      <c r="M2052" s="56" t="str">
        <f t="shared" si="64"/>
        <v>TB_ANA_DD_SALES_ITEM.BILL_CNT</v>
      </c>
      <c r="N2052" s="54" t="str">
        <f t="shared" si="65"/>
        <v>일매출품목^TB_ANA_DD_SALES_ITEM^영수증건수^BILL_CNT^^NUMBER^20,5^Y^0</v>
      </c>
    </row>
    <row r="2053" spans="1:14" x14ac:dyDescent="0.25">
      <c r="A2053" s="56" t="s">
        <v>673</v>
      </c>
      <c r="B2053" s="56"/>
      <c r="C2053" s="56" t="s">
        <v>365</v>
      </c>
      <c r="D2053" s="56" t="s">
        <v>366</v>
      </c>
      <c r="E2053" s="56" t="s">
        <v>1141</v>
      </c>
      <c r="F2053" s="56" t="s">
        <v>1142</v>
      </c>
      <c r="G2053" s="56"/>
      <c r="H2053" s="56"/>
      <c r="I2053" s="56" t="s">
        <v>110</v>
      </c>
      <c r="J2053" s="56" t="s">
        <v>476</v>
      </c>
      <c r="K2053" s="56" t="s">
        <v>52</v>
      </c>
      <c r="L2053" s="56">
        <v>0</v>
      </c>
      <c r="M2053" s="56" t="str">
        <f t="shared" si="64"/>
        <v>TB_ANA_DD_SALES_ITEM.SALES_QTY</v>
      </c>
      <c r="N2053" s="54" t="str">
        <f t="shared" si="65"/>
        <v>일매출품목^TB_ANA_DD_SALES_ITEM^매출수량^SALES_QTY^^NUMBER^20,5^Y^0</v>
      </c>
    </row>
    <row r="2054" spans="1:14" x14ac:dyDescent="0.25">
      <c r="A2054" s="56" t="s">
        <v>673</v>
      </c>
      <c r="B2054" s="56"/>
      <c r="C2054" s="56" t="s">
        <v>365</v>
      </c>
      <c r="D2054" s="56" t="s">
        <v>366</v>
      </c>
      <c r="E2054" s="56" t="s">
        <v>2297</v>
      </c>
      <c r="F2054" s="56" t="s">
        <v>2298</v>
      </c>
      <c r="G2054" s="56"/>
      <c r="H2054" s="56"/>
      <c r="I2054" s="56" t="s">
        <v>110</v>
      </c>
      <c r="J2054" s="56" t="s">
        <v>476</v>
      </c>
      <c r="K2054" s="56" t="s">
        <v>52</v>
      </c>
      <c r="L2054" s="56">
        <v>0</v>
      </c>
      <c r="M2054" s="56" t="str">
        <f t="shared" si="64"/>
        <v>TB_ANA_DD_SALES_ITEM.PROM_DC_QTY</v>
      </c>
      <c r="N2054" s="54" t="str">
        <f t="shared" si="65"/>
        <v>일매출품목^TB_ANA_DD_SALES_ITEM^프로모션할인수량^PROM_DC_QTY^^NUMBER^20,5^Y^0</v>
      </c>
    </row>
    <row r="2055" spans="1:14" x14ac:dyDescent="0.25">
      <c r="A2055" s="56" t="s">
        <v>673</v>
      </c>
      <c r="B2055" s="56"/>
      <c r="C2055" s="56" t="s">
        <v>365</v>
      </c>
      <c r="D2055" s="56" t="s">
        <v>366</v>
      </c>
      <c r="E2055" s="56" t="s">
        <v>833</v>
      </c>
      <c r="F2055" s="56" t="s">
        <v>842</v>
      </c>
      <c r="G2055" s="56"/>
      <c r="H2055" s="56"/>
      <c r="I2055" s="56" t="s">
        <v>110</v>
      </c>
      <c r="J2055" s="56" t="s">
        <v>476</v>
      </c>
      <c r="K2055" s="56" t="s">
        <v>52</v>
      </c>
      <c r="L2055" s="56">
        <v>0</v>
      </c>
      <c r="M2055" s="56" t="str">
        <f t="shared" si="64"/>
        <v>TB_ANA_DD_SALES_ITEM.PROM_PRESENT_QTY</v>
      </c>
      <c r="N2055" s="54" t="str">
        <f t="shared" si="65"/>
        <v>일매출품목^TB_ANA_DD_SALES_ITEM^프로모션증정수량^PROM_PRESENT_QTY^^NUMBER^20,5^Y^0</v>
      </c>
    </row>
    <row r="2056" spans="1:14" x14ac:dyDescent="0.25">
      <c r="A2056" s="56" t="s">
        <v>673</v>
      </c>
      <c r="B2056" s="56"/>
      <c r="C2056" s="56" t="s">
        <v>365</v>
      </c>
      <c r="D2056" s="56" t="s">
        <v>366</v>
      </c>
      <c r="E2056" s="56" t="s">
        <v>1139</v>
      </c>
      <c r="F2056" s="56" t="s">
        <v>1140</v>
      </c>
      <c r="G2056" s="56"/>
      <c r="H2056" s="56"/>
      <c r="I2056" s="56" t="s">
        <v>110</v>
      </c>
      <c r="J2056" s="56" t="s">
        <v>476</v>
      </c>
      <c r="K2056" s="56" t="s">
        <v>52</v>
      </c>
      <c r="L2056" s="56">
        <v>0</v>
      </c>
      <c r="M2056" s="56" t="str">
        <f t="shared" si="64"/>
        <v>TB_ANA_DD_SALES_ITEM.NON_SALES_QTY</v>
      </c>
      <c r="N2056" s="54" t="str">
        <f t="shared" si="65"/>
        <v>일매출품목^TB_ANA_DD_SALES_ITEM^비매출수량^NON_SALES_QTY^^NUMBER^20,5^Y^0</v>
      </c>
    </row>
    <row r="2057" spans="1:14" x14ac:dyDescent="0.25">
      <c r="A2057" s="56" t="s">
        <v>673</v>
      </c>
      <c r="B2057" s="56"/>
      <c r="C2057" s="56" t="s">
        <v>365</v>
      </c>
      <c r="D2057" s="56" t="s">
        <v>366</v>
      </c>
      <c r="E2057" s="56" t="s">
        <v>2299</v>
      </c>
      <c r="F2057" s="56" t="s">
        <v>2300</v>
      </c>
      <c r="G2057" s="56"/>
      <c r="H2057" s="56"/>
      <c r="I2057" s="56" t="s">
        <v>110</v>
      </c>
      <c r="J2057" s="56" t="s">
        <v>476</v>
      </c>
      <c r="K2057" s="56" t="s">
        <v>52</v>
      </c>
      <c r="L2057" s="56">
        <v>0</v>
      </c>
      <c r="M2057" s="56" t="str">
        <f t="shared" si="64"/>
        <v>TB_ANA_DD_SALES_ITEM.NON_SALES_PRESENT_QTY</v>
      </c>
      <c r="N2057" s="54" t="str">
        <f t="shared" si="65"/>
        <v>일매출품목^TB_ANA_DD_SALES_ITEM^비매출증정수량^NON_SALES_PRESENT_QTY^^NUMBER^20,5^Y^0</v>
      </c>
    </row>
    <row r="2058" spans="1:14" x14ac:dyDescent="0.25">
      <c r="A2058" s="56" t="s">
        <v>673</v>
      </c>
      <c r="B2058" s="56"/>
      <c r="C2058" s="56" t="s">
        <v>365</v>
      </c>
      <c r="D2058" s="56" t="s">
        <v>366</v>
      </c>
      <c r="E2058" s="56" t="s">
        <v>2301</v>
      </c>
      <c r="F2058" s="56" t="s">
        <v>2302</v>
      </c>
      <c r="G2058" s="56"/>
      <c r="H2058" s="56"/>
      <c r="I2058" s="56" t="s">
        <v>110</v>
      </c>
      <c r="J2058" s="56" t="s">
        <v>476</v>
      </c>
      <c r="K2058" s="56" t="s">
        <v>52</v>
      </c>
      <c r="L2058" s="56">
        <v>0</v>
      </c>
      <c r="M2058" s="56" t="str">
        <f t="shared" si="64"/>
        <v>TB_ANA_DD_SALES_ITEM.NON_SALES_TESTER_QTY</v>
      </c>
      <c r="N2058" s="54" t="str">
        <f t="shared" si="65"/>
        <v>일매출품목^TB_ANA_DD_SALES_ITEM^비매출테스터수량^NON_SALES_TESTER_QTY^^NUMBER^20,5^Y^0</v>
      </c>
    </row>
    <row r="2059" spans="1:14" x14ac:dyDescent="0.25">
      <c r="A2059" s="56" t="s">
        <v>673</v>
      </c>
      <c r="B2059" s="56"/>
      <c r="C2059" s="56" t="s">
        <v>365</v>
      </c>
      <c r="D2059" s="56" t="s">
        <v>366</v>
      </c>
      <c r="E2059" s="56" t="s">
        <v>2303</v>
      </c>
      <c r="F2059" s="56" t="s">
        <v>2304</v>
      </c>
      <c r="G2059" s="56"/>
      <c r="H2059" s="56"/>
      <c r="I2059" s="56" t="s">
        <v>110</v>
      </c>
      <c r="J2059" s="56" t="s">
        <v>476</v>
      </c>
      <c r="K2059" s="56" t="s">
        <v>52</v>
      </c>
      <c r="L2059" s="56">
        <v>0</v>
      </c>
      <c r="M2059" s="56" t="str">
        <f t="shared" si="64"/>
        <v>TB_ANA_DD_SALES_ITEM.NON_SALES_DONATE_QTY</v>
      </c>
      <c r="N2059" s="54" t="str">
        <f t="shared" si="65"/>
        <v>일매출품목^TB_ANA_DD_SALES_ITEM^비매출기부수량^NON_SALES_DONATE_QTY^^NUMBER^20,5^Y^0</v>
      </c>
    </row>
    <row r="2060" spans="1:14" x14ac:dyDescent="0.25">
      <c r="A2060" s="56" t="s">
        <v>673</v>
      </c>
      <c r="B2060" s="56"/>
      <c r="C2060" s="56" t="s">
        <v>365</v>
      </c>
      <c r="D2060" s="56" t="s">
        <v>366</v>
      </c>
      <c r="E2060" s="56" t="s">
        <v>2305</v>
      </c>
      <c r="F2060" s="56" t="s">
        <v>2306</v>
      </c>
      <c r="G2060" s="56"/>
      <c r="H2060" s="56"/>
      <c r="I2060" s="56" t="s">
        <v>110</v>
      </c>
      <c r="J2060" s="56" t="s">
        <v>476</v>
      </c>
      <c r="K2060" s="56" t="s">
        <v>52</v>
      </c>
      <c r="L2060" s="56">
        <v>0</v>
      </c>
      <c r="M2060" s="56" t="str">
        <f t="shared" si="64"/>
        <v>TB_ANA_DD_SALES_ITEM.NON_SALES_ETC_QTY</v>
      </c>
      <c r="N2060" s="54" t="str">
        <f t="shared" si="65"/>
        <v>일매출품목^TB_ANA_DD_SALES_ITEM^비매출기타수량^NON_SALES_ETC_QTY^^NUMBER^20,5^Y^0</v>
      </c>
    </row>
    <row r="2061" spans="1:14" x14ac:dyDescent="0.25">
      <c r="A2061" s="56" t="s">
        <v>673</v>
      </c>
      <c r="B2061" s="56"/>
      <c r="C2061" s="56" t="s">
        <v>365</v>
      </c>
      <c r="D2061" s="56" t="s">
        <v>366</v>
      </c>
      <c r="E2061" s="56" t="s">
        <v>606</v>
      </c>
      <c r="F2061" s="56" t="s">
        <v>527</v>
      </c>
      <c r="G2061" s="56"/>
      <c r="H2061" s="56"/>
      <c r="I2061" s="56" t="s">
        <v>110</v>
      </c>
      <c r="J2061" s="56" t="s">
        <v>476</v>
      </c>
      <c r="K2061" s="56" t="s">
        <v>52</v>
      </c>
      <c r="L2061" s="56">
        <v>0</v>
      </c>
      <c r="M2061" s="56" t="str">
        <f t="shared" si="64"/>
        <v>TB_ANA_DD_SALES_ITEM.CNCL_CNT</v>
      </c>
      <c r="N2061" s="54" t="str">
        <f t="shared" si="65"/>
        <v>일매출품목^TB_ANA_DD_SALES_ITEM^취소건수^CNCL_CNT^^NUMBER^20,5^Y^0</v>
      </c>
    </row>
    <row r="2062" spans="1:14" x14ac:dyDescent="0.25">
      <c r="A2062" s="56" t="s">
        <v>673</v>
      </c>
      <c r="B2062" s="56"/>
      <c r="C2062" s="56" t="s">
        <v>365</v>
      </c>
      <c r="D2062" s="56" t="s">
        <v>366</v>
      </c>
      <c r="E2062" s="56" t="s">
        <v>2307</v>
      </c>
      <c r="F2062" s="56" t="s">
        <v>843</v>
      </c>
      <c r="G2062" s="56"/>
      <c r="H2062" s="56"/>
      <c r="I2062" s="56" t="s">
        <v>110</v>
      </c>
      <c r="J2062" s="56" t="s">
        <v>476</v>
      </c>
      <c r="K2062" s="56" t="s">
        <v>52</v>
      </c>
      <c r="L2062" s="56">
        <v>0</v>
      </c>
      <c r="M2062" s="56" t="str">
        <f t="shared" si="64"/>
        <v>TB_ANA_DD_SALES_ITEM.SALES_CNCL_QTY</v>
      </c>
      <c r="N2062" s="54" t="str">
        <f t="shared" si="65"/>
        <v>일매출품목^TB_ANA_DD_SALES_ITEM^매출취소수량^SALES_CNCL_QTY^^NUMBER^20,5^Y^0</v>
      </c>
    </row>
    <row r="2063" spans="1:14" x14ac:dyDescent="0.25">
      <c r="A2063" s="56" t="s">
        <v>673</v>
      </c>
      <c r="B2063" s="56"/>
      <c r="C2063" s="56" t="s">
        <v>365</v>
      </c>
      <c r="D2063" s="56" t="s">
        <v>366</v>
      </c>
      <c r="E2063" s="56" t="s">
        <v>2268</v>
      </c>
      <c r="F2063" s="56" t="s">
        <v>2269</v>
      </c>
      <c r="G2063" s="56"/>
      <c r="H2063" s="56"/>
      <c r="I2063" s="56" t="s">
        <v>110</v>
      </c>
      <c r="J2063" s="56" t="s">
        <v>476</v>
      </c>
      <c r="K2063" s="56" t="s">
        <v>52</v>
      </c>
      <c r="L2063" s="56">
        <v>0</v>
      </c>
      <c r="M2063" s="56" t="str">
        <f t="shared" si="64"/>
        <v>TB_ANA_DD_SALES_ITEM.SALES_CNCL_TOT_AMT</v>
      </c>
      <c r="N2063" s="54" t="str">
        <f t="shared" si="65"/>
        <v>일매출품목^TB_ANA_DD_SALES_ITEM^매출취소총금액^SALES_CNCL_TOT_AMT^^NUMBER^20,5^Y^0</v>
      </c>
    </row>
    <row r="2064" spans="1:14" x14ac:dyDescent="0.25">
      <c r="A2064" s="56" t="s">
        <v>673</v>
      </c>
      <c r="B2064" s="56"/>
      <c r="C2064" s="56" t="s">
        <v>365</v>
      </c>
      <c r="D2064" s="56" t="s">
        <v>366</v>
      </c>
      <c r="E2064" s="56" t="s">
        <v>2308</v>
      </c>
      <c r="F2064" s="56" t="s">
        <v>2309</v>
      </c>
      <c r="G2064" s="56"/>
      <c r="H2064" s="56"/>
      <c r="I2064" s="56" t="s">
        <v>110</v>
      </c>
      <c r="J2064" s="56" t="s">
        <v>476</v>
      </c>
      <c r="K2064" s="56" t="s">
        <v>52</v>
      </c>
      <c r="L2064" s="56">
        <v>0</v>
      </c>
      <c r="M2064" s="56" t="str">
        <f t="shared" si="64"/>
        <v>TB_ANA_DD_SALES_ITEM.SALES_CNCL_AMT</v>
      </c>
      <c r="N2064" s="54" t="str">
        <f t="shared" si="65"/>
        <v>일매출품목^TB_ANA_DD_SALES_ITEM^매출취소금액^SALES_CNCL_AMT^^NUMBER^20,5^Y^0</v>
      </c>
    </row>
    <row r="2065" spans="1:14" x14ac:dyDescent="0.25">
      <c r="A2065" s="56" t="s">
        <v>673</v>
      </c>
      <c r="B2065" s="56"/>
      <c r="C2065" s="56" t="s">
        <v>365</v>
      </c>
      <c r="D2065" s="56" t="s">
        <v>366</v>
      </c>
      <c r="E2065" s="56" t="s">
        <v>2310</v>
      </c>
      <c r="F2065" s="56" t="s">
        <v>2311</v>
      </c>
      <c r="G2065" s="56"/>
      <c r="H2065" s="56"/>
      <c r="I2065" s="56" t="s">
        <v>110</v>
      </c>
      <c r="J2065" s="56" t="s">
        <v>476</v>
      </c>
      <c r="K2065" s="56" t="s">
        <v>52</v>
      </c>
      <c r="L2065" s="56">
        <v>0</v>
      </c>
      <c r="M2065" s="56" t="str">
        <f t="shared" si="64"/>
        <v>TB_ANA_DD_SALES_ITEM.SALES_CNCL_SUPP_AMT</v>
      </c>
      <c r="N2065" s="54" t="str">
        <f t="shared" si="65"/>
        <v>일매출품목^TB_ANA_DD_SALES_ITEM^매출취소공급금액^SALES_CNCL_SUPP_AMT^^NUMBER^20,5^Y^0</v>
      </c>
    </row>
    <row r="2066" spans="1:14" x14ac:dyDescent="0.25">
      <c r="A2066" s="56" t="s">
        <v>673</v>
      </c>
      <c r="B2066" s="56"/>
      <c r="C2066" s="56" t="s">
        <v>365</v>
      </c>
      <c r="D2066" s="56" t="s">
        <v>366</v>
      </c>
      <c r="E2066" s="56" t="s">
        <v>2312</v>
      </c>
      <c r="F2066" s="56" t="s">
        <v>2313</v>
      </c>
      <c r="G2066" s="56"/>
      <c r="H2066" s="56"/>
      <c r="I2066" s="56" t="s">
        <v>110</v>
      </c>
      <c r="J2066" s="56" t="s">
        <v>476</v>
      </c>
      <c r="K2066" s="56" t="s">
        <v>52</v>
      </c>
      <c r="L2066" s="56">
        <v>0</v>
      </c>
      <c r="M2066" s="56" t="str">
        <f t="shared" si="64"/>
        <v>TB_ANA_DD_SALES_ITEM.SALES_CNCL_VAT</v>
      </c>
      <c r="N2066" s="54" t="str">
        <f t="shared" si="65"/>
        <v>일매출품목^TB_ANA_DD_SALES_ITEM^매출취소부가세액^SALES_CNCL_VAT^^NUMBER^20,5^Y^0</v>
      </c>
    </row>
    <row r="2067" spans="1:14" x14ac:dyDescent="0.25">
      <c r="A2067" s="56" t="s">
        <v>673</v>
      </c>
      <c r="B2067" s="56"/>
      <c r="C2067" s="56" t="s">
        <v>365</v>
      </c>
      <c r="D2067" s="56" t="s">
        <v>366</v>
      </c>
      <c r="E2067" s="56" t="s">
        <v>53</v>
      </c>
      <c r="F2067" s="56" t="s">
        <v>54</v>
      </c>
      <c r="G2067" s="56"/>
      <c r="H2067" s="56"/>
      <c r="I2067" s="56" t="s">
        <v>37</v>
      </c>
      <c r="J2067" s="56">
        <v>14</v>
      </c>
      <c r="K2067" s="56" t="s">
        <v>52</v>
      </c>
      <c r="L2067" s="56"/>
      <c r="M2067" s="56" t="str">
        <f t="shared" si="64"/>
        <v>TB_ANA_DD_SALES_ITEM.REG_DTM</v>
      </c>
      <c r="N2067" s="54" t="str">
        <f t="shared" si="65"/>
        <v>일매출품목^TB_ANA_DD_SALES_ITEM^등록일시^REG_DTM^^VARCHAR2^14^Y^</v>
      </c>
    </row>
    <row r="2068" spans="1:14" x14ac:dyDescent="0.25">
      <c r="A2068" s="56" t="s">
        <v>673</v>
      </c>
      <c r="B2068" s="56"/>
      <c r="C2068" s="56" t="s">
        <v>365</v>
      </c>
      <c r="D2068" s="56" t="s">
        <v>366</v>
      </c>
      <c r="E2068" s="56" t="s">
        <v>55</v>
      </c>
      <c r="F2068" s="56" t="s">
        <v>56</v>
      </c>
      <c r="G2068" s="56"/>
      <c r="H2068" s="56"/>
      <c r="I2068" s="56" t="s">
        <v>37</v>
      </c>
      <c r="J2068" s="56">
        <v>32</v>
      </c>
      <c r="K2068" s="56" t="s">
        <v>52</v>
      </c>
      <c r="L2068" s="56"/>
      <c r="M2068" s="56" t="str">
        <f t="shared" si="64"/>
        <v>TB_ANA_DD_SALES_ITEM.REGR_ID</v>
      </c>
      <c r="N2068" s="54" t="str">
        <f t="shared" si="65"/>
        <v>일매출품목^TB_ANA_DD_SALES_ITEM^등록자ID^REGR_ID^^VARCHAR2^32^Y^</v>
      </c>
    </row>
    <row r="2069" spans="1:14" x14ac:dyDescent="0.25">
      <c r="A2069" s="56" t="s">
        <v>673</v>
      </c>
      <c r="B2069" s="56"/>
      <c r="C2069" s="56" t="s">
        <v>365</v>
      </c>
      <c r="D2069" s="56" t="s">
        <v>366</v>
      </c>
      <c r="E2069" s="56" t="s">
        <v>57</v>
      </c>
      <c r="F2069" s="56" t="s">
        <v>58</v>
      </c>
      <c r="G2069" s="56"/>
      <c r="H2069" s="56"/>
      <c r="I2069" s="56" t="s">
        <v>37</v>
      </c>
      <c r="J2069" s="56">
        <v>14</v>
      </c>
      <c r="K2069" s="56" t="s">
        <v>52</v>
      </c>
      <c r="L2069" s="56"/>
      <c r="M2069" s="56" t="str">
        <f t="shared" si="64"/>
        <v>TB_ANA_DD_SALES_ITEM.MOD_DTM</v>
      </c>
      <c r="N2069" s="54" t="str">
        <f t="shared" si="65"/>
        <v>일매출품목^TB_ANA_DD_SALES_ITEM^수정일시^MOD_DTM^^VARCHAR2^14^Y^</v>
      </c>
    </row>
    <row r="2070" spans="1:14" x14ac:dyDescent="0.25">
      <c r="A2070" s="56" t="s">
        <v>673</v>
      </c>
      <c r="B2070" s="56"/>
      <c r="C2070" s="56" t="s">
        <v>365</v>
      </c>
      <c r="D2070" s="56" t="s">
        <v>366</v>
      </c>
      <c r="E2070" s="56" t="s">
        <v>59</v>
      </c>
      <c r="F2070" s="56" t="s">
        <v>60</v>
      </c>
      <c r="G2070" s="56"/>
      <c r="H2070" s="56"/>
      <c r="I2070" s="56" t="s">
        <v>37</v>
      </c>
      <c r="J2070" s="56">
        <v>32</v>
      </c>
      <c r="K2070" s="56" t="s">
        <v>52</v>
      </c>
      <c r="L2070" s="56"/>
      <c r="M2070" s="56" t="str">
        <f t="shared" si="64"/>
        <v>TB_ANA_DD_SALES_ITEM.MODR_ID</v>
      </c>
      <c r="N2070" s="54" t="str">
        <f t="shared" si="65"/>
        <v>일매출품목^TB_ANA_DD_SALES_ITEM^수정자ID^MODR_ID^^VARCHAR2^32^Y^</v>
      </c>
    </row>
    <row r="2071" spans="1:14" x14ac:dyDescent="0.25">
      <c r="A2071" s="56" t="s">
        <v>673</v>
      </c>
      <c r="B2071" s="56"/>
      <c r="C2071" s="56" t="s">
        <v>365</v>
      </c>
      <c r="D2071" s="56" t="s">
        <v>366</v>
      </c>
      <c r="E2071" s="56" t="s">
        <v>2314</v>
      </c>
      <c r="F2071" s="56" t="s">
        <v>1051</v>
      </c>
      <c r="G2071" s="56"/>
      <c r="H2071" s="56"/>
      <c r="I2071" s="56" t="s">
        <v>110</v>
      </c>
      <c r="J2071" s="56" t="s">
        <v>476</v>
      </c>
      <c r="K2071" s="56" t="s">
        <v>52</v>
      </c>
      <c r="L2071" s="56">
        <v>0</v>
      </c>
      <c r="M2071" s="56" t="str">
        <f t="shared" si="64"/>
        <v>TB_ANA_DD_SALES_ITEM.EXCHG_CLC_AMT</v>
      </c>
      <c r="N2071" s="54" t="str">
        <f t="shared" si="65"/>
        <v>일매출품목^TB_ANA_DD_SALES_ITEM^교환회수금액^EXCHG_CLC_AMT^^NUMBER^20,5^Y^0</v>
      </c>
    </row>
    <row r="2072" spans="1:14" x14ac:dyDescent="0.25">
      <c r="A2072" s="56" t="s">
        <v>673</v>
      </c>
      <c r="B2072" s="56"/>
      <c r="C2072" s="56" t="s">
        <v>365</v>
      </c>
      <c r="D2072" s="56" t="s">
        <v>366</v>
      </c>
      <c r="E2072" s="56" t="s">
        <v>2315</v>
      </c>
      <c r="F2072" s="56" t="s">
        <v>1052</v>
      </c>
      <c r="G2072" s="56"/>
      <c r="H2072" s="56"/>
      <c r="I2072" s="56" t="s">
        <v>110</v>
      </c>
      <c r="J2072" s="56" t="s">
        <v>476</v>
      </c>
      <c r="K2072" s="56" t="s">
        <v>52</v>
      </c>
      <c r="L2072" s="56">
        <v>0</v>
      </c>
      <c r="M2072" s="56" t="str">
        <f t="shared" si="64"/>
        <v>TB_ANA_DD_SALES_ITEM.EXCHG_SALE_AMT</v>
      </c>
      <c r="N2072" s="54" t="str">
        <f t="shared" si="65"/>
        <v>일매출품목^TB_ANA_DD_SALES_ITEM^교환판매금액^EXCHG_SALE_AMT^^NUMBER^20,5^Y^0</v>
      </c>
    </row>
    <row r="2073" spans="1:14" x14ac:dyDescent="0.25">
      <c r="A2073" s="56" t="s">
        <v>673</v>
      </c>
      <c r="B2073" s="56"/>
      <c r="C2073" s="56" t="s">
        <v>365</v>
      </c>
      <c r="D2073" s="56" t="s">
        <v>366</v>
      </c>
      <c r="E2073" s="56" t="s">
        <v>2316</v>
      </c>
      <c r="F2073" s="56" t="s">
        <v>2317</v>
      </c>
      <c r="G2073" s="56"/>
      <c r="H2073" s="56"/>
      <c r="I2073" s="56" t="s">
        <v>110</v>
      </c>
      <c r="J2073" s="56" t="s">
        <v>476</v>
      </c>
      <c r="K2073" s="56" t="s">
        <v>52</v>
      </c>
      <c r="L2073" s="56">
        <v>0</v>
      </c>
      <c r="M2073" s="56" t="str">
        <f t="shared" si="64"/>
        <v>TB_ANA_DD_SALES_ITEM.EXCHG_CLC_QTY</v>
      </c>
      <c r="N2073" s="54" t="str">
        <f t="shared" si="65"/>
        <v>일매출품목^TB_ANA_DD_SALES_ITEM^교환회수수량^EXCHG_CLC_QTY^^NUMBER^20,5^Y^0</v>
      </c>
    </row>
    <row r="2074" spans="1:14" x14ac:dyDescent="0.25">
      <c r="A2074" s="56" t="s">
        <v>673</v>
      </c>
      <c r="B2074" s="56"/>
      <c r="C2074" s="56" t="s">
        <v>365</v>
      </c>
      <c r="D2074" s="56" t="s">
        <v>366</v>
      </c>
      <c r="E2074" s="56" t="s">
        <v>2318</v>
      </c>
      <c r="F2074" s="56" t="s">
        <v>2319</v>
      </c>
      <c r="G2074" s="56"/>
      <c r="H2074" s="56"/>
      <c r="I2074" s="56" t="s">
        <v>110</v>
      </c>
      <c r="J2074" s="56" t="s">
        <v>476</v>
      </c>
      <c r="K2074" s="56" t="s">
        <v>52</v>
      </c>
      <c r="L2074" s="56">
        <v>0</v>
      </c>
      <c r="M2074" s="56" t="str">
        <f t="shared" si="64"/>
        <v>TB_ANA_DD_SALES_ITEM.EXCHG_SALE_QTY</v>
      </c>
      <c r="N2074" s="54" t="str">
        <f t="shared" si="65"/>
        <v>일매출품목^TB_ANA_DD_SALES_ITEM^교환판매수량^EXCHG_SALE_QTY^^NUMBER^20,5^Y^0</v>
      </c>
    </row>
    <row r="2075" spans="1:14" x14ac:dyDescent="0.25">
      <c r="A2075" s="56" t="s">
        <v>673</v>
      </c>
      <c r="B2075" s="56"/>
      <c r="C2075" s="56" t="s">
        <v>365</v>
      </c>
      <c r="D2075" s="56" t="s">
        <v>366</v>
      </c>
      <c r="E2075" s="56" t="s">
        <v>1053</v>
      </c>
      <c r="F2075" s="56" t="s">
        <v>1055</v>
      </c>
      <c r="G2075" s="56"/>
      <c r="H2075" s="56"/>
      <c r="I2075" s="56" t="s">
        <v>110</v>
      </c>
      <c r="J2075" s="56" t="s">
        <v>476</v>
      </c>
      <c r="K2075" s="56" t="s">
        <v>52</v>
      </c>
      <c r="L2075" s="56">
        <v>0</v>
      </c>
      <c r="M2075" s="56" t="str">
        <f t="shared" si="64"/>
        <v>TB_ANA_DD_SALES_ITEM.SALES_CNCL_NOR_QTY</v>
      </c>
      <c r="N2075" s="54" t="str">
        <f t="shared" si="65"/>
        <v>일매출품목^TB_ANA_DD_SALES_ITEM^매출취소일반수량^SALES_CNCL_NOR_QTY^^NUMBER^20,5^Y^0</v>
      </c>
    </row>
    <row r="2076" spans="1:14" x14ac:dyDescent="0.25">
      <c r="A2076" s="56" t="s">
        <v>673</v>
      </c>
      <c r="B2076" s="56"/>
      <c r="C2076" s="56" t="s">
        <v>365</v>
      </c>
      <c r="D2076" s="56" t="s">
        <v>366</v>
      </c>
      <c r="E2076" s="56" t="s">
        <v>1054</v>
      </c>
      <c r="F2076" s="56" t="s">
        <v>1056</v>
      </c>
      <c r="G2076" s="56"/>
      <c r="H2076" s="56"/>
      <c r="I2076" s="56" t="s">
        <v>110</v>
      </c>
      <c r="J2076" s="56" t="s">
        <v>476</v>
      </c>
      <c r="K2076" s="56" t="s">
        <v>52</v>
      </c>
      <c r="L2076" s="56">
        <v>0</v>
      </c>
      <c r="M2076" s="56" t="str">
        <f t="shared" si="64"/>
        <v>TB_ANA_DD_SALES_ITEM.SALES_CNCL_CLAIM_QTY</v>
      </c>
      <c r="N2076" s="54" t="str">
        <f t="shared" si="65"/>
        <v>일매출품목^TB_ANA_DD_SALES_ITEM^매출취소클레임수량^SALES_CNCL_CLAIM_QTY^^NUMBER^20,5^Y^0</v>
      </c>
    </row>
    <row r="2077" spans="1:14" x14ac:dyDescent="0.25">
      <c r="A2077" s="56" t="s">
        <v>673</v>
      </c>
      <c r="B2077" s="56"/>
      <c r="C2077" s="56" t="s">
        <v>365</v>
      </c>
      <c r="D2077" s="56" t="s">
        <v>366</v>
      </c>
      <c r="E2077" s="56" t="s">
        <v>2320</v>
      </c>
      <c r="F2077" s="56" t="s">
        <v>2321</v>
      </c>
      <c r="G2077" s="56"/>
      <c r="H2077" s="56"/>
      <c r="I2077" s="56" t="s">
        <v>110</v>
      </c>
      <c r="J2077" s="56" t="s">
        <v>476</v>
      </c>
      <c r="K2077" s="56" t="s">
        <v>52</v>
      </c>
      <c r="L2077" s="56">
        <v>0</v>
      </c>
      <c r="M2077" s="56" t="str">
        <f t="shared" si="64"/>
        <v>TB_ANA_DD_SALES_ITEM.SALES_CNCL_NOR_AMT</v>
      </c>
      <c r="N2077" s="54" t="str">
        <f t="shared" si="65"/>
        <v>일매출품목^TB_ANA_DD_SALES_ITEM^매출취소일반금액^SALES_CNCL_NOR_AMT^^NUMBER^20,5^Y^0</v>
      </c>
    </row>
    <row r="2078" spans="1:14" x14ac:dyDescent="0.25">
      <c r="A2078" s="56" t="s">
        <v>673</v>
      </c>
      <c r="B2078" s="56"/>
      <c r="C2078" s="56" t="s">
        <v>365</v>
      </c>
      <c r="D2078" s="56" t="s">
        <v>366</v>
      </c>
      <c r="E2078" s="56" t="s">
        <v>2322</v>
      </c>
      <c r="F2078" s="56" t="s">
        <v>2323</v>
      </c>
      <c r="G2078" s="56"/>
      <c r="H2078" s="56"/>
      <c r="I2078" s="56" t="s">
        <v>110</v>
      </c>
      <c r="J2078" s="56" t="s">
        <v>476</v>
      </c>
      <c r="K2078" s="56" t="s">
        <v>52</v>
      </c>
      <c r="L2078" s="56">
        <v>0</v>
      </c>
      <c r="M2078" s="56" t="str">
        <f t="shared" si="64"/>
        <v>TB_ANA_DD_SALES_ITEM.SALES_CNCL_CLAIM_AMT</v>
      </c>
      <c r="N2078" s="54" t="str">
        <f t="shared" si="65"/>
        <v>일매출품목^TB_ANA_DD_SALES_ITEM^매출취소클레임금액^SALES_CNCL_CLAIM_AMT^^NUMBER^20,5^Y^0</v>
      </c>
    </row>
    <row r="2079" spans="1:14" x14ac:dyDescent="0.25">
      <c r="A2079" s="56" t="s">
        <v>673</v>
      </c>
      <c r="B2079" s="56"/>
      <c r="C2079" s="56" t="s">
        <v>103</v>
      </c>
      <c r="D2079" s="56" t="s">
        <v>373</v>
      </c>
      <c r="E2079" s="56" t="s">
        <v>477</v>
      </c>
      <c r="F2079" s="56" t="s">
        <v>479</v>
      </c>
      <c r="G2079" s="56" t="s">
        <v>52</v>
      </c>
      <c r="H2079" s="56"/>
      <c r="I2079" s="56" t="s">
        <v>37</v>
      </c>
      <c r="J2079" s="56">
        <v>8</v>
      </c>
      <c r="K2079" s="56" t="s">
        <v>52</v>
      </c>
      <c r="L2079" s="56"/>
      <c r="M2079" s="56" t="str">
        <f t="shared" si="64"/>
        <v>TB_ANA_DD_SALES_ITEM_EMP.SALES_DT</v>
      </c>
      <c r="N2079" s="54" t="str">
        <f t="shared" si="65"/>
        <v>일매출품목사원^TB_ANA_DD_SALES_ITEM_EMP^매출일자^SALES_DT^Y^VARCHAR2^8^Y^</v>
      </c>
    </row>
    <row r="2080" spans="1:14" x14ac:dyDescent="0.25">
      <c r="A2080" s="56" t="s">
        <v>673</v>
      </c>
      <c r="B2080" s="56"/>
      <c r="C2080" s="56" t="s">
        <v>103</v>
      </c>
      <c r="D2080" s="56" t="s">
        <v>373</v>
      </c>
      <c r="E2080" s="56" t="s">
        <v>472</v>
      </c>
      <c r="F2080" s="56" t="s">
        <v>64</v>
      </c>
      <c r="G2080" s="56" t="s">
        <v>52</v>
      </c>
      <c r="H2080" s="56"/>
      <c r="I2080" s="56" t="s">
        <v>37</v>
      </c>
      <c r="J2080" s="56">
        <v>10</v>
      </c>
      <c r="K2080" s="56" t="s">
        <v>52</v>
      </c>
      <c r="L2080" s="56"/>
      <c r="M2080" s="56" t="str">
        <f t="shared" si="64"/>
        <v>TB_ANA_DD_SALES_ITEM_EMP.SHOP_CD</v>
      </c>
      <c r="N2080" s="54" t="str">
        <f t="shared" si="65"/>
        <v>일매출품목사원^TB_ANA_DD_SALES_ITEM_EMP^매장코드^SHOP_CD^Y^VARCHAR2^10^Y^</v>
      </c>
    </row>
    <row r="2081" spans="1:14" x14ac:dyDescent="0.25">
      <c r="A2081" s="56" t="s">
        <v>673</v>
      </c>
      <c r="B2081" s="56"/>
      <c r="C2081" s="56" t="s">
        <v>103</v>
      </c>
      <c r="D2081" s="56" t="s">
        <v>373</v>
      </c>
      <c r="E2081" s="56" t="s">
        <v>1474</v>
      </c>
      <c r="F2081" s="56" t="s">
        <v>1475</v>
      </c>
      <c r="G2081" s="56" t="s">
        <v>52</v>
      </c>
      <c r="H2081" s="56"/>
      <c r="I2081" s="56" t="s">
        <v>37</v>
      </c>
      <c r="J2081" s="56">
        <v>20</v>
      </c>
      <c r="K2081" s="56" t="s">
        <v>52</v>
      </c>
      <c r="L2081" s="56"/>
      <c r="M2081" s="56" t="str">
        <f t="shared" si="64"/>
        <v>TB_ANA_DD_SALES_ITEM_EMP.EMP_NO</v>
      </c>
      <c r="N2081" s="54" t="str">
        <f t="shared" si="65"/>
        <v>일매출품목사원^TB_ANA_DD_SALES_ITEM_EMP^사원번호^EMP_NO^Y^VARCHAR2^20^Y^</v>
      </c>
    </row>
    <row r="2082" spans="1:14" x14ac:dyDescent="0.25">
      <c r="A2082" s="56" t="s">
        <v>673</v>
      </c>
      <c r="B2082" s="56"/>
      <c r="C2082" s="56" t="s">
        <v>103</v>
      </c>
      <c r="D2082" s="56" t="s">
        <v>373</v>
      </c>
      <c r="E2082" s="56" t="s">
        <v>829</v>
      </c>
      <c r="F2082" s="56" t="s">
        <v>838</v>
      </c>
      <c r="G2082" s="56" t="s">
        <v>52</v>
      </c>
      <c r="H2082" s="56"/>
      <c r="I2082" s="56" t="s">
        <v>37</v>
      </c>
      <c r="J2082" s="56">
        <v>20</v>
      </c>
      <c r="K2082" s="56" t="s">
        <v>52</v>
      </c>
      <c r="L2082" s="56"/>
      <c r="M2082" s="56" t="str">
        <f t="shared" si="64"/>
        <v>TB_ANA_DD_SALES_ITEM_EMP.ITEM_CD</v>
      </c>
      <c r="N2082" s="54" t="str">
        <f t="shared" si="65"/>
        <v>일매출품목사원^TB_ANA_DD_SALES_ITEM_EMP^품목코드^ITEM_CD^Y^VARCHAR2^20^Y^</v>
      </c>
    </row>
    <row r="2083" spans="1:14" x14ac:dyDescent="0.25">
      <c r="A2083" s="56" t="s">
        <v>673</v>
      </c>
      <c r="B2083" s="56"/>
      <c r="C2083" s="56" t="s">
        <v>103</v>
      </c>
      <c r="D2083" s="56" t="s">
        <v>373</v>
      </c>
      <c r="E2083" s="56" t="s">
        <v>485</v>
      </c>
      <c r="F2083" s="56" t="s">
        <v>492</v>
      </c>
      <c r="G2083" s="56"/>
      <c r="H2083" s="56"/>
      <c r="I2083" s="56" t="s">
        <v>110</v>
      </c>
      <c r="J2083" s="56" t="s">
        <v>476</v>
      </c>
      <c r="K2083" s="56" t="s">
        <v>52</v>
      </c>
      <c r="L2083" s="56">
        <v>0</v>
      </c>
      <c r="M2083" s="56" t="str">
        <f t="shared" si="64"/>
        <v>TB_ANA_DD_SALES_ITEM_EMP.SALES_TOT_AMT</v>
      </c>
      <c r="N2083" s="54" t="str">
        <f t="shared" si="65"/>
        <v>일매출품목사원^TB_ANA_DD_SALES_ITEM_EMP^매출총금액^SALES_TOT_AMT^^NUMBER^20,5^Y^0</v>
      </c>
    </row>
    <row r="2084" spans="1:14" x14ac:dyDescent="0.25">
      <c r="A2084" s="56" t="s">
        <v>673</v>
      </c>
      <c r="B2084" s="56"/>
      <c r="C2084" s="56" t="s">
        <v>103</v>
      </c>
      <c r="D2084" s="56" t="s">
        <v>373</v>
      </c>
      <c r="E2084" s="56" t="s">
        <v>486</v>
      </c>
      <c r="F2084" s="56" t="s">
        <v>493</v>
      </c>
      <c r="G2084" s="56"/>
      <c r="H2084" s="56"/>
      <c r="I2084" s="56" t="s">
        <v>110</v>
      </c>
      <c r="J2084" s="56" t="s">
        <v>476</v>
      </c>
      <c r="K2084" s="56" t="s">
        <v>52</v>
      </c>
      <c r="L2084" s="56">
        <v>0</v>
      </c>
      <c r="M2084" s="56" t="str">
        <f t="shared" si="64"/>
        <v>TB_ANA_DD_SALES_ITEM_EMP.SALES_AMT</v>
      </c>
      <c r="N2084" s="54" t="str">
        <f t="shared" si="65"/>
        <v>일매출품목사원^TB_ANA_DD_SALES_ITEM_EMP^매출금액^SALES_AMT^^NUMBER^20,5^Y^0</v>
      </c>
    </row>
    <row r="2085" spans="1:14" x14ac:dyDescent="0.25">
      <c r="A2085" s="56" t="s">
        <v>673</v>
      </c>
      <c r="B2085" s="56"/>
      <c r="C2085" s="56" t="s">
        <v>103</v>
      </c>
      <c r="D2085" s="56" t="s">
        <v>373</v>
      </c>
      <c r="E2085" s="56" t="s">
        <v>487</v>
      </c>
      <c r="F2085" s="56" t="s">
        <v>494</v>
      </c>
      <c r="G2085" s="56"/>
      <c r="H2085" s="56"/>
      <c r="I2085" s="56" t="s">
        <v>110</v>
      </c>
      <c r="J2085" s="56" t="s">
        <v>476</v>
      </c>
      <c r="K2085" s="56" t="s">
        <v>52</v>
      </c>
      <c r="L2085" s="56">
        <v>0</v>
      </c>
      <c r="M2085" s="56" t="str">
        <f t="shared" si="64"/>
        <v>TB_ANA_DD_SALES_ITEM_EMP.SALES_SUPP_AMT</v>
      </c>
      <c r="N2085" s="54" t="str">
        <f t="shared" si="65"/>
        <v>일매출품목사원^TB_ANA_DD_SALES_ITEM_EMP^매출공급금액^SALES_SUPP_AMT^^NUMBER^20,5^Y^0</v>
      </c>
    </row>
    <row r="2086" spans="1:14" x14ac:dyDescent="0.25">
      <c r="A2086" s="56" t="s">
        <v>673</v>
      </c>
      <c r="B2086" s="56"/>
      <c r="C2086" s="56" t="s">
        <v>103</v>
      </c>
      <c r="D2086" s="56" t="s">
        <v>373</v>
      </c>
      <c r="E2086" s="56" t="s">
        <v>1760</v>
      </c>
      <c r="F2086" s="56" t="s">
        <v>1761</v>
      </c>
      <c r="G2086" s="56"/>
      <c r="H2086" s="56"/>
      <c r="I2086" s="56" t="s">
        <v>110</v>
      </c>
      <c r="J2086" s="56" t="s">
        <v>476</v>
      </c>
      <c r="K2086" s="56" t="s">
        <v>52</v>
      </c>
      <c r="L2086" s="56">
        <v>0</v>
      </c>
      <c r="M2086" s="56" t="str">
        <f t="shared" si="64"/>
        <v>TB_ANA_DD_SALES_ITEM_EMP.SALES_VAT</v>
      </c>
      <c r="N2086" s="54" t="str">
        <f t="shared" si="65"/>
        <v>일매출품목사원^TB_ANA_DD_SALES_ITEM_EMP^매출부가세액^SALES_VAT^^NUMBER^20,5^Y^0</v>
      </c>
    </row>
    <row r="2087" spans="1:14" x14ac:dyDescent="0.25">
      <c r="A2087" s="56" t="s">
        <v>673</v>
      </c>
      <c r="B2087" s="56"/>
      <c r="C2087" s="56" t="s">
        <v>103</v>
      </c>
      <c r="D2087" s="56" t="s">
        <v>373</v>
      </c>
      <c r="E2087" s="56" t="s">
        <v>488</v>
      </c>
      <c r="F2087" s="56" t="s">
        <v>495</v>
      </c>
      <c r="G2087" s="56"/>
      <c r="H2087" s="56"/>
      <c r="I2087" s="56" t="s">
        <v>110</v>
      </c>
      <c r="J2087" s="56" t="s">
        <v>476</v>
      </c>
      <c r="K2087" s="56" t="s">
        <v>52</v>
      </c>
      <c r="L2087" s="56">
        <v>0</v>
      </c>
      <c r="M2087" s="56" t="str">
        <f t="shared" si="64"/>
        <v>TB_ANA_DD_SALES_ITEM_EMP.DC_AMT</v>
      </c>
      <c r="N2087" s="54" t="str">
        <f t="shared" si="65"/>
        <v>일매출품목사원^TB_ANA_DD_SALES_ITEM_EMP^할인금액^DC_AMT^^NUMBER^20,5^Y^0</v>
      </c>
    </row>
    <row r="2088" spans="1:14" x14ac:dyDescent="0.25">
      <c r="A2088" s="56" t="s">
        <v>673</v>
      </c>
      <c r="B2088" s="56"/>
      <c r="C2088" s="56" t="s">
        <v>103</v>
      </c>
      <c r="D2088" s="56" t="s">
        <v>373</v>
      </c>
      <c r="E2088" s="56" t="s">
        <v>644</v>
      </c>
      <c r="F2088" s="56" t="s">
        <v>565</v>
      </c>
      <c r="G2088" s="56"/>
      <c r="H2088" s="56"/>
      <c r="I2088" s="56" t="s">
        <v>110</v>
      </c>
      <c r="J2088" s="56" t="s">
        <v>476</v>
      </c>
      <c r="K2088" s="56" t="s">
        <v>52</v>
      </c>
      <c r="L2088" s="56">
        <v>0</v>
      </c>
      <c r="M2088" s="56" t="str">
        <f t="shared" si="64"/>
        <v>TB_ANA_DD_SALES_ITEM_EMP.COUP_DC_AMT</v>
      </c>
      <c r="N2088" s="54" t="str">
        <f t="shared" si="65"/>
        <v>일매출품목사원^TB_ANA_DD_SALES_ITEM_EMP^쿠폰할인금액^COUP_DC_AMT^^NUMBER^20,5^Y^0</v>
      </c>
    </row>
    <row r="2089" spans="1:14" x14ac:dyDescent="0.25">
      <c r="A2089" s="56" t="s">
        <v>673</v>
      </c>
      <c r="B2089" s="56"/>
      <c r="C2089" s="56" t="s">
        <v>103</v>
      </c>
      <c r="D2089" s="56" t="s">
        <v>373</v>
      </c>
      <c r="E2089" s="56" t="s">
        <v>646</v>
      </c>
      <c r="F2089" s="56" t="s">
        <v>567</v>
      </c>
      <c r="G2089" s="56"/>
      <c r="H2089" s="56"/>
      <c r="I2089" s="56" t="s">
        <v>110</v>
      </c>
      <c r="J2089" s="56" t="s">
        <v>476</v>
      </c>
      <c r="K2089" s="56" t="s">
        <v>52</v>
      </c>
      <c r="L2089" s="56">
        <v>0</v>
      </c>
      <c r="M2089" s="56" t="str">
        <f t="shared" si="64"/>
        <v>TB_ANA_DD_SALES_ITEM_EMP.CUST_DC_AMT</v>
      </c>
      <c r="N2089" s="54" t="str">
        <f t="shared" si="65"/>
        <v>일매출품목사원^TB_ANA_DD_SALES_ITEM_EMP^고객할인금액^CUST_DC_AMT^^NUMBER^20,5^Y^0</v>
      </c>
    </row>
    <row r="2090" spans="1:14" x14ac:dyDescent="0.25">
      <c r="A2090" s="56" t="s">
        <v>673</v>
      </c>
      <c r="B2090" s="56"/>
      <c r="C2090" s="56" t="s">
        <v>103</v>
      </c>
      <c r="D2090" s="56" t="s">
        <v>373</v>
      </c>
      <c r="E2090" s="56" t="s">
        <v>489</v>
      </c>
      <c r="F2090" s="56" t="s">
        <v>496</v>
      </c>
      <c r="G2090" s="56"/>
      <c r="H2090" s="56"/>
      <c r="I2090" s="56" t="s">
        <v>110</v>
      </c>
      <c r="J2090" s="56" t="s">
        <v>476</v>
      </c>
      <c r="K2090" s="56" t="s">
        <v>52</v>
      </c>
      <c r="L2090" s="56">
        <v>0</v>
      </c>
      <c r="M2090" s="56" t="str">
        <f t="shared" si="64"/>
        <v>TB_ANA_DD_SALES_ITEM_EMP.PROM_DC_AMT</v>
      </c>
      <c r="N2090" s="54" t="str">
        <f t="shared" si="65"/>
        <v>일매출품목사원^TB_ANA_DD_SALES_ITEM_EMP^프로모션할인금액^PROM_DC_AMT^^NUMBER^20,5^Y^0</v>
      </c>
    </row>
    <row r="2091" spans="1:14" x14ac:dyDescent="0.25">
      <c r="A2091" s="56" t="s">
        <v>673</v>
      </c>
      <c r="B2091" s="56"/>
      <c r="C2091" s="56" t="s">
        <v>103</v>
      </c>
      <c r="D2091" s="56" t="s">
        <v>373</v>
      </c>
      <c r="E2091" s="56" t="s">
        <v>2284</v>
      </c>
      <c r="F2091" s="56" t="s">
        <v>2285</v>
      </c>
      <c r="G2091" s="56"/>
      <c r="H2091" s="56"/>
      <c r="I2091" s="56" t="s">
        <v>110</v>
      </c>
      <c r="J2091" s="56" t="s">
        <v>476</v>
      </c>
      <c r="K2091" s="56" t="s">
        <v>52</v>
      </c>
      <c r="L2091" s="56">
        <v>0</v>
      </c>
      <c r="M2091" s="56" t="str">
        <f t="shared" si="64"/>
        <v>TB_ANA_DD_SALES_ITEM_EMP.PROM_PRESENT_AMT</v>
      </c>
      <c r="N2091" s="54" t="str">
        <f t="shared" si="65"/>
        <v>일매출품목사원^TB_ANA_DD_SALES_ITEM_EMP^프로모션증정금액^PROM_PRESENT_AMT^^NUMBER^20,5^Y^0</v>
      </c>
    </row>
    <row r="2092" spans="1:14" x14ac:dyDescent="0.25">
      <c r="A2092" s="56" t="s">
        <v>673</v>
      </c>
      <c r="B2092" s="56"/>
      <c r="C2092" s="56" t="s">
        <v>103</v>
      </c>
      <c r="D2092" s="56" t="s">
        <v>373</v>
      </c>
      <c r="E2092" s="56" t="s">
        <v>490</v>
      </c>
      <c r="F2092" s="56" t="s">
        <v>497</v>
      </c>
      <c r="G2092" s="56"/>
      <c r="H2092" s="56"/>
      <c r="I2092" s="56" t="s">
        <v>110</v>
      </c>
      <c r="J2092" s="56" t="s">
        <v>476</v>
      </c>
      <c r="K2092" s="56" t="s">
        <v>52</v>
      </c>
      <c r="L2092" s="56">
        <v>0</v>
      </c>
      <c r="M2092" s="56" t="str">
        <f t="shared" si="64"/>
        <v>TB_ANA_DD_SALES_ITEM_EMP.NON_SALES_DC_AMT</v>
      </c>
      <c r="N2092" s="54" t="str">
        <f t="shared" si="65"/>
        <v>일매출품목사원^TB_ANA_DD_SALES_ITEM_EMP^비매출할인금액^NON_SALES_DC_AMT^^NUMBER^20,5^Y^0</v>
      </c>
    </row>
    <row r="2093" spans="1:14" x14ac:dyDescent="0.25">
      <c r="A2093" s="56" t="s">
        <v>673</v>
      </c>
      <c r="B2093" s="56"/>
      <c r="C2093" s="56" t="s">
        <v>103</v>
      </c>
      <c r="D2093" s="56" t="s">
        <v>373</v>
      </c>
      <c r="E2093" s="56" t="s">
        <v>2289</v>
      </c>
      <c r="F2093" s="56" t="s">
        <v>2290</v>
      </c>
      <c r="G2093" s="56"/>
      <c r="H2093" s="56"/>
      <c r="I2093" s="56" t="s">
        <v>110</v>
      </c>
      <c r="J2093" s="56" t="s">
        <v>476</v>
      </c>
      <c r="K2093" s="56" t="s">
        <v>52</v>
      </c>
      <c r="L2093" s="56">
        <v>0</v>
      </c>
      <c r="M2093" s="56" t="str">
        <f t="shared" si="64"/>
        <v>TB_ANA_DD_SALES_ITEM_EMP.NON_SALES_PRESENT_AMT</v>
      </c>
      <c r="N2093" s="54" t="str">
        <f t="shared" si="65"/>
        <v>일매출품목사원^TB_ANA_DD_SALES_ITEM_EMP^비매출증정금액^NON_SALES_PRESENT_AMT^^NUMBER^20,5^Y^0</v>
      </c>
    </row>
    <row r="2094" spans="1:14" x14ac:dyDescent="0.25">
      <c r="A2094" s="56" t="s">
        <v>673</v>
      </c>
      <c r="B2094" s="56"/>
      <c r="C2094" s="56" t="s">
        <v>103</v>
      </c>
      <c r="D2094" s="56" t="s">
        <v>373</v>
      </c>
      <c r="E2094" s="56" t="s">
        <v>2291</v>
      </c>
      <c r="F2094" s="56" t="s">
        <v>2292</v>
      </c>
      <c r="G2094" s="56"/>
      <c r="H2094" s="56"/>
      <c r="I2094" s="56" t="s">
        <v>110</v>
      </c>
      <c r="J2094" s="56" t="s">
        <v>476</v>
      </c>
      <c r="K2094" s="56" t="s">
        <v>52</v>
      </c>
      <c r="L2094" s="56">
        <v>0</v>
      </c>
      <c r="M2094" s="56" t="str">
        <f t="shared" si="64"/>
        <v>TB_ANA_DD_SALES_ITEM_EMP.NON_SALES_TESTER_AMT</v>
      </c>
      <c r="N2094" s="54" t="str">
        <f t="shared" si="65"/>
        <v>일매출품목사원^TB_ANA_DD_SALES_ITEM_EMP^비매출테스터금액^NON_SALES_TESTER_AMT^^NUMBER^20,5^Y^0</v>
      </c>
    </row>
    <row r="2095" spans="1:14" x14ac:dyDescent="0.25">
      <c r="A2095" s="56" t="s">
        <v>673</v>
      </c>
      <c r="B2095" s="56"/>
      <c r="C2095" s="56" t="s">
        <v>103</v>
      </c>
      <c r="D2095" s="56" t="s">
        <v>373</v>
      </c>
      <c r="E2095" s="56" t="s">
        <v>2293</v>
      </c>
      <c r="F2095" s="56" t="s">
        <v>2294</v>
      </c>
      <c r="G2095" s="56"/>
      <c r="H2095" s="56"/>
      <c r="I2095" s="56" t="s">
        <v>110</v>
      </c>
      <c r="J2095" s="56" t="s">
        <v>476</v>
      </c>
      <c r="K2095" s="56" t="s">
        <v>52</v>
      </c>
      <c r="L2095" s="56">
        <v>0</v>
      </c>
      <c r="M2095" s="56" t="str">
        <f t="shared" si="64"/>
        <v>TB_ANA_DD_SALES_ITEM_EMP.NON_SALES_DONATE_AMT</v>
      </c>
      <c r="N2095" s="54" t="str">
        <f t="shared" si="65"/>
        <v>일매출품목사원^TB_ANA_DD_SALES_ITEM_EMP^비매출기부금액^NON_SALES_DONATE_AMT^^NUMBER^20,5^Y^0</v>
      </c>
    </row>
    <row r="2096" spans="1:14" x14ac:dyDescent="0.25">
      <c r="A2096" s="56" t="s">
        <v>673</v>
      </c>
      <c r="B2096" s="56"/>
      <c r="C2096" s="56" t="s">
        <v>103</v>
      </c>
      <c r="D2096" s="56" t="s">
        <v>373</v>
      </c>
      <c r="E2096" s="56" t="s">
        <v>2295</v>
      </c>
      <c r="F2096" s="56" t="s">
        <v>2296</v>
      </c>
      <c r="G2096" s="56"/>
      <c r="H2096" s="56"/>
      <c r="I2096" s="56" t="s">
        <v>110</v>
      </c>
      <c r="J2096" s="56" t="s">
        <v>476</v>
      </c>
      <c r="K2096" s="56" t="s">
        <v>52</v>
      </c>
      <c r="L2096" s="56">
        <v>0</v>
      </c>
      <c r="M2096" s="56" t="str">
        <f t="shared" si="64"/>
        <v>TB_ANA_DD_SALES_ITEM_EMP.NON_SALES_ETC_AMT</v>
      </c>
      <c r="N2096" s="54" t="str">
        <f t="shared" si="65"/>
        <v>일매출품목사원^TB_ANA_DD_SALES_ITEM_EMP^비매출기타금액^NON_SALES_ETC_AMT^^NUMBER^20,5^Y^0</v>
      </c>
    </row>
    <row r="2097" spans="1:14" x14ac:dyDescent="0.25">
      <c r="A2097" s="56" t="s">
        <v>673</v>
      </c>
      <c r="B2097" s="56"/>
      <c r="C2097" s="56" t="s">
        <v>103</v>
      </c>
      <c r="D2097" s="56" t="s">
        <v>373</v>
      </c>
      <c r="E2097" s="56" t="s">
        <v>2256</v>
      </c>
      <c r="F2097" s="56" t="s">
        <v>2257</v>
      </c>
      <c r="G2097" s="56"/>
      <c r="H2097" s="56"/>
      <c r="I2097" s="56" t="s">
        <v>110</v>
      </c>
      <c r="J2097" s="56" t="s">
        <v>476</v>
      </c>
      <c r="K2097" s="56" t="s">
        <v>52</v>
      </c>
      <c r="L2097" s="56">
        <v>0</v>
      </c>
      <c r="M2097" s="56" t="str">
        <f t="shared" ref="M2097:M2160" si="66">CONCATENATE(D2097,".",F2097)</f>
        <v>TB_ANA_DD_SALES_ITEM_EMP.BILL_CNT</v>
      </c>
      <c r="N2097" s="54" t="str">
        <f t="shared" si="65"/>
        <v>일매출품목사원^TB_ANA_DD_SALES_ITEM_EMP^영수증건수^BILL_CNT^^NUMBER^20,5^Y^0</v>
      </c>
    </row>
    <row r="2098" spans="1:14" x14ac:dyDescent="0.25">
      <c r="A2098" s="56" t="s">
        <v>673</v>
      </c>
      <c r="B2098" s="56"/>
      <c r="C2098" s="56" t="s">
        <v>103</v>
      </c>
      <c r="D2098" s="56" t="s">
        <v>373</v>
      </c>
      <c r="E2098" s="56" t="s">
        <v>1141</v>
      </c>
      <c r="F2098" s="56" t="s">
        <v>1142</v>
      </c>
      <c r="G2098" s="56"/>
      <c r="H2098" s="56"/>
      <c r="I2098" s="56" t="s">
        <v>110</v>
      </c>
      <c r="J2098" s="56" t="s">
        <v>476</v>
      </c>
      <c r="K2098" s="56" t="s">
        <v>52</v>
      </c>
      <c r="L2098" s="56">
        <v>0</v>
      </c>
      <c r="M2098" s="56" t="str">
        <f t="shared" si="66"/>
        <v>TB_ANA_DD_SALES_ITEM_EMP.SALES_QTY</v>
      </c>
      <c r="N2098" s="54" t="str">
        <f t="shared" si="65"/>
        <v>일매출품목사원^TB_ANA_DD_SALES_ITEM_EMP^매출수량^SALES_QTY^^NUMBER^20,5^Y^0</v>
      </c>
    </row>
    <row r="2099" spans="1:14" x14ac:dyDescent="0.25">
      <c r="A2099" s="56" t="s">
        <v>673</v>
      </c>
      <c r="B2099" s="56"/>
      <c r="C2099" s="56" t="s">
        <v>103</v>
      </c>
      <c r="D2099" s="56" t="s">
        <v>373</v>
      </c>
      <c r="E2099" s="56" t="s">
        <v>2297</v>
      </c>
      <c r="F2099" s="56" t="s">
        <v>2298</v>
      </c>
      <c r="G2099" s="56"/>
      <c r="H2099" s="56"/>
      <c r="I2099" s="56" t="s">
        <v>110</v>
      </c>
      <c r="J2099" s="56" t="s">
        <v>476</v>
      </c>
      <c r="K2099" s="56" t="s">
        <v>52</v>
      </c>
      <c r="L2099" s="56">
        <v>0</v>
      </c>
      <c r="M2099" s="56" t="str">
        <f t="shared" si="66"/>
        <v>TB_ANA_DD_SALES_ITEM_EMP.PROM_DC_QTY</v>
      </c>
      <c r="N2099" s="54" t="str">
        <f t="shared" si="65"/>
        <v>일매출품목사원^TB_ANA_DD_SALES_ITEM_EMP^프로모션할인수량^PROM_DC_QTY^^NUMBER^20,5^Y^0</v>
      </c>
    </row>
    <row r="2100" spans="1:14" x14ac:dyDescent="0.25">
      <c r="A2100" s="56" t="s">
        <v>673</v>
      </c>
      <c r="B2100" s="56"/>
      <c r="C2100" s="56" t="s">
        <v>103</v>
      </c>
      <c r="D2100" s="56" t="s">
        <v>373</v>
      </c>
      <c r="E2100" s="56" t="s">
        <v>833</v>
      </c>
      <c r="F2100" s="56" t="s">
        <v>842</v>
      </c>
      <c r="G2100" s="56"/>
      <c r="H2100" s="56"/>
      <c r="I2100" s="56" t="s">
        <v>110</v>
      </c>
      <c r="J2100" s="56" t="s">
        <v>476</v>
      </c>
      <c r="K2100" s="56" t="s">
        <v>52</v>
      </c>
      <c r="L2100" s="56">
        <v>0</v>
      </c>
      <c r="M2100" s="56" t="str">
        <f t="shared" si="66"/>
        <v>TB_ANA_DD_SALES_ITEM_EMP.PROM_PRESENT_QTY</v>
      </c>
      <c r="N2100" s="54" t="str">
        <f t="shared" si="65"/>
        <v>일매출품목사원^TB_ANA_DD_SALES_ITEM_EMP^프로모션증정수량^PROM_PRESENT_QTY^^NUMBER^20,5^Y^0</v>
      </c>
    </row>
    <row r="2101" spans="1:14" x14ac:dyDescent="0.25">
      <c r="A2101" s="56" t="s">
        <v>673</v>
      </c>
      <c r="B2101" s="56"/>
      <c r="C2101" s="56" t="s">
        <v>103</v>
      </c>
      <c r="D2101" s="56" t="s">
        <v>373</v>
      </c>
      <c r="E2101" s="56" t="s">
        <v>1139</v>
      </c>
      <c r="F2101" s="56" t="s">
        <v>1140</v>
      </c>
      <c r="G2101" s="56"/>
      <c r="H2101" s="56"/>
      <c r="I2101" s="56" t="s">
        <v>110</v>
      </c>
      <c r="J2101" s="56" t="s">
        <v>476</v>
      </c>
      <c r="K2101" s="56" t="s">
        <v>52</v>
      </c>
      <c r="L2101" s="56">
        <v>0</v>
      </c>
      <c r="M2101" s="56" t="str">
        <f t="shared" si="66"/>
        <v>TB_ANA_DD_SALES_ITEM_EMP.NON_SALES_QTY</v>
      </c>
      <c r="N2101" s="54" t="str">
        <f t="shared" si="65"/>
        <v>일매출품목사원^TB_ANA_DD_SALES_ITEM_EMP^비매출수량^NON_SALES_QTY^^NUMBER^20,5^Y^0</v>
      </c>
    </row>
    <row r="2102" spans="1:14" x14ac:dyDescent="0.25">
      <c r="A2102" s="56" t="s">
        <v>673</v>
      </c>
      <c r="B2102" s="56"/>
      <c r="C2102" s="56" t="s">
        <v>103</v>
      </c>
      <c r="D2102" s="56" t="s">
        <v>373</v>
      </c>
      <c r="E2102" s="56" t="s">
        <v>2299</v>
      </c>
      <c r="F2102" s="56" t="s">
        <v>2300</v>
      </c>
      <c r="G2102" s="56"/>
      <c r="H2102" s="56"/>
      <c r="I2102" s="56" t="s">
        <v>110</v>
      </c>
      <c r="J2102" s="56" t="s">
        <v>476</v>
      </c>
      <c r="K2102" s="56" t="s">
        <v>52</v>
      </c>
      <c r="L2102" s="56">
        <v>0</v>
      </c>
      <c r="M2102" s="56" t="str">
        <f t="shared" si="66"/>
        <v>TB_ANA_DD_SALES_ITEM_EMP.NON_SALES_PRESENT_QTY</v>
      </c>
      <c r="N2102" s="54" t="str">
        <f t="shared" si="65"/>
        <v>일매출품목사원^TB_ANA_DD_SALES_ITEM_EMP^비매출증정수량^NON_SALES_PRESENT_QTY^^NUMBER^20,5^Y^0</v>
      </c>
    </row>
    <row r="2103" spans="1:14" x14ac:dyDescent="0.25">
      <c r="A2103" s="56" t="s">
        <v>673</v>
      </c>
      <c r="B2103" s="56"/>
      <c r="C2103" s="56" t="s">
        <v>103</v>
      </c>
      <c r="D2103" s="56" t="s">
        <v>373</v>
      </c>
      <c r="E2103" s="56" t="s">
        <v>2301</v>
      </c>
      <c r="F2103" s="56" t="s">
        <v>2302</v>
      </c>
      <c r="G2103" s="56"/>
      <c r="H2103" s="56"/>
      <c r="I2103" s="56" t="s">
        <v>110</v>
      </c>
      <c r="J2103" s="56" t="s">
        <v>476</v>
      </c>
      <c r="K2103" s="56" t="s">
        <v>52</v>
      </c>
      <c r="L2103" s="56">
        <v>0</v>
      </c>
      <c r="M2103" s="56" t="str">
        <f t="shared" si="66"/>
        <v>TB_ANA_DD_SALES_ITEM_EMP.NON_SALES_TESTER_QTY</v>
      </c>
      <c r="N2103" s="54" t="str">
        <f t="shared" si="65"/>
        <v>일매출품목사원^TB_ANA_DD_SALES_ITEM_EMP^비매출테스터수량^NON_SALES_TESTER_QTY^^NUMBER^20,5^Y^0</v>
      </c>
    </row>
    <row r="2104" spans="1:14" x14ac:dyDescent="0.25">
      <c r="A2104" s="56" t="s">
        <v>673</v>
      </c>
      <c r="B2104" s="56"/>
      <c r="C2104" s="56" t="s">
        <v>103</v>
      </c>
      <c r="D2104" s="56" t="s">
        <v>373</v>
      </c>
      <c r="E2104" s="56" t="s">
        <v>2303</v>
      </c>
      <c r="F2104" s="56" t="s">
        <v>2304</v>
      </c>
      <c r="G2104" s="56"/>
      <c r="H2104" s="56"/>
      <c r="I2104" s="56" t="s">
        <v>110</v>
      </c>
      <c r="J2104" s="56" t="s">
        <v>476</v>
      </c>
      <c r="K2104" s="56" t="s">
        <v>52</v>
      </c>
      <c r="L2104" s="56">
        <v>0</v>
      </c>
      <c r="M2104" s="56" t="str">
        <f t="shared" si="66"/>
        <v>TB_ANA_DD_SALES_ITEM_EMP.NON_SALES_DONATE_QTY</v>
      </c>
      <c r="N2104" s="54" t="str">
        <f t="shared" si="65"/>
        <v>일매출품목사원^TB_ANA_DD_SALES_ITEM_EMP^비매출기부수량^NON_SALES_DONATE_QTY^^NUMBER^20,5^Y^0</v>
      </c>
    </row>
    <row r="2105" spans="1:14" x14ac:dyDescent="0.25">
      <c r="A2105" s="56" t="s">
        <v>673</v>
      </c>
      <c r="B2105" s="56"/>
      <c r="C2105" s="56" t="s">
        <v>103</v>
      </c>
      <c r="D2105" s="56" t="s">
        <v>373</v>
      </c>
      <c r="E2105" s="56" t="s">
        <v>2305</v>
      </c>
      <c r="F2105" s="56" t="s">
        <v>2306</v>
      </c>
      <c r="G2105" s="56"/>
      <c r="H2105" s="56"/>
      <c r="I2105" s="56" t="s">
        <v>110</v>
      </c>
      <c r="J2105" s="56" t="s">
        <v>476</v>
      </c>
      <c r="K2105" s="56" t="s">
        <v>52</v>
      </c>
      <c r="L2105" s="56">
        <v>0</v>
      </c>
      <c r="M2105" s="56" t="str">
        <f t="shared" si="66"/>
        <v>TB_ANA_DD_SALES_ITEM_EMP.NON_SALES_ETC_QTY</v>
      </c>
      <c r="N2105" s="54" t="str">
        <f t="shared" si="65"/>
        <v>일매출품목사원^TB_ANA_DD_SALES_ITEM_EMP^비매출기타수량^NON_SALES_ETC_QTY^^NUMBER^20,5^Y^0</v>
      </c>
    </row>
    <row r="2106" spans="1:14" x14ac:dyDescent="0.25">
      <c r="A2106" s="56" t="s">
        <v>673</v>
      </c>
      <c r="B2106" s="56"/>
      <c r="C2106" s="56" t="s">
        <v>103</v>
      </c>
      <c r="D2106" s="56" t="s">
        <v>373</v>
      </c>
      <c r="E2106" s="56" t="s">
        <v>606</v>
      </c>
      <c r="F2106" s="56" t="s">
        <v>527</v>
      </c>
      <c r="G2106" s="56"/>
      <c r="H2106" s="56"/>
      <c r="I2106" s="56" t="s">
        <v>110</v>
      </c>
      <c r="J2106" s="56" t="s">
        <v>476</v>
      </c>
      <c r="K2106" s="56" t="s">
        <v>52</v>
      </c>
      <c r="L2106" s="56">
        <v>0</v>
      </c>
      <c r="M2106" s="56" t="str">
        <f t="shared" si="66"/>
        <v>TB_ANA_DD_SALES_ITEM_EMP.CNCL_CNT</v>
      </c>
      <c r="N2106" s="54" t="str">
        <f t="shared" si="65"/>
        <v>일매출품목사원^TB_ANA_DD_SALES_ITEM_EMP^취소건수^CNCL_CNT^^NUMBER^20,5^Y^0</v>
      </c>
    </row>
    <row r="2107" spans="1:14" x14ac:dyDescent="0.25">
      <c r="A2107" s="56" t="s">
        <v>673</v>
      </c>
      <c r="B2107" s="56"/>
      <c r="C2107" s="56" t="s">
        <v>103</v>
      </c>
      <c r="D2107" s="56" t="s">
        <v>373</v>
      </c>
      <c r="E2107" s="56" t="s">
        <v>2307</v>
      </c>
      <c r="F2107" s="56" t="s">
        <v>843</v>
      </c>
      <c r="G2107" s="56"/>
      <c r="H2107" s="56"/>
      <c r="I2107" s="56" t="s">
        <v>110</v>
      </c>
      <c r="J2107" s="56" t="s">
        <v>476</v>
      </c>
      <c r="K2107" s="56" t="s">
        <v>52</v>
      </c>
      <c r="L2107" s="56">
        <v>0</v>
      </c>
      <c r="M2107" s="56" t="str">
        <f t="shared" si="66"/>
        <v>TB_ANA_DD_SALES_ITEM_EMP.SALES_CNCL_QTY</v>
      </c>
      <c r="N2107" s="54" t="str">
        <f t="shared" si="65"/>
        <v>일매출품목사원^TB_ANA_DD_SALES_ITEM_EMP^매출취소수량^SALES_CNCL_QTY^^NUMBER^20,5^Y^0</v>
      </c>
    </row>
    <row r="2108" spans="1:14" x14ac:dyDescent="0.25">
      <c r="A2108" s="56" t="s">
        <v>673</v>
      </c>
      <c r="B2108" s="56"/>
      <c r="C2108" s="56" t="s">
        <v>103</v>
      </c>
      <c r="D2108" s="56" t="s">
        <v>373</v>
      </c>
      <c r="E2108" s="56" t="s">
        <v>2268</v>
      </c>
      <c r="F2108" s="56" t="s">
        <v>2269</v>
      </c>
      <c r="G2108" s="56"/>
      <c r="H2108" s="56"/>
      <c r="I2108" s="56" t="s">
        <v>110</v>
      </c>
      <c r="J2108" s="56" t="s">
        <v>476</v>
      </c>
      <c r="K2108" s="56" t="s">
        <v>52</v>
      </c>
      <c r="L2108" s="56">
        <v>0</v>
      </c>
      <c r="M2108" s="56" t="str">
        <f t="shared" si="66"/>
        <v>TB_ANA_DD_SALES_ITEM_EMP.SALES_CNCL_TOT_AMT</v>
      </c>
      <c r="N2108" s="54" t="str">
        <f t="shared" si="65"/>
        <v>일매출품목사원^TB_ANA_DD_SALES_ITEM_EMP^매출취소총금액^SALES_CNCL_TOT_AMT^^NUMBER^20,5^Y^0</v>
      </c>
    </row>
    <row r="2109" spans="1:14" x14ac:dyDescent="0.25">
      <c r="A2109" s="56" t="s">
        <v>673</v>
      </c>
      <c r="B2109" s="56"/>
      <c r="C2109" s="56" t="s">
        <v>103</v>
      </c>
      <c r="D2109" s="56" t="s">
        <v>373</v>
      </c>
      <c r="E2109" s="56" t="s">
        <v>2308</v>
      </c>
      <c r="F2109" s="56" t="s">
        <v>2309</v>
      </c>
      <c r="G2109" s="56"/>
      <c r="H2109" s="56"/>
      <c r="I2109" s="56" t="s">
        <v>110</v>
      </c>
      <c r="J2109" s="56" t="s">
        <v>476</v>
      </c>
      <c r="K2109" s="56" t="s">
        <v>52</v>
      </c>
      <c r="L2109" s="56">
        <v>0</v>
      </c>
      <c r="M2109" s="56" t="str">
        <f t="shared" si="66"/>
        <v>TB_ANA_DD_SALES_ITEM_EMP.SALES_CNCL_AMT</v>
      </c>
      <c r="N2109" s="54" t="str">
        <f t="shared" si="65"/>
        <v>일매출품목사원^TB_ANA_DD_SALES_ITEM_EMP^매출취소금액^SALES_CNCL_AMT^^NUMBER^20,5^Y^0</v>
      </c>
    </row>
    <row r="2110" spans="1:14" x14ac:dyDescent="0.25">
      <c r="A2110" s="56" t="s">
        <v>673</v>
      </c>
      <c r="B2110" s="56"/>
      <c r="C2110" s="56" t="s">
        <v>103</v>
      </c>
      <c r="D2110" s="56" t="s">
        <v>373</v>
      </c>
      <c r="E2110" s="56" t="s">
        <v>2310</v>
      </c>
      <c r="F2110" s="56" t="s">
        <v>2311</v>
      </c>
      <c r="G2110" s="56"/>
      <c r="H2110" s="56"/>
      <c r="I2110" s="56" t="s">
        <v>110</v>
      </c>
      <c r="J2110" s="56" t="s">
        <v>476</v>
      </c>
      <c r="K2110" s="56" t="s">
        <v>52</v>
      </c>
      <c r="L2110" s="56">
        <v>0</v>
      </c>
      <c r="M2110" s="56" t="str">
        <f t="shared" si="66"/>
        <v>TB_ANA_DD_SALES_ITEM_EMP.SALES_CNCL_SUPP_AMT</v>
      </c>
      <c r="N2110" s="54" t="str">
        <f t="shared" si="65"/>
        <v>일매출품목사원^TB_ANA_DD_SALES_ITEM_EMP^매출취소공급금액^SALES_CNCL_SUPP_AMT^^NUMBER^20,5^Y^0</v>
      </c>
    </row>
    <row r="2111" spans="1:14" x14ac:dyDescent="0.25">
      <c r="A2111" s="56" t="s">
        <v>673</v>
      </c>
      <c r="B2111" s="56"/>
      <c r="C2111" s="56" t="s">
        <v>103</v>
      </c>
      <c r="D2111" s="56" t="s">
        <v>373</v>
      </c>
      <c r="E2111" s="56" t="s">
        <v>2312</v>
      </c>
      <c r="F2111" s="56" t="s">
        <v>2313</v>
      </c>
      <c r="G2111" s="56"/>
      <c r="H2111" s="56"/>
      <c r="I2111" s="56" t="s">
        <v>110</v>
      </c>
      <c r="J2111" s="56" t="s">
        <v>476</v>
      </c>
      <c r="K2111" s="56" t="s">
        <v>52</v>
      </c>
      <c r="L2111" s="56">
        <v>0</v>
      </c>
      <c r="M2111" s="56" t="str">
        <f t="shared" si="66"/>
        <v>TB_ANA_DD_SALES_ITEM_EMP.SALES_CNCL_VAT</v>
      </c>
      <c r="N2111" s="54" t="str">
        <f t="shared" si="65"/>
        <v>일매출품목사원^TB_ANA_DD_SALES_ITEM_EMP^매출취소부가세액^SALES_CNCL_VAT^^NUMBER^20,5^Y^0</v>
      </c>
    </row>
    <row r="2112" spans="1:14" x14ac:dyDescent="0.25">
      <c r="A2112" s="56" t="s">
        <v>673</v>
      </c>
      <c r="B2112" s="56"/>
      <c r="C2112" s="56" t="s">
        <v>103</v>
      </c>
      <c r="D2112" s="56" t="s">
        <v>373</v>
      </c>
      <c r="E2112" s="56" t="s">
        <v>53</v>
      </c>
      <c r="F2112" s="56" t="s">
        <v>54</v>
      </c>
      <c r="G2112" s="56"/>
      <c r="H2112" s="56"/>
      <c r="I2112" s="56" t="s">
        <v>37</v>
      </c>
      <c r="J2112" s="56">
        <v>14</v>
      </c>
      <c r="K2112" s="56" t="s">
        <v>52</v>
      </c>
      <c r="L2112" s="56"/>
      <c r="M2112" s="56" t="str">
        <f t="shared" si="66"/>
        <v>TB_ANA_DD_SALES_ITEM_EMP.REG_DTM</v>
      </c>
      <c r="N2112" s="54" t="str">
        <f t="shared" si="65"/>
        <v>일매출품목사원^TB_ANA_DD_SALES_ITEM_EMP^등록일시^REG_DTM^^VARCHAR2^14^Y^</v>
      </c>
    </row>
    <row r="2113" spans="1:14" x14ac:dyDescent="0.25">
      <c r="A2113" s="56" t="s">
        <v>673</v>
      </c>
      <c r="B2113" s="56"/>
      <c r="C2113" s="56" t="s">
        <v>103</v>
      </c>
      <c r="D2113" s="56" t="s">
        <v>373</v>
      </c>
      <c r="E2113" s="56" t="s">
        <v>55</v>
      </c>
      <c r="F2113" s="56" t="s">
        <v>56</v>
      </c>
      <c r="G2113" s="56"/>
      <c r="H2113" s="56"/>
      <c r="I2113" s="56" t="s">
        <v>37</v>
      </c>
      <c r="J2113" s="56">
        <v>32</v>
      </c>
      <c r="K2113" s="56" t="s">
        <v>52</v>
      </c>
      <c r="L2113" s="56"/>
      <c r="M2113" s="56" t="str">
        <f t="shared" si="66"/>
        <v>TB_ANA_DD_SALES_ITEM_EMP.REGR_ID</v>
      </c>
      <c r="N2113" s="54" t="str">
        <f t="shared" si="65"/>
        <v>일매출품목사원^TB_ANA_DD_SALES_ITEM_EMP^등록자ID^REGR_ID^^VARCHAR2^32^Y^</v>
      </c>
    </row>
    <row r="2114" spans="1:14" x14ac:dyDescent="0.25">
      <c r="A2114" s="56" t="s">
        <v>673</v>
      </c>
      <c r="B2114" s="56"/>
      <c r="C2114" s="56" t="s">
        <v>103</v>
      </c>
      <c r="D2114" s="56" t="s">
        <v>373</v>
      </c>
      <c r="E2114" s="56" t="s">
        <v>57</v>
      </c>
      <c r="F2114" s="56" t="s">
        <v>58</v>
      </c>
      <c r="G2114" s="56"/>
      <c r="H2114" s="56"/>
      <c r="I2114" s="56" t="s">
        <v>37</v>
      </c>
      <c r="J2114" s="56">
        <v>14</v>
      </c>
      <c r="K2114" s="56" t="s">
        <v>52</v>
      </c>
      <c r="L2114" s="56"/>
      <c r="M2114" s="56" t="str">
        <f t="shared" si="66"/>
        <v>TB_ANA_DD_SALES_ITEM_EMP.MOD_DTM</v>
      </c>
      <c r="N2114" s="54" t="str">
        <f t="shared" si="65"/>
        <v>일매출품목사원^TB_ANA_DD_SALES_ITEM_EMP^수정일시^MOD_DTM^^VARCHAR2^14^Y^</v>
      </c>
    </row>
    <row r="2115" spans="1:14" x14ac:dyDescent="0.25">
      <c r="A2115" s="56" t="s">
        <v>673</v>
      </c>
      <c r="B2115" s="56"/>
      <c r="C2115" s="56" t="s">
        <v>103</v>
      </c>
      <c r="D2115" s="56" t="s">
        <v>373</v>
      </c>
      <c r="E2115" s="56" t="s">
        <v>59</v>
      </c>
      <c r="F2115" s="56" t="s">
        <v>60</v>
      </c>
      <c r="G2115" s="56"/>
      <c r="H2115" s="56"/>
      <c r="I2115" s="56" t="s">
        <v>37</v>
      </c>
      <c r="J2115" s="56">
        <v>32</v>
      </c>
      <c r="K2115" s="56" t="s">
        <v>52</v>
      </c>
      <c r="L2115" s="56"/>
      <c r="M2115" s="56" t="str">
        <f t="shared" si="66"/>
        <v>TB_ANA_DD_SALES_ITEM_EMP.MODR_ID</v>
      </c>
      <c r="N2115" s="54" t="str">
        <f t="shared" ref="N2115:N2178" si="67">SUBSTITUTE(CONCATENATE(C2115,"^",D2115,"^",E2115,"^",F2115,"^",G2115,"^",I2115,"^",J2115,"^",K2115,"^",TRIM(L2115)),"~","-")</f>
        <v>일매출품목사원^TB_ANA_DD_SALES_ITEM_EMP^수정자ID^MODR_ID^^VARCHAR2^32^Y^</v>
      </c>
    </row>
    <row r="2116" spans="1:14" x14ac:dyDescent="0.25">
      <c r="A2116" s="56" t="s">
        <v>673</v>
      </c>
      <c r="B2116" s="56"/>
      <c r="C2116" s="56" t="s">
        <v>103</v>
      </c>
      <c r="D2116" s="56" t="s">
        <v>373</v>
      </c>
      <c r="E2116" s="56" t="s">
        <v>2314</v>
      </c>
      <c r="F2116" s="56" t="s">
        <v>1051</v>
      </c>
      <c r="G2116" s="56"/>
      <c r="H2116" s="56"/>
      <c r="I2116" s="56" t="s">
        <v>110</v>
      </c>
      <c r="J2116" s="56" t="s">
        <v>476</v>
      </c>
      <c r="K2116" s="56" t="s">
        <v>52</v>
      </c>
      <c r="L2116" s="56">
        <v>0</v>
      </c>
      <c r="M2116" s="56" t="str">
        <f t="shared" si="66"/>
        <v>TB_ANA_DD_SALES_ITEM_EMP.EXCHG_CLC_AMT</v>
      </c>
      <c r="N2116" s="54" t="str">
        <f t="shared" si="67"/>
        <v>일매출품목사원^TB_ANA_DD_SALES_ITEM_EMP^교환회수금액^EXCHG_CLC_AMT^^NUMBER^20,5^Y^0</v>
      </c>
    </row>
    <row r="2117" spans="1:14" x14ac:dyDescent="0.25">
      <c r="A2117" s="56" t="s">
        <v>673</v>
      </c>
      <c r="B2117" s="56"/>
      <c r="C2117" s="56" t="s">
        <v>103</v>
      </c>
      <c r="D2117" s="56" t="s">
        <v>373</v>
      </c>
      <c r="E2117" s="56" t="s">
        <v>2315</v>
      </c>
      <c r="F2117" s="56" t="s">
        <v>1052</v>
      </c>
      <c r="G2117" s="56"/>
      <c r="H2117" s="56"/>
      <c r="I2117" s="56" t="s">
        <v>110</v>
      </c>
      <c r="J2117" s="56" t="s">
        <v>476</v>
      </c>
      <c r="K2117" s="56" t="s">
        <v>52</v>
      </c>
      <c r="L2117" s="56">
        <v>0</v>
      </c>
      <c r="M2117" s="56" t="str">
        <f t="shared" si="66"/>
        <v>TB_ANA_DD_SALES_ITEM_EMP.EXCHG_SALE_AMT</v>
      </c>
      <c r="N2117" s="54" t="str">
        <f t="shared" si="67"/>
        <v>일매출품목사원^TB_ANA_DD_SALES_ITEM_EMP^교환판매금액^EXCHG_SALE_AMT^^NUMBER^20,5^Y^0</v>
      </c>
    </row>
    <row r="2118" spans="1:14" x14ac:dyDescent="0.25">
      <c r="A2118" s="56" t="s">
        <v>673</v>
      </c>
      <c r="B2118" s="56"/>
      <c r="C2118" s="56" t="s">
        <v>103</v>
      </c>
      <c r="D2118" s="56" t="s">
        <v>373</v>
      </c>
      <c r="E2118" s="56" t="s">
        <v>2316</v>
      </c>
      <c r="F2118" s="56" t="s">
        <v>2317</v>
      </c>
      <c r="G2118" s="56"/>
      <c r="H2118" s="56"/>
      <c r="I2118" s="56" t="s">
        <v>110</v>
      </c>
      <c r="J2118" s="56" t="s">
        <v>476</v>
      </c>
      <c r="K2118" s="56" t="s">
        <v>52</v>
      </c>
      <c r="L2118" s="56">
        <v>0</v>
      </c>
      <c r="M2118" s="56" t="str">
        <f t="shared" si="66"/>
        <v>TB_ANA_DD_SALES_ITEM_EMP.EXCHG_CLC_QTY</v>
      </c>
      <c r="N2118" s="54" t="str">
        <f t="shared" si="67"/>
        <v>일매출품목사원^TB_ANA_DD_SALES_ITEM_EMP^교환회수수량^EXCHG_CLC_QTY^^NUMBER^20,5^Y^0</v>
      </c>
    </row>
    <row r="2119" spans="1:14" x14ac:dyDescent="0.25">
      <c r="A2119" s="56" t="s">
        <v>673</v>
      </c>
      <c r="B2119" s="56"/>
      <c r="C2119" s="56" t="s">
        <v>103</v>
      </c>
      <c r="D2119" s="56" t="s">
        <v>373</v>
      </c>
      <c r="E2119" s="56" t="s">
        <v>2318</v>
      </c>
      <c r="F2119" s="56" t="s">
        <v>2319</v>
      </c>
      <c r="G2119" s="56"/>
      <c r="H2119" s="56"/>
      <c r="I2119" s="56" t="s">
        <v>110</v>
      </c>
      <c r="J2119" s="56" t="s">
        <v>476</v>
      </c>
      <c r="K2119" s="56" t="s">
        <v>52</v>
      </c>
      <c r="L2119" s="56">
        <v>0</v>
      </c>
      <c r="M2119" s="56" t="str">
        <f t="shared" si="66"/>
        <v>TB_ANA_DD_SALES_ITEM_EMP.EXCHG_SALE_QTY</v>
      </c>
      <c r="N2119" s="54" t="str">
        <f t="shared" si="67"/>
        <v>일매출품목사원^TB_ANA_DD_SALES_ITEM_EMP^교환판매수량^EXCHG_SALE_QTY^^NUMBER^20,5^Y^0</v>
      </c>
    </row>
    <row r="2120" spans="1:14" x14ac:dyDescent="0.25">
      <c r="A2120" s="56" t="s">
        <v>673</v>
      </c>
      <c r="B2120" s="56"/>
      <c r="C2120" s="56" t="s">
        <v>103</v>
      </c>
      <c r="D2120" s="56" t="s">
        <v>373</v>
      </c>
      <c r="E2120" s="56" t="s">
        <v>1053</v>
      </c>
      <c r="F2120" s="56" t="s">
        <v>1055</v>
      </c>
      <c r="G2120" s="56"/>
      <c r="H2120" s="56"/>
      <c r="I2120" s="56" t="s">
        <v>110</v>
      </c>
      <c r="J2120" s="56" t="s">
        <v>476</v>
      </c>
      <c r="K2120" s="56" t="s">
        <v>52</v>
      </c>
      <c r="L2120" s="56">
        <v>0</v>
      </c>
      <c r="M2120" s="56" t="str">
        <f t="shared" si="66"/>
        <v>TB_ANA_DD_SALES_ITEM_EMP.SALES_CNCL_NOR_QTY</v>
      </c>
      <c r="N2120" s="54" t="str">
        <f t="shared" si="67"/>
        <v>일매출품목사원^TB_ANA_DD_SALES_ITEM_EMP^매출취소일반수량^SALES_CNCL_NOR_QTY^^NUMBER^20,5^Y^0</v>
      </c>
    </row>
    <row r="2121" spans="1:14" x14ac:dyDescent="0.25">
      <c r="A2121" s="56" t="s">
        <v>673</v>
      </c>
      <c r="B2121" s="56"/>
      <c r="C2121" s="56" t="s">
        <v>103</v>
      </c>
      <c r="D2121" s="56" t="s">
        <v>373</v>
      </c>
      <c r="E2121" s="56" t="s">
        <v>1054</v>
      </c>
      <c r="F2121" s="56" t="s">
        <v>1056</v>
      </c>
      <c r="G2121" s="56"/>
      <c r="H2121" s="56"/>
      <c r="I2121" s="56" t="s">
        <v>110</v>
      </c>
      <c r="J2121" s="56" t="s">
        <v>476</v>
      </c>
      <c r="K2121" s="56" t="s">
        <v>52</v>
      </c>
      <c r="L2121" s="56">
        <v>0</v>
      </c>
      <c r="M2121" s="56" t="str">
        <f t="shared" si="66"/>
        <v>TB_ANA_DD_SALES_ITEM_EMP.SALES_CNCL_CLAIM_QTY</v>
      </c>
      <c r="N2121" s="54" t="str">
        <f t="shared" si="67"/>
        <v>일매출품목사원^TB_ANA_DD_SALES_ITEM_EMP^매출취소클레임수량^SALES_CNCL_CLAIM_QTY^^NUMBER^20,5^Y^0</v>
      </c>
    </row>
    <row r="2122" spans="1:14" x14ac:dyDescent="0.25">
      <c r="A2122" s="56" t="s">
        <v>673</v>
      </c>
      <c r="B2122" s="56"/>
      <c r="C2122" s="56" t="s">
        <v>103</v>
      </c>
      <c r="D2122" s="56" t="s">
        <v>373</v>
      </c>
      <c r="E2122" s="56" t="s">
        <v>2320</v>
      </c>
      <c r="F2122" s="56" t="s">
        <v>2321</v>
      </c>
      <c r="G2122" s="56"/>
      <c r="H2122" s="56"/>
      <c r="I2122" s="56" t="s">
        <v>110</v>
      </c>
      <c r="J2122" s="56" t="s">
        <v>476</v>
      </c>
      <c r="K2122" s="56" t="s">
        <v>52</v>
      </c>
      <c r="L2122" s="56">
        <v>0</v>
      </c>
      <c r="M2122" s="56" t="str">
        <f t="shared" si="66"/>
        <v>TB_ANA_DD_SALES_ITEM_EMP.SALES_CNCL_NOR_AMT</v>
      </c>
      <c r="N2122" s="54" t="str">
        <f t="shared" si="67"/>
        <v>일매출품목사원^TB_ANA_DD_SALES_ITEM_EMP^매출취소일반금액^SALES_CNCL_NOR_AMT^^NUMBER^20,5^Y^0</v>
      </c>
    </row>
    <row r="2123" spans="1:14" x14ac:dyDescent="0.25">
      <c r="A2123" s="56" t="s">
        <v>673</v>
      </c>
      <c r="B2123" s="56"/>
      <c r="C2123" s="56" t="s">
        <v>103</v>
      </c>
      <c r="D2123" s="56" t="s">
        <v>373</v>
      </c>
      <c r="E2123" s="56" t="s">
        <v>2322</v>
      </c>
      <c r="F2123" s="56" t="s">
        <v>2323</v>
      </c>
      <c r="G2123" s="56"/>
      <c r="H2123" s="56"/>
      <c r="I2123" s="56" t="s">
        <v>110</v>
      </c>
      <c r="J2123" s="56" t="s">
        <v>476</v>
      </c>
      <c r="K2123" s="56" t="s">
        <v>52</v>
      </c>
      <c r="L2123" s="56">
        <v>0</v>
      </c>
      <c r="M2123" s="56" t="str">
        <f t="shared" si="66"/>
        <v>TB_ANA_DD_SALES_ITEM_EMP.SALES_CNCL_CLAIM_AMT</v>
      </c>
      <c r="N2123" s="54" t="str">
        <f t="shared" si="67"/>
        <v>일매출품목사원^TB_ANA_DD_SALES_ITEM_EMP^매출취소클레임금액^SALES_CNCL_CLAIM_AMT^^NUMBER^20,5^Y^0</v>
      </c>
    </row>
    <row r="2124" spans="1:14" x14ac:dyDescent="0.25">
      <c r="A2124" s="56" t="s">
        <v>673</v>
      </c>
      <c r="B2124" s="56"/>
      <c r="C2124" s="56" t="s">
        <v>375</v>
      </c>
      <c r="D2124" s="56" t="s">
        <v>376</v>
      </c>
      <c r="E2124" s="56" t="s">
        <v>477</v>
      </c>
      <c r="F2124" s="56" t="s">
        <v>479</v>
      </c>
      <c r="G2124" s="56" t="s">
        <v>52</v>
      </c>
      <c r="H2124" s="56"/>
      <c r="I2124" s="56" t="s">
        <v>37</v>
      </c>
      <c r="J2124" s="56">
        <v>8</v>
      </c>
      <c r="K2124" s="56" t="s">
        <v>52</v>
      </c>
      <c r="L2124" s="56"/>
      <c r="M2124" s="56" t="str">
        <f t="shared" si="66"/>
        <v>TB_ANA_DD_SALES_ITEM_TM.SALES_DT</v>
      </c>
      <c r="N2124" s="54" t="str">
        <f t="shared" si="67"/>
        <v>일매출품목시간^TB_ANA_DD_SALES_ITEM_TM^매출일자^SALES_DT^Y^VARCHAR2^8^Y^</v>
      </c>
    </row>
    <row r="2125" spans="1:14" x14ac:dyDescent="0.25">
      <c r="A2125" s="56" t="s">
        <v>673</v>
      </c>
      <c r="B2125" s="56"/>
      <c r="C2125" s="56" t="s">
        <v>375</v>
      </c>
      <c r="D2125" s="56" t="s">
        <v>376</v>
      </c>
      <c r="E2125" s="56" t="s">
        <v>472</v>
      </c>
      <c r="F2125" s="56" t="s">
        <v>64</v>
      </c>
      <c r="G2125" s="56" t="s">
        <v>52</v>
      </c>
      <c r="H2125" s="56"/>
      <c r="I2125" s="56" t="s">
        <v>37</v>
      </c>
      <c r="J2125" s="56">
        <v>10</v>
      </c>
      <c r="K2125" s="56" t="s">
        <v>52</v>
      </c>
      <c r="L2125" s="56"/>
      <c r="M2125" s="56" t="str">
        <f t="shared" si="66"/>
        <v>TB_ANA_DD_SALES_ITEM_TM.SHOP_CD</v>
      </c>
      <c r="N2125" s="54" t="str">
        <f t="shared" si="67"/>
        <v>일매출품목시간^TB_ANA_DD_SALES_ITEM_TM^매장코드^SHOP_CD^Y^VARCHAR2^10^Y^</v>
      </c>
    </row>
    <row r="2126" spans="1:14" x14ac:dyDescent="0.25">
      <c r="A2126" s="56" t="s">
        <v>673</v>
      </c>
      <c r="B2126" s="56"/>
      <c r="C2126" s="56" t="s">
        <v>375</v>
      </c>
      <c r="D2126" s="56" t="s">
        <v>376</v>
      </c>
      <c r="E2126" s="56" t="s">
        <v>2286</v>
      </c>
      <c r="F2126" s="56" t="s">
        <v>2287</v>
      </c>
      <c r="G2126" s="56" t="s">
        <v>52</v>
      </c>
      <c r="H2126" s="56"/>
      <c r="I2126" s="56" t="s">
        <v>37</v>
      </c>
      <c r="J2126" s="56">
        <v>2</v>
      </c>
      <c r="K2126" s="56" t="s">
        <v>52</v>
      </c>
      <c r="L2126" s="56"/>
      <c r="M2126" s="56" t="str">
        <f t="shared" si="66"/>
        <v>TB_ANA_DD_SALES_ITEM_TM.TM_CD</v>
      </c>
      <c r="N2126" s="54" t="str">
        <f t="shared" si="67"/>
        <v>일매출품목시간^TB_ANA_DD_SALES_ITEM_TM^시간코드^TM_CD^Y^VARCHAR2^2^Y^</v>
      </c>
    </row>
    <row r="2127" spans="1:14" x14ac:dyDescent="0.25">
      <c r="A2127" s="56" t="s">
        <v>673</v>
      </c>
      <c r="B2127" s="56"/>
      <c r="C2127" s="56" t="s">
        <v>375</v>
      </c>
      <c r="D2127" s="56" t="s">
        <v>376</v>
      </c>
      <c r="E2127" s="56" t="s">
        <v>829</v>
      </c>
      <c r="F2127" s="56" t="s">
        <v>838</v>
      </c>
      <c r="G2127" s="56" t="s">
        <v>52</v>
      </c>
      <c r="H2127" s="56"/>
      <c r="I2127" s="56" t="s">
        <v>37</v>
      </c>
      <c r="J2127" s="56">
        <v>20</v>
      </c>
      <c r="K2127" s="56" t="s">
        <v>52</v>
      </c>
      <c r="L2127" s="56"/>
      <c r="M2127" s="56" t="str">
        <f t="shared" si="66"/>
        <v>TB_ANA_DD_SALES_ITEM_TM.ITEM_CD</v>
      </c>
      <c r="N2127" s="54" t="str">
        <f t="shared" si="67"/>
        <v>일매출품목시간^TB_ANA_DD_SALES_ITEM_TM^품목코드^ITEM_CD^Y^VARCHAR2^20^Y^</v>
      </c>
    </row>
    <row r="2128" spans="1:14" x14ac:dyDescent="0.25">
      <c r="A2128" s="56" t="s">
        <v>673</v>
      </c>
      <c r="B2128" s="56"/>
      <c r="C2128" s="56" t="s">
        <v>375</v>
      </c>
      <c r="D2128" s="56" t="s">
        <v>376</v>
      </c>
      <c r="E2128" s="56" t="s">
        <v>485</v>
      </c>
      <c r="F2128" s="56" t="s">
        <v>492</v>
      </c>
      <c r="G2128" s="56"/>
      <c r="H2128" s="56"/>
      <c r="I2128" s="56" t="s">
        <v>110</v>
      </c>
      <c r="J2128" s="56" t="s">
        <v>476</v>
      </c>
      <c r="K2128" s="56" t="s">
        <v>52</v>
      </c>
      <c r="L2128" s="56">
        <v>0</v>
      </c>
      <c r="M2128" s="56" t="str">
        <f t="shared" si="66"/>
        <v>TB_ANA_DD_SALES_ITEM_TM.SALES_TOT_AMT</v>
      </c>
      <c r="N2128" s="54" t="str">
        <f t="shared" si="67"/>
        <v>일매출품목시간^TB_ANA_DD_SALES_ITEM_TM^매출총금액^SALES_TOT_AMT^^NUMBER^20,5^Y^0</v>
      </c>
    </row>
    <row r="2129" spans="1:14" x14ac:dyDescent="0.25">
      <c r="A2129" s="56" t="s">
        <v>673</v>
      </c>
      <c r="B2129" s="56"/>
      <c r="C2129" s="56" t="s">
        <v>375</v>
      </c>
      <c r="D2129" s="56" t="s">
        <v>376</v>
      </c>
      <c r="E2129" s="56" t="s">
        <v>486</v>
      </c>
      <c r="F2129" s="56" t="s">
        <v>493</v>
      </c>
      <c r="G2129" s="56"/>
      <c r="H2129" s="56"/>
      <c r="I2129" s="56" t="s">
        <v>110</v>
      </c>
      <c r="J2129" s="56" t="s">
        <v>476</v>
      </c>
      <c r="K2129" s="56" t="s">
        <v>52</v>
      </c>
      <c r="L2129" s="56">
        <v>0</v>
      </c>
      <c r="M2129" s="56" t="str">
        <f t="shared" si="66"/>
        <v>TB_ANA_DD_SALES_ITEM_TM.SALES_AMT</v>
      </c>
      <c r="N2129" s="54" t="str">
        <f t="shared" si="67"/>
        <v>일매출품목시간^TB_ANA_DD_SALES_ITEM_TM^매출금액^SALES_AMT^^NUMBER^20,5^Y^0</v>
      </c>
    </row>
    <row r="2130" spans="1:14" x14ac:dyDescent="0.25">
      <c r="A2130" s="56" t="s">
        <v>673</v>
      </c>
      <c r="B2130" s="56"/>
      <c r="C2130" s="56" t="s">
        <v>375</v>
      </c>
      <c r="D2130" s="56" t="s">
        <v>376</v>
      </c>
      <c r="E2130" s="56" t="s">
        <v>487</v>
      </c>
      <c r="F2130" s="56" t="s">
        <v>494</v>
      </c>
      <c r="G2130" s="56"/>
      <c r="H2130" s="56"/>
      <c r="I2130" s="56" t="s">
        <v>110</v>
      </c>
      <c r="J2130" s="56" t="s">
        <v>476</v>
      </c>
      <c r="K2130" s="56" t="s">
        <v>52</v>
      </c>
      <c r="L2130" s="56">
        <v>0</v>
      </c>
      <c r="M2130" s="56" t="str">
        <f t="shared" si="66"/>
        <v>TB_ANA_DD_SALES_ITEM_TM.SALES_SUPP_AMT</v>
      </c>
      <c r="N2130" s="54" t="str">
        <f t="shared" si="67"/>
        <v>일매출품목시간^TB_ANA_DD_SALES_ITEM_TM^매출공급금액^SALES_SUPP_AMT^^NUMBER^20,5^Y^0</v>
      </c>
    </row>
    <row r="2131" spans="1:14" x14ac:dyDescent="0.25">
      <c r="A2131" s="56" t="s">
        <v>673</v>
      </c>
      <c r="B2131" s="56"/>
      <c r="C2131" s="56" t="s">
        <v>375</v>
      </c>
      <c r="D2131" s="56" t="s">
        <v>376</v>
      </c>
      <c r="E2131" s="56" t="s">
        <v>1760</v>
      </c>
      <c r="F2131" s="56" t="s">
        <v>1761</v>
      </c>
      <c r="G2131" s="56"/>
      <c r="H2131" s="56"/>
      <c r="I2131" s="56" t="s">
        <v>110</v>
      </c>
      <c r="J2131" s="56" t="s">
        <v>476</v>
      </c>
      <c r="K2131" s="56" t="s">
        <v>52</v>
      </c>
      <c r="L2131" s="56">
        <v>0</v>
      </c>
      <c r="M2131" s="56" t="str">
        <f t="shared" si="66"/>
        <v>TB_ANA_DD_SALES_ITEM_TM.SALES_VAT</v>
      </c>
      <c r="N2131" s="54" t="str">
        <f t="shared" si="67"/>
        <v>일매출품목시간^TB_ANA_DD_SALES_ITEM_TM^매출부가세액^SALES_VAT^^NUMBER^20,5^Y^0</v>
      </c>
    </row>
    <row r="2132" spans="1:14" x14ac:dyDescent="0.25">
      <c r="A2132" s="56" t="s">
        <v>673</v>
      </c>
      <c r="B2132" s="56"/>
      <c r="C2132" s="56" t="s">
        <v>375</v>
      </c>
      <c r="D2132" s="56" t="s">
        <v>376</v>
      </c>
      <c r="E2132" s="56" t="s">
        <v>488</v>
      </c>
      <c r="F2132" s="56" t="s">
        <v>495</v>
      </c>
      <c r="G2132" s="56"/>
      <c r="H2132" s="56"/>
      <c r="I2132" s="56" t="s">
        <v>110</v>
      </c>
      <c r="J2132" s="56" t="s">
        <v>476</v>
      </c>
      <c r="K2132" s="56" t="s">
        <v>52</v>
      </c>
      <c r="L2132" s="56">
        <v>0</v>
      </c>
      <c r="M2132" s="56" t="str">
        <f t="shared" si="66"/>
        <v>TB_ANA_DD_SALES_ITEM_TM.DC_AMT</v>
      </c>
      <c r="N2132" s="54" t="str">
        <f t="shared" si="67"/>
        <v>일매출품목시간^TB_ANA_DD_SALES_ITEM_TM^할인금액^DC_AMT^^NUMBER^20,5^Y^0</v>
      </c>
    </row>
    <row r="2133" spans="1:14" x14ac:dyDescent="0.25">
      <c r="A2133" s="56" t="s">
        <v>673</v>
      </c>
      <c r="B2133" s="56"/>
      <c r="C2133" s="56" t="s">
        <v>375</v>
      </c>
      <c r="D2133" s="56" t="s">
        <v>376</v>
      </c>
      <c r="E2133" s="56" t="s">
        <v>644</v>
      </c>
      <c r="F2133" s="56" t="s">
        <v>565</v>
      </c>
      <c r="G2133" s="56"/>
      <c r="H2133" s="56"/>
      <c r="I2133" s="56" t="s">
        <v>110</v>
      </c>
      <c r="J2133" s="56" t="s">
        <v>476</v>
      </c>
      <c r="K2133" s="56" t="s">
        <v>52</v>
      </c>
      <c r="L2133" s="56">
        <v>0</v>
      </c>
      <c r="M2133" s="56" t="str">
        <f t="shared" si="66"/>
        <v>TB_ANA_DD_SALES_ITEM_TM.COUP_DC_AMT</v>
      </c>
      <c r="N2133" s="54" t="str">
        <f t="shared" si="67"/>
        <v>일매출품목시간^TB_ANA_DD_SALES_ITEM_TM^쿠폰할인금액^COUP_DC_AMT^^NUMBER^20,5^Y^0</v>
      </c>
    </row>
    <row r="2134" spans="1:14" x14ac:dyDescent="0.25">
      <c r="A2134" s="56" t="s">
        <v>673</v>
      </c>
      <c r="B2134" s="56"/>
      <c r="C2134" s="56" t="s">
        <v>375</v>
      </c>
      <c r="D2134" s="56" t="s">
        <v>376</v>
      </c>
      <c r="E2134" s="56" t="s">
        <v>646</v>
      </c>
      <c r="F2134" s="56" t="s">
        <v>567</v>
      </c>
      <c r="G2134" s="56"/>
      <c r="H2134" s="56"/>
      <c r="I2134" s="56" t="s">
        <v>110</v>
      </c>
      <c r="J2134" s="56" t="s">
        <v>476</v>
      </c>
      <c r="K2134" s="56" t="s">
        <v>52</v>
      </c>
      <c r="L2134" s="56">
        <v>0</v>
      </c>
      <c r="M2134" s="56" t="str">
        <f t="shared" si="66"/>
        <v>TB_ANA_DD_SALES_ITEM_TM.CUST_DC_AMT</v>
      </c>
      <c r="N2134" s="54" t="str">
        <f t="shared" si="67"/>
        <v>일매출품목시간^TB_ANA_DD_SALES_ITEM_TM^고객할인금액^CUST_DC_AMT^^NUMBER^20,5^Y^0</v>
      </c>
    </row>
    <row r="2135" spans="1:14" x14ac:dyDescent="0.25">
      <c r="A2135" s="56" t="s">
        <v>673</v>
      </c>
      <c r="B2135" s="56"/>
      <c r="C2135" s="56" t="s">
        <v>375</v>
      </c>
      <c r="D2135" s="56" t="s">
        <v>376</v>
      </c>
      <c r="E2135" s="56" t="s">
        <v>489</v>
      </c>
      <c r="F2135" s="56" t="s">
        <v>496</v>
      </c>
      <c r="G2135" s="56"/>
      <c r="H2135" s="56"/>
      <c r="I2135" s="56" t="s">
        <v>110</v>
      </c>
      <c r="J2135" s="56" t="s">
        <v>476</v>
      </c>
      <c r="K2135" s="56" t="s">
        <v>52</v>
      </c>
      <c r="L2135" s="56">
        <v>0</v>
      </c>
      <c r="M2135" s="56" t="str">
        <f t="shared" si="66"/>
        <v>TB_ANA_DD_SALES_ITEM_TM.PROM_DC_AMT</v>
      </c>
      <c r="N2135" s="54" t="str">
        <f t="shared" si="67"/>
        <v>일매출품목시간^TB_ANA_DD_SALES_ITEM_TM^프로모션할인금액^PROM_DC_AMT^^NUMBER^20,5^Y^0</v>
      </c>
    </row>
    <row r="2136" spans="1:14" x14ac:dyDescent="0.25">
      <c r="A2136" s="56" t="s">
        <v>673</v>
      </c>
      <c r="B2136" s="56"/>
      <c r="C2136" s="56" t="s">
        <v>375</v>
      </c>
      <c r="D2136" s="56" t="s">
        <v>376</v>
      </c>
      <c r="E2136" s="56" t="s">
        <v>2284</v>
      </c>
      <c r="F2136" s="56" t="s">
        <v>2285</v>
      </c>
      <c r="G2136" s="56"/>
      <c r="H2136" s="56"/>
      <c r="I2136" s="56" t="s">
        <v>110</v>
      </c>
      <c r="J2136" s="56" t="s">
        <v>476</v>
      </c>
      <c r="K2136" s="56" t="s">
        <v>52</v>
      </c>
      <c r="L2136" s="56">
        <v>0</v>
      </c>
      <c r="M2136" s="56" t="str">
        <f t="shared" si="66"/>
        <v>TB_ANA_DD_SALES_ITEM_TM.PROM_PRESENT_AMT</v>
      </c>
      <c r="N2136" s="54" t="str">
        <f t="shared" si="67"/>
        <v>일매출품목시간^TB_ANA_DD_SALES_ITEM_TM^프로모션증정금액^PROM_PRESENT_AMT^^NUMBER^20,5^Y^0</v>
      </c>
    </row>
    <row r="2137" spans="1:14" x14ac:dyDescent="0.25">
      <c r="A2137" s="56" t="s">
        <v>673</v>
      </c>
      <c r="B2137" s="56"/>
      <c r="C2137" s="56" t="s">
        <v>375</v>
      </c>
      <c r="D2137" s="56" t="s">
        <v>376</v>
      </c>
      <c r="E2137" s="56" t="s">
        <v>490</v>
      </c>
      <c r="F2137" s="56" t="s">
        <v>497</v>
      </c>
      <c r="G2137" s="56"/>
      <c r="H2137" s="56"/>
      <c r="I2137" s="56" t="s">
        <v>110</v>
      </c>
      <c r="J2137" s="56" t="s">
        <v>476</v>
      </c>
      <c r="K2137" s="56" t="s">
        <v>52</v>
      </c>
      <c r="L2137" s="56">
        <v>0</v>
      </c>
      <c r="M2137" s="56" t="str">
        <f t="shared" si="66"/>
        <v>TB_ANA_DD_SALES_ITEM_TM.NON_SALES_DC_AMT</v>
      </c>
      <c r="N2137" s="54" t="str">
        <f t="shared" si="67"/>
        <v>일매출품목시간^TB_ANA_DD_SALES_ITEM_TM^비매출할인금액^NON_SALES_DC_AMT^^NUMBER^20,5^Y^0</v>
      </c>
    </row>
    <row r="2138" spans="1:14" x14ac:dyDescent="0.25">
      <c r="A2138" s="56" t="s">
        <v>673</v>
      </c>
      <c r="B2138" s="56"/>
      <c r="C2138" s="56" t="s">
        <v>375</v>
      </c>
      <c r="D2138" s="56" t="s">
        <v>376</v>
      </c>
      <c r="E2138" s="56" t="s">
        <v>2289</v>
      </c>
      <c r="F2138" s="56" t="s">
        <v>2290</v>
      </c>
      <c r="G2138" s="56"/>
      <c r="H2138" s="56"/>
      <c r="I2138" s="56" t="s">
        <v>110</v>
      </c>
      <c r="J2138" s="56" t="s">
        <v>476</v>
      </c>
      <c r="K2138" s="56" t="s">
        <v>52</v>
      </c>
      <c r="L2138" s="56">
        <v>0</v>
      </c>
      <c r="M2138" s="56" t="str">
        <f t="shared" si="66"/>
        <v>TB_ANA_DD_SALES_ITEM_TM.NON_SALES_PRESENT_AMT</v>
      </c>
      <c r="N2138" s="54" t="str">
        <f t="shared" si="67"/>
        <v>일매출품목시간^TB_ANA_DD_SALES_ITEM_TM^비매출증정금액^NON_SALES_PRESENT_AMT^^NUMBER^20,5^Y^0</v>
      </c>
    </row>
    <row r="2139" spans="1:14" x14ac:dyDescent="0.25">
      <c r="A2139" s="56" t="s">
        <v>673</v>
      </c>
      <c r="B2139" s="56"/>
      <c r="C2139" s="56" t="s">
        <v>375</v>
      </c>
      <c r="D2139" s="56" t="s">
        <v>376</v>
      </c>
      <c r="E2139" s="56" t="s">
        <v>2291</v>
      </c>
      <c r="F2139" s="56" t="s">
        <v>2292</v>
      </c>
      <c r="G2139" s="56"/>
      <c r="H2139" s="56"/>
      <c r="I2139" s="56" t="s">
        <v>110</v>
      </c>
      <c r="J2139" s="56" t="s">
        <v>476</v>
      </c>
      <c r="K2139" s="56" t="s">
        <v>52</v>
      </c>
      <c r="L2139" s="56">
        <v>0</v>
      </c>
      <c r="M2139" s="56" t="str">
        <f t="shared" si="66"/>
        <v>TB_ANA_DD_SALES_ITEM_TM.NON_SALES_TESTER_AMT</v>
      </c>
      <c r="N2139" s="54" t="str">
        <f t="shared" si="67"/>
        <v>일매출품목시간^TB_ANA_DD_SALES_ITEM_TM^비매출테스터금액^NON_SALES_TESTER_AMT^^NUMBER^20,5^Y^0</v>
      </c>
    </row>
    <row r="2140" spans="1:14" x14ac:dyDescent="0.25">
      <c r="A2140" s="56" t="s">
        <v>673</v>
      </c>
      <c r="B2140" s="56"/>
      <c r="C2140" s="56" t="s">
        <v>375</v>
      </c>
      <c r="D2140" s="56" t="s">
        <v>376</v>
      </c>
      <c r="E2140" s="56" t="s">
        <v>2293</v>
      </c>
      <c r="F2140" s="56" t="s">
        <v>2294</v>
      </c>
      <c r="G2140" s="56"/>
      <c r="H2140" s="56"/>
      <c r="I2140" s="56" t="s">
        <v>110</v>
      </c>
      <c r="J2140" s="56" t="s">
        <v>476</v>
      </c>
      <c r="K2140" s="56" t="s">
        <v>52</v>
      </c>
      <c r="L2140" s="56">
        <v>0</v>
      </c>
      <c r="M2140" s="56" t="str">
        <f t="shared" si="66"/>
        <v>TB_ANA_DD_SALES_ITEM_TM.NON_SALES_DONATE_AMT</v>
      </c>
      <c r="N2140" s="54" t="str">
        <f t="shared" si="67"/>
        <v>일매출품목시간^TB_ANA_DD_SALES_ITEM_TM^비매출기부금액^NON_SALES_DONATE_AMT^^NUMBER^20,5^Y^0</v>
      </c>
    </row>
    <row r="2141" spans="1:14" x14ac:dyDescent="0.25">
      <c r="A2141" s="56" t="s">
        <v>673</v>
      </c>
      <c r="B2141" s="56"/>
      <c r="C2141" s="56" t="s">
        <v>375</v>
      </c>
      <c r="D2141" s="56" t="s">
        <v>376</v>
      </c>
      <c r="E2141" s="56" t="s">
        <v>2295</v>
      </c>
      <c r="F2141" s="56" t="s">
        <v>2296</v>
      </c>
      <c r="G2141" s="56"/>
      <c r="H2141" s="56"/>
      <c r="I2141" s="56" t="s">
        <v>110</v>
      </c>
      <c r="J2141" s="56" t="s">
        <v>476</v>
      </c>
      <c r="K2141" s="56" t="s">
        <v>52</v>
      </c>
      <c r="L2141" s="56">
        <v>0</v>
      </c>
      <c r="M2141" s="56" t="str">
        <f t="shared" si="66"/>
        <v>TB_ANA_DD_SALES_ITEM_TM.NON_SALES_ETC_AMT</v>
      </c>
      <c r="N2141" s="54" t="str">
        <f t="shared" si="67"/>
        <v>일매출품목시간^TB_ANA_DD_SALES_ITEM_TM^비매출기타금액^NON_SALES_ETC_AMT^^NUMBER^20,5^Y^0</v>
      </c>
    </row>
    <row r="2142" spans="1:14" x14ac:dyDescent="0.25">
      <c r="A2142" s="56" t="s">
        <v>673</v>
      </c>
      <c r="B2142" s="56"/>
      <c r="C2142" s="56" t="s">
        <v>375</v>
      </c>
      <c r="D2142" s="56" t="s">
        <v>376</v>
      </c>
      <c r="E2142" s="56" t="s">
        <v>2256</v>
      </c>
      <c r="F2142" s="56" t="s">
        <v>2257</v>
      </c>
      <c r="G2142" s="56"/>
      <c r="H2142" s="56"/>
      <c r="I2142" s="56" t="s">
        <v>110</v>
      </c>
      <c r="J2142" s="56" t="s">
        <v>476</v>
      </c>
      <c r="K2142" s="56" t="s">
        <v>52</v>
      </c>
      <c r="L2142" s="56">
        <v>0</v>
      </c>
      <c r="M2142" s="56" t="str">
        <f t="shared" si="66"/>
        <v>TB_ANA_DD_SALES_ITEM_TM.BILL_CNT</v>
      </c>
      <c r="N2142" s="54" t="str">
        <f t="shared" si="67"/>
        <v>일매출품목시간^TB_ANA_DD_SALES_ITEM_TM^영수증건수^BILL_CNT^^NUMBER^20,5^Y^0</v>
      </c>
    </row>
    <row r="2143" spans="1:14" x14ac:dyDescent="0.25">
      <c r="A2143" s="56" t="s">
        <v>673</v>
      </c>
      <c r="B2143" s="56"/>
      <c r="C2143" s="56" t="s">
        <v>375</v>
      </c>
      <c r="D2143" s="56" t="s">
        <v>376</v>
      </c>
      <c r="E2143" s="56" t="s">
        <v>1141</v>
      </c>
      <c r="F2143" s="56" t="s">
        <v>1142</v>
      </c>
      <c r="G2143" s="56"/>
      <c r="H2143" s="56"/>
      <c r="I2143" s="56" t="s">
        <v>110</v>
      </c>
      <c r="J2143" s="56" t="s">
        <v>476</v>
      </c>
      <c r="K2143" s="56" t="s">
        <v>52</v>
      </c>
      <c r="L2143" s="56">
        <v>0</v>
      </c>
      <c r="M2143" s="56" t="str">
        <f t="shared" si="66"/>
        <v>TB_ANA_DD_SALES_ITEM_TM.SALES_QTY</v>
      </c>
      <c r="N2143" s="54" t="str">
        <f t="shared" si="67"/>
        <v>일매출품목시간^TB_ANA_DD_SALES_ITEM_TM^매출수량^SALES_QTY^^NUMBER^20,5^Y^0</v>
      </c>
    </row>
    <row r="2144" spans="1:14" x14ac:dyDescent="0.25">
      <c r="A2144" s="56" t="s">
        <v>673</v>
      </c>
      <c r="B2144" s="56"/>
      <c r="C2144" s="56" t="s">
        <v>375</v>
      </c>
      <c r="D2144" s="56" t="s">
        <v>376</v>
      </c>
      <c r="E2144" s="56" t="s">
        <v>2297</v>
      </c>
      <c r="F2144" s="56" t="s">
        <v>2298</v>
      </c>
      <c r="G2144" s="56"/>
      <c r="H2144" s="56"/>
      <c r="I2144" s="56" t="s">
        <v>110</v>
      </c>
      <c r="J2144" s="56" t="s">
        <v>476</v>
      </c>
      <c r="K2144" s="56" t="s">
        <v>52</v>
      </c>
      <c r="L2144" s="56">
        <v>0</v>
      </c>
      <c r="M2144" s="56" t="str">
        <f t="shared" si="66"/>
        <v>TB_ANA_DD_SALES_ITEM_TM.PROM_DC_QTY</v>
      </c>
      <c r="N2144" s="54" t="str">
        <f t="shared" si="67"/>
        <v>일매출품목시간^TB_ANA_DD_SALES_ITEM_TM^프로모션할인수량^PROM_DC_QTY^^NUMBER^20,5^Y^0</v>
      </c>
    </row>
    <row r="2145" spans="1:14" x14ac:dyDescent="0.25">
      <c r="A2145" s="56" t="s">
        <v>673</v>
      </c>
      <c r="B2145" s="56"/>
      <c r="C2145" s="56" t="s">
        <v>375</v>
      </c>
      <c r="D2145" s="56" t="s">
        <v>376</v>
      </c>
      <c r="E2145" s="56" t="s">
        <v>833</v>
      </c>
      <c r="F2145" s="56" t="s">
        <v>842</v>
      </c>
      <c r="G2145" s="56"/>
      <c r="H2145" s="56"/>
      <c r="I2145" s="56" t="s">
        <v>110</v>
      </c>
      <c r="J2145" s="56" t="s">
        <v>476</v>
      </c>
      <c r="K2145" s="56" t="s">
        <v>52</v>
      </c>
      <c r="L2145" s="56">
        <v>0</v>
      </c>
      <c r="M2145" s="56" t="str">
        <f t="shared" si="66"/>
        <v>TB_ANA_DD_SALES_ITEM_TM.PROM_PRESENT_QTY</v>
      </c>
      <c r="N2145" s="54" t="str">
        <f t="shared" si="67"/>
        <v>일매출품목시간^TB_ANA_DD_SALES_ITEM_TM^프로모션증정수량^PROM_PRESENT_QTY^^NUMBER^20,5^Y^0</v>
      </c>
    </row>
    <row r="2146" spans="1:14" x14ac:dyDescent="0.25">
      <c r="A2146" s="56" t="s">
        <v>673</v>
      </c>
      <c r="B2146" s="56"/>
      <c r="C2146" s="56" t="s">
        <v>375</v>
      </c>
      <c r="D2146" s="56" t="s">
        <v>376</v>
      </c>
      <c r="E2146" s="56" t="s">
        <v>1139</v>
      </c>
      <c r="F2146" s="56" t="s">
        <v>1140</v>
      </c>
      <c r="G2146" s="56"/>
      <c r="H2146" s="56"/>
      <c r="I2146" s="56" t="s">
        <v>110</v>
      </c>
      <c r="J2146" s="56" t="s">
        <v>476</v>
      </c>
      <c r="K2146" s="56" t="s">
        <v>52</v>
      </c>
      <c r="L2146" s="56">
        <v>0</v>
      </c>
      <c r="M2146" s="56" t="str">
        <f t="shared" si="66"/>
        <v>TB_ANA_DD_SALES_ITEM_TM.NON_SALES_QTY</v>
      </c>
      <c r="N2146" s="54" t="str">
        <f t="shared" si="67"/>
        <v>일매출품목시간^TB_ANA_DD_SALES_ITEM_TM^비매출수량^NON_SALES_QTY^^NUMBER^20,5^Y^0</v>
      </c>
    </row>
    <row r="2147" spans="1:14" x14ac:dyDescent="0.25">
      <c r="A2147" s="56" t="s">
        <v>673</v>
      </c>
      <c r="B2147" s="56"/>
      <c r="C2147" s="56" t="s">
        <v>375</v>
      </c>
      <c r="D2147" s="56" t="s">
        <v>376</v>
      </c>
      <c r="E2147" s="56" t="s">
        <v>2299</v>
      </c>
      <c r="F2147" s="56" t="s">
        <v>2300</v>
      </c>
      <c r="G2147" s="56"/>
      <c r="H2147" s="56"/>
      <c r="I2147" s="56" t="s">
        <v>110</v>
      </c>
      <c r="J2147" s="56" t="s">
        <v>476</v>
      </c>
      <c r="K2147" s="56" t="s">
        <v>52</v>
      </c>
      <c r="L2147" s="56">
        <v>0</v>
      </c>
      <c r="M2147" s="56" t="str">
        <f t="shared" si="66"/>
        <v>TB_ANA_DD_SALES_ITEM_TM.NON_SALES_PRESENT_QTY</v>
      </c>
      <c r="N2147" s="54" t="str">
        <f t="shared" si="67"/>
        <v>일매출품목시간^TB_ANA_DD_SALES_ITEM_TM^비매출증정수량^NON_SALES_PRESENT_QTY^^NUMBER^20,5^Y^0</v>
      </c>
    </row>
    <row r="2148" spans="1:14" x14ac:dyDescent="0.25">
      <c r="A2148" s="56" t="s">
        <v>673</v>
      </c>
      <c r="B2148" s="56"/>
      <c r="C2148" s="56" t="s">
        <v>375</v>
      </c>
      <c r="D2148" s="56" t="s">
        <v>376</v>
      </c>
      <c r="E2148" s="56" t="s">
        <v>2301</v>
      </c>
      <c r="F2148" s="56" t="s">
        <v>2302</v>
      </c>
      <c r="G2148" s="56"/>
      <c r="H2148" s="56"/>
      <c r="I2148" s="56" t="s">
        <v>110</v>
      </c>
      <c r="J2148" s="56" t="s">
        <v>476</v>
      </c>
      <c r="K2148" s="56" t="s">
        <v>52</v>
      </c>
      <c r="L2148" s="56">
        <v>0</v>
      </c>
      <c r="M2148" s="56" t="str">
        <f t="shared" si="66"/>
        <v>TB_ANA_DD_SALES_ITEM_TM.NON_SALES_TESTER_QTY</v>
      </c>
      <c r="N2148" s="54" t="str">
        <f t="shared" si="67"/>
        <v>일매출품목시간^TB_ANA_DD_SALES_ITEM_TM^비매출테스터수량^NON_SALES_TESTER_QTY^^NUMBER^20,5^Y^0</v>
      </c>
    </row>
    <row r="2149" spans="1:14" x14ac:dyDescent="0.25">
      <c r="A2149" s="56" t="s">
        <v>673</v>
      </c>
      <c r="B2149" s="56"/>
      <c r="C2149" s="56" t="s">
        <v>375</v>
      </c>
      <c r="D2149" s="56" t="s">
        <v>376</v>
      </c>
      <c r="E2149" s="56" t="s">
        <v>2303</v>
      </c>
      <c r="F2149" s="56" t="s">
        <v>2304</v>
      </c>
      <c r="G2149" s="56"/>
      <c r="H2149" s="56"/>
      <c r="I2149" s="56" t="s">
        <v>110</v>
      </c>
      <c r="J2149" s="56" t="s">
        <v>476</v>
      </c>
      <c r="K2149" s="56" t="s">
        <v>52</v>
      </c>
      <c r="L2149" s="56">
        <v>0</v>
      </c>
      <c r="M2149" s="56" t="str">
        <f t="shared" si="66"/>
        <v>TB_ANA_DD_SALES_ITEM_TM.NON_SALES_DONATE_QTY</v>
      </c>
      <c r="N2149" s="54" t="str">
        <f t="shared" si="67"/>
        <v>일매출품목시간^TB_ANA_DD_SALES_ITEM_TM^비매출기부수량^NON_SALES_DONATE_QTY^^NUMBER^20,5^Y^0</v>
      </c>
    </row>
    <row r="2150" spans="1:14" x14ac:dyDescent="0.25">
      <c r="A2150" s="56" t="s">
        <v>673</v>
      </c>
      <c r="B2150" s="56"/>
      <c r="C2150" s="56" t="s">
        <v>375</v>
      </c>
      <c r="D2150" s="56" t="s">
        <v>376</v>
      </c>
      <c r="E2150" s="56" t="s">
        <v>2305</v>
      </c>
      <c r="F2150" s="56" t="s">
        <v>2306</v>
      </c>
      <c r="G2150" s="56"/>
      <c r="H2150" s="56"/>
      <c r="I2150" s="56" t="s">
        <v>110</v>
      </c>
      <c r="J2150" s="56" t="s">
        <v>476</v>
      </c>
      <c r="K2150" s="56" t="s">
        <v>52</v>
      </c>
      <c r="L2150" s="56">
        <v>0</v>
      </c>
      <c r="M2150" s="56" t="str">
        <f t="shared" si="66"/>
        <v>TB_ANA_DD_SALES_ITEM_TM.NON_SALES_ETC_QTY</v>
      </c>
      <c r="N2150" s="54" t="str">
        <f t="shared" si="67"/>
        <v>일매출품목시간^TB_ANA_DD_SALES_ITEM_TM^비매출기타수량^NON_SALES_ETC_QTY^^NUMBER^20,5^Y^0</v>
      </c>
    </row>
    <row r="2151" spans="1:14" x14ac:dyDescent="0.25">
      <c r="A2151" s="56" t="s">
        <v>673</v>
      </c>
      <c r="B2151" s="56"/>
      <c r="C2151" s="56" t="s">
        <v>375</v>
      </c>
      <c r="D2151" s="56" t="s">
        <v>376</v>
      </c>
      <c r="E2151" s="56" t="s">
        <v>606</v>
      </c>
      <c r="F2151" s="56" t="s">
        <v>527</v>
      </c>
      <c r="G2151" s="56"/>
      <c r="H2151" s="56"/>
      <c r="I2151" s="56" t="s">
        <v>110</v>
      </c>
      <c r="J2151" s="56" t="s">
        <v>476</v>
      </c>
      <c r="K2151" s="56" t="s">
        <v>52</v>
      </c>
      <c r="L2151" s="56">
        <v>0</v>
      </c>
      <c r="M2151" s="56" t="str">
        <f t="shared" si="66"/>
        <v>TB_ANA_DD_SALES_ITEM_TM.CNCL_CNT</v>
      </c>
      <c r="N2151" s="54" t="str">
        <f t="shared" si="67"/>
        <v>일매출품목시간^TB_ANA_DD_SALES_ITEM_TM^취소건수^CNCL_CNT^^NUMBER^20,5^Y^0</v>
      </c>
    </row>
    <row r="2152" spans="1:14" x14ac:dyDescent="0.25">
      <c r="A2152" s="56" t="s">
        <v>673</v>
      </c>
      <c r="B2152" s="56"/>
      <c r="C2152" s="56" t="s">
        <v>375</v>
      </c>
      <c r="D2152" s="56" t="s">
        <v>376</v>
      </c>
      <c r="E2152" s="56" t="s">
        <v>2307</v>
      </c>
      <c r="F2152" s="56" t="s">
        <v>843</v>
      </c>
      <c r="G2152" s="56"/>
      <c r="H2152" s="56"/>
      <c r="I2152" s="56" t="s">
        <v>110</v>
      </c>
      <c r="J2152" s="56" t="s">
        <v>476</v>
      </c>
      <c r="K2152" s="56" t="s">
        <v>52</v>
      </c>
      <c r="L2152" s="56">
        <v>0</v>
      </c>
      <c r="M2152" s="56" t="str">
        <f t="shared" si="66"/>
        <v>TB_ANA_DD_SALES_ITEM_TM.SALES_CNCL_QTY</v>
      </c>
      <c r="N2152" s="54" t="str">
        <f t="shared" si="67"/>
        <v>일매출품목시간^TB_ANA_DD_SALES_ITEM_TM^매출취소수량^SALES_CNCL_QTY^^NUMBER^20,5^Y^0</v>
      </c>
    </row>
    <row r="2153" spans="1:14" x14ac:dyDescent="0.25">
      <c r="A2153" s="56" t="s">
        <v>673</v>
      </c>
      <c r="B2153" s="56"/>
      <c r="C2153" s="56" t="s">
        <v>375</v>
      </c>
      <c r="D2153" s="56" t="s">
        <v>376</v>
      </c>
      <c r="E2153" s="56" t="s">
        <v>2268</v>
      </c>
      <c r="F2153" s="56" t="s">
        <v>2269</v>
      </c>
      <c r="G2153" s="56"/>
      <c r="H2153" s="56"/>
      <c r="I2153" s="56" t="s">
        <v>110</v>
      </c>
      <c r="J2153" s="56" t="s">
        <v>476</v>
      </c>
      <c r="K2153" s="56" t="s">
        <v>52</v>
      </c>
      <c r="L2153" s="56">
        <v>0</v>
      </c>
      <c r="M2153" s="56" t="str">
        <f t="shared" si="66"/>
        <v>TB_ANA_DD_SALES_ITEM_TM.SALES_CNCL_TOT_AMT</v>
      </c>
      <c r="N2153" s="54" t="str">
        <f t="shared" si="67"/>
        <v>일매출품목시간^TB_ANA_DD_SALES_ITEM_TM^매출취소총금액^SALES_CNCL_TOT_AMT^^NUMBER^20,5^Y^0</v>
      </c>
    </row>
    <row r="2154" spans="1:14" x14ac:dyDescent="0.25">
      <c r="A2154" s="56" t="s">
        <v>673</v>
      </c>
      <c r="B2154" s="56"/>
      <c r="C2154" s="56" t="s">
        <v>375</v>
      </c>
      <c r="D2154" s="56" t="s">
        <v>376</v>
      </c>
      <c r="E2154" s="56" t="s">
        <v>2308</v>
      </c>
      <c r="F2154" s="56" t="s">
        <v>2309</v>
      </c>
      <c r="G2154" s="56"/>
      <c r="H2154" s="56"/>
      <c r="I2154" s="56" t="s">
        <v>110</v>
      </c>
      <c r="J2154" s="56" t="s">
        <v>476</v>
      </c>
      <c r="K2154" s="56" t="s">
        <v>52</v>
      </c>
      <c r="L2154" s="56">
        <v>0</v>
      </c>
      <c r="M2154" s="56" t="str">
        <f t="shared" si="66"/>
        <v>TB_ANA_DD_SALES_ITEM_TM.SALES_CNCL_AMT</v>
      </c>
      <c r="N2154" s="54" t="str">
        <f t="shared" si="67"/>
        <v>일매출품목시간^TB_ANA_DD_SALES_ITEM_TM^매출취소금액^SALES_CNCL_AMT^^NUMBER^20,5^Y^0</v>
      </c>
    </row>
    <row r="2155" spans="1:14" x14ac:dyDescent="0.25">
      <c r="A2155" s="56" t="s">
        <v>673</v>
      </c>
      <c r="B2155" s="56"/>
      <c r="C2155" s="56" t="s">
        <v>375</v>
      </c>
      <c r="D2155" s="56" t="s">
        <v>376</v>
      </c>
      <c r="E2155" s="56" t="s">
        <v>2310</v>
      </c>
      <c r="F2155" s="56" t="s">
        <v>2311</v>
      </c>
      <c r="G2155" s="56"/>
      <c r="H2155" s="56"/>
      <c r="I2155" s="56" t="s">
        <v>110</v>
      </c>
      <c r="J2155" s="56" t="s">
        <v>476</v>
      </c>
      <c r="K2155" s="56" t="s">
        <v>52</v>
      </c>
      <c r="L2155" s="56">
        <v>0</v>
      </c>
      <c r="M2155" s="56" t="str">
        <f t="shared" si="66"/>
        <v>TB_ANA_DD_SALES_ITEM_TM.SALES_CNCL_SUPP_AMT</v>
      </c>
      <c r="N2155" s="54" t="str">
        <f t="shared" si="67"/>
        <v>일매출품목시간^TB_ANA_DD_SALES_ITEM_TM^매출취소공급금액^SALES_CNCL_SUPP_AMT^^NUMBER^20,5^Y^0</v>
      </c>
    </row>
    <row r="2156" spans="1:14" x14ac:dyDescent="0.25">
      <c r="A2156" s="56" t="s">
        <v>673</v>
      </c>
      <c r="B2156" s="56"/>
      <c r="C2156" s="56" t="s">
        <v>375</v>
      </c>
      <c r="D2156" s="56" t="s">
        <v>376</v>
      </c>
      <c r="E2156" s="56" t="s">
        <v>2312</v>
      </c>
      <c r="F2156" s="56" t="s">
        <v>2313</v>
      </c>
      <c r="G2156" s="56"/>
      <c r="H2156" s="56"/>
      <c r="I2156" s="56" t="s">
        <v>110</v>
      </c>
      <c r="J2156" s="56" t="s">
        <v>476</v>
      </c>
      <c r="K2156" s="56" t="s">
        <v>52</v>
      </c>
      <c r="L2156" s="56">
        <v>0</v>
      </c>
      <c r="M2156" s="56" t="str">
        <f t="shared" si="66"/>
        <v>TB_ANA_DD_SALES_ITEM_TM.SALES_CNCL_VAT</v>
      </c>
      <c r="N2156" s="54" t="str">
        <f t="shared" si="67"/>
        <v>일매출품목시간^TB_ANA_DD_SALES_ITEM_TM^매출취소부가세액^SALES_CNCL_VAT^^NUMBER^20,5^Y^0</v>
      </c>
    </row>
    <row r="2157" spans="1:14" x14ac:dyDescent="0.25">
      <c r="A2157" s="56" t="s">
        <v>673</v>
      </c>
      <c r="B2157" s="56"/>
      <c r="C2157" s="56" t="s">
        <v>375</v>
      </c>
      <c r="D2157" s="56" t="s">
        <v>376</v>
      </c>
      <c r="E2157" s="56" t="s">
        <v>53</v>
      </c>
      <c r="F2157" s="56" t="s">
        <v>54</v>
      </c>
      <c r="G2157" s="56"/>
      <c r="H2157" s="56"/>
      <c r="I2157" s="56" t="s">
        <v>37</v>
      </c>
      <c r="J2157" s="56">
        <v>14</v>
      </c>
      <c r="K2157" s="56" t="s">
        <v>52</v>
      </c>
      <c r="L2157" s="56"/>
      <c r="M2157" s="56" t="str">
        <f t="shared" si="66"/>
        <v>TB_ANA_DD_SALES_ITEM_TM.REG_DTM</v>
      </c>
      <c r="N2157" s="54" t="str">
        <f t="shared" si="67"/>
        <v>일매출품목시간^TB_ANA_DD_SALES_ITEM_TM^등록일시^REG_DTM^^VARCHAR2^14^Y^</v>
      </c>
    </row>
    <row r="2158" spans="1:14" x14ac:dyDescent="0.25">
      <c r="A2158" s="56" t="s">
        <v>673</v>
      </c>
      <c r="B2158" s="56"/>
      <c r="C2158" s="56" t="s">
        <v>375</v>
      </c>
      <c r="D2158" s="56" t="s">
        <v>376</v>
      </c>
      <c r="E2158" s="56" t="s">
        <v>55</v>
      </c>
      <c r="F2158" s="56" t="s">
        <v>56</v>
      </c>
      <c r="G2158" s="56"/>
      <c r="H2158" s="56"/>
      <c r="I2158" s="56" t="s">
        <v>37</v>
      </c>
      <c r="J2158" s="56">
        <v>32</v>
      </c>
      <c r="K2158" s="56" t="s">
        <v>52</v>
      </c>
      <c r="L2158" s="56"/>
      <c r="M2158" s="56" t="str">
        <f t="shared" si="66"/>
        <v>TB_ANA_DD_SALES_ITEM_TM.REGR_ID</v>
      </c>
      <c r="N2158" s="54" t="str">
        <f t="shared" si="67"/>
        <v>일매출품목시간^TB_ANA_DD_SALES_ITEM_TM^등록자ID^REGR_ID^^VARCHAR2^32^Y^</v>
      </c>
    </row>
    <row r="2159" spans="1:14" x14ac:dyDescent="0.25">
      <c r="A2159" s="56" t="s">
        <v>673</v>
      </c>
      <c r="B2159" s="56"/>
      <c r="C2159" s="56" t="s">
        <v>375</v>
      </c>
      <c r="D2159" s="56" t="s">
        <v>376</v>
      </c>
      <c r="E2159" s="56" t="s">
        <v>57</v>
      </c>
      <c r="F2159" s="56" t="s">
        <v>58</v>
      </c>
      <c r="G2159" s="56"/>
      <c r="H2159" s="56"/>
      <c r="I2159" s="56" t="s">
        <v>37</v>
      </c>
      <c r="J2159" s="56">
        <v>14</v>
      </c>
      <c r="K2159" s="56" t="s">
        <v>52</v>
      </c>
      <c r="L2159" s="56"/>
      <c r="M2159" s="56" t="str">
        <f t="shared" si="66"/>
        <v>TB_ANA_DD_SALES_ITEM_TM.MOD_DTM</v>
      </c>
      <c r="N2159" s="54" t="str">
        <f t="shared" si="67"/>
        <v>일매출품목시간^TB_ANA_DD_SALES_ITEM_TM^수정일시^MOD_DTM^^VARCHAR2^14^Y^</v>
      </c>
    </row>
    <row r="2160" spans="1:14" x14ac:dyDescent="0.25">
      <c r="A2160" s="56" t="s">
        <v>673</v>
      </c>
      <c r="B2160" s="56"/>
      <c r="C2160" s="56" t="s">
        <v>375</v>
      </c>
      <c r="D2160" s="56" t="s">
        <v>376</v>
      </c>
      <c r="E2160" s="56" t="s">
        <v>59</v>
      </c>
      <c r="F2160" s="56" t="s">
        <v>60</v>
      </c>
      <c r="G2160" s="56"/>
      <c r="H2160" s="56"/>
      <c r="I2160" s="56" t="s">
        <v>37</v>
      </c>
      <c r="J2160" s="56">
        <v>32</v>
      </c>
      <c r="K2160" s="56" t="s">
        <v>52</v>
      </c>
      <c r="L2160" s="56"/>
      <c r="M2160" s="56" t="str">
        <f t="shared" si="66"/>
        <v>TB_ANA_DD_SALES_ITEM_TM.MODR_ID</v>
      </c>
      <c r="N2160" s="54" t="str">
        <f t="shared" si="67"/>
        <v>일매출품목시간^TB_ANA_DD_SALES_ITEM_TM^수정자ID^MODR_ID^^VARCHAR2^32^Y^</v>
      </c>
    </row>
    <row r="2161" spans="1:14" x14ac:dyDescent="0.25">
      <c r="A2161" s="56" t="s">
        <v>673</v>
      </c>
      <c r="B2161" s="56"/>
      <c r="C2161" s="56" t="s">
        <v>375</v>
      </c>
      <c r="D2161" s="56" t="s">
        <v>376</v>
      </c>
      <c r="E2161" s="56" t="s">
        <v>2314</v>
      </c>
      <c r="F2161" s="56" t="s">
        <v>1051</v>
      </c>
      <c r="G2161" s="56"/>
      <c r="H2161" s="56"/>
      <c r="I2161" s="56" t="s">
        <v>110</v>
      </c>
      <c r="J2161" s="56" t="s">
        <v>476</v>
      </c>
      <c r="K2161" s="56" t="s">
        <v>52</v>
      </c>
      <c r="L2161" s="56">
        <v>0</v>
      </c>
      <c r="M2161" s="56" t="str">
        <f t="shared" ref="M2161:M2224" si="68">CONCATENATE(D2161,".",F2161)</f>
        <v>TB_ANA_DD_SALES_ITEM_TM.EXCHG_CLC_AMT</v>
      </c>
      <c r="N2161" s="54" t="str">
        <f t="shared" si="67"/>
        <v>일매출품목시간^TB_ANA_DD_SALES_ITEM_TM^교환회수금액^EXCHG_CLC_AMT^^NUMBER^20,5^Y^0</v>
      </c>
    </row>
    <row r="2162" spans="1:14" x14ac:dyDescent="0.25">
      <c r="A2162" s="56" t="s">
        <v>673</v>
      </c>
      <c r="B2162" s="56"/>
      <c r="C2162" s="56" t="s">
        <v>375</v>
      </c>
      <c r="D2162" s="56" t="s">
        <v>376</v>
      </c>
      <c r="E2162" s="56" t="s">
        <v>2315</v>
      </c>
      <c r="F2162" s="56" t="s">
        <v>1052</v>
      </c>
      <c r="G2162" s="56"/>
      <c r="H2162" s="56"/>
      <c r="I2162" s="56" t="s">
        <v>110</v>
      </c>
      <c r="J2162" s="56" t="s">
        <v>476</v>
      </c>
      <c r="K2162" s="56" t="s">
        <v>52</v>
      </c>
      <c r="L2162" s="56">
        <v>0</v>
      </c>
      <c r="M2162" s="56" t="str">
        <f t="shared" si="68"/>
        <v>TB_ANA_DD_SALES_ITEM_TM.EXCHG_SALE_AMT</v>
      </c>
      <c r="N2162" s="54" t="str">
        <f t="shared" si="67"/>
        <v>일매출품목시간^TB_ANA_DD_SALES_ITEM_TM^교환판매금액^EXCHG_SALE_AMT^^NUMBER^20,5^Y^0</v>
      </c>
    </row>
    <row r="2163" spans="1:14" x14ac:dyDescent="0.25">
      <c r="A2163" s="56" t="s">
        <v>673</v>
      </c>
      <c r="B2163" s="56"/>
      <c r="C2163" s="56" t="s">
        <v>375</v>
      </c>
      <c r="D2163" s="56" t="s">
        <v>376</v>
      </c>
      <c r="E2163" s="56" t="s">
        <v>2316</v>
      </c>
      <c r="F2163" s="56" t="s">
        <v>2317</v>
      </c>
      <c r="G2163" s="56"/>
      <c r="H2163" s="56"/>
      <c r="I2163" s="56" t="s">
        <v>110</v>
      </c>
      <c r="J2163" s="56" t="s">
        <v>476</v>
      </c>
      <c r="K2163" s="56" t="s">
        <v>52</v>
      </c>
      <c r="L2163" s="56">
        <v>0</v>
      </c>
      <c r="M2163" s="56" t="str">
        <f t="shared" si="68"/>
        <v>TB_ANA_DD_SALES_ITEM_TM.EXCHG_CLC_QTY</v>
      </c>
      <c r="N2163" s="54" t="str">
        <f t="shared" si="67"/>
        <v>일매출품목시간^TB_ANA_DD_SALES_ITEM_TM^교환회수수량^EXCHG_CLC_QTY^^NUMBER^20,5^Y^0</v>
      </c>
    </row>
    <row r="2164" spans="1:14" x14ac:dyDescent="0.25">
      <c r="A2164" s="56" t="s">
        <v>673</v>
      </c>
      <c r="B2164" s="56"/>
      <c r="C2164" s="56" t="s">
        <v>375</v>
      </c>
      <c r="D2164" s="56" t="s">
        <v>376</v>
      </c>
      <c r="E2164" s="56" t="s">
        <v>2318</v>
      </c>
      <c r="F2164" s="56" t="s">
        <v>2319</v>
      </c>
      <c r="G2164" s="56"/>
      <c r="H2164" s="56"/>
      <c r="I2164" s="56" t="s">
        <v>110</v>
      </c>
      <c r="J2164" s="56" t="s">
        <v>476</v>
      </c>
      <c r="K2164" s="56" t="s">
        <v>52</v>
      </c>
      <c r="L2164" s="56">
        <v>0</v>
      </c>
      <c r="M2164" s="56" t="str">
        <f t="shared" si="68"/>
        <v>TB_ANA_DD_SALES_ITEM_TM.EXCHG_SALE_QTY</v>
      </c>
      <c r="N2164" s="54" t="str">
        <f t="shared" si="67"/>
        <v>일매출품목시간^TB_ANA_DD_SALES_ITEM_TM^교환판매수량^EXCHG_SALE_QTY^^NUMBER^20,5^Y^0</v>
      </c>
    </row>
    <row r="2165" spans="1:14" x14ac:dyDescent="0.25">
      <c r="A2165" s="56" t="s">
        <v>673</v>
      </c>
      <c r="B2165" s="56"/>
      <c r="C2165" s="56" t="s">
        <v>375</v>
      </c>
      <c r="D2165" s="56" t="s">
        <v>376</v>
      </c>
      <c r="E2165" s="56" t="s">
        <v>1053</v>
      </c>
      <c r="F2165" s="56" t="s">
        <v>1055</v>
      </c>
      <c r="G2165" s="56"/>
      <c r="H2165" s="56"/>
      <c r="I2165" s="56" t="s">
        <v>110</v>
      </c>
      <c r="J2165" s="56" t="s">
        <v>476</v>
      </c>
      <c r="K2165" s="56" t="s">
        <v>52</v>
      </c>
      <c r="L2165" s="56">
        <v>0</v>
      </c>
      <c r="M2165" s="56" t="str">
        <f t="shared" si="68"/>
        <v>TB_ANA_DD_SALES_ITEM_TM.SALES_CNCL_NOR_QTY</v>
      </c>
      <c r="N2165" s="54" t="str">
        <f t="shared" si="67"/>
        <v>일매출품목시간^TB_ANA_DD_SALES_ITEM_TM^매출취소일반수량^SALES_CNCL_NOR_QTY^^NUMBER^20,5^Y^0</v>
      </c>
    </row>
    <row r="2166" spans="1:14" x14ac:dyDescent="0.25">
      <c r="A2166" s="56" t="s">
        <v>673</v>
      </c>
      <c r="B2166" s="56"/>
      <c r="C2166" s="56" t="s">
        <v>375</v>
      </c>
      <c r="D2166" s="56" t="s">
        <v>376</v>
      </c>
      <c r="E2166" s="56" t="s">
        <v>1054</v>
      </c>
      <c r="F2166" s="56" t="s">
        <v>1056</v>
      </c>
      <c r="G2166" s="56"/>
      <c r="H2166" s="56"/>
      <c r="I2166" s="56" t="s">
        <v>110</v>
      </c>
      <c r="J2166" s="56" t="s">
        <v>476</v>
      </c>
      <c r="K2166" s="56" t="s">
        <v>52</v>
      </c>
      <c r="L2166" s="56">
        <v>0</v>
      </c>
      <c r="M2166" s="56" t="str">
        <f t="shared" si="68"/>
        <v>TB_ANA_DD_SALES_ITEM_TM.SALES_CNCL_CLAIM_QTY</v>
      </c>
      <c r="N2166" s="54" t="str">
        <f t="shared" si="67"/>
        <v>일매출품목시간^TB_ANA_DD_SALES_ITEM_TM^매출취소클레임수량^SALES_CNCL_CLAIM_QTY^^NUMBER^20,5^Y^0</v>
      </c>
    </row>
    <row r="2167" spans="1:14" x14ac:dyDescent="0.25">
      <c r="A2167" s="56" t="s">
        <v>673</v>
      </c>
      <c r="B2167" s="56"/>
      <c r="C2167" s="56" t="s">
        <v>375</v>
      </c>
      <c r="D2167" s="56" t="s">
        <v>376</v>
      </c>
      <c r="E2167" s="56" t="s">
        <v>2320</v>
      </c>
      <c r="F2167" s="56" t="s">
        <v>2321</v>
      </c>
      <c r="G2167" s="56"/>
      <c r="H2167" s="56"/>
      <c r="I2167" s="56" t="s">
        <v>110</v>
      </c>
      <c r="J2167" s="56" t="s">
        <v>476</v>
      </c>
      <c r="K2167" s="56" t="s">
        <v>52</v>
      </c>
      <c r="L2167" s="56">
        <v>0</v>
      </c>
      <c r="M2167" s="56" t="str">
        <f t="shared" si="68"/>
        <v>TB_ANA_DD_SALES_ITEM_TM.SALES_CNCL_NOR_AMT</v>
      </c>
      <c r="N2167" s="54" t="str">
        <f t="shared" si="67"/>
        <v>일매출품목시간^TB_ANA_DD_SALES_ITEM_TM^매출취소일반금액^SALES_CNCL_NOR_AMT^^NUMBER^20,5^Y^0</v>
      </c>
    </row>
    <row r="2168" spans="1:14" x14ac:dyDescent="0.25">
      <c r="A2168" s="56" t="s">
        <v>673</v>
      </c>
      <c r="B2168" s="56"/>
      <c r="C2168" s="56" t="s">
        <v>375</v>
      </c>
      <c r="D2168" s="56" t="s">
        <v>376</v>
      </c>
      <c r="E2168" s="56" t="s">
        <v>2322</v>
      </c>
      <c r="F2168" s="56" t="s">
        <v>2323</v>
      </c>
      <c r="G2168" s="56"/>
      <c r="H2168" s="56"/>
      <c r="I2168" s="56" t="s">
        <v>110</v>
      </c>
      <c r="J2168" s="56" t="s">
        <v>476</v>
      </c>
      <c r="K2168" s="56" t="s">
        <v>52</v>
      </c>
      <c r="L2168" s="56">
        <v>0</v>
      </c>
      <c r="M2168" s="56" t="str">
        <f t="shared" si="68"/>
        <v>TB_ANA_DD_SALES_ITEM_TM.SALES_CNCL_CLAIM_AMT</v>
      </c>
      <c r="N2168" s="54" t="str">
        <f t="shared" si="67"/>
        <v>일매출품목시간^TB_ANA_DD_SALES_ITEM_TM^매출취소클레임금액^SALES_CNCL_CLAIM_AMT^^NUMBER^20,5^Y^0</v>
      </c>
    </row>
    <row r="2169" spans="1:14" x14ac:dyDescent="0.25">
      <c r="A2169" s="56" t="s">
        <v>673</v>
      </c>
      <c r="B2169" s="56"/>
      <c r="C2169" s="56" t="s">
        <v>1222</v>
      </c>
      <c r="D2169" s="56" t="s">
        <v>1223</v>
      </c>
      <c r="E2169" s="56" t="s">
        <v>477</v>
      </c>
      <c r="F2169" s="56" t="s">
        <v>479</v>
      </c>
      <c r="G2169" s="56" t="s">
        <v>52</v>
      </c>
      <c r="H2169" s="56"/>
      <c r="I2169" s="56" t="s">
        <v>37</v>
      </c>
      <c r="J2169" s="56">
        <v>8</v>
      </c>
      <c r="K2169" s="56" t="s">
        <v>52</v>
      </c>
      <c r="L2169" s="56"/>
      <c r="M2169" s="56" t="str">
        <f t="shared" si="68"/>
        <v>TB_ANA_DD_SALES_ITEM_AGE.SALES_DT</v>
      </c>
      <c r="N2169" s="54" t="str">
        <f t="shared" si="67"/>
        <v>일매출품목연령대^TB_ANA_DD_SALES_ITEM_AGE^매출일자^SALES_DT^Y^VARCHAR2^8^Y^</v>
      </c>
    </row>
    <row r="2170" spans="1:14" x14ac:dyDescent="0.25">
      <c r="A2170" s="56" t="s">
        <v>673</v>
      </c>
      <c r="B2170" s="56"/>
      <c r="C2170" s="56" t="s">
        <v>1222</v>
      </c>
      <c r="D2170" s="56" t="s">
        <v>1223</v>
      </c>
      <c r="E2170" s="56" t="s">
        <v>472</v>
      </c>
      <c r="F2170" s="56" t="s">
        <v>64</v>
      </c>
      <c r="G2170" s="56" t="s">
        <v>52</v>
      </c>
      <c r="H2170" s="56"/>
      <c r="I2170" s="56" t="s">
        <v>37</v>
      </c>
      <c r="J2170" s="56">
        <v>10</v>
      </c>
      <c r="K2170" s="56" t="s">
        <v>52</v>
      </c>
      <c r="L2170" s="56"/>
      <c r="M2170" s="56" t="str">
        <f t="shared" si="68"/>
        <v>TB_ANA_DD_SALES_ITEM_AGE.SHOP_CD</v>
      </c>
      <c r="N2170" s="54" t="str">
        <f t="shared" si="67"/>
        <v>일매출품목연령대^TB_ANA_DD_SALES_ITEM_AGE^매장코드^SHOP_CD^Y^VARCHAR2^10^Y^</v>
      </c>
    </row>
    <row r="2171" spans="1:14" x14ac:dyDescent="0.25">
      <c r="A2171" s="56" t="s">
        <v>673</v>
      </c>
      <c r="B2171" s="56"/>
      <c r="C2171" s="56" t="s">
        <v>1222</v>
      </c>
      <c r="D2171" s="56" t="s">
        <v>1223</v>
      </c>
      <c r="E2171" s="56" t="s">
        <v>829</v>
      </c>
      <c r="F2171" s="56" t="s">
        <v>838</v>
      </c>
      <c r="G2171" s="56" t="s">
        <v>52</v>
      </c>
      <c r="H2171" s="56"/>
      <c r="I2171" s="56" t="s">
        <v>37</v>
      </c>
      <c r="J2171" s="56">
        <v>20</v>
      </c>
      <c r="K2171" s="56" t="s">
        <v>52</v>
      </c>
      <c r="L2171" s="56"/>
      <c r="M2171" s="56" t="str">
        <f t="shared" si="68"/>
        <v>TB_ANA_DD_SALES_ITEM_AGE.ITEM_CD</v>
      </c>
      <c r="N2171" s="54" t="str">
        <f t="shared" si="67"/>
        <v>일매출품목연령대^TB_ANA_DD_SALES_ITEM_AGE^품목코드^ITEM_CD^Y^VARCHAR2^20^Y^</v>
      </c>
    </row>
    <row r="2172" spans="1:14" x14ac:dyDescent="0.25">
      <c r="A2172" s="56" t="s">
        <v>673</v>
      </c>
      <c r="B2172" s="56"/>
      <c r="C2172" s="56" t="s">
        <v>1222</v>
      </c>
      <c r="D2172" s="56" t="s">
        <v>1223</v>
      </c>
      <c r="E2172" s="56" t="s">
        <v>2324</v>
      </c>
      <c r="F2172" s="56" t="s">
        <v>2325</v>
      </c>
      <c r="G2172" s="56"/>
      <c r="H2172" s="56"/>
      <c r="I2172" s="56" t="s">
        <v>110</v>
      </c>
      <c r="J2172" s="56" t="s">
        <v>476</v>
      </c>
      <c r="K2172" s="56" t="s">
        <v>52</v>
      </c>
      <c r="L2172" s="56">
        <v>0</v>
      </c>
      <c r="M2172" s="56" t="str">
        <f t="shared" si="68"/>
        <v>TB_ANA_DD_SALES_ITEM_AGE.NON_MEM_SALES_QTY</v>
      </c>
      <c r="N2172" s="54" t="str">
        <f t="shared" si="67"/>
        <v>일매출품목연령대^TB_ANA_DD_SALES_ITEM_AGE^비회원매출수량^NON_MEM_SALES_QTY^^NUMBER^20,5^Y^0</v>
      </c>
    </row>
    <row r="2173" spans="1:14" x14ac:dyDescent="0.25">
      <c r="A2173" s="56" t="s">
        <v>673</v>
      </c>
      <c r="B2173" s="56"/>
      <c r="C2173" s="56" t="s">
        <v>1222</v>
      </c>
      <c r="D2173" s="56" t="s">
        <v>1223</v>
      </c>
      <c r="E2173" s="56" t="s">
        <v>2326</v>
      </c>
      <c r="F2173" s="56" t="s">
        <v>2327</v>
      </c>
      <c r="G2173" s="56"/>
      <c r="H2173" s="56"/>
      <c r="I2173" s="56" t="s">
        <v>110</v>
      </c>
      <c r="J2173" s="56" t="s">
        <v>476</v>
      </c>
      <c r="K2173" s="56" t="s">
        <v>52</v>
      </c>
      <c r="L2173" s="56">
        <v>0</v>
      </c>
      <c r="M2173" s="56" t="str">
        <f t="shared" si="68"/>
        <v>TB_ANA_DD_SALES_ITEM_AGE.NOR_MEM_SALES_QTY</v>
      </c>
      <c r="N2173" s="54" t="str">
        <f t="shared" si="67"/>
        <v>일매출품목연령대^TB_ANA_DD_SALES_ITEM_AGE^정회원매출수량^NOR_MEM_SALES_QTY^^NUMBER^20,5^Y^0</v>
      </c>
    </row>
    <row r="2174" spans="1:14" x14ac:dyDescent="0.25">
      <c r="A2174" s="56" t="s">
        <v>673</v>
      </c>
      <c r="B2174" s="56"/>
      <c r="C2174" s="56" t="s">
        <v>1222</v>
      </c>
      <c r="D2174" s="56" t="s">
        <v>1223</v>
      </c>
      <c r="E2174" s="56" t="s">
        <v>2328</v>
      </c>
      <c r="F2174" s="56" t="s">
        <v>2329</v>
      </c>
      <c r="G2174" s="56"/>
      <c r="H2174" s="56"/>
      <c r="I2174" s="56" t="s">
        <v>110</v>
      </c>
      <c r="J2174" s="56" t="s">
        <v>476</v>
      </c>
      <c r="K2174" s="56" t="s">
        <v>52</v>
      </c>
      <c r="L2174" s="56">
        <v>0</v>
      </c>
      <c r="M2174" s="56" t="str">
        <f t="shared" si="68"/>
        <v>TB_ANA_DD_SALES_ITEM_AGE.TMP_MEM_SALES_QTY</v>
      </c>
      <c r="N2174" s="54" t="str">
        <f t="shared" si="67"/>
        <v>일매출품목연령대^TB_ANA_DD_SALES_ITEM_AGE^준회원매출수량^TMP_MEM_SALES_QTY^^NUMBER^20,5^Y^0</v>
      </c>
    </row>
    <row r="2175" spans="1:14" x14ac:dyDescent="0.25">
      <c r="A2175" s="56" t="s">
        <v>673</v>
      </c>
      <c r="B2175" s="56"/>
      <c r="C2175" s="56" t="s">
        <v>1222</v>
      </c>
      <c r="D2175" s="56" t="s">
        <v>1223</v>
      </c>
      <c r="E2175" s="56" t="s">
        <v>2330</v>
      </c>
      <c r="F2175" s="56" t="s">
        <v>2331</v>
      </c>
      <c r="G2175" s="56"/>
      <c r="H2175" s="56"/>
      <c r="I2175" s="56" t="s">
        <v>110</v>
      </c>
      <c r="J2175" s="56" t="s">
        <v>476</v>
      </c>
      <c r="K2175" s="56" t="s">
        <v>52</v>
      </c>
      <c r="L2175" s="56">
        <v>0</v>
      </c>
      <c r="M2175" s="56" t="str">
        <f t="shared" si="68"/>
        <v>TB_ANA_DD_SALES_ITEM_AGE.NON_MEM_XX_SALES_QTY</v>
      </c>
      <c r="N2175" s="54" t="str">
        <f t="shared" si="67"/>
        <v>일매출품목연령대^TB_ANA_DD_SALES_ITEM_AGE^비회원(없음)매출수량^NON_MEM_XX_SALES_QTY^^NUMBER^20,5^Y^0</v>
      </c>
    </row>
    <row r="2176" spans="1:14" x14ac:dyDescent="0.25">
      <c r="A2176" s="56" t="s">
        <v>673</v>
      </c>
      <c r="B2176" s="56"/>
      <c r="C2176" s="56" t="s">
        <v>1222</v>
      </c>
      <c r="D2176" s="56" t="s">
        <v>1223</v>
      </c>
      <c r="E2176" s="56" t="s">
        <v>2332</v>
      </c>
      <c r="F2176" s="56" t="s">
        <v>2333</v>
      </c>
      <c r="G2176" s="56"/>
      <c r="H2176" s="56"/>
      <c r="I2176" s="56" t="s">
        <v>110</v>
      </c>
      <c r="J2176" s="56" t="s">
        <v>476</v>
      </c>
      <c r="K2176" s="56" t="s">
        <v>52</v>
      </c>
      <c r="L2176" s="56">
        <v>0</v>
      </c>
      <c r="M2176" s="56" t="str">
        <f t="shared" si="68"/>
        <v>TB_ANA_DD_SALES_ITEM_AGE.NOR_MEM_XX_SALES_QTY</v>
      </c>
      <c r="N2176" s="54" t="str">
        <f t="shared" si="67"/>
        <v>일매출품목연령대^TB_ANA_DD_SALES_ITEM_AGE^정회원(없음)매출수량^NOR_MEM_XX_SALES_QTY^^NUMBER^20,5^Y^0</v>
      </c>
    </row>
    <row r="2177" spans="1:14" x14ac:dyDescent="0.25">
      <c r="A2177" s="56" t="s">
        <v>673</v>
      </c>
      <c r="B2177" s="56"/>
      <c r="C2177" s="56" t="s">
        <v>1222</v>
      </c>
      <c r="D2177" s="56" t="s">
        <v>1223</v>
      </c>
      <c r="E2177" s="56" t="s">
        <v>2334</v>
      </c>
      <c r="F2177" s="56" t="s">
        <v>2335</v>
      </c>
      <c r="G2177" s="56"/>
      <c r="H2177" s="56"/>
      <c r="I2177" s="56" t="s">
        <v>110</v>
      </c>
      <c r="J2177" s="56" t="s">
        <v>476</v>
      </c>
      <c r="K2177" s="56" t="s">
        <v>52</v>
      </c>
      <c r="L2177" s="56">
        <v>0</v>
      </c>
      <c r="M2177" s="56" t="str">
        <f t="shared" si="68"/>
        <v>TB_ANA_DD_SALES_ITEM_AGE.TMP_MEM_XX_SALES_QTY</v>
      </c>
      <c r="N2177" s="54" t="str">
        <f t="shared" si="67"/>
        <v>일매출품목연령대^TB_ANA_DD_SALES_ITEM_AGE^준회원(없음)매출수량^TMP_MEM_XX_SALES_QTY^^NUMBER^20,5^Y^0</v>
      </c>
    </row>
    <row r="2178" spans="1:14" x14ac:dyDescent="0.25">
      <c r="A2178" s="56" t="s">
        <v>673</v>
      </c>
      <c r="B2178" s="56"/>
      <c r="C2178" s="56" t="s">
        <v>1222</v>
      </c>
      <c r="D2178" s="56" t="s">
        <v>1223</v>
      </c>
      <c r="E2178" s="56" t="s">
        <v>2336</v>
      </c>
      <c r="F2178" s="56" t="s">
        <v>2337</v>
      </c>
      <c r="G2178" s="56"/>
      <c r="H2178" s="56"/>
      <c r="I2178" s="56" t="s">
        <v>110</v>
      </c>
      <c r="J2178" s="56" t="s">
        <v>476</v>
      </c>
      <c r="K2178" s="56" t="s">
        <v>52</v>
      </c>
      <c r="L2178" s="56">
        <v>0</v>
      </c>
      <c r="M2178" s="56" t="str">
        <f t="shared" si="68"/>
        <v>TB_ANA_DD_SALES_ITEM_AGE.AGE_XX_SALES_QTY</v>
      </c>
      <c r="N2178" s="54" t="str">
        <f t="shared" si="67"/>
        <v>일매출품목연령대^TB_ANA_DD_SALES_ITEM_AGE^연령대(없음)매출수량^AGE_XX_SALES_QTY^^NUMBER^20,5^Y^0</v>
      </c>
    </row>
    <row r="2179" spans="1:14" x14ac:dyDescent="0.25">
      <c r="A2179" s="56" t="s">
        <v>673</v>
      </c>
      <c r="B2179" s="56"/>
      <c r="C2179" s="56" t="s">
        <v>1222</v>
      </c>
      <c r="D2179" s="56" t="s">
        <v>1223</v>
      </c>
      <c r="E2179" s="56" t="s">
        <v>2338</v>
      </c>
      <c r="F2179" s="56" t="s">
        <v>2339</v>
      </c>
      <c r="G2179" s="56"/>
      <c r="H2179" s="56"/>
      <c r="I2179" s="56" t="s">
        <v>110</v>
      </c>
      <c r="J2179" s="56" t="s">
        <v>476</v>
      </c>
      <c r="K2179" s="56" t="s">
        <v>52</v>
      </c>
      <c r="L2179" s="56">
        <v>0</v>
      </c>
      <c r="M2179" s="56" t="str">
        <f t="shared" si="68"/>
        <v>TB_ANA_DD_SALES_ITEM_AGE.AGE_01_SALES_QTY</v>
      </c>
      <c r="N2179" s="54" t="str">
        <f t="shared" ref="N2179:N2242" si="69">SUBSTITUTE(CONCATENATE(C2179,"^",D2179,"^",E2179,"^",F2179,"^",G2179,"^",I2179,"^",J2179,"^",K2179,"^",TRIM(L2179)),"~","-")</f>
        <v>일매출품목연령대^TB_ANA_DD_SALES_ITEM_AGE^연령대(00-14)매출수량^AGE_01_SALES_QTY^^NUMBER^20,5^Y^0</v>
      </c>
    </row>
    <row r="2180" spans="1:14" x14ac:dyDescent="0.25">
      <c r="A2180" s="56" t="s">
        <v>673</v>
      </c>
      <c r="B2180" s="56"/>
      <c r="C2180" s="56" t="s">
        <v>1222</v>
      </c>
      <c r="D2180" s="56" t="s">
        <v>1223</v>
      </c>
      <c r="E2180" s="56" t="s">
        <v>2340</v>
      </c>
      <c r="F2180" s="56" t="s">
        <v>1093</v>
      </c>
      <c r="G2180" s="56"/>
      <c r="H2180" s="56"/>
      <c r="I2180" s="56" t="s">
        <v>110</v>
      </c>
      <c r="J2180" s="56" t="s">
        <v>476</v>
      </c>
      <c r="K2180" s="56" t="s">
        <v>52</v>
      </c>
      <c r="L2180" s="56">
        <v>0</v>
      </c>
      <c r="M2180" s="56" t="str">
        <f t="shared" si="68"/>
        <v>TB_ANA_DD_SALES_ITEM_AGE.AGE_02_SALES_QTY</v>
      </c>
      <c r="N2180" s="54" t="str">
        <f t="shared" si="69"/>
        <v>일매출품목연령대^TB_ANA_DD_SALES_ITEM_AGE^연령대(15-19)매출수량^AGE_02_SALES_QTY^^NUMBER^20,5^Y^0</v>
      </c>
    </row>
    <row r="2181" spans="1:14" x14ac:dyDescent="0.25">
      <c r="A2181" s="56" t="s">
        <v>673</v>
      </c>
      <c r="B2181" s="56"/>
      <c r="C2181" s="56" t="s">
        <v>1222</v>
      </c>
      <c r="D2181" s="56" t="s">
        <v>1223</v>
      </c>
      <c r="E2181" s="56" t="s">
        <v>2341</v>
      </c>
      <c r="F2181" s="56" t="s">
        <v>1094</v>
      </c>
      <c r="G2181" s="56"/>
      <c r="H2181" s="56"/>
      <c r="I2181" s="56" t="s">
        <v>110</v>
      </c>
      <c r="J2181" s="56" t="s">
        <v>476</v>
      </c>
      <c r="K2181" s="56" t="s">
        <v>52</v>
      </c>
      <c r="L2181" s="56">
        <v>0</v>
      </c>
      <c r="M2181" s="56" t="str">
        <f t="shared" si="68"/>
        <v>TB_ANA_DD_SALES_ITEM_AGE.AGE_03_SALES_QTY</v>
      </c>
      <c r="N2181" s="54" t="str">
        <f t="shared" si="69"/>
        <v>일매출품목연령대^TB_ANA_DD_SALES_ITEM_AGE^연령대(20-24)매출수량^AGE_03_SALES_QTY^^NUMBER^20,5^Y^0</v>
      </c>
    </row>
    <row r="2182" spans="1:14" x14ac:dyDescent="0.25">
      <c r="A2182" s="56" t="s">
        <v>673</v>
      </c>
      <c r="B2182" s="56"/>
      <c r="C2182" s="56" t="s">
        <v>1222</v>
      </c>
      <c r="D2182" s="56" t="s">
        <v>1223</v>
      </c>
      <c r="E2182" s="56" t="s">
        <v>2342</v>
      </c>
      <c r="F2182" s="56" t="s">
        <v>1095</v>
      </c>
      <c r="G2182" s="56"/>
      <c r="H2182" s="56"/>
      <c r="I2182" s="56" t="s">
        <v>110</v>
      </c>
      <c r="J2182" s="56" t="s">
        <v>476</v>
      </c>
      <c r="K2182" s="56" t="s">
        <v>52</v>
      </c>
      <c r="L2182" s="56">
        <v>0</v>
      </c>
      <c r="M2182" s="56" t="str">
        <f t="shared" si="68"/>
        <v>TB_ANA_DD_SALES_ITEM_AGE.AGE_04_SALES_QTY</v>
      </c>
      <c r="N2182" s="54" t="str">
        <f t="shared" si="69"/>
        <v>일매출품목연령대^TB_ANA_DD_SALES_ITEM_AGE^연령대(25-29)매출수량^AGE_04_SALES_QTY^^NUMBER^20,5^Y^0</v>
      </c>
    </row>
    <row r="2183" spans="1:14" x14ac:dyDescent="0.25">
      <c r="A2183" s="56" t="s">
        <v>673</v>
      </c>
      <c r="B2183" s="56"/>
      <c r="C2183" s="56" t="s">
        <v>1222</v>
      </c>
      <c r="D2183" s="56" t="s">
        <v>1223</v>
      </c>
      <c r="E2183" s="56" t="s">
        <v>2343</v>
      </c>
      <c r="F2183" s="56" t="s">
        <v>1096</v>
      </c>
      <c r="G2183" s="56"/>
      <c r="H2183" s="56"/>
      <c r="I2183" s="56" t="s">
        <v>110</v>
      </c>
      <c r="J2183" s="56" t="s">
        <v>476</v>
      </c>
      <c r="K2183" s="56" t="s">
        <v>52</v>
      </c>
      <c r="L2183" s="56">
        <v>0</v>
      </c>
      <c r="M2183" s="56" t="str">
        <f t="shared" si="68"/>
        <v>TB_ANA_DD_SALES_ITEM_AGE.AGE_05_SALES_QTY</v>
      </c>
      <c r="N2183" s="54" t="str">
        <f t="shared" si="69"/>
        <v>일매출품목연령대^TB_ANA_DD_SALES_ITEM_AGE^연령대(30-34)매출수량^AGE_05_SALES_QTY^^NUMBER^20,5^Y^0</v>
      </c>
    </row>
    <row r="2184" spans="1:14" x14ac:dyDescent="0.25">
      <c r="A2184" s="56" t="s">
        <v>673</v>
      </c>
      <c r="B2184" s="56"/>
      <c r="C2184" s="56" t="s">
        <v>1222</v>
      </c>
      <c r="D2184" s="56" t="s">
        <v>1223</v>
      </c>
      <c r="E2184" s="56" t="s">
        <v>2344</v>
      </c>
      <c r="F2184" s="56" t="s">
        <v>1097</v>
      </c>
      <c r="G2184" s="56"/>
      <c r="H2184" s="56"/>
      <c r="I2184" s="56" t="s">
        <v>110</v>
      </c>
      <c r="J2184" s="56" t="s">
        <v>476</v>
      </c>
      <c r="K2184" s="56" t="s">
        <v>52</v>
      </c>
      <c r="L2184" s="56">
        <v>0</v>
      </c>
      <c r="M2184" s="56" t="str">
        <f t="shared" si="68"/>
        <v>TB_ANA_DD_SALES_ITEM_AGE.AGE_06_SALES_QTY</v>
      </c>
      <c r="N2184" s="54" t="str">
        <f t="shared" si="69"/>
        <v>일매출품목연령대^TB_ANA_DD_SALES_ITEM_AGE^연령대(35-39)매출수량^AGE_06_SALES_QTY^^NUMBER^20,5^Y^0</v>
      </c>
    </row>
    <row r="2185" spans="1:14" x14ac:dyDescent="0.25">
      <c r="A2185" s="56" t="s">
        <v>673</v>
      </c>
      <c r="B2185" s="56"/>
      <c r="C2185" s="56" t="s">
        <v>1222</v>
      </c>
      <c r="D2185" s="56" t="s">
        <v>1223</v>
      </c>
      <c r="E2185" s="56" t="s">
        <v>2345</v>
      </c>
      <c r="F2185" s="56" t="s">
        <v>1098</v>
      </c>
      <c r="G2185" s="56"/>
      <c r="H2185" s="56"/>
      <c r="I2185" s="56" t="s">
        <v>110</v>
      </c>
      <c r="J2185" s="56" t="s">
        <v>476</v>
      </c>
      <c r="K2185" s="56" t="s">
        <v>52</v>
      </c>
      <c r="L2185" s="56">
        <v>0</v>
      </c>
      <c r="M2185" s="56" t="str">
        <f t="shared" si="68"/>
        <v>TB_ANA_DD_SALES_ITEM_AGE.AGE_07_SALES_QTY</v>
      </c>
      <c r="N2185" s="54" t="str">
        <f t="shared" si="69"/>
        <v>일매출품목연령대^TB_ANA_DD_SALES_ITEM_AGE^연령대(40-44)매출수량^AGE_07_SALES_QTY^^NUMBER^20,5^Y^0</v>
      </c>
    </row>
    <row r="2186" spans="1:14" x14ac:dyDescent="0.25">
      <c r="A2186" s="56" t="s">
        <v>673</v>
      </c>
      <c r="B2186" s="56"/>
      <c r="C2186" s="56" t="s">
        <v>1222</v>
      </c>
      <c r="D2186" s="56" t="s">
        <v>1223</v>
      </c>
      <c r="E2186" s="56" t="s">
        <v>2346</v>
      </c>
      <c r="F2186" s="56" t="s">
        <v>1099</v>
      </c>
      <c r="G2186" s="56"/>
      <c r="H2186" s="56"/>
      <c r="I2186" s="56" t="s">
        <v>110</v>
      </c>
      <c r="J2186" s="56" t="s">
        <v>476</v>
      </c>
      <c r="K2186" s="56" t="s">
        <v>52</v>
      </c>
      <c r="L2186" s="56">
        <v>0</v>
      </c>
      <c r="M2186" s="56" t="str">
        <f t="shared" si="68"/>
        <v>TB_ANA_DD_SALES_ITEM_AGE.AGE_08_SALES_QTY</v>
      </c>
      <c r="N2186" s="54" t="str">
        <f t="shared" si="69"/>
        <v>일매출품목연령대^TB_ANA_DD_SALES_ITEM_AGE^연령대(45-49)매출수량^AGE_08_SALES_QTY^^NUMBER^20,5^Y^0</v>
      </c>
    </row>
    <row r="2187" spans="1:14" x14ac:dyDescent="0.25">
      <c r="A2187" s="56" t="s">
        <v>673</v>
      </c>
      <c r="B2187" s="56"/>
      <c r="C2187" s="56" t="s">
        <v>1222</v>
      </c>
      <c r="D2187" s="56" t="s">
        <v>1223</v>
      </c>
      <c r="E2187" s="56" t="s">
        <v>2347</v>
      </c>
      <c r="F2187" s="56" t="s">
        <v>1100</v>
      </c>
      <c r="G2187" s="56"/>
      <c r="H2187" s="56"/>
      <c r="I2187" s="56" t="s">
        <v>110</v>
      </c>
      <c r="J2187" s="56" t="s">
        <v>476</v>
      </c>
      <c r="K2187" s="56" t="s">
        <v>52</v>
      </c>
      <c r="L2187" s="56">
        <v>0</v>
      </c>
      <c r="M2187" s="56" t="str">
        <f t="shared" si="68"/>
        <v>TB_ANA_DD_SALES_ITEM_AGE.AGE_09_SALES_QTY</v>
      </c>
      <c r="N2187" s="54" t="str">
        <f t="shared" si="69"/>
        <v>일매출품목연령대^TB_ANA_DD_SALES_ITEM_AGE^연령대(50-54)매출수량^AGE_09_SALES_QTY^^NUMBER^20,5^Y^0</v>
      </c>
    </row>
    <row r="2188" spans="1:14" x14ac:dyDescent="0.25">
      <c r="A2188" s="56" t="s">
        <v>673</v>
      </c>
      <c r="B2188" s="56"/>
      <c r="C2188" s="56" t="s">
        <v>1222</v>
      </c>
      <c r="D2188" s="56" t="s">
        <v>1223</v>
      </c>
      <c r="E2188" s="56" t="s">
        <v>2348</v>
      </c>
      <c r="F2188" s="56" t="s">
        <v>1101</v>
      </c>
      <c r="G2188" s="56"/>
      <c r="H2188" s="56"/>
      <c r="I2188" s="56" t="s">
        <v>110</v>
      </c>
      <c r="J2188" s="56" t="s">
        <v>476</v>
      </c>
      <c r="K2188" s="56" t="s">
        <v>52</v>
      </c>
      <c r="L2188" s="56">
        <v>0</v>
      </c>
      <c r="M2188" s="56" t="str">
        <f t="shared" si="68"/>
        <v>TB_ANA_DD_SALES_ITEM_AGE.AGE_10_SALES_QTY</v>
      </c>
      <c r="N2188" s="54" t="str">
        <f t="shared" si="69"/>
        <v>일매출품목연령대^TB_ANA_DD_SALES_ITEM_AGE^연령대(55-59)매출수량^AGE_10_SALES_QTY^^NUMBER^20,5^Y^0</v>
      </c>
    </row>
    <row r="2189" spans="1:14" x14ac:dyDescent="0.25">
      <c r="A2189" s="56" t="s">
        <v>673</v>
      </c>
      <c r="B2189" s="56"/>
      <c r="C2189" s="56" t="s">
        <v>1222</v>
      </c>
      <c r="D2189" s="56" t="s">
        <v>1223</v>
      </c>
      <c r="E2189" s="56" t="s">
        <v>2349</v>
      </c>
      <c r="F2189" s="56" t="s">
        <v>1102</v>
      </c>
      <c r="G2189" s="56"/>
      <c r="H2189" s="56"/>
      <c r="I2189" s="56" t="s">
        <v>110</v>
      </c>
      <c r="J2189" s="56" t="s">
        <v>476</v>
      </c>
      <c r="K2189" s="56" t="s">
        <v>52</v>
      </c>
      <c r="L2189" s="56">
        <v>0</v>
      </c>
      <c r="M2189" s="56" t="str">
        <f t="shared" si="68"/>
        <v>TB_ANA_DD_SALES_ITEM_AGE.AGE_11_SALES_QTY</v>
      </c>
      <c r="N2189" s="54" t="str">
        <f t="shared" si="69"/>
        <v>일매출품목연령대^TB_ANA_DD_SALES_ITEM_AGE^연령대(60-99)매출수량^AGE_11_SALES_QTY^^NUMBER^20,5^Y^0</v>
      </c>
    </row>
    <row r="2190" spans="1:14" x14ac:dyDescent="0.25">
      <c r="A2190" s="56" t="s">
        <v>673</v>
      </c>
      <c r="B2190" s="56"/>
      <c r="C2190" s="56" t="s">
        <v>1222</v>
      </c>
      <c r="D2190" s="56" t="s">
        <v>1223</v>
      </c>
      <c r="E2190" s="56" t="s">
        <v>1057</v>
      </c>
      <c r="F2190" s="56" t="s">
        <v>1103</v>
      </c>
      <c r="G2190" s="56"/>
      <c r="H2190" s="56"/>
      <c r="I2190" s="56" t="s">
        <v>110</v>
      </c>
      <c r="J2190" s="56" t="s">
        <v>476</v>
      </c>
      <c r="K2190" s="56" t="s">
        <v>52</v>
      </c>
      <c r="L2190" s="56">
        <v>0</v>
      </c>
      <c r="M2190" s="56" t="str">
        <f t="shared" si="68"/>
        <v>TB_ANA_DD_SALES_ITEM_AGE.NON_MEM_SALES_AMT</v>
      </c>
      <c r="N2190" s="54" t="str">
        <f t="shared" si="69"/>
        <v>일매출품목연령대^TB_ANA_DD_SALES_ITEM_AGE^비회원매출금액^NON_MEM_SALES_AMT^^NUMBER^20,5^Y^0</v>
      </c>
    </row>
    <row r="2191" spans="1:14" x14ac:dyDescent="0.25">
      <c r="A2191" s="56" t="s">
        <v>673</v>
      </c>
      <c r="B2191" s="56"/>
      <c r="C2191" s="56" t="s">
        <v>1222</v>
      </c>
      <c r="D2191" s="56" t="s">
        <v>1223</v>
      </c>
      <c r="E2191" s="56" t="s">
        <v>1058</v>
      </c>
      <c r="F2191" s="56" t="s">
        <v>1104</v>
      </c>
      <c r="G2191" s="56"/>
      <c r="H2191" s="56"/>
      <c r="I2191" s="56" t="s">
        <v>110</v>
      </c>
      <c r="J2191" s="56" t="s">
        <v>476</v>
      </c>
      <c r="K2191" s="56" t="s">
        <v>52</v>
      </c>
      <c r="L2191" s="56">
        <v>0</v>
      </c>
      <c r="M2191" s="56" t="str">
        <f t="shared" si="68"/>
        <v>TB_ANA_DD_SALES_ITEM_AGE.NOR_MEM_SALES_AMT</v>
      </c>
      <c r="N2191" s="54" t="str">
        <f t="shared" si="69"/>
        <v>일매출품목연령대^TB_ANA_DD_SALES_ITEM_AGE^정회원매출금액^NOR_MEM_SALES_AMT^^NUMBER^20,5^Y^0</v>
      </c>
    </row>
    <row r="2192" spans="1:14" x14ac:dyDescent="0.25">
      <c r="A2192" s="56" t="s">
        <v>673</v>
      </c>
      <c r="B2192" s="56"/>
      <c r="C2192" s="56" t="s">
        <v>1222</v>
      </c>
      <c r="D2192" s="56" t="s">
        <v>1223</v>
      </c>
      <c r="E2192" s="56" t="s">
        <v>1059</v>
      </c>
      <c r="F2192" s="56" t="s">
        <v>1105</v>
      </c>
      <c r="G2192" s="56"/>
      <c r="H2192" s="56"/>
      <c r="I2192" s="56" t="s">
        <v>110</v>
      </c>
      <c r="J2192" s="56" t="s">
        <v>476</v>
      </c>
      <c r="K2192" s="56" t="s">
        <v>52</v>
      </c>
      <c r="L2192" s="56">
        <v>0</v>
      </c>
      <c r="M2192" s="56" t="str">
        <f t="shared" si="68"/>
        <v>TB_ANA_DD_SALES_ITEM_AGE.TMP_MEM_SALES_AMT</v>
      </c>
      <c r="N2192" s="54" t="str">
        <f t="shared" si="69"/>
        <v>일매출품목연령대^TB_ANA_DD_SALES_ITEM_AGE^준회원매출금액^TMP_MEM_SALES_AMT^^NUMBER^20,5^Y^0</v>
      </c>
    </row>
    <row r="2193" spans="1:14" x14ac:dyDescent="0.25">
      <c r="A2193" s="56" t="s">
        <v>673</v>
      </c>
      <c r="B2193" s="56"/>
      <c r="C2193" s="56" t="s">
        <v>1222</v>
      </c>
      <c r="D2193" s="56" t="s">
        <v>1223</v>
      </c>
      <c r="E2193" s="56" t="s">
        <v>1060</v>
      </c>
      <c r="F2193" s="56" t="s">
        <v>1106</v>
      </c>
      <c r="G2193" s="56"/>
      <c r="H2193" s="56"/>
      <c r="I2193" s="56" t="s">
        <v>110</v>
      </c>
      <c r="J2193" s="56" t="s">
        <v>476</v>
      </c>
      <c r="K2193" s="56" t="s">
        <v>52</v>
      </c>
      <c r="L2193" s="56">
        <v>0</v>
      </c>
      <c r="M2193" s="56" t="str">
        <f t="shared" si="68"/>
        <v>TB_ANA_DD_SALES_ITEM_AGE.NON_MEM_XX_SALES_AMT</v>
      </c>
      <c r="N2193" s="54" t="str">
        <f t="shared" si="69"/>
        <v>일매출품목연령대^TB_ANA_DD_SALES_ITEM_AGE^비회원(없음)매출금액^NON_MEM_XX_SALES_AMT^^NUMBER^20,5^Y^0</v>
      </c>
    </row>
    <row r="2194" spans="1:14" x14ac:dyDescent="0.25">
      <c r="A2194" s="56" t="s">
        <v>673</v>
      </c>
      <c r="B2194" s="56"/>
      <c r="C2194" s="56" t="s">
        <v>1222</v>
      </c>
      <c r="D2194" s="56" t="s">
        <v>1223</v>
      </c>
      <c r="E2194" s="56" t="s">
        <v>1061</v>
      </c>
      <c r="F2194" s="56" t="s">
        <v>1107</v>
      </c>
      <c r="G2194" s="56"/>
      <c r="H2194" s="56"/>
      <c r="I2194" s="56" t="s">
        <v>110</v>
      </c>
      <c r="J2194" s="56" t="s">
        <v>476</v>
      </c>
      <c r="K2194" s="56" t="s">
        <v>52</v>
      </c>
      <c r="L2194" s="56">
        <v>0</v>
      </c>
      <c r="M2194" s="56" t="str">
        <f t="shared" si="68"/>
        <v>TB_ANA_DD_SALES_ITEM_AGE.NOR_MEM_XX_SALES_AMT</v>
      </c>
      <c r="N2194" s="54" t="str">
        <f t="shared" si="69"/>
        <v>일매출품목연령대^TB_ANA_DD_SALES_ITEM_AGE^정회원(없음)매출금액^NOR_MEM_XX_SALES_AMT^^NUMBER^20,5^Y^0</v>
      </c>
    </row>
    <row r="2195" spans="1:14" x14ac:dyDescent="0.25">
      <c r="A2195" s="56" t="s">
        <v>673</v>
      </c>
      <c r="B2195" s="56"/>
      <c r="C2195" s="56" t="s">
        <v>1222</v>
      </c>
      <c r="D2195" s="56" t="s">
        <v>1223</v>
      </c>
      <c r="E2195" s="56" t="s">
        <v>1062</v>
      </c>
      <c r="F2195" s="56" t="s">
        <v>1108</v>
      </c>
      <c r="G2195" s="56"/>
      <c r="H2195" s="56"/>
      <c r="I2195" s="56" t="s">
        <v>110</v>
      </c>
      <c r="J2195" s="56" t="s">
        <v>476</v>
      </c>
      <c r="K2195" s="56" t="s">
        <v>52</v>
      </c>
      <c r="L2195" s="56">
        <v>0</v>
      </c>
      <c r="M2195" s="56" t="str">
        <f t="shared" si="68"/>
        <v>TB_ANA_DD_SALES_ITEM_AGE.TMP_MEM_XX_SALES_AMT</v>
      </c>
      <c r="N2195" s="54" t="str">
        <f t="shared" si="69"/>
        <v>일매출품목연령대^TB_ANA_DD_SALES_ITEM_AGE^준회원(없음)매출금액^TMP_MEM_XX_SALES_AMT^^NUMBER^20,5^Y^0</v>
      </c>
    </row>
    <row r="2196" spans="1:14" x14ac:dyDescent="0.25">
      <c r="A2196" s="56" t="s">
        <v>673</v>
      </c>
      <c r="B2196" s="56"/>
      <c r="C2196" s="56" t="s">
        <v>1222</v>
      </c>
      <c r="D2196" s="56" t="s">
        <v>1223</v>
      </c>
      <c r="E2196" s="56" t="s">
        <v>1063</v>
      </c>
      <c r="F2196" s="56" t="s">
        <v>1109</v>
      </c>
      <c r="G2196" s="56"/>
      <c r="H2196" s="56"/>
      <c r="I2196" s="56" t="s">
        <v>110</v>
      </c>
      <c r="J2196" s="56" t="s">
        <v>476</v>
      </c>
      <c r="K2196" s="56" t="s">
        <v>52</v>
      </c>
      <c r="L2196" s="56">
        <v>0</v>
      </c>
      <c r="M2196" s="56" t="str">
        <f t="shared" si="68"/>
        <v>TB_ANA_DD_SALES_ITEM_AGE.AGE_XX_SALES_AMT</v>
      </c>
      <c r="N2196" s="54" t="str">
        <f t="shared" si="69"/>
        <v>일매출품목연령대^TB_ANA_DD_SALES_ITEM_AGE^연령대(없음)매출금액^AGE_XX_SALES_AMT^^NUMBER^20,5^Y^0</v>
      </c>
    </row>
    <row r="2197" spans="1:14" x14ac:dyDescent="0.25">
      <c r="A2197" s="56" t="s">
        <v>673</v>
      </c>
      <c r="B2197" s="56"/>
      <c r="C2197" s="56" t="s">
        <v>1222</v>
      </c>
      <c r="D2197" s="56" t="s">
        <v>1223</v>
      </c>
      <c r="E2197" s="56" t="s">
        <v>1064</v>
      </c>
      <c r="F2197" s="56" t="s">
        <v>1110</v>
      </c>
      <c r="G2197" s="56"/>
      <c r="H2197" s="56"/>
      <c r="I2197" s="56" t="s">
        <v>110</v>
      </c>
      <c r="J2197" s="56" t="s">
        <v>476</v>
      </c>
      <c r="K2197" s="56" t="s">
        <v>52</v>
      </c>
      <c r="L2197" s="56">
        <v>0</v>
      </c>
      <c r="M2197" s="56" t="str">
        <f t="shared" si="68"/>
        <v>TB_ANA_DD_SALES_ITEM_AGE.AGE_01_SALES_AMT</v>
      </c>
      <c r="N2197" s="54" t="str">
        <f t="shared" si="69"/>
        <v>일매출품목연령대^TB_ANA_DD_SALES_ITEM_AGE^연령대(00-14)매출금액^AGE_01_SALES_AMT^^NUMBER^20,5^Y^0</v>
      </c>
    </row>
    <row r="2198" spans="1:14" x14ac:dyDescent="0.25">
      <c r="A2198" s="56" t="s">
        <v>673</v>
      </c>
      <c r="B2198" s="56"/>
      <c r="C2198" s="56" t="s">
        <v>1222</v>
      </c>
      <c r="D2198" s="56" t="s">
        <v>1223</v>
      </c>
      <c r="E2198" s="56" t="s">
        <v>1065</v>
      </c>
      <c r="F2198" s="56" t="s">
        <v>1111</v>
      </c>
      <c r="G2198" s="56"/>
      <c r="H2198" s="56"/>
      <c r="I2198" s="56" t="s">
        <v>110</v>
      </c>
      <c r="J2198" s="56" t="s">
        <v>476</v>
      </c>
      <c r="K2198" s="56" t="s">
        <v>52</v>
      </c>
      <c r="L2198" s="56">
        <v>0</v>
      </c>
      <c r="M2198" s="56" t="str">
        <f t="shared" si="68"/>
        <v>TB_ANA_DD_SALES_ITEM_AGE.AGE_02_SALES_AMT</v>
      </c>
      <c r="N2198" s="54" t="str">
        <f t="shared" si="69"/>
        <v>일매출품목연령대^TB_ANA_DD_SALES_ITEM_AGE^연령대(15-19)매출금액^AGE_02_SALES_AMT^^NUMBER^20,5^Y^0</v>
      </c>
    </row>
    <row r="2199" spans="1:14" x14ac:dyDescent="0.25">
      <c r="A2199" s="56" t="s">
        <v>673</v>
      </c>
      <c r="B2199" s="56"/>
      <c r="C2199" s="56" t="s">
        <v>1222</v>
      </c>
      <c r="D2199" s="56" t="s">
        <v>1223</v>
      </c>
      <c r="E2199" s="56" t="s">
        <v>1066</v>
      </c>
      <c r="F2199" s="56" t="s">
        <v>1112</v>
      </c>
      <c r="G2199" s="56"/>
      <c r="H2199" s="56"/>
      <c r="I2199" s="56" t="s">
        <v>110</v>
      </c>
      <c r="J2199" s="56" t="s">
        <v>476</v>
      </c>
      <c r="K2199" s="56" t="s">
        <v>52</v>
      </c>
      <c r="L2199" s="56">
        <v>0</v>
      </c>
      <c r="M2199" s="56" t="str">
        <f t="shared" si="68"/>
        <v>TB_ANA_DD_SALES_ITEM_AGE.AGE_03_SALES_AMT</v>
      </c>
      <c r="N2199" s="54" t="str">
        <f t="shared" si="69"/>
        <v>일매출품목연령대^TB_ANA_DD_SALES_ITEM_AGE^연령대(20-24)매출금액^AGE_03_SALES_AMT^^NUMBER^20,5^Y^0</v>
      </c>
    </row>
    <row r="2200" spans="1:14" x14ac:dyDescent="0.25">
      <c r="A2200" s="56" t="s">
        <v>673</v>
      </c>
      <c r="B2200" s="56"/>
      <c r="C2200" s="56" t="s">
        <v>1222</v>
      </c>
      <c r="D2200" s="56" t="s">
        <v>1223</v>
      </c>
      <c r="E2200" s="56" t="s">
        <v>1067</v>
      </c>
      <c r="F2200" s="56" t="s">
        <v>1113</v>
      </c>
      <c r="G2200" s="56"/>
      <c r="H2200" s="56"/>
      <c r="I2200" s="56" t="s">
        <v>110</v>
      </c>
      <c r="J2200" s="56" t="s">
        <v>476</v>
      </c>
      <c r="K2200" s="56" t="s">
        <v>52</v>
      </c>
      <c r="L2200" s="56">
        <v>0</v>
      </c>
      <c r="M2200" s="56" t="str">
        <f t="shared" si="68"/>
        <v>TB_ANA_DD_SALES_ITEM_AGE.AGE_04_SALES_AMT</v>
      </c>
      <c r="N2200" s="54" t="str">
        <f t="shared" si="69"/>
        <v>일매출품목연령대^TB_ANA_DD_SALES_ITEM_AGE^연령대(25-29)매출금액^AGE_04_SALES_AMT^^NUMBER^20,5^Y^0</v>
      </c>
    </row>
    <row r="2201" spans="1:14" x14ac:dyDescent="0.25">
      <c r="A2201" s="56" t="s">
        <v>673</v>
      </c>
      <c r="B2201" s="56"/>
      <c r="C2201" s="56" t="s">
        <v>1222</v>
      </c>
      <c r="D2201" s="56" t="s">
        <v>1223</v>
      </c>
      <c r="E2201" s="56" t="s">
        <v>1068</v>
      </c>
      <c r="F2201" s="56" t="s">
        <v>1114</v>
      </c>
      <c r="G2201" s="56"/>
      <c r="H2201" s="56"/>
      <c r="I2201" s="56" t="s">
        <v>110</v>
      </c>
      <c r="J2201" s="56" t="s">
        <v>476</v>
      </c>
      <c r="K2201" s="56" t="s">
        <v>52</v>
      </c>
      <c r="L2201" s="56">
        <v>0</v>
      </c>
      <c r="M2201" s="56" t="str">
        <f t="shared" si="68"/>
        <v>TB_ANA_DD_SALES_ITEM_AGE.AGE_05_SALES_AMT</v>
      </c>
      <c r="N2201" s="54" t="str">
        <f t="shared" si="69"/>
        <v>일매출품목연령대^TB_ANA_DD_SALES_ITEM_AGE^연령대(30-34)매출금액^AGE_05_SALES_AMT^^NUMBER^20,5^Y^0</v>
      </c>
    </row>
    <row r="2202" spans="1:14" x14ac:dyDescent="0.25">
      <c r="A2202" s="56" t="s">
        <v>673</v>
      </c>
      <c r="B2202" s="56"/>
      <c r="C2202" s="56" t="s">
        <v>1222</v>
      </c>
      <c r="D2202" s="56" t="s">
        <v>1223</v>
      </c>
      <c r="E2202" s="56" t="s">
        <v>1069</v>
      </c>
      <c r="F2202" s="56" t="s">
        <v>1115</v>
      </c>
      <c r="G2202" s="56"/>
      <c r="H2202" s="56"/>
      <c r="I2202" s="56" t="s">
        <v>110</v>
      </c>
      <c r="J2202" s="56" t="s">
        <v>476</v>
      </c>
      <c r="K2202" s="56" t="s">
        <v>52</v>
      </c>
      <c r="L2202" s="56">
        <v>0</v>
      </c>
      <c r="M2202" s="56" t="str">
        <f t="shared" si="68"/>
        <v>TB_ANA_DD_SALES_ITEM_AGE.AGE_06_SALES_AMT</v>
      </c>
      <c r="N2202" s="54" t="str">
        <f t="shared" si="69"/>
        <v>일매출품목연령대^TB_ANA_DD_SALES_ITEM_AGE^연령대(35-39)매출금액^AGE_06_SALES_AMT^^NUMBER^20,5^Y^0</v>
      </c>
    </row>
    <row r="2203" spans="1:14" x14ac:dyDescent="0.25">
      <c r="A2203" s="56" t="s">
        <v>673</v>
      </c>
      <c r="B2203" s="56"/>
      <c r="C2203" s="56" t="s">
        <v>1222</v>
      </c>
      <c r="D2203" s="56" t="s">
        <v>1223</v>
      </c>
      <c r="E2203" s="56" t="s">
        <v>1070</v>
      </c>
      <c r="F2203" s="56" t="s">
        <v>1116</v>
      </c>
      <c r="G2203" s="56"/>
      <c r="H2203" s="56"/>
      <c r="I2203" s="56" t="s">
        <v>110</v>
      </c>
      <c r="J2203" s="56" t="s">
        <v>476</v>
      </c>
      <c r="K2203" s="56" t="s">
        <v>52</v>
      </c>
      <c r="L2203" s="56">
        <v>0</v>
      </c>
      <c r="M2203" s="56" t="str">
        <f t="shared" si="68"/>
        <v>TB_ANA_DD_SALES_ITEM_AGE.AGE_07_SALES_AMT</v>
      </c>
      <c r="N2203" s="54" t="str">
        <f t="shared" si="69"/>
        <v>일매출품목연령대^TB_ANA_DD_SALES_ITEM_AGE^연령대(40-44)매출금액^AGE_07_SALES_AMT^^NUMBER^20,5^Y^0</v>
      </c>
    </row>
    <row r="2204" spans="1:14" x14ac:dyDescent="0.25">
      <c r="A2204" s="56" t="s">
        <v>673</v>
      </c>
      <c r="B2204" s="56"/>
      <c r="C2204" s="56" t="s">
        <v>1222</v>
      </c>
      <c r="D2204" s="56" t="s">
        <v>1223</v>
      </c>
      <c r="E2204" s="56" t="s">
        <v>1071</v>
      </c>
      <c r="F2204" s="56" t="s">
        <v>1117</v>
      </c>
      <c r="G2204" s="56"/>
      <c r="H2204" s="56"/>
      <c r="I2204" s="56" t="s">
        <v>110</v>
      </c>
      <c r="J2204" s="56" t="s">
        <v>476</v>
      </c>
      <c r="K2204" s="56" t="s">
        <v>52</v>
      </c>
      <c r="L2204" s="56">
        <v>0</v>
      </c>
      <c r="M2204" s="56" t="str">
        <f t="shared" si="68"/>
        <v>TB_ANA_DD_SALES_ITEM_AGE.AGE_08_SALES_AMT</v>
      </c>
      <c r="N2204" s="54" t="str">
        <f t="shared" si="69"/>
        <v>일매출품목연령대^TB_ANA_DD_SALES_ITEM_AGE^연령대(45-49)매출금액^AGE_08_SALES_AMT^^NUMBER^20,5^Y^0</v>
      </c>
    </row>
    <row r="2205" spans="1:14" x14ac:dyDescent="0.25">
      <c r="A2205" s="56" t="s">
        <v>673</v>
      </c>
      <c r="B2205" s="56"/>
      <c r="C2205" s="56" t="s">
        <v>1222</v>
      </c>
      <c r="D2205" s="56" t="s">
        <v>1223</v>
      </c>
      <c r="E2205" s="56" t="s">
        <v>1072</v>
      </c>
      <c r="F2205" s="56" t="s">
        <v>1118</v>
      </c>
      <c r="G2205" s="56"/>
      <c r="H2205" s="56"/>
      <c r="I2205" s="56" t="s">
        <v>110</v>
      </c>
      <c r="J2205" s="56" t="s">
        <v>476</v>
      </c>
      <c r="K2205" s="56" t="s">
        <v>52</v>
      </c>
      <c r="L2205" s="56">
        <v>0</v>
      </c>
      <c r="M2205" s="56" t="str">
        <f t="shared" si="68"/>
        <v>TB_ANA_DD_SALES_ITEM_AGE.AGE_09_SALES_AMT</v>
      </c>
      <c r="N2205" s="54" t="str">
        <f t="shared" si="69"/>
        <v>일매출품목연령대^TB_ANA_DD_SALES_ITEM_AGE^연령대(50-54)매출금액^AGE_09_SALES_AMT^^NUMBER^20,5^Y^0</v>
      </c>
    </row>
    <row r="2206" spans="1:14" x14ac:dyDescent="0.25">
      <c r="A2206" s="56" t="s">
        <v>673</v>
      </c>
      <c r="B2206" s="56"/>
      <c r="C2206" s="56" t="s">
        <v>1222</v>
      </c>
      <c r="D2206" s="56" t="s">
        <v>1223</v>
      </c>
      <c r="E2206" s="56" t="s">
        <v>1073</v>
      </c>
      <c r="F2206" s="56" t="s">
        <v>1119</v>
      </c>
      <c r="G2206" s="56"/>
      <c r="H2206" s="56"/>
      <c r="I2206" s="56" t="s">
        <v>110</v>
      </c>
      <c r="J2206" s="56" t="s">
        <v>476</v>
      </c>
      <c r="K2206" s="56" t="s">
        <v>52</v>
      </c>
      <c r="L2206" s="56">
        <v>0</v>
      </c>
      <c r="M2206" s="56" t="str">
        <f t="shared" si="68"/>
        <v>TB_ANA_DD_SALES_ITEM_AGE.AGE_10_SALES_AMT</v>
      </c>
      <c r="N2206" s="54" t="str">
        <f t="shared" si="69"/>
        <v>일매출품목연령대^TB_ANA_DD_SALES_ITEM_AGE^연령대(55-59)매출금액^AGE_10_SALES_AMT^^NUMBER^20,5^Y^0</v>
      </c>
    </row>
    <row r="2207" spans="1:14" x14ac:dyDescent="0.25">
      <c r="A2207" s="56" t="s">
        <v>673</v>
      </c>
      <c r="B2207" s="56"/>
      <c r="C2207" s="56" t="s">
        <v>1222</v>
      </c>
      <c r="D2207" s="56" t="s">
        <v>1223</v>
      </c>
      <c r="E2207" s="56" t="s">
        <v>1074</v>
      </c>
      <c r="F2207" s="56" t="s">
        <v>1120</v>
      </c>
      <c r="G2207" s="56"/>
      <c r="H2207" s="56"/>
      <c r="I2207" s="56" t="s">
        <v>110</v>
      </c>
      <c r="J2207" s="56" t="s">
        <v>476</v>
      </c>
      <c r="K2207" s="56" t="s">
        <v>52</v>
      </c>
      <c r="L2207" s="56">
        <v>0</v>
      </c>
      <c r="M2207" s="56" t="str">
        <f t="shared" si="68"/>
        <v>TB_ANA_DD_SALES_ITEM_AGE.AGE_11_SALES_AMT</v>
      </c>
      <c r="N2207" s="54" t="str">
        <f t="shared" si="69"/>
        <v>일매출품목연령대^TB_ANA_DD_SALES_ITEM_AGE^연령대(60-99)매출금액^AGE_11_SALES_AMT^^NUMBER^20,5^Y^0</v>
      </c>
    </row>
    <row r="2208" spans="1:14" x14ac:dyDescent="0.25">
      <c r="A2208" s="56" t="s">
        <v>673</v>
      </c>
      <c r="B2208" s="56"/>
      <c r="C2208" s="56" t="s">
        <v>1222</v>
      </c>
      <c r="D2208" s="56" t="s">
        <v>1223</v>
      </c>
      <c r="E2208" s="56" t="s">
        <v>1075</v>
      </c>
      <c r="F2208" s="56" t="s">
        <v>1121</v>
      </c>
      <c r="G2208" s="56"/>
      <c r="H2208" s="56"/>
      <c r="I2208" s="56" t="s">
        <v>110</v>
      </c>
      <c r="J2208" s="56" t="s">
        <v>476</v>
      </c>
      <c r="K2208" s="56" t="s">
        <v>52</v>
      </c>
      <c r="L2208" s="56">
        <v>0</v>
      </c>
      <c r="M2208" s="56" t="str">
        <f t="shared" si="68"/>
        <v>TB_ANA_DD_SALES_ITEM_AGE.NON_MEM_BILL_CNT</v>
      </c>
      <c r="N2208" s="54" t="str">
        <f t="shared" si="69"/>
        <v>일매출품목연령대^TB_ANA_DD_SALES_ITEM_AGE^비회원영수건수^NON_MEM_BILL_CNT^^NUMBER^20,5^Y^0</v>
      </c>
    </row>
    <row r="2209" spans="1:14" x14ac:dyDescent="0.25">
      <c r="A2209" s="56" t="s">
        <v>673</v>
      </c>
      <c r="B2209" s="56"/>
      <c r="C2209" s="56" t="s">
        <v>1222</v>
      </c>
      <c r="D2209" s="56" t="s">
        <v>1223</v>
      </c>
      <c r="E2209" s="56" t="s">
        <v>1076</v>
      </c>
      <c r="F2209" s="56" t="s">
        <v>1122</v>
      </c>
      <c r="G2209" s="56"/>
      <c r="H2209" s="56"/>
      <c r="I2209" s="56" t="s">
        <v>110</v>
      </c>
      <c r="J2209" s="56" t="s">
        <v>476</v>
      </c>
      <c r="K2209" s="56" t="s">
        <v>52</v>
      </c>
      <c r="L2209" s="56">
        <v>0</v>
      </c>
      <c r="M2209" s="56" t="str">
        <f t="shared" si="68"/>
        <v>TB_ANA_DD_SALES_ITEM_AGE.NOR_MEM_BILL_CNT</v>
      </c>
      <c r="N2209" s="54" t="str">
        <f t="shared" si="69"/>
        <v>일매출품목연령대^TB_ANA_DD_SALES_ITEM_AGE^정회원영수건수^NOR_MEM_BILL_CNT^^NUMBER^20,5^Y^0</v>
      </c>
    </row>
    <row r="2210" spans="1:14" x14ac:dyDescent="0.25">
      <c r="A2210" s="56" t="s">
        <v>673</v>
      </c>
      <c r="B2210" s="56"/>
      <c r="C2210" s="56" t="s">
        <v>1222</v>
      </c>
      <c r="D2210" s="56" t="s">
        <v>1223</v>
      </c>
      <c r="E2210" s="56" t="s">
        <v>1077</v>
      </c>
      <c r="F2210" s="56" t="s">
        <v>1123</v>
      </c>
      <c r="G2210" s="56"/>
      <c r="H2210" s="56"/>
      <c r="I2210" s="56" t="s">
        <v>110</v>
      </c>
      <c r="J2210" s="56" t="s">
        <v>476</v>
      </c>
      <c r="K2210" s="56" t="s">
        <v>52</v>
      </c>
      <c r="L2210" s="56">
        <v>0</v>
      </c>
      <c r="M2210" s="56" t="str">
        <f t="shared" si="68"/>
        <v>TB_ANA_DD_SALES_ITEM_AGE.TMP_MEM_BILL_CNT</v>
      </c>
      <c r="N2210" s="54" t="str">
        <f t="shared" si="69"/>
        <v>일매출품목연령대^TB_ANA_DD_SALES_ITEM_AGE^준회원영수건수^TMP_MEM_BILL_CNT^^NUMBER^20,5^Y^0</v>
      </c>
    </row>
    <row r="2211" spans="1:14" x14ac:dyDescent="0.25">
      <c r="A2211" s="56" t="s">
        <v>673</v>
      </c>
      <c r="B2211" s="56"/>
      <c r="C2211" s="56" t="s">
        <v>1222</v>
      </c>
      <c r="D2211" s="56" t="s">
        <v>1223</v>
      </c>
      <c r="E2211" s="56" t="s">
        <v>1078</v>
      </c>
      <c r="F2211" s="56" t="s">
        <v>1124</v>
      </c>
      <c r="G2211" s="56"/>
      <c r="H2211" s="56"/>
      <c r="I2211" s="56" t="s">
        <v>110</v>
      </c>
      <c r="J2211" s="56" t="s">
        <v>476</v>
      </c>
      <c r="K2211" s="56" t="s">
        <v>52</v>
      </c>
      <c r="L2211" s="56">
        <v>0</v>
      </c>
      <c r="M2211" s="56" t="str">
        <f t="shared" si="68"/>
        <v>TB_ANA_DD_SALES_ITEM_AGE.NON_MEM_XX_BILL_CNT</v>
      </c>
      <c r="N2211" s="54" t="str">
        <f t="shared" si="69"/>
        <v>일매출품목연령대^TB_ANA_DD_SALES_ITEM_AGE^비회원(없음)영수건수^NON_MEM_XX_BILL_CNT^^NUMBER^20,5^Y^0</v>
      </c>
    </row>
    <row r="2212" spans="1:14" x14ac:dyDescent="0.25">
      <c r="A2212" s="56" t="s">
        <v>673</v>
      </c>
      <c r="B2212" s="56"/>
      <c r="C2212" s="56" t="s">
        <v>1222</v>
      </c>
      <c r="D2212" s="56" t="s">
        <v>1223</v>
      </c>
      <c r="E2212" s="56" t="s">
        <v>1079</v>
      </c>
      <c r="F2212" s="56" t="s">
        <v>1125</v>
      </c>
      <c r="G2212" s="56"/>
      <c r="H2212" s="56"/>
      <c r="I2212" s="56" t="s">
        <v>110</v>
      </c>
      <c r="J2212" s="56" t="s">
        <v>476</v>
      </c>
      <c r="K2212" s="56" t="s">
        <v>52</v>
      </c>
      <c r="L2212" s="56">
        <v>0</v>
      </c>
      <c r="M2212" s="56" t="str">
        <f t="shared" si="68"/>
        <v>TB_ANA_DD_SALES_ITEM_AGE.NOR_MEM_XX_BILL_CNT</v>
      </c>
      <c r="N2212" s="54" t="str">
        <f t="shared" si="69"/>
        <v>일매출품목연령대^TB_ANA_DD_SALES_ITEM_AGE^정회원(없음)영수건수^NOR_MEM_XX_BILL_CNT^^NUMBER^20,5^Y^0</v>
      </c>
    </row>
    <row r="2213" spans="1:14" x14ac:dyDescent="0.25">
      <c r="A2213" s="56" t="s">
        <v>673</v>
      </c>
      <c r="B2213" s="56"/>
      <c r="C2213" s="56" t="s">
        <v>1222</v>
      </c>
      <c r="D2213" s="56" t="s">
        <v>1223</v>
      </c>
      <c r="E2213" s="56" t="s">
        <v>1080</v>
      </c>
      <c r="F2213" s="56" t="s">
        <v>1126</v>
      </c>
      <c r="G2213" s="56"/>
      <c r="H2213" s="56"/>
      <c r="I2213" s="56" t="s">
        <v>110</v>
      </c>
      <c r="J2213" s="56" t="s">
        <v>476</v>
      </c>
      <c r="K2213" s="56" t="s">
        <v>52</v>
      </c>
      <c r="L2213" s="56">
        <v>0</v>
      </c>
      <c r="M2213" s="56" t="str">
        <f t="shared" si="68"/>
        <v>TB_ANA_DD_SALES_ITEM_AGE.TMP_MEM_XX_BILL_CNT</v>
      </c>
      <c r="N2213" s="54" t="str">
        <f t="shared" si="69"/>
        <v>일매출품목연령대^TB_ANA_DD_SALES_ITEM_AGE^준회원(없음)영수건수^TMP_MEM_XX_BILL_CNT^^NUMBER^20,5^Y^0</v>
      </c>
    </row>
    <row r="2214" spans="1:14" x14ac:dyDescent="0.25">
      <c r="A2214" s="56" t="s">
        <v>673</v>
      </c>
      <c r="B2214" s="56"/>
      <c r="C2214" s="56" t="s">
        <v>1222</v>
      </c>
      <c r="D2214" s="56" t="s">
        <v>1223</v>
      </c>
      <c r="E2214" s="56" t="s">
        <v>1081</v>
      </c>
      <c r="F2214" s="56" t="s">
        <v>1127</v>
      </c>
      <c r="G2214" s="56"/>
      <c r="H2214" s="56"/>
      <c r="I2214" s="56" t="s">
        <v>110</v>
      </c>
      <c r="J2214" s="56" t="s">
        <v>476</v>
      </c>
      <c r="K2214" s="56" t="s">
        <v>52</v>
      </c>
      <c r="L2214" s="56">
        <v>0</v>
      </c>
      <c r="M2214" s="56" t="str">
        <f t="shared" si="68"/>
        <v>TB_ANA_DD_SALES_ITEM_AGE.AGE_XX_BILL_CNT</v>
      </c>
      <c r="N2214" s="54" t="str">
        <f t="shared" si="69"/>
        <v>일매출품목연령대^TB_ANA_DD_SALES_ITEM_AGE^연령대(없음)영수건수^AGE_XX_BILL_CNT^^NUMBER^20,5^Y^0</v>
      </c>
    </row>
    <row r="2215" spans="1:14" x14ac:dyDescent="0.25">
      <c r="A2215" s="56" t="s">
        <v>673</v>
      </c>
      <c r="B2215" s="56"/>
      <c r="C2215" s="56" t="s">
        <v>1222</v>
      </c>
      <c r="D2215" s="56" t="s">
        <v>1223</v>
      </c>
      <c r="E2215" s="56" t="s">
        <v>1082</v>
      </c>
      <c r="F2215" s="56" t="s">
        <v>1128</v>
      </c>
      <c r="G2215" s="56"/>
      <c r="H2215" s="56"/>
      <c r="I2215" s="56" t="s">
        <v>110</v>
      </c>
      <c r="J2215" s="56" t="s">
        <v>476</v>
      </c>
      <c r="K2215" s="56" t="s">
        <v>52</v>
      </c>
      <c r="L2215" s="56">
        <v>0</v>
      </c>
      <c r="M2215" s="56" t="str">
        <f t="shared" si="68"/>
        <v>TB_ANA_DD_SALES_ITEM_AGE.AGE_01_BILL_CNT</v>
      </c>
      <c r="N2215" s="54" t="str">
        <f t="shared" si="69"/>
        <v>일매출품목연령대^TB_ANA_DD_SALES_ITEM_AGE^연령대(00-14)영수건수^AGE_01_BILL_CNT^^NUMBER^20,5^Y^0</v>
      </c>
    </row>
    <row r="2216" spans="1:14" x14ac:dyDescent="0.25">
      <c r="A2216" s="56" t="s">
        <v>673</v>
      </c>
      <c r="B2216" s="56"/>
      <c r="C2216" s="56" t="s">
        <v>1222</v>
      </c>
      <c r="D2216" s="56" t="s">
        <v>1223</v>
      </c>
      <c r="E2216" s="56" t="s">
        <v>1083</v>
      </c>
      <c r="F2216" s="56" t="s">
        <v>1129</v>
      </c>
      <c r="G2216" s="56"/>
      <c r="H2216" s="56"/>
      <c r="I2216" s="56" t="s">
        <v>110</v>
      </c>
      <c r="J2216" s="56" t="s">
        <v>476</v>
      </c>
      <c r="K2216" s="56" t="s">
        <v>52</v>
      </c>
      <c r="L2216" s="56">
        <v>0</v>
      </c>
      <c r="M2216" s="56" t="str">
        <f t="shared" si="68"/>
        <v>TB_ANA_DD_SALES_ITEM_AGE.AGE_02_BILL_CNT</v>
      </c>
      <c r="N2216" s="54" t="str">
        <f t="shared" si="69"/>
        <v>일매출품목연령대^TB_ANA_DD_SALES_ITEM_AGE^연령대(15-19)영수건수^AGE_02_BILL_CNT^^NUMBER^20,5^Y^0</v>
      </c>
    </row>
    <row r="2217" spans="1:14" x14ac:dyDescent="0.25">
      <c r="A2217" s="56" t="s">
        <v>673</v>
      </c>
      <c r="B2217" s="56"/>
      <c r="C2217" s="56" t="s">
        <v>1222</v>
      </c>
      <c r="D2217" s="56" t="s">
        <v>1223</v>
      </c>
      <c r="E2217" s="56" t="s">
        <v>1084</v>
      </c>
      <c r="F2217" s="56" t="s">
        <v>1130</v>
      </c>
      <c r="G2217" s="56"/>
      <c r="H2217" s="56"/>
      <c r="I2217" s="56" t="s">
        <v>110</v>
      </c>
      <c r="J2217" s="56" t="s">
        <v>476</v>
      </c>
      <c r="K2217" s="56" t="s">
        <v>52</v>
      </c>
      <c r="L2217" s="56">
        <v>0</v>
      </c>
      <c r="M2217" s="56" t="str">
        <f t="shared" si="68"/>
        <v>TB_ANA_DD_SALES_ITEM_AGE.AGE_03_BILL_CNT</v>
      </c>
      <c r="N2217" s="54" t="str">
        <f t="shared" si="69"/>
        <v>일매출품목연령대^TB_ANA_DD_SALES_ITEM_AGE^연령대(20-24)영수건수^AGE_03_BILL_CNT^^NUMBER^20,5^Y^0</v>
      </c>
    </row>
    <row r="2218" spans="1:14" x14ac:dyDescent="0.25">
      <c r="A2218" s="56" t="s">
        <v>673</v>
      </c>
      <c r="B2218" s="56"/>
      <c r="C2218" s="56" t="s">
        <v>1222</v>
      </c>
      <c r="D2218" s="56" t="s">
        <v>1223</v>
      </c>
      <c r="E2218" s="56" t="s">
        <v>1085</v>
      </c>
      <c r="F2218" s="56" t="s">
        <v>1131</v>
      </c>
      <c r="G2218" s="56"/>
      <c r="H2218" s="56"/>
      <c r="I2218" s="56" t="s">
        <v>110</v>
      </c>
      <c r="J2218" s="56" t="s">
        <v>476</v>
      </c>
      <c r="K2218" s="56" t="s">
        <v>52</v>
      </c>
      <c r="L2218" s="56">
        <v>0</v>
      </c>
      <c r="M2218" s="56" t="str">
        <f t="shared" si="68"/>
        <v>TB_ANA_DD_SALES_ITEM_AGE.AGE_04_BILL_CNT</v>
      </c>
      <c r="N2218" s="54" t="str">
        <f t="shared" si="69"/>
        <v>일매출품목연령대^TB_ANA_DD_SALES_ITEM_AGE^연령대(25-29)영수건수^AGE_04_BILL_CNT^^NUMBER^20,5^Y^0</v>
      </c>
    </row>
    <row r="2219" spans="1:14" x14ac:dyDescent="0.25">
      <c r="A2219" s="56" t="s">
        <v>673</v>
      </c>
      <c r="B2219" s="56"/>
      <c r="C2219" s="56" t="s">
        <v>1222</v>
      </c>
      <c r="D2219" s="56" t="s">
        <v>1223</v>
      </c>
      <c r="E2219" s="56" t="s">
        <v>1086</v>
      </c>
      <c r="F2219" s="56" t="s">
        <v>1132</v>
      </c>
      <c r="G2219" s="56"/>
      <c r="H2219" s="56"/>
      <c r="I2219" s="56" t="s">
        <v>110</v>
      </c>
      <c r="J2219" s="56" t="s">
        <v>476</v>
      </c>
      <c r="K2219" s="56" t="s">
        <v>52</v>
      </c>
      <c r="L2219" s="56">
        <v>0</v>
      </c>
      <c r="M2219" s="56" t="str">
        <f t="shared" si="68"/>
        <v>TB_ANA_DD_SALES_ITEM_AGE.AGE_05_BILL_CNT</v>
      </c>
      <c r="N2219" s="54" t="str">
        <f t="shared" si="69"/>
        <v>일매출품목연령대^TB_ANA_DD_SALES_ITEM_AGE^연령대(30-34)영수건수^AGE_05_BILL_CNT^^NUMBER^20,5^Y^0</v>
      </c>
    </row>
    <row r="2220" spans="1:14" x14ac:dyDescent="0.25">
      <c r="A2220" s="56" t="s">
        <v>673</v>
      </c>
      <c r="B2220" s="56"/>
      <c r="C2220" s="56" t="s">
        <v>1222</v>
      </c>
      <c r="D2220" s="56" t="s">
        <v>1223</v>
      </c>
      <c r="E2220" s="56" t="s">
        <v>1087</v>
      </c>
      <c r="F2220" s="56" t="s">
        <v>1133</v>
      </c>
      <c r="G2220" s="56"/>
      <c r="H2220" s="56"/>
      <c r="I2220" s="56" t="s">
        <v>110</v>
      </c>
      <c r="J2220" s="56" t="s">
        <v>476</v>
      </c>
      <c r="K2220" s="56" t="s">
        <v>52</v>
      </c>
      <c r="L2220" s="56">
        <v>0</v>
      </c>
      <c r="M2220" s="56" t="str">
        <f t="shared" si="68"/>
        <v>TB_ANA_DD_SALES_ITEM_AGE.AGE_06_BILL_CNT</v>
      </c>
      <c r="N2220" s="54" t="str">
        <f t="shared" si="69"/>
        <v>일매출품목연령대^TB_ANA_DD_SALES_ITEM_AGE^연령대(35-39)영수건수^AGE_06_BILL_CNT^^NUMBER^20,5^Y^0</v>
      </c>
    </row>
    <row r="2221" spans="1:14" x14ac:dyDescent="0.25">
      <c r="A2221" s="56" t="s">
        <v>673</v>
      </c>
      <c r="B2221" s="56"/>
      <c r="C2221" s="56" t="s">
        <v>1222</v>
      </c>
      <c r="D2221" s="56" t="s">
        <v>1223</v>
      </c>
      <c r="E2221" s="56" t="s">
        <v>1088</v>
      </c>
      <c r="F2221" s="56" t="s">
        <v>1134</v>
      </c>
      <c r="G2221" s="56"/>
      <c r="H2221" s="56"/>
      <c r="I2221" s="56" t="s">
        <v>110</v>
      </c>
      <c r="J2221" s="56" t="s">
        <v>476</v>
      </c>
      <c r="K2221" s="56" t="s">
        <v>52</v>
      </c>
      <c r="L2221" s="56">
        <v>0</v>
      </c>
      <c r="M2221" s="56" t="str">
        <f t="shared" si="68"/>
        <v>TB_ANA_DD_SALES_ITEM_AGE.AGE_07_BILL_CNT</v>
      </c>
      <c r="N2221" s="54" t="str">
        <f t="shared" si="69"/>
        <v>일매출품목연령대^TB_ANA_DD_SALES_ITEM_AGE^연령대(40-44)영수건수^AGE_07_BILL_CNT^^NUMBER^20,5^Y^0</v>
      </c>
    </row>
    <row r="2222" spans="1:14" x14ac:dyDescent="0.25">
      <c r="A2222" s="56" t="s">
        <v>673</v>
      </c>
      <c r="B2222" s="56"/>
      <c r="C2222" s="56" t="s">
        <v>1222</v>
      </c>
      <c r="D2222" s="56" t="s">
        <v>1223</v>
      </c>
      <c r="E2222" s="56" t="s">
        <v>1089</v>
      </c>
      <c r="F2222" s="56" t="s">
        <v>1135</v>
      </c>
      <c r="G2222" s="56"/>
      <c r="H2222" s="56"/>
      <c r="I2222" s="56" t="s">
        <v>110</v>
      </c>
      <c r="J2222" s="56" t="s">
        <v>476</v>
      </c>
      <c r="K2222" s="56" t="s">
        <v>52</v>
      </c>
      <c r="L2222" s="56">
        <v>0</v>
      </c>
      <c r="M2222" s="56" t="str">
        <f t="shared" si="68"/>
        <v>TB_ANA_DD_SALES_ITEM_AGE.AGE_08_BILL_CNT</v>
      </c>
      <c r="N2222" s="54" t="str">
        <f t="shared" si="69"/>
        <v>일매출품목연령대^TB_ANA_DD_SALES_ITEM_AGE^연령대(45-49)영수건수^AGE_08_BILL_CNT^^NUMBER^20,5^Y^0</v>
      </c>
    </row>
    <row r="2223" spans="1:14" x14ac:dyDescent="0.25">
      <c r="A2223" s="56" t="s">
        <v>673</v>
      </c>
      <c r="B2223" s="56"/>
      <c r="C2223" s="56" t="s">
        <v>1222</v>
      </c>
      <c r="D2223" s="56" t="s">
        <v>1223</v>
      </c>
      <c r="E2223" s="56" t="s">
        <v>1090</v>
      </c>
      <c r="F2223" s="56" t="s">
        <v>1136</v>
      </c>
      <c r="G2223" s="56"/>
      <c r="H2223" s="56"/>
      <c r="I2223" s="56" t="s">
        <v>110</v>
      </c>
      <c r="J2223" s="56" t="s">
        <v>476</v>
      </c>
      <c r="K2223" s="56" t="s">
        <v>52</v>
      </c>
      <c r="L2223" s="56">
        <v>0</v>
      </c>
      <c r="M2223" s="56" t="str">
        <f t="shared" si="68"/>
        <v>TB_ANA_DD_SALES_ITEM_AGE.AGE_09_BILL_CNT</v>
      </c>
      <c r="N2223" s="54" t="str">
        <f t="shared" si="69"/>
        <v>일매출품목연령대^TB_ANA_DD_SALES_ITEM_AGE^연령대(50-54)영수건수^AGE_09_BILL_CNT^^NUMBER^20,5^Y^0</v>
      </c>
    </row>
    <row r="2224" spans="1:14" x14ac:dyDescent="0.25">
      <c r="A2224" s="56" t="s">
        <v>673</v>
      </c>
      <c r="B2224" s="56"/>
      <c r="C2224" s="56" t="s">
        <v>1222</v>
      </c>
      <c r="D2224" s="56" t="s">
        <v>1223</v>
      </c>
      <c r="E2224" s="56" t="s">
        <v>1091</v>
      </c>
      <c r="F2224" s="56" t="s">
        <v>1137</v>
      </c>
      <c r="G2224" s="56"/>
      <c r="H2224" s="56"/>
      <c r="I2224" s="56" t="s">
        <v>110</v>
      </c>
      <c r="J2224" s="56" t="s">
        <v>476</v>
      </c>
      <c r="K2224" s="56" t="s">
        <v>52</v>
      </c>
      <c r="L2224" s="56">
        <v>0</v>
      </c>
      <c r="M2224" s="56" t="str">
        <f t="shared" si="68"/>
        <v>TB_ANA_DD_SALES_ITEM_AGE.AGE_10_BILL_CNT</v>
      </c>
      <c r="N2224" s="54" t="str">
        <f t="shared" si="69"/>
        <v>일매출품목연령대^TB_ANA_DD_SALES_ITEM_AGE^연령대(55-59)영수건수^AGE_10_BILL_CNT^^NUMBER^20,5^Y^0</v>
      </c>
    </row>
    <row r="2225" spans="1:14" x14ac:dyDescent="0.25">
      <c r="A2225" s="56" t="s">
        <v>673</v>
      </c>
      <c r="B2225" s="56"/>
      <c r="C2225" s="56" t="s">
        <v>1222</v>
      </c>
      <c r="D2225" s="56" t="s">
        <v>1223</v>
      </c>
      <c r="E2225" s="56" t="s">
        <v>1092</v>
      </c>
      <c r="F2225" s="56" t="s">
        <v>1138</v>
      </c>
      <c r="G2225" s="56"/>
      <c r="H2225" s="56"/>
      <c r="I2225" s="56" t="s">
        <v>110</v>
      </c>
      <c r="J2225" s="56" t="s">
        <v>476</v>
      </c>
      <c r="K2225" s="56" t="s">
        <v>52</v>
      </c>
      <c r="L2225" s="56">
        <v>0</v>
      </c>
      <c r="M2225" s="56" t="str">
        <f t="shared" ref="M2225:M2288" si="70">CONCATENATE(D2225,".",F2225)</f>
        <v>TB_ANA_DD_SALES_ITEM_AGE.AGE_11_BILL_CNT</v>
      </c>
      <c r="N2225" s="54" t="str">
        <f t="shared" si="69"/>
        <v>일매출품목연령대^TB_ANA_DD_SALES_ITEM_AGE^연령대(60-99)영수건수^AGE_11_BILL_CNT^^NUMBER^20,5^Y^0</v>
      </c>
    </row>
    <row r="2226" spans="1:14" x14ac:dyDescent="0.25">
      <c r="A2226" s="56" t="s">
        <v>673</v>
      </c>
      <c r="B2226" s="56"/>
      <c r="C2226" s="56" t="s">
        <v>1222</v>
      </c>
      <c r="D2226" s="56" t="s">
        <v>1223</v>
      </c>
      <c r="E2226" s="56" t="s">
        <v>53</v>
      </c>
      <c r="F2226" s="56" t="s">
        <v>54</v>
      </c>
      <c r="G2226" s="56"/>
      <c r="H2226" s="56"/>
      <c r="I2226" s="56" t="s">
        <v>37</v>
      </c>
      <c r="J2226" s="56">
        <v>14</v>
      </c>
      <c r="K2226" s="56" t="s">
        <v>52</v>
      </c>
      <c r="L2226" s="56"/>
      <c r="M2226" s="56" t="str">
        <f t="shared" si="70"/>
        <v>TB_ANA_DD_SALES_ITEM_AGE.REG_DTM</v>
      </c>
      <c r="N2226" s="54" t="str">
        <f t="shared" si="69"/>
        <v>일매출품목연령대^TB_ANA_DD_SALES_ITEM_AGE^등록일시^REG_DTM^^VARCHAR2^14^Y^</v>
      </c>
    </row>
    <row r="2227" spans="1:14" x14ac:dyDescent="0.25">
      <c r="A2227" s="56" t="s">
        <v>673</v>
      </c>
      <c r="B2227" s="56"/>
      <c r="C2227" s="56" t="s">
        <v>1222</v>
      </c>
      <c r="D2227" s="56" t="s">
        <v>1223</v>
      </c>
      <c r="E2227" s="56" t="s">
        <v>55</v>
      </c>
      <c r="F2227" s="56" t="s">
        <v>56</v>
      </c>
      <c r="G2227" s="56"/>
      <c r="H2227" s="56"/>
      <c r="I2227" s="56" t="s">
        <v>37</v>
      </c>
      <c r="J2227" s="56">
        <v>32</v>
      </c>
      <c r="K2227" s="56" t="s">
        <v>52</v>
      </c>
      <c r="L2227" s="56"/>
      <c r="M2227" s="56" t="str">
        <f t="shared" si="70"/>
        <v>TB_ANA_DD_SALES_ITEM_AGE.REGR_ID</v>
      </c>
      <c r="N2227" s="54" t="str">
        <f t="shared" si="69"/>
        <v>일매출품목연령대^TB_ANA_DD_SALES_ITEM_AGE^등록자ID^REGR_ID^^VARCHAR2^32^Y^</v>
      </c>
    </row>
    <row r="2228" spans="1:14" x14ac:dyDescent="0.25">
      <c r="A2228" s="56" t="s">
        <v>673</v>
      </c>
      <c r="B2228" s="56"/>
      <c r="C2228" s="56" t="s">
        <v>1222</v>
      </c>
      <c r="D2228" s="56" t="s">
        <v>1223</v>
      </c>
      <c r="E2228" s="56" t="s">
        <v>57</v>
      </c>
      <c r="F2228" s="56" t="s">
        <v>58</v>
      </c>
      <c r="G2228" s="56"/>
      <c r="H2228" s="56"/>
      <c r="I2228" s="56" t="s">
        <v>37</v>
      </c>
      <c r="J2228" s="56">
        <v>14</v>
      </c>
      <c r="K2228" s="56" t="s">
        <v>52</v>
      </c>
      <c r="L2228" s="56"/>
      <c r="M2228" s="56" t="str">
        <f t="shared" si="70"/>
        <v>TB_ANA_DD_SALES_ITEM_AGE.MOD_DTM</v>
      </c>
      <c r="N2228" s="54" t="str">
        <f t="shared" si="69"/>
        <v>일매출품목연령대^TB_ANA_DD_SALES_ITEM_AGE^수정일시^MOD_DTM^^VARCHAR2^14^Y^</v>
      </c>
    </row>
    <row r="2229" spans="1:14" x14ac:dyDescent="0.25">
      <c r="A2229" s="56" t="s">
        <v>673</v>
      </c>
      <c r="B2229" s="56"/>
      <c r="C2229" s="56" t="s">
        <v>1222</v>
      </c>
      <c r="D2229" s="56" t="s">
        <v>1223</v>
      </c>
      <c r="E2229" s="56" t="s">
        <v>59</v>
      </c>
      <c r="F2229" s="56" t="s">
        <v>60</v>
      </c>
      <c r="G2229" s="56"/>
      <c r="H2229" s="56"/>
      <c r="I2229" s="56" t="s">
        <v>37</v>
      </c>
      <c r="J2229" s="56">
        <v>32</v>
      </c>
      <c r="K2229" s="56" t="s">
        <v>52</v>
      </c>
      <c r="L2229" s="56"/>
      <c r="M2229" s="56" t="str">
        <f t="shared" si="70"/>
        <v>TB_ANA_DD_SALES_ITEM_AGE.MODR_ID</v>
      </c>
      <c r="N2229" s="54" t="str">
        <f t="shared" si="69"/>
        <v>일매출품목연령대^TB_ANA_DD_SALES_ITEM_AGE^수정자ID^MODR_ID^^VARCHAR2^32^Y^</v>
      </c>
    </row>
    <row r="2230" spans="1:14" x14ac:dyDescent="0.25">
      <c r="A2230" s="56" t="s">
        <v>673</v>
      </c>
      <c r="B2230" s="56"/>
      <c r="C2230" s="56" t="s">
        <v>676</v>
      </c>
      <c r="D2230" s="56" t="s">
        <v>677</v>
      </c>
      <c r="E2230" s="56" t="s">
        <v>477</v>
      </c>
      <c r="F2230" s="56" t="s">
        <v>479</v>
      </c>
      <c r="G2230" s="56" t="s">
        <v>52</v>
      </c>
      <c r="H2230" s="56"/>
      <c r="I2230" s="56" t="s">
        <v>37</v>
      </c>
      <c r="J2230" s="56">
        <v>8</v>
      </c>
      <c r="K2230" s="56" t="s">
        <v>52</v>
      </c>
      <c r="L2230" s="56"/>
      <c r="M2230" s="56" t="str">
        <f t="shared" si="70"/>
        <v>TB_ANA_DD_SALES_ITEM_PROM.SALES_DT</v>
      </c>
      <c r="N2230" s="54" t="str">
        <f t="shared" si="69"/>
        <v>일매출품목프로모션^TB_ANA_DD_SALES_ITEM_PROM^매출일자^SALES_DT^Y^VARCHAR2^8^Y^</v>
      </c>
    </row>
    <row r="2231" spans="1:14" x14ac:dyDescent="0.25">
      <c r="A2231" s="56" t="s">
        <v>673</v>
      </c>
      <c r="B2231" s="56"/>
      <c r="C2231" s="56" t="s">
        <v>676</v>
      </c>
      <c r="D2231" s="56" t="s">
        <v>677</v>
      </c>
      <c r="E2231" s="56" t="s">
        <v>472</v>
      </c>
      <c r="F2231" s="56" t="s">
        <v>64</v>
      </c>
      <c r="G2231" s="56" t="s">
        <v>52</v>
      </c>
      <c r="H2231" s="56"/>
      <c r="I2231" s="56" t="s">
        <v>37</v>
      </c>
      <c r="J2231" s="56">
        <v>10</v>
      </c>
      <c r="K2231" s="56" t="s">
        <v>52</v>
      </c>
      <c r="L2231" s="56"/>
      <c r="M2231" s="56" t="str">
        <f t="shared" si="70"/>
        <v>TB_ANA_DD_SALES_ITEM_PROM.SHOP_CD</v>
      </c>
      <c r="N2231" s="54" t="str">
        <f t="shared" si="69"/>
        <v>일매출품목프로모션^TB_ANA_DD_SALES_ITEM_PROM^매장코드^SHOP_CD^Y^VARCHAR2^10^Y^</v>
      </c>
    </row>
    <row r="2232" spans="1:14" x14ac:dyDescent="0.25">
      <c r="A2232" s="56" t="s">
        <v>673</v>
      </c>
      <c r="B2232" s="56"/>
      <c r="C2232" s="56" t="s">
        <v>676</v>
      </c>
      <c r="D2232" s="56" t="s">
        <v>677</v>
      </c>
      <c r="E2232" s="56" t="s">
        <v>765</v>
      </c>
      <c r="F2232" s="56" t="s">
        <v>766</v>
      </c>
      <c r="G2232" s="56" t="s">
        <v>52</v>
      </c>
      <c r="H2232" s="56"/>
      <c r="I2232" s="56" t="s">
        <v>37</v>
      </c>
      <c r="J2232" s="56">
        <v>6</v>
      </c>
      <c r="K2232" s="56" t="s">
        <v>52</v>
      </c>
      <c r="L2232" s="56"/>
      <c r="M2232" s="56" t="str">
        <f t="shared" si="70"/>
        <v>TB_ANA_DD_SALES_ITEM_PROM.PROM_CD</v>
      </c>
      <c r="N2232" s="54" t="str">
        <f t="shared" si="69"/>
        <v>일매출품목프로모션^TB_ANA_DD_SALES_ITEM_PROM^프로모션코드^PROM_CD^Y^VARCHAR2^6^Y^</v>
      </c>
    </row>
    <row r="2233" spans="1:14" x14ac:dyDescent="0.25">
      <c r="A2233" s="56" t="s">
        <v>673</v>
      </c>
      <c r="B2233" s="56"/>
      <c r="C2233" s="56" t="s">
        <v>676</v>
      </c>
      <c r="D2233" s="56" t="s">
        <v>677</v>
      </c>
      <c r="E2233" s="56" t="s">
        <v>829</v>
      </c>
      <c r="F2233" s="56" t="s">
        <v>838</v>
      </c>
      <c r="G2233" s="56" t="s">
        <v>52</v>
      </c>
      <c r="H2233" s="56"/>
      <c r="I2233" s="56" t="s">
        <v>37</v>
      </c>
      <c r="J2233" s="56">
        <v>20</v>
      </c>
      <c r="K2233" s="56" t="s">
        <v>52</v>
      </c>
      <c r="L2233" s="56"/>
      <c r="M2233" s="56" t="str">
        <f t="shared" si="70"/>
        <v>TB_ANA_DD_SALES_ITEM_PROM.ITEM_CD</v>
      </c>
      <c r="N2233" s="54" t="str">
        <f t="shared" si="69"/>
        <v>일매출품목프로모션^TB_ANA_DD_SALES_ITEM_PROM^품목코드^ITEM_CD^Y^VARCHAR2^20^Y^</v>
      </c>
    </row>
    <row r="2234" spans="1:14" x14ac:dyDescent="0.25">
      <c r="A2234" s="56" t="s">
        <v>673</v>
      </c>
      <c r="B2234" s="56"/>
      <c r="C2234" s="56" t="s">
        <v>676</v>
      </c>
      <c r="D2234" s="56" t="s">
        <v>677</v>
      </c>
      <c r="E2234" s="56" t="s">
        <v>1810</v>
      </c>
      <c r="F2234" s="56" t="s">
        <v>1811</v>
      </c>
      <c r="G2234" s="56" t="s">
        <v>52</v>
      </c>
      <c r="H2234" s="56"/>
      <c r="I2234" s="56" t="s">
        <v>37</v>
      </c>
      <c r="J2234" s="56">
        <v>3</v>
      </c>
      <c r="K2234" s="56" t="s">
        <v>52</v>
      </c>
      <c r="L2234" s="56" t="s">
        <v>2379</v>
      </c>
      <c r="M2234" s="56" t="str">
        <f t="shared" si="70"/>
        <v>TB_ANA_DD_SALES_ITEM_PROM.PROM_COND_CD</v>
      </c>
      <c r="N2234" s="54" t="str">
        <f t="shared" si="69"/>
        <v>일매출품목프로모션^TB_ANA_DD_SALES_ITEM_PROM^프로모션조건코드^PROM_COND_CD^Y^VARCHAR2^3^Y^'001'</v>
      </c>
    </row>
    <row r="2235" spans="1:14" x14ac:dyDescent="0.25">
      <c r="A2235" s="56" t="s">
        <v>673</v>
      </c>
      <c r="B2235" s="56"/>
      <c r="C2235" s="56" t="s">
        <v>676</v>
      </c>
      <c r="D2235" s="56" t="s">
        <v>677</v>
      </c>
      <c r="E2235" s="56" t="s">
        <v>1141</v>
      </c>
      <c r="F2235" s="56" t="s">
        <v>1142</v>
      </c>
      <c r="G2235" s="56"/>
      <c r="H2235" s="56"/>
      <c r="I2235" s="56" t="s">
        <v>110</v>
      </c>
      <c r="J2235" s="56" t="s">
        <v>476</v>
      </c>
      <c r="K2235" s="56" t="s">
        <v>52</v>
      </c>
      <c r="L2235" s="56">
        <v>0</v>
      </c>
      <c r="M2235" s="56" t="str">
        <f t="shared" si="70"/>
        <v>TB_ANA_DD_SALES_ITEM_PROM.SALES_QTY</v>
      </c>
      <c r="N2235" s="54" t="str">
        <f t="shared" si="69"/>
        <v>일매출품목프로모션^TB_ANA_DD_SALES_ITEM_PROM^매출수량^SALES_QTY^^NUMBER^20,5^Y^0</v>
      </c>
    </row>
    <row r="2236" spans="1:14" x14ac:dyDescent="0.25">
      <c r="A2236" s="56" t="s">
        <v>673</v>
      </c>
      <c r="B2236" s="56"/>
      <c r="C2236" s="56" t="s">
        <v>676</v>
      </c>
      <c r="D2236" s="56" t="s">
        <v>677</v>
      </c>
      <c r="E2236" s="56" t="s">
        <v>2297</v>
      </c>
      <c r="F2236" s="56" t="s">
        <v>2298</v>
      </c>
      <c r="G2236" s="56"/>
      <c r="H2236" s="56"/>
      <c r="I2236" s="56" t="s">
        <v>110</v>
      </c>
      <c r="J2236" s="56" t="s">
        <v>476</v>
      </c>
      <c r="K2236" s="56" t="s">
        <v>52</v>
      </c>
      <c r="L2236" s="56">
        <v>0</v>
      </c>
      <c r="M2236" s="56" t="str">
        <f t="shared" si="70"/>
        <v>TB_ANA_DD_SALES_ITEM_PROM.PROM_DC_QTY</v>
      </c>
      <c r="N2236" s="54" t="str">
        <f t="shared" si="69"/>
        <v>일매출품목프로모션^TB_ANA_DD_SALES_ITEM_PROM^프로모션할인수량^PROM_DC_QTY^^NUMBER^20,5^Y^0</v>
      </c>
    </row>
    <row r="2237" spans="1:14" x14ac:dyDescent="0.25">
      <c r="A2237" s="56" t="s">
        <v>673</v>
      </c>
      <c r="B2237" s="56"/>
      <c r="C2237" s="56" t="s">
        <v>676</v>
      </c>
      <c r="D2237" s="56" t="s">
        <v>677</v>
      </c>
      <c r="E2237" s="56" t="s">
        <v>833</v>
      </c>
      <c r="F2237" s="56" t="s">
        <v>842</v>
      </c>
      <c r="G2237" s="56"/>
      <c r="H2237" s="56"/>
      <c r="I2237" s="56" t="s">
        <v>110</v>
      </c>
      <c r="J2237" s="56" t="s">
        <v>476</v>
      </c>
      <c r="K2237" s="56" t="s">
        <v>52</v>
      </c>
      <c r="L2237" s="56">
        <v>0</v>
      </c>
      <c r="M2237" s="56" t="str">
        <f t="shared" si="70"/>
        <v>TB_ANA_DD_SALES_ITEM_PROM.PROM_PRESENT_QTY</v>
      </c>
      <c r="N2237" s="54" t="str">
        <f t="shared" si="69"/>
        <v>일매출품목프로모션^TB_ANA_DD_SALES_ITEM_PROM^프로모션증정수량^PROM_PRESENT_QTY^^NUMBER^20,5^Y^0</v>
      </c>
    </row>
    <row r="2238" spans="1:14" x14ac:dyDescent="0.25">
      <c r="A2238" s="56" t="s">
        <v>673</v>
      </c>
      <c r="B2238" s="56"/>
      <c r="C2238" s="56" t="s">
        <v>676</v>
      </c>
      <c r="D2238" s="56" t="s">
        <v>677</v>
      </c>
      <c r="E2238" s="56" t="s">
        <v>2380</v>
      </c>
      <c r="F2238" s="56" t="s">
        <v>2381</v>
      </c>
      <c r="G2238" s="56"/>
      <c r="H2238" s="56"/>
      <c r="I2238" s="56" t="s">
        <v>110</v>
      </c>
      <c r="J2238" s="56" t="s">
        <v>476</v>
      </c>
      <c r="K2238" s="56" t="s">
        <v>52</v>
      </c>
      <c r="L2238" s="56">
        <v>0</v>
      </c>
      <c r="M2238" s="56" t="str">
        <f t="shared" si="70"/>
        <v>TB_ANA_DD_SALES_ITEM_PROM.NON_SALES_DC_QTY</v>
      </c>
      <c r="N2238" s="54" t="str">
        <f t="shared" si="69"/>
        <v>일매출품목프로모션^TB_ANA_DD_SALES_ITEM_PROM^비매출할인수량(미사용)^NON_SALES_DC_QTY^^NUMBER^20,5^Y^0</v>
      </c>
    </row>
    <row r="2239" spans="1:14" x14ac:dyDescent="0.25">
      <c r="A2239" s="56" t="s">
        <v>673</v>
      </c>
      <c r="B2239" s="56"/>
      <c r="C2239" s="56" t="s">
        <v>676</v>
      </c>
      <c r="D2239" s="56" t="s">
        <v>677</v>
      </c>
      <c r="E2239" s="56" t="s">
        <v>485</v>
      </c>
      <c r="F2239" s="56" t="s">
        <v>492</v>
      </c>
      <c r="G2239" s="56"/>
      <c r="H2239" s="56"/>
      <c r="I2239" s="56" t="s">
        <v>110</v>
      </c>
      <c r="J2239" s="56" t="s">
        <v>476</v>
      </c>
      <c r="K2239" s="56" t="s">
        <v>52</v>
      </c>
      <c r="L2239" s="56">
        <v>0</v>
      </c>
      <c r="M2239" s="56" t="str">
        <f t="shared" si="70"/>
        <v>TB_ANA_DD_SALES_ITEM_PROM.SALES_TOT_AMT</v>
      </c>
      <c r="N2239" s="54" t="str">
        <f t="shared" si="69"/>
        <v>일매출품목프로모션^TB_ANA_DD_SALES_ITEM_PROM^매출총금액^SALES_TOT_AMT^^NUMBER^20,5^Y^0</v>
      </c>
    </row>
    <row r="2240" spans="1:14" x14ac:dyDescent="0.25">
      <c r="A2240" s="56" t="s">
        <v>673</v>
      </c>
      <c r="B2240" s="56"/>
      <c r="C2240" s="56" t="s">
        <v>676</v>
      </c>
      <c r="D2240" s="56" t="s">
        <v>677</v>
      </c>
      <c r="E2240" s="56" t="s">
        <v>486</v>
      </c>
      <c r="F2240" s="56" t="s">
        <v>493</v>
      </c>
      <c r="G2240" s="56"/>
      <c r="H2240" s="56"/>
      <c r="I2240" s="56" t="s">
        <v>110</v>
      </c>
      <c r="J2240" s="56" t="s">
        <v>476</v>
      </c>
      <c r="K2240" s="56" t="s">
        <v>52</v>
      </c>
      <c r="L2240" s="56">
        <v>0</v>
      </c>
      <c r="M2240" s="56" t="str">
        <f t="shared" si="70"/>
        <v>TB_ANA_DD_SALES_ITEM_PROM.SALES_AMT</v>
      </c>
      <c r="N2240" s="54" t="str">
        <f t="shared" si="69"/>
        <v>일매출품목프로모션^TB_ANA_DD_SALES_ITEM_PROM^매출금액^SALES_AMT^^NUMBER^20,5^Y^0</v>
      </c>
    </row>
    <row r="2241" spans="1:14" x14ac:dyDescent="0.25">
      <c r="A2241" s="56" t="s">
        <v>673</v>
      </c>
      <c r="B2241" s="56"/>
      <c r="C2241" s="56" t="s">
        <v>676</v>
      </c>
      <c r="D2241" s="56" t="s">
        <v>677</v>
      </c>
      <c r="E2241" s="56" t="s">
        <v>2382</v>
      </c>
      <c r="F2241" s="56" t="s">
        <v>494</v>
      </c>
      <c r="G2241" s="56"/>
      <c r="H2241" s="56"/>
      <c r="I2241" s="56" t="s">
        <v>110</v>
      </c>
      <c r="J2241" s="56" t="s">
        <v>476</v>
      </c>
      <c r="K2241" s="56" t="s">
        <v>52</v>
      </c>
      <c r="L2241" s="56">
        <v>0</v>
      </c>
      <c r="M2241" s="56" t="str">
        <f t="shared" si="70"/>
        <v>TB_ANA_DD_SALES_ITEM_PROM.SALES_SUPP_AMT</v>
      </c>
      <c r="N2241" s="54" t="str">
        <f t="shared" si="69"/>
        <v>일매출품목프로모션^TB_ANA_DD_SALES_ITEM_PROM^매출공급금액(미사용)^SALES_SUPP_AMT^^NUMBER^20,5^Y^0</v>
      </c>
    </row>
    <row r="2242" spans="1:14" x14ac:dyDescent="0.25">
      <c r="A2242" s="56" t="s">
        <v>673</v>
      </c>
      <c r="B2242" s="56"/>
      <c r="C2242" s="56" t="s">
        <v>676</v>
      </c>
      <c r="D2242" s="56" t="s">
        <v>677</v>
      </c>
      <c r="E2242" s="56" t="s">
        <v>2383</v>
      </c>
      <c r="F2242" s="56" t="s">
        <v>1761</v>
      </c>
      <c r="G2242" s="56"/>
      <c r="H2242" s="56"/>
      <c r="I2242" s="56" t="s">
        <v>110</v>
      </c>
      <c r="J2242" s="56" t="s">
        <v>476</v>
      </c>
      <c r="K2242" s="56" t="s">
        <v>52</v>
      </c>
      <c r="L2242" s="56">
        <v>0</v>
      </c>
      <c r="M2242" s="56" t="str">
        <f t="shared" si="70"/>
        <v>TB_ANA_DD_SALES_ITEM_PROM.SALES_VAT</v>
      </c>
      <c r="N2242" s="54" t="str">
        <f t="shared" si="69"/>
        <v>일매출품목프로모션^TB_ANA_DD_SALES_ITEM_PROM^매출부가세액(미사용)^SALES_VAT^^NUMBER^20,5^Y^0</v>
      </c>
    </row>
    <row r="2243" spans="1:14" x14ac:dyDescent="0.25">
      <c r="A2243" s="56" t="s">
        <v>673</v>
      </c>
      <c r="B2243" s="56"/>
      <c r="C2243" s="56" t="s">
        <v>676</v>
      </c>
      <c r="D2243" s="56" t="s">
        <v>677</v>
      </c>
      <c r="E2243" s="56" t="s">
        <v>2384</v>
      </c>
      <c r="F2243" s="56" t="s">
        <v>495</v>
      </c>
      <c r="G2243" s="56"/>
      <c r="H2243" s="56"/>
      <c r="I2243" s="56" t="s">
        <v>110</v>
      </c>
      <c r="J2243" s="56" t="s">
        <v>476</v>
      </c>
      <c r="K2243" s="56" t="s">
        <v>52</v>
      </c>
      <c r="L2243" s="56">
        <v>0</v>
      </c>
      <c r="M2243" s="56" t="str">
        <f t="shared" si="70"/>
        <v>TB_ANA_DD_SALES_ITEM_PROM.DC_AMT</v>
      </c>
      <c r="N2243" s="54" t="str">
        <f t="shared" ref="N2243:N2306" si="71">SUBSTITUTE(CONCATENATE(C2243,"^",D2243,"^",E2243,"^",F2243,"^",G2243,"^",I2243,"^",J2243,"^",K2243,"^",TRIM(L2243)),"~","-")</f>
        <v>일매출품목프로모션^TB_ANA_DD_SALES_ITEM_PROM^할인금액(미사용)^DC_AMT^^NUMBER^20,5^Y^0</v>
      </c>
    </row>
    <row r="2244" spans="1:14" x14ac:dyDescent="0.25">
      <c r="A2244" s="56" t="s">
        <v>673</v>
      </c>
      <c r="B2244" s="56"/>
      <c r="C2244" s="56" t="s">
        <v>676</v>
      </c>
      <c r="D2244" s="56" t="s">
        <v>677</v>
      </c>
      <c r="E2244" s="56" t="s">
        <v>489</v>
      </c>
      <c r="F2244" s="56" t="s">
        <v>496</v>
      </c>
      <c r="G2244" s="56"/>
      <c r="H2244" s="56"/>
      <c r="I2244" s="56" t="s">
        <v>110</v>
      </c>
      <c r="J2244" s="56" t="s">
        <v>476</v>
      </c>
      <c r="K2244" s="56" t="s">
        <v>52</v>
      </c>
      <c r="L2244" s="56">
        <v>0</v>
      </c>
      <c r="M2244" s="56" t="str">
        <f t="shared" si="70"/>
        <v>TB_ANA_DD_SALES_ITEM_PROM.PROM_DC_AMT</v>
      </c>
      <c r="N2244" s="54" t="str">
        <f t="shared" si="71"/>
        <v>일매출품목프로모션^TB_ANA_DD_SALES_ITEM_PROM^프로모션할인금액^PROM_DC_AMT^^NUMBER^20,5^Y^0</v>
      </c>
    </row>
    <row r="2245" spans="1:14" x14ac:dyDescent="0.25">
      <c r="A2245" s="56" t="s">
        <v>673</v>
      </c>
      <c r="B2245" s="56"/>
      <c r="C2245" s="56" t="s">
        <v>676</v>
      </c>
      <c r="D2245" s="56" t="s">
        <v>677</v>
      </c>
      <c r="E2245" s="56" t="s">
        <v>2284</v>
      </c>
      <c r="F2245" s="56" t="s">
        <v>2285</v>
      </c>
      <c r="G2245" s="56"/>
      <c r="H2245" s="56"/>
      <c r="I2245" s="56" t="s">
        <v>110</v>
      </c>
      <c r="J2245" s="56" t="s">
        <v>476</v>
      </c>
      <c r="K2245" s="56" t="s">
        <v>52</v>
      </c>
      <c r="L2245" s="56">
        <v>0</v>
      </c>
      <c r="M2245" s="56" t="str">
        <f t="shared" si="70"/>
        <v>TB_ANA_DD_SALES_ITEM_PROM.PROM_PRESENT_AMT</v>
      </c>
      <c r="N2245" s="54" t="str">
        <f t="shared" si="71"/>
        <v>일매출품목프로모션^TB_ANA_DD_SALES_ITEM_PROM^프로모션증정금액^PROM_PRESENT_AMT^^NUMBER^20,5^Y^0</v>
      </c>
    </row>
    <row r="2246" spans="1:14" x14ac:dyDescent="0.25">
      <c r="A2246" s="56" t="s">
        <v>673</v>
      </c>
      <c r="B2246" s="56"/>
      <c r="C2246" s="56" t="s">
        <v>676</v>
      </c>
      <c r="D2246" s="56" t="s">
        <v>677</v>
      </c>
      <c r="E2246" s="56" t="s">
        <v>2385</v>
      </c>
      <c r="F2246" s="56" t="s">
        <v>497</v>
      </c>
      <c r="G2246" s="56"/>
      <c r="H2246" s="56"/>
      <c r="I2246" s="56" t="s">
        <v>110</v>
      </c>
      <c r="J2246" s="56" t="s">
        <v>476</v>
      </c>
      <c r="K2246" s="56" t="s">
        <v>52</v>
      </c>
      <c r="L2246" s="56">
        <v>0</v>
      </c>
      <c r="M2246" s="56" t="str">
        <f t="shared" si="70"/>
        <v>TB_ANA_DD_SALES_ITEM_PROM.NON_SALES_DC_AMT</v>
      </c>
      <c r="N2246" s="54" t="str">
        <f t="shared" si="71"/>
        <v>일매출품목프로모션^TB_ANA_DD_SALES_ITEM_PROM^비매출할인금액(미사용)^NON_SALES_DC_AMT^^NUMBER^20,5^Y^0</v>
      </c>
    </row>
    <row r="2247" spans="1:14" x14ac:dyDescent="0.25">
      <c r="A2247" s="56" t="s">
        <v>673</v>
      </c>
      <c r="B2247" s="56"/>
      <c r="C2247" s="56" t="s">
        <v>676</v>
      </c>
      <c r="D2247" s="56" t="s">
        <v>677</v>
      </c>
      <c r="E2247" s="56" t="s">
        <v>2307</v>
      </c>
      <c r="F2247" s="56" t="s">
        <v>843</v>
      </c>
      <c r="G2247" s="56"/>
      <c r="H2247" s="56"/>
      <c r="I2247" s="56" t="s">
        <v>110</v>
      </c>
      <c r="J2247" s="56" t="s">
        <v>476</v>
      </c>
      <c r="K2247" s="56" t="s">
        <v>52</v>
      </c>
      <c r="L2247" s="56">
        <v>0</v>
      </c>
      <c r="M2247" s="56" t="str">
        <f t="shared" si="70"/>
        <v>TB_ANA_DD_SALES_ITEM_PROM.SALES_CNCL_QTY</v>
      </c>
      <c r="N2247" s="54" t="str">
        <f t="shared" si="71"/>
        <v>일매출품목프로모션^TB_ANA_DD_SALES_ITEM_PROM^매출취소수량^SALES_CNCL_QTY^^NUMBER^20,5^Y^0</v>
      </c>
    </row>
    <row r="2248" spans="1:14" x14ac:dyDescent="0.25">
      <c r="A2248" s="56" t="s">
        <v>673</v>
      </c>
      <c r="B2248" s="56"/>
      <c r="C2248" s="56" t="s">
        <v>676</v>
      </c>
      <c r="D2248" s="56" t="s">
        <v>677</v>
      </c>
      <c r="E2248" s="56" t="s">
        <v>2268</v>
      </c>
      <c r="F2248" s="56" t="s">
        <v>2269</v>
      </c>
      <c r="G2248" s="56"/>
      <c r="H2248" s="56"/>
      <c r="I2248" s="56" t="s">
        <v>110</v>
      </c>
      <c r="J2248" s="56" t="s">
        <v>476</v>
      </c>
      <c r="K2248" s="56" t="s">
        <v>52</v>
      </c>
      <c r="L2248" s="56">
        <v>0</v>
      </c>
      <c r="M2248" s="56" t="str">
        <f t="shared" si="70"/>
        <v>TB_ANA_DD_SALES_ITEM_PROM.SALES_CNCL_TOT_AMT</v>
      </c>
      <c r="N2248" s="54" t="str">
        <f t="shared" si="71"/>
        <v>일매출품목프로모션^TB_ANA_DD_SALES_ITEM_PROM^매출취소총금액^SALES_CNCL_TOT_AMT^^NUMBER^20,5^Y^0</v>
      </c>
    </row>
    <row r="2249" spans="1:14" x14ac:dyDescent="0.25">
      <c r="A2249" s="56" t="s">
        <v>673</v>
      </c>
      <c r="B2249" s="56"/>
      <c r="C2249" s="56" t="s">
        <v>676</v>
      </c>
      <c r="D2249" s="56" t="s">
        <v>677</v>
      </c>
      <c r="E2249" s="56" t="s">
        <v>2308</v>
      </c>
      <c r="F2249" s="56" t="s">
        <v>2309</v>
      </c>
      <c r="G2249" s="56"/>
      <c r="H2249" s="56"/>
      <c r="I2249" s="56" t="s">
        <v>110</v>
      </c>
      <c r="J2249" s="56" t="s">
        <v>476</v>
      </c>
      <c r="K2249" s="56" t="s">
        <v>52</v>
      </c>
      <c r="L2249" s="56">
        <v>0</v>
      </c>
      <c r="M2249" s="56" t="str">
        <f t="shared" si="70"/>
        <v>TB_ANA_DD_SALES_ITEM_PROM.SALES_CNCL_AMT</v>
      </c>
      <c r="N2249" s="54" t="str">
        <f t="shared" si="71"/>
        <v>일매출품목프로모션^TB_ANA_DD_SALES_ITEM_PROM^매출취소금액^SALES_CNCL_AMT^^NUMBER^20,5^Y^0</v>
      </c>
    </row>
    <row r="2250" spans="1:14" x14ac:dyDescent="0.25">
      <c r="A2250" s="56" t="s">
        <v>673</v>
      </c>
      <c r="B2250" s="56"/>
      <c r="C2250" s="56" t="s">
        <v>676</v>
      </c>
      <c r="D2250" s="56" t="s">
        <v>677</v>
      </c>
      <c r="E2250" s="56" t="s">
        <v>2386</v>
      </c>
      <c r="F2250" s="56" t="s">
        <v>2311</v>
      </c>
      <c r="G2250" s="56"/>
      <c r="H2250" s="56"/>
      <c r="I2250" s="56" t="s">
        <v>110</v>
      </c>
      <c r="J2250" s="56" t="s">
        <v>476</v>
      </c>
      <c r="K2250" s="56" t="s">
        <v>52</v>
      </c>
      <c r="L2250" s="56">
        <v>0</v>
      </c>
      <c r="M2250" s="56" t="str">
        <f t="shared" si="70"/>
        <v>TB_ANA_DD_SALES_ITEM_PROM.SALES_CNCL_SUPP_AMT</v>
      </c>
      <c r="N2250" s="54" t="str">
        <f t="shared" si="71"/>
        <v>일매출품목프로모션^TB_ANA_DD_SALES_ITEM_PROM^매출취소공급금액(미사용)^SALES_CNCL_SUPP_AMT^^NUMBER^20,5^Y^0</v>
      </c>
    </row>
    <row r="2251" spans="1:14" x14ac:dyDescent="0.25">
      <c r="A2251" s="56" t="s">
        <v>673</v>
      </c>
      <c r="B2251" s="56"/>
      <c r="C2251" s="56" t="s">
        <v>676</v>
      </c>
      <c r="D2251" s="56" t="s">
        <v>677</v>
      </c>
      <c r="E2251" s="56" t="s">
        <v>2387</v>
      </c>
      <c r="F2251" s="56" t="s">
        <v>2313</v>
      </c>
      <c r="G2251" s="56"/>
      <c r="H2251" s="56"/>
      <c r="I2251" s="56" t="s">
        <v>110</v>
      </c>
      <c r="J2251" s="56" t="s">
        <v>476</v>
      </c>
      <c r="K2251" s="56" t="s">
        <v>52</v>
      </c>
      <c r="L2251" s="56">
        <v>0</v>
      </c>
      <c r="M2251" s="56" t="str">
        <f t="shared" si="70"/>
        <v>TB_ANA_DD_SALES_ITEM_PROM.SALES_CNCL_VAT</v>
      </c>
      <c r="N2251" s="54" t="str">
        <f t="shared" si="71"/>
        <v>일매출품목프로모션^TB_ANA_DD_SALES_ITEM_PROM^매출취소부가세액(미사용)^SALES_CNCL_VAT^^NUMBER^20,5^Y^0</v>
      </c>
    </row>
    <row r="2252" spans="1:14" x14ac:dyDescent="0.25">
      <c r="A2252" s="56" t="s">
        <v>673</v>
      </c>
      <c r="B2252" s="56"/>
      <c r="C2252" s="56" t="s">
        <v>676</v>
      </c>
      <c r="D2252" s="56" t="s">
        <v>677</v>
      </c>
      <c r="E2252" s="56" t="s">
        <v>53</v>
      </c>
      <c r="F2252" s="56" t="s">
        <v>54</v>
      </c>
      <c r="G2252" s="56"/>
      <c r="H2252" s="56"/>
      <c r="I2252" s="56" t="s">
        <v>37</v>
      </c>
      <c r="J2252" s="56">
        <v>14</v>
      </c>
      <c r="K2252" s="56" t="s">
        <v>52</v>
      </c>
      <c r="L2252" s="56"/>
      <c r="M2252" s="56" t="str">
        <f t="shared" si="70"/>
        <v>TB_ANA_DD_SALES_ITEM_PROM.REG_DTM</v>
      </c>
      <c r="N2252" s="54" t="str">
        <f t="shared" si="71"/>
        <v>일매출품목프로모션^TB_ANA_DD_SALES_ITEM_PROM^등록일시^REG_DTM^^VARCHAR2^14^Y^</v>
      </c>
    </row>
    <row r="2253" spans="1:14" x14ac:dyDescent="0.25">
      <c r="A2253" s="56" t="s">
        <v>673</v>
      </c>
      <c r="B2253" s="56"/>
      <c r="C2253" s="56" t="s">
        <v>676</v>
      </c>
      <c r="D2253" s="56" t="s">
        <v>677</v>
      </c>
      <c r="E2253" s="56" t="s">
        <v>55</v>
      </c>
      <c r="F2253" s="56" t="s">
        <v>56</v>
      </c>
      <c r="G2253" s="56"/>
      <c r="H2253" s="56"/>
      <c r="I2253" s="56" t="s">
        <v>37</v>
      </c>
      <c r="J2253" s="56">
        <v>32</v>
      </c>
      <c r="K2253" s="56" t="s">
        <v>52</v>
      </c>
      <c r="L2253" s="56"/>
      <c r="M2253" s="56" t="str">
        <f t="shared" si="70"/>
        <v>TB_ANA_DD_SALES_ITEM_PROM.REGR_ID</v>
      </c>
      <c r="N2253" s="54" t="str">
        <f t="shared" si="71"/>
        <v>일매출품목프로모션^TB_ANA_DD_SALES_ITEM_PROM^등록자ID^REGR_ID^^VARCHAR2^32^Y^</v>
      </c>
    </row>
    <row r="2254" spans="1:14" x14ac:dyDescent="0.25">
      <c r="A2254" s="56" t="s">
        <v>673</v>
      </c>
      <c r="B2254" s="56"/>
      <c r="C2254" s="56" t="s">
        <v>676</v>
      </c>
      <c r="D2254" s="56" t="s">
        <v>677</v>
      </c>
      <c r="E2254" s="56" t="s">
        <v>57</v>
      </c>
      <c r="F2254" s="56" t="s">
        <v>58</v>
      </c>
      <c r="G2254" s="56"/>
      <c r="H2254" s="56"/>
      <c r="I2254" s="56" t="s">
        <v>37</v>
      </c>
      <c r="J2254" s="56">
        <v>14</v>
      </c>
      <c r="K2254" s="56" t="s">
        <v>52</v>
      </c>
      <c r="L2254" s="56"/>
      <c r="M2254" s="56" t="str">
        <f t="shared" si="70"/>
        <v>TB_ANA_DD_SALES_ITEM_PROM.MOD_DTM</v>
      </c>
      <c r="N2254" s="54" t="str">
        <f t="shared" si="71"/>
        <v>일매출품목프로모션^TB_ANA_DD_SALES_ITEM_PROM^수정일시^MOD_DTM^^VARCHAR2^14^Y^</v>
      </c>
    </row>
    <row r="2255" spans="1:14" x14ac:dyDescent="0.25">
      <c r="A2255" s="56" t="s">
        <v>673</v>
      </c>
      <c r="B2255" s="56"/>
      <c r="C2255" s="56" t="s">
        <v>676</v>
      </c>
      <c r="D2255" s="56" t="s">
        <v>677</v>
      </c>
      <c r="E2255" s="56" t="s">
        <v>59</v>
      </c>
      <c r="F2255" s="56" t="s">
        <v>60</v>
      </c>
      <c r="G2255" s="56"/>
      <c r="H2255" s="56"/>
      <c r="I2255" s="56" t="s">
        <v>37</v>
      </c>
      <c r="J2255" s="56">
        <v>32</v>
      </c>
      <c r="K2255" s="56" t="s">
        <v>52</v>
      </c>
      <c r="L2255" s="56"/>
      <c r="M2255" s="56" t="str">
        <f t="shared" si="70"/>
        <v>TB_ANA_DD_SALES_ITEM_PROM.MODR_ID</v>
      </c>
      <c r="N2255" s="54" t="str">
        <f t="shared" si="71"/>
        <v>일매출품목프로모션^TB_ANA_DD_SALES_ITEM_PROM^수정자ID^MODR_ID^^VARCHAR2^32^Y^</v>
      </c>
    </row>
    <row r="2256" spans="1:14" x14ac:dyDescent="0.25">
      <c r="A2256" s="56" t="s">
        <v>673</v>
      </c>
      <c r="B2256" s="56"/>
      <c r="C2256" s="56" t="s">
        <v>676</v>
      </c>
      <c r="D2256" s="56" t="s">
        <v>677</v>
      </c>
      <c r="E2256" s="56" t="s">
        <v>2388</v>
      </c>
      <c r="F2256" s="56" t="s">
        <v>2389</v>
      </c>
      <c r="G2256" s="56"/>
      <c r="H2256" s="56"/>
      <c r="I2256" s="56" t="s">
        <v>110</v>
      </c>
      <c r="J2256" s="56" t="s">
        <v>476</v>
      </c>
      <c r="K2256" s="56" t="s">
        <v>52</v>
      </c>
      <c r="L2256" s="56">
        <v>0</v>
      </c>
      <c r="M2256" s="56" t="str">
        <f t="shared" si="70"/>
        <v>TB_ANA_DD_SALES_ITEM_PROM.DC_CNCL_AMT</v>
      </c>
      <c r="N2256" s="54" t="str">
        <f t="shared" si="71"/>
        <v>일매출품목프로모션^TB_ANA_DD_SALES_ITEM_PROM^할인취소금액(미사용)^DC_CNCL_AMT^^NUMBER^20,5^Y^0</v>
      </c>
    </row>
    <row r="2257" spans="1:14" x14ac:dyDescent="0.25">
      <c r="A2257" s="56" t="s">
        <v>673</v>
      </c>
      <c r="B2257" s="56"/>
      <c r="C2257" s="56" t="s">
        <v>676</v>
      </c>
      <c r="D2257" s="56" t="s">
        <v>677</v>
      </c>
      <c r="E2257" s="56" t="s">
        <v>2390</v>
      </c>
      <c r="F2257" s="56" t="s">
        <v>2391</v>
      </c>
      <c r="G2257" s="56"/>
      <c r="H2257" s="56"/>
      <c r="I2257" s="56" t="s">
        <v>110</v>
      </c>
      <c r="J2257" s="56" t="s">
        <v>476</v>
      </c>
      <c r="K2257" s="56" t="s">
        <v>52</v>
      </c>
      <c r="L2257" s="56">
        <v>0</v>
      </c>
      <c r="M2257" s="56" t="str">
        <f t="shared" si="70"/>
        <v>TB_ANA_DD_SALES_ITEM_PROM.PROM_DC_CNCL_AMT</v>
      </c>
      <c r="N2257" s="54" t="str">
        <f t="shared" si="71"/>
        <v>일매출품목프로모션^TB_ANA_DD_SALES_ITEM_PROM^프로모션할인취소금액^PROM_DC_CNCL_AMT^^NUMBER^20,5^Y^0</v>
      </c>
    </row>
    <row r="2258" spans="1:14" x14ac:dyDescent="0.25">
      <c r="A2258" s="56" t="s">
        <v>673</v>
      </c>
      <c r="B2258" s="56"/>
      <c r="C2258" s="56" t="s">
        <v>676</v>
      </c>
      <c r="D2258" s="56" t="s">
        <v>677</v>
      </c>
      <c r="E2258" s="56" t="s">
        <v>2392</v>
      </c>
      <c r="F2258" s="56" t="s">
        <v>2393</v>
      </c>
      <c r="G2258" s="56"/>
      <c r="H2258" s="56"/>
      <c r="I2258" s="56" t="s">
        <v>110</v>
      </c>
      <c r="J2258" s="56" t="s">
        <v>476</v>
      </c>
      <c r="K2258" s="56" t="s">
        <v>52</v>
      </c>
      <c r="L2258" s="56">
        <v>0</v>
      </c>
      <c r="M2258" s="56" t="str">
        <f t="shared" si="70"/>
        <v>TB_ANA_DD_SALES_ITEM_PROM.PROM_PRESENT_CNCL_AMT</v>
      </c>
      <c r="N2258" s="54" t="str">
        <f t="shared" si="71"/>
        <v>일매출품목프로모션^TB_ANA_DD_SALES_ITEM_PROM^프로모션증정취소금액^PROM_PRESENT_CNCL_AMT^^NUMBER^20,5^Y^0</v>
      </c>
    </row>
    <row r="2259" spans="1:14" x14ac:dyDescent="0.25">
      <c r="A2259" s="56" t="s">
        <v>673</v>
      </c>
      <c r="B2259" s="56"/>
      <c r="C2259" s="56" t="s">
        <v>676</v>
      </c>
      <c r="D2259" s="56" t="s">
        <v>677</v>
      </c>
      <c r="E2259" s="56" t="s">
        <v>2394</v>
      </c>
      <c r="F2259" s="56" t="s">
        <v>2395</v>
      </c>
      <c r="G2259" s="56"/>
      <c r="H2259" s="56"/>
      <c r="I2259" s="56" t="s">
        <v>110</v>
      </c>
      <c r="J2259" s="56" t="s">
        <v>476</v>
      </c>
      <c r="K2259" s="56" t="s">
        <v>52</v>
      </c>
      <c r="L2259" s="56">
        <v>0</v>
      </c>
      <c r="M2259" s="56" t="str">
        <f t="shared" si="70"/>
        <v>TB_ANA_DD_SALES_ITEM_PROM.NON_SALES_DC_CNCL_AMT</v>
      </c>
      <c r="N2259" s="54" t="str">
        <f t="shared" si="71"/>
        <v>일매출품목프로모션^TB_ANA_DD_SALES_ITEM_PROM^비매출할인취소금액(미사용)^NON_SALES_DC_CNCL_AMT^^NUMBER^20,5^Y^0</v>
      </c>
    </row>
    <row r="2260" spans="1:14" x14ac:dyDescent="0.25">
      <c r="A2260" s="56" t="s">
        <v>673</v>
      </c>
      <c r="B2260" s="56"/>
      <c r="C2260" s="56" t="s">
        <v>676</v>
      </c>
      <c r="D2260" s="56" t="s">
        <v>677</v>
      </c>
      <c r="E2260" s="56" t="s">
        <v>2396</v>
      </c>
      <c r="F2260" s="56" t="s">
        <v>2088</v>
      </c>
      <c r="G2260" s="56"/>
      <c r="H2260" s="56"/>
      <c r="I2260" s="56" t="s">
        <v>37</v>
      </c>
      <c r="J2260" s="56">
        <v>4</v>
      </c>
      <c r="K2260" s="56" t="s">
        <v>52</v>
      </c>
      <c r="L2260" s="56" t="s">
        <v>2397</v>
      </c>
      <c r="M2260" s="56" t="str">
        <f t="shared" si="70"/>
        <v>TB_ANA_DD_SALES_ITEM_PROM.PROM_CLS_CD</v>
      </c>
      <c r="N2260" s="54" t="str">
        <f t="shared" si="71"/>
        <v>일매출품목프로모션^TB_ANA_DD_SALES_ITEM_PROM^프로모션분류코드(미사용)^PROM_CLS_CD^^VARCHAR2^4^Y^'0000'</v>
      </c>
    </row>
    <row r="2261" spans="1:14" x14ac:dyDescent="0.25">
      <c r="A2261" s="56" t="s">
        <v>673</v>
      </c>
      <c r="B2261" s="56"/>
      <c r="C2261" s="56" t="s">
        <v>676</v>
      </c>
      <c r="D2261" s="56" t="s">
        <v>677</v>
      </c>
      <c r="E2261" s="56" t="s">
        <v>2398</v>
      </c>
      <c r="F2261" s="56" t="s">
        <v>2253</v>
      </c>
      <c r="G2261" s="56"/>
      <c r="H2261" s="56"/>
      <c r="I2261" s="56" t="s">
        <v>110</v>
      </c>
      <c r="J2261" s="56" t="s">
        <v>476</v>
      </c>
      <c r="K2261" s="56" t="s">
        <v>52</v>
      </c>
      <c r="L2261" s="56">
        <v>0</v>
      </c>
      <c r="M2261" s="56" t="str">
        <f t="shared" si="70"/>
        <v>TB_ANA_DD_SALES_ITEM_PROM.PROM_USE_POINT_AMT</v>
      </c>
      <c r="N2261" s="54" t="str">
        <f t="shared" si="71"/>
        <v>일매출품목프로모션^TB_ANA_DD_SALES_ITEM_PROM^프로모션사용포인트금액(미사용)^PROM_USE_POINT_AMT^^NUMBER^20,5^Y^0</v>
      </c>
    </row>
    <row r="2262" spans="1:14" x14ac:dyDescent="0.25">
      <c r="A2262" s="56" t="s">
        <v>673</v>
      </c>
      <c r="B2262" s="56"/>
      <c r="C2262" s="56" t="s">
        <v>676</v>
      </c>
      <c r="D2262" s="56" t="s">
        <v>677</v>
      </c>
      <c r="E2262" s="56" t="s">
        <v>2399</v>
      </c>
      <c r="F2262" s="56" t="s">
        <v>2400</v>
      </c>
      <c r="G2262" s="56"/>
      <c r="H2262" s="56"/>
      <c r="I2262" s="56" t="s">
        <v>110</v>
      </c>
      <c r="J2262" s="56" t="s">
        <v>476</v>
      </c>
      <c r="K2262" s="56" t="s">
        <v>52</v>
      </c>
      <c r="L2262" s="56">
        <v>0</v>
      </c>
      <c r="M2262" s="56" t="str">
        <f t="shared" si="70"/>
        <v>TB_ANA_DD_SALES_ITEM_PROM.PROM_DC_CNCL_QTY</v>
      </c>
      <c r="N2262" s="54" t="str">
        <f t="shared" si="71"/>
        <v>일매출품목프로모션^TB_ANA_DD_SALES_ITEM_PROM^프로모션할인취소수량^PROM_DC_CNCL_QTY^^NUMBER^20,5^Y^0</v>
      </c>
    </row>
    <row r="2263" spans="1:14" x14ac:dyDescent="0.25">
      <c r="A2263" s="56" t="s">
        <v>673</v>
      </c>
      <c r="B2263" s="56"/>
      <c r="C2263" s="56" t="s">
        <v>676</v>
      </c>
      <c r="D2263" s="56" t="s">
        <v>677</v>
      </c>
      <c r="E2263" s="56" t="s">
        <v>2401</v>
      </c>
      <c r="F2263" s="56" t="s">
        <v>2402</v>
      </c>
      <c r="G2263" s="56"/>
      <c r="H2263" s="56"/>
      <c r="I2263" s="56" t="s">
        <v>110</v>
      </c>
      <c r="J2263" s="56" t="s">
        <v>476</v>
      </c>
      <c r="K2263" s="56" t="s">
        <v>52</v>
      </c>
      <c r="L2263" s="56">
        <v>0</v>
      </c>
      <c r="M2263" s="56" t="str">
        <f t="shared" si="70"/>
        <v>TB_ANA_DD_SALES_ITEM_PROM.PROM_PRESENT_CNCL_QTY</v>
      </c>
      <c r="N2263" s="54" t="str">
        <f t="shared" si="71"/>
        <v>일매출품목프로모션^TB_ANA_DD_SALES_ITEM_PROM^프로모션증정취소수량^PROM_PRESENT_CNCL_QTY^^NUMBER^20,5^Y^0</v>
      </c>
    </row>
    <row r="2264" spans="1:14" x14ac:dyDescent="0.25">
      <c r="A2264" s="56" t="s">
        <v>673</v>
      </c>
      <c r="B2264" s="56"/>
      <c r="C2264" s="56" t="s">
        <v>676</v>
      </c>
      <c r="D2264" s="56" t="s">
        <v>677</v>
      </c>
      <c r="E2264" s="56" t="s">
        <v>2403</v>
      </c>
      <c r="F2264" s="56" t="s">
        <v>2281</v>
      </c>
      <c r="G2264" s="56"/>
      <c r="H2264" s="56"/>
      <c r="I2264" s="56" t="s">
        <v>110</v>
      </c>
      <c r="J2264" s="56" t="s">
        <v>476</v>
      </c>
      <c r="K2264" s="56" t="s">
        <v>52</v>
      </c>
      <c r="L2264" s="56">
        <v>0</v>
      </c>
      <c r="M2264" s="56" t="str">
        <f t="shared" si="70"/>
        <v>TB_ANA_DD_SALES_ITEM_PROM.PROM_USE_POINT_CNCL_AMT</v>
      </c>
      <c r="N2264" s="54" t="str">
        <f t="shared" si="71"/>
        <v>일매출품목프로모션^TB_ANA_DD_SALES_ITEM_PROM^프로모션사용포인트취소금액(미사용)^PROM_USE_POINT_CNCL_AMT^^NUMBER^20,5^Y^0</v>
      </c>
    </row>
    <row r="2265" spans="1:14" x14ac:dyDescent="0.25">
      <c r="A2265" s="56" t="s">
        <v>673</v>
      </c>
      <c r="B2265" s="56"/>
      <c r="C2265" s="56" t="s">
        <v>676</v>
      </c>
      <c r="D2265" s="56" t="s">
        <v>677</v>
      </c>
      <c r="E2265" s="56" t="s">
        <v>2254</v>
      </c>
      <c r="F2265" s="56" t="s">
        <v>2255</v>
      </c>
      <c r="G2265" s="56"/>
      <c r="H2265" s="56"/>
      <c r="I2265" s="56" t="s">
        <v>110</v>
      </c>
      <c r="J2265" s="56" t="s">
        <v>476</v>
      </c>
      <c r="K2265" s="56" t="s">
        <v>52</v>
      </c>
      <c r="L2265" s="56">
        <v>0</v>
      </c>
      <c r="M2265" s="56" t="str">
        <f t="shared" si="70"/>
        <v>TB_ANA_DD_SALES_ITEM_PROM.ACC_POINT_AMT</v>
      </c>
      <c r="N2265" s="54" t="str">
        <f t="shared" si="71"/>
        <v>일매출품목프로모션^TB_ANA_DD_SALES_ITEM_PROM^적립포인트금액^ACC_POINT_AMT^^NUMBER^20,5^Y^0</v>
      </c>
    </row>
    <row r="2266" spans="1:14" x14ac:dyDescent="0.25">
      <c r="A2266" s="56" t="s">
        <v>673</v>
      </c>
      <c r="B2266" s="56"/>
      <c r="C2266" s="56" t="s">
        <v>676</v>
      </c>
      <c r="D2266" s="56" t="s">
        <v>677</v>
      </c>
      <c r="E2266" s="56" t="s">
        <v>2282</v>
      </c>
      <c r="F2266" s="56" t="s">
        <v>2283</v>
      </c>
      <c r="G2266" s="56"/>
      <c r="H2266" s="56"/>
      <c r="I2266" s="56" t="s">
        <v>110</v>
      </c>
      <c r="J2266" s="56" t="s">
        <v>476</v>
      </c>
      <c r="K2266" s="56" t="s">
        <v>52</v>
      </c>
      <c r="L2266" s="56">
        <v>0</v>
      </c>
      <c r="M2266" s="56" t="str">
        <f t="shared" si="70"/>
        <v>TB_ANA_DD_SALES_ITEM_PROM.ACC_POINT_CNCL_AMT</v>
      </c>
      <c r="N2266" s="54" t="str">
        <f t="shared" si="71"/>
        <v>일매출품목프로모션^TB_ANA_DD_SALES_ITEM_PROM^적립포인트취소금액^ACC_POINT_CNCL_AMT^^NUMBER^20,5^Y^0</v>
      </c>
    </row>
    <row r="2267" spans="1:14" x14ac:dyDescent="0.25">
      <c r="A2267" s="56" t="s">
        <v>673</v>
      </c>
      <c r="B2267" s="56"/>
      <c r="C2267" s="56" t="s">
        <v>676</v>
      </c>
      <c r="D2267" s="56" t="s">
        <v>677</v>
      </c>
      <c r="E2267" s="56" t="s">
        <v>2404</v>
      </c>
      <c r="F2267" s="56" t="s">
        <v>2405</v>
      </c>
      <c r="G2267" s="56"/>
      <c r="H2267" s="56"/>
      <c r="I2267" s="56" t="s">
        <v>110</v>
      </c>
      <c r="J2267" s="56" t="s">
        <v>476</v>
      </c>
      <c r="K2267" s="56" t="s">
        <v>52</v>
      </c>
      <c r="L2267" s="56">
        <v>0</v>
      </c>
      <c r="M2267" s="56" t="str">
        <f t="shared" si="70"/>
        <v>TB_ANA_DD_SALES_ITEM_PROM.DUP_SALES_AMT</v>
      </c>
      <c r="N2267" s="54" t="str">
        <f t="shared" si="71"/>
        <v>일매출품목프로모션^TB_ANA_DD_SALES_ITEM_PROM^중복매출금액^DUP_SALES_AMT^^NUMBER^20,5^Y^0</v>
      </c>
    </row>
    <row r="2268" spans="1:14" x14ac:dyDescent="0.25">
      <c r="A2268" s="56" t="s">
        <v>673</v>
      </c>
      <c r="B2268" s="56"/>
      <c r="C2268" s="56" t="s">
        <v>1226</v>
      </c>
      <c r="D2268" s="56" t="s">
        <v>1227</v>
      </c>
      <c r="E2268" s="56" t="s">
        <v>477</v>
      </c>
      <c r="F2268" s="56" t="s">
        <v>479</v>
      </c>
      <c r="G2268" s="56" t="s">
        <v>52</v>
      </c>
      <c r="H2268" s="56"/>
      <c r="I2268" s="56" t="s">
        <v>37</v>
      </c>
      <c r="J2268" s="56">
        <v>8</v>
      </c>
      <c r="K2268" s="56" t="s">
        <v>52</v>
      </c>
      <c r="L2268" s="56"/>
      <c r="M2268" s="56" t="str">
        <f t="shared" si="70"/>
        <v>TB_ANA_DD_SALES_PROM.SALES_DT</v>
      </c>
      <c r="N2268" s="54" t="str">
        <f t="shared" si="71"/>
        <v>일매출프로모션^TB_ANA_DD_SALES_PROM^매출일자^SALES_DT^Y^VARCHAR2^8^Y^</v>
      </c>
    </row>
    <row r="2269" spans="1:14" x14ac:dyDescent="0.25">
      <c r="A2269" s="56" t="s">
        <v>673</v>
      </c>
      <c r="B2269" s="56"/>
      <c r="C2269" s="56" t="s">
        <v>1226</v>
      </c>
      <c r="D2269" s="56" t="s">
        <v>1227</v>
      </c>
      <c r="E2269" s="56" t="s">
        <v>472</v>
      </c>
      <c r="F2269" s="56" t="s">
        <v>64</v>
      </c>
      <c r="G2269" s="56" t="s">
        <v>52</v>
      </c>
      <c r="H2269" s="56"/>
      <c r="I2269" s="56" t="s">
        <v>37</v>
      </c>
      <c r="J2269" s="56">
        <v>10</v>
      </c>
      <c r="K2269" s="56" t="s">
        <v>52</v>
      </c>
      <c r="L2269" s="56"/>
      <c r="M2269" s="56" t="str">
        <f t="shared" si="70"/>
        <v>TB_ANA_DD_SALES_PROM.SHOP_CD</v>
      </c>
      <c r="N2269" s="54" t="str">
        <f t="shared" si="71"/>
        <v>일매출프로모션^TB_ANA_DD_SALES_PROM^매장코드^SHOP_CD^Y^VARCHAR2^10^Y^</v>
      </c>
    </row>
    <row r="2270" spans="1:14" x14ac:dyDescent="0.25">
      <c r="A2270" s="56" t="s">
        <v>673</v>
      </c>
      <c r="B2270" s="56"/>
      <c r="C2270" s="56" t="s">
        <v>1226</v>
      </c>
      <c r="D2270" s="56" t="s">
        <v>1227</v>
      </c>
      <c r="E2270" s="56" t="s">
        <v>765</v>
      </c>
      <c r="F2270" s="56" t="s">
        <v>766</v>
      </c>
      <c r="G2270" s="56" t="s">
        <v>52</v>
      </c>
      <c r="H2270" s="56"/>
      <c r="I2270" s="56" t="s">
        <v>37</v>
      </c>
      <c r="J2270" s="56">
        <v>6</v>
      </c>
      <c r="K2270" s="56" t="s">
        <v>52</v>
      </c>
      <c r="L2270" s="56"/>
      <c r="M2270" s="56" t="str">
        <f t="shared" si="70"/>
        <v>TB_ANA_DD_SALES_PROM.PROM_CD</v>
      </c>
      <c r="N2270" s="54" t="str">
        <f t="shared" si="71"/>
        <v>일매출프로모션^TB_ANA_DD_SALES_PROM^프로모션코드^PROM_CD^Y^VARCHAR2^6^Y^</v>
      </c>
    </row>
    <row r="2271" spans="1:14" x14ac:dyDescent="0.25">
      <c r="A2271" s="56" t="s">
        <v>673</v>
      </c>
      <c r="B2271" s="56"/>
      <c r="C2271" s="56" t="s">
        <v>1226</v>
      </c>
      <c r="D2271" s="56" t="s">
        <v>1227</v>
      </c>
      <c r="E2271" s="56" t="s">
        <v>1810</v>
      </c>
      <c r="F2271" s="56" t="s">
        <v>1811</v>
      </c>
      <c r="G2271" s="56" t="s">
        <v>52</v>
      </c>
      <c r="H2271" s="56"/>
      <c r="I2271" s="56" t="s">
        <v>37</v>
      </c>
      <c r="J2271" s="56">
        <v>3</v>
      </c>
      <c r="K2271" s="56" t="s">
        <v>52</v>
      </c>
      <c r="L2271" s="56" t="s">
        <v>1812</v>
      </c>
      <c r="M2271" s="56" t="str">
        <f t="shared" si="70"/>
        <v>TB_ANA_DD_SALES_PROM.PROM_COND_CD</v>
      </c>
      <c r="N2271" s="54" t="str">
        <f t="shared" si="71"/>
        <v>일매출프로모션^TB_ANA_DD_SALES_PROM^프로모션조건코드^PROM_COND_CD^Y^VARCHAR2^3^Y^'001'</v>
      </c>
    </row>
    <row r="2272" spans="1:14" x14ac:dyDescent="0.25">
      <c r="A2272" s="56" t="s">
        <v>673</v>
      </c>
      <c r="B2272" s="56"/>
      <c r="C2272" s="56" t="s">
        <v>1226</v>
      </c>
      <c r="D2272" s="56" t="s">
        <v>1227</v>
      </c>
      <c r="E2272" s="56" t="s">
        <v>2256</v>
      </c>
      <c r="F2272" s="56" t="s">
        <v>2257</v>
      </c>
      <c r="G2272" s="56"/>
      <c r="H2272" s="56"/>
      <c r="I2272" s="56" t="s">
        <v>110</v>
      </c>
      <c r="J2272" s="56" t="s">
        <v>476</v>
      </c>
      <c r="K2272" s="56" t="s">
        <v>52</v>
      </c>
      <c r="L2272" s="56">
        <v>0</v>
      </c>
      <c r="M2272" s="56" t="str">
        <f t="shared" si="70"/>
        <v>TB_ANA_DD_SALES_PROM.BILL_CNT</v>
      </c>
      <c r="N2272" s="54" t="str">
        <f t="shared" si="71"/>
        <v>일매출프로모션^TB_ANA_DD_SALES_PROM^영수증건수^BILL_CNT^^NUMBER^20,5^Y^0</v>
      </c>
    </row>
    <row r="2273" spans="1:14" x14ac:dyDescent="0.25">
      <c r="A2273" s="56" t="s">
        <v>673</v>
      </c>
      <c r="B2273" s="56"/>
      <c r="C2273" s="56" t="s">
        <v>1226</v>
      </c>
      <c r="D2273" s="56" t="s">
        <v>1227</v>
      </c>
      <c r="E2273" s="56" t="s">
        <v>485</v>
      </c>
      <c r="F2273" s="56" t="s">
        <v>492</v>
      </c>
      <c r="G2273" s="56"/>
      <c r="H2273" s="56"/>
      <c r="I2273" s="56" t="s">
        <v>110</v>
      </c>
      <c r="J2273" s="56" t="s">
        <v>476</v>
      </c>
      <c r="K2273" s="56" t="s">
        <v>52</v>
      </c>
      <c r="L2273" s="56">
        <v>0</v>
      </c>
      <c r="M2273" s="56" t="str">
        <f t="shared" si="70"/>
        <v>TB_ANA_DD_SALES_PROM.SALES_TOT_AMT</v>
      </c>
      <c r="N2273" s="54" t="str">
        <f t="shared" si="71"/>
        <v>일매출프로모션^TB_ANA_DD_SALES_PROM^매출총금액^SALES_TOT_AMT^^NUMBER^20,5^Y^0</v>
      </c>
    </row>
    <row r="2274" spans="1:14" x14ac:dyDescent="0.25">
      <c r="A2274" s="56" t="s">
        <v>673</v>
      </c>
      <c r="B2274" s="56"/>
      <c r="C2274" s="56" t="s">
        <v>1226</v>
      </c>
      <c r="D2274" s="56" t="s">
        <v>1227</v>
      </c>
      <c r="E2274" s="56" t="s">
        <v>486</v>
      </c>
      <c r="F2274" s="56" t="s">
        <v>493</v>
      </c>
      <c r="G2274" s="56"/>
      <c r="H2274" s="56"/>
      <c r="I2274" s="56" t="s">
        <v>110</v>
      </c>
      <c r="J2274" s="56" t="s">
        <v>476</v>
      </c>
      <c r="K2274" s="56" t="s">
        <v>52</v>
      </c>
      <c r="L2274" s="56">
        <v>0</v>
      </c>
      <c r="M2274" s="56" t="str">
        <f t="shared" si="70"/>
        <v>TB_ANA_DD_SALES_PROM.SALES_AMT</v>
      </c>
      <c r="N2274" s="54" t="str">
        <f t="shared" si="71"/>
        <v>일매출프로모션^TB_ANA_DD_SALES_PROM^매출금액^SALES_AMT^^NUMBER^20,5^Y^0</v>
      </c>
    </row>
    <row r="2275" spans="1:14" x14ac:dyDescent="0.25">
      <c r="A2275" s="56" t="s">
        <v>673</v>
      </c>
      <c r="B2275" s="56"/>
      <c r="C2275" s="56" t="s">
        <v>1226</v>
      </c>
      <c r="D2275" s="56" t="s">
        <v>1227</v>
      </c>
      <c r="E2275" s="56" t="s">
        <v>2382</v>
      </c>
      <c r="F2275" s="56" t="s">
        <v>494</v>
      </c>
      <c r="G2275" s="56"/>
      <c r="H2275" s="56"/>
      <c r="I2275" s="56" t="s">
        <v>110</v>
      </c>
      <c r="J2275" s="56" t="s">
        <v>476</v>
      </c>
      <c r="K2275" s="56" t="s">
        <v>52</v>
      </c>
      <c r="L2275" s="56">
        <v>0</v>
      </c>
      <c r="M2275" s="56" t="str">
        <f t="shared" si="70"/>
        <v>TB_ANA_DD_SALES_PROM.SALES_SUPP_AMT</v>
      </c>
      <c r="N2275" s="54" t="str">
        <f t="shared" si="71"/>
        <v>일매출프로모션^TB_ANA_DD_SALES_PROM^매출공급금액(미사용)^SALES_SUPP_AMT^^NUMBER^20,5^Y^0</v>
      </c>
    </row>
    <row r="2276" spans="1:14" x14ac:dyDescent="0.25">
      <c r="A2276" s="56" t="s">
        <v>673</v>
      </c>
      <c r="B2276" s="56"/>
      <c r="C2276" s="56" t="s">
        <v>1226</v>
      </c>
      <c r="D2276" s="56" t="s">
        <v>1227</v>
      </c>
      <c r="E2276" s="56" t="s">
        <v>2383</v>
      </c>
      <c r="F2276" s="56" t="s">
        <v>1761</v>
      </c>
      <c r="G2276" s="56"/>
      <c r="H2276" s="56"/>
      <c r="I2276" s="56" t="s">
        <v>110</v>
      </c>
      <c r="J2276" s="56" t="s">
        <v>476</v>
      </c>
      <c r="K2276" s="56" t="s">
        <v>52</v>
      </c>
      <c r="L2276" s="56">
        <v>0</v>
      </c>
      <c r="M2276" s="56" t="str">
        <f t="shared" si="70"/>
        <v>TB_ANA_DD_SALES_PROM.SALES_VAT</v>
      </c>
      <c r="N2276" s="54" t="str">
        <f t="shared" si="71"/>
        <v>일매출프로모션^TB_ANA_DD_SALES_PROM^매출부가세액(미사용)^SALES_VAT^^NUMBER^20,5^Y^0</v>
      </c>
    </row>
    <row r="2277" spans="1:14" x14ac:dyDescent="0.25">
      <c r="A2277" s="56" t="s">
        <v>673</v>
      </c>
      <c r="B2277" s="56"/>
      <c r="C2277" s="56" t="s">
        <v>1226</v>
      </c>
      <c r="D2277" s="56" t="s">
        <v>1227</v>
      </c>
      <c r="E2277" s="56" t="s">
        <v>2384</v>
      </c>
      <c r="F2277" s="56" t="s">
        <v>495</v>
      </c>
      <c r="G2277" s="56"/>
      <c r="H2277" s="56"/>
      <c r="I2277" s="56" t="s">
        <v>110</v>
      </c>
      <c r="J2277" s="56" t="s">
        <v>476</v>
      </c>
      <c r="K2277" s="56" t="s">
        <v>52</v>
      </c>
      <c r="L2277" s="56">
        <v>0</v>
      </c>
      <c r="M2277" s="56" t="str">
        <f t="shared" si="70"/>
        <v>TB_ANA_DD_SALES_PROM.DC_AMT</v>
      </c>
      <c r="N2277" s="54" t="str">
        <f t="shared" si="71"/>
        <v>일매출프로모션^TB_ANA_DD_SALES_PROM^할인금액(미사용)^DC_AMT^^NUMBER^20,5^Y^0</v>
      </c>
    </row>
    <row r="2278" spans="1:14" x14ac:dyDescent="0.25">
      <c r="A2278" s="56" t="s">
        <v>673</v>
      </c>
      <c r="B2278" s="56"/>
      <c r="C2278" s="56" t="s">
        <v>1226</v>
      </c>
      <c r="D2278" s="56" t="s">
        <v>1227</v>
      </c>
      <c r="E2278" s="56" t="s">
        <v>489</v>
      </c>
      <c r="F2278" s="56" t="s">
        <v>496</v>
      </c>
      <c r="G2278" s="56"/>
      <c r="H2278" s="56"/>
      <c r="I2278" s="56" t="s">
        <v>110</v>
      </c>
      <c r="J2278" s="56" t="s">
        <v>476</v>
      </c>
      <c r="K2278" s="56" t="s">
        <v>52</v>
      </c>
      <c r="L2278" s="56">
        <v>0</v>
      </c>
      <c r="M2278" s="56" t="str">
        <f t="shared" si="70"/>
        <v>TB_ANA_DD_SALES_PROM.PROM_DC_AMT</v>
      </c>
      <c r="N2278" s="54" t="str">
        <f t="shared" si="71"/>
        <v>일매출프로모션^TB_ANA_DD_SALES_PROM^프로모션할인금액^PROM_DC_AMT^^NUMBER^20,5^Y^0</v>
      </c>
    </row>
    <row r="2279" spans="1:14" x14ac:dyDescent="0.25">
      <c r="A2279" s="56" t="s">
        <v>673</v>
      </c>
      <c r="B2279" s="56"/>
      <c r="C2279" s="56" t="s">
        <v>1226</v>
      </c>
      <c r="D2279" s="56" t="s">
        <v>1227</v>
      </c>
      <c r="E2279" s="56" t="s">
        <v>2284</v>
      </c>
      <c r="F2279" s="56" t="s">
        <v>2285</v>
      </c>
      <c r="G2279" s="56"/>
      <c r="H2279" s="56"/>
      <c r="I2279" s="56" t="s">
        <v>110</v>
      </c>
      <c r="J2279" s="56" t="s">
        <v>476</v>
      </c>
      <c r="K2279" s="56" t="s">
        <v>52</v>
      </c>
      <c r="L2279" s="56">
        <v>0</v>
      </c>
      <c r="M2279" s="56" t="str">
        <f t="shared" si="70"/>
        <v>TB_ANA_DD_SALES_PROM.PROM_PRESENT_AMT</v>
      </c>
      <c r="N2279" s="54" t="str">
        <f t="shared" si="71"/>
        <v>일매출프로모션^TB_ANA_DD_SALES_PROM^프로모션증정금액^PROM_PRESENT_AMT^^NUMBER^20,5^Y^0</v>
      </c>
    </row>
    <row r="2280" spans="1:14" x14ac:dyDescent="0.25">
      <c r="A2280" s="56" t="s">
        <v>673</v>
      </c>
      <c r="B2280" s="56"/>
      <c r="C2280" s="56" t="s">
        <v>1226</v>
      </c>
      <c r="D2280" s="56" t="s">
        <v>1227</v>
      </c>
      <c r="E2280" s="56" t="s">
        <v>2385</v>
      </c>
      <c r="F2280" s="56" t="s">
        <v>497</v>
      </c>
      <c r="G2280" s="56"/>
      <c r="H2280" s="56"/>
      <c r="I2280" s="56" t="s">
        <v>110</v>
      </c>
      <c r="J2280" s="56" t="s">
        <v>476</v>
      </c>
      <c r="K2280" s="56" t="s">
        <v>52</v>
      </c>
      <c r="L2280" s="56">
        <v>0</v>
      </c>
      <c r="M2280" s="56" t="str">
        <f t="shared" si="70"/>
        <v>TB_ANA_DD_SALES_PROM.NON_SALES_DC_AMT</v>
      </c>
      <c r="N2280" s="54" t="str">
        <f t="shared" si="71"/>
        <v>일매출프로모션^TB_ANA_DD_SALES_PROM^비매출할인금액(미사용)^NON_SALES_DC_AMT^^NUMBER^20,5^Y^0</v>
      </c>
    </row>
    <row r="2281" spans="1:14" x14ac:dyDescent="0.25">
      <c r="A2281" s="56" t="s">
        <v>673</v>
      </c>
      <c r="B2281" s="56"/>
      <c r="C2281" s="56" t="s">
        <v>1226</v>
      </c>
      <c r="D2281" s="56" t="s">
        <v>1227</v>
      </c>
      <c r="E2281" s="56" t="s">
        <v>2254</v>
      </c>
      <c r="F2281" s="56" t="s">
        <v>2255</v>
      </c>
      <c r="G2281" s="56"/>
      <c r="H2281" s="56"/>
      <c r="I2281" s="56" t="s">
        <v>110</v>
      </c>
      <c r="J2281" s="56" t="s">
        <v>476</v>
      </c>
      <c r="K2281" s="56" t="s">
        <v>52</v>
      </c>
      <c r="L2281" s="56">
        <v>0</v>
      </c>
      <c r="M2281" s="56" t="str">
        <f t="shared" si="70"/>
        <v>TB_ANA_DD_SALES_PROM.ACC_POINT_AMT</v>
      </c>
      <c r="N2281" s="54" t="str">
        <f t="shared" si="71"/>
        <v>일매출프로모션^TB_ANA_DD_SALES_PROM^적립포인트금액^ACC_POINT_AMT^^NUMBER^20,5^Y^0</v>
      </c>
    </row>
    <row r="2282" spans="1:14" x14ac:dyDescent="0.25">
      <c r="A2282" s="56" t="s">
        <v>673</v>
      </c>
      <c r="B2282" s="56"/>
      <c r="C2282" s="56" t="s">
        <v>1226</v>
      </c>
      <c r="D2282" s="56" t="s">
        <v>1227</v>
      </c>
      <c r="E2282" s="56" t="s">
        <v>2406</v>
      </c>
      <c r="F2282" s="56" t="s">
        <v>2407</v>
      </c>
      <c r="G2282" s="56"/>
      <c r="H2282" s="56"/>
      <c r="I2282" s="56" t="s">
        <v>110</v>
      </c>
      <c r="J2282" s="56" t="s">
        <v>476</v>
      </c>
      <c r="K2282" s="56" t="s">
        <v>52</v>
      </c>
      <c r="L2282" s="56">
        <v>0</v>
      </c>
      <c r="M2282" s="56" t="str">
        <f t="shared" si="70"/>
        <v>TB_ANA_DD_SALES_PROM.USE_POINT_AMT</v>
      </c>
      <c r="N2282" s="54" t="str">
        <f t="shared" si="71"/>
        <v>일매출프로모션^TB_ANA_DD_SALES_PROM^사용포인트금액(미사용)^USE_POINT_AMT^^NUMBER^20,5^Y^0</v>
      </c>
    </row>
    <row r="2283" spans="1:14" x14ac:dyDescent="0.25">
      <c r="A2283" s="56" t="s">
        <v>673</v>
      </c>
      <c r="B2283" s="56"/>
      <c r="C2283" s="56" t="s">
        <v>1226</v>
      </c>
      <c r="D2283" s="56" t="s">
        <v>1227</v>
      </c>
      <c r="E2283" s="56" t="s">
        <v>2398</v>
      </c>
      <c r="F2283" s="56" t="s">
        <v>2253</v>
      </c>
      <c r="G2283" s="56"/>
      <c r="H2283" s="56"/>
      <c r="I2283" s="56" t="s">
        <v>110</v>
      </c>
      <c r="J2283" s="56" t="s">
        <v>476</v>
      </c>
      <c r="K2283" s="56" t="s">
        <v>52</v>
      </c>
      <c r="L2283" s="56">
        <v>0</v>
      </c>
      <c r="M2283" s="56" t="str">
        <f t="shared" si="70"/>
        <v>TB_ANA_DD_SALES_PROM.PROM_USE_POINT_AMT</v>
      </c>
      <c r="N2283" s="54" t="str">
        <f t="shared" si="71"/>
        <v>일매출프로모션^TB_ANA_DD_SALES_PROM^프로모션사용포인트금액(미사용)^PROM_USE_POINT_AMT^^NUMBER^20,5^Y^0</v>
      </c>
    </row>
    <row r="2284" spans="1:14" x14ac:dyDescent="0.25">
      <c r="A2284" s="56" t="s">
        <v>673</v>
      </c>
      <c r="B2284" s="56"/>
      <c r="C2284" s="56" t="s">
        <v>1226</v>
      </c>
      <c r="D2284" s="56" t="s">
        <v>1227</v>
      </c>
      <c r="E2284" s="56" t="s">
        <v>606</v>
      </c>
      <c r="F2284" s="56" t="s">
        <v>527</v>
      </c>
      <c r="G2284" s="56"/>
      <c r="H2284" s="56"/>
      <c r="I2284" s="56" t="s">
        <v>110</v>
      </c>
      <c r="J2284" s="56" t="s">
        <v>476</v>
      </c>
      <c r="K2284" s="56" t="s">
        <v>52</v>
      </c>
      <c r="L2284" s="56">
        <v>0</v>
      </c>
      <c r="M2284" s="56" t="str">
        <f t="shared" si="70"/>
        <v>TB_ANA_DD_SALES_PROM.CNCL_CNT</v>
      </c>
      <c r="N2284" s="54" t="str">
        <f t="shared" si="71"/>
        <v>일매출프로모션^TB_ANA_DD_SALES_PROM^취소건수^CNCL_CNT^^NUMBER^20,5^Y^0</v>
      </c>
    </row>
    <row r="2285" spans="1:14" x14ac:dyDescent="0.25">
      <c r="A2285" s="56" t="s">
        <v>673</v>
      </c>
      <c r="B2285" s="56"/>
      <c r="C2285" s="56" t="s">
        <v>1226</v>
      </c>
      <c r="D2285" s="56" t="s">
        <v>1227</v>
      </c>
      <c r="E2285" s="56" t="s">
        <v>2268</v>
      </c>
      <c r="F2285" s="56" t="s">
        <v>2269</v>
      </c>
      <c r="G2285" s="56"/>
      <c r="H2285" s="56"/>
      <c r="I2285" s="56" t="s">
        <v>110</v>
      </c>
      <c r="J2285" s="56" t="s">
        <v>476</v>
      </c>
      <c r="K2285" s="56" t="s">
        <v>52</v>
      </c>
      <c r="L2285" s="56">
        <v>0</v>
      </c>
      <c r="M2285" s="56" t="str">
        <f t="shared" si="70"/>
        <v>TB_ANA_DD_SALES_PROM.SALES_CNCL_TOT_AMT</v>
      </c>
      <c r="N2285" s="54" t="str">
        <f t="shared" si="71"/>
        <v>일매출프로모션^TB_ANA_DD_SALES_PROM^매출취소총금액^SALES_CNCL_TOT_AMT^^NUMBER^20,5^Y^0</v>
      </c>
    </row>
    <row r="2286" spans="1:14" x14ac:dyDescent="0.25">
      <c r="A2286" s="56" t="s">
        <v>673</v>
      </c>
      <c r="B2286" s="56"/>
      <c r="C2286" s="56" t="s">
        <v>1226</v>
      </c>
      <c r="D2286" s="56" t="s">
        <v>1227</v>
      </c>
      <c r="E2286" s="56" t="s">
        <v>2308</v>
      </c>
      <c r="F2286" s="56" t="s">
        <v>2309</v>
      </c>
      <c r="G2286" s="56"/>
      <c r="H2286" s="56"/>
      <c r="I2286" s="56" t="s">
        <v>110</v>
      </c>
      <c r="J2286" s="56" t="s">
        <v>476</v>
      </c>
      <c r="K2286" s="56" t="s">
        <v>52</v>
      </c>
      <c r="L2286" s="56">
        <v>0</v>
      </c>
      <c r="M2286" s="56" t="str">
        <f t="shared" si="70"/>
        <v>TB_ANA_DD_SALES_PROM.SALES_CNCL_AMT</v>
      </c>
      <c r="N2286" s="54" t="str">
        <f t="shared" si="71"/>
        <v>일매출프로모션^TB_ANA_DD_SALES_PROM^매출취소금액^SALES_CNCL_AMT^^NUMBER^20,5^Y^0</v>
      </c>
    </row>
    <row r="2287" spans="1:14" x14ac:dyDescent="0.25">
      <c r="A2287" s="56" t="s">
        <v>673</v>
      </c>
      <c r="B2287" s="56"/>
      <c r="C2287" s="56" t="s">
        <v>1226</v>
      </c>
      <c r="D2287" s="56" t="s">
        <v>1227</v>
      </c>
      <c r="E2287" s="56" t="s">
        <v>2386</v>
      </c>
      <c r="F2287" s="56" t="s">
        <v>2311</v>
      </c>
      <c r="G2287" s="56"/>
      <c r="H2287" s="56"/>
      <c r="I2287" s="56" t="s">
        <v>110</v>
      </c>
      <c r="J2287" s="56" t="s">
        <v>476</v>
      </c>
      <c r="K2287" s="56" t="s">
        <v>52</v>
      </c>
      <c r="L2287" s="56">
        <v>0</v>
      </c>
      <c r="M2287" s="56" t="str">
        <f t="shared" si="70"/>
        <v>TB_ANA_DD_SALES_PROM.SALES_CNCL_SUPP_AMT</v>
      </c>
      <c r="N2287" s="54" t="str">
        <f t="shared" si="71"/>
        <v>일매출프로모션^TB_ANA_DD_SALES_PROM^매출취소공급금액(미사용)^SALES_CNCL_SUPP_AMT^^NUMBER^20,5^Y^0</v>
      </c>
    </row>
    <row r="2288" spans="1:14" x14ac:dyDescent="0.25">
      <c r="A2288" s="56" t="s">
        <v>673</v>
      </c>
      <c r="B2288" s="56"/>
      <c r="C2288" s="56" t="s">
        <v>1226</v>
      </c>
      <c r="D2288" s="56" t="s">
        <v>1227</v>
      </c>
      <c r="E2288" s="56" t="s">
        <v>2387</v>
      </c>
      <c r="F2288" s="56" t="s">
        <v>2313</v>
      </c>
      <c r="G2288" s="56"/>
      <c r="H2288" s="56"/>
      <c r="I2288" s="56" t="s">
        <v>110</v>
      </c>
      <c r="J2288" s="56" t="s">
        <v>476</v>
      </c>
      <c r="K2288" s="56" t="s">
        <v>52</v>
      </c>
      <c r="L2288" s="56">
        <v>0</v>
      </c>
      <c r="M2288" s="56" t="str">
        <f t="shared" si="70"/>
        <v>TB_ANA_DD_SALES_PROM.SALES_CNCL_VAT</v>
      </c>
      <c r="N2288" s="54" t="str">
        <f t="shared" si="71"/>
        <v>일매출프로모션^TB_ANA_DD_SALES_PROM^매출취소부가세액(미사용)^SALES_CNCL_VAT^^NUMBER^20,5^Y^0</v>
      </c>
    </row>
    <row r="2289" spans="1:14" x14ac:dyDescent="0.25">
      <c r="A2289" s="56" t="s">
        <v>673</v>
      </c>
      <c r="B2289" s="56"/>
      <c r="C2289" s="56" t="s">
        <v>1226</v>
      </c>
      <c r="D2289" s="56" t="s">
        <v>1227</v>
      </c>
      <c r="E2289" s="56" t="s">
        <v>2388</v>
      </c>
      <c r="F2289" s="56" t="s">
        <v>2389</v>
      </c>
      <c r="G2289" s="56"/>
      <c r="H2289" s="56"/>
      <c r="I2289" s="56" t="s">
        <v>110</v>
      </c>
      <c r="J2289" s="56" t="s">
        <v>476</v>
      </c>
      <c r="K2289" s="56" t="s">
        <v>52</v>
      </c>
      <c r="L2289" s="56">
        <v>0</v>
      </c>
      <c r="M2289" s="56" t="str">
        <f t="shared" ref="M2289:M2352" si="72">CONCATENATE(D2289,".",F2289)</f>
        <v>TB_ANA_DD_SALES_PROM.DC_CNCL_AMT</v>
      </c>
      <c r="N2289" s="54" t="str">
        <f t="shared" si="71"/>
        <v>일매출프로모션^TB_ANA_DD_SALES_PROM^할인취소금액(미사용)^DC_CNCL_AMT^^NUMBER^20,5^Y^0</v>
      </c>
    </row>
    <row r="2290" spans="1:14" x14ac:dyDescent="0.25">
      <c r="A2290" s="56" t="s">
        <v>673</v>
      </c>
      <c r="B2290" s="56"/>
      <c r="C2290" s="56" t="s">
        <v>1226</v>
      </c>
      <c r="D2290" s="56" t="s">
        <v>1227</v>
      </c>
      <c r="E2290" s="56" t="s">
        <v>2390</v>
      </c>
      <c r="F2290" s="56" t="s">
        <v>2391</v>
      </c>
      <c r="G2290" s="56"/>
      <c r="H2290" s="56"/>
      <c r="I2290" s="56" t="s">
        <v>110</v>
      </c>
      <c r="J2290" s="56" t="s">
        <v>476</v>
      </c>
      <c r="K2290" s="56" t="s">
        <v>52</v>
      </c>
      <c r="L2290" s="56">
        <v>0</v>
      </c>
      <c r="M2290" s="56" t="str">
        <f t="shared" si="72"/>
        <v>TB_ANA_DD_SALES_PROM.PROM_DC_CNCL_AMT</v>
      </c>
      <c r="N2290" s="54" t="str">
        <f t="shared" si="71"/>
        <v>일매출프로모션^TB_ANA_DD_SALES_PROM^프로모션할인취소금액^PROM_DC_CNCL_AMT^^NUMBER^20,5^Y^0</v>
      </c>
    </row>
    <row r="2291" spans="1:14" x14ac:dyDescent="0.25">
      <c r="A2291" s="56" t="s">
        <v>673</v>
      </c>
      <c r="B2291" s="56"/>
      <c r="C2291" s="56" t="s">
        <v>1226</v>
      </c>
      <c r="D2291" s="56" t="s">
        <v>1227</v>
      </c>
      <c r="E2291" s="56" t="s">
        <v>2392</v>
      </c>
      <c r="F2291" s="56" t="s">
        <v>2393</v>
      </c>
      <c r="G2291" s="56"/>
      <c r="H2291" s="56"/>
      <c r="I2291" s="56" t="s">
        <v>110</v>
      </c>
      <c r="J2291" s="56" t="s">
        <v>476</v>
      </c>
      <c r="K2291" s="56" t="s">
        <v>52</v>
      </c>
      <c r="L2291" s="56">
        <v>0</v>
      </c>
      <c r="M2291" s="56" t="str">
        <f t="shared" si="72"/>
        <v>TB_ANA_DD_SALES_PROM.PROM_PRESENT_CNCL_AMT</v>
      </c>
      <c r="N2291" s="54" t="str">
        <f t="shared" si="71"/>
        <v>일매출프로모션^TB_ANA_DD_SALES_PROM^프로모션증정취소금액^PROM_PRESENT_CNCL_AMT^^NUMBER^20,5^Y^0</v>
      </c>
    </row>
    <row r="2292" spans="1:14" x14ac:dyDescent="0.25">
      <c r="A2292" s="56" t="s">
        <v>673</v>
      </c>
      <c r="B2292" s="56"/>
      <c r="C2292" s="56" t="s">
        <v>1226</v>
      </c>
      <c r="D2292" s="56" t="s">
        <v>1227</v>
      </c>
      <c r="E2292" s="56" t="s">
        <v>2394</v>
      </c>
      <c r="F2292" s="56" t="s">
        <v>2395</v>
      </c>
      <c r="G2292" s="56"/>
      <c r="H2292" s="56"/>
      <c r="I2292" s="56" t="s">
        <v>110</v>
      </c>
      <c r="J2292" s="56" t="s">
        <v>476</v>
      </c>
      <c r="K2292" s="56" t="s">
        <v>52</v>
      </c>
      <c r="L2292" s="56">
        <v>0</v>
      </c>
      <c r="M2292" s="56" t="str">
        <f t="shared" si="72"/>
        <v>TB_ANA_DD_SALES_PROM.NON_SALES_DC_CNCL_AMT</v>
      </c>
      <c r="N2292" s="54" t="str">
        <f t="shared" si="71"/>
        <v>일매출프로모션^TB_ANA_DD_SALES_PROM^비매출할인취소금액(미사용)^NON_SALES_DC_CNCL_AMT^^NUMBER^20,5^Y^0</v>
      </c>
    </row>
    <row r="2293" spans="1:14" x14ac:dyDescent="0.25">
      <c r="A2293" s="56" t="s">
        <v>673</v>
      </c>
      <c r="B2293" s="56"/>
      <c r="C2293" s="56" t="s">
        <v>1226</v>
      </c>
      <c r="D2293" s="56" t="s">
        <v>1227</v>
      </c>
      <c r="E2293" s="56" t="s">
        <v>53</v>
      </c>
      <c r="F2293" s="56" t="s">
        <v>54</v>
      </c>
      <c r="G2293" s="56"/>
      <c r="H2293" s="56"/>
      <c r="I2293" s="56" t="s">
        <v>37</v>
      </c>
      <c r="J2293" s="56">
        <v>14</v>
      </c>
      <c r="K2293" s="56" t="s">
        <v>52</v>
      </c>
      <c r="L2293" s="56"/>
      <c r="M2293" s="56" t="str">
        <f t="shared" si="72"/>
        <v>TB_ANA_DD_SALES_PROM.REG_DTM</v>
      </c>
      <c r="N2293" s="54" t="str">
        <f t="shared" si="71"/>
        <v>일매출프로모션^TB_ANA_DD_SALES_PROM^등록일시^REG_DTM^^VARCHAR2^14^Y^</v>
      </c>
    </row>
    <row r="2294" spans="1:14" x14ac:dyDescent="0.25">
      <c r="A2294" s="56" t="s">
        <v>673</v>
      </c>
      <c r="B2294" s="56"/>
      <c r="C2294" s="56" t="s">
        <v>1226</v>
      </c>
      <c r="D2294" s="56" t="s">
        <v>1227</v>
      </c>
      <c r="E2294" s="56" t="s">
        <v>55</v>
      </c>
      <c r="F2294" s="56" t="s">
        <v>56</v>
      </c>
      <c r="G2294" s="56"/>
      <c r="H2294" s="56"/>
      <c r="I2294" s="56" t="s">
        <v>37</v>
      </c>
      <c r="J2294" s="56">
        <v>32</v>
      </c>
      <c r="K2294" s="56" t="s">
        <v>52</v>
      </c>
      <c r="L2294" s="56"/>
      <c r="M2294" s="56" t="str">
        <f t="shared" si="72"/>
        <v>TB_ANA_DD_SALES_PROM.REGR_ID</v>
      </c>
      <c r="N2294" s="54" t="str">
        <f t="shared" si="71"/>
        <v>일매출프로모션^TB_ANA_DD_SALES_PROM^등록자ID^REGR_ID^^VARCHAR2^32^Y^</v>
      </c>
    </row>
    <row r="2295" spans="1:14" x14ac:dyDescent="0.25">
      <c r="A2295" s="56" t="s">
        <v>673</v>
      </c>
      <c r="B2295" s="56"/>
      <c r="C2295" s="56" t="s">
        <v>1226</v>
      </c>
      <c r="D2295" s="56" t="s">
        <v>1227</v>
      </c>
      <c r="E2295" s="56" t="s">
        <v>57</v>
      </c>
      <c r="F2295" s="56" t="s">
        <v>58</v>
      </c>
      <c r="G2295" s="56"/>
      <c r="H2295" s="56"/>
      <c r="I2295" s="56" t="s">
        <v>37</v>
      </c>
      <c r="J2295" s="56">
        <v>14</v>
      </c>
      <c r="K2295" s="56" t="s">
        <v>52</v>
      </c>
      <c r="L2295" s="56"/>
      <c r="M2295" s="56" t="str">
        <f t="shared" si="72"/>
        <v>TB_ANA_DD_SALES_PROM.MOD_DTM</v>
      </c>
      <c r="N2295" s="54" t="str">
        <f t="shared" si="71"/>
        <v>일매출프로모션^TB_ANA_DD_SALES_PROM^수정일시^MOD_DTM^^VARCHAR2^14^Y^</v>
      </c>
    </row>
    <row r="2296" spans="1:14" x14ac:dyDescent="0.25">
      <c r="A2296" s="56" t="s">
        <v>673</v>
      </c>
      <c r="B2296" s="56"/>
      <c r="C2296" s="56" t="s">
        <v>1226</v>
      </c>
      <c r="D2296" s="56" t="s">
        <v>1227</v>
      </c>
      <c r="E2296" s="56" t="s">
        <v>59</v>
      </c>
      <c r="F2296" s="56" t="s">
        <v>60</v>
      </c>
      <c r="G2296" s="56"/>
      <c r="H2296" s="56"/>
      <c r="I2296" s="56" t="s">
        <v>37</v>
      </c>
      <c r="J2296" s="56">
        <v>32</v>
      </c>
      <c r="K2296" s="56" t="s">
        <v>52</v>
      </c>
      <c r="L2296" s="56"/>
      <c r="M2296" s="56" t="str">
        <f t="shared" si="72"/>
        <v>TB_ANA_DD_SALES_PROM.MODR_ID</v>
      </c>
      <c r="N2296" s="54" t="str">
        <f t="shared" si="71"/>
        <v>일매출프로모션^TB_ANA_DD_SALES_PROM^수정자ID^MODR_ID^^VARCHAR2^32^Y^</v>
      </c>
    </row>
    <row r="2297" spans="1:14" x14ac:dyDescent="0.25">
      <c r="A2297" s="56" t="s">
        <v>673</v>
      </c>
      <c r="B2297" s="56"/>
      <c r="C2297" s="56" t="s">
        <v>1226</v>
      </c>
      <c r="D2297" s="56" t="s">
        <v>1227</v>
      </c>
      <c r="E2297" s="56" t="s">
        <v>2396</v>
      </c>
      <c r="F2297" s="56" t="s">
        <v>2088</v>
      </c>
      <c r="G2297" s="56"/>
      <c r="H2297" s="56"/>
      <c r="I2297" s="56" t="s">
        <v>37</v>
      </c>
      <c r="J2297" s="56">
        <v>4</v>
      </c>
      <c r="K2297" s="56" t="s">
        <v>52</v>
      </c>
      <c r="L2297" s="56" t="s">
        <v>2397</v>
      </c>
      <c r="M2297" s="56" t="str">
        <f t="shared" si="72"/>
        <v>TB_ANA_DD_SALES_PROM.PROM_CLS_CD</v>
      </c>
      <c r="N2297" s="54" t="str">
        <f t="shared" si="71"/>
        <v>일매출프로모션^TB_ANA_DD_SALES_PROM^프로모션분류코드(미사용)^PROM_CLS_CD^^VARCHAR2^4^Y^'0000'</v>
      </c>
    </row>
    <row r="2298" spans="1:14" x14ac:dyDescent="0.25">
      <c r="A2298" s="56" t="s">
        <v>673</v>
      </c>
      <c r="B2298" s="56"/>
      <c r="C2298" s="56" t="s">
        <v>1226</v>
      </c>
      <c r="D2298" s="56" t="s">
        <v>1227</v>
      </c>
      <c r="E2298" s="56" t="s">
        <v>2282</v>
      </c>
      <c r="F2298" s="56" t="s">
        <v>2283</v>
      </c>
      <c r="G2298" s="56"/>
      <c r="H2298" s="56"/>
      <c r="I2298" s="56" t="s">
        <v>110</v>
      </c>
      <c r="J2298" s="56" t="s">
        <v>476</v>
      </c>
      <c r="K2298" s="56" t="s">
        <v>52</v>
      </c>
      <c r="L2298" s="56">
        <v>0</v>
      </c>
      <c r="M2298" s="56" t="str">
        <f t="shared" si="72"/>
        <v>TB_ANA_DD_SALES_PROM.ACC_POINT_CNCL_AMT</v>
      </c>
      <c r="N2298" s="54" t="str">
        <f t="shared" si="71"/>
        <v>일매출프로모션^TB_ANA_DD_SALES_PROM^적립포인트취소금액^ACC_POINT_CNCL_AMT^^NUMBER^20,5^Y^0</v>
      </c>
    </row>
    <row r="2299" spans="1:14" x14ac:dyDescent="0.25">
      <c r="A2299" s="56" t="s">
        <v>673</v>
      </c>
      <c r="B2299" s="56"/>
      <c r="C2299" s="56" t="s">
        <v>1226</v>
      </c>
      <c r="D2299" s="56" t="s">
        <v>1227</v>
      </c>
      <c r="E2299" s="56" t="s">
        <v>2408</v>
      </c>
      <c r="F2299" s="56" t="s">
        <v>2409</v>
      </c>
      <c r="G2299" s="56"/>
      <c r="H2299" s="56"/>
      <c r="I2299" s="56" t="s">
        <v>110</v>
      </c>
      <c r="J2299" s="56" t="s">
        <v>476</v>
      </c>
      <c r="K2299" s="56" t="s">
        <v>52</v>
      </c>
      <c r="L2299" s="56">
        <v>0</v>
      </c>
      <c r="M2299" s="56" t="str">
        <f t="shared" si="72"/>
        <v>TB_ANA_DD_SALES_PROM.USE_POINT_CNCL_AMT</v>
      </c>
      <c r="N2299" s="54" t="str">
        <f t="shared" si="71"/>
        <v>일매출프로모션^TB_ANA_DD_SALES_PROM^사용포인트취소금액(미사용)^USE_POINT_CNCL_AMT^^NUMBER^20,5^Y^0</v>
      </c>
    </row>
    <row r="2300" spans="1:14" x14ac:dyDescent="0.25">
      <c r="A2300" s="56" t="s">
        <v>673</v>
      </c>
      <c r="B2300" s="56"/>
      <c r="C2300" s="56" t="s">
        <v>1226</v>
      </c>
      <c r="D2300" s="56" t="s">
        <v>1227</v>
      </c>
      <c r="E2300" s="56" t="s">
        <v>2403</v>
      </c>
      <c r="F2300" s="56" t="s">
        <v>2281</v>
      </c>
      <c r="G2300" s="56"/>
      <c r="H2300" s="56"/>
      <c r="I2300" s="56" t="s">
        <v>110</v>
      </c>
      <c r="J2300" s="56" t="s">
        <v>476</v>
      </c>
      <c r="K2300" s="56" t="s">
        <v>52</v>
      </c>
      <c r="L2300" s="56">
        <v>0</v>
      </c>
      <c r="M2300" s="56" t="str">
        <f t="shared" si="72"/>
        <v>TB_ANA_DD_SALES_PROM.PROM_USE_POINT_CNCL_AMT</v>
      </c>
      <c r="N2300" s="54" t="str">
        <f t="shared" si="71"/>
        <v>일매출프로모션^TB_ANA_DD_SALES_PROM^프로모션사용포인트취소금액(미사용)^PROM_USE_POINT_CNCL_AMT^^NUMBER^20,5^Y^0</v>
      </c>
    </row>
    <row r="2301" spans="1:14" x14ac:dyDescent="0.25">
      <c r="A2301" s="56" t="s">
        <v>673</v>
      </c>
      <c r="B2301" s="56"/>
      <c r="C2301" s="56" t="s">
        <v>1226</v>
      </c>
      <c r="D2301" s="56" t="s">
        <v>1227</v>
      </c>
      <c r="E2301" s="56" t="s">
        <v>2404</v>
      </c>
      <c r="F2301" s="56" t="s">
        <v>2405</v>
      </c>
      <c r="G2301" s="56"/>
      <c r="H2301" s="56"/>
      <c r="I2301" s="56" t="s">
        <v>110</v>
      </c>
      <c r="J2301" s="56" t="s">
        <v>476</v>
      </c>
      <c r="K2301" s="56" t="s">
        <v>52</v>
      </c>
      <c r="L2301" s="56">
        <v>0</v>
      </c>
      <c r="M2301" s="56" t="str">
        <f t="shared" si="72"/>
        <v>TB_ANA_DD_SALES_PROM.DUP_SALES_AMT</v>
      </c>
      <c r="N2301" s="54" t="str">
        <f t="shared" si="71"/>
        <v>일매출프로모션^TB_ANA_DD_SALES_PROM^중복매출금액^DUP_SALES_AMT^^NUMBER^20,5^Y^0</v>
      </c>
    </row>
    <row r="2302" spans="1:14" x14ac:dyDescent="0.25">
      <c r="A2302" s="56" t="s">
        <v>673</v>
      </c>
      <c r="B2302" s="56"/>
      <c r="C2302" s="56" t="s">
        <v>708</v>
      </c>
      <c r="D2302" s="56" t="s">
        <v>709</v>
      </c>
      <c r="E2302" s="56" t="s">
        <v>477</v>
      </c>
      <c r="F2302" s="56" t="s">
        <v>479</v>
      </c>
      <c r="G2302" s="56" t="s">
        <v>52</v>
      </c>
      <c r="H2302" s="56"/>
      <c r="I2302" s="56" t="s">
        <v>37</v>
      </c>
      <c r="J2302" s="56">
        <v>8</v>
      </c>
      <c r="K2302" s="56" t="s">
        <v>52</v>
      </c>
      <c r="L2302" s="56"/>
      <c r="M2302" s="56" t="str">
        <f t="shared" si="72"/>
        <v>TB_ANA_DD_SALES_MEM_GRADE.SALES_DT</v>
      </c>
      <c r="N2302" s="54" t="str">
        <f t="shared" si="71"/>
        <v>일매출회원등급^TB_ANA_DD_SALES_MEM_GRADE^매출일자^SALES_DT^Y^VARCHAR2^8^Y^</v>
      </c>
    </row>
    <row r="2303" spans="1:14" x14ac:dyDescent="0.25">
      <c r="A2303" s="56" t="s">
        <v>673</v>
      </c>
      <c r="B2303" s="56"/>
      <c r="C2303" s="56" t="s">
        <v>708</v>
      </c>
      <c r="D2303" s="56" t="s">
        <v>709</v>
      </c>
      <c r="E2303" s="56" t="s">
        <v>472</v>
      </c>
      <c r="F2303" s="56" t="s">
        <v>64</v>
      </c>
      <c r="G2303" s="56" t="s">
        <v>52</v>
      </c>
      <c r="H2303" s="56"/>
      <c r="I2303" s="56" t="s">
        <v>37</v>
      </c>
      <c r="J2303" s="56">
        <v>10</v>
      </c>
      <c r="K2303" s="56" t="s">
        <v>52</v>
      </c>
      <c r="L2303" s="56"/>
      <c r="M2303" s="56" t="str">
        <f t="shared" si="72"/>
        <v>TB_ANA_DD_SALES_MEM_GRADE.SHOP_CD</v>
      </c>
      <c r="N2303" s="54" t="str">
        <f t="shared" si="71"/>
        <v>일매출회원등급^TB_ANA_DD_SALES_MEM_GRADE^매장코드^SHOP_CD^Y^VARCHAR2^10^Y^</v>
      </c>
    </row>
    <row r="2304" spans="1:14" x14ac:dyDescent="0.25">
      <c r="A2304" s="56" t="s">
        <v>673</v>
      </c>
      <c r="B2304" s="56"/>
      <c r="C2304" s="56" t="s">
        <v>708</v>
      </c>
      <c r="D2304" s="56" t="s">
        <v>709</v>
      </c>
      <c r="E2304" s="56" t="s">
        <v>850</v>
      </c>
      <c r="F2304" s="56" t="s">
        <v>474</v>
      </c>
      <c r="G2304" s="56" t="s">
        <v>52</v>
      </c>
      <c r="H2304" s="56"/>
      <c r="I2304" s="56" t="s">
        <v>37</v>
      </c>
      <c r="J2304" s="56">
        <v>10</v>
      </c>
      <c r="K2304" s="56" t="s">
        <v>52</v>
      </c>
      <c r="L2304" s="56"/>
      <c r="M2304" s="56" t="str">
        <f t="shared" si="72"/>
        <v>TB_ANA_DD_SALES_MEM_GRADE.MEM_GRADE_CD</v>
      </c>
      <c r="N2304" s="54" t="str">
        <f t="shared" si="71"/>
        <v>일매출회원등급^TB_ANA_DD_SALES_MEM_GRADE^회원등급코드^MEM_GRADE_CD^Y^VARCHAR2^10^Y^</v>
      </c>
    </row>
    <row r="2305" spans="1:14" x14ac:dyDescent="0.25">
      <c r="A2305" s="56" t="s">
        <v>673</v>
      </c>
      <c r="B2305" s="56"/>
      <c r="C2305" s="56" t="s">
        <v>708</v>
      </c>
      <c r="D2305" s="56" t="s">
        <v>709</v>
      </c>
      <c r="E2305" s="56" t="s">
        <v>2350</v>
      </c>
      <c r="F2305" s="56" t="s">
        <v>2351</v>
      </c>
      <c r="G2305" s="56" t="s">
        <v>52</v>
      </c>
      <c r="H2305" s="56"/>
      <c r="I2305" s="56" t="s">
        <v>37</v>
      </c>
      <c r="J2305" s="56">
        <v>3</v>
      </c>
      <c r="K2305" s="56" t="s">
        <v>52</v>
      </c>
      <c r="L2305" s="56" t="s">
        <v>2410</v>
      </c>
      <c r="M2305" s="56" t="str">
        <f t="shared" si="72"/>
        <v>TB_ANA_DD_SALES_MEM_GRADE.MEM_TP_CD</v>
      </c>
      <c r="N2305" s="54" t="str">
        <f t="shared" si="71"/>
        <v>일매출회원등급^TB_ANA_DD_SALES_MEM_GRADE^회원유형코드^MEM_TP_CD^Y^VARCHAR2^3^Y^'-'</v>
      </c>
    </row>
    <row r="2306" spans="1:14" x14ac:dyDescent="0.25">
      <c r="A2306" s="56" t="s">
        <v>673</v>
      </c>
      <c r="B2306" s="56"/>
      <c r="C2306" s="56" t="s">
        <v>708</v>
      </c>
      <c r="D2306" s="56" t="s">
        <v>709</v>
      </c>
      <c r="E2306" s="56" t="s">
        <v>2353</v>
      </c>
      <c r="F2306" s="56" t="s">
        <v>2354</v>
      </c>
      <c r="G2306" s="56" t="s">
        <v>52</v>
      </c>
      <c r="H2306" s="56"/>
      <c r="I2306" s="56" t="s">
        <v>37</v>
      </c>
      <c r="J2306" s="56">
        <v>1</v>
      </c>
      <c r="K2306" s="56" t="s">
        <v>52</v>
      </c>
      <c r="L2306" s="56" t="s">
        <v>1496</v>
      </c>
      <c r="M2306" s="56" t="str">
        <f t="shared" si="72"/>
        <v>TB_ANA_DD_SALES_MEM_GRADE.NEW_YN</v>
      </c>
      <c r="N2306" s="54" t="str">
        <f t="shared" si="71"/>
        <v>일매출회원등급^TB_ANA_DD_SALES_MEM_GRADE^신규여부^NEW_YN^Y^VARCHAR2^1^Y^'N'</v>
      </c>
    </row>
    <row r="2307" spans="1:14" x14ac:dyDescent="0.25">
      <c r="A2307" s="56" t="s">
        <v>673</v>
      </c>
      <c r="B2307" s="56"/>
      <c r="C2307" s="56" t="s">
        <v>708</v>
      </c>
      <c r="D2307" s="56" t="s">
        <v>709</v>
      </c>
      <c r="E2307" s="56" t="s">
        <v>485</v>
      </c>
      <c r="F2307" s="56" t="s">
        <v>492</v>
      </c>
      <c r="G2307" s="56"/>
      <c r="H2307" s="56"/>
      <c r="I2307" s="56" t="s">
        <v>110</v>
      </c>
      <c r="J2307" s="56" t="s">
        <v>476</v>
      </c>
      <c r="K2307" s="56" t="s">
        <v>52</v>
      </c>
      <c r="L2307" s="56">
        <v>0</v>
      </c>
      <c r="M2307" s="56" t="str">
        <f t="shared" si="72"/>
        <v>TB_ANA_DD_SALES_MEM_GRADE.SALES_TOT_AMT</v>
      </c>
      <c r="N2307" s="54" t="str">
        <f t="shared" ref="N2307:N2370" si="73">SUBSTITUTE(CONCATENATE(C2307,"^",D2307,"^",E2307,"^",F2307,"^",G2307,"^",I2307,"^",J2307,"^",K2307,"^",TRIM(L2307)),"~","-")</f>
        <v>일매출회원등급^TB_ANA_DD_SALES_MEM_GRADE^매출총금액^SALES_TOT_AMT^^NUMBER^20,5^Y^0</v>
      </c>
    </row>
    <row r="2308" spans="1:14" x14ac:dyDescent="0.25">
      <c r="A2308" s="56" t="s">
        <v>673</v>
      </c>
      <c r="B2308" s="56"/>
      <c r="C2308" s="56" t="s">
        <v>708</v>
      </c>
      <c r="D2308" s="56" t="s">
        <v>709</v>
      </c>
      <c r="E2308" s="56" t="s">
        <v>486</v>
      </c>
      <c r="F2308" s="56" t="s">
        <v>493</v>
      </c>
      <c r="G2308" s="56"/>
      <c r="H2308" s="56"/>
      <c r="I2308" s="56" t="s">
        <v>110</v>
      </c>
      <c r="J2308" s="56" t="s">
        <v>476</v>
      </c>
      <c r="K2308" s="56" t="s">
        <v>52</v>
      </c>
      <c r="L2308" s="56">
        <v>0</v>
      </c>
      <c r="M2308" s="56" t="str">
        <f t="shared" si="72"/>
        <v>TB_ANA_DD_SALES_MEM_GRADE.SALES_AMT</v>
      </c>
      <c r="N2308" s="54" t="str">
        <f t="shared" si="73"/>
        <v>일매출회원등급^TB_ANA_DD_SALES_MEM_GRADE^매출금액^SALES_AMT^^NUMBER^20,5^Y^0</v>
      </c>
    </row>
    <row r="2309" spans="1:14" x14ac:dyDescent="0.25">
      <c r="A2309" s="56" t="s">
        <v>673</v>
      </c>
      <c r="B2309" s="56"/>
      <c r="C2309" s="56" t="s">
        <v>708</v>
      </c>
      <c r="D2309" s="56" t="s">
        <v>709</v>
      </c>
      <c r="E2309" s="56" t="s">
        <v>487</v>
      </c>
      <c r="F2309" s="56" t="s">
        <v>494</v>
      </c>
      <c r="G2309" s="56"/>
      <c r="H2309" s="56"/>
      <c r="I2309" s="56" t="s">
        <v>110</v>
      </c>
      <c r="J2309" s="56" t="s">
        <v>476</v>
      </c>
      <c r="K2309" s="56" t="s">
        <v>52</v>
      </c>
      <c r="L2309" s="56">
        <v>0</v>
      </c>
      <c r="M2309" s="56" t="str">
        <f t="shared" si="72"/>
        <v>TB_ANA_DD_SALES_MEM_GRADE.SALES_SUPP_AMT</v>
      </c>
      <c r="N2309" s="54" t="str">
        <f t="shared" si="73"/>
        <v>일매출회원등급^TB_ANA_DD_SALES_MEM_GRADE^매출공급금액^SALES_SUPP_AMT^^NUMBER^20,5^Y^0</v>
      </c>
    </row>
    <row r="2310" spans="1:14" x14ac:dyDescent="0.25">
      <c r="A2310" s="56" t="s">
        <v>673</v>
      </c>
      <c r="B2310" s="56"/>
      <c r="C2310" s="56" t="s">
        <v>708</v>
      </c>
      <c r="D2310" s="56" t="s">
        <v>709</v>
      </c>
      <c r="E2310" s="56" t="s">
        <v>1760</v>
      </c>
      <c r="F2310" s="56" t="s">
        <v>1761</v>
      </c>
      <c r="G2310" s="56"/>
      <c r="H2310" s="56"/>
      <c r="I2310" s="56" t="s">
        <v>110</v>
      </c>
      <c r="J2310" s="56" t="s">
        <v>476</v>
      </c>
      <c r="K2310" s="56" t="s">
        <v>52</v>
      </c>
      <c r="L2310" s="56">
        <v>0</v>
      </c>
      <c r="M2310" s="56" t="str">
        <f t="shared" si="72"/>
        <v>TB_ANA_DD_SALES_MEM_GRADE.SALES_VAT</v>
      </c>
      <c r="N2310" s="54" t="str">
        <f t="shared" si="73"/>
        <v>일매출회원등급^TB_ANA_DD_SALES_MEM_GRADE^매출부가세액^SALES_VAT^^NUMBER^20,5^Y^0</v>
      </c>
    </row>
    <row r="2311" spans="1:14" x14ac:dyDescent="0.25">
      <c r="A2311" s="56" t="s">
        <v>673</v>
      </c>
      <c r="B2311" s="56"/>
      <c r="C2311" s="56" t="s">
        <v>708</v>
      </c>
      <c r="D2311" s="56" t="s">
        <v>709</v>
      </c>
      <c r="E2311" s="56" t="s">
        <v>488</v>
      </c>
      <c r="F2311" s="56" t="s">
        <v>495</v>
      </c>
      <c r="G2311" s="56"/>
      <c r="H2311" s="56"/>
      <c r="I2311" s="56" t="s">
        <v>110</v>
      </c>
      <c r="J2311" s="56" t="s">
        <v>476</v>
      </c>
      <c r="K2311" s="56" t="s">
        <v>52</v>
      </c>
      <c r="L2311" s="56">
        <v>0</v>
      </c>
      <c r="M2311" s="56" t="str">
        <f t="shared" si="72"/>
        <v>TB_ANA_DD_SALES_MEM_GRADE.DC_AMT</v>
      </c>
      <c r="N2311" s="54" t="str">
        <f t="shared" si="73"/>
        <v>일매출회원등급^TB_ANA_DD_SALES_MEM_GRADE^할인금액^DC_AMT^^NUMBER^20,5^Y^0</v>
      </c>
    </row>
    <row r="2312" spans="1:14" x14ac:dyDescent="0.25">
      <c r="A2312" s="56" t="s">
        <v>673</v>
      </c>
      <c r="B2312" s="56"/>
      <c r="C2312" s="56" t="s">
        <v>708</v>
      </c>
      <c r="D2312" s="56" t="s">
        <v>709</v>
      </c>
      <c r="E2312" s="56" t="s">
        <v>644</v>
      </c>
      <c r="F2312" s="56" t="s">
        <v>565</v>
      </c>
      <c r="G2312" s="56"/>
      <c r="H2312" s="56"/>
      <c r="I2312" s="56" t="s">
        <v>110</v>
      </c>
      <c r="J2312" s="56" t="s">
        <v>476</v>
      </c>
      <c r="K2312" s="56" t="s">
        <v>52</v>
      </c>
      <c r="L2312" s="56">
        <v>0</v>
      </c>
      <c r="M2312" s="56" t="str">
        <f t="shared" si="72"/>
        <v>TB_ANA_DD_SALES_MEM_GRADE.COUP_DC_AMT</v>
      </c>
      <c r="N2312" s="54" t="str">
        <f t="shared" si="73"/>
        <v>일매출회원등급^TB_ANA_DD_SALES_MEM_GRADE^쿠폰할인금액^COUP_DC_AMT^^NUMBER^20,5^Y^0</v>
      </c>
    </row>
    <row r="2313" spans="1:14" x14ac:dyDescent="0.25">
      <c r="A2313" s="56" t="s">
        <v>673</v>
      </c>
      <c r="B2313" s="56"/>
      <c r="C2313" s="56" t="s">
        <v>708</v>
      </c>
      <c r="D2313" s="56" t="s">
        <v>709</v>
      </c>
      <c r="E2313" s="56" t="s">
        <v>646</v>
      </c>
      <c r="F2313" s="56" t="s">
        <v>567</v>
      </c>
      <c r="G2313" s="56"/>
      <c r="H2313" s="56"/>
      <c r="I2313" s="56" t="s">
        <v>110</v>
      </c>
      <c r="J2313" s="56" t="s">
        <v>476</v>
      </c>
      <c r="K2313" s="56" t="s">
        <v>52</v>
      </c>
      <c r="L2313" s="56">
        <v>0</v>
      </c>
      <c r="M2313" s="56" t="str">
        <f t="shared" si="72"/>
        <v>TB_ANA_DD_SALES_MEM_GRADE.CUST_DC_AMT</v>
      </c>
      <c r="N2313" s="54" t="str">
        <f t="shared" si="73"/>
        <v>일매출회원등급^TB_ANA_DD_SALES_MEM_GRADE^고객할인금액^CUST_DC_AMT^^NUMBER^20,5^Y^0</v>
      </c>
    </row>
    <row r="2314" spans="1:14" x14ac:dyDescent="0.25">
      <c r="A2314" s="56" t="s">
        <v>673</v>
      </c>
      <c r="B2314" s="56"/>
      <c r="C2314" s="56" t="s">
        <v>708</v>
      </c>
      <c r="D2314" s="56" t="s">
        <v>709</v>
      </c>
      <c r="E2314" s="56" t="s">
        <v>489</v>
      </c>
      <c r="F2314" s="56" t="s">
        <v>496</v>
      </c>
      <c r="G2314" s="56"/>
      <c r="H2314" s="56"/>
      <c r="I2314" s="56" t="s">
        <v>110</v>
      </c>
      <c r="J2314" s="56" t="s">
        <v>476</v>
      </c>
      <c r="K2314" s="56" t="s">
        <v>52</v>
      </c>
      <c r="L2314" s="56">
        <v>0</v>
      </c>
      <c r="M2314" s="56" t="str">
        <f t="shared" si="72"/>
        <v>TB_ANA_DD_SALES_MEM_GRADE.PROM_DC_AMT</v>
      </c>
      <c r="N2314" s="54" t="str">
        <f t="shared" si="73"/>
        <v>일매출회원등급^TB_ANA_DD_SALES_MEM_GRADE^프로모션할인금액^PROM_DC_AMT^^NUMBER^20,5^Y^0</v>
      </c>
    </row>
    <row r="2315" spans="1:14" x14ac:dyDescent="0.25">
      <c r="A2315" s="56" t="s">
        <v>673</v>
      </c>
      <c r="B2315" s="56"/>
      <c r="C2315" s="56" t="s">
        <v>708</v>
      </c>
      <c r="D2315" s="56" t="s">
        <v>709</v>
      </c>
      <c r="E2315" s="56" t="s">
        <v>490</v>
      </c>
      <c r="F2315" s="56" t="s">
        <v>497</v>
      </c>
      <c r="G2315" s="56"/>
      <c r="H2315" s="56"/>
      <c r="I2315" s="56" t="s">
        <v>110</v>
      </c>
      <c r="J2315" s="56" t="s">
        <v>476</v>
      </c>
      <c r="K2315" s="56" t="s">
        <v>52</v>
      </c>
      <c r="L2315" s="56">
        <v>0</v>
      </c>
      <c r="M2315" s="56" t="str">
        <f t="shared" si="72"/>
        <v>TB_ANA_DD_SALES_MEM_GRADE.NON_SALES_DC_AMT</v>
      </c>
      <c r="N2315" s="54" t="str">
        <f t="shared" si="73"/>
        <v>일매출회원등급^TB_ANA_DD_SALES_MEM_GRADE^비매출할인금액^NON_SALES_DC_AMT^^NUMBER^20,5^Y^0</v>
      </c>
    </row>
    <row r="2316" spans="1:14" x14ac:dyDescent="0.25">
      <c r="A2316" s="56" t="s">
        <v>673</v>
      </c>
      <c r="B2316" s="56"/>
      <c r="C2316" s="56" t="s">
        <v>708</v>
      </c>
      <c r="D2316" s="56" t="s">
        <v>709</v>
      </c>
      <c r="E2316" s="56" t="s">
        <v>2244</v>
      </c>
      <c r="F2316" s="56" t="s">
        <v>2245</v>
      </c>
      <c r="G2316" s="56"/>
      <c r="H2316" s="56"/>
      <c r="I2316" s="56" t="s">
        <v>110</v>
      </c>
      <c r="J2316" s="56" t="s">
        <v>476</v>
      </c>
      <c r="K2316" s="56" t="s">
        <v>52</v>
      </c>
      <c r="L2316" s="56">
        <v>0</v>
      </c>
      <c r="M2316" s="56" t="str">
        <f t="shared" si="72"/>
        <v>TB_ANA_DD_SALES_MEM_GRADE.CASH_AMT</v>
      </c>
      <c r="N2316" s="54" t="str">
        <f t="shared" si="73"/>
        <v>일매출회원등급^TB_ANA_DD_SALES_MEM_GRADE^현금금액^CASH_AMT^^NUMBER^20,5^Y^0</v>
      </c>
    </row>
    <row r="2317" spans="1:14" x14ac:dyDescent="0.25">
      <c r="A2317" s="56" t="s">
        <v>673</v>
      </c>
      <c r="B2317" s="56"/>
      <c r="C2317" s="56" t="s">
        <v>708</v>
      </c>
      <c r="D2317" s="56" t="s">
        <v>709</v>
      </c>
      <c r="E2317" s="56" t="s">
        <v>2246</v>
      </c>
      <c r="F2317" s="56" t="s">
        <v>2247</v>
      </c>
      <c r="G2317" s="56"/>
      <c r="H2317" s="56"/>
      <c r="I2317" s="56" t="s">
        <v>110</v>
      </c>
      <c r="J2317" s="56" t="s">
        <v>476</v>
      </c>
      <c r="K2317" s="56" t="s">
        <v>52</v>
      </c>
      <c r="L2317" s="56">
        <v>0</v>
      </c>
      <c r="M2317" s="56" t="str">
        <f t="shared" si="72"/>
        <v>TB_ANA_DD_SALES_MEM_GRADE.CARD_AMT</v>
      </c>
      <c r="N2317" s="54" t="str">
        <f t="shared" si="73"/>
        <v>일매출회원등급^TB_ANA_DD_SALES_MEM_GRADE^카드금액^CARD_AMT^^NUMBER^20,5^Y^0</v>
      </c>
    </row>
    <row r="2318" spans="1:14" x14ac:dyDescent="0.25">
      <c r="A2318" s="56" t="s">
        <v>673</v>
      </c>
      <c r="B2318" s="56"/>
      <c r="C2318" s="56" t="s">
        <v>708</v>
      </c>
      <c r="D2318" s="56" t="s">
        <v>709</v>
      </c>
      <c r="E2318" s="56" t="s">
        <v>2248</v>
      </c>
      <c r="F2318" s="56" t="s">
        <v>2249</v>
      </c>
      <c r="G2318" s="56"/>
      <c r="H2318" s="56"/>
      <c r="I2318" s="56" t="s">
        <v>110</v>
      </c>
      <c r="J2318" s="56" t="s">
        <v>476</v>
      </c>
      <c r="K2318" s="56" t="s">
        <v>52</v>
      </c>
      <c r="L2318" s="56">
        <v>0</v>
      </c>
      <c r="M2318" s="56" t="str">
        <f t="shared" si="72"/>
        <v>TB_ANA_DD_SALES_MEM_GRADE.POINT_SALES_AMT</v>
      </c>
      <c r="N2318" s="54" t="str">
        <f t="shared" si="73"/>
        <v>일매출회원등급^TB_ANA_DD_SALES_MEM_GRADE^포인트매출금액^POINT_SALES_AMT^^NUMBER^20,5^Y^0</v>
      </c>
    </row>
    <row r="2319" spans="1:14" x14ac:dyDescent="0.25">
      <c r="A2319" s="56" t="s">
        <v>673</v>
      </c>
      <c r="B2319" s="56"/>
      <c r="C2319" s="56" t="s">
        <v>708</v>
      </c>
      <c r="D2319" s="56" t="s">
        <v>709</v>
      </c>
      <c r="E2319" s="56" t="s">
        <v>2250</v>
      </c>
      <c r="F2319" s="56" t="s">
        <v>2251</v>
      </c>
      <c r="G2319" s="56"/>
      <c r="H2319" s="56"/>
      <c r="I2319" s="56" t="s">
        <v>110</v>
      </c>
      <c r="J2319" s="56" t="s">
        <v>476</v>
      </c>
      <c r="K2319" s="56" t="s">
        <v>52</v>
      </c>
      <c r="L2319" s="56">
        <v>0</v>
      </c>
      <c r="M2319" s="56" t="str">
        <f t="shared" si="72"/>
        <v>TB_ANA_DD_SALES_MEM_GRADE.ETC_SALES_AMT</v>
      </c>
      <c r="N2319" s="54" t="str">
        <f t="shared" si="73"/>
        <v>일매출회원등급^TB_ANA_DD_SALES_MEM_GRADE^기타매출금액^ETC_SALES_AMT^^NUMBER^20,5^Y^0</v>
      </c>
    </row>
    <row r="2320" spans="1:14" x14ac:dyDescent="0.25">
      <c r="A2320" s="56" t="s">
        <v>673</v>
      </c>
      <c r="B2320" s="56"/>
      <c r="C2320" s="56" t="s">
        <v>708</v>
      </c>
      <c r="D2320" s="56" t="s">
        <v>709</v>
      </c>
      <c r="E2320" s="56" t="s">
        <v>2252</v>
      </c>
      <c r="F2320" s="56" t="s">
        <v>2253</v>
      </c>
      <c r="G2320" s="56"/>
      <c r="H2320" s="56"/>
      <c r="I2320" s="56" t="s">
        <v>110</v>
      </c>
      <c r="J2320" s="56" t="s">
        <v>476</v>
      </c>
      <c r="K2320" s="56" t="s">
        <v>52</v>
      </c>
      <c r="L2320" s="56">
        <v>0</v>
      </c>
      <c r="M2320" s="56" t="str">
        <f t="shared" si="72"/>
        <v>TB_ANA_DD_SALES_MEM_GRADE.PROM_USE_POINT_AMT</v>
      </c>
      <c r="N2320" s="54" t="str">
        <f t="shared" si="73"/>
        <v>일매출회원등급^TB_ANA_DD_SALES_MEM_GRADE^프로모션사용포인트금액^PROM_USE_POINT_AMT^^NUMBER^20,5^Y^0</v>
      </c>
    </row>
    <row r="2321" spans="1:14" x14ac:dyDescent="0.25">
      <c r="A2321" s="56" t="s">
        <v>673</v>
      </c>
      <c r="B2321" s="56"/>
      <c r="C2321" s="56" t="s">
        <v>708</v>
      </c>
      <c r="D2321" s="56" t="s">
        <v>709</v>
      </c>
      <c r="E2321" s="56" t="s">
        <v>2254</v>
      </c>
      <c r="F2321" s="56" t="s">
        <v>2255</v>
      </c>
      <c r="G2321" s="56"/>
      <c r="H2321" s="56"/>
      <c r="I2321" s="56" t="s">
        <v>110</v>
      </c>
      <c r="J2321" s="56" t="s">
        <v>476</v>
      </c>
      <c r="K2321" s="56" t="s">
        <v>52</v>
      </c>
      <c r="L2321" s="56">
        <v>0</v>
      </c>
      <c r="M2321" s="56" t="str">
        <f t="shared" si="72"/>
        <v>TB_ANA_DD_SALES_MEM_GRADE.ACC_POINT_AMT</v>
      </c>
      <c r="N2321" s="54" t="str">
        <f t="shared" si="73"/>
        <v>일매출회원등급^TB_ANA_DD_SALES_MEM_GRADE^적립포인트금액^ACC_POINT_AMT^^NUMBER^20,5^Y^0</v>
      </c>
    </row>
    <row r="2322" spans="1:14" x14ac:dyDescent="0.25">
      <c r="A2322" s="56" t="s">
        <v>673</v>
      </c>
      <c r="B2322" s="56"/>
      <c r="C2322" s="56" t="s">
        <v>708</v>
      </c>
      <c r="D2322" s="56" t="s">
        <v>709</v>
      </c>
      <c r="E2322" s="56" t="s">
        <v>2256</v>
      </c>
      <c r="F2322" s="56" t="s">
        <v>2257</v>
      </c>
      <c r="G2322" s="56"/>
      <c r="H2322" s="56"/>
      <c r="I2322" s="56" t="s">
        <v>110</v>
      </c>
      <c r="J2322" s="56" t="s">
        <v>476</v>
      </c>
      <c r="K2322" s="56" t="s">
        <v>52</v>
      </c>
      <c r="L2322" s="56">
        <v>0</v>
      </c>
      <c r="M2322" s="56" t="str">
        <f t="shared" si="72"/>
        <v>TB_ANA_DD_SALES_MEM_GRADE.BILL_CNT</v>
      </c>
      <c r="N2322" s="54" t="str">
        <f t="shared" si="73"/>
        <v>일매출회원등급^TB_ANA_DD_SALES_MEM_GRADE^영수증건수^BILL_CNT^^NUMBER^20,5^Y^0</v>
      </c>
    </row>
    <row r="2323" spans="1:14" x14ac:dyDescent="0.25">
      <c r="A2323" s="56" t="s">
        <v>673</v>
      </c>
      <c r="B2323" s="56"/>
      <c r="C2323" s="56" t="s">
        <v>708</v>
      </c>
      <c r="D2323" s="56" t="s">
        <v>709</v>
      </c>
      <c r="E2323" s="56" t="s">
        <v>2258</v>
      </c>
      <c r="F2323" s="56" t="s">
        <v>2259</v>
      </c>
      <c r="G2323" s="56"/>
      <c r="H2323" s="56"/>
      <c r="I2323" s="56" t="s">
        <v>110</v>
      </c>
      <c r="J2323" s="56" t="s">
        <v>476</v>
      </c>
      <c r="K2323" s="56" t="s">
        <v>52</v>
      </c>
      <c r="L2323" s="56">
        <v>0</v>
      </c>
      <c r="M2323" s="56" t="str">
        <f t="shared" si="72"/>
        <v>TB_ANA_DD_SALES_MEM_GRADE.CASH_CNT</v>
      </c>
      <c r="N2323" s="54" t="str">
        <f t="shared" si="73"/>
        <v>일매출회원등급^TB_ANA_DD_SALES_MEM_GRADE^현금건수^CASH_CNT^^NUMBER^20,5^Y^0</v>
      </c>
    </row>
    <row r="2324" spans="1:14" x14ac:dyDescent="0.25">
      <c r="A2324" s="56" t="s">
        <v>673</v>
      </c>
      <c r="B2324" s="56"/>
      <c r="C2324" s="56" t="s">
        <v>708</v>
      </c>
      <c r="D2324" s="56" t="s">
        <v>709</v>
      </c>
      <c r="E2324" s="56" t="s">
        <v>2260</v>
      </c>
      <c r="F2324" s="56" t="s">
        <v>2261</v>
      </c>
      <c r="G2324" s="56"/>
      <c r="H2324" s="56"/>
      <c r="I2324" s="56" t="s">
        <v>110</v>
      </c>
      <c r="J2324" s="56" t="s">
        <v>476</v>
      </c>
      <c r="K2324" s="56" t="s">
        <v>52</v>
      </c>
      <c r="L2324" s="56">
        <v>0</v>
      </c>
      <c r="M2324" s="56" t="str">
        <f t="shared" si="72"/>
        <v>TB_ANA_DD_SALES_MEM_GRADE.CARD_CNT</v>
      </c>
      <c r="N2324" s="54" t="str">
        <f t="shared" si="73"/>
        <v>일매출회원등급^TB_ANA_DD_SALES_MEM_GRADE^카드건수^CARD_CNT^^NUMBER^20,5^Y^0</v>
      </c>
    </row>
    <row r="2325" spans="1:14" x14ac:dyDescent="0.25">
      <c r="A2325" s="56" t="s">
        <v>673</v>
      </c>
      <c r="B2325" s="56"/>
      <c r="C2325" s="56" t="s">
        <v>708</v>
      </c>
      <c r="D2325" s="56" t="s">
        <v>709</v>
      </c>
      <c r="E2325" s="56" t="s">
        <v>2262</v>
      </c>
      <c r="F2325" s="56" t="s">
        <v>2263</v>
      </c>
      <c r="G2325" s="56"/>
      <c r="H2325" s="56"/>
      <c r="I2325" s="56" t="s">
        <v>110</v>
      </c>
      <c r="J2325" s="56" t="s">
        <v>476</v>
      </c>
      <c r="K2325" s="56" t="s">
        <v>52</v>
      </c>
      <c r="L2325" s="56">
        <v>0</v>
      </c>
      <c r="M2325" s="56" t="str">
        <f t="shared" si="72"/>
        <v>TB_ANA_DD_SALES_MEM_GRADE.POINT_SALES_CNT</v>
      </c>
      <c r="N2325" s="54" t="str">
        <f t="shared" si="73"/>
        <v>일매출회원등급^TB_ANA_DD_SALES_MEM_GRADE^포인트매출건수^POINT_SALES_CNT^^NUMBER^20,5^Y^0</v>
      </c>
    </row>
    <row r="2326" spans="1:14" x14ac:dyDescent="0.25">
      <c r="A2326" s="56" t="s">
        <v>673</v>
      </c>
      <c r="B2326" s="56"/>
      <c r="C2326" s="56" t="s">
        <v>708</v>
      </c>
      <c r="D2326" s="56" t="s">
        <v>709</v>
      </c>
      <c r="E2326" s="56" t="s">
        <v>2264</v>
      </c>
      <c r="F2326" s="56" t="s">
        <v>2265</v>
      </c>
      <c r="G2326" s="56"/>
      <c r="H2326" s="56"/>
      <c r="I2326" s="56" t="s">
        <v>110</v>
      </c>
      <c r="J2326" s="56" t="s">
        <v>476</v>
      </c>
      <c r="K2326" s="56" t="s">
        <v>52</v>
      </c>
      <c r="L2326" s="56">
        <v>0</v>
      </c>
      <c r="M2326" s="56" t="str">
        <f t="shared" si="72"/>
        <v>TB_ANA_DD_SALES_MEM_GRADE.ETC_SALES_CNT</v>
      </c>
      <c r="N2326" s="54" t="str">
        <f t="shared" si="73"/>
        <v>일매출회원등급^TB_ANA_DD_SALES_MEM_GRADE^기타매출건수^ETC_SALES_CNT^^NUMBER^20,5^Y^0</v>
      </c>
    </row>
    <row r="2327" spans="1:14" x14ac:dyDescent="0.25">
      <c r="A2327" s="56" t="s">
        <v>673</v>
      </c>
      <c r="B2327" s="56"/>
      <c r="C2327" s="56" t="s">
        <v>708</v>
      </c>
      <c r="D2327" s="56" t="s">
        <v>709</v>
      </c>
      <c r="E2327" s="56" t="s">
        <v>606</v>
      </c>
      <c r="F2327" s="56" t="s">
        <v>527</v>
      </c>
      <c r="G2327" s="56"/>
      <c r="H2327" s="56"/>
      <c r="I2327" s="56" t="s">
        <v>110</v>
      </c>
      <c r="J2327" s="56" t="s">
        <v>476</v>
      </c>
      <c r="K2327" s="56" t="s">
        <v>52</v>
      </c>
      <c r="L2327" s="56">
        <v>0</v>
      </c>
      <c r="M2327" s="56" t="str">
        <f t="shared" si="72"/>
        <v>TB_ANA_DD_SALES_MEM_GRADE.CNCL_CNT</v>
      </c>
      <c r="N2327" s="54" t="str">
        <f t="shared" si="73"/>
        <v>일매출회원등급^TB_ANA_DD_SALES_MEM_GRADE^취소건수^CNCL_CNT^^NUMBER^20,5^Y^0</v>
      </c>
    </row>
    <row r="2328" spans="1:14" x14ac:dyDescent="0.25">
      <c r="A2328" s="56" t="s">
        <v>673</v>
      </c>
      <c r="B2328" s="56"/>
      <c r="C2328" s="56" t="s">
        <v>708</v>
      </c>
      <c r="D2328" s="56" t="s">
        <v>709</v>
      </c>
      <c r="E2328" s="56" t="s">
        <v>608</v>
      </c>
      <c r="F2328" s="56" t="s">
        <v>529</v>
      </c>
      <c r="G2328" s="56"/>
      <c r="H2328" s="56"/>
      <c r="I2328" s="56" t="s">
        <v>110</v>
      </c>
      <c r="J2328" s="56" t="s">
        <v>476</v>
      </c>
      <c r="K2328" s="56" t="s">
        <v>52</v>
      </c>
      <c r="L2328" s="56">
        <v>0</v>
      </c>
      <c r="M2328" s="56" t="str">
        <f t="shared" si="72"/>
        <v>TB_ANA_DD_SALES_MEM_GRADE.SALES_TOT_CNT</v>
      </c>
      <c r="N2328" s="54" t="str">
        <f t="shared" si="73"/>
        <v>일매출회원등급^TB_ANA_DD_SALES_MEM_GRADE^매출총건수^SALES_TOT_CNT^^NUMBER^20,5^Y^0</v>
      </c>
    </row>
    <row r="2329" spans="1:14" x14ac:dyDescent="0.25">
      <c r="A2329" s="56" t="s">
        <v>673</v>
      </c>
      <c r="B2329" s="56"/>
      <c r="C2329" s="56" t="s">
        <v>708</v>
      </c>
      <c r="D2329" s="56" t="s">
        <v>709</v>
      </c>
      <c r="E2329" s="56" t="s">
        <v>2266</v>
      </c>
      <c r="F2329" s="56" t="s">
        <v>2267</v>
      </c>
      <c r="G2329" s="56"/>
      <c r="H2329" s="56"/>
      <c r="I2329" s="56" t="s">
        <v>110</v>
      </c>
      <c r="J2329" s="56" t="s">
        <v>476</v>
      </c>
      <c r="K2329" s="56" t="s">
        <v>52</v>
      </c>
      <c r="L2329" s="56">
        <v>0</v>
      </c>
      <c r="M2329" s="56" t="str">
        <f t="shared" si="72"/>
        <v>TB_ANA_DD_SALES_MEM_GRADE.SALES_CNCL_CNT</v>
      </c>
      <c r="N2329" s="54" t="str">
        <f t="shared" si="73"/>
        <v>일매출회원등급^TB_ANA_DD_SALES_MEM_GRADE^매출취소건수^SALES_CNCL_CNT^^NUMBER^20,5^Y^0</v>
      </c>
    </row>
    <row r="2330" spans="1:14" x14ac:dyDescent="0.25">
      <c r="A2330" s="56" t="s">
        <v>673</v>
      </c>
      <c r="B2330" s="56"/>
      <c r="C2330" s="56" t="s">
        <v>708</v>
      </c>
      <c r="D2330" s="56" t="s">
        <v>709</v>
      </c>
      <c r="E2330" s="56" t="s">
        <v>2268</v>
      </c>
      <c r="F2330" s="56" t="s">
        <v>2269</v>
      </c>
      <c r="G2330" s="56"/>
      <c r="H2330" s="56"/>
      <c r="I2330" s="56" t="s">
        <v>110</v>
      </c>
      <c r="J2330" s="56" t="s">
        <v>476</v>
      </c>
      <c r="K2330" s="56" t="s">
        <v>52</v>
      </c>
      <c r="L2330" s="56">
        <v>0</v>
      </c>
      <c r="M2330" s="56" t="str">
        <f t="shared" si="72"/>
        <v>TB_ANA_DD_SALES_MEM_GRADE.SALES_CNCL_TOT_AMT</v>
      </c>
      <c r="N2330" s="54" t="str">
        <f t="shared" si="73"/>
        <v>일매출회원등급^TB_ANA_DD_SALES_MEM_GRADE^매출취소총금액^SALES_CNCL_TOT_AMT^^NUMBER^20,5^Y^0</v>
      </c>
    </row>
    <row r="2331" spans="1:14" x14ac:dyDescent="0.25">
      <c r="A2331" s="56" t="s">
        <v>673</v>
      </c>
      <c r="B2331" s="56"/>
      <c r="C2331" s="56" t="s">
        <v>708</v>
      </c>
      <c r="D2331" s="56" t="s">
        <v>709</v>
      </c>
      <c r="E2331" s="56" t="s">
        <v>2270</v>
      </c>
      <c r="F2331" s="56" t="s">
        <v>2271</v>
      </c>
      <c r="G2331" s="56"/>
      <c r="H2331" s="56"/>
      <c r="I2331" s="56" t="s">
        <v>110</v>
      </c>
      <c r="J2331" s="56" t="s">
        <v>476</v>
      </c>
      <c r="K2331" s="56" t="s">
        <v>52</v>
      </c>
      <c r="L2331" s="56">
        <v>0</v>
      </c>
      <c r="M2331" s="56" t="str">
        <f t="shared" si="72"/>
        <v>TB_ANA_DD_SALES_MEM_GRADE.CASH_CNCL_AMT</v>
      </c>
      <c r="N2331" s="54" t="str">
        <f t="shared" si="73"/>
        <v>일매출회원등급^TB_ANA_DD_SALES_MEM_GRADE^현금취소금액^CASH_CNCL_AMT^^NUMBER^20,5^Y^0</v>
      </c>
    </row>
    <row r="2332" spans="1:14" x14ac:dyDescent="0.25">
      <c r="A2332" s="56" t="s">
        <v>673</v>
      </c>
      <c r="B2332" s="56"/>
      <c r="C2332" s="56" t="s">
        <v>708</v>
      </c>
      <c r="D2332" s="56" t="s">
        <v>709</v>
      </c>
      <c r="E2332" s="56" t="s">
        <v>2272</v>
      </c>
      <c r="F2332" s="56" t="s">
        <v>2273</v>
      </c>
      <c r="G2332" s="56"/>
      <c r="H2332" s="56"/>
      <c r="I2332" s="56" t="s">
        <v>110</v>
      </c>
      <c r="J2332" s="56" t="s">
        <v>476</v>
      </c>
      <c r="K2332" s="56" t="s">
        <v>52</v>
      </c>
      <c r="L2332" s="56">
        <v>0</v>
      </c>
      <c r="M2332" s="56" t="str">
        <f t="shared" si="72"/>
        <v>TB_ANA_DD_SALES_MEM_GRADE.CARD_CNCL_AMT</v>
      </c>
      <c r="N2332" s="54" t="str">
        <f t="shared" si="73"/>
        <v>일매출회원등급^TB_ANA_DD_SALES_MEM_GRADE^카드취소금액^CARD_CNCL_AMT^^NUMBER^20,5^Y^0</v>
      </c>
    </row>
    <row r="2333" spans="1:14" x14ac:dyDescent="0.25">
      <c r="A2333" s="56" t="s">
        <v>673</v>
      </c>
      <c r="B2333" s="56"/>
      <c r="C2333" s="56" t="s">
        <v>708</v>
      </c>
      <c r="D2333" s="56" t="s">
        <v>709</v>
      </c>
      <c r="E2333" s="56" t="s">
        <v>2274</v>
      </c>
      <c r="F2333" s="56" t="s">
        <v>2275</v>
      </c>
      <c r="G2333" s="56"/>
      <c r="H2333" s="56"/>
      <c r="I2333" s="56" t="s">
        <v>110</v>
      </c>
      <c r="J2333" s="56" t="s">
        <v>476</v>
      </c>
      <c r="K2333" s="56" t="s">
        <v>52</v>
      </c>
      <c r="L2333" s="56">
        <v>0</v>
      </c>
      <c r="M2333" s="56" t="str">
        <f t="shared" si="72"/>
        <v>TB_ANA_DD_SALES_MEM_GRADE.POINT_SALES_CNCL_AMT</v>
      </c>
      <c r="N2333" s="54" t="str">
        <f t="shared" si="73"/>
        <v>일매출회원등급^TB_ANA_DD_SALES_MEM_GRADE^포인트매출취소금액^POINT_SALES_CNCL_AMT^^NUMBER^20,5^Y^0</v>
      </c>
    </row>
    <row r="2334" spans="1:14" x14ac:dyDescent="0.25">
      <c r="A2334" s="56" t="s">
        <v>673</v>
      </c>
      <c r="B2334" s="56"/>
      <c r="C2334" s="56" t="s">
        <v>708</v>
      </c>
      <c r="D2334" s="56" t="s">
        <v>709</v>
      </c>
      <c r="E2334" s="56" t="s">
        <v>2276</v>
      </c>
      <c r="F2334" s="56" t="s">
        <v>2277</v>
      </c>
      <c r="G2334" s="56"/>
      <c r="H2334" s="56"/>
      <c r="I2334" s="56" t="s">
        <v>110</v>
      </c>
      <c r="J2334" s="56" t="s">
        <v>476</v>
      </c>
      <c r="K2334" s="56" t="s">
        <v>52</v>
      </c>
      <c r="L2334" s="56">
        <v>0</v>
      </c>
      <c r="M2334" s="56" t="str">
        <f t="shared" si="72"/>
        <v>TB_ANA_DD_SALES_MEM_GRADE.ETC_SALES_CNCL_AMT</v>
      </c>
      <c r="N2334" s="54" t="str">
        <f t="shared" si="73"/>
        <v>일매출회원등급^TB_ANA_DD_SALES_MEM_GRADE^기타매출취소금액^ETC_SALES_CNCL_AMT^^NUMBER^20,5^Y^0</v>
      </c>
    </row>
    <row r="2335" spans="1:14" x14ac:dyDescent="0.25">
      <c r="A2335" s="56" t="s">
        <v>673</v>
      </c>
      <c r="B2335" s="56"/>
      <c r="C2335" s="56" t="s">
        <v>708</v>
      </c>
      <c r="D2335" s="56" t="s">
        <v>709</v>
      </c>
      <c r="E2335" s="56" t="s">
        <v>2278</v>
      </c>
      <c r="F2335" s="56" t="s">
        <v>2279</v>
      </c>
      <c r="G2335" s="56"/>
      <c r="H2335" s="56"/>
      <c r="I2335" s="56" t="s">
        <v>110</v>
      </c>
      <c r="J2335" s="56" t="s">
        <v>476</v>
      </c>
      <c r="K2335" s="56" t="s">
        <v>52</v>
      </c>
      <c r="L2335" s="56">
        <v>0</v>
      </c>
      <c r="M2335" s="56" t="str">
        <f t="shared" si="72"/>
        <v>TB_ANA_DD_SALES_MEM_GRADE.CUST_CNT</v>
      </c>
      <c r="N2335" s="54" t="str">
        <f t="shared" si="73"/>
        <v>일매출회원등급^TB_ANA_DD_SALES_MEM_GRADE^고객수^CUST_CNT^^NUMBER^20,5^Y^0</v>
      </c>
    </row>
    <row r="2336" spans="1:14" x14ac:dyDescent="0.25">
      <c r="A2336" s="56" t="s">
        <v>673</v>
      </c>
      <c r="B2336" s="56"/>
      <c r="C2336" s="56" t="s">
        <v>708</v>
      </c>
      <c r="D2336" s="56" t="s">
        <v>709</v>
      </c>
      <c r="E2336" s="56" t="s">
        <v>53</v>
      </c>
      <c r="F2336" s="56" t="s">
        <v>54</v>
      </c>
      <c r="G2336" s="56"/>
      <c r="H2336" s="56"/>
      <c r="I2336" s="56" t="s">
        <v>37</v>
      </c>
      <c r="J2336" s="56">
        <v>14</v>
      </c>
      <c r="K2336" s="56" t="s">
        <v>52</v>
      </c>
      <c r="L2336" s="56"/>
      <c r="M2336" s="56" t="str">
        <f t="shared" si="72"/>
        <v>TB_ANA_DD_SALES_MEM_GRADE.REG_DTM</v>
      </c>
      <c r="N2336" s="54" t="str">
        <f t="shared" si="73"/>
        <v>일매출회원등급^TB_ANA_DD_SALES_MEM_GRADE^등록일시^REG_DTM^^VARCHAR2^14^Y^</v>
      </c>
    </row>
    <row r="2337" spans="1:14" x14ac:dyDescent="0.25">
      <c r="A2337" s="56" t="s">
        <v>673</v>
      </c>
      <c r="B2337" s="56"/>
      <c r="C2337" s="56" t="s">
        <v>708</v>
      </c>
      <c r="D2337" s="56" t="s">
        <v>709</v>
      </c>
      <c r="E2337" s="56" t="s">
        <v>55</v>
      </c>
      <c r="F2337" s="56" t="s">
        <v>56</v>
      </c>
      <c r="G2337" s="56"/>
      <c r="H2337" s="56"/>
      <c r="I2337" s="56" t="s">
        <v>37</v>
      </c>
      <c r="J2337" s="56">
        <v>32</v>
      </c>
      <c r="K2337" s="56" t="s">
        <v>52</v>
      </c>
      <c r="L2337" s="56"/>
      <c r="M2337" s="56" t="str">
        <f t="shared" si="72"/>
        <v>TB_ANA_DD_SALES_MEM_GRADE.REGR_ID</v>
      </c>
      <c r="N2337" s="54" t="str">
        <f t="shared" si="73"/>
        <v>일매출회원등급^TB_ANA_DD_SALES_MEM_GRADE^등록자ID^REGR_ID^^VARCHAR2^32^Y^</v>
      </c>
    </row>
    <row r="2338" spans="1:14" x14ac:dyDescent="0.25">
      <c r="A2338" s="56" t="s">
        <v>673</v>
      </c>
      <c r="B2338" s="56"/>
      <c r="C2338" s="56" t="s">
        <v>708</v>
      </c>
      <c r="D2338" s="56" t="s">
        <v>709</v>
      </c>
      <c r="E2338" s="56" t="s">
        <v>57</v>
      </c>
      <c r="F2338" s="56" t="s">
        <v>58</v>
      </c>
      <c r="G2338" s="56"/>
      <c r="H2338" s="56"/>
      <c r="I2338" s="56" t="s">
        <v>37</v>
      </c>
      <c r="J2338" s="56">
        <v>14</v>
      </c>
      <c r="K2338" s="56" t="s">
        <v>52</v>
      </c>
      <c r="L2338" s="56"/>
      <c r="M2338" s="56" t="str">
        <f t="shared" si="72"/>
        <v>TB_ANA_DD_SALES_MEM_GRADE.MOD_DTM</v>
      </c>
      <c r="N2338" s="54" t="str">
        <f t="shared" si="73"/>
        <v>일매출회원등급^TB_ANA_DD_SALES_MEM_GRADE^수정일시^MOD_DTM^^VARCHAR2^14^Y^</v>
      </c>
    </row>
    <row r="2339" spans="1:14" x14ac:dyDescent="0.25">
      <c r="A2339" s="56" t="s">
        <v>673</v>
      </c>
      <c r="B2339" s="56"/>
      <c r="C2339" s="56" t="s">
        <v>708</v>
      </c>
      <c r="D2339" s="56" t="s">
        <v>709</v>
      </c>
      <c r="E2339" s="56" t="s">
        <v>59</v>
      </c>
      <c r="F2339" s="56" t="s">
        <v>60</v>
      </c>
      <c r="G2339" s="56"/>
      <c r="H2339" s="56"/>
      <c r="I2339" s="56" t="s">
        <v>37</v>
      </c>
      <c r="J2339" s="56">
        <v>32</v>
      </c>
      <c r="K2339" s="56" t="s">
        <v>52</v>
      </c>
      <c r="L2339" s="56"/>
      <c r="M2339" s="56" t="str">
        <f t="shared" si="72"/>
        <v>TB_ANA_DD_SALES_MEM_GRADE.MODR_ID</v>
      </c>
      <c r="N2339" s="54" t="str">
        <f t="shared" si="73"/>
        <v>일매출회원등급^TB_ANA_DD_SALES_MEM_GRADE^수정자ID^MODR_ID^^VARCHAR2^32^Y^</v>
      </c>
    </row>
    <row r="2340" spans="1:14" x14ac:dyDescent="0.25">
      <c r="A2340" s="56" t="s">
        <v>673</v>
      </c>
      <c r="B2340" s="56"/>
      <c r="C2340" s="56" t="s">
        <v>708</v>
      </c>
      <c r="D2340" s="56" t="s">
        <v>709</v>
      </c>
      <c r="E2340" s="56" t="s">
        <v>2280</v>
      </c>
      <c r="F2340" s="56" t="s">
        <v>2281</v>
      </c>
      <c r="G2340" s="56"/>
      <c r="H2340" s="56"/>
      <c r="I2340" s="56" t="s">
        <v>110</v>
      </c>
      <c r="J2340" s="56" t="s">
        <v>476</v>
      </c>
      <c r="K2340" s="56" t="s">
        <v>52</v>
      </c>
      <c r="L2340" s="56">
        <v>0</v>
      </c>
      <c r="M2340" s="56" t="str">
        <f t="shared" si="72"/>
        <v>TB_ANA_DD_SALES_MEM_GRADE.PROM_USE_POINT_CNCL_AMT</v>
      </c>
      <c r="N2340" s="54" t="str">
        <f t="shared" si="73"/>
        <v>일매출회원등급^TB_ANA_DD_SALES_MEM_GRADE^프로모션사용포인트취소금액^PROM_USE_POINT_CNCL_AMT^^NUMBER^20,5^Y^0</v>
      </c>
    </row>
    <row r="2341" spans="1:14" x14ac:dyDescent="0.25">
      <c r="A2341" s="56" t="s">
        <v>673</v>
      </c>
      <c r="B2341" s="56"/>
      <c r="C2341" s="56" t="s">
        <v>708</v>
      </c>
      <c r="D2341" s="56" t="s">
        <v>709</v>
      </c>
      <c r="E2341" s="56" t="s">
        <v>2282</v>
      </c>
      <c r="F2341" s="56" t="s">
        <v>2283</v>
      </c>
      <c r="G2341" s="56"/>
      <c r="H2341" s="56"/>
      <c r="I2341" s="56" t="s">
        <v>110</v>
      </c>
      <c r="J2341" s="56" t="s">
        <v>476</v>
      </c>
      <c r="K2341" s="56" t="s">
        <v>52</v>
      </c>
      <c r="L2341" s="56">
        <v>0</v>
      </c>
      <c r="M2341" s="56" t="str">
        <f t="shared" si="72"/>
        <v>TB_ANA_DD_SALES_MEM_GRADE.ACC_POINT_CNCL_AMT</v>
      </c>
      <c r="N2341" s="54" t="str">
        <f t="shared" si="73"/>
        <v>일매출회원등급^TB_ANA_DD_SALES_MEM_GRADE^적립포인트취소금액^ACC_POINT_CNCL_AMT^^NUMBER^20,5^Y^0</v>
      </c>
    </row>
    <row r="2342" spans="1:14" x14ac:dyDescent="0.25">
      <c r="A2342" s="56" t="s">
        <v>673</v>
      </c>
      <c r="B2342" s="56"/>
      <c r="C2342" s="56" t="s">
        <v>708</v>
      </c>
      <c r="D2342" s="56" t="s">
        <v>709</v>
      </c>
      <c r="E2342" s="56" t="s">
        <v>1141</v>
      </c>
      <c r="F2342" s="56" t="s">
        <v>1142</v>
      </c>
      <c r="G2342" s="56"/>
      <c r="H2342" s="56"/>
      <c r="I2342" s="56" t="s">
        <v>110</v>
      </c>
      <c r="J2342" s="56" t="s">
        <v>476</v>
      </c>
      <c r="K2342" s="56" t="s">
        <v>52</v>
      </c>
      <c r="L2342" s="56">
        <v>0</v>
      </c>
      <c r="M2342" s="56" t="str">
        <f t="shared" si="72"/>
        <v>TB_ANA_DD_SALES_MEM_GRADE.SALES_QTY</v>
      </c>
      <c r="N2342" s="54" t="str">
        <f t="shared" si="73"/>
        <v>일매출회원등급^TB_ANA_DD_SALES_MEM_GRADE^매출수량^SALES_QTY^^NUMBER^20,5^Y^0</v>
      </c>
    </row>
    <row r="2343" spans="1:14" x14ac:dyDescent="0.25">
      <c r="A2343" s="56" t="s">
        <v>673</v>
      </c>
      <c r="B2343" s="56"/>
      <c r="C2343" s="56" t="s">
        <v>810</v>
      </c>
      <c r="D2343" s="56" t="s">
        <v>811</v>
      </c>
      <c r="E2343" s="56" t="s">
        <v>477</v>
      </c>
      <c r="F2343" s="56" t="s">
        <v>479</v>
      </c>
      <c r="G2343" s="56" t="s">
        <v>52</v>
      </c>
      <c r="H2343" s="56"/>
      <c r="I2343" s="56" t="s">
        <v>37</v>
      </c>
      <c r="J2343" s="56">
        <v>8</v>
      </c>
      <c r="K2343" s="56" t="s">
        <v>52</v>
      </c>
      <c r="L2343" s="56"/>
      <c r="M2343" s="56" t="str">
        <f t="shared" si="72"/>
        <v>TB_ANA_DD_SALES_GRADE_ITEM.SALES_DT</v>
      </c>
      <c r="N2343" s="54" t="str">
        <f t="shared" si="73"/>
        <v>일매출회원등급품목^TB_ANA_DD_SALES_GRADE_ITEM^매출일자^SALES_DT^Y^VARCHAR2^8^Y^</v>
      </c>
    </row>
    <row r="2344" spans="1:14" x14ac:dyDescent="0.25">
      <c r="A2344" s="56" t="s">
        <v>673</v>
      </c>
      <c r="B2344" s="56"/>
      <c r="C2344" s="56" t="s">
        <v>810</v>
      </c>
      <c r="D2344" s="56" t="s">
        <v>811</v>
      </c>
      <c r="E2344" s="56" t="s">
        <v>472</v>
      </c>
      <c r="F2344" s="56" t="s">
        <v>64</v>
      </c>
      <c r="G2344" s="56" t="s">
        <v>52</v>
      </c>
      <c r="H2344" s="56"/>
      <c r="I2344" s="56" t="s">
        <v>37</v>
      </c>
      <c r="J2344" s="56">
        <v>10</v>
      </c>
      <c r="K2344" s="56" t="s">
        <v>52</v>
      </c>
      <c r="L2344" s="56"/>
      <c r="M2344" s="56" t="str">
        <f t="shared" si="72"/>
        <v>TB_ANA_DD_SALES_GRADE_ITEM.SHOP_CD</v>
      </c>
      <c r="N2344" s="54" t="str">
        <f t="shared" si="73"/>
        <v>일매출회원등급품목^TB_ANA_DD_SALES_GRADE_ITEM^매장코드^SHOP_CD^Y^VARCHAR2^10^Y^</v>
      </c>
    </row>
    <row r="2345" spans="1:14" x14ac:dyDescent="0.25">
      <c r="A2345" s="56" t="s">
        <v>673</v>
      </c>
      <c r="B2345" s="56"/>
      <c r="C2345" s="56" t="s">
        <v>810</v>
      </c>
      <c r="D2345" s="56" t="s">
        <v>811</v>
      </c>
      <c r="E2345" s="56" t="s">
        <v>850</v>
      </c>
      <c r="F2345" s="56" t="s">
        <v>474</v>
      </c>
      <c r="G2345" s="56" t="s">
        <v>52</v>
      </c>
      <c r="H2345" s="56"/>
      <c r="I2345" s="56" t="s">
        <v>37</v>
      </c>
      <c r="J2345" s="56">
        <v>10</v>
      </c>
      <c r="K2345" s="56" t="s">
        <v>52</v>
      </c>
      <c r="L2345" s="56" t="s">
        <v>802</v>
      </c>
      <c r="M2345" s="56" t="str">
        <f t="shared" si="72"/>
        <v>TB_ANA_DD_SALES_GRADE_ITEM.MEM_GRADE_CD</v>
      </c>
      <c r="N2345" s="54" t="str">
        <f t="shared" si="73"/>
        <v>일매출회원등급품목^TB_ANA_DD_SALES_GRADE_ITEM^회원등급코드^MEM_GRADE_CD^Y^VARCHAR2^10^Y^'-'</v>
      </c>
    </row>
    <row r="2346" spans="1:14" x14ac:dyDescent="0.25">
      <c r="A2346" s="56" t="s">
        <v>673</v>
      </c>
      <c r="B2346" s="56"/>
      <c r="C2346" s="56" t="s">
        <v>810</v>
      </c>
      <c r="D2346" s="56" t="s">
        <v>811</v>
      </c>
      <c r="E2346" s="56" t="s">
        <v>2350</v>
      </c>
      <c r="F2346" s="56" t="s">
        <v>2351</v>
      </c>
      <c r="G2346" s="56" t="s">
        <v>52</v>
      </c>
      <c r="H2346" s="56"/>
      <c r="I2346" s="56" t="s">
        <v>37</v>
      </c>
      <c r="J2346" s="56">
        <v>3</v>
      </c>
      <c r="K2346" s="56" t="s">
        <v>52</v>
      </c>
      <c r="L2346" s="56" t="s">
        <v>2352</v>
      </c>
      <c r="M2346" s="56" t="str">
        <f t="shared" si="72"/>
        <v>TB_ANA_DD_SALES_GRADE_ITEM.MEM_TP_CD</v>
      </c>
      <c r="N2346" s="54" t="str">
        <f t="shared" si="73"/>
        <v>일매출회원등급품목^TB_ANA_DD_SALES_GRADE_ITEM^회원유형코드^MEM_TP_CD^Y^VARCHAR2^3^Y^'-'</v>
      </c>
    </row>
    <row r="2347" spans="1:14" x14ac:dyDescent="0.25">
      <c r="A2347" s="56" t="s">
        <v>673</v>
      </c>
      <c r="B2347" s="56"/>
      <c r="C2347" s="56" t="s">
        <v>810</v>
      </c>
      <c r="D2347" s="56" t="s">
        <v>811</v>
      </c>
      <c r="E2347" s="56" t="s">
        <v>2353</v>
      </c>
      <c r="F2347" s="56" t="s">
        <v>2354</v>
      </c>
      <c r="G2347" s="56" t="s">
        <v>52</v>
      </c>
      <c r="H2347" s="56"/>
      <c r="I2347" s="56" t="s">
        <v>37</v>
      </c>
      <c r="J2347" s="56">
        <v>1</v>
      </c>
      <c r="K2347" s="56" t="s">
        <v>52</v>
      </c>
      <c r="L2347" s="56" t="s">
        <v>2082</v>
      </c>
      <c r="M2347" s="56" t="str">
        <f t="shared" si="72"/>
        <v>TB_ANA_DD_SALES_GRADE_ITEM.NEW_YN</v>
      </c>
      <c r="N2347" s="54" t="str">
        <f t="shared" si="73"/>
        <v>일매출회원등급품목^TB_ANA_DD_SALES_GRADE_ITEM^신규여부^NEW_YN^Y^VARCHAR2^1^Y^'N'</v>
      </c>
    </row>
    <row r="2348" spans="1:14" x14ac:dyDescent="0.25">
      <c r="A2348" s="56" t="s">
        <v>673</v>
      </c>
      <c r="B2348" s="56"/>
      <c r="C2348" s="56" t="s">
        <v>810</v>
      </c>
      <c r="D2348" s="56" t="s">
        <v>811</v>
      </c>
      <c r="E2348" s="56" t="s">
        <v>829</v>
      </c>
      <c r="F2348" s="56" t="s">
        <v>838</v>
      </c>
      <c r="G2348" s="56" t="s">
        <v>52</v>
      </c>
      <c r="H2348" s="56"/>
      <c r="I2348" s="56" t="s">
        <v>37</v>
      </c>
      <c r="J2348" s="56">
        <v>20</v>
      </c>
      <c r="K2348" s="56" t="s">
        <v>52</v>
      </c>
      <c r="L2348" s="56"/>
      <c r="M2348" s="56" t="str">
        <f t="shared" si="72"/>
        <v>TB_ANA_DD_SALES_GRADE_ITEM.ITEM_CD</v>
      </c>
      <c r="N2348" s="54" t="str">
        <f t="shared" si="73"/>
        <v>일매출회원등급품목^TB_ANA_DD_SALES_GRADE_ITEM^품목코드^ITEM_CD^Y^VARCHAR2^20^Y^</v>
      </c>
    </row>
    <row r="2349" spans="1:14" x14ac:dyDescent="0.25">
      <c r="A2349" s="56" t="s">
        <v>673</v>
      </c>
      <c r="B2349" s="56"/>
      <c r="C2349" s="56" t="s">
        <v>810</v>
      </c>
      <c r="D2349" s="56" t="s">
        <v>811</v>
      </c>
      <c r="E2349" s="56" t="s">
        <v>485</v>
      </c>
      <c r="F2349" s="56" t="s">
        <v>492</v>
      </c>
      <c r="G2349" s="56"/>
      <c r="H2349" s="56"/>
      <c r="I2349" s="56" t="s">
        <v>110</v>
      </c>
      <c r="J2349" s="56" t="s">
        <v>476</v>
      </c>
      <c r="K2349" s="56" t="s">
        <v>52</v>
      </c>
      <c r="L2349" s="56">
        <v>0</v>
      </c>
      <c r="M2349" s="56" t="str">
        <f t="shared" si="72"/>
        <v>TB_ANA_DD_SALES_GRADE_ITEM.SALES_TOT_AMT</v>
      </c>
      <c r="N2349" s="54" t="str">
        <f t="shared" si="73"/>
        <v>일매출회원등급품목^TB_ANA_DD_SALES_GRADE_ITEM^매출총금액^SALES_TOT_AMT^^NUMBER^20,5^Y^0</v>
      </c>
    </row>
    <row r="2350" spans="1:14" x14ac:dyDescent="0.25">
      <c r="A2350" s="56" t="s">
        <v>673</v>
      </c>
      <c r="B2350" s="56"/>
      <c r="C2350" s="56" t="s">
        <v>810</v>
      </c>
      <c r="D2350" s="56" t="s">
        <v>811</v>
      </c>
      <c r="E2350" s="56" t="s">
        <v>486</v>
      </c>
      <c r="F2350" s="56" t="s">
        <v>493</v>
      </c>
      <c r="G2350" s="56"/>
      <c r="H2350" s="56"/>
      <c r="I2350" s="56" t="s">
        <v>110</v>
      </c>
      <c r="J2350" s="56" t="s">
        <v>476</v>
      </c>
      <c r="K2350" s="56" t="s">
        <v>52</v>
      </c>
      <c r="L2350" s="56">
        <v>0</v>
      </c>
      <c r="M2350" s="56" t="str">
        <f t="shared" si="72"/>
        <v>TB_ANA_DD_SALES_GRADE_ITEM.SALES_AMT</v>
      </c>
      <c r="N2350" s="54" t="str">
        <f t="shared" si="73"/>
        <v>일매출회원등급품목^TB_ANA_DD_SALES_GRADE_ITEM^매출금액^SALES_AMT^^NUMBER^20,5^Y^0</v>
      </c>
    </row>
    <row r="2351" spans="1:14" x14ac:dyDescent="0.25">
      <c r="A2351" s="56" t="s">
        <v>673</v>
      </c>
      <c r="B2351" s="56"/>
      <c r="C2351" s="56" t="s">
        <v>810</v>
      </c>
      <c r="D2351" s="56" t="s">
        <v>811</v>
      </c>
      <c r="E2351" s="56" t="s">
        <v>487</v>
      </c>
      <c r="F2351" s="56" t="s">
        <v>494</v>
      </c>
      <c r="G2351" s="56"/>
      <c r="H2351" s="56"/>
      <c r="I2351" s="56" t="s">
        <v>110</v>
      </c>
      <c r="J2351" s="56" t="s">
        <v>476</v>
      </c>
      <c r="K2351" s="56" t="s">
        <v>52</v>
      </c>
      <c r="L2351" s="56">
        <v>0</v>
      </c>
      <c r="M2351" s="56" t="str">
        <f t="shared" si="72"/>
        <v>TB_ANA_DD_SALES_GRADE_ITEM.SALES_SUPP_AMT</v>
      </c>
      <c r="N2351" s="54" t="str">
        <f t="shared" si="73"/>
        <v>일매출회원등급품목^TB_ANA_DD_SALES_GRADE_ITEM^매출공급금액^SALES_SUPP_AMT^^NUMBER^20,5^Y^0</v>
      </c>
    </row>
    <row r="2352" spans="1:14" x14ac:dyDescent="0.25">
      <c r="A2352" s="56" t="s">
        <v>673</v>
      </c>
      <c r="B2352" s="56"/>
      <c r="C2352" s="56" t="s">
        <v>810</v>
      </c>
      <c r="D2352" s="56" t="s">
        <v>811</v>
      </c>
      <c r="E2352" s="56" t="s">
        <v>1760</v>
      </c>
      <c r="F2352" s="56" t="s">
        <v>1761</v>
      </c>
      <c r="G2352" s="56"/>
      <c r="H2352" s="56"/>
      <c r="I2352" s="56" t="s">
        <v>110</v>
      </c>
      <c r="J2352" s="56" t="s">
        <v>476</v>
      </c>
      <c r="K2352" s="56" t="s">
        <v>52</v>
      </c>
      <c r="L2352" s="56">
        <v>0</v>
      </c>
      <c r="M2352" s="56" t="str">
        <f t="shared" si="72"/>
        <v>TB_ANA_DD_SALES_GRADE_ITEM.SALES_VAT</v>
      </c>
      <c r="N2352" s="54" t="str">
        <f t="shared" si="73"/>
        <v>일매출회원등급품목^TB_ANA_DD_SALES_GRADE_ITEM^매출부가세액^SALES_VAT^^NUMBER^20,5^Y^0</v>
      </c>
    </row>
    <row r="2353" spans="1:14" x14ac:dyDescent="0.25">
      <c r="A2353" s="56" t="s">
        <v>673</v>
      </c>
      <c r="B2353" s="56"/>
      <c r="C2353" s="56" t="s">
        <v>810</v>
      </c>
      <c r="D2353" s="56" t="s">
        <v>811</v>
      </c>
      <c r="E2353" s="56" t="s">
        <v>488</v>
      </c>
      <c r="F2353" s="56" t="s">
        <v>495</v>
      </c>
      <c r="G2353" s="56"/>
      <c r="H2353" s="56"/>
      <c r="I2353" s="56" t="s">
        <v>110</v>
      </c>
      <c r="J2353" s="56" t="s">
        <v>476</v>
      </c>
      <c r="K2353" s="56" t="s">
        <v>52</v>
      </c>
      <c r="L2353" s="56">
        <v>0</v>
      </c>
      <c r="M2353" s="56" t="str">
        <f t="shared" ref="M2353:M2416" si="74">CONCATENATE(D2353,".",F2353)</f>
        <v>TB_ANA_DD_SALES_GRADE_ITEM.DC_AMT</v>
      </c>
      <c r="N2353" s="54" t="str">
        <f t="shared" si="73"/>
        <v>일매출회원등급품목^TB_ANA_DD_SALES_GRADE_ITEM^할인금액^DC_AMT^^NUMBER^20,5^Y^0</v>
      </c>
    </row>
    <row r="2354" spans="1:14" x14ac:dyDescent="0.25">
      <c r="A2354" s="56" t="s">
        <v>673</v>
      </c>
      <c r="B2354" s="56"/>
      <c r="C2354" s="56" t="s">
        <v>810</v>
      </c>
      <c r="D2354" s="56" t="s">
        <v>811</v>
      </c>
      <c r="E2354" s="56" t="s">
        <v>644</v>
      </c>
      <c r="F2354" s="56" t="s">
        <v>565</v>
      </c>
      <c r="G2354" s="56"/>
      <c r="H2354" s="56"/>
      <c r="I2354" s="56" t="s">
        <v>110</v>
      </c>
      <c r="J2354" s="56" t="s">
        <v>476</v>
      </c>
      <c r="K2354" s="56" t="s">
        <v>52</v>
      </c>
      <c r="L2354" s="56">
        <v>0</v>
      </c>
      <c r="M2354" s="56" t="str">
        <f t="shared" si="74"/>
        <v>TB_ANA_DD_SALES_GRADE_ITEM.COUP_DC_AMT</v>
      </c>
      <c r="N2354" s="54" t="str">
        <f t="shared" si="73"/>
        <v>일매출회원등급품목^TB_ANA_DD_SALES_GRADE_ITEM^쿠폰할인금액^COUP_DC_AMT^^NUMBER^20,5^Y^0</v>
      </c>
    </row>
    <row r="2355" spans="1:14" x14ac:dyDescent="0.25">
      <c r="A2355" s="56" t="s">
        <v>673</v>
      </c>
      <c r="B2355" s="56"/>
      <c r="C2355" s="56" t="s">
        <v>810</v>
      </c>
      <c r="D2355" s="56" t="s">
        <v>811</v>
      </c>
      <c r="E2355" s="56" t="s">
        <v>646</v>
      </c>
      <c r="F2355" s="56" t="s">
        <v>567</v>
      </c>
      <c r="G2355" s="56"/>
      <c r="H2355" s="56"/>
      <c r="I2355" s="56" t="s">
        <v>110</v>
      </c>
      <c r="J2355" s="56" t="s">
        <v>476</v>
      </c>
      <c r="K2355" s="56" t="s">
        <v>52</v>
      </c>
      <c r="L2355" s="56">
        <v>0</v>
      </c>
      <c r="M2355" s="56" t="str">
        <f t="shared" si="74"/>
        <v>TB_ANA_DD_SALES_GRADE_ITEM.CUST_DC_AMT</v>
      </c>
      <c r="N2355" s="54" t="str">
        <f t="shared" si="73"/>
        <v>일매출회원등급품목^TB_ANA_DD_SALES_GRADE_ITEM^고객할인금액^CUST_DC_AMT^^NUMBER^20,5^Y^0</v>
      </c>
    </row>
    <row r="2356" spans="1:14" x14ac:dyDescent="0.25">
      <c r="A2356" s="56" t="s">
        <v>673</v>
      </c>
      <c r="B2356" s="56"/>
      <c r="C2356" s="56" t="s">
        <v>810</v>
      </c>
      <c r="D2356" s="56" t="s">
        <v>811</v>
      </c>
      <c r="E2356" s="56" t="s">
        <v>489</v>
      </c>
      <c r="F2356" s="56" t="s">
        <v>496</v>
      </c>
      <c r="G2356" s="56"/>
      <c r="H2356" s="56"/>
      <c r="I2356" s="56" t="s">
        <v>110</v>
      </c>
      <c r="J2356" s="56" t="s">
        <v>476</v>
      </c>
      <c r="K2356" s="56" t="s">
        <v>52</v>
      </c>
      <c r="L2356" s="56">
        <v>0</v>
      </c>
      <c r="M2356" s="56" t="str">
        <f t="shared" si="74"/>
        <v>TB_ANA_DD_SALES_GRADE_ITEM.PROM_DC_AMT</v>
      </c>
      <c r="N2356" s="54" t="str">
        <f t="shared" si="73"/>
        <v>일매출회원등급품목^TB_ANA_DD_SALES_GRADE_ITEM^프로모션할인금액^PROM_DC_AMT^^NUMBER^20,5^Y^0</v>
      </c>
    </row>
    <row r="2357" spans="1:14" x14ac:dyDescent="0.25">
      <c r="A2357" s="56" t="s">
        <v>673</v>
      </c>
      <c r="B2357" s="56"/>
      <c r="C2357" s="56" t="s">
        <v>810</v>
      </c>
      <c r="D2357" s="56" t="s">
        <v>811</v>
      </c>
      <c r="E2357" s="56" t="s">
        <v>2284</v>
      </c>
      <c r="F2357" s="56" t="s">
        <v>2285</v>
      </c>
      <c r="G2357" s="56"/>
      <c r="H2357" s="56"/>
      <c r="I2357" s="56" t="s">
        <v>110</v>
      </c>
      <c r="J2357" s="56" t="s">
        <v>476</v>
      </c>
      <c r="K2357" s="56" t="s">
        <v>52</v>
      </c>
      <c r="L2357" s="56">
        <v>0</v>
      </c>
      <c r="M2357" s="56" t="str">
        <f t="shared" si="74"/>
        <v>TB_ANA_DD_SALES_GRADE_ITEM.PROM_PRESENT_AMT</v>
      </c>
      <c r="N2357" s="54" t="str">
        <f t="shared" si="73"/>
        <v>일매출회원등급품목^TB_ANA_DD_SALES_GRADE_ITEM^프로모션증정금액^PROM_PRESENT_AMT^^NUMBER^20,5^Y^0</v>
      </c>
    </row>
    <row r="2358" spans="1:14" x14ac:dyDescent="0.25">
      <c r="A2358" s="56" t="s">
        <v>673</v>
      </c>
      <c r="B2358" s="56"/>
      <c r="C2358" s="56" t="s">
        <v>810</v>
      </c>
      <c r="D2358" s="56" t="s">
        <v>811</v>
      </c>
      <c r="E2358" s="56" t="s">
        <v>490</v>
      </c>
      <c r="F2358" s="56" t="s">
        <v>497</v>
      </c>
      <c r="G2358" s="56"/>
      <c r="H2358" s="56"/>
      <c r="I2358" s="56" t="s">
        <v>110</v>
      </c>
      <c r="J2358" s="56" t="s">
        <v>476</v>
      </c>
      <c r="K2358" s="56" t="s">
        <v>52</v>
      </c>
      <c r="L2358" s="56">
        <v>0</v>
      </c>
      <c r="M2358" s="56" t="str">
        <f t="shared" si="74"/>
        <v>TB_ANA_DD_SALES_GRADE_ITEM.NON_SALES_DC_AMT</v>
      </c>
      <c r="N2358" s="54" t="str">
        <f t="shared" si="73"/>
        <v>일매출회원등급품목^TB_ANA_DD_SALES_GRADE_ITEM^비매출할인금액^NON_SALES_DC_AMT^^NUMBER^20,5^Y^0</v>
      </c>
    </row>
    <row r="2359" spans="1:14" x14ac:dyDescent="0.25">
      <c r="A2359" s="56" t="s">
        <v>673</v>
      </c>
      <c r="B2359" s="56"/>
      <c r="C2359" s="56" t="s">
        <v>810</v>
      </c>
      <c r="D2359" s="56" t="s">
        <v>811</v>
      </c>
      <c r="E2359" s="56" t="s">
        <v>2289</v>
      </c>
      <c r="F2359" s="56" t="s">
        <v>2290</v>
      </c>
      <c r="G2359" s="56"/>
      <c r="H2359" s="56"/>
      <c r="I2359" s="56" t="s">
        <v>110</v>
      </c>
      <c r="J2359" s="56" t="s">
        <v>476</v>
      </c>
      <c r="K2359" s="56" t="s">
        <v>52</v>
      </c>
      <c r="L2359" s="56">
        <v>0</v>
      </c>
      <c r="M2359" s="56" t="str">
        <f t="shared" si="74"/>
        <v>TB_ANA_DD_SALES_GRADE_ITEM.NON_SALES_PRESENT_AMT</v>
      </c>
      <c r="N2359" s="54" t="str">
        <f t="shared" si="73"/>
        <v>일매출회원등급품목^TB_ANA_DD_SALES_GRADE_ITEM^비매출증정금액^NON_SALES_PRESENT_AMT^^NUMBER^20,5^Y^0</v>
      </c>
    </row>
    <row r="2360" spans="1:14" x14ac:dyDescent="0.25">
      <c r="A2360" s="56" t="s">
        <v>673</v>
      </c>
      <c r="B2360" s="56"/>
      <c r="C2360" s="56" t="s">
        <v>810</v>
      </c>
      <c r="D2360" s="56" t="s">
        <v>811</v>
      </c>
      <c r="E2360" s="56" t="s">
        <v>2291</v>
      </c>
      <c r="F2360" s="56" t="s">
        <v>2292</v>
      </c>
      <c r="G2360" s="56"/>
      <c r="H2360" s="56"/>
      <c r="I2360" s="56" t="s">
        <v>110</v>
      </c>
      <c r="J2360" s="56" t="s">
        <v>476</v>
      </c>
      <c r="K2360" s="56" t="s">
        <v>52</v>
      </c>
      <c r="L2360" s="56">
        <v>0</v>
      </c>
      <c r="M2360" s="56" t="str">
        <f t="shared" si="74"/>
        <v>TB_ANA_DD_SALES_GRADE_ITEM.NON_SALES_TESTER_AMT</v>
      </c>
      <c r="N2360" s="54" t="str">
        <f t="shared" si="73"/>
        <v>일매출회원등급품목^TB_ANA_DD_SALES_GRADE_ITEM^비매출테스터금액^NON_SALES_TESTER_AMT^^NUMBER^20,5^Y^0</v>
      </c>
    </row>
    <row r="2361" spans="1:14" x14ac:dyDescent="0.25">
      <c r="A2361" s="56" t="s">
        <v>673</v>
      </c>
      <c r="B2361" s="56"/>
      <c r="C2361" s="56" t="s">
        <v>810</v>
      </c>
      <c r="D2361" s="56" t="s">
        <v>811</v>
      </c>
      <c r="E2361" s="56" t="s">
        <v>2293</v>
      </c>
      <c r="F2361" s="56" t="s">
        <v>2294</v>
      </c>
      <c r="G2361" s="56"/>
      <c r="H2361" s="56"/>
      <c r="I2361" s="56" t="s">
        <v>110</v>
      </c>
      <c r="J2361" s="56" t="s">
        <v>476</v>
      </c>
      <c r="K2361" s="56" t="s">
        <v>52</v>
      </c>
      <c r="L2361" s="56">
        <v>0</v>
      </c>
      <c r="M2361" s="56" t="str">
        <f t="shared" si="74"/>
        <v>TB_ANA_DD_SALES_GRADE_ITEM.NON_SALES_DONATE_AMT</v>
      </c>
      <c r="N2361" s="54" t="str">
        <f t="shared" si="73"/>
        <v>일매출회원등급품목^TB_ANA_DD_SALES_GRADE_ITEM^비매출기부금액^NON_SALES_DONATE_AMT^^NUMBER^20,5^Y^0</v>
      </c>
    </row>
    <row r="2362" spans="1:14" x14ac:dyDescent="0.25">
      <c r="A2362" s="56" t="s">
        <v>673</v>
      </c>
      <c r="B2362" s="56"/>
      <c r="C2362" s="56" t="s">
        <v>810</v>
      </c>
      <c r="D2362" s="56" t="s">
        <v>811</v>
      </c>
      <c r="E2362" s="56" t="s">
        <v>2295</v>
      </c>
      <c r="F2362" s="56" t="s">
        <v>2296</v>
      </c>
      <c r="G2362" s="56"/>
      <c r="H2362" s="56"/>
      <c r="I2362" s="56" t="s">
        <v>110</v>
      </c>
      <c r="J2362" s="56" t="s">
        <v>476</v>
      </c>
      <c r="K2362" s="56" t="s">
        <v>52</v>
      </c>
      <c r="L2362" s="56">
        <v>0</v>
      </c>
      <c r="M2362" s="56" t="str">
        <f t="shared" si="74"/>
        <v>TB_ANA_DD_SALES_GRADE_ITEM.NON_SALES_ETC_AMT</v>
      </c>
      <c r="N2362" s="54" t="str">
        <f t="shared" si="73"/>
        <v>일매출회원등급품목^TB_ANA_DD_SALES_GRADE_ITEM^비매출기타금액^NON_SALES_ETC_AMT^^NUMBER^20,5^Y^0</v>
      </c>
    </row>
    <row r="2363" spans="1:14" x14ac:dyDescent="0.25">
      <c r="A2363" s="56" t="s">
        <v>673</v>
      </c>
      <c r="B2363" s="56"/>
      <c r="C2363" s="56" t="s">
        <v>810</v>
      </c>
      <c r="D2363" s="56" t="s">
        <v>811</v>
      </c>
      <c r="E2363" s="56" t="s">
        <v>2256</v>
      </c>
      <c r="F2363" s="56" t="s">
        <v>2257</v>
      </c>
      <c r="G2363" s="56"/>
      <c r="H2363" s="56"/>
      <c r="I2363" s="56" t="s">
        <v>110</v>
      </c>
      <c r="J2363" s="56" t="s">
        <v>476</v>
      </c>
      <c r="K2363" s="56" t="s">
        <v>52</v>
      </c>
      <c r="L2363" s="56">
        <v>0</v>
      </c>
      <c r="M2363" s="56" t="str">
        <f t="shared" si="74"/>
        <v>TB_ANA_DD_SALES_GRADE_ITEM.BILL_CNT</v>
      </c>
      <c r="N2363" s="54" t="str">
        <f t="shared" si="73"/>
        <v>일매출회원등급품목^TB_ANA_DD_SALES_GRADE_ITEM^영수증건수^BILL_CNT^^NUMBER^20,5^Y^0</v>
      </c>
    </row>
    <row r="2364" spans="1:14" x14ac:dyDescent="0.25">
      <c r="A2364" s="56" t="s">
        <v>673</v>
      </c>
      <c r="B2364" s="56"/>
      <c r="C2364" s="56" t="s">
        <v>810</v>
      </c>
      <c r="D2364" s="56" t="s">
        <v>811</v>
      </c>
      <c r="E2364" s="56" t="s">
        <v>1141</v>
      </c>
      <c r="F2364" s="56" t="s">
        <v>1142</v>
      </c>
      <c r="G2364" s="56"/>
      <c r="H2364" s="56"/>
      <c r="I2364" s="56" t="s">
        <v>110</v>
      </c>
      <c r="J2364" s="56" t="s">
        <v>476</v>
      </c>
      <c r="K2364" s="56" t="s">
        <v>52</v>
      </c>
      <c r="L2364" s="56">
        <v>0</v>
      </c>
      <c r="M2364" s="56" t="str">
        <f t="shared" si="74"/>
        <v>TB_ANA_DD_SALES_GRADE_ITEM.SALES_QTY</v>
      </c>
      <c r="N2364" s="54" t="str">
        <f t="shared" si="73"/>
        <v>일매출회원등급품목^TB_ANA_DD_SALES_GRADE_ITEM^매출수량^SALES_QTY^^NUMBER^20,5^Y^0</v>
      </c>
    </row>
    <row r="2365" spans="1:14" x14ac:dyDescent="0.25">
      <c r="A2365" s="56" t="s">
        <v>673</v>
      </c>
      <c r="B2365" s="56"/>
      <c r="C2365" s="56" t="s">
        <v>810</v>
      </c>
      <c r="D2365" s="56" t="s">
        <v>811</v>
      </c>
      <c r="E2365" s="56" t="s">
        <v>2297</v>
      </c>
      <c r="F2365" s="56" t="s">
        <v>2298</v>
      </c>
      <c r="G2365" s="56"/>
      <c r="H2365" s="56"/>
      <c r="I2365" s="56" t="s">
        <v>110</v>
      </c>
      <c r="J2365" s="56" t="s">
        <v>476</v>
      </c>
      <c r="K2365" s="56" t="s">
        <v>52</v>
      </c>
      <c r="L2365" s="56">
        <v>0</v>
      </c>
      <c r="M2365" s="56" t="str">
        <f t="shared" si="74"/>
        <v>TB_ANA_DD_SALES_GRADE_ITEM.PROM_DC_QTY</v>
      </c>
      <c r="N2365" s="54" t="str">
        <f t="shared" si="73"/>
        <v>일매출회원등급품목^TB_ANA_DD_SALES_GRADE_ITEM^프로모션할인수량^PROM_DC_QTY^^NUMBER^20,5^Y^0</v>
      </c>
    </row>
    <row r="2366" spans="1:14" x14ac:dyDescent="0.25">
      <c r="A2366" s="56" t="s">
        <v>673</v>
      </c>
      <c r="B2366" s="56"/>
      <c r="C2366" s="56" t="s">
        <v>810</v>
      </c>
      <c r="D2366" s="56" t="s">
        <v>811</v>
      </c>
      <c r="E2366" s="56" t="s">
        <v>833</v>
      </c>
      <c r="F2366" s="56" t="s">
        <v>842</v>
      </c>
      <c r="G2366" s="56"/>
      <c r="H2366" s="56"/>
      <c r="I2366" s="56" t="s">
        <v>110</v>
      </c>
      <c r="J2366" s="56" t="s">
        <v>476</v>
      </c>
      <c r="K2366" s="56" t="s">
        <v>52</v>
      </c>
      <c r="L2366" s="56">
        <v>0</v>
      </c>
      <c r="M2366" s="56" t="str">
        <f t="shared" si="74"/>
        <v>TB_ANA_DD_SALES_GRADE_ITEM.PROM_PRESENT_QTY</v>
      </c>
      <c r="N2366" s="54" t="str">
        <f t="shared" si="73"/>
        <v>일매출회원등급품목^TB_ANA_DD_SALES_GRADE_ITEM^프로모션증정수량^PROM_PRESENT_QTY^^NUMBER^20,5^Y^0</v>
      </c>
    </row>
    <row r="2367" spans="1:14" x14ac:dyDescent="0.25">
      <c r="A2367" s="56" t="s">
        <v>673</v>
      </c>
      <c r="B2367" s="56"/>
      <c r="C2367" s="56" t="s">
        <v>810</v>
      </c>
      <c r="D2367" s="56" t="s">
        <v>811</v>
      </c>
      <c r="E2367" s="56" t="s">
        <v>1139</v>
      </c>
      <c r="F2367" s="56" t="s">
        <v>1140</v>
      </c>
      <c r="G2367" s="56"/>
      <c r="H2367" s="56"/>
      <c r="I2367" s="56" t="s">
        <v>110</v>
      </c>
      <c r="J2367" s="56" t="s">
        <v>476</v>
      </c>
      <c r="K2367" s="56" t="s">
        <v>52</v>
      </c>
      <c r="L2367" s="56">
        <v>0</v>
      </c>
      <c r="M2367" s="56" t="str">
        <f t="shared" si="74"/>
        <v>TB_ANA_DD_SALES_GRADE_ITEM.NON_SALES_QTY</v>
      </c>
      <c r="N2367" s="54" t="str">
        <f t="shared" si="73"/>
        <v>일매출회원등급품목^TB_ANA_DD_SALES_GRADE_ITEM^비매출수량^NON_SALES_QTY^^NUMBER^20,5^Y^0</v>
      </c>
    </row>
    <row r="2368" spans="1:14" x14ac:dyDescent="0.25">
      <c r="A2368" s="56" t="s">
        <v>673</v>
      </c>
      <c r="B2368" s="56"/>
      <c r="C2368" s="56" t="s">
        <v>810</v>
      </c>
      <c r="D2368" s="56" t="s">
        <v>811</v>
      </c>
      <c r="E2368" s="56" t="s">
        <v>2299</v>
      </c>
      <c r="F2368" s="56" t="s">
        <v>2300</v>
      </c>
      <c r="G2368" s="56"/>
      <c r="H2368" s="56"/>
      <c r="I2368" s="56" t="s">
        <v>110</v>
      </c>
      <c r="J2368" s="56" t="s">
        <v>476</v>
      </c>
      <c r="K2368" s="56" t="s">
        <v>52</v>
      </c>
      <c r="L2368" s="56">
        <v>0</v>
      </c>
      <c r="M2368" s="56" t="str">
        <f t="shared" si="74"/>
        <v>TB_ANA_DD_SALES_GRADE_ITEM.NON_SALES_PRESENT_QTY</v>
      </c>
      <c r="N2368" s="54" t="str">
        <f t="shared" si="73"/>
        <v>일매출회원등급품목^TB_ANA_DD_SALES_GRADE_ITEM^비매출증정수량^NON_SALES_PRESENT_QTY^^NUMBER^20,5^Y^0</v>
      </c>
    </row>
    <row r="2369" spans="1:14" x14ac:dyDescent="0.25">
      <c r="A2369" s="56" t="s">
        <v>673</v>
      </c>
      <c r="B2369" s="56"/>
      <c r="C2369" s="56" t="s">
        <v>810</v>
      </c>
      <c r="D2369" s="56" t="s">
        <v>811</v>
      </c>
      <c r="E2369" s="56" t="s">
        <v>2301</v>
      </c>
      <c r="F2369" s="56" t="s">
        <v>2302</v>
      </c>
      <c r="G2369" s="56"/>
      <c r="H2369" s="56"/>
      <c r="I2369" s="56" t="s">
        <v>110</v>
      </c>
      <c r="J2369" s="56" t="s">
        <v>476</v>
      </c>
      <c r="K2369" s="56" t="s">
        <v>52</v>
      </c>
      <c r="L2369" s="56">
        <v>0</v>
      </c>
      <c r="M2369" s="56" t="str">
        <f t="shared" si="74"/>
        <v>TB_ANA_DD_SALES_GRADE_ITEM.NON_SALES_TESTER_QTY</v>
      </c>
      <c r="N2369" s="54" t="str">
        <f t="shared" si="73"/>
        <v>일매출회원등급품목^TB_ANA_DD_SALES_GRADE_ITEM^비매출테스터수량^NON_SALES_TESTER_QTY^^NUMBER^20,5^Y^0</v>
      </c>
    </row>
    <row r="2370" spans="1:14" x14ac:dyDescent="0.25">
      <c r="A2370" s="56" t="s">
        <v>673</v>
      </c>
      <c r="B2370" s="56"/>
      <c r="C2370" s="56" t="s">
        <v>810</v>
      </c>
      <c r="D2370" s="56" t="s">
        <v>811</v>
      </c>
      <c r="E2370" s="56" t="s">
        <v>2303</v>
      </c>
      <c r="F2370" s="56" t="s">
        <v>2304</v>
      </c>
      <c r="G2370" s="56"/>
      <c r="H2370" s="56"/>
      <c r="I2370" s="56" t="s">
        <v>110</v>
      </c>
      <c r="J2370" s="56" t="s">
        <v>476</v>
      </c>
      <c r="K2370" s="56" t="s">
        <v>52</v>
      </c>
      <c r="L2370" s="56">
        <v>0</v>
      </c>
      <c r="M2370" s="56" t="str">
        <f t="shared" si="74"/>
        <v>TB_ANA_DD_SALES_GRADE_ITEM.NON_SALES_DONATE_QTY</v>
      </c>
      <c r="N2370" s="54" t="str">
        <f t="shared" si="73"/>
        <v>일매출회원등급품목^TB_ANA_DD_SALES_GRADE_ITEM^비매출기부수량^NON_SALES_DONATE_QTY^^NUMBER^20,5^Y^0</v>
      </c>
    </row>
    <row r="2371" spans="1:14" x14ac:dyDescent="0.25">
      <c r="A2371" s="56" t="s">
        <v>673</v>
      </c>
      <c r="B2371" s="56"/>
      <c r="C2371" s="56" t="s">
        <v>810</v>
      </c>
      <c r="D2371" s="56" t="s">
        <v>811</v>
      </c>
      <c r="E2371" s="56" t="s">
        <v>2305</v>
      </c>
      <c r="F2371" s="56" t="s">
        <v>2306</v>
      </c>
      <c r="G2371" s="56"/>
      <c r="H2371" s="56"/>
      <c r="I2371" s="56" t="s">
        <v>110</v>
      </c>
      <c r="J2371" s="56" t="s">
        <v>476</v>
      </c>
      <c r="K2371" s="56" t="s">
        <v>52</v>
      </c>
      <c r="L2371" s="56">
        <v>0</v>
      </c>
      <c r="M2371" s="56" t="str">
        <f t="shared" si="74"/>
        <v>TB_ANA_DD_SALES_GRADE_ITEM.NON_SALES_ETC_QTY</v>
      </c>
      <c r="N2371" s="54" t="str">
        <f t="shared" ref="N2371:N2434" si="75">SUBSTITUTE(CONCATENATE(C2371,"^",D2371,"^",E2371,"^",F2371,"^",G2371,"^",I2371,"^",J2371,"^",K2371,"^",TRIM(L2371)),"~","-")</f>
        <v>일매출회원등급품목^TB_ANA_DD_SALES_GRADE_ITEM^비매출기타수량^NON_SALES_ETC_QTY^^NUMBER^20,5^Y^0</v>
      </c>
    </row>
    <row r="2372" spans="1:14" x14ac:dyDescent="0.25">
      <c r="A2372" s="56" t="s">
        <v>673</v>
      </c>
      <c r="B2372" s="56"/>
      <c r="C2372" s="56" t="s">
        <v>810</v>
      </c>
      <c r="D2372" s="56" t="s">
        <v>811</v>
      </c>
      <c r="E2372" s="56" t="s">
        <v>606</v>
      </c>
      <c r="F2372" s="56" t="s">
        <v>527</v>
      </c>
      <c r="G2372" s="56"/>
      <c r="H2372" s="56"/>
      <c r="I2372" s="56" t="s">
        <v>110</v>
      </c>
      <c r="J2372" s="56" t="s">
        <v>476</v>
      </c>
      <c r="K2372" s="56" t="s">
        <v>52</v>
      </c>
      <c r="L2372" s="56">
        <v>0</v>
      </c>
      <c r="M2372" s="56" t="str">
        <f t="shared" si="74"/>
        <v>TB_ANA_DD_SALES_GRADE_ITEM.CNCL_CNT</v>
      </c>
      <c r="N2372" s="54" t="str">
        <f t="shared" si="75"/>
        <v>일매출회원등급품목^TB_ANA_DD_SALES_GRADE_ITEM^취소건수^CNCL_CNT^^NUMBER^20,5^Y^0</v>
      </c>
    </row>
    <row r="2373" spans="1:14" x14ac:dyDescent="0.25">
      <c r="A2373" s="56" t="s">
        <v>673</v>
      </c>
      <c r="B2373" s="56"/>
      <c r="C2373" s="56" t="s">
        <v>810</v>
      </c>
      <c r="D2373" s="56" t="s">
        <v>811</v>
      </c>
      <c r="E2373" s="56" t="s">
        <v>2307</v>
      </c>
      <c r="F2373" s="56" t="s">
        <v>843</v>
      </c>
      <c r="G2373" s="56"/>
      <c r="H2373" s="56"/>
      <c r="I2373" s="56" t="s">
        <v>110</v>
      </c>
      <c r="J2373" s="56" t="s">
        <v>476</v>
      </c>
      <c r="K2373" s="56" t="s">
        <v>52</v>
      </c>
      <c r="L2373" s="56">
        <v>0</v>
      </c>
      <c r="M2373" s="56" t="str">
        <f t="shared" si="74"/>
        <v>TB_ANA_DD_SALES_GRADE_ITEM.SALES_CNCL_QTY</v>
      </c>
      <c r="N2373" s="54" t="str">
        <f t="shared" si="75"/>
        <v>일매출회원등급품목^TB_ANA_DD_SALES_GRADE_ITEM^매출취소수량^SALES_CNCL_QTY^^NUMBER^20,5^Y^0</v>
      </c>
    </row>
    <row r="2374" spans="1:14" x14ac:dyDescent="0.25">
      <c r="A2374" s="56" t="s">
        <v>673</v>
      </c>
      <c r="B2374" s="56"/>
      <c r="C2374" s="56" t="s">
        <v>810</v>
      </c>
      <c r="D2374" s="56" t="s">
        <v>811</v>
      </c>
      <c r="E2374" s="56" t="s">
        <v>2268</v>
      </c>
      <c r="F2374" s="56" t="s">
        <v>2269</v>
      </c>
      <c r="G2374" s="56"/>
      <c r="H2374" s="56"/>
      <c r="I2374" s="56" t="s">
        <v>110</v>
      </c>
      <c r="J2374" s="56" t="s">
        <v>476</v>
      </c>
      <c r="K2374" s="56" t="s">
        <v>52</v>
      </c>
      <c r="L2374" s="56">
        <v>0</v>
      </c>
      <c r="M2374" s="56" t="str">
        <f t="shared" si="74"/>
        <v>TB_ANA_DD_SALES_GRADE_ITEM.SALES_CNCL_TOT_AMT</v>
      </c>
      <c r="N2374" s="54" t="str">
        <f t="shared" si="75"/>
        <v>일매출회원등급품목^TB_ANA_DD_SALES_GRADE_ITEM^매출취소총금액^SALES_CNCL_TOT_AMT^^NUMBER^20,5^Y^0</v>
      </c>
    </row>
    <row r="2375" spans="1:14" x14ac:dyDescent="0.25">
      <c r="A2375" s="56" t="s">
        <v>673</v>
      </c>
      <c r="B2375" s="56"/>
      <c r="C2375" s="56" t="s">
        <v>810</v>
      </c>
      <c r="D2375" s="56" t="s">
        <v>811</v>
      </c>
      <c r="E2375" s="56" t="s">
        <v>2308</v>
      </c>
      <c r="F2375" s="56" t="s">
        <v>2309</v>
      </c>
      <c r="G2375" s="56"/>
      <c r="H2375" s="56"/>
      <c r="I2375" s="56" t="s">
        <v>110</v>
      </c>
      <c r="J2375" s="56" t="s">
        <v>476</v>
      </c>
      <c r="K2375" s="56" t="s">
        <v>52</v>
      </c>
      <c r="L2375" s="56">
        <v>0</v>
      </c>
      <c r="M2375" s="56" t="str">
        <f t="shared" si="74"/>
        <v>TB_ANA_DD_SALES_GRADE_ITEM.SALES_CNCL_AMT</v>
      </c>
      <c r="N2375" s="54" t="str">
        <f t="shared" si="75"/>
        <v>일매출회원등급품목^TB_ANA_DD_SALES_GRADE_ITEM^매출취소금액^SALES_CNCL_AMT^^NUMBER^20,5^Y^0</v>
      </c>
    </row>
    <row r="2376" spans="1:14" x14ac:dyDescent="0.25">
      <c r="A2376" s="56" t="s">
        <v>673</v>
      </c>
      <c r="B2376" s="56"/>
      <c r="C2376" s="56" t="s">
        <v>810</v>
      </c>
      <c r="D2376" s="56" t="s">
        <v>811</v>
      </c>
      <c r="E2376" s="56" t="s">
        <v>2310</v>
      </c>
      <c r="F2376" s="56" t="s">
        <v>2311</v>
      </c>
      <c r="G2376" s="56"/>
      <c r="H2376" s="56"/>
      <c r="I2376" s="56" t="s">
        <v>110</v>
      </c>
      <c r="J2376" s="56" t="s">
        <v>476</v>
      </c>
      <c r="K2376" s="56" t="s">
        <v>52</v>
      </c>
      <c r="L2376" s="56">
        <v>0</v>
      </c>
      <c r="M2376" s="56" t="str">
        <f t="shared" si="74"/>
        <v>TB_ANA_DD_SALES_GRADE_ITEM.SALES_CNCL_SUPP_AMT</v>
      </c>
      <c r="N2376" s="54" t="str">
        <f t="shared" si="75"/>
        <v>일매출회원등급품목^TB_ANA_DD_SALES_GRADE_ITEM^매출취소공급금액^SALES_CNCL_SUPP_AMT^^NUMBER^20,5^Y^0</v>
      </c>
    </row>
    <row r="2377" spans="1:14" x14ac:dyDescent="0.25">
      <c r="A2377" s="56" t="s">
        <v>673</v>
      </c>
      <c r="B2377" s="56"/>
      <c r="C2377" s="56" t="s">
        <v>810</v>
      </c>
      <c r="D2377" s="56" t="s">
        <v>811</v>
      </c>
      <c r="E2377" s="56" t="s">
        <v>2312</v>
      </c>
      <c r="F2377" s="56" t="s">
        <v>2313</v>
      </c>
      <c r="G2377" s="56"/>
      <c r="H2377" s="56"/>
      <c r="I2377" s="56" t="s">
        <v>110</v>
      </c>
      <c r="J2377" s="56" t="s">
        <v>476</v>
      </c>
      <c r="K2377" s="56" t="s">
        <v>52</v>
      </c>
      <c r="L2377" s="56">
        <v>0</v>
      </c>
      <c r="M2377" s="56" t="str">
        <f t="shared" si="74"/>
        <v>TB_ANA_DD_SALES_GRADE_ITEM.SALES_CNCL_VAT</v>
      </c>
      <c r="N2377" s="54" t="str">
        <f t="shared" si="75"/>
        <v>일매출회원등급품목^TB_ANA_DD_SALES_GRADE_ITEM^매출취소부가세액^SALES_CNCL_VAT^^NUMBER^20,5^Y^0</v>
      </c>
    </row>
    <row r="2378" spans="1:14" x14ac:dyDescent="0.25">
      <c r="A2378" s="56" t="s">
        <v>673</v>
      </c>
      <c r="B2378" s="56"/>
      <c r="C2378" s="56" t="s">
        <v>810</v>
      </c>
      <c r="D2378" s="56" t="s">
        <v>811</v>
      </c>
      <c r="E2378" s="56" t="s">
        <v>53</v>
      </c>
      <c r="F2378" s="56" t="s">
        <v>54</v>
      </c>
      <c r="G2378" s="56"/>
      <c r="H2378" s="56"/>
      <c r="I2378" s="56" t="s">
        <v>37</v>
      </c>
      <c r="J2378" s="56">
        <v>14</v>
      </c>
      <c r="K2378" s="56" t="s">
        <v>52</v>
      </c>
      <c r="L2378" s="56"/>
      <c r="M2378" s="56" t="str">
        <f t="shared" si="74"/>
        <v>TB_ANA_DD_SALES_GRADE_ITEM.REG_DTM</v>
      </c>
      <c r="N2378" s="54" t="str">
        <f t="shared" si="75"/>
        <v>일매출회원등급품목^TB_ANA_DD_SALES_GRADE_ITEM^등록일시^REG_DTM^^VARCHAR2^14^Y^</v>
      </c>
    </row>
    <row r="2379" spans="1:14" x14ac:dyDescent="0.25">
      <c r="A2379" s="56" t="s">
        <v>673</v>
      </c>
      <c r="B2379" s="56"/>
      <c r="C2379" s="56" t="s">
        <v>810</v>
      </c>
      <c r="D2379" s="56" t="s">
        <v>811</v>
      </c>
      <c r="E2379" s="56" t="s">
        <v>55</v>
      </c>
      <c r="F2379" s="56" t="s">
        <v>56</v>
      </c>
      <c r="G2379" s="56"/>
      <c r="H2379" s="56"/>
      <c r="I2379" s="56" t="s">
        <v>37</v>
      </c>
      <c r="J2379" s="56">
        <v>32</v>
      </c>
      <c r="K2379" s="56" t="s">
        <v>52</v>
      </c>
      <c r="L2379" s="56"/>
      <c r="M2379" s="56" t="str">
        <f t="shared" si="74"/>
        <v>TB_ANA_DD_SALES_GRADE_ITEM.REGR_ID</v>
      </c>
      <c r="N2379" s="54" t="str">
        <f t="shared" si="75"/>
        <v>일매출회원등급품목^TB_ANA_DD_SALES_GRADE_ITEM^등록자ID^REGR_ID^^VARCHAR2^32^Y^</v>
      </c>
    </row>
    <row r="2380" spans="1:14" x14ac:dyDescent="0.25">
      <c r="A2380" s="56" t="s">
        <v>673</v>
      </c>
      <c r="B2380" s="56"/>
      <c r="C2380" s="56" t="s">
        <v>810</v>
      </c>
      <c r="D2380" s="56" t="s">
        <v>811</v>
      </c>
      <c r="E2380" s="56" t="s">
        <v>57</v>
      </c>
      <c r="F2380" s="56" t="s">
        <v>58</v>
      </c>
      <c r="G2380" s="56"/>
      <c r="H2380" s="56"/>
      <c r="I2380" s="56" t="s">
        <v>37</v>
      </c>
      <c r="J2380" s="56">
        <v>14</v>
      </c>
      <c r="K2380" s="56" t="s">
        <v>52</v>
      </c>
      <c r="L2380" s="56"/>
      <c r="M2380" s="56" t="str">
        <f t="shared" si="74"/>
        <v>TB_ANA_DD_SALES_GRADE_ITEM.MOD_DTM</v>
      </c>
      <c r="N2380" s="54" t="str">
        <f t="shared" si="75"/>
        <v>일매출회원등급품목^TB_ANA_DD_SALES_GRADE_ITEM^수정일시^MOD_DTM^^VARCHAR2^14^Y^</v>
      </c>
    </row>
    <row r="2381" spans="1:14" x14ac:dyDescent="0.25">
      <c r="A2381" s="56" t="s">
        <v>673</v>
      </c>
      <c r="B2381" s="56"/>
      <c r="C2381" s="56" t="s">
        <v>810</v>
      </c>
      <c r="D2381" s="56" t="s">
        <v>811</v>
      </c>
      <c r="E2381" s="56" t="s">
        <v>59</v>
      </c>
      <c r="F2381" s="56" t="s">
        <v>60</v>
      </c>
      <c r="G2381" s="56"/>
      <c r="H2381" s="56"/>
      <c r="I2381" s="56" t="s">
        <v>37</v>
      </c>
      <c r="J2381" s="56">
        <v>32</v>
      </c>
      <c r="K2381" s="56" t="s">
        <v>52</v>
      </c>
      <c r="L2381" s="56"/>
      <c r="M2381" s="56" t="str">
        <f t="shared" si="74"/>
        <v>TB_ANA_DD_SALES_GRADE_ITEM.MODR_ID</v>
      </c>
      <c r="N2381" s="54" t="str">
        <f t="shared" si="75"/>
        <v>일매출회원등급품목^TB_ANA_DD_SALES_GRADE_ITEM^수정자ID^MODR_ID^^VARCHAR2^32^Y^</v>
      </c>
    </row>
    <row r="2382" spans="1:14" x14ac:dyDescent="0.25">
      <c r="A2382" s="56" t="s">
        <v>673</v>
      </c>
      <c r="B2382" s="56"/>
      <c r="C2382" s="56" t="s">
        <v>810</v>
      </c>
      <c r="D2382" s="56" t="s">
        <v>811</v>
      </c>
      <c r="E2382" s="56" t="s">
        <v>2314</v>
      </c>
      <c r="F2382" s="56" t="s">
        <v>1051</v>
      </c>
      <c r="G2382" s="56"/>
      <c r="H2382" s="56"/>
      <c r="I2382" s="56" t="s">
        <v>110</v>
      </c>
      <c r="J2382" s="56" t="s">
        <v>476</v>
      </c>
      <c r="K2382" s="56" t="s">
        <v>52</v>
      </c>
      <c r="L2382" s="56">
        <v>0</v>
      </c>
      <c r="M2382" s="56" t="str">
        <f t="shared" si="74"/>
        <v>TB_ANA_DD_SALES_GRADE_ITEM.EXCHG_CLC_AMT</v>
      </c>
      <c r="N2382" s="54" t="str">
        <f t="shared" si="75"/>
        <v>일매출회원등급품목^TB_ANA_DD_SALES_GRADE_ITEM^교환회수금액^EXCHG_CLC_AMT^^NUMBER^20,5^Y^0</v>
      </c>
    </row>
    <row r="2383" spans="1:14" x14ac:dyDescent="0.25">
      <c r="A2383" s="56" t="s">
        <v>673</v>
      </c>
      <c r="B2383" s="56"/>
      <c r="C2383" s="56" t="s">
        <v>810</v>
      </c>
      <c r="D2383" s="56" t="s">
        <v>811</v>
      </c>
      <c r="E2383" s="56" t="s">
        <v>2315</v>
      </c>
      <c r="F2383" s="56" t="s">
        <v>1052</v>
      </c>
      <c r="G2383" s="56"/>
      <c r="H2383" s="56"/>
      <c r="I2383" s="56" t="s">
        <v>110</v>
      </c>
      <c r="J2383" s="56" t="s">
        <v>476</v>
      </c>
      <c r="K2383" s="56" t="s">
        <v>52</v>
      </c>
      <c r="L2383" s="56">
        <v>0</v>
      </c>
      <c r="M2383" s="56" t="str">
        <f t="shared" si="74"/>
        <v>TB_ANA_DD_SALES_GRADE_ITEM.EXCHG_SALE_AMT</v>
      </c>
      <c r="N2383" s="54" t="str">
        <f t="shared" si="75"/>
        <v>일매출회원등급품목^TB_ANA_DD_SALES_GRADE_ITEM^교환판매금액^EXCHG_SALE_AMT^^NUMBER^20,5^Y^0</v>
      </c>
    </row>
    <row r="2384" spans="1:14" x14ac:dyDescent="0.25">
      <c r="A2384" s="56" t="s">
        <v>673</v>
      </c>
      <c r="B2384" s="56"/>
      <c r="C2384" s="56" t="s">
        <v>810</v>
      </c>
      <c r="D2384" s="56" t="s">
        <v>811</v>
      </c>
      <c r="E2384" s="56" t="s">
        <v>2316</v>
      </c>
      <c r="F2384" s="56" t="s">
        <v>2317</v>
      </c>
      <c r="G2384" s="56"/>
      <c r="H2384" s="56"/>
      <c r="I2384" s="56" t="s">
        <v>110</v>
      </c>
      <c r="J2384" s="56" t="s">
        <v>476</v>
      </c>
      <c r="K2384" s="56" t="s">
        <v>52</v>
      </c>
      <c r="L2384" s="56">
        <v>0</v>
      </c>
      <c r="M2384" s="56" t="str">
        <f t="shared" si="74"/>
        <v>TB_ANA_DD_SALES_GRADE_ITEM.EXCHG_CLC_QTY</v>
      </c>
      <c r="N2384" s="54" t="str">
        <f t="shared" si="75"/>
        <v>일매출회원등급품목^TB_ANA_DD_SALES_GRADE_ITEM^교환회수수량^EXCHG_CLC_QTY^^NUMBER^20,5^Y^0</v>
      </c>
    </row>
    <row r="2385" spans="1:14" x14ac:dyDescent="0.25">
      <c r="A2385" s="56" t="s">
        <v>673</v>
      </c>
      <c r="B2385" s="56"/>
      <c r="C2385" s="56" t="s">
        <v>810</v>
      </c>
      <c r="D2385" s="56" t="s">
        <v>811</v>
      </c>
      <c r="E2385" s="56" t="s">
        <v>2318</v>
      </c>
      <c r="F2385" s="56" t="s">
        <v>2319</v>
      </c>
      <c r="G2385" s="56"/>
      <c r="H2385" s="56"/>
      <c r="I2385" s="56" t="s">
        <v>110</v>
      </c>
      <c r="J2385" s="56" t="s">
        <v>476</v>
      </c>
      <c r="K2385" s="56" t="s">
        <v>52</v>
      </c>
      <c r="L2385" s="56">
        <v>0</v>
      </c>
      <c r="M2385" s="56" t="str">
        <f t="shared" si="74"/>
        <v>TB_ANA_DD_SALES_GRADE_ITEM.EXCHG_SALE_QTY</v>
      </c>
      <c r="N2385" s="54" t="str">
        <f t="shared" si="75"/>
        <v>일매출회원등급품목^TB_ANA_DD_SALES_GRADE_ITEM^교환판매수량^EXCHG_SALE_QTY^^NUMBER^20,5^Y^0</v>
      </c>
    </row>
    <row r="2386" spans="1:14" x14ac:dyDescent="0.25">
      <c r="A2386" s="56" t="s">
        <v>673</v>
      </c>
      <c r="B2386" s="56"/>
      <c r="C2386" s="56" t="s">
        <v>810</v>
      </c>
      <c r="D2386" s="56" t="s">
        <v>811</v>
      </c>
      <c r="E2386" s="56" t="s">
        <v>1053</v>
      </c>
      <c r="F2386" s="56" t="s">
        <v>1055</v>
      </c>
      <c r="G2386" s="56"/>
      <c r="H2386" s="56"/>
      <c r="I2386" s="56" t="s">
        <v>110</v>
      </c>
      <c r="J2386" s="56" t="s">
        <v>476</v>
      </c>
      <c r="K2386" s="56" t="s">
        <v>52</v>
      </c>
      <c r="L2386" s="56">
        <v>0</v>
      </c>
      <c r="M2386" s="56" t="str">
        <f t="shared" si="74"/>
        <v>TB_ANA_DD_SALES_GRADE_ITEM.SALES_CNCL_NOR_QTY</v>
      </c>
      <c r="N2386" s="54" t="str">
        <f t="shared" si="75"/>
        <v>일매출회원등급품목^TB_ANA_DD_SALES_GRADE_ITEM^매출취소일반수량^SALES_CNCL_NOR_QTY^^NUMBER^20,5^Y^0</v>
      </c>
    </row>
    <row r="2387" spans="1:14" x14ac:dyDescent="0.25">
      <c r="A2387" s="56" t="s">
        <v>673</v>
      </c>
      <c r="B2387" s="56"/>
      <c r="C2387" s="56" t="s">
        <v>810</v>
      </c>
      <c r="D2387" s="56" t="s">
        <v>811</v>
      </c>
      <c r="E2387" s="56" t="s">
        <v>1054</v>
      </c>
      <c r="F2387" s="56" t="s">
        <v>1056</v>
      </c>
      <c r="G2387" s="56"/>
      <c r="H2387" s="56"/>
      <c r="I2387" s="56" t="s">
        <v>110</v>
      </c>
      <c r="J2387" s="56" t="s">
        <v>476</v>
      </c>
      <c r="K2387" s="56" t="s">
        <v>52</v>
      </c>
      <c r="L2387" s="56">
        <v>0</v>
      </c>
      <c r="M2387" s="56" t="str">
        <f t="shared" si="74"/>
        <v>TB_ANA_DD_SALES_GRADE_ITEM.SALES_CNCL_CLAIM_QTY</v>
      </c>
      <c r="N2387" s="54" t="str">
        <f t="shared" si="75"/>
        <v>일매출회원등급품목^TB_ANA_DD_SALES_GRADE_ITEM^매출취소클레임수량^SALES_CNCL_CLAIM_QTY^^NUMBER^20,5^Y^0</v>
      </c>
    </row>
    <row r="2388" spans="1:14" x14ac:dyDescent="0.25">
      <c r="A2388" s="56" t="s">
        <v>673</v>
      </c>
      <c r="B2388" s="56"/>
      <c r="C2388" s="56" t="s">
        <v>810</v>
      </c>
      <c r="D2388" s="56" t="s">
        <v>811</v>
      </c>
      <c r="E2388" s="56" t="s">
        <v>2320</v>
      </c>
      <c r="F2388" s="56" t="s">
        <v>2321</v>
      </c>
      <c r="G2388" s="56"/>
      <c r="H2388" s="56"/>
      <c r="I2388" s="56" t="s">
        <v>110</v>
      </c>
      <c r="J2388" s="56" t="s">
        <v>476</v>
      </c>
      <c r="K2388" s="56" t="s">
        <v>52</v>
      </c>
      <c r="L2388" s="56">
        <v>0</v>
      </c>
      <c r="M2388" s="56" t="str">
        <f t="shared" si="74"/>
        <v>TB_ANA_DD_SALES_GRADE_ITEM.SALES_CNCL_NOR_AMT</v>
      </c>
      <c r="N2388" s="54" t="str">
        <f t="shared" si="75"/>
        <v>일매출회원등급품목^TB_ANA_DD_SALES_GRADE_ITEM^매출취소일반금액^SALES_CNCL_NOR_AMT^^NUMBER^20,5^Y^0</v>
      </c>
    </row>
    <row r="2389" spans="1:14" x14ac:dyDescent="0.25">
      <c r="A2389" s="56" t="s">
        <v>673</v>
      </c>
      <c r="B2389" s="56"/>
      <c r="C2389" s="56" t="s">
        <v>810</v>
      </c>
      <c r="D2389" s="56" t="s">
        <v>811</v>
      </c>
      <c r="E2389" s="56" t="s">
        <v>2322</v>
      </c>
      <c r="F2389" s="56" t="s">
        <v>2323</v>
      </c>
      <c r="G2389" s="56"/>
      <c r="H2389" s="56"/>
      <c r="I2389" s="56" t="s">
        <v>110</v>
      </c>
      <c r="J2389" s="56" t="s">
        <v>476</v>
      </c>
      <c r="K2389" s="56" t="s">
        <v>52</v>
      </c>
      <c r="L2389" s="56">
        <v>0</v>
      </c>
      <c r="M2389" s="56" t="str">
        <f t="shared" si="74"/>
        <v>TB_ANA_DD_SALES_GRADE_ITEM.SALES_CNCL_CLAIM_AMT</v>
      </c>
      <c r="N2389" s="54" t="str">
        <f t="shared" si="75"/>
        <v>일매출회원등급품목^TB_ANA_DD_SALES_GRADE_ITEM^매출취소클레임금액^SALES_CNCL_CLAIM_AMT^^NUMBER^20,5^Y^0</v>
      </c>
    </row>
    <row r="2390" spans="1:14" x14ac:dyDescent="0.25">
      <c r="A2390" s="56" t="s">
        <v>673</v>
      </c>
      <c r="B2390" s="56"/>
      <c r="C2390" s="56" t="s">
        <v>1224</v>
      </c>
      <c r="D2390" s="56" t="s">
        <v>1225</v>
      </c>
      <c r="E2390" s="56" t="s">
        <v>477</v>
      </c>
      <c r="F2390" s="56" t="s">
        <v>479</v>
      </c>
      <c r="G2390" s="56" t="s">
        <v>52</v>
      </c>
      <c r="H2390" s="56"/>
      <c r="I2390" s="56" t="s">
        <v>37</v>
      </c>
      <c r="J2390" s="56">
        <v>8</v>
      </c>
      <c r="K2390" s="56" t="s">
        <v>52</v>
      </c>
      <c r="L2390" s="56"/>
      <c r="M2390" s="56" t="str">
        <f t="shared" si="74"/>
        <v>TB_ANA_DD_SALES_MEM_TP_TM.SALES_DT</v>
      </c>
      <c r="N2390" s="54" t="str">
        <f t="shared" si="75"/>
        <v>일매출회원유형시간^TB_ANA_DD_SALES_MEM_TP_TM^매출일자^SALES_DT^Y^VARCHAR2^8^Y^</v>
      </c>
    </row>
    <row r="2391" spans="1:14" x14ac:dyDescent="0.25">
      <c r="A2391" s="56" t="s">
        <v>673</v>
      </c>
      <c r="B2391" s="56"/>
      <c r="C2391" s="56" t="s">
        <v>1224</v>
      </c>
      <c r="D2391" s="56" t="s">
        <v>1225</v>
      </c>
      <c r="E2391" s="56" t="s">
        <v>472</v>
      </c>
      <c r="F2391" s="56" t="s">
        <v>64</v>
      </c>
      <c r="G2391" s="56" t="s">
        <v>52</v>
      </c>
      <c r="H2391" s="56"/>
      <c r="I2391" s="56" t="s">
        <v>37</v>
      </c>
      <c r="J2391" s="56">
        <v>10</v>
      </c>
      <c r="K2391" s="56" t="s">
        <v>52</v>
      </c>
      <c r="L2391" s="56"/>
      <c r="M2391" s="56" t="str">
        <f t="shared" si="74"/>
        <v>TB_ANA_DD_SALES_MEM_TP_TM.SHOP_CD</v>
      </c>
      <c r="N2391" s="54" t="str">
        <f t="shared" si="75"/>
        <v>일매출회원유형시간^TB_ANA_DD_SALES_MEM_TP_TM^매장코드^SHOP_CD^Y^VARCHAR2^10^Y^</v>
      </c>
    </row>
    <row r="2392" spans="1:14" x14ac:dyDescent="0.25">
      <c r="A2392" s="56" t="s">
        <v>673</v>
      </c>
      <c r="B2392" s="56"/>
      <c r="C2392" s="56" t="s">
        <v>1224</v>
      </c>
      <c r="D2392" s="56" t="s">
        <v>1225</v>
      </c>
      <c r="E2392" s="56" t="s">
        <v>2350</v>
      </c>
      <c r="F2392" s="56" t="s">
        <v>2351</v>
      </c>
      <c r="G2392" s="56" t="s">
        <v>52</v>
      </c>
      <c r="H2392" s="56"/>
      <c r="I2392" s="56" t="s">
        <v>37</v>
      </c>
      <c r="J2392" s="56">
        <v>3</v>
      </c>
      <c r="K2392" s="56" t="s">
        <v>52</v>
      </c>
      <c r="L2392" s="56" t="s">
        <v>2410</v>
      </c>
      <c r="M2392" s="56" t="str">
        <f t="shared" si="74"/>
        <v>TB_ANA_DD_SALES_MEM_TP_TM.MEM_TP_CD</v>
      </c>
      <c r="N2392" s="54" t="str">
        <f t="shared" si="75"/>
        <v>일매출회원유형시간^TB_ANA_DD_SALES_MEM_TP_TM^회원유형코드^MEM_TP_CD^Y^VARCHAR2^3^Y^'-'</v>
      </c>
    </row>
    <row r="2393" spans="1:14" x14ac:dyDescent="0.25">
      <c r="A2393" s="56" t="s">
        <v>673</v>
      </c>
      <c r="B2393" s="56"/>
      <c r="C2393" s="56" t="s">
        <v>1224</v>
      </c>
      <c r="D2393" s="56" t="s">
        <v>1225</v>
      </c>
      <c r="E2393" s="56" t="s">
        <v>2286</v>
      </c>
      <c r="F2393" s="56" t="s">
        <v>2287</v>
      </c>
      <c r="G2393" s="56" t="s">
        <v>52</v>
      </c>
      <c r="H2393" s="56"/>
      <c r="I2393" s="56" t="s">
        <v>37</v>
      </c>
      <c r="J2393" s="56">
        <v>2</v>
      </c>
      <c r="K2393" s="56" t="s">
        <v>52</v>
      </c>
      <c r="L2393" s="56"/>
      <c r="M2393" s="56" t="str">
        <f t="shared" si="74"/>
        <v>TB_ANA_DD_SALES_MEM_TP_TM.TM_CD</v>
      </c>
      <c r="N2393" s="54" t="str">
        <f t="shared" si="75"/>
        <v>일매출회원유형시간^TB_ANA_DD_SALES_MEM_TP_TM^시간코드^TM_CD^Y^VARCHAR2^2^Y^</v>
      </c>
    </row>
    <row r="2394" spans="1:14" x14ac:dyDescent="0.25">
      <c r="A2394" s="56" t="s">
        <v>673</v>
      </c>
      <c r="B2394" s="56"/>
      <c r="C2394" s="56" t="s">
        <v>1224</v>
      </c>
      <c r="D2394" s="56" t="s">
        <v>1225</v>
      </c>
      <c r="E2394" s="56" t="s">
        <v>485</v>
      </c>
      <c r="F2394" s="56" t="s">
        <v>492</v>
      </c>
      <c r="G2394" s="56"/>
      <c r="H2394" s="56"/>
      <c r="I2394" s="56" t="s">
        <v>110</v>
      </c>
      <c r="J2394" s="56" t="s">
        <v>476</v>
      </c>
      <c r="K2394" s="56" t="s">
        <v>52</v>
      </c>
      <c r="L2394" s="56">
        <v>0</v>
      </c>
      <c r="M2394" s="56" t="str">
        <f t="shared" si="74"/>
        <v>TB_ANA_DD_SALES_MEM_TP_TM.SALES_TOT_AMT</v>
      </c>
      <c r="N2394" s="54" t="str">
        <f t="shared" si="75"/>
        <v>일매출회원유형시간^TB_ANA_DD_SALES_MEM_TP_TM^매출총금액^SALES_TOT_AMT^^NUMBER^20,5^Y^0</v>
      </c>
    </row>
    <row r="2395" spans="1:14" x14ac:dyDescent="0.25">
      <c r="A2395" s="56" t="s">
        <v>673</v>
      </c>
      <c r="B2395" s="56"/>
      <c r="C2395" s="56" t="s">
        <v>1224</v>
      </c>
      <c r="D2395" s="56" t="s">
        <v>1225</v>
      </c>
      <c r="E2395" s="56" t="s">
        <v>486</v>
      </c>
      <c r="F2395" s="56" t="s">
        <v>493</v>
      </c>
      <c r="G2395" s="56"/>
      <c r="H2395" s="56"/>
      <c r="I2395" s="56" t="s">
        <v>110</v>
      </c>
      <c r="J2395" s="56" t="s">
        <v>476</v>
      </c>
      <c r="K2395" s="56" t="s">
        <v>52</v>
      </c>
      <c r="L2395" s="56">
        <v>0</v>
      </c>
      <c r="M2395" s="56" t="str">
        <f t="shared" si="74"/>
        <v>TB_ANA_DD_SALES_MEM_TP_TM.SALES_AMT</v>
      </c>
      <c r="N2395" s="54" t="str">
        <f t="shared" si="75"/>
        <v>일매출회원유형시간^TB_ANA_DD_SALES_MEM_TP_TM^매출금액^SALES_AMT^^NUMBER^20,5^Y^0</v>
      </c>
    </row>
    <row r="2396" spans="1:14" x14ac:dyDescent="0.25">
      <c r="A2396" s="56" t="s">
        <v>673</v>
      </c>
      <c r="B2396" s="56"/>
      <c r="C2396" s="56" t="s">
        <v>1224</v>
      </c>
      <c r="D2396" s="56" t="s">
        <v>1225</v>
      </c>
      <c r="E2396" s="56" t="s">
        <v>2248</v>
      </c>
      <c r="F2396" s="56" t="s">
        <v>2249</v>
      </c>
      <c r="G2396" s="56"/>
      <c r="H2396" s="56"/>
      <c r="I2396" s="56" t="s">
        <v>110</v>
      </c>
      <c r="J2396" s="56" t="s">
        <v>476</v>
      </c>
      <c r="K2396" s="56" t="s">
        <v>52</v>
      </c>
      <c r="L2396" s="56">
        <v>0</v>
      </c>
      <c r="M2396" s="56" t="str">
        <f t="shared" si="74"/>
        <v>TB_ANA_DD_SALES_MEM_TP_TM.POINT_SALES_AMT</v>
      </c>
      <c r="N2396" s="54" t="str">
        <f t="shared" si="75"/>
        <v>일매출회원유형시간^TB_ANA_DD_SALES_MEM_TP_TM^포인트매출금액^POINT_SALES_AMT^^NUMBER^20,5^Y^0</v>
      </c>
    </row>
    <row r="2397" spans="1:14" x14ac:dyDescent="0.25">
      <c r="A2397" s="56" t="s">
        <v>673</v>
      </c>
      <c r="B2397" s="56"/>
      <c r="C2397" s="56" t="s">
        <v>1224</v>
      </c>
      <c r="D2397" s="56" t="s">
        <v>1225</v>
      </c>
      <c r="E2397" s="56" t="s">
        <v>2254</v>
      </c>
      <c r="F2397" s="56" t="s">
        <v>2255</v>
      </c>
      <c r="G2397" s="56"/>
      <c r="H2397" s="56"/>
      <c r="I2397" s="56" t="s">
        <v>110</v>
      </c>
      <c r="J2397" s="56" t="s">
        <v>476</v>
      </c>
      <c r="K2397" s="56" t="s">
        <v>52</v>
      </c>
      <c r="L2397" s="56">
        <v>0</v>
      </c>
      <c r="M2397" s="56" t="str">
        <f t="shared" si="74"/>
        <v>TB_ANA_DD_SALES_MEM_TP_TM.ACC_POINT_AMT</v>
      </c>
      <c r="N2397" s="54" t="str">
        <f t="shared" si="75"/>
        <v>일매출회원유형시간^TB_ANA_DD_SALES_MEM_TP_TM^적립포인트금액^ACC_POINT_AMT^^NUMBER^20,5^Y^0</v>
      </c>
    </row>
    <row r="2398" spans="1:14" x14ac:dyDescent="0.25">
      <c r="A2398" s="56" t="s">
        <v>673</v>
      </c>
      <c r="B2398" s="56"/>
      <c r="C2398" s="56" t="s">
        <v>1224</v>
      </c>
      <c r="D2398" s="56" t="s">
        <v>1225</v>
      </c>
      <c r="E2398" s="56" t="s">
        <v>2256</v>
      </c>
      <c r="F2398" s="56" t="s">
        <v>2257</v>
      </c>
      <c r="G2398" s="56"/>
      <c r="H2398" s="56"/>
      <c r="I2398" s="56" t="s">
        <v>110</v>
      </c>
      <c r="J2398" s="56" t="s">
        <v>476</v>
      </c>
      <c r="K2398" s="56" t="s">
        <v>52</v>
      </c>
      <c r="L2398" s="56">
        <v>0</v>
      </c>
      <c r="M2398" s="56" t="str">
        <f t="shared" si="74"/>
        <v>TB_ANA_DD_SALES_MEM_TP_TM.BILL_CNT</v>
      </c>
      <c r="N2398" s="54" t="str">
        <f t="shared" si="75"/>
        <v>일매출회원유형시간^TB_ANA_DD_SALES_MEM_TP_TM^영수증건수^BILL_CNT^^NUMBER^20,5^Y^0</v>
      </c>
    </row>
    <row r="2399" spans="1:14" x14ac:dyDescent="0.25">
      <c r="A2399" s="56" t="s">
        <v>673</v>
      </c>
      <c r="B2399" s="56"/>
      <c r="C2399" s="56" t="s">
        <v>1224</v>
      </c>
      <c r="D2399" s="56" t="s">
        <v>1225</v>
      </c>
      <c r="E2399" s="56" t="s">
        <v>608</v>
      </c>
      <c r="F2399" s="56" t="s">
        <v>529</v>
      </c>
      <c r="G2399" s="56"/>
      <c r="H2399" s="56"/>
      <c r="I2399" s="56" t="s">
        <v>110</v>
      </c>
      <c r="J2399" s="56" t="s">
        <v>476</v>
      </c>
      <c r="K2399" s="56" t="s">
        <v>52</v>
      </c>
      <c r="L2399" s="56">
        <v>0</v>
      </c>
      <c r="M2399" s="56" t="str">
        <f t="shared" si="74"/>
        <v>TB_ANA_DD_SALES_MEM_TP_TM.SALES_TOT_CNT</v>
      </c>
      <c r="N2399" s="54" t="str">
        <f t="shared" si="75"/>
        <v>일매출회원유형시간^TB_ANA_DD_SALES_MEM_TP_TM^매출총건수^SALES_TOT_CNT^^NUMBER^20,5^Y^0</v>
      </c>
    </row>
    <row r="2400" spans="1:14" x14ac:dyDescent="0.25">
      <c r="A2400" s="56" t="s">
        <v>673</v>
      </c>
      <c r="B2400" s="56"/>
      <c r="C2400" s="56" t="s">
        <v>1224</v>
      </c>
      <c r="D2400" s="56" t="s">
        <v>1225</v>
      </c>
      <c r="E2400" s="56" t="s">
        <v>1141</v>
      </c>
      <c r="F2400" s="56" t="s">
        <v>1142</v>
      </c>
      <c r="G2400" s="56"/>
      <c r="H2400" s="56"/>
      <c r="I2400" s="56" t="s">
        <v>110</v>
      </c>
      <c r="J2400" s="56" t="s">
        <v>476</v>
      </c>
      <c r="K2400" s="56" t="s">
        <v>52</v>
      </c>
      <c r="L2400" s="56">
        <v>0</v>
      </c>
      <c r="M2400" s="56" t="str">
        <f t="shared" si="74"/>
        <v>TB_ANA_DD_SALES_MEM_TP_TM.SALES_QTY</v>
      </c>
      <c r="N2400" s="54" t="str">
        <f t="shared" si="75"/>
        <v>일매출회원유형시간^TB_ANA_DD_SALES_MEM_TP_TM^매출수량^SALES_QTY^^NUMBER^20,5^Y^0</v>
      </c>
    </row>
    <row r="2401" spans="1:14" x14ac:dyDescent="0.25">
      <c r="A2401" s="56" t="s">
        <v>673</v>
      </c>
      <c r="B2401" s="56"/>
      <c r="C2401" s="56" t="s">
        <v>1224</v>
      </c>
      <c r="D2401" s="56" t="s">
        <v>1225</v>
      </c>
      <c r="E2401" s="56" t="s">
        <v>833</v>
      </c>
      <c r="F2401" s="56" t="s">
        <v>842</v>
      </c>
      <c r="G2401" s="56"/>
      <c r="H2401" s="56"/>
      <c r="I2401" s="56" t="s">
        <v>110</v>
      </c>
      <c r="J2401" s="56" t="s">
        <v>476</v>
      </c>
      <c r="K2401" s="56" t="s">
        <v>52</v>
      </c>
      <c r="L2401" s="56">
        <v>0</v>
      </c>
      <c r="M2401" s="56" t="str">
        <f t="shared" si="74"/>
        <v>TB_ANA_DD_SALES_MEM_TP_TM.PROM_PRESENT_QTY</v>
      </c>
      <c r="N2401" s="54" t="str">
        <f t="shared" si="75"/>
        <v>일매출회원유형시간^TB_ANA_DD_SALES_MEM_TP_TM^프로모션증정수량^PROM_PRESENT_QTY^^NUMBER^20,5^Y^0</v>
      </c>
    </row>
    <row r="2402" spans="1:14" x14ac:dyDescent="0.25">
      <c r="A2402" s="56" t="s">
        <v>673</v>
      </c>
      <c r="B2402" s="56"/>
      <c r="C2402" s="56" t="s">
        <v>1224</v>
      </c>
      <c r="D2402" s="56" t="s">
        <v>1225</v>
      </c>
      <c r="E2402" s="56" t="s">
        <v>1139</v>
      </c>
      <c r="F2402" s="56" t="s">
        <v>1140</v>
      </c>
      <c r="G2402" s="56"/>
      <c r="H2402" s="56"/>
      <c r="I2402" s="56" t="s">
        <v>110</v>
      </c>
      <c r="J2402" s="56" t="s">
        <v>476</v>
      </c>
      <c r="K2402" s="56" t="s">
        <v>52</v>
      </c>
      <c r="L2402" s="56">
        <v>0</v>
      </c>
      <c r="M2402" s="56" t="str">
        <f t="shared" si="74"/>
        <v>TB_ANA_DD_SALES_MEM_TP_TM.NON_SALES_QTY</v>
      </c>
      <c r="N2402" s="54" t="str">
        <f t="shared" si="75"/>
        <v>일매출회원유형시간^TB_ANA_DD_SALES_MEM_TP_TM^비매출수량^NON_SALES_QTY^^NUMBER^20,5^Y^0</v>
      </c>
    </row>
    <row r="2403" spans="1:14" x14ac:dyDescent="0.25">
      <c r="A2403" s="56" t="s">
        <v>673</v>
      </c>
      <c r="B2403" s="56"/>
      <c r="C2403" s="56" t="s">
        <v>1224</v>
      </c>
      <c r="D2403" s="56" t="s">
        <v>1225</v>
      </c>
      <c r="E2403" s="56" t="s">
        <v>53</v>
      </c>
      <c r="F2403" s="56" t="s">
        <v>54</v>
      </c>
      <c r="G2403" s="56"/>
      <c r="H2403" s="56"/>
      <c r="I2403" s="56" t="s">
        <v>37</v>
      </c>
      <c r="J2403" s="56">
        <v>14</v>
      </c>
      <c r="K2403" s="56" t="s">
        <v>52</v>
      </c>
      <c r="L2403" s="56"/>
      <c r="M2403" s="56" t="str">
        <f t="shared" si="74"/>
        <v>TB_ANA_DD_SALES_MEM_TP_TM.REG_DTM</v>
      </c>
      <c r="N2403" s="54" t="str">
        <f t="shared" si="75"/>
        <v>일매출회원유형시간^TB_ANA_DD_SALES_MEM_TP_TM^등록일시^REG_DTM^^VARCHAR2^14^Y^</v>
      </c>
    </row>
    <row r="2404" spans="1:14" x14ac:dyDescent="0.25">
      <c r="A2404" s="56" t="s">
        <v>673</v>
      </c>
      <c r="B2404" s="56"/>
      <c r="C2404" s="56" t="s">
        <v>1224</v>
      </c>
      <c r="D2404" s="56" t="s">
        <v>1225</v>
      </c>
      <c r="E2404" s="56" t="s">
        <v>55</v>
      </c>
      <c r="F2404" s="56" t="s">
        <v>56</v>
      </c>
      <c r="G2404" s="56"/>
      <c r="H2404" s="56"/>
      <c r="I2404" s="56" t="s">
        <v>37</v>
      </c>
      <c r="J2404" s="56">
        <v>32</v>
      </c>
      <c r="K2404" s="56" t="s">
        <v>52</v>
      </c>
      <c r="L2404" s="56"/>
      <c r="M2404" s="56" t="str">
        <f t="shared" si="74"/>
        <v>TB_ANA_DD_SALES_MEM_TP_TM.REGR_ID</v>
      </c>
      <c r="N2404" s="54" t="str">
        <f t="shared" si="75"/>
        <v>일매출회원유형시간^TB_ANA_DD_SALES_MEM_TP_TM^등록자ID^REGR_ID^^VARCHAR2^32^Y^</v>
      </c>
    </row>
    <row r="2405" spans="1:14" x14ac:dyDescent="0.25">
      <c r="A2405" s="56" t="s">
        <v>673</v>
      </c>
      <c r="B2405" s="56"/>
      <c r="C2405" s="56" t="s">
        <v>1224</v>
      </c>
      <c r="D2405" s="56" t="s">
        <v>1225</v>
      </c>
      <c r="E2405" s="56" t="s">
        <v>57</v>
      </c>
      <c r="F2405" s="56" t="s">
        <v>58</v>
      </c>
      <c r="G2405" s="56"/>
      <c r="H2405" s="56"/>
      <c r="I2405" s="56" t="s">
        <v>37</v>
      </c>
      <c r="J2405" s="56">
        <v>14</v>
      </c>
      <c r="K2405" s="56" t="s">
        <v>52</v>
      </c>
      <c r="L2405" s="56"/>
      <c r="M2405" s="56" t="str">
        <f t="shared" si="74"/>
        <v>TB_ANA_DD_SALES_MEM_TP_TM.MOD_DTM</v>
      </c>
      <c r="N2405" s="54" t="str">
        <f t="shared" si="75"/>
        <v>일매출회원유형시간^TB_ANA_DD_SALES_MEM_TP_TM^수정일시^MOD_DTM^^VARCHAR2^14^Y^</v>
      </c>
    </row>
    <row r="2406" spans="1:14" x14ac:dyDescent="0.25">
      <c r="A2406" s="56" t="s">
        <v>673</v>
      </c>
      <c r="B2406" s="56"/>
      <c r="C2406" s="56" t="s">
        <v>1224</v>
      </c>
      <c r="D2406" s="56" t="s">
        <v>1225</v>
      </c>
      <c r="E2406" s="56" t="s">
        <v>59</v>
      </c>
      <c r="F2406" s="56" t="s">
        <v>60</v>
      </c>
      <c r="G2406" s="56"/>
      <c r="H2406" s="56"/>
      <c r="I2406" s="56" t="s">
        <v>37</v>
      </c>
      <c r="J2406" s="56">
        <v>32</v>
      </c>
      <c r="K2406" s="56" t="s">
        <v>52</v>
      </c>
      <c r="L2406" s="56"/>
      <c r="M2406" s="56" t="str">
        <f t="shared" si="74"/>
        <v>TB_ANA_DD_SALES_MEM_TP_TM.MODR_ID</v>
      </c>
      <c r="N2406" s="54" t="str">
        <f t="shared" si="75"/>
        <v>일매출회원유형시간^TB_ANA_DD_SALES_MEM_TP_TM^수정자ID^MODR_ID^^VARCHAR2^32^Y^</v>
      </c>
    </row>
    <row r="2407" spans="1:14" x14ac:dyDescent="0.25">
      <c r="A2407" s="56" t="s">
        <v>673</v>
      </c>
      <c r="B2407" s="56"/>
      <c r="C2407" s="56" t="s">
        <v>1215</v>
      </c>
      <c r="D2407" s="56" t="s">
        <v>1216</v>
      </c>
      <c r="E2407" s="56" t="s">
        <v>477</v>
      </c>
      <c r="F2407" s="56" t="s">
        <v>479</v>
      </c>
      <c r="G2407" s="56" t="s">
        <v>52</v>
      </c>
      <c r="H2407" s="56"/>
      <c r="I2407" s="56" t="s">
        <v>37</v>
      </c>
      <c r="J2407" s="56">
        <v>8</v>
      </c>
      <c r="K2407" s="56" t="s">
        <v>52</v>
      </c>
      <c r="L2407" s="56"/>
      <c r="M2407" s="56" t="str">
        <f t="shared" si="74"/>
        <v>TB_ANA_DD_COMP_SALES.SALES_DT</v>
      </c>
      <c r="N2407" s="54" t="str">
        <f t="shared" si="75"/>
        <v>일회사매출^TB_ANA_DD_COMP_SALES^매출일자^SALES_DT^Y^VARCHAR2^8^Y^</v>
      </c>
    </row>
    <row r="2408" spans="1:14" x14ac:dyDescent="0.25">
      <c r="A2408" s="56" t="s">
        <v>673</v>
      </c>
      <c r="B2408" s="56"/>
      <c r="C2408" s="56" t="s">
        <v>1215</v>
      </c>
      <c r="D2408" s="56" t="s">
        <v>1216</v>
      </c>
      <c r="E2408" s="56" t="s">
        <v>472</v>
      </c>
      <c r="F2408" s="56" t="s">
        <v>64</v>
      </c>
      <c r="G2408" s="56" t="s">
        <v>52</v>
      </c>
      <c r="H2408" s="56"/>
      <c r="I2408" s="56" t="s">
        <v>37</v>
      </c>
      <c r="J2408" s="56">
        <v>10</v>
      </c>
      <c r="K2408" s="56" t="s">
        <v>52</v>
      </c>
      <c r="L2408" s="56"/>
      <c r="M2408" s="56" t="str">
        <f t="shared" si="74"/>
        <v>TB_ANA_DD_COMP_SALES.SHOP_CD</v>
      </c>
      <c r="N2408" s="54" t="str">
        <f t="shared" si="75"/>
        <v>일회사매출^TB_ANA_DD_COMP_SALES^매장코드^SHOP_CD^Y^VARCHAR2^10^Y^</v>
      </c>
    </row>
    <row r="2409" spans="1:14" x14ac:dyDescent="0.25">
      <c r="A2409" s="56" t="s">
        <v>673</v>
      </c>
      <c r="B2409" s="56"/>
      <c r="C2409" s="56" t="s">
        <v>1215</v>
      </c>
      <c r="D2409" s="56" t="s">
        <v>1216</v>
      </c>
      <c r="E2409" s="56" t="s">
        <v>486</v>
      </c>
      <c r="F2409" s="56" t="s">
        <v>493</v>
      </c>
      <c r="G2409" s="56"/>
      <c r="H2409" s="56"/>
      <c r="I2409" s="56" t="s">
        <v>110</v>
      </c>
      <c r="J2409" s="56" t="s">
        <v>476</v>
      </c>
      <c r="K2409" s="56" t="s">
        <v>52</v>
      </c>
      <c r="L2409" s="56">
        <v>0</v>
      </c>
      <c r="M2409" s="56" t="str">
        <f t="shared" si="74"/>
        <v>TB_ANA_DD_COMP_SALES.SALES_AMT</v>
      </c>
      <c r="N2409" s="54" t="str">
        <f t="shared" si="75"/>
        <v>일회사매출^TB_ANA_DD_COMP_SALES^매출금액^SALES_AMT^^NUMBER^20,5^Y^0</v>
      </c>
    </row>
    <row r="2410" spans="1:14" x14ac:dyDescent="0.25">
      <c r="A2410" s="56" t="s">
        <v>673</v>
      </c>
      <c r="B2410" s="56"/>
      <c r="C2410" s="56" t="s">
        <v>1215</v>
      </c>
      <c r="D2410" s="56" t="s">
        <v>1216</v>
      </c>
      <c r="E2410" s="56" t="s">
        <v>487</v>
      </c>
      <c r="F2410" s="56" t="s">
        <v>494</v>
      </c>
      <c r="G2410" s="56"/>
      <c r="H2410" s="56"/>
      <c r="I2410" s="56" t="s">
        <v>110</v>
      </c>
      <c r="J2410" s="56" t="s">
        <v>476</v>
      </c>
      <c r="K2410" s="56" t="s">
        <v>52</v>
      </c>
      <c r="L2410" s="56">
        <v>0</v>
      </c>
      <c r="M2410" s="56" t="str">
        <f t="shared" si="74"/>
        <v>TB_ANA_DD_COMP_SALES.SALES_SUPP_AMT</v>
      </c>
      <c r="N2410" s="54" t="str">
        <f t="shared" si="75"/>
        <v>일회사매출^TB_ANA_DD_COMP_SALES^매출공급금액^SALES_SUPP_AMT^^NUMBER^20,5^Y^0</v>
      </c>
    </row>
    <row r="2411" spans="1:14" x14ac:dyDescent="0.25">
      <c r="A2411" s="56" t="s">
        <v>673</v>
      </c>
      <c r="B2411" s="56"/>
      <c r="C2411" s="56" t="s">
        <v>1215</v>
      </c>
      <c r="D2411" s="56" t="s">
        <v>1216</v>
      </c>
      <c r="E2411" s="56" t="s">
        <v>1760</v>
      </c>
      <c r="F2411" s="56" t="s">
        <v>1761</v>
      </c>
      <c r="G2411" s="56"/>
      <c r="H2411" s="56"/>
      <c r="I2411" s="56" t="s">
        <v>110</v>
      </c>
      <c r="J2411" s="56" t="s">
        <v>476</v>
      </c>
      <c r="K2411" s="56" t="s">
        <v>52</v>
      </c>
      <c r="L2411" s="56">
        <v>0</v>
      </c>
      <c r="M2411" s="56" t="str">
        <f t="shared" si="74"/>
        <v>TB_ANA_DD_COMP_SALES.SALES_VAT</v>
      </c>
      <c r="N2411" s="54" t="str">
        <f t="shared" si="75"/>
        <v>일회사매출^TB_ANA_DD_COMP_SALES^매출부가세액^SALES_VAT^^NUMBER^20,5^Y^0</v>
      </c>
    </row>
    <row r="2412" spans="1:14" x14ac:dyDescent="0.25">
      <c r="A2412" s="56" t="s">
        <v>673</v>
      </c>
      <c r="B2412" s="56"/>
      <c r="C2412" s="56" t="s">
        <v>1215</v>
      </c>
      <c r="D2412" s="56" t="s">
        <v>1216</v>
      </c>
      <c r="E2412" s="56" t="s">
        <v>2411</v>
      </c>
      <c r="F2412" s="56" t="s">
        <v>2412</v>
      </c>
      <c r="G2412" s="56"/>
      <c r="H2412" s="56"/>
      <c r="I2412" s="56" t="s">
        <v>110</v>
      </c>
      <c r="J2412" s="56" t="s">
        <v>476</v>
      </c>
      <c r="K2412" s="56" t="s">
        <v>52</v>
      </c>
      <c r="L2412" s="56">
        <v>0</v>
      </c>
      <c r="M2412" s="56" t="str">
        <f t="shared" si="74"/>
        <v>TB_ANA_DD_COMP_SALES.OUT_AMT</v>
      </c>
      <c r="N2412" s="54" t="str">
        <f t="shared" si="75"/>
        <v>일회사매출^TB_ANA_DD_COMP_SALES^출고금액^OUT_AMT^^NUMBER^20,5^Y^0</v>
      </c>
    </row>
    <row r="2413" spans="1:14" x14ac:dyDescent="0.25">
      <c r="A2413" s="56" t="s">
        <v>673</v>
      </c>
      <c r="B2413" s="56"/>
      <c r="C2413" s="56" t="s">
        <v>1215</v>
      </c>
      <c r="D2413" s="56" t="s">
        <v>1216</v>
      </c>
      <c r="E2413" s="56" t="s">
        <v>2413</v>
      </c>
      <c r="F2413" s="56" t="s">
        <v>2414</v>
      </c>
      <c r="G2413" s="56"/>
      <c r="H2413" s="56"/>
      <c r="I2413" s="56" t="s">
        <v>110</v>
      </c>
      <c r="J2413" s="56" t="s">
        <v>476</v>
      </c>
      <c r="K2413" s="56" t="s">
        <v>52</v>
      </c>
      <c r="L2413" s="56">
        <v>0</v>
      </c>
      <c r="M2413" s="56" t="str">
        <f t="shared" si="74"/>
        <v>TB_ANA_DD_COMP_SALES.OUT_SUPP_AMT</v>
      </c>
      <c r="N2413" s="54" t="str">
        <f t="shared" si="75"/>
        <v>일회사매출^TB_ANA_DD_COMP_SALES^출고공급금액^OUT_SUPP_AMT^^NUMBER^20,5^Y^0</v>
      </c>
    </row>
    <row r="2414" spans="1:14" x14ac:dyDescent="0.25">
      <c r="A2414" s="56" t="s">
        <v>673</v>
      </c>
      <c r="B2414" s="56"/>
      <c r="C2414" s="56" t="s">
        <v>1215</v>
      </c>
      <c r="D2414" s="56" t="s">
        <v>1216</v>
      </c>
      <c r="E2414" s="56" t="s">
        <v>2415</v>
      </c>
      <c r="F2414" s="56" t="s">
        <v>2416</v>
      </c>
      <c r="G2414" s="56"/>
      <c r="H2414" s="56"/>
      <c r="I2414" s="56" t="s">
        <v>110</v>
      </c>
      <c r="J2414" s="56" t="s">
        <v>476</v>
      </c>
      <c r="K2414" s="56" t="s">
        <v>52</v>
      </c>
      <c r="L2414" s="56">
        <v>0</v>
      </c>
      <c r="M2414" s="56" t="str">
        <f t="shared" si="74"/>
        <v>TB_ANA_DD_COMP_SALES.OUT_VAT</v>
      </c>
      <c r="N2414" s="54" t="str">
        <f t="shared" si="75"/>
        <v>일회사매출^TB_ANA_DD_COMP_SALES^출고부가세액^OUT_VAT^^NUMBER^20,5^Y^0</v>
      </c>
    </row>
    <row r="2415" spans="1:14" x14ac:dyDescent="0.25">
      <c r="A2415" s="56" t="s">
        <v>673</v>
      </c>
      <c r="B2415" s="56"/>
      <c r="C2415" s="56" t="s">
        <v>1215</v>
      </c>
      <c r="D2415" s="56" t="s">
        <v>1216</v>
      </c>
      <c r="E2415" s="56" t="s">
        <v>2417</v>
      </c>
      <c r="F2415" s="56" t="s">
        <v>2418</v>
      </c>
      <c r="G2415" s="56"/>
      <c r="H2415" s="56"/>
      <c r="I2415" s="56" t="s">
        <v>110</v>
      </c>
      <c r="J2415" s="56" t="s">
        <v>476</v>
      </c>
      <c r="K2415" s="56" t="s">
        <v>52</v>
      </c>
      <c r="L2415" s="56">
        <v>0</v>
      </c>
      <c r="M2415" s="56" t="str">
        <f t="shared" si="74"/>
        <v>TB_ANA_DD_COMP_SALES.IN_AMT</v>
      </c>
      <c r="N2415" s="54" t="str">
        <f t="shared" si="75"/>
        <v>일회사매출^TB_ANA_DD_COMP_SALES^입고금액^IN_AMT^^NUMBER^20,5^Y^0</v>
      </c>
    </row>
    <row r="2416" spans="1:14" x14ac:dyDescent="0.25">
      <c r="A2416" s="56" t="s">
        <v>673</v>
      </c>
      <c r="B2416" s="56"/>
      <c r="C2416" s="56" t="s">
        <v>1215</v>
      </c>
      <c r="D2416" s="56" t="s">
        <v>1216</v>
      </c>
      <c r="E2416" s="56" t="s">
        <v>2419</v>
      </c>
      <c r="F2416" s="56" t="s">
        <v>2420</v>
      </c>
      <c r="G2416" s="56"/>
      <c r="H2416" s="56"/>
      <c r="I2416" s="56" t="s">
        <v>110</v>
      </c>
      <c r="J2416" s="56" t="s">
        <v>476</v>
      </c>
      <c r="K2416" s="56" t="s">
        <v>52</v>
      </c>
      <c r="L2416" s="56">
        <v>0</v>
      </c>
      <c r="M2416" s="56" t="str">
        <f t="shared" si="74"/>
        <v>TB_ANA_DD_COMP_SALES.IN_SUPP_AMT</v>
      </c>
      <c r="N2416" s="54" t="str">
        <f t="shared" si="75"/>
        <v>일회사매출^TB_ANA_DD_COMP_SALES^입고공급금액^IN_SUPP_AMT^^NUMBER^20,5^Y^0</v>
      </c>
    </row>
    <row r="2417" spans="1:14" x14ac:dyDescent="0.25">
      <c r="A2417" s="56" t="s">
        <v>673</v>
      </c>
      <c r="B2417" s="56"/>
      <c r="C2417" s="56" t="s">
        <v>1215</v>
      </c>
      <c r="D2417" s="56" t="s">
        <v>1216</v>
      </c>
      <c r="E2417" s="56" t="s">
        <v>2421</v>
      </c>
      <c r="F2417" s="56" t="s">
        <v>2422</v>
      </c>
      <c r="G2417" s="56"/>
      <c r="H2417" s="56"/>
      <c r="I2417" s="56" t="s">
        <v>110</v>
      </c>
      <c r="J2417" s="56" t="s">
        <v>476</v>
      </c>
      <c r="K2417" s="56" t="s">
        <v>52</v>
      </c>
      <c r="L2417" s="56">
        <v>0</v>
      </c>
      <c r="M2417" s="56" t="str">
        <f t="shared" ref="M2417:M2480" si="76">CONCATENATE(D2417,".",F2417)</f>
        <v>TB_ANA_DD_COMP_SALES.IN_VAT</v>
      </c>
      <c r="N2417" s="54" t="str">
        <f t="shared" si="75"/>
        <v>일회사매출^TB_ANA_DD_COMP_SALES^입고부가세액^IN_VAT^^NUMBER^20,5^Y^0</v>
      </c>
    </row>
    <row r="2418" spans="1:14" x14ac:dyDescent="0.25">
      <c r="A2418" s="56" t="s">
        <v>673</v>
      </c>
      <c r="B2418" s="56"/>
      <c r="C2418" s="56" t="s">
        <v>1215</v>
      </c>
      <c r="D2418" s="56" t="s">
        <v>1216</v>
      </c>
      <c r="E2418" s="56" t="s">
        <v>2423</v>
      </c>
      <c r="F2418" s="56" t="s">
        <v>2424</v>
      </c>
      <c r="G2418" s="56"/>
      <c r="H2418" s="56"/>
      <c r="I2418" s="56" t="s">
        <v>110</v>
      </c>
      <c r="J2418" s="56" t="s">
        <v>476</v>
      </c>
      <c r="K2418" s="56" t="s">
        <v>52</v>
      </c>
      <c r="L2418" s="56">
        <v>0</v>
      </c>
      <c r="M2418" s="56" t="str">
        <f t="shared" si="76"/>
        <v>TB_ANA_DD_COMP_SALES.MV_OUT_AMT</v>
      </c>
      <c r="N2418" s="54" t="str">
        <f t="shared" si="75"/>
        <v>일회사매출^TB_ANA_DD_COMP_SALES^이동출고금액^MV_OUT_AMT^^NUMBER^20,5^Y^0</v>
      </c>
    </row>
    <row r="2419" spans="1:14" x14ac:dyDescent="0.25">
      <c r="A2419" s="56" t="s">
        <v>673</v>
      </c>
      <c r="B2419" s="56"/>
      <c r="C2419" s="56" t="s">
        <v>1215</v>
      </c>
      <c r="D2419" s="56" t="s">
        <v>1216</v>
      </c>
      <c r="E2419" s="56" t="s">
        <v>2425</v>
      </c>
      <c r="F2419" s="56" t="s">
        <v>2426</v>
      </c>
      <c r="G2419" s="56"/>
      <c r="H2419" s="56"/>
      <c r="I2419" s="56" t="s">
        <v>110</v>
      </c>
      <c r="J2419" s="56" t="s">
        <v>476</v>
      </c>
      <c r="K2419" s="56" t="s">
        <v>52</v>
      </c>
      <c r="L2419" s="56">
        <v>0</v>
      </c>
      <c r="M2419" s="56" t="str">
        <f t="shared" si="76"/>
        <v>TB_ANA_DD_COMP_SALES.MV_OUT_SUPP_AMT</v>
      </c>
      <c r="N2419" s="54" t="str">
        <f t="shared" si="75"/>
        <v>일회사매출^TB_ANA_DD_COMP_SALES^이동출고공급금액^MV_OUT_SUPP_AMT^^NUMBER^20,5^Y^0</v>
      </c>
    </row>
    <row r="2420" spans="1:14" x14ac:dyDescent="0.25">
      <c r="A2420" s="56" t="s">
        <v>673</v>
      </c>
      <c r="B2420" s="56"/>
      <c r="C2420" s="56" t="s">
        <v>1215</v>
      </c>
      <c r="D2420" s="56" t="s">
        <v>1216</v>
      </c>
      <c r="E2420" s="56" t="s">
        <v>2427</v>
      </c>
      <c r="F2420" s="56" t="s">
        <v>2428</v>
      </c>
      <c r="G2420" s="56"/>
      <c r="H2420" s="56"/>
      <c r="I2420" s="56" t="s">
        <v>110</v>
      </c>
      <c r="J2420" s="56" t="s">
        <v>476</v>
      </c>
      <c r="K2420" s="56" t="s">
        <v>52</v>
      </c>
      <c r="L2420" s="56">
        <v>0</v>
      </c>
      <c r="M2420" s="56" t="str">
        <f t="shared" si="76"/>
        <v>TB_ANA_DD_COMP_SALES.MV_OUT_VAT</v>
      </c>
      <c r="N2420" s="54" t="str">
        <f t="shared" si="75"/>
        <v>일회사매출^TB_ANA_DD_COMP_SALES^이동출고부가세액^MV_OUT_VAT^^NUMBER^20,5^Y^0</v>
      </c>
    </row>
    <row r="2421" spans="1:14" x14ac:dyDescent="0.25">
      <c r="A2421" s="56" t="s">
        <v>673</v>
      </c>
      <c r="B2421" s="56"/>
      <c r="C2421" s="56" t="s">
        <v>1215</v>
      </c>
      <c r="D2421" s="56" t="s">
        <v>1216</v>
      </c>
      <c r="E2421" s="56" t="s">
        <v>2429</v>
      </c>
      <c r="F2421" s="56" t="s">
        <v>2430</v>
      </c>
      <c r="G2421" s="56"/>
      <c r="H2421" s="56"/>
      <c r="I2421" s="56" t="s">
        <v>110</v>
      </c>
      <c r="J2421" s="56" t="s">
        <v>476</v>
      </c>
      <c r="K2421" s="56" t="s">
        <v>52</v>
      </c>
      <c r="L2421" s="56">
        <v>0</v>
      </c>
      <c r="M2421" s="56" t="str">
        <f t="shared" si="76"/>
        <v>TB_ANA_DD_COMP_SALES.MV_IN_AMT</v>
      </c>
      <c r="N2421" s="54" t="str">
        <f t="shared" si="75"/>
        <v>일회사매출^TB_ANA_DD_COMP_SALES^이동입고금액^MV_IN_AMT^^NUMBER^20,5^Y^0</v>
      </c>
    </row>
    <row r="2422" spans="1:14" x14ac:dyDescent="0.25">
      <c r="A2422" s="56" t="s">
        <v>673</v>
      </c>
      <c r="B2422" s="56"/>
      <c r="C2422" s="56" t="s">
        <v>1215</v>
      </c>
      <c r="D2422" s="56" t="s">
        <v>1216</v>
      </c>
      <c r="E2422" s="56" t="s">
        <v>2431</v>
      </c>
      <c r="F2422" s="56" t="s">
        <v>2432</v>
      </c>
      <c r="G2422" s="56"/>
      <c r="H2422" s="56"/>
      <c r="I2422" s="56" t="s">
        <v>110</v>
      </c>
      <c r="J2422" s="56" t="s">
        <v>476</v>
      </c>
      <c r="K2422" s="56" t="s">
        <v>52</v>
      </c>
      <c r="L2422" s="56">
        <v>0</v>
      </c>
      <c r="M2422" s="56" t="str">
        <f t="shared" si="76"/>
        <v>TB_ANA_DD_COMP_SALES.MV_IN_SUPP_AMT</v>
      </c>
      <c r="N2422" s="54" t="str">
        <f t="shared" si="75"/>
        <v>일회사매출^TB_ANA_DD_COMP_SALES^이동입고공급금액^MV_IN_SUPP_AMT^^NUMBER^20,5^Y^0</v>
      </c>
    </row>
    <row r="2423" spans="1:14" x14ac:dyDescent="0.25">
      <c r="A2423" s="56" t="s">
        <v>673</v>
      </c>
      <c r="B2423" s="56"/>
      <c r="C2423" s="56" t="s">
        <v>1215</v>
      </c>
      <c r="D2423" s="56" t="s">
        <v>1216</v>
      </c>
      <c r="E2423" s="56" t="s">
        <v>2433</v>
      </c>
      <c r="F2423" s="56" t="s">
        <v>2434</v>
      </c>
      <c r="G2423" s="56"/>
      <c r="H2423" s="56"/>
      <c r="I2423" s="56" t="s">
        <v>110</v>
      </c>
      <c r="J2423" s="56" t="s">
        <v>476</v>
      </c>
      <c r="K2423" s="56" t="s">
        <v>52</v>
      </c>
      <c r="L2423" s="56">
        <v>0</v>
      </c>
      <c r="M2423" s="56" t="str">
        <f t="shared" si="76"/>
        <v>TB_ANA_DD_COMP_SALES.MV_IN_VAT</v>
      </c>
      <c r="N2423" s="54" t="str">
        <f t="shared" si="75"/>
        <v>일회사매출^TB_ANA_DD_COMP_SALES^이동입고부가세액^MV_IN_VAT^^NUMBER^20,5^Y^0</v>
      </c>
    </row>
    <row r="2424" spans="1:14" x14ac:dyDescent="0.25">
      <c r="A2424" s="56" t="s">
        <v>673</v>
      </c>
      <c r="B2424" s="56"/>
      <c r="C2424" s="56" t="s">
        <v>1215</v>
      </c>
      <c r="D2424" s="56" t="s">
        <v>1216</v>
      </c>
      <c r="E2424" s="56" t="s">
        <v>2435</v>
      </c>
      <c r="F2424" s="56" t="s">
        <v>2436</v>
      </c>
      <c r="G2424" s="56"/>
      <c r="H2424" s="56"/>
      <c r="I2424" s="56" t="s">
        <v>110</v>
      </c>
      <c r="J2424" s="56" t="s">
        <v>476</v>
      </c>
      <c r="K2424" s="56" t="s">
        <v>52</v>
      </c>
      <c r="L2424" s="56">
        <v>0</v>
      </c>
      <c r="M2424" s="56" t="str">
        <f t="shared" si="76"/>
        <v>TB_ANA_DD_COMP_SALES.SPRM_ORD_AMT</v>
      </c>
      <c r="N2424" s="54" t="str">
        <f t="shared" si="75"/>
        <v>일회사매출^TB_ANA_DD_COMP_SALES^판촉주문금액^SPRM_ORD_AMT^^NUMBER^20,5^Y^0</v>
      </c>
    </row>
    <row r="2425" spans="1:14" x14ac:dyDescent="0.25">
      <c r="A2425" s="56" t="s">
        <v>673</v>
      </c>
      <c r="B2425" s="56"/>
      <c r="C2425" s="56" t="s">
        <v>1215</v>
      </c>
      <c r="D2425" s="56" t="s">
        <v>1216</v>
      </c>
      <c r="E2425" s="56" t="s">
        <v>2437</v>
      </c>
      <c r="F2425" s="56" t="s">
        <v>2438</v>
      </c>
      <c r="G2425" s="56"/>
      <c r="H2425" s="56"/>
      <c r="I2425" s="56" t="s">
        <v>110</v>
      </c>
      <c r="J2425" s="56" t="s">
        <v>476</v>
      </c>
      <c r="K2425" s="56" t="s">
        <v>52</v>
      </c>
      <c r="L2425" s="56">
        <v>0</v>
      </c>
      <c r="M2425" s="56" t="str">
        <f t="shared" si="76"/>
        <v>TB_ANA_DD_COMP_SALES.SPRM_ORD_SUPP_AMT</v>
      </c>
      <c r="N2425" s="54" t="str">
        <f t="shared" si="75"/>
        <v>일회사매출^TB_ANA_DD_COMP_SALES^판촉주문공급금액^SPRM_ORD_SUPP_AMT^^NUMBER^20,5^Y^0</v>
      </c>
    </row>
    <row r="2426" spans="1:14" x14ac:dyDescent="0.25">
      <c r="A2426" s="56" t="s">
        <v>673</v>
      </c>
      <c r="B2426" s="56"/>
      <c r="C2426" s="56" t="s">
        <v>1215</v>
      </c>
      <c r="D2426" s="56" t="s">
        <v>1216</v>
      </c>
      <c r="E2426" s="56" t="s">
        <v>2439</v>
      </c>
      <c r="F2426" s="56" t="s">
        <v>2440</v>
      </c>
      <c r="G2426" s="56"/>
      <c r="H2426" s="56"/>
      <c r="I2426" s="56" t="s">
        <v>110</v>
      </c>
      <c r="J2426" s="56" t="s">
        <v>476</v>
      </c>
      <c r="K2426" s="56" t="s">
        <v>52</v>
      </c>
      <c r="L2426" s="56">
        <v>0</v>
      </c>
      <c r="M2426" s="56" t="str">
        <f t="shared" si="76"/>
        <v>TB_ANA_DD_COMP_SALES.SPRM_ORD_VAT</v>
      </c>
      <c r="N2426" s="54" t="str">
        <f t="shared" si="75"/>
        <v>일회사매출^TB_ANA_DD_COMP_SALES^판촉주문부가세액^SPRM_ORD_VAT^^NUMBER^20,5^Y^0</v>
      </c>
    </row>
    <row r="2427" spans="1:14" x14ac:dyDescent="0.25">
      <c r="A2427" s="56" t="s">
        <v>673</v>
      </c>
      <c r="B2427" s="56"/>
      <c r="C2427" s="56" t="s">
        <v>1215</v>
      </c>
      <c r="D2427" s="56" t="s">
        <v>1216</v>
      </c>
      <c r="E2427" s="56" t="s">
        <v>2441</v>
      </c>
      <c r="F2427" s="56" t="s">
        <v>2442</v>
      </c>
      <c r="G2427" s="56"/>
      <c r="H2427" s="56"/>
      <c r="I2427" s="56" t="s">
        <v>110</v>
      </c>
      <c r="J2427" s="56" t="s">
        <v>476</v>
      </c>
      <c r="K2427" s="56" t="s">
        <v>52</v>
      </c>
      <c r="L2427" s="56">
        <v>0</v>
      </c>
      <c r="M2427" s="56" t="str">
        <f t="shared" si="76"/>
        <v>TB_ANA_DD_COMP_SALES.NON_SALES_RTN_AMT</v>
      </c>
      <c r="N2427" s="54" t="str">
        <f t="shared" si="75"/>
        <v>일회사매출^TB_ANA_DD_COMP_SALES^비매출반품금액^NON_SALES_RTN_AMT^^NUMBER^20,5^Y^0</v>
      </c>
    </row>
    <row r="2428" spans="1:14" x14ac:dyDescent="0.25">
      <c r="A2428" s="56" t="s">
        <v>673</v>
      </c>
      <c r="B2428" s="56"/>
      <c r="C2428" s="56" t="s">
        <v>1215</v>
      </c>
      <c r="D2428" s="56" t="s">
        <v>1216</v>
      </c>
      <c r="E2428" s="56" t="s">
        <v>2443</v>
      </c>
      <c r="F2428" s="56" t="s">
        <v>2444</v>
      </c>
      <c r="G2428" s="56"/>
      <c r="H2428" s="56"/>
      <c r="I2428" s="56" t="s">
        <v>110</v>
      </c>
      <c r="J2428" s="56" t="s">
        <v>476</v>
      </c>
      <c r="K2428" s="56" t="s">
        <v>52</v>
      </c>
      <c r="L2428" s="56">
        <v>0</v>
      </c>
      <c r="M2428" s="56" t="str">
        <f t="shared" si="76"/>
        <v>TB_ANA_DD_COMP_SALES.NON_SALES_RTN_SUPP_AMT</v>
      </c>
      <c r="N2428" s="54" t="str">
        <f t="shared" si="75"/>
        <v>일회사매출^TB_ANA_DD_COMP_SALES^비매출반품공급금액^NON_SALES_RTN_SUPP_AMT^^NUMBER^20,5^Y^0</v>
      </c>
    </row>
    <row r="2429" spans="1:14" x14ac:dyDescent="0.25">
      <c r="A2429" s="56" t="s">
        <v>673</v>
      </c>
      <c r="B2429" s="56"/>
      <c r="C2429" s="56" t="s">
        <v>1215</v>
      </c>
      <c r="D2429" s="56" t="s">
        <v>1216</v>
      </c>
      <c r="E2429" s="56" t="s">
        <v>2445</v>
      </c>
      <c r="F2429" s="56" t="s">
        <v>2446</v>
      </c>
      <c r="G2429" s="56"/>
      <c r="H2429" s="56"/>
      <c r="I2429" s="56" t="s">
        <v>110</v>
      </c>
      <c r="J2429" s="56" t="s">
        <v>476</v>
      </c>
      <c r="K2429" s="56" t="s">
        <v>52</v>
      </c>
      <c r="L2429" s="56">
        <v>0</v>
      </c>
      <c r="M2429" s="56" t="str">
        <f t="shared" si="76"/>
        <v>TB_ANA_DD_COMP_SALES.NON_SALES_RTN_VAT</v>
      </c>
      <c r="N2429" s="54" t="str">
        <f t="shared" si="75"/>
        <v>일회사매출^TB_ANA_DD_COMP_SALES^비매출반품부가세액^NON_SALES_RTN_VAT^^NUMBER^20,5^Y^0</v>
      </c>
    </row>
    <row r="2430" spans="1:14" x14ac:dyDescent="0.25">
      <c r="A2430" s="56" t="s">
        <v>673</v>
      </c>
      <c r="B2430" s="56"/>
      <c r="C2430" s="56" t="s">
        <v>1215</v>
      </c>
      <c r="D2430" s="56" t="s">
        <v>1216</v>
      </c>
      <c r="E2430" s="56" t="s">
        <v>2447</v>
      </c>
      <c r="F2430" s="56" t="s">
        <v>2448</v>
      </c>
      <c r="G2430" s="56"/>
      <c r="H2430" s="56"/>
      <c r="I2430" s="56" t="s">
        <v>110</v>
      </c>
      <c r="J2430" s="56" t="s">
        <v>476</v>
      </c>
      <c r="K2430" s="56" t="s">
        <v>52</v>
      </c>
      <c r="L2430" s="56">
        <v>0</v>
      </c>
      <c r="M2430" s="56" t="str">
        <f t="shared" si="76"/>
        <v>TB_ANA_DD_COMP_SALES.EXCP_MV_OUT_AMT</v>
      </c>
      <c r="N2430" s="54" t="str">
        <f t="shared" si="75"/>
        <v>일회사매출^TB_ANA_DD_COMP_SALES^예외이동출고금액^EXCP_MV_OUT_AMT^^NUMBER^20,5^Y^0</v>
      </c>
    </row>
    <row r="2431" spans="1:14" x14ac:dyDescent="0.25">
      <c r="A2431" s="56" t="s">
        <v>673</v>
      </c>
      <c r="B2431" s="56"/>
      <c r="C2431" s="56" t="s">
        <v>1215</v>
      </c>
      <c r="D2431" s="56" t="s">
        <v>1216</v>
      </c>
      <c r="E2431" s="56" t="s">
        <v>2449</v>
      </c>
      <c r="F2431" s="56" t="s">
        <v>2450</v>
      </c>
      <c r="G2431" s="56"/>
      <c r="H2431" s="56"/>
      <c r="I2431" s="56" t="s">
        <v>110</v>
      </c>
      <c r="J2431" s="56" t="s">
        <v>476</v>
      </c>
      <c r="K2431" s="56" t="s">
        <v>52</v>
      </c>
      <c r="L2431" s="56">
        <v>0</v>
      </c>
      <c r="M2431" s="56" t="str">
        <f t="shared" si="76"/>
        <v>TB_ANA_DD_COMP_SALES.EXCP_MV_OUT_SUPP_AMT</v>
      </c>
      <c r="N2431" s="54" t="str">
        <f t="shared" si="75"/>
        <v>일회사매출^TB_ANA_DD_COMP_SALES^예외이동출고공급금액^EXCP_MV_OUT_SUPP_AMT^^NUMBER^20,5^Y^0</v>
      </c>
    </row>
    <row r="2432" spans="1:14" x14ac:dyDescent="0.25">
      <c r="A2432" s="56" t="s">
        <v>673</v>
      </c>
      <c r="B2432" s="56"/>
      <c r="C2432" s="56" t="s">
        <v>1215</v>
      </c>
      <c r="D2432" s="56" t="s">
        <v>1216</v>
      </c>
      <c r="E2432" s="56" t="s">
        <v>2451</v>
      </c>
      <c r="F2432" s="56" t="s">
        <v>2452</v>
      </c>
      <c r="G2432" s="56"/>
      <c r="H2432" s="56"/>
      <c r="I2432" s="56" t="s">
        <v>110</v>
      </c>
      <c r="J2432" s="56" t="s">
        <v>476</v>
      </c>
      <c r="K2432" s="56" t="s">
        <v>52</v>
      </c>
      <c r="L2432" s="56">
        <v>0</v>
      </c>
      <c r="M2432" s="56" t="str">
        <f t="shared" si="76"/>
        <v>TB_ANA_DD_COMP_SALES.EXCP_MV_OUT_VAT</v>
      </c>
      <c r="N2432" s="54" t="str">
        <f t="shared" si="75"/>
        <v>일회사매출^TB_ANA_DD_COMP_SALES^예외이동출고부가세액^EXCP_MV_OUT_VAT^^NUMBER^20,5^Y^0</v>
      </c>
    </row>
    <row r="2433" spans="1:14" x14ac:dyDescent="0.25">
      <c r="A2433" s="56" t="s">
        <v>673</v>
      </c>
      <c r="B2433" s="56"/>
      <c r="C2433" s="56" t="s">
        <v>1215</v>
      </c>
      <c r="D2433" s="56" t="s">
        <v>1216</v>
      </c>
      <c r="E2433" s="56" t="s">
        <v>2453</v>
      </c>
      <c r="F2433" s="56" t="s">
        <v>2454</v>
      </c>
      <c r="G2433" s="56"/>
      <c r="H2433" s="56"/>
      <c r="I2433" s="56" t="s">
        <v>110</v>
      </c>
      <c r="J2433" s="56" t="s">
        <v>476</v>
      </c>
      <c r="K2433" s="56" t="s">
        <v>52</v>
      </c>
      <c r="L2433" s="56">
        <v>0</v>
      </c>
      <c r="M2433" s="56" t="str">
        <f t="shared" si="76"/>
        <v>TB_ANA_DD_COMP_SALES.EXCP_MV_IN_AMT</v>
      </c>
      <c r="N2433" s="54" t="str">
        <f t="shared" si="75"/>
        <v>일회사매출^TB_ANA_DD_COMP_SALES^예외이동입고금액^EXCP_MV_IN_AMT^^NUMBER^20,5^Y^0</v>
      </c>
    </row>
    <row r="2434" spans="1:14" x14ac:dyDescent="0.25">
      <c r="A2434" s="56" t="s">
        <v>673</v>
      </c>
      <c r="B2434" s="56"/>
      <c r="C2434" s="56" t="s">
        <v>1215</v>
      </c>
      <c r="D2434" s="56" t="s">
        <v>1216</v>
      </c>
      <c r="E2434" s="56" t="s">
        <v>2455</v>
      </c>
      <c r="F2434" s="56" t="s">
        <v>2456</v>
      </c>
      <c r="G2434" s="56"/>
      <c r="H2434" s="56"/>
      <c r="I2434" s="56" t="s">
        <v>110</v>
      </c>
      <c r="J2434" s="56" t="s">
        <v>476</v>
      </c>
      <c r="K2434" s="56" t="s">
        <v>52</v>
      </c>
      <c r="L2434" s="56">
        <v>0</v>
      </c>
      <c r="M2434" s="56" t="str">
        <f t="shared" si="76"/>
        <v>TB_ANA_DD_COMP_SALES.EXCP_MV_IN_SUPP_AMT</v>
      </c>
      <c r="N2434" s="54" t="str">
        <f t="shared" si="75"/>
        <v>일회사매출^TB_ANA_DD_COMP_SALES^예외이동입고공급금액^EXCP_MV_IN_SUPP_AMT^^NUMBER^20,5^Y^0</v>
      </c>
    </row>
    <row r="2435" spans="1:14" x14ac:dyDescent="0.25">
      <c r="A2435" s="56" t="s">
        <v>673</v>
      </c>
      <c r="B2435" s="56"/>
      <c r="C2435" s="56" t="s">
        <v>1215</v>
      </c>
      <c r="D2435" s="56" t="s">
        <v>1216</v>
      </c>
      <c r="E2435" s="56" t="s">
        <v>2457</v>
      </c>
      <c r="F2435" s="56" t="s">
        <v>2458</v>
      </c>
      <c r="G2435" s="56"/>
      <c r="H2435" s="56"/>
      <c r="I2435" s="56" t="s">
        <v>110</v>
      </c>
      <c r="J2435" s="56" t="s">
        <v>476</v>
      </c>
      <c r="K2435" s="56" t="s">
        <v>52</v>
      </c>
      <c r="L2435" s="56">
        <v>0</v>
      </c>
      <c r="M2435" s="56" t="str">
        <f t="shared" si="76"/>
        <v>TB_ANA_DD_COMP_SALES.EXCP_MV_IN_VAT</v>
      </c>
      <c r="N2435" s="54" t="str">
        <f t="shared" ref="N2435:N2498" si="77">SUBSTITUTE(CONCATENATE(C2435,"^",D2435,"^",E2435,"^",F2435,"^",G2435,"^",I2435,"^",J2435,"^",K2435,"^",TRIM(L2435)),"~","-")</f>
        <v>일회사매출^TB_ANA_DD_COMP_SALES^예외이동입고부가세액^EXCP_MV_IN_VAT^^NUMBER^20,5^Y^0</v>
      </c>
    </row>
    <row r="2436" spans="1:14" x14ac:dyDescent="0.25">
      <c r="A2436" s="56" t="s">
        <v>673</v>
      </c>
      <c r="B2436" s="56"/>
      <c r="C2436" s="56" t="s">
        <v>1215</v>
      </c>
      <c r="D2436" s="56" t="s">
        <v>1216</v>
      </c>
      <c r="E2436" s="56" t="s">
        <v>53</v>
      </c>
      <c r="F2436" s="56" t="s">
        <v>54</v>
      </c>
      <c r="G2436" s="56"/>
      <c r="H2436" s="56"/>
      <c r="I2436" s="56" t="s">
        <v>37</v>
      </c>
      <c r="J2436" s="56">
        <v>14</v>
      </c>
      <c r="K2436" s="56" t="s">
        <v>52</v>
      </c>
      <c r="L2436" s="56"/>
      <c r="M2436" s="56" t="str">
        <f t="shared" si="76"/>
        <v>TB_ANA_DD_COMP_SALES.REG_DTM</v>
      </c>
      <c r="N2436" s="54" t="str">
        <f t="shared" si="77"/>
        <v>일회사매출^TB_ANA_DD_COMP_SALES^등록일시^REG_DTM^^VARCHAR2^14^Y^</v>
      </c>
    </row>
    <row r="2437" spans="1:14" x14ac:dyDescent="0.25">
      <c r="A2437" s="56" t="s">
        <v>673</v>
      </c>
      <c r="B2437" s="56"/>
      <c r="C2437" s="56" t="s">
        <v>1215</v>
      </c>
      <c r="D2437" s="56" t="s">
        <v>1216</v>
      </c>
      <c r="E2437" s="56" t="s">
        <v>55</v>
      </c>
      <c r="F2437" s="56" t="s">
        <v>56</v>
      </c>
      <c r="G2437" s="56"/>
      <c r="H2437" s="56"/>
      <c r="I2437" s="56" t="s">
        <v>37</v>
      </c>
      <c r="J2437" s="56">
        <v>32</v>
      </c>
      <c r="K2437" s="56" t="s">
        <v>52</v>
      </c>
      <c r="L2437" s="56"/>
      <c r="M2437" s="56" t="str">
        <f t="shared" si="76"/>
        <v>TB_ANA_DD_COMP_SALES.REGR_ID</v>
      </c>
      <c r="N2437" s="54" t="str">
        <f t="shared" si="77"/>
        <v>일회사매출^TB_ANA_DD_COMP_SALES^등록자ID^REGR_ID^^VARCHAR2^32^Y^</v>
      </c>
    </row>
    <row r="2438" spans="1:14" x14ac:dyDescent="0.25">
      <c r="A2438" s="56" t="s">
        <v>673</v>
      </c>
      <c r="B2438" s="56"/>
      <c r="C2438" s="56" t="s">
        <v>1215</v>
      </c>
      <c r="D2438" s="56" t="s">
        <v>1216</v>
      </c>
      <c r="E2438" s="56" t="s">
        <v>57</v>
      </c>
      <c r="F2438" s="56" t="s">
        <v>58</v>
      </c>
      <c r="G2438" s="56"/>
      <c r="H2438" s="56"/>
      <c r="I2438" s="56" t="s">
        <v>37</v>
      </c>
      <c r="J2438" s="56">
        <v>14</v>
      </c>
      <c r="K2438" s="56" t="s">
        <v>52</v>
      </c>
      <c r="L2438" s="56"/>
      <c r="M2438" s="56" t="str">
        <f t="shared" si="76"/>
        <v>TB_ANA_DD_COMP_SALES.MOD_DTM</v>
      </c>
      <c r="N2438" s="54" t="str">
        <f t="shared" si="77"/>
        <v>일회사매출^TB_ANA_DD_COMP_SALES^수정일시^MOD_DTM^^VARCHAR2^14^Y^</v>
      </c>
    </row>
    <row r="2439" spans="1:14" x14ac:dyDescent="0.25">
      <c r="A2439" s="56" t="s">
        <v>673</v>
      </c>
      <c r="B2439" s="56"/>
      <c r="C2439" s="56" t="s">
        <v>1215</v>
      </c>
      <c r="D2439" s="56" t="s">
        <v>1216</v>
      </c>
      <c r="E2439" s="56" t="s">
        <v>59</v>
      </c>
      <c r="F2439" s="56" t="s">
        <v>60</v>
      </c>
      <c r="G2439" s="56"/>
      <c r="H2439" s="56"/>
      <c r="I2439" s="56" t="s">
        <v>37</v>
      </c>
      <c r="J2439" s="56">
        <v>32</v>
      </c>
      <c r="K2439" s="56" t="s">
        <v>52</v>
      </c>
      <c r="L2439" s="56"/>
      <c r="M2439" s="56" t="str">
        <f t="shared" si="76"/>
        <v>TB_ANA_DD_COMP_SALES.MODR_ID</v>
      </c>
      <c r="N2439" s="54" t="str">
        <f t="shared" si="77"/>
        <v>일회사매출^TB_ANA_DD_COMP_SALES^수정자ID^MODR_ID^^VARCHAR2^32^Y^</v>
      </c>
    </row>
    <row r="2440" spans="1:14" x14ac:dyDescent="0.25">
      <c r="A2440" s="56" t="s">
        <v>673</v>
      </c>
      <c r="B2440" s="56"/>
      <c r="C2440" s="56" t="s">
        <v>1217</v>
      </c>
      <c r="D2440" s="56" t="s">
        <v>1218</v>
      </c>
      <c r="E2440" s="56" t="s">
        <v>477</v>
      </c>
      <c r="F2440" s="56" t="s">
        <v>479</v>
      </c>
      <c r="G2440" s="56" t="s">
        <v>52</v>
      </c>
      <c r="H2440" s="56"/>
      <c r="I2440" s="56" t="s">
        <v>37</v>
      </c>
      <c r="J2440" s="56">
        <v>8</v>
      </c>
      <c r="K2440" s="56" t="s">
        <v>52</v>
      </c>
      <c r="L2440" s="56"/>
      <c r="M2440" s="56" t="str">
        <f t="shared" si="76"/>
        <v>TB_ANA_DD_COMP_SALES_ITEM.SALES_DT</v>
      </c>
      <c r="N2440" s="54" t="str">
        <f t="shared" si="77"/>
        <v>일회사매출품목^TB_ANA_DD_COMP_SALES_ITEM^매출일자^SALES_DT^Y^VARCHAR2^8^Y^</v>
      </c>
    </row>
    <row r="2441" spans="1:14" x14ac:dyDescent="0.25">
      <c r="A2441" s="56" t="s">
        <v>673</v>
      </c>
      <c r="B2441" s="56"/>
      <c r="C2441" s="56" t="s">
        <v>1217</v>
      </c>
      <c r="D2441" s="56" t="s">
        <v>1218</v>
      </c>
      <c r="E2441" s="56" t="s">
        <v>472</v>
      </c>
      <c r="F2441" s="56" t="s">
        <v>64</v>
      </c>
      <c r="G2441" s="56" t="s">
        <v>52</v>
      </c>
      <c r="H2441" s="56"/>
      <c r="I2441" s="56" t="s">
        <v>37</v>
      </c>
      <c r="J2441" s="56">
        <v>10</v>
      </c>
      <c r="K2441" s="56" t="s">
        <v>52</v>
      </c>
      <c r="L2441" s="56"/>
      <c r="M2441" s="56" t="str">
        <f t="shared" si="76"/>
        <v>TB_ANA_DD_COMP_SALES_ITEM.SHOP_CD</v>
      </c>
      <c r="N2441" s="54" t="str">
        <f t="shared" si="77"/>
        <v>일회사매출품목^TB_ANA_DD_COMP_SALES_ITEM^매장코드^SHOP_CD^Y^VARCHAR2^10^Y^</v>
      </c>
    </row>
    <row r="2442" spans="1:14" x14ac:dyDescent="0.25">
      <c r="A2442" s="56" t="s">
        <v>673</v>
      </c>
      <c r="B2442" s="56"/>
      <c r="C2442" s="56" t="s">
        <v>1217</v>
      </c>
      <c r="D2442" s="56" t="s">
        <v>1218</v>
      </c>
      <c r="E2442" s="56" t="s">
        <v>829</v>
      </c>
      <c r="F2442" s="56" t="s">
        <v>838</v>
      </c>
      <c r="G2442" s="56" t="s">
        <v>52</v>
      </c>
      <c r="H2442" s="56"/>
      <c r="I2442" s="56" t="s">
        <v>37</v>
      </c>
      <c r="J2442" s="56">
        <v>20</v>
      </c>
      <c r="K2442" s="56" t="s">
        <v>52</v>
      </c>
      <c r="L2442" s="56"/>
      <c r="M2442" s="56" t="str">
        <f t="shared" si="76"/>
        <v>TB_ANA_DD_COMP_SALES_ITEM.ITEM_CD</v>
      </c>
      <c r="N2442" s="54" t="str">
        <f t="shared" si="77"/>
        <v>일회사매출품목^TB_ANA_DD_COMP_SALES_ITEM^품목코드^ITEM_CD^Y^VARCHAR2^20^Y^</v>
      </c>
    </row>
    <row r="2443" spans="1:14" x14ac:dyDescent="0.25">
      <c r="A2443" s="56" t="s">
        <v>673</v>
      </c>
      <c r="B2443" s="56"/>
      <c r="C2443" s="56" t="s">
        <v>1217</v>
      </c>
      <c r="D2443" s="56" t="s">
        <v>1218</v>
      </c>
      <c r="E2443" s="56" t="s">
        <v>1141</v>
      </c>
      <c r="F2443" s="56" t="s">
        <v>1142</v>
      </c>
      <c r="G2443" s="56"/>
      <c r="H2443" s="56"/>
      <c r="I2443" s="56" t="s">
        <v>110</v>
      </c>
      <c r="J2443" s="56" t="s">
        <v>476</v>
      </c>
      <c r="K2443" s="56" t="s">
        <v>52</v>
      </c>
      <c r="L2443" s="56">
        <v>0</v>
      </c>
      <c r="M2443" s="56" t="str">
        <f t="shared" si="76"/>
        <v>TB_ANA_DD_COMP_SALES_ITEM.SALES_QTY</v>
      </c>
      <c r="N2443" s="54" t="str">
        <f t="shared" si="77"/>
        <v>일회사매출품목^TB_ANA_DD_COMP_SALES_ITEM^매출수량^SALES_QTY^^NUMBER^20,5^Y^0</v>
      </c>
    </row>
    <row r="2444" spans="1:14" x14ac:dyDescent="0.25">
      <c r="A2444" s="56" t="s">
        <v>673</v>
      </c>
      <c r="B2444" s="56"/>
      <c r="C2444" s="56" t="s">
        <v>1217</v>
      </c>
      <c r="D2444" s="56" t="s">
        <v>1218</v>
      </c>
      <c r="E2444" s="56" t="s">
        <v>486</v>
      </c>
      <c r="F2444" s="56" t="s">
        <v>493</v>
      </c>
      <c r="G2444" s="56"/>
      <c r="H2444" s="56"/>
      <c r="I2444" s="56" t="s">
        <v>110</v>
      </c>
      <c r="J2444" s="56" t="s">
        <v>476</v>
      </c>
      <c r="K2444" s="56" t="s">
        <v>52</v>
      </c>
      <c r="L2444" s="56">
        <v>0</v>
      </c>
      <c r="M2444" s="56" t="str">
        <f t="shared" si="76"/>
        <v>TB_ANA_DD_COMP_SALES_ITEM.SALES_AMT</v>
      </c>
      <c r="N2444" s="54" t="str">
        <f t="shared" si="77"/>
        <v>일회사매출품목^TB_ANA_DD_COMP_SALES_ITEM^매출금액^SALES_AMT^^NUMBER^20,5^Y^0</v>
      </c>
    </row>
    <row r="2445" spans="1:14" x14ac:dyDescent="0.25">
      <c r="A2445" s="56" t="s">
        <v>673</v>
      </c>
      <c r="B2445" s="56"/>
      <c r="C2445" s="56" t="s">
        <v>1217</v>
      </c>
      <c r="D2445" s="56" t="s">
        <v>1218</v>
      </c>
      <c r="E2445" s="56" t="s">
        <v>487</v>
      </c>
      <c r="F2445" s="56" t="s">
        <v>494</v>
      </c>
      <c r="G2445" s="56"/>
      <c r="H2445" s="56"/>
      <c r="I2445" s="56" t="s">
        <v>110</v>
      </c>
      <c r="J2445" s="56" t="s">
        <v>476</v>
      </c>
      <c r="K2445" s="56" t="s">
        <v>52</v>
      </c>
      <c r="L2445" s="56">
        <v>0</v>
      </c>
      <c r="M2445" s="56" t="str">
        <f t="shared" si="76"/>
        <v>TB_ANA_DD_COMP_SALES_ITEM.SALES_SUPP_AMT</v>
      </c>
      <c r="N2445" s="54" t="str">
        <f t="shared" si="77"/>
        <v>일회사매출품목^TB_ANA_DD_COMP_SALES_ITEM^매출공급금액^SALES_SUPP_AMT^^NUMBER^20,5^Y^0</v>
      </c>
    </row>
    <row r="2446" spans="1:14" x14ac:dyDescent="0.25">
      <c r="A2446" s="56" t="s">
        <v>673</v>
      </c>
      <c r="B2446" s="56"/>
      <c r="C2446" s="56" t="s">
        <v>1217</v>
      </c>
      <c r="D2446" s="56" t="s">
        <v>1218</v>
      </c>
      <c r="E2446" s="56" t="s">
        <v>1760</v>
      </c>
      <c r="F2446" s="56" t="s">
        <v>1761</v>
      </c>
      <c r="G2446" s="56"/>
      <c r="H2446" s="56"/>
      <c r="I2446" s="56" t="s">
        <v>110</v>
      </c>
      <c r="J2446" s="56" t="s">
        <v>476</v>
      </c>
      <c r="K2446" s="56" t="s">
        <v>52</v>
      </c>
      <c r="L2446" s="56">
        <v>0</v>
      </c>
      <c r="M2446" s="56" t="str">
        <f t="shared" si="76"/>
        <v>TB_ANA_DD_COMP_SALES_ITEM.SALES_VAT</v>
      </c>
      <c r="N2446" s="54" t="str">
        <f t="shared" si="77"/>
        <v>일회사매출품목^TB_ANA_DD_COMP_SALES_ITEM^매출부가세액^SALES_VAT^^NUMBER^20,5^Y^0</v>
      </c>
    </row>
    <row r="2447" spans="1:14" x14ac:dyDescent="0.25">
      <c r="A2447" s="56" t="s">
        <v>673</v>
      </c>
      <c r="B2447" s="56"/>
      <c r="C2447" s="56" t="s">
        <v>1217</v>
      </c>
      <c r="D2447" s="56" t="s">
        <v>1218</v>
      </c>
      <c r="E2447" s="56" t="s">
        <v>2459</v>
      </c>
      <c r="F2447" s="56" t="s">
        <v>2460</v>
      </c>
      <c r="G2447" s="56"/>
      <c r="H2447" s="56"/>
      <c r="I2447" s="56" t="s">
        <v>110</v>
      </c>
      <c r="J2447" s="56" t="s">
        <v>476</v>
      </c>
      <c r="K2447" s="56" t="s">
        <v>52</v>
      </c>
      <c r="L2447" s="56">
        <v>0</v>
      </c>
      <c r="M2447" s="56" t="str">
        <f t="shared" si="76"/>
        <v>TB_ANA_DD_COMP_SALES_ITEM.OUT_QTY</v>
      </c>
      <c r="N2447" s="54" t="str">
        <f t="shared" si="77"/>
        <v>일회사매출품목^TB_ANA_DD_COMP_SALES_ITEM^출고수량^OUT_QTY^^NUMBER^20,5^Y^0</v>
      </c>
    </row>
    <row r="2448" spans="1:14" x14ac:dyDescent="0.25">
      <c r="A2448" s="56" t="s">
        <v>673</v>
      </c>
      <c r="B2448" s="56"/>
      <c r="C2448" s="56" t="s">
        <v>1217</v>
      </c>
      <c r="D2448" s="56" t="s">
        <v>1218</v>
      </c>
      <c r="E2448" s="56" t="s">
        <v>2411</v>
      </c>
      <c r="F2448" s="56" t="s">
        <v>2412</v>
      </c>
      <c r="G2448" s="56"/>
      <c r="H2448" s="56"/>
      <c r="I2448" s="56" t="s">
        <v>110</v>
      </c>
      <c r="J2448" s="56" t="s">
        <v>476</v>
      </c>
      <c r="K2448" s="56" t="s">
        <v>52</v>
      </c>
      <c r="L2448" s="56">
        <v>0</v>
      </c>
      <c r="M2448" s="56" t="str">
        <f t="shared" si="76"/>
        <v>TB_ANA_DD_COMP_SALES_ITEM.OUT_AMT</v>
      </c>
      <c r="N2448" s="54" t="str">
        <f t="shared" si="77"/>
        <v>일회사매출품목^TB_ANA_DD_COMP_SALES_ITEM^출고금액^OUT_AMT^^NUMBER^20,5^Y^0</v>
      </c>
    </row>
    <row r="2449" spans="1:14" x14ac:dyDescent="0.25">
      <c r="A2449" s="56" t="s">
        <v>673</v>
      </c>
      <c r="B2449" s="56"/>
      <c r="C2449" s="56" t="s">
        <v>1217</v>
      </c>
      <c r="D2449" s="56" t="s">
        <v>1218</v>
      </c>
      <c r="E2449" s="56" t="s">
        <v>2413</v>
      </c>
      <c r="F2449" s="56" t="s">
        <v>2414</v>
      </c>
      <c r="G2449" s="56"/>
      <c r="H2449" s="56"/>
      <c r="I2449" s="56" t="s">
        <v>110</v>
      </c>
      <c r="J2449" s="56" t="s">
        <v>476</v>
      </c>
      <c r="K2449" s="56" t="s">
        <v>52</v>
      </c>
      <c r="L2449" s="56">
        <v>0</v>
      </c>
      <c r="M2449" s="56" t="str">
        <f t="shared" si="76"/>
        <v>TB_ANA_DD_COMP_SALES_ITEM.OUT_SUPP_AMT</v>
      </c>
      <c r="N2449" s="54" t="str">
        <f t="shared" si="77"/>
        <v>일회사매출품목^TB_ANA_DD_COMP_SALES_ITEM^출고공급금액^OUT_SUPP_AMT^^NUMBER^20,5^Y^0</v>
      </c>
    </row>
    <row r="2450" spans="1:14" x14ac:dyDescent="0.25">
      <c r="A2450" s="56" t="s">
        <v>673</v>
      </c>
      <c r="B2450" s="56"/>
      <c r="C2450" s="56" t="s">
        <v>1217</v>
      </c>
      <c r="D2450" s="56" t="s">
        <v>1218</v>
      </c>
      <c r="E2450" s="56" t="s">
        <v>2415</v>
      </c>
      <c r="F2450" s="56" t="s">
        <v>2416</v>
      </c>
      <c r="G2450" s="56"/>
      <c r="H2450" s="56"/>
      <c r="I2450" s="56" t="s">
        <v>110</v>
      </c>
      <c r="J2450" s="56" t="s">
        <v>476</v>
      </c>
      <c r="K2450" s="56" t="s">
        <v>52</v>
      </c>
      <c r="L2450" s="56">
        <v>0</v>
      </c>
      <c r="M2450" s="56" t="str">
        <f t="shared" si="76"/>
        <v>TB_ANA_DD_COMP_SALES_ITEM.OUT_VAT</v>
      </c>
      <c r="N2450" s="54" t="str">
        <f t="shared" si="77"/>
        <v>일회사매출품목^TB_ANA_DD_COMP_SALES_ITEM^출고부가세액^OUT_VAT^^NUMBER^20,5^Y^0</v>
      </c>
    </row>
    <row r="2451" spans="1:14" x14ac:dyDescent="0.25">
      <c r="A2451" s="56" t="s">
        <v>673</v>
      </c>
      <c r="B2451" s="56"/>
      <c r="C2451" s="56" t="s">
        <v>1217</v>
      </c>
      <c r="D2451" s="56" t="s">
        <v>1218</v>
      </c>
      <c r="E2451" s="56" t="s">
        <v>2461</v>
      </c>
      <c r="F2451" s="56" t="s">
        <v>2462</v>
      </c>
      <c r="G2451" s="56"/>
      <c r="H2451" s="56"/>
      <c r="I2451" s="56" t="s">
        <v>110</v>
      </c>
      <c r="J2451" s="56" t="s">
        <v>476</v>
      </c>
      <c r="K2451" s="56" t="s">
        <v>52</v>
      </c>
      <c r="L2451" s="56">
        <v>0</v>
      </c>
      <c r="M2451" s="56" t="str">
        <f t="shared" si="76"/>
        <v>TB_ANA_DD_COMP_SALES_ITEM.IN_QTY</v>
      </c>
      <c r="N2451" s="54" t="str">
        <f t="shared" si="77"/>
        <v>일회사매출품목^TB_ANA_DD_COMP_SALES_ITEM^입고수량^IN_QTY^^NUMBER^20,5^Y^0</v>
      </c>
    </row>
    <row r="2452" spans="1:14" x14ac:dyDescent="0.25">
      <c r="A2452" s="56" t="s">
        <v>673</v>
      </c>
      <c r="B2452" s="56"/>
      <c r="C2452" s="56" t="s">
        <v>1217</v>
      </c>
      <c r="D2452" s="56" t="s">
        <v>1218</v>
      </c>
      <c r="E2452" s="56" t="s">
        <v>2417</v>
      </c>
      <c r="F2452" s="56" t="s">
        <v>2418</v>
      </c>
      <c r="G2452" s="56"/>
      <c r="H2452" s="56"/>
      <c r="I2452" s="56" t="s">
        <v>110</v>
      </c>
      <c r="J2452" s="56" t="s">
        <v>476</v>
      </c>
      <c r="K2452" s="56" t="s">
        <v>52</v>
      </c>
      <c r="L2452" s="56">
        <v>0</v>
      </c>
      <c r="M2452" s="56" t="str">
        <f t="shared" si="76"/>
        <v>TB_ANA_DD_COMP_SALES_ITEM.IN_AMT</v>
      </c>
      <c r="N2452" s="54" t="str">
        <f t="shared" si="77"/>
        <v>일회사매출품목^TB_ANA_DD_COMP_SALES_ITEM^입고금액^IN_AMT^^NUMBER^20,5^Y^0</v>
      </c>
    </row>
    <row r="2453" spans="1:14" x14ac:dyDescent="0.25">
      <c r="A2453" s="56" t="s">
        <v>673</v>
      </c>
      <c r="B2453" s="56"/>
      <c r="C2453" s="56" t="s">
        <v>1217</v>
      </c>
      <c r="D2453" s="56" t="s">
        <v>1218</v>
      </c>
      <c r="E2453" s="56" t="s">
        <v>2419</v>
      </c>
      <c r="F2453" s="56" t="s">
        <v>2420</v>
      </c>
      <c r="G2453" s="56"/>
      <c r="H2453" s="56"/>
      <c r="I2453" s="56" t="s">
        <v>110</v>
      </c>
      <c r="J2453" s="56" t="s">
        <v>476</v>
      </c>
      <c r="K2453" s="56" t="s">
        <v>52</v>
      </c>
      <c r="L2453" s="56">
        <v>0</v>
      </c>
      <c r="M2453" s="56" t="str">
        <f t="shared" si="76"/>
        <v>TB_ANA_DD_COMP_SALES_ITEM.IN_SUPP_AMT</v>
      </c>
      <c r="N2453" s="54" t="str">
        <f t="shared" si="77"/>
        <v>일회사매출품목^TB_ANA_DD_COMP_SALES_ITEM^입고공급금액^IN_SUPP_AMT^^NUMBER^20,5^Y^0</v>
      </c>
    </row>
    <row r="2454" spans="1:14" x14ac:dyDescent="0.25">
      <c r="A2454" s="56" t="s">
        <v>673</v>
      </c>
      <c r="B2454" s="56"/>
      <c r="C2454" s="56" t="s">
        <v>1217</v>
      </c>
      <c r="D2454" s="56" t="s">
        <v>1218</v>
      </c>
      <c r="E2454" s="56" t="s">
        <v>2421</v>
      </c>
      <c r="F2454" s="56" t="s">
        <v>2422</v>
      </c>
      <c r="G2454" s="56"/>
      <c r="H2454" s="56"/>
      <c r="I2454" s="56" t="s">
        <v>110</v>
      </c>
      <c r="J2454" s="56" t="s">
        <v>476</v>
      </c>
      <c r="K2454" s="56" t="s">
        <v>52</v>
      </c>
      <c r="L2454" s="56">
        <v>0</v>
      </c>
      <c r="M2454" s="56" t="str">
        <f t="shared" si="76"/>
        <v>TB_ANA_DD_COMP_SALES_ITEM.IN_VAT</v>
      </c>
      <c r="N2454" s="54" t="str">
        <f t="shared" si="77"/>
        <v>일회사매출품목^TB_ANA_DD_COMP_SALES_ITEM^입고부가세액^IN_VAT^^NUMBER^20,5^Y^0</v>
      </c>
    </row>
    <row r="2455" spans="1:14" x14ac:dyDescent="0.25">
      <c r="A2455" s="56" t="s">
        <v>673</v>
      </c>
      <c r="B2455" s="56"/>
      <c r="C2455" s="56" t="s">
        <v>1217</v>
      </c>
      <c r="D2455" s="56" t="s">
        <v>1218</v>
      </c>
      <c r="E2455" s="56" t="s">
        <v>2463</v>
      </c>
      <c r="F2455" s="56" t="s">
        <v>2464</v>
      </c>
      <c r="G2455" s="56"/>
      <c r="H2455" s="56"/>
      <c r="I2455" s="56" t="s">
        <v>110</v>
      </c>
      <c r="J2455" s="56" t="s">
        <v>476</v>
      </c>
      <c r="K2455" s="56" t="s">
        <v>52</v>
      </c>
      <c r="L2455" s="56">
        <v>0</v>
      </c>
      <c r="M2455" s="56" t="str">
        <f t="shared" si="76"/>
        <v>TB_ANA_DD_COMP_SALES_ITEM.MV_OUT_QTY</v>
      </c>
      <c r="N2455" s="54" t="str">
        <f t="shared" si="77"/>
        <v>일회사매출품목^TB_ANA_DD_COMP_SALES_ITEM^이동출고수량^MV_OUT_QTY^^NUMBER^20,5^Y^0</v>
      </c>
    </row>
    <row r="2456" spans="1:14" x14ac:dyDescent="0.25">
      <c r="A2456" s="56" t="s">
        <v>673</v>
      </c>
      <c r="B2456" s="56"/>
      <c r="C2456" s="56" t="s">
        <v>1217</v>
      </c>
      <c r="D2456" s="56" t="s">
        <v>1218</v>
      </c>
      <c r="E2456" s="56" t="s">
        <v>2423</v>
      </c>
      <c r="F2456" s="56" t="s">
        <v>2424</v>
      </c>
      <c r="G2456" s="56"/>
      <c r="H2456" s="56"/>
      <c r="I2456" s="56" t="s">
        <v>110</v>
      </c>
      <c r="J2456" s="56" t="s">
        <v>476</v>
      </c>
      <c r="K2456" s="56" t="s">
        <v>52</v>
      </c>
      <c r="L2456" s="56">
        <v>0</v>
      </c>
      <c r="M2456" s="56" t="str">
        <f t="shared" si="76"/>
        <v>TB_ANA_DD_COMP_SALES_ITEM.MV_OUT_AMT</v>
      </c>
      <c r="N2456" s="54" t="str">
        <f t="shared" si="77"/>
        <v>일회사매출품목^TB_ANA_DD_COMP_SALES_ITEM^이동출고금액^MV_OUT_AMT^^NUMBER^20,5^Y^0</v>
      </c>
    </row>
    <row r="2457" spans="1:14" x14ac:dyDescent="0.25">
      <c r="A2457" s="56" t="s">
        <v>673</v>
      </c>
      <c r="B2457" s="56"/>
      <c r="C2457" s="56" t="s">
        <v>1217</v>
      </c>
      <c r="D2457" s="56" t="s">
        <v>1218</v>
      </c>
      <c r="E2457" s="56" t="s">
        <v>2425</v>
      </c>
      <c r="F2457" s="56" t="s">
        <v>2426</v>
      </c>
      <c r="G2457" s="56"/>
      <c r="H2457" s="56"/>
      <c r="I2457" s="56" t="s">
        <v>110</v>
      </c>
      <c r="J2457" s="56" t="s">
        <v>476</v>
      </c>
      <c r="K2457" s="56" t="s">
        <v>52</v>
      </c>
      <c r="L2457" s="56">
        <v>0</v>
      </c>
      <c r="M2457" s="56" t="str">
        <f t="shared" si="76"/>
        <v>TB_ANA_DD_COMP_SALES_ITEM.MV_OUT_SUPP_AMT</v>
      </c>
      <c r="N2457" s="54" t="str">
        <f t="shared" si="77"/>
        <v>일회사매출품목^TB_ANA_DD_COMP_SALES_ITEM^이동출고공급금액^MV_OUT_SUPP_AMT^^NUMBER^20,5^Y^0</v>
      </c>
    </row>
    <row r="2458" spans="1:14" x14ac:dyDescent="0.25">
      <c r="A2458" s="56" t="s">
        <v>673</v>
      </c>
      <c r="B2458" s="56"/>
      <c r="C2458" s="56" t="s">
        <v>1217</v>
      </c>
      <c r="D2458" s="56" t="s">
        <v>1218</v>
      </c>
      <c r="E2458" s="56" t="s">
        <v>2427</v>
      </c>
      <c r="F2458" s="56" t="s">
        <v>2428</v>
      </c>
      <c r="G2458" s="56"/>
      <c r="H2458" s="56"/>
      <c r="I2458" s="56" t="s">
        <v>110</v>
      </c>
      <c r="J2458" s="56" t="s">
        <v>476</v>
      </c>
      <c r="K2458" s="56" t="s">
        <v>52</v>
      </c>
      <c r="L2458" s="56">
        <v>0</v>
      </c>
      <c r="M2458" s="56" t="str">
        <f t="shared" si="76"/>
        <v>TB_ANA_DD_COMP_SALES_ITEM.MV_OUT_VAT</v>
      </c>
      <c r="N2458" s="54" t="str">
        <f t="shared" si="77"/>
        <v>일회사매출품목^TB_ANA_DD_COMP_SALES_ITEM^이동출고부가세액^MV_OUT_VAT^^NUMBER^20,5^Y^0</v>
      </c>
    </row>
    <row r="2459" spans="1:14" x14ac:dyDescent="0.25">
      <c r="A2459" s="56" t="s">
        <v>673</v>
      </c>
      <c r="B2459" s="56"/>
      <c r="C2459" s="56" t="s">
        <v>1217</v>
      </c>
      <c r="D2459" s="56" t="s">
        <v>1218</v>
      </c>
      <c r="E2459" s="56" t="s">
        <v>2465</v>
      </c>
      <c r="F2459" s="56" t="s">
        <v>2466</v>
      </c>
      <c r="G2459" s="56"/>
      <c r="H2459" s="56"/>
      <c r="I2459" s="56" t="s">
        <v>110</v>
      </c>
      <c r="J2459" s="56" t="s">
        <v>476</v>
      </c>
      <c r="K2459" s="56" t="s">
        <v>52</v>
      </c>
      <c r="L2459" s="56">
        <v>0</v>
      </c>
      <c r="M2459" s="56" t="str">
        <f t="shared" si="76"/>
        <v>TB_ANA_DD_COMP_SALES_ITEM.MV_IN_QTY</v>
      </c>
      <c r="N2459" s="54" t="str">
        <f t="shared" si="77"/>
        <v>일회사매출품목^TB_ANA_DD_COMP_SALES_ITEM^이동입고수량^MV_IN_QTY^^NUMBER^20,5^Y^0</v>
      </c>
    </row>
    <row r="2460" spans="1:14" x14ac:dyDescent="0.25">
      <c r="A2460" s="56" t="s">
        <v>673</v>
      </c>
      <c r="B2460" s="56"/>
      <c r="C2460" s="56" t="s">
        <v>1217</v>
      </c>
      <c r="D2460" s="56" t="s">
        <v>1218</v>
      </c>
      <c r="E2460" s="56" t="s">
        <v>2429</v>
      </c>
      <c r="F2460" s="56" t="s">
        <v>2430</v>
      </c>
      <c r="G2460" s="56"/>
      <c r="H2460" s="56"/>
      <c r="I2460" s="56" t="s">
        <v>110</v>
      </c>
      <c r="J2460" s="56" t="s">
        <v>476</v>
      </c>
      <c r="K2460" s="56" t="s">
        <v>52</v>
      </c>
      <c r="L2460" s="56">
        <v>0</v>
      </c>
      <c r="M2460" s="56" t="str">
        <f t="shared" si="76"/>
        <v>TB_ANA_DD_COMP_SALES_ITEM.MV_IN_AMT</v>
      </c>
      <c r="N2460" s="54" t="str">
        <f t="shared" si="77"/>
        <v>일회사매출품목^TB_ANA_DD_COMP_SALES_ITEM^이동입고금액^MV_IN_AMT^^NUMBER^20,5^Y^0</v>
      </c>
    </row>
    <row r="2461" spans="1:14" x14ac:dyDescent="0.25">
      <c r="A2461" s="56" t="s">
        <v>673</v>
      </c>
      <c r="B2461" s="56"/>
      <c r="C2461" s="56" t="s">
        <v>1217</v>
      </c>
      <c r="D2461" s="56" t="s">
        <v>1218</v>
      </c>
      <c r="E2461" s="56" t="s">
        <v>2431</v>
      </c>
      <c r="F2461" s="56" t="s">
        <v>2432</v>
      </c>
      <c r="G2461" s="56"/>
      <c r="H2461" s="56"/>
      <c r="I2461" s="56" t="s">
        <v>110</v>
      </c>
      <c r="J2461" s="56" t="s">
        <v>476</v>
      </c>
      <c r="K2461" s="56" t="s">
        <v>52</v>
      </c>
      <c r="L2461" s="56">
        <v>0</v>
      </c>
      <c r="M2461" s="56" t="str">
        <f t="shared" si="76"/>
        <v>TB_ANA_DD_COMP_SALES_ITEM.MV_IN_SUPP_AMT</v>
      </c>
      <c r="N2461" s="54" t="str">
        <f t="shared" si="77"/>
        <v>일회사매출품목^TB_ANA_DD_COMP_SALES_ITEM^이동입고공급금액^MV_IN_SUPP_AMT^^NUMBER^20,5^Y^0</v>
      </c>
    </row>
    <row r="2462" spans="1:14" x14ac:dyDescent="0.25">
      <c r="A2462" s="56" t="s">
        <v>673</v>
      </c>
      <c r="B2462" s="56"/>
      <c r="C2462" s="56" t="s">
        <v>1217</v>
      </c>
      <c r="D2462" s="56" t="s">
        <v>1218</v>
      </c>
      <c r="E2462" s="56" t="s">
        <v>2433</v>
      </c>
      <c r="F2462" s="56" t="s">
        <v>2434</v>
      </c>
      <c r="G2462" s="56"/>
      <c r="H2462" s="56"/>
      <c r="I2462" s="56" t="s">
        <v>110</v>
      </c>
      <c r="J2462" s="56" t="s">
        <v>476</v>
      </c>
      <c r="K2462" s="56" t="s">
        <v>52</v>
      </c>
      <c r="L2462" s="56">
        <v>0</v>
      </c>
      <c r="M2462" s="56" t="str">
        <f t="shared" si="76"/>
        <v>TB_ANA_DD_COMP_SALES_ITEM.MV_IN_VAT</v>
      </c>
      <c r="N2462" s="54" t="str">
        <f t="shared" si="77"/>
        <v>일회사매출품목^TB_ANA_DD_COMP_SALES_ITEM^이동입고부가세액^MV_IN_VAT^^NUMBER^20,5^Y^0</v>
      </c>
    </row>
    <row r="2463" spans="1:14" x14ac:dyDescent="0.25">
      <c r="A2463" s="56" t="s">
        <v>673</v>
      </c>
      <c r="B2463" s="56"/>
      <c r="C2463" s="56" t="s">
        <v>1217</v>
      </c>
      <c r="D2463" s="56" t="s">
        <v>1218</v>
      </c>
      <c r="E2463" s="56" t="s">
        <v>2467</v>
      </c>
      <c r="F2463" s="56" t="s">
        <v>2468</v>
      </c>
      <c r="G2463" s="56"/>
      <c r="H2463" s="56"/>
      <c r="I2463" s="56" t="s">
        <v>110</v>
      </c>
      <c r="J2463" s="56" t="s">
        <v>476</v>
      </c>
      <c r="K2463" s="56" t="s">
        <v>52</v>
      </c>
      <c r="L2463" s="56">
        <v>0</v>
      </c>
      <c r="M2463" s="56" t="str">
        <f t="shared" si="76"/>
        <v>TB_ANA_DD_COMP_SALES_ITEM.SPRM_ORD_QTY</v>
      </c>
      <c r="N2463" s="54" t="str">
        <f t="shared" si="77"/>
        <v>일회사매출품목^TB_ANA_DD_COMP_SALES_ITEM^판촉주문수량^SPRM_ORD_QTY^^NUMBER^20,5^Y^0</v>
      </c>
    </row>
    <row r="2464" spans="1:14" x14ac:dyDescent="0.25">
      <c r="A2464" s="56" t="s">
        <v>673</v>
      </c>
      <c r="B2464" s="56"/>
      <c r="C2464" s="56" t="s">
        <v>1217</v>
      </c>
      <c r="D2464" s="56" t="s">
        <v>1218</v>
      </c>
      <c r="E2464" s="56" t="s">
        <v>2435</v>
      </c>
      <c r="F2464" s="56" t="s">
        <v>2436</v>
      </c>
      <c r="G2464" s="56"/>
      <c r="H2464" s="56"/>
      <c r="I2464" s="56" t="s">
        <v>110</v>
      </c>
      <c r="J2464" s="56" t="s">
        <v>476</v>
      </c>
      <c r="K2464" s="56" t="s">
        <v>52</v>
      </c>
      <c r="L2464" s="56">
        <v>0</v>
      </c>
      <c r="M2464" s="56" t="str">
        <f t="shared" si="76"/>
        <v>TB_ANA_DD_COMP_SALES_ITEM.SPRM_ORD_AMT</v>
      </c>
      <c r="N2464" s="54" t="str">
        <f t="shared" si="77"/>
        <v>일회사매출품목^TB_ANA_DD_COMP_SALES_ITEM^판촉주문금액^SPRM_ORD_AMT^^NUMBER^20,5^Y^0</v>
      </c>
    </row>
    <row r="2465" spans="1:14" x14ac:dyDescent="0.25">
      <c r="A2465" s="56" t="s">
        <v>673</v>
      </c>
      <c r="B2465" s="56"/>
      <c r="C2465" s="56" t="s">
        <v>1217</v>
      </c>
      <c r="D2465" s="56" t="s">
        <v>1218</v>
      </c>
      <c r="E2465" s="56" t="s">
        <v>2437</v>
      </c>
      <c r="F2465" s="56" t="s">
        <v>2438</v>
      </c>
      <c r="G2465" s="56"/>
      <c r="H2465" s="56"/>
      <c r="I2465" s="56" t="s">
        <v>110</v>
      </c>
      <c r="J2465" s="56" t="s">
        <v>476</v>
      </c>
      <c r="K2465" s="56" t="s">
        <v>52</v>
      </c>
      <c r="L2465" s="56">
        <v>0</v>
      </c>
      <c r="M2465" s="56" t="str">
        <f t="shared" si="76"/>
        <v>TB_ANA_DD_COMP_SALES_ITEM.SPRM_ORD_SUPP_AMT</v>
      </c>
      <c r="N2465" s="54" t="str">
        <f t="shared" si="77"/>
        <v>일회사매출품목^TB_ANA_DD_COMP_SALES_ITEM^판촉주문공급금액^SPRM_ORD_SUPP_AMT^^NUMBER^20,5^Y^0</v>
      </c>
    </row>
    <row r="2466" spans="1:14" x14ac:dyDescent="0.25">
      <c r="A2466" s="56" t="s">
        <v>673</v>
      </c>
      <c r="B2466" s="56"/>
      <c r="C2466" s="56" t="s">
        <v>1217</v>
      </c>
      <c r="D2466" s="56" t="s">
        <v>1218</v>
      </c>
      <c r="E2466" s="56" t="s">
        <v>2439</v>
      </c>
      <c r="F2466" s="56" t="s">
        <v>2440</v>
      </c>
      <c r="G2466" s="56"/>
      <c r="H2466" s="56"/>
      <c r="I2466" s="56" t="s">
        <v>110</v>
      </c>
      <c r="J2466" s="56" t="s">
        <v>476</v>
      </c>
      <c r="K2466" s="56" t="s">
        <v>52</v>
      </c>
      <c r="L2466" s="56">
        <v>0</v>
      </c>
      <c r="M2466" s="56" t="str">
        <f t="shared" si="76"/>
        <v>TB_ANA_DD_COMP_SALES_ITEM.SPRM_ORD_VAT</v>
      </c>
      <c r="N2466" s="54" t="str">
        <f t="shared" si="77"/>
        <v>일회사매출품목^TB_ANA_DD_COMP_SALES_ITEM^판촉주문부가세액^SPRM_ORD_VAT^^NUMBER^20,5^Y^0</v>
      </c>
    </row>
    <row r="2467" spans="1:14" x14ac:dyDescent="0.25">
      <c r="A2467" s="56" t="s">
        <v>673</v>
      </c>
      <c r="B2467" s="56"/>
      <c r="C2467" s="56" t="s">
        <v>1217</v>
      </c>
      <c r="D2467" s="56" t="s">
        <v>1218</v>
      </c>
      <c r="E2467" s="56" t="s">
        <v>2469</v>
      </c>
      <c r="F2467" s="56" t="s">
        <v>2470</v>
      </c>
      <c r="G2467" s="56"/>
      <c r="H2467" s="56"/>
      <c r="I2467" s="56" t="s">
        <v>110</v>
      </c>
      <c r="J2467" s="56" t="s">
        <v>476</v>
      </c>
      <c r="K2467" s="56" t="s">
        <v>52</v>
      </c>
      <c r="L2467" s="56">
        <v>0</v>
      </c>
      <c r="M2467" s="56" t="str">
        <f t="shared" si="76"/>
        <v>TB_ANA_DD_COMP_SALES_ITEM.NON_SALES_RTN_QTY</v>
      </c>
      <c r="N2467" s="54" t="str">
        <f t="shared" si="77"/>
        <v>일회사매출품목^TB_ANA_DD_COMP_SALES_ITEM^비매출반품수량^NON_SALES_RTN_QTY^^NUMBER^20,5^Y^0</v>
      </c>
    </row>
    <row r="2468" spans="1:14" x14ac:dyDescent="0.25">
      <c r="A2468" s="56" t="s">
        <v>673</v>
      </c>
      <c r="B2468" s="56"/>
      <c r="C2468" s="56" t="s">
        <v>1217</v>
      </c>
      <c r="D2468" s="56" t="s">
        <v>1218</v>
      </c>
      <c r="E2468" s="56" t="s">
        <v>2441</v>
      </c>
      <c r="F2468" s="56" t="s">
        <v>2442</v>
      </c>
      <c r="G2468" s="56"/>
      <c r="H2468" s="56"/>
      <c r="I2468" s="56" t="s">
        <v>110</v>
      </c>
      <c r="J2468" s="56" t="s">
        <v>476</v>
      </c>
      <c r="K2468" s="56" t="s">
        <v>52</v>
      </c>
      <c r="L2468" s="56">
        <v>0</v>
      </c>
      <c r="M2468" s="56" t="str">
        <f t="shared" si="76"/>
        <v>TB_ANA_DD_COMP_SALES_ITEM.NON_SALES_RTN_AMT</v>
      </c>
      <c r="N2468" s="54" t="str">
        <f t="shared" si="77"/>
        <v>일회사매출품목^TB_ANA_DD_COMP_SALES_ITEM^비매출반품금액^NON_SALES_RTN_AMT^^NUMBER^20,5^Y^0</v>
      </c>
    </row>
    <row r="2469" spans="1:14" x14ac:dyDescent="0.25">
      <c r="A2469" s="56" t="s">
        <v>673</v>
      </c>
      <c r="B2469" s="56"/>
      <c r="C2469" s="56" t="s">
        <v>1217</v>
      </c>
      <c r="D2469" s="56" t="s">
        <v>1218</v>
      </c>
      <c r="E2469" s="56" t="s">
        <v>2443</v>
      </c>
      <c r="F2469" s="56" t="s">
        <v>2444</v>
      </c>
      <c r="G2469" s="56"/>
      <c r="H2469" s="56"/>
      <c r="I2469" s="56" t="s">
        <v>110</v>
      </c>
      <c r="J2469" s="56" t="s">
        <v>476</v>
      </c>
      <c r="K2469" s="56" t="s">
        <v>52</v>
      </c>
      <c r="L2469" s="56">
        <v>0</v>
      </c>
      <c r="M2469" s="56" t="str">
        <f t="shared" si="76"/>
        <v>TB_ANA_DD_COMP_SALES_ITEM.NON_SALES_RTN_SUPP_AMT</v>
      </c>
      <c r="N2469" s="54" t="str">
        <f t="shared" si="77"/>
        <v>일회사매출품목^TB_ANA_DD_COMP_SALES_ITEM^비매출반품공급금액^NON_SALES_RTN_SUPP_AMT^^NUMBER^20,5^Y^0</v>
      </c>
    </row>
    <row r="2470" spans="1:14" x14ac:dyDescent="0.25">
      <c r="A2470" s="56" t="s">
        <v>673</v>
      </c>
      <c r="B2470" s="56"/>
      <c r="C2470" s="56" t="s">
        <v>1217</v>
      </c>
      <c r="D2470" s="56" t="s">
        <v>1218</v>
      </c>
      <c r="E2470" s="56" t="s">
        <v>2445</v>
      </c>
      <c r="F2470" s="56" t="s">
        <v>2446</v>
      </c>
      <c r="G2470" s="56"/>
      <c r="H2470" s="56"/>
      <c r="I2470" s="56" t="s">
        <v>110</v>
      </c>
      <c r="J2470" s="56" t="s">
        <v>476</v>
      </c>
      <c r="K2470" s="56" t="s">
        <v>52</v>
      </c>
      <c r="L2470" s="56">
        <v>0</v>
      </c>
      <c r="M2470" s="56" t="str">
        <f t="shared" si="76"/>
        <v>TB_ANA_DD_COMP_SALES_ITEM.NON_SALES_RTN_VAT</v>
      </c>
      <c r="N2470" s="54" t="str">
        <f t="shared" si="77"/>
        <v>일회사매출품목^TB_ANA_DD_COMP_SALES_ITEM^비매출반품부가세액^NON_SALES_RTN_VAT^^NUMBER^20,5^Y^0</v>
      </c>
    </row>
    <row r="2471" spans="1:14" x14ac:dyDescent="0.25">
      <c r="A2471" s="56" t="s">
        <v>673</v>
      </c>
      <c r="B2471" s="56"/>
      <c r="C2471" s="56" t="s">
        <v>1217</v>
      </c>
      <c r="D2471" s="56" t="s">
        <v>1218</v>
      </c>
      <c r="E2471" s="56" t="s">
        <v>2471</v>
      </c>
      <c r="F2471" s="56" t="s">
        <v>2472</v>
      </c>
      <c r="G2471" s="56"/>
      <c r="H2471" s="56"/>
      <c r="I2471" s="56" t="s">
        <v>110</v>
      </c>
      <c r="J2471" s="56" t="s">
        <v>476</v>
      </c>
      <c r="K2471" s="56" t="s">
        <v>52</v>
      </c>
      <c r="L2471" s="56">
        <v>0</v>
      </c>
      <c r="M2471" s="56" t="str">
        <f t="shared" si="76"/>
        <v>TB_ANA_DD_COMP_SALES_ITEM.EXCP_MV_OUT_QTY</v>
      </c>
      <c r="N2471" s="54" t="str">
        <f t="shared" si="77"/>
        <v>일회사매출품목^TB_ANA_DD_COMP_SALES_ITEM^예외이동출고수량^EXCP_MV_OUT_QTY^^NUMBER^20,5^Y^0</v>
      </c>
    </row>
    <row r="2472" spans="1:14" x14ac:dyDescent="0.25">
      <c r="A2472" s="56" t="s">
        <v>673</v>
      </c>
      <c r="B2472" s="56"/>
      <c r="C2472" s="56" t="s">
        <v>1217</v>
      </c>
      <c r="D2472" s="56" t="s">
        <v>1218</v>
      </c>
      <c r="E2472" s="56" t="s">
        <v>2447</v>
      </c>
      <c r="F2472" s="56" t="s">
        <v>2448</v>
      </c>
      <c r="G2472" s="56"/>
      <c r="H2472" s="56"/>
      <c r="I2472" s="56" t="s">
        <v>110</v>
      </c>
      <c r="J2472" s="56" t="s">
        <v>476</v>
      </c>
      <c r="K2472" s="56" t="s">
        <v>52</v>
      </c>
      <c r="L2472" s="56">
        <v>0</v>
      </c>
      <c r="M2472" s="56" t="str">
        <f t="shared" si="76"/>
        <v>TB_ANA_DD_COMP_SALES_ITEM.EXCP_MV_OUT_AMT</v>
      </c>
      <c r="N2472" s="54" t="str">
        <f t="shared" si="77"/>
        <v>일회사매출품목^TB_ANA_DD_COMP_SALES_ITEM^예외이동출고금액^EXCP_MV_OUT_AMT^^NUMBER^20,5^Y^0</v>
      </c>
    </row>
    <row r="2473" spans="1:14" x14ac:dyDescent="0.25">
      <c r="A2473" s="56" t="s">
        <v>673</v>
      </c>
      <c r="B2473" s="56"/>
      <c r="C2473" s="56" t="s">
        <v>1217</v>
      </c>
      <c r="D2473" s="56" t="s">
        <v>1218</v>
      </c>
      <c r="E2473" s="56" t="s">
        <v>2449</v>
      </c>
      <c r="F2473" s="56" t="s">
        <v>2450</v>
      </c>
      <c r="G2473" s="56"/>
      <c r="H2473" s="56"/>
      <c r="I2473" s="56" t="s">
        <v>110</v>
      </c>
      <c r="J2473" s="56" t="s">
        <v>476</v>
      </c>
      <c r="K2473" s="56" t="s">
        <v>52</v>
      </c>
      <c r="L2473" s="56">
        <v>0</v>
      </c>
      <c r="M2473" s="56" t="str">
        <f t="shared" si="76"/>
        <v>TB_ANA_DD_COMP_SALES_ITEM.EXCP_MV_OUT_SUPP_AMT</v>
      </c>
      <c r="N2473" s="54" t="str">
        <f t="shared" si="77"/>
        <v>일회사매출품목^TB_ANA_DD_COMP_SALES_ITEM^예외이동출고공급금액^EXCP_MV_OUT_SUPP_AMT^^NUMBER^20,5^Y^0</v>
      </c>
    </row>
    <row r="2474" spans="1:14" x14ac:dyDescent="0.25">
      <c r="A2474" s="56" t="s">
        <v>673</v>
      </c>
      <c r="B2474" s="56"/>
      <c r="C2474" s="56" t="s">
        <v>1217</v>
      </c>
      <c r="D2474" s="56" t="s">
        <v>1218</v>
      </c>
      <c r="E2474" s="56" t="s">
        <v>2451</v>
      </c>
      <c r="F2474" s="56" t="s">
        <v>2452</v>
      </c>
      <c r="G2474" s="56"/>
      <c r="H2474" s="56"/>
      <c r="I2474" s="56" t="s">
        <v>110</v>
      </c>
      <c r="J2474" s="56" t="s">
        <v>476</v>
      </c>
      <c r="K2474" s="56" t="s">
        <v>52</v>
      </c>
      <c r="L2474" s="56">
        <v>0</v>
      </c>
      <c r="M2474" s="56" t="str">
        <f t="shared" si="76"/>
        <v>TB_ANA_DD_COMP_SALES_ITEM.EXCP_MV_OUT_VAT</v>
      </c>
      <c r="N2474" s="54" t="str">
        <f t="shared" si="77"/>
        <v>일회사매출품목^TB_ANA_DD_COMP_SALES_ITEM^예외이동출고부가세액^EXCP_MV_OUT_VAT^^NUMBER^20,5^Y^0</v>
      </c>
    </row>
    <row r="2475" spans="1:14" x14ac:dyDescent="0.25">
      <c r="A2475" s="56" t="s">
        <v>673</v>
      </c>
      <c r="B2475" s="56"/>
      <c r="C2475" s="56" t="s">
        <v>1217</v>
      </c>
      <c r="D2475" s="56" t="s">
        <v>1218</v>
      </c>
      <c r="E2475" s="56" t="s">
        <v>2473</v>
      </c>
      <c r="F2475" s="56" t="s">
        <v>2474</v>
      </c>
      <c r="G2475" s="56"/>
      <c r="H2475" s="56"/>
      <c r="I2475" s="56" t="s">
        <v>110</v>
      </c>
      <c r="J2475" s="56" t="s">
        <v>476</v>
      </c>
      <c r="K2475" s="56" t="s">
        <v>52</v>
      </c>
      <c r="L2475" s="56">
        <v>0</v>
      </c>
      <c r="M2475" s="56" t="str">
        <f t="shared" si="76"/>
        <v>TB_ANA_DD_COMP_SALES_ITEM.EXCP_MV_IN_QTY</v>
      </c>
      <c r="N2475" s="54" t="str">
        <f t="shared" si="77"/>
        <v>일회사매출품목^TB_ANA_DD_COMP_SALES_ITEM^예외이동입고수량^EXCP_MV_IN_QTY^^NUMBER^20,5^Y^0</v>
      </c>
    </row>
    <row r="2476" spans="1:14" x14ac:dyDescent="0.25">
      <c r="A2476" s="56" t="s">
        <v>673</v>
      </c>
      <c r="B2476" s="56"/>
      <c r="C2476" s="56" t="s">
        <v>1217</v>
      </c>
      <c r="D2476" s="56" t="s">
        <v>1218</v>
      </c>
      <c r="E2476" s="56" t="s">
        <v>2453</v>
      </c>
      <c r="F2476" s="56" t="s">
        <v>2454</v>
      </c>
      <c r="G2476" s="56"/>
      <c r="H2476" s="56"/>
      <c r="I2476" s="56" t="s">
        <v>110</v>
      </c>
      <c r="J2476" s="56" t="s">
        <v>476</v>
      </c>
      <c r="K2476" s="56" t="s">
        <v>52</v>
      </c>
      <c r="L2476" s="56">
        <v>0</v>
      </c>
      <c r="M2476" s="56" t="str">
        <f t="shared" si="76"/>
        <v>TB_ANA_DD_COMP_SALES_ITEM.EXCP_MV_IN_AMT</v>
      </c>
      <c r="N2476" s="54" t="str">
        <f t="shared" si="77"/>
        <v>일회사매출품목^TB_ANA_DD_COMP_SALES_ITEM^예외이동입고금액^EXCP_MV_IN_AMT^^NUMBER^20,5^Y^0</v>
      </c>
    </row>
    <row r="2477" spans="1:14" x14ac:dyDescent="0.25">
      <c r="A2477" s="56" t="s">
        <v>673</v>
      </c>
      <c r="B2477" s="56"/>
      <c r="C2477" s="56" t="s">
        <v>1217</v>
      </c>
      <c r="D2477" s="56" t="s">
        <v>1218</v>
      </c>
      <c r="E2477" s="56" t="s">
        <v>2455</v>
      </c>
      <c r="F2477" s="56" t="s">
        <v>2456</v>
      </c>
      <c r="G2477" s="56"/>
      <c r="H2477" s="56"/>
      <c r="I2477" s="56" t="s">
        <v>110</v>
      </c>
      <c r="J2477" s="56" t="s">
        <v>476</v>
      </c>
      <c r="K2477" s="56" t="s">
        <v>52</v>
      </c>
      <c r="L2477" s="56">
        <v>0</v>
      </c>
      <c r="M2477" s="56" t="str">
        <f t="shared" si="76"/>
        <v>TB_ANA_DD_COMP_SALES_ITEM.EXCP_MV_IN_SUPP_AMT</v>
      </c>
      <c r="N2477" s="54" t="str">
        <f t="shared" si="77"/>
        <v>일회사매출품목^TB_ANA_DD_COMP_SALES_ITEM^예외이동입고공급금액^EXCP_MV_IN_SUPP_AMT^^NUMBER^20,5^Y^0</v>
      </c>
    </row>
    <row r="2478" spans="1:14" x14ac:dyDescent="0.25">
      <c r="A2478" s="56" t="s">
        <v>673</v>
      </c>
      <c r="B2478" s="56"/>
      <c r="C2478" s="56" t="s">
        <v>1217</v>
      </c>
      <c r="D2478" s="56" t="s">
        <v>1218</v>
      </c>
      <c r="E2478" s="56" t="s">
        <v>2457</v>
      </c>
      <c r="F2478" s="56" t="s">
        <v>2458</v>
      </c>
      <c r="G2478" s="56"/>
      <c r="H2478" s="56"/>
      <c r="I2478" s="56" t="s">
        <v>110</v>
      </c>
      <c r="J2478" s="56" t="s">
        <v>476</v>
      </c>
      <c r="K2478" s="56" t="s">
        <v>52</v>
      </c>
      <c r="L2478" s="56">
        <v>0</v>
      </c>
      <c r="M2478" s="56" t="str">
        <f t="shared" si="76"/>
        <v>TB_ANA_DD_COMP_SALES_ITEM.EXCP_MV_IN_VAT</v>
      </c>
      <c r="N2478" s="54" t="str">
        <f t="shared" si="77"/>
        <v>일회사매출품목^TB_ANA_DD_COMP_SALES_ITEM^예외이동입고부가세액^EXCP_MV_IN_VAT^^NUMBER^20,5^Y^0</v>
      </c>
    </row>
    <row r="2479" spans="1:14" x14ac:dyDescent="0.25">
      <c r="A2479" s="56" t="s">
        <v>673</v>
      </c>
      <c r="B2479" s="56"/>
      <c r="C2479" s="56" t="s">
        <v>1217</v>
      </c>
      <c r="D2479" s="56" t="s">
        <v>1218</v>
      </c>
      <c r="E2479" s="56" t="s">
        <v>53</v>
      </c>
      <c r="F2479" s="56" t="s">
        <v>54</v>
      </c>
      <c r="G2479" s="56"/>
      <c r="H2479" s="56"/>
      <c r="I2479" s="56" t="s">
        <v>37</v>
      </c>
      <c r="J2479" s="56">
        <v>14</v>
      </c>
      <c r="K2479" s="56" t="s">
        <v>52</v>
      </c>
      <c r="L2479" s="56"/>
      <c r="M2479" s="56" t="str">
        <f t="shared" si="76"/>
        <v>TB_ANA_DD_COMP_SALES_ITEM.REG_DTM</v>
      </c>
      <c r="N2479" s="54" t="str">
        <f t="shared" si="77"/>
        <v>일회사매출품목^TB_ANA_DD_COMP_SALES_ITEM^등록일시^REG_DTM^^VARCHAR2^14^Y^</v>
      </c>
    </row>
    <row r="2480" spans="1:14" x14ac:dyDescent="0.25">
      <c r="A2480" s="56" t="s">
        <v>673</v>
      </c>
      <c r="B2480" s="56"/>
      <c r="C2480" s="56" t="s">
        <v>1217</v>
      </c>
      <c r="D2480" s="56" t="s">
        <v>1218</v>
      </c>
      <c r="E2480" s="56" t="s">
        <v>55</v>
      </c>
      <c r="F2480" s="56" t="s">
        <v>56</v>
      </c>
      <c r="G2480" s="56"/>
      <c r="H2480" s="56"/>
      <c r="I2480" s="56" t="s">
        <v>37</v>
      </c>
      <c r="J2480" s="56">
        <v>32</v>
      </c>
      <c r="K2480" s="56" t="s">
        <v>52</v>
      </c>
      <c r="L2480" s="56"/>
      <c r="M2480" s="56" t="str">
        <f t="shared" si="76"/>
        <v>TB_ANA_DD_COMP_SALES_ITEM.REGR_ID</v>
      </c>
      <c r="N2480" s="54" t="str">
        <f t="shared" si="77"/>
        <v>일회사매출품목^TB_ANA_DD_COMP_SALES_ITEM^등록자ID^REGR_ID^^VARCHAR2^32^Y^</v>
      </c>
    </row>
    <row r="2481" spans="1:14" x14ac:dyDescent="0.25">
      <c r="A2481" s="56" t="s">
        <v>673</v>
      </c>
      <c r="B2481" s="56"/>
      <c r="C2481" s="56" t="s">
        <v>1217</v>
      </c>
      <c r="D2481" s="56" t="s">
        <v>1218</v>
      </c>
      <c r="E2481" s="56" t="s">
        <v>57</v>
      </c>
      <c r="F2481" s="56" t="s">
        <v>58</v>
      </c>
      <c r="G2481" s="56"/>
      <c r="H2481" s="56"/>
      <c r="I2481" s="56" t="s">
        <v>37</v>
      </c>
      <c r="J2481" s="56">
        <v>14</v>
      </c>
      <c r="K2481" s="56" t="s">
        <v>52</v>
      </c>
      <c r="L2481" s="56"/>
      <c r="M2481" s="56" t="str">
        <f t="shared" ref="M2481:M2544" si="78">CONCATENATE(D2481,".",F2481)</f>
        <v>TB_ANA_DD_COMP_SALES_ITEM.MOD_DTM</v>
      </c>
      <c r="N2481" s="54" t="str">
        <f t="shared" si="77"/>
        <v>일회사매출품목^TB_ANA_DD_COMP_SALES_ITEM^수정일시^MOD_DTM^^VARCHAR2^14^Y^</v>
      </c>
    </row>
    <row r="2482" spans="1:14" x14ac:dyDescent="0.25">
      <c r="A2482" s="56" t="s">
        <v>673</v>
      </c>
      <c r="B2482" s="56"/>
      <c r="C2482" s="56" t="s">
        <v>1217</v>
      </c>
      <c r="D2482" s="56" t="s">
        <v>1218</v>
      </c>
      <c r="E2482" s="56" t="s">
        <v>59</v>
      </c>
      <c r="F2482" s="56" t="s">
        <v>60</v>
      </c>
      <c r="G2482" s="56"/>
      <c r="H2482" s="56"/>
      <c r="I2482" s="56" t="s">
        <v>37</v>
      </c>
      <c r="J2482" s="56">
        <v>32</v>
      </c>
      <c r="K2482" s="56" t="s">
        <v>52</v>
      </c>
      <c r="L2482" s="56"/>
      <c r="M2482" s="56" t="str">
        <f t="shared" si="78"/>
        <v>TB_ANA_DD_COMP_SALES_ITEM.MODR_ID</v>
      </c>
      <c r="N2482" s="54" t="str">
        <f t="shared" si="77"/>
        <v>일회사매출품목^TB_ANA_DD_COMP_SALES_ITEM^수정자ID^MODR_ID^^VARCHAR2^32^Y^</v>
      </c>
    </row>
    <row r="2483" spans="1:14" x14ac:dyDescent="0.25">
      <c r="A2483" s="56" t="s">
        <v>673</v>
      </c>
      <c r="B2483" s="56"/>
      <c r="C2483" s="56" t="s">
        <v>1219</v>
      </c>
      <c r="D2483" s="56" t="s">
        <v>1220</v>
      </c>
      <c r="E2483" s="56" t="s">
        <v>3270</v>
      </c>
      <c r="F2483" s="56" t="s">
        <v>2475</v>
      </c>
      <c r="G2483" s="56" t="s">
        <v>52</v>
      </c>
      <c r="H2483" s="56"/>
      <c r="I2483" s="56" t="s">
        <v>37</v>
      </c>
      <c r="J2483" s="56">
        <v>8</v>
      </c>
      <c r="K2483" s="56" t="s">
        <v>52</v>
      </c>
      <c r="L2483" s="56"/>
      <c r="M2483" s="56" t="str">
        <f t="shared" si="78"/>
        <v>TB_ANA_DD_MEM.REG_DT</v>
      </c>
      <c r="N2483" s="54" t="str">
        <f t="shared" si="77"/>
        <v>일회원^TB_ANA_DD_MEM^등록일자^REG_DT^Y^VARCHAR2^8^Y^</v>
      </c>
    </row>
    <row r="2484" spans="1:14" x14ac:dyDescent="0.25">
      <c r="A2484" s="56" t="s">
        <v>673</v>
      </c>
      <c r="B2484" s="56"/>
      <c r="C2484" s="56" t="s">
        <v>1219</v>
      </c>
      <c r="D2484" s="56" t="s">
        <v>1220</v>
      </c>
      <c r="E2484" s="56" t="s">
        <v>849</v>
      </c>
      <c r="F2484" s="56" t="s">
        <v>860</v>
      </c>
      <c r="G2484" s="56" t="s">
        <v>52</v>
      </c>
      <c r="H2484" s="56"/>
      <c r="I2484" s="56" t="s">
        <v>37</v>
      </c>
      <c r="J2484" s="56">
        <v>3</v>
      </c>
      <c r="K2484" s="56" t="s">
        <v>52</v>
      </c>
      <c r="L2484" s="56"/>
      <c r="M2484" s="56" t="str">
        <f t="shared" si="78"/>
        <v>TB_ANA_DD_MEM.SHOP_DIV_CD</v>
      </c>
      <c r="N2484" s="54" t="str">
        <f t="shared" si="77"/>
        <v>일회원^TB_ANA_DD_MEM^매장구분코드^SHOP_DIV_CD^Y^VARCHAR2^3^Y^</v>
      </c>
    </row>
    <row r="2485" spans="1:14" x14ac:dyDescent="0.25">
      <c r="A2485" s="56" t="s">
        <v>673</v>
      </c>
      <c r="B2485" s="56"/>
      <c r="C2485" s="56" t="s">
        <v>1219</v>
      </c>
      <c r="D2485" s="56" t="s">
        <v>1220</v>
      </c>
      <c r="E2485" s="56" t="s">
        <v>472</v>
      </c>
      <c r="F2485" s="56" t="s">
        <v>64</v>
      </c>
      <c r="G2485" s="56" t="s">
        <v>52</v>
      </c>
      <c r="H2485" s="56"/>
      <c r="I2485" s="56" t="s">
        <v>37</v>
      </c>
      <c r="J2485" s="56">
        <v>10</v>
      </c>
      <c r="K2485" s="56" t="s">
        <v>52</v>
      </c>
      <c r="L2485" s="56"/>
      <c r="M2485" s="56" t="str">
        <f t="shared" si="78"/>
        <v>TB_ANA_DD_MEM.SHOP_CD</v>
      </c>
      <c r="N2485" s="54" t="str">
        <f t="shared" si="77"/>
        <v>일회원^TB_ANA_DD_MEM^매장코드^SHOP_CD^Y^VARCHAR2^10^Y^</v>
      </c>
    </row>
    <row r="2486" spans="1:14" x14ac:dyDescent="0.25">
      <c r="A2486" s="56" t="s">
        <v>673</v>
      </c>
      <c r="B2486" s="56"/>
      <c r="C2486" s="56" t="s">
        <v>1219</v>
      </c>
      <c r="D2486" s="56" t="s">
        <v>1220</v>
      </c>
      <c r="E2486" s="56" t="s">
        <v>850</v>
      </c>
      <c r="F2486" s="56" t="s">
        <v>474</v>
      </c>
      <c r="G2486" s="56" t="s">
        <v>52</v>
      </c>
      <c r="H2486" s="56"/>
      <c r="I2486" s="56" t="s">
        <v>37</v>
      </c>
      <c r="J2486" s="56">
        <v>10</v>
      </c>
      <c r="K2486" s="56" t="s">
        <v>52</v>
      </c>
      <c r="L2486" s="56" t="s">
        <v>2352</v>
      </c>
      <c r="M2486" s="56" t="str">
        <f t="shared" si="78"/>
        <v>TB_ANA_DD_MEM.MEM_GRADE_CD</v>
      </c>
      <c r="N2486" s="54" t="str">
        <f t="shared" si="77"/>
        <v>일회원^TB_ANA_DD_MEM^회원등급코드^MEM_GRADE_CD^Y^VARCHAR2^10^Y^'-'</v>
      </c>
    </row>
    <row r="2487" spans="1:14" x14ac:dyDescent="0.25">
      <c r="A2487" s="56" t="s">
        <v>673</v>
      </c>
      <c r="B2487" s="56"/>
      <c r="C2487" s="56" t="s">
        <v>1219</v>
      </c>
      <c r="D2487" s="56" t="s">
        <v>1220</v>
      </c>
      <c r="E2487" s="56" t="s">
        <v>851</v>
      </c>
      <c r="F2487" s="56" t="s">
        <v>861</v>
      </c>
      <c r="G2487" s="56" t="s">
        <v>52</v>
      </c>
      <c r="H2487" s="56"/>
      <c r="I2487" s="56" t="s">
        <v>37</v>
      </c>
      <c r="J2487" s="56">
        <v>3</v>
      </c>
      <c r="K2487" s="56" t="s">
        <v>52</v>
      </c>
      <c r="L2487" s="56" t="s">
        <v>2352</v>
      </c>
      <c r="M2487" s="56" t="str">
        <f t="shared" si="78"/>
        <v>TB_ANA_DD_MEM.AGE_GRP_CD</v>
      </c>
      <c r="N2487" s="54" t="str">
        <f t="shared" si="77"/>
        <v>일회원^TB_ANA_DD_MEM^연령대코드^AGE_GRP_CD^Y^VARCHAR2^3^Y^'-'</v>
      </c>
    </row>
    <row r="2488" spans="1:14" x14ac:dyDescent="0.25">
      <c r="A2488" s="56" t="s">
        <v>673</v>
      </c>
      <c r="B2488" s="56"/>
      <c r="C2488" s="56" t="s">
        <v>1219</v>
      </c>
      <c r="D2488" s="56" t="s">
        <v>1220</v>
      </c>
      <c r="E2488" s="56" t="s">
        <v>852</v>
      </c>
      <c r="F2488" s="56" t="s">
        <v>862</v>
      </c>
      <c r="G2488" s="56" t="s">
        <v>52</v>
      </c>
      <c r="H2488" s="56"/>
      <c r="I2488" s="56" t="s">
        <v>37</v>
      </c>
      <c r="J2488" s="56">
        <v>10</v>
      </c>
      <c r="K2488" s="56" t="s">
        <v>52</v>
      </c>
      <c r="L2488" s="56" t="s">
        <v>2352</v>
      </c>
      <c r="M2488" s="56" t="str">
        <f t="shared" si="78"/>
        <v>TB_ANA_DD_MEM.SEX_CD</v>
      </c>
      <c r="N2488" s="54" t="str">
        <f t="shared" si="77"/>
        <v>일회원^TB_ANA_DD_MEM^성별코드^SEX_CD^Y^VARCHAR2^10^Y^'-'</v>
      </c>
    </row>
    <row r="2489" spans="1:14" x14ac:dyDescent="0.25">
      <c r="A2489" s="56" t="s">
        <v>673</v>
      </c>
      <c r="B2489" s="56"/>
      <c r="C2489" s="56" t="s">
        <v>1219</v>
      </c>
      <c r="D2489" s="56" t="s">
        <v>1220</v>
      </c>
      <c r="E2489" s="56" t="s">
        <v>2350</v>
      </c>
      <c r="F2489" s="56" t="s">
        <v>2351</v>
      </c>
      <c r="G2489" s="56" t="s">
        <v>52</v>
      </c>
      <c r="H2489" s="56"/>
      <c r="I2489" s="56" t="s">
        <v>37</v>
      </c>
      <c r="J2489" s="56">
        <v>3</v>
      </c>
      <c r="K2489" s="56" t="s">
        <v>52</v>
      </c>
      <c r="L2489" s="56" t="s">
        <v>2352</v>
      </c>
      <c r="M2489" s="56" t="str">
        <f t="shared" si="78"/>
        <v>TB_ANA_DD_MEM.MEM_TP_CD</v>
      </c>
      <c r="N2489" s="54" t="str">
        <f t="shared" si="77"/>
        <v>일회원^TB_ANA_DD_MEM^회원유형코드^MEM_TP_CD^Y^VARCHAR2^3^Y^'-'</v>
      </c>
    </row>
    <row r="2490" spans="1:14" x14ac:dyDescent="0.25">
      <c r="A2490" s="56" t="s">
        <v>673</v>
      </c>
      <c r="B2490" s="56"/>
      <c r="C2490" s="56" t="s">
        <v>1219</v>
      </c>
      <c r="D2490" s="56" t="s">
        <v>1220</v>
      </c>
      <c r="E2490" s="56" t="s">
        <v>853</v>
      </c>
      <c r="F2490" s="56" t="s">
        <v>863</v>
      </c>
      <c r="G2490" s="56"/>
      <c r="H2490" s="56"/>
      <c r="I2490" s="56" t="s">
        <v>110</v>
      </c>
      <c r="J2490" s="56" t="s">
        <v>476</v>
      </c>
      <c r="K2490" s="56" t="s">
        <v>52</v>
      </c>
      <c r="L2490" s="56">
        <v>0</v>
      </c>
      <c r="M2490" s="56" t="str">
        <f t="shared" si="78"/>
        <v>TB_ANA_DD_MEM.NEW_MEM_CNT</v>
      </c>
      <c r="N2490" s="54" t="str">
        <f t="shared" si="77"/>
        <v>일회원^TB_ANA_DD_MEM^신규회원수^NEW_MEM_CNT^^NUMBER^20,5^Y^0</v>
      </c>
    </row>
    <row r="2491" spans="1:14" x14ac:dyDescent="0.25">
      <c r="A2491" s="56" t="s">
        <v>673</v>
      </c>
      <c r="B2491" s="56"/>
      <c r="C2491" s="56" t="s">
        <v>1219</v>
      </c>
      <c r="D2491" s="56" t="s">
        <v>1220</v>
      </c>
      <c r="E2491" s="56" t="s">
        <v>854</v>
      </c>
      <c r="F2491" s="56" t="s">
        <v>864</v>
      </c>
      <c r="G2491" s="56"/>
      <c r="H2491" s="56"/>
      <c r="I2491" s="56" t="s">
        <v>110</v>
      </c>
      <c r="J2491" s="56" t="s">
        <v>476</v>
      </c>
      <c r="K2491" s="56" t="s">
        <v>52</v>
      </c>
      <c r="L2491" s="56">
        <v>0</v>
      </c>
      <c r="M2491" s="56" t="str">
        <f t="shared" si="78"/>
        <v>TB_ANA_DD_MEM.CARD_ISSUE_CNT</v>
      </c>
      <c r="N2491" s="54" t="str">
        <f t="shared" si="77"/>
        <v>일회원^TB_ANA_DD_MEM^카드발급건수^CARD_ISSUE_CNT^^NUMBER^20,5^Y^0</v>
      </c>
    </row>
    <row r="2492" spans="1:14" x14ac:dyDescent="0.25">
      <c r="A2492" s="56" t="s">
        <v>673</v>
      </c>
      <c r="B2492" s="56"/>
      <c r="C2492" s="56" t="s">
        <v>1219</v>
      </c>
      <c r="D2492" s="56" t="s">
        <v>1220</v>
      </c>
      <c r="E2492" s="56" t="s">
        <v>855</v>
      </c>
      <c r="F2492" s="56" t="s">
        <v>865</v>
      </c>
      <c r="G2492" s="56"/>
      <c r="H2492" s="56"/>
      <c r="I2492" s="56" t="s">
        <v>110</v>
      </c>
      <c r="J2492" s="56" t="s">
        <v>476</v>
      </c>
      <c r="K2492" s="56" t="s">
        <v>52</v>
      </c>
      <c r="L2492" s="56">
        <v>0</v>
      </c>
      <c r="M2492" s="56" t="str">
        <f t="shared" si="78"/>
        <v>TB_ANA_DD_MEM.WALLET_CARD_ISSUE_CNT</v>
      </c>
      <c r="N2492" s="54" t="str">
        <f t="shared" si="77"/>
        <v>일회원^TB_ANA_DD_MEM^WALLET카드발급건수^WALLET_CARD_ISSUE_CNT^^NUMBER^20,5^Y^0</v>
      </c>
    </row>
    <row r="2493" spans="1:14" x14ac:dyDescent="0.25">
      <c r="A2493" s="56" t="s">
        <v>673</v>
      </c>
      <c r="B2493" s="56"/>
      <c r="C2493" s="56" t="s">
        <v>1219</v>
      </c>
      <c r="D2493" s="56" t="s">
        <v>1220</v>
      </c>
      <c r="E2493" s="56" t="s">
        <v>856</v>
      </c>
      <c r="F2493" s="56" t="s">
        <v>866</v>
      </c>
      <c r="G2493" s="56"/>
      <c r="H2493" s="56"/>
      <c r="I2493" s="56" t="s">
        <v>110</v>
      </c>
      <c r="J2493" s="56" t="s">
        <v>476</v>
      </c>
      <c r="K2493" s="56" t="s">
        <v>52</v>
      </c>
      <c r="L2493" s="56">
        <v>0</v>
      </c>
      <c r="M2493" s="56" t="str">
        <f t="shared" si="78"/>
        <v>TB_ANA_DD_MEM.INFO_REG_CNT</v>
      </c>
      <c r="N2493" s="54" t="str">
        <f t="shared" si="77"/>
        <v>일회원^TB_ANA_DD_MEM^정보등록건수^INFO_REG_CNT^^NUMBER^20,5^Y^0</v>
      </c>
    </row>
    <row r="2494" spans="1:14" x14ac:dyDescent="0.25">
      <c r="A2494" s="56" t="s">
        <v>673</v>
      </c>
      <c r="B2494" s="56"/>
      <c r="C2494" s="56" t="s">
        <v>1219</v>
      </c>
      <c r="D2494" s="56" t="s">
        <v>1220</v>
      </c>
      <c r="E2494" s="56" t="s">
        <v>857</v>
      </c>
      <c r="F2494" s="56" t="s">
        <v>867</v>
      </c>
      <c r="G2494" s="56"/>
      <c r="H2494" s="56"/>
      <c r="I2494" s="56" t="s">
        <v>110</v>
      </c>
      <c r="J2494" s="56" t="s">
        <v>476</v>
      </c>
      <c r="K2494" s="56" t="s">
        <v>52</v>
      </c>
      <c r="L2494" s="56">
        <v>0</v>
      </c>
      <c r="M2494" s="56" t="str">
        <f t="shared" si="78"/>
        <v>TB_ANA_DD_MEM.POINT_TRANS_CNT</v>
      </c>
      <c r="N2494" s="54" t="str">
        <f t="shared" si="77"/>
        <v>일회원^TB_ANA_DD_MEM^포인트이관건수^POINT_TRANS_CNT^^NUMBER^20,5^Y^0</v>
      </c>
    </row>
    <row r="2495" spans="1:14" x14ac:dyDescent="0.25">
      <c r="A2495" s="56" t="s">
        <v>673</v>
      </c>
      <c r="B2495" s="56"/>
      <c r="C2495" s="56" t="s">
        <v>1219</v>
      </c>
      <c r="D2495" s="56" t="s">
        <v>1220</v>
      </c>
      <c r="E2495" s="56" t="s">
        <v>2355</v>
      </c>
      <c r="F2495" s="56" t="s">
        <v>2356</v>
      </c>
      <c r="G2495" s="56"/>
      <c r="H2495" s="56"/>
      <c r="I2495" s="56" t="s">
        <v>110</v>
      </c>
      <c r="J2495" s="56" t="s">
        <v>476</v>
      </c>
      <c r="K2495" s="56" t="s">
        <v>52</v>
      </c>
      <c r="L2495" s="56">
        <v>0</v>
      </c>
      <c r="M2495" s="56" t="str">
        <f t="shared" si="78"/>
        <v>TB_ANA_DD_MEM.LEAVE_MEM_CNT</v>
      </c>
      <c r="N2495" s="54" t="str">
        <f t="shared" si="77"/>
        <v>일회원^TB_ANA_DD_MEM^탈퇴회원수^LEAVE_MEM_CNT^^NUMBER^20,5^Y^0</v>
      </c>
    </row>
    <row r="2496" spans="1:14" x14ac:dyDescent="0.25">
      <c r="A2496" s="56" t="s">
        <v>673</v>
      </c>
      <c r="B2496" s="56"/>
      <c r="C2496" s="56" t="s">
        <v>1219</v>
      </c>
      <c r="D2496" s="56" t="s">
        <v>1220</v>
      </c>
      <c r="E2496" s="56" t="s">
        <v>53</v>
      </c>
      <c r="F2496" s="56" t="s">
        <v>54</v>
      </c>
      <c r="G2496" s="56"/>
      <c r="H2496" s="56"/>
      <c r="I2496" s="56" t="s">
        <v>37</v>
      </c>
      <c r="J2496" s="56">
        <v>14</v>
      </c>
      <c r="K2496" s="56" t="s">
        <v>52</v>
      </c>
      <c r="L2496" s="56"/>
      <c r="M2496" s="56" t="str">
        <f t="shared" si="78"/>
        <v>TB_ANA_DD_MEM.REG_DTM</v>
      </c>
      <c r="N2496" s="54" t="str">
        <f t="shared" si="77"/>
        <v>일회원^TB_ANA_DD_MEM^등록일시^REG_DTM^^VARCHAR2^14^Y^</v>
      </c>
    </row>
    <row r="2497" spans="1:14" x14ac:dyDescent="0.25">
      <c r="A2497" s="56" t="s">
        <v>673</v>
      </c>
      <c r="B2497" s="56"/>
      <c r="C2497" s="56" t="s">
        <v>1219</v>
      </c>
      <c r="D2497" s="56" t="s">
        <v>1220</v>
      </c>
      <c r="E2497" s="56" t="s">
        <v>55</v>
      </c>
      <c r="F2497" s="56" t="s">
        <v>56</v>
      </c>
      <c r="G2497" s="56"/>
      <c r="H2497" s="56"/>
      <c r="I2497" s="56" t="s">
        <v>37</v>
      </c>
      <c r="J2497" s="56">
        <v>32</v>
      </c>
      <c r="K2497" s="56" t="s">
        <v>52</v>
      </c>
      <c r="L2497" s="56"/>
      <c r="M2497" s="56" t="str">
        <f t="shared" si="78"/>
        <v>TB_ANA_DD_MEM.REGR_ID</v>
      </c>
      <c r="N2497" s="54" t="str">
        <f t="shared" si="77"/>
        <v>일회원^TB_ANA_DD_MEM^등록자ID^REGR_ID^^VARCHAR2^32^Y^</v>
      </c>
    </row>
    <row r="2498" spans="1:14" x14ac:dyDescent="0.25">
      <c r="A2498" s="56" t="s">
        <v>673</v>
      </c>
      <c r="B2498" s="56"/>
      <c r="C2498" s="56" t="s">
        <v>1219</v>
      </c>
      <c r="D2498" s="56" t="s">
        <v>1220</v>
      </c>
      <c r="E2498" s="56" t="s">
        <v>57</v>
      </c>
      <c r="F2498" s="56" t="s">
        <v>58</v>
      </c>
      <c r="G2498" s="56"/>
      <c r="H2498" s="56"/>
      <c r="I2498" s="56" t="s">
        <v>37</v>
      </c>
      <c r="J2498" s="56">
        <v>14</v>
      </c>
      <c r="K2498" s="56" t="s">
        <v>52</v>
      </c>
      <c r="L2498" s="56"/>
      <c r="M2498" s="56" t="str">
        <f t="shared" si="78"/>
        <v>TB_ANA_DD_MEM.MOD_DTM</v>
      </c>
      <c r="N2498" s="54" t="str">
        <f t="shared" si="77"/>
        <v>일회원^TB_ANA_DD_MEM^수정일시^MOD_DTM^^VARCHAR2^14^Y^</v>
      </c>
    </row>
    <row r="2499" spans="1:14" x14ac:dyDescent="0.25">
      <c r="A2499" s="56" t="s">
        <v>673</v>
      </c>
      <c r="B2499" s="56"/>
      <c r="C2499" s="56" t="s">
        <v>1219</v>
      </c>
      <c r="D2499" s="56" t="s">
        <v>1220</v>
      </c>
      <c r="E2499" s="56" t="s">
        <v>59</v>
      </c>
      <c r="F2499" s="56" t="s">
        <v>60</v>
      </c>
      <c r="G2499" s="56"/>
      <c r="H2499" s="56"/>
      <c r="I2499" s="56" t="s">
        <v>37</v>
      </c>
      <c r="J2499" s="56">
        <v>32</v>
      </c>
      <c r="K2499" s="56" t="s">
        <v>52</v>
      </c>
      <c r="L2499" s="56"/>
      <c r="M2499" s="56" t="str">
        <f t="shared" si="78"/>
        <v>TB_ANA_DD_MEM.MODR_ID</v>
      </c>
      <c r="N2499" s="54" t="str">
        <f t="shared" ref="N2499:N2562" si="79">SUBSTITUTE(CONCATENATE(C2499,"^",D2499,"^",E2499,"^",F2499,"^",G2499,"^",I2499,"^",J2499,"^",K2499,"^",TRIM(L2499)),"~","-")</f>
        <v>일회원^TB_ANA_DD_MEM^수정자ID^MODR_ID^^VARCHAR2^32^Y^</v>
      </c>
    </row>
    <row r="2500" spans="1:14" x14ac:dyDescent="0.25">
      <c r="A2500" s="56" t="s">
        <v>438</v>
      </c>
      <c r="B2500" s="56"/>
      <c r="C2500" s="56" t="s">
        <v>812</v>
      </c>
      <c r="D2500" s="56" t="s">
        <v>813</v>
      </c>
      <c r="E2500" s="56" t="s">
        <v>472</v>
      </c>
      <c r="F2500" s="56" t="s">
        <v>64</v>
      </c>
      <c r="G2500" s="56" t="s">
        <v>52</v>
      </c>
      <c r="H2500" s="56"/>
      <c r="I2500" s="56" t="s">
        <v>37</v>
      </c>
      <c r="J2500" s="56">
        <v>10</v>
      </c>
      <c r="K2500" s="56" t="s">
        <v>52</v>
      </c>
      <c r="L2500" s="56"/>
      <c r="M2500" s="56" t="str">
        <f t="shared" si="78"/>
        <v>TB_INV_STAT_CHG.SHOP_CD</v>
      </c>
      <c r="N2500" s="54" t="str">
        <f t="shared" si="79"/>
        <v>상태변경^TB_INV_STAT_CHG^매장코드^SHOP_CD^Y^VARCHAR2^10^Y^</v>
      </c>
    </row>
    <row r="2501" spans="1:14" x14ac:dyDescent="0.25">
      <c r="A2501" s="56" t="s">
        <v>438</v>
      </c>
      <c r="B2501" s="56"/>
      <c r="C2501" s="56" t="s">
        <v>812</v>
      </c>
      <c r="D2501" s="56" t="s">
        <v>813</v>
      </c>
      <c r="E2501" s="56" t="s">
        <v>2476</v>
      </c>
      <c r="F2501" s="56" t="s">
        <v>2477</v>
      </c>
      <c r="G2501" s="56" t="s">
        <v>52</v>
      </c>
      <c r="H2501" s="56"/>
      <c r="I2501" s="56" t="s">
        <v>37</v>
      </c>
      <c r="J2501" s="56">
        <v>20</v>
      </c>
      <c r="K2501" s="56" t="s">
        <v>52</v>
      </c>
      <c r="L2501" s="56"/>
      <c r="M2501" s="56" t="str">
        <f t="shared" si="78"/>
        <v>TB_INV_STAT_CHG.STAT_CHG_NO</v>
      </c>
      <c r="N2501" s="54" t="str">
        <f t="shared" si="79"/>
        <v>상태변경^TB_INV_STAT_CHG^상태변경번호^STAT_CHG_NO^Y^VARCHAR2^20^Y^</v>
      </c>
    </row>
    <row r="2502" spans="1:14" x14ac:dyDescent="0.25">
      <c r="A2502" s="56" t="s">
        <v>438</v>
      </c>
      <c r="B2502" s="56"/>
      <c r="C2502" s="56" t="s">
        <v>812</v>
      </c>
      <c r="D2502" s="56" t="s">
        <v>813</v>
      </c>
      <c r="E2502" s="56" t="s">
        <v>1168</v>
      </c>
      <c r="F2502" s="56" t="s">
        <v>1169</v>
      </c>
      <c r="G2502" s="56"/>
      <c r="H2502" s="56"/>
      <c r="I2502" s="56" t="s">
        <v>37</v>
      </c>
      <c r="J2502" s="56">
        <v>10</v>
      </c>
      <c r="K2502" s="56" t="s">
        <v>52</v>
      </c>
      <c r="L2502" s="56"/>
      <c r="M2502" s="56" t="str">
        <f t="shared" si="78"/>
        <v>TB_INV_STAT_CHG.BRAND_CD</v>
      </c>
      <c r="N2502" s="54" t="str">
        <f t="shared" si="79"/>
        <v>상태변경^TB_INV_STAT_CHG^브랜드코드^BRAND_CD^^VARCHAR2^10^Y^</v>
      </c>
    </row>
    <row r="2503" spans="1:14" x14ac:dyDescent="0.25">
      <c r="A2503" s="56" t="s">
        <v>438</v>
      </c>
      <c r="B2503" s="56"/>
      <c r="C2503" s="56" t="s">
        <v>812</v>
      </c>
      <c r="D2503" s="56" t="s">
        <v>813</v>
      </c>
      <c r="E2503" s="56" t="s">
        <v>2478</v>
      </c>
      <c r="F2503" s="56" t="s">
        <v>2479</v>
      </c>
      <c r="G2503" s="56"/>
      <c r="H2503" s="56"/>
      <c r="I2503" s="56" t="s">
        <v>37</v>
      </c>
      <c r="J2503" s="56">
        <v>8</v>
      </c>
      <c r="K2503" s="56" t="s">
        <v>52</v>
      </c>
      <c r="L2503" s="56"/>
      <c r="M2503" s="56" t="str">
        <f t="shared" si="78"/>
        <v>TB_INV_STAT_CHG.STAT_CHG_DT</v>
      </c>
      <c r="N2503" s="54" t="str">
        <f t="shared" si="79"/>
        <v>상태변경^TB_INV_STAT_CHG^상태변경일자^STAT_CHG_DT^^VARCHAR2^8^Y^</v>
      </c>
    </row>
    <row r="2504" spans="1:14" x14ac:dyDescent="0.25">
      <c r="A2504" s="56" t="s">
        <v>438</v>
      </c>
      <c r="B2504" s="56"/>
      <c r="C2504" s="56" t="s">
        <v>812</v>
      </c>
      <c r="D2504" s="56" t="s">
        <v>813</v>
      </c>
      <c r="E2504" s="56" t="s">
        <v>2480</v>
      </c>
      <c r="F2504" s="56" t="s">
        <v>2481</v>
      </c>
      <c r="G2504" s="56"/>
      <c r="H2504" s="56"/>
      <c r="I2504" s="56" t="s">
        <v>37</v>
      </c>
      <c r="J2504" s="56">
        <v>20</v>
      </c>
      <c r="K2504" s="56"/>
      <c r="L2504" s="56"/>
      <c r="M2504" s="56" t="str">
        <f t="shared" si="78"/>
        <v>TB_INV_STAT_CHG.WH_CD</v>
      </c>
      <c r="N2504" s="54" t="str">
        <f t="shared" si="79"/>
        <v>상태변경^TB_INV_STAT_CHG^창고코드^WH_CD^^VARCHAR2^20^^</v>
      </c>
    </row>
    <row r="2505" spans="1:14" x14ac:dyDescent="0.25">
      <c r="A2505" s="56" t="s">
        <v>438</v>
      </c>
      <c r="B2505" s="56"/>
      <c r="C2505" s="56" t="s">
        <v>812</v>
      </c>
      <c r="D2505" s="56" t="s">
        <v>813</v>
      </c>
      <c r="E2505" s="56" t="s">
        <v>2482</v>
      </c>
      <c r="F2505" s="56" t="s">
        <v>2483</v>
      </c>
      <c r="G2505" s="56"/>
      <c r="H2505" s="56"/>
      <c r="I2505" s="56" t="s">
        <v>37</v>
      </c>
      <c r="J2505" s="56">
        <v>3</v>
      </c>
      <c r="K2505" s="56" t="s">
        <v>52</v>
      </c>
      <c r="L2505" s="56"/>
      <c r="M2505" s="56" t="str">
        <f t="shared" si="78"/>
        <v>TB_INV_STAT_CHG.STAT_CHG_DIV_CD</v>
      </c>
      <c r="N2505" s="54" t="str">
        <f t="shared" si="79"/>
        <v>상태변경^TB_INV_STAT_CHG^상태변경구분코드^STAT_CHG_DIV_CD^^VARCHAR2^3^Y^</v>
      </c>
    </row>
    <row r="2506" spans="1:14" x14ac:dyDescent="0.25">
      <c r="A2506" s="56" t="s">
        <v>438</v>
      </c>
      <c r="B2506" s="56"/>
      <c r="C2506" s="56" t="s">
        <v>812</v>
      </c>
      <c r="D2506" s="56" t="s">
        <v>813</v>
      </c>
      <c r="E2506" s="56" t="s">
        <v>50</v>
      </c>
      <c r="F2506" s="56" t="s">
        <v>51</v>
      </c>
      <c r="G2506" s="56"/>
      <c r="H2506" s="56"/>
      <c r="I2506" s="56" t="s">
        <v>37</v>
      </c>
      <c r="J2506" s="56">
        <v>1</v>
      </c>
      <c r="K2506" s="56" t="s">
        <v>52</v>
      </c>
      <c r="L2506" s="56" t="s">
        <v>1276</v>
      </c>
      <c r="M2506" s="56" t="str">
        <f t="shared" si="78"/>
        <v>TB_INV_STAT_CHG.USE_YN</v>
      </c>
      <c r="N2506" s="54" t="str">
        <f t="shared" si="79"/>
        <v>상태변경^TB_INV_STAT_CHG^사용여부^USE_YN^^VARCHAR2^1^Y^'Y'</v>
      </c>
    </row>
    <row r="2507" spans="1:14" x14ac:dyDescent="0.25">
      <c r="A2507" s="56" t="s">
        <v>438</v>
      </c>
      <c r="B2507" s="56"/>
      <c r="C2507" s="56" t="s">
        <v>812</v>
      </c>
      <c r="D2507" s="56" t="s">
        <v>813</v>
      </c>
      <c r="E2507" s="56" t="s">
        <v>61</v>
      </c>
      <c r="F2507" s="56" t="s">
        <v>62</v>
      </c>
      <c r="G2507" s="56"/>
      <c r="H2507" s="56"/>
      <c r="I2507" s="56" t="s">
        <v>37</v>
      </c>
      <c r="J2507" s="56">
        <v>2000</v>
      </c>
      <c r="K2507" s="56"/>
      <c r="L2507" s="56"/>
      <c r="M2507" s="56" t="str">
        <f t="shared" si="78"/>
        <v>TB_INV_STAT_CHG.REMARK</v>
      </c>
      <c r="N2507" s="54" t="str">
        <f t="shared" si="79"/>
        <v>상태변경^TB_INV_STAT_CHG^비고^REMARK^^VARCHAR2^2000^^</v>
      </c>
    </row>
    <row r="2508" spans="1:14" x14ac:dyDescent="0.25">
      <c r="A2508" s="56" t="s">
        <v>438</v>
      </c>
      <c r="B2508" s="56"/>
      <c r="C2508" s="56" t="s">
        <v>812</v>
      </c>
      <c r="D2508" s="56" t="s">
        <v>813</v>
      </c>
      <c r="E2508" s="56" t="s">
        <v>53</v>
      </c>
      <c r="F2508" s="56" t="s">
        <v>54</v>
      </c>
      <c r="G2508" s="56"/>
      <c r="H2508" s="56"/>
      <c r="I2508" s="56" t="s">
        <v>37</v>
      </c>
      <c r="J2508" s="56">
        <v>14</v>
      </c>
      <c r="K2508" s="56" t="s">
        <v>52</v>
      </c>
      <c r="L2508" s="56"/>
      <c r="M2508" s="56" t="str">
        <f t="shared" si="78"/>
        <v>TB_INV_STAT_CHG.REG_DTM</v>
      </c>
      <c r="N2508" s="54" t="str">
        <f t="shared" si="79"/>
        <v>상태변경^TB_INV_STAT_CHG^등록일시^REG_DTM^^VARCHAR2^14^Y^</v>
      </c>
    </row>
    <row r="2509" spans="1:14" x14ac:dyDescent="0.25">
      <c r="A2509" s="56" t="s">
        <v>438</v>
      </c>
      <c r="B2509" s="56"/>
      <c r="C2509" s="56" t="s">
        <v>812</v>
      </c>
      <c r="D2509" s="56" t="s">
        <v>813</v>
      </c>
      <c r="E2509" s="56" t="s">
        <v>55</v>
      </c>
      <c r="F2509" s="56" t="s">
        <v>56</v>
      </c>
      <c r="G2509" s="56"/>
      <c r="H2509" s="56"/>
      <c r="I2509" s="56" t="s">
        <v>37</v>
      </c>
      <c r="J2509" s="56">
        <v>32</v>
      </c>
      <c r="K2509" s="56" t="s">
        <v>52</v>
      </c>
      <c r="L2509" s="56"/>
      <c r="M2509" s="56" t="str">
        <f t="shared" si="78"/>
        <v>TB_INV_STAT_CHG.REGR_ID</v>
      </c>
      <c r="N2509" s="54" t="str">
        <f t="shared" si="79"/>
        <v>상태변경^TB_INV_STAT_CHG^등록자ID^REGR_ID^^VARCHAR2^32^Y^</v>
      </c>
    </row>
    <row r="2510" spans="1:14" x14ac:dyDescent="0.25">
      <c r="A2510" s="56" t="s">
        <v>438</v>
      </c>
      <c r="B2510" s="56"/>
      <c r="C2510" s="56" t="s">
        <v>812</v>
      </c>
      <c r="D2510" s="56" t="s">
        <v>813</v>
      </c>
      <c r="E2510" s="56" t="s">
        <v>57</v>
      </c>
      <c r="F2510" s="56" t="s">
        <v>58</v>
      </c>
      <c r="G2510" s="56"/>
      <c r="H2510" s="56"/>
      <c r="I2510" s="56" t="s">
        <v>37</v>
      </c>
      <c r="J2510" s="56">
        <v>14</v>
      </c>
      <c r="K2510" s="56" t="s">
        <v>52</v>
      </c>
      <c r="L2510" s="56"/>
      <c r="M2510" s="56" t="str">
        <f t="shared" si="78"/>
        <v>TB_INV_STAT_CHG.MOD_DTM</v>
      </c>
      <c r="N2510" s="54" t="str">
        <f t="shared" si="79"/>
        <v>상태변경^TB_INV_STAT_CHG^수정일시^MOD_DTM^^VARCHAR2^14^Y^</v>
      </c>
    </row>
    <row r="2511" spans="1:14" x14ac:dyDescent="0.25">
      <c r="A2511" s="56" t="s">
        <v>438</v>
      </c>
      <c r="B2511" s="56"/>
      <c r="C2511" s="56" t="s">
        <v>812</v>
      </c>
      <c r="D2511" s="56" t="s">
        <v>813</v>
      </c>
      <c r="E2511" s="56" t="s">
        <v>59</v>
      </c>
      <c r="F2511" s="56" t="s">
        <v>60</v>
      </c>
      <c r="G2511" s="56"/>
      <c r="H2511" s="56"/>
      <c r="I2511" s="56" t="s">
        <v>37</v>
      </c>
      <c r="J2511" s="56">
        <v>32</v>
      </c>
      <c r="K2511" s="56" t="s">
        <v>52</v>
      </c>
      <c r="L2511" s="56"/>
      <c r="M2511" s="56" t="str">
        <f t="shared" si="78"/>
        <v>TB_INV_STAT_CHG.MODR_ID</v>
      </c>
      <c r="N2511" s="54" t="str">
        <f t="shared" si="79"/>
        <v>상태변경^TB_INV_STAT_CHG^수정자ID^MODR_ID^^VARCHAR2^32^Y^</v>
      </c>
    </row>
    <row r="2512" spans="1:14" x14ac:dyDescent="0.25">
      <c r="A2512" s="56" t="s">
        <v>438</v>
      </c>
      <c r="B2512" s="56"/>
      <c r="C2512" s="56" t="s">
        <v>814</v>
      </c>
      <c r="D2512" s="56" t="s">
        <v>786</v>
      </c>
      <c r="E2512" s="56" t="s">
        <v>472</v>
      </c>
      <c r="F2512" s="56" t="s">
        <v>64</v>
      </c>
      <c r="G2512" s="56" t="s">
        <v>52</v>
      </c>
      <c r="H2512" s="56"/>
      <c r="I2512" s="56" t="s">
        <v>37</v>
      </c>
      <c r="J2512" s="56">
        <v>10</v>
      </c>
      <c r="K2512" s="56" t="s">
        <v>52</v>
      </c>
      <c r="L2512" s="56"/>
      <c r="M2512" s="56" t="str">
        <f t="shared" si="78"/>
        <v>TB_INV_STAT_CHG_DTL.SHOP_CD</v>
      </c>
      <c r="N2512" s="54" t="str">
        <f t="shared" si="79"/>
        <v>상태변경상세^TB_INV_STAT_CHG_DTL^매장코드^SHOP_CD^Y^VARCHAR2^10^Y^</v>
      </c>
    </row>
    <row r="2513" spans="1:14" x14ac:dyDescent="0.25">
      <c r="A2513" s="56" t="s">
        <v>438</v>
      </c>
      <c r="B2513" s="56"/>
      <c r="C2513" s="56" t="s">
        <v>814</v>
      </c>
      <c r="D2513" s="56" t="s">
        <v>786</v>
      </c>
      <c r="E2513" s="56" t="s">
        <v>2476</v>
      </c>
      <c r="F2513" s="56" t="s">
        <v>2477</v>
      </c>
      <c r="G2513" s="56" t="s">
        <v>52</v>
      </c>
      <c r="H2513" s="56"/>
      <c r="I2513" s="56" t="s">
        <v>37</v>
      </c>
      <c r="J2513" s="56">
        <v>20</v>
      </c>
      <c r="K2513" s="56" t="s">
        <v>52</v>
      </c>
      <c r="L2513" s="56"/>
      <c r="M2513" s="56" t="str">
        <f t="shared" si="78"/>
        <v>TB_INV_STAT_CHG_DTL.STAT_CHG_NO</v>
      </c>
      <c r="N2513" s="54" t="str">
        <f t="shared" si="79"/>
        <v>상태변경상세^TB_INV_STAT_CHG_DTL^상태변경번호^STAT_CHG_NO^Y^VARCHAR2^20^Y^</v>
      </c>
    </row>
    <row r="2514" spans="1:14" x14ac:dyDescent="0.25">
      <c r="A2514" s="56" t="s">
        <v>438</v>
      </c>
      <c r="B2514" s="56"/>
      <c r="C2514" s="56" t="s">
        <v>814</v>
      </c>
      <c r="D2514" s="56" t="s">
        <v>786</v>
      </c>
      <c r="E2514" s="56" t="s">
        <v>2484</v>
      </c>
      <c r="F2514" s="56" t="s">
        <v>2485</v>
      </c>
      <c r="G2514" s="56" t="s">
        <v>52</v>
      </c>
      <c r="H2514" s="56"/>
      <c r="I2514" s="56" t="s">
        <v>37</v>
      </c>
      <c r="J2514" s="56">
        <v>5</v>
      </c>
      <c r="K2514" s="56" t="s">
        <v>52</v>
      </c>
      <c r="L2514" s="56"/>
      <c r="M2514" s="56" t="str">
        <f t="shared" si="78"/>
        <v>TB_INV_STAT_CHG_DTL.STAT_CHG_DTL_NO</v>
      </c>
      <c r="N2514" s="54" t="str">
        <f t="shared" si="79"/>
        <v>상태변경상세^TB_INV_STAT_CHG_DTL^상태변경상세번호^STAT_CHG_DTL_NO^Y^VARCHAR2^5^Y^</v>
      </c>
    </row>
    <row r="2515" spans="1:14" x14ac:dyDescent="0.25">
      <c r="A2515" s="56" t="s">
        <v>438</v>
      </c>
      <c r="B2515" s="56"/>
      <c r="C2515" s="56" t="s">
        <v>814</v>
      </c>
      <c r="D2515" s="56" t="s">
        <v>786</v>
      </c>
      <c r="E2515" s="56" t="s">
        <v>829</v>
      </c>
      <c r="F2515" s="56" t="s">
        <v>838</v>
      </c>
      <c r="G2515" s="56"/>
      <c r="H2515" s="56"/>
      <c r="I2515" s="56" t="s">
        <v>37</v>
      </c>
      <c r="J2515" s="56">
        <v>20</v>
      </c>
      <c r="K2515" s="56" t="s">
        <v>52</v>
      </c>
      <c r="L2515" s="56"/>
      <c r="M2515" s="56" t="str">
        <f t="shared" si="78"/>
        <v>TB_INV_STAT_CHG_DTL.ITEM_CD</v>
      </c>
      <c r="N2515" s="54" t="str">
        <f t="shared" si="79"/>
        <v>상태변경상세^TB_INV_STAT_CHG_DTL^품목코드^ITEM_CD^^VARCHAR2^20^Y^</v>
      </c>
    </row>
    <row r="2516" spans="1:14" x14ac:dyDescent="0.25">
      <c r="A2516" s="56" t="s">
        <v>438</v>
      </c>
      <c r="B2516" s="56"/>
      <c r="C2516" s="56" t="s">
        <v>814</v>
      </c>
      <c r="D2516" s="56" t="s">
        <v>786</v>
      </c>
      <c r="E2516" s="56" t="s">
        <v>2486</v>
      </c>
      <c r="F2516" s="56" t="s">
        <v>2487</v>
      </c>
      <c r="G2516" s="56"/>
      <c r="H2516" s="56"/>
      <c r="I2516" s="56" t="s">
        <v>37</v>
      </c>
      <c r="J2516" s="56">
        <v>20</v>
      </c>
      <c r="K2516" s="56"/>
      <c r="L2516" s="56"/>
      <c r="M2516" s="56" t="str">
        <f t="shared" si="78"/>
        <v>TB_INV_STAT_CHG_DTL.UNIT_CD</v>
      </c>
      <c r="N2516" s="54" t="str">
        <f t="shared" si="79"/>
        <v>상태변경상세^TB_INV_STAT_CHG_DTL^단위코드^UNIT_CD^^VARCHAR2^20^^</v>
      </c>
    </row>
    <row r="2517" spans="1:14" x14ac:dyDescent="0.25">
      <c r="A2517" s="56" t="s">
        <v>438</v>
      </c>
      <c r="B2517" s="56"/>
      <c r="C2517" s="56" t="s">
        <v>814</v>
      </c>
      <c r="D2517" s="56" t="s">
        <v>786</v>
      </c>
      <c r="E2517" s="56" t="s">
        <v>2488</v>
      </c>
      <c r="F2517" s="56" t="s">
        <v>2489</v>
      </c>
      <c r="G2517" s="56"/>
      <c r="H2517" s="56"/>
      <c r="I2517" s="56" t="s">
        <v>110</v>
      </c>
      <c r="J2517" s="56" t="s">
        <v>476</v>
      </c>
      <c r="K2517" s="56" t="s">
        <v>52</v>
      </c>
      <c r="L2517" s="56">
        <v>0</v>
      </c>
      <c r="M2517" s="56" t="str">
        <f t="shared" si="78"/>
        <v>TB_INV_STAT_CHG_DTL.STAT_CHG_QTY</v>
      </c>
      <c r="N2517" s="54" t="str">
        <f t="shared" si="79"/>
        <v>상태변경상세^TB_INV_STAT_CHG_DTL^상태변경수량^STAT_CHG_QTY^^NUMBER^20,5^Y^0</v>
      </c>
    </row>
    <row r="2518" spans="1:14" x14ac:dyDescent="0.25">
      <c r="A2518" s="56" t="s">
        <v>438</v>
      </c>
      <c r="B2518" s="56"/>
      <c r="C2518" s="56" t="s">
        <v>814</v>
      </c>
      <c r="D2518" s="56" t="s">
        <v>786</v>
      </c>
      <c r="E2518" s="56" t="s">
        <v>2490</v>
      </c>
      <c r="F2518" s="56" t="s">
        <v>2491</v>
      </c>
      <c r="G2518" s="56"/>
      <c r="H2518" s="56"/>
      <c r="I2518" s="56" t="s">
        <v>37</v>
      </c>
      <c r="J2518" s="56">
        <v>3</v>
      </c>
      <c r="K2518" s="56"/>
      <c r="L2518" s="56"/>
      <c r="M2518" s="56" t="str">
        <f t="shared" si="78"/>
        <v>TB_INV_STAT_CHG_DTL.STAT_CHG_REASON_CD</v>
      </c>
      <c r="N2518" s="54" t="str">
        <f t="shared" si="79"/>
        <v>상태변경상세^TB_INV_STAT_CHG_DTL^상태변경사유코드^STAT_CHG_REASON_CD^^VARCHAR2^3^^</v>
      </c>
    </row>
    <row r="2519" spans="1:14" x14ac:dyDescent="0.25">
      <c r="A2519" s="56" t="s">
        <v>438</v>
      </c>
      <c r="B2519" s="56"/>
      <c r="C2519" s="56" t="s">
        <v>814</v>
      </c>
      <c r="D2519" s="56" t="s">
        <v>786</v>
      </c>
      <c r="E2519" s="56" t="s">
        <v>2492</v>
      </c>
      <c r="F2519" s="56" t="s">
        <v>2493</v>
      </c>
      <c r="G2519" s="56"/>
      <c r="H2519" s="56"/>
      <c r="I2519" s="56" t="s">
        <v>110</v>
      </c>
      <c r="J2519" s="56" t="s">
        <v>476</v>
      </c>
      <c r="K2519" s="56" t="s">
        <v>52</v>
      </c>
      <c r="L2519" s="56">
        <v>0</v>
      </c>
      <c r="M2519" s="56" t="str">
        <f t="shared" si="78"/>
        <v>TB_INV_STAT_CHG_DTL.NOR_STOCK_QTY</v>
      </c>
      <c r="N2519" s="54" t="str">
        <f t="shared" si="79"/>
        <v>상태변경상세^TB_INV_STAT_CHG_DTL^정상재고수량^NOR_STOCK_QTY^^NUMBER^20,5^Y^0</v>
      </c>
    </row>
    <row r="2520" spans="1:14" x14ac:dyDescent="0.25">
      <c r="A2520" s="56" t="s">
        <v>438</v>
      </c>
      <c r="B2520" s="56"/>
      <c r="C2520" s="56" t="s">
        <v>814</v>
      </c>
      <c r="D2520" s="56" t="s">
        <v>786</v>
      </c>
      <c r="E2520" s="56" t="s">
        <v>2494</v>
      </c>
      <c r="F2520" s="56" t="s">
        <v>2495</v>
      </c>
      <c r="G2520" s="56"/>
      <c r="H2520" s="56"/>
      <c r="I2520" s="56" t="s">
        <v>110</v>
      </c>
      <c r="J2520" s="56" t="s">
        <v>476</v>
      </c>
      <c r="K2520" s="56" t="s">
        <v>52</v>
      </c>
      <c r="L2520" s="56">
        <v>0</v>
      </c>
      <c r="M2520" s="56" t="str">
        <f t="shared" si="78"/>
        <v>TB_INV_STAT_CHG_DTL.BAD_STOCK_QTY</v>
      </c>
      <c r="N2520" s="54" t="str">
        <f t="shared" si="79"/>
        <v>상태변경상세^TB_INV_STAT_CHG_DTL^불량재고수량^BAD_STOCK_QTY^^NUMBER^20,5^Y^0</v>
      </c>
    </row>
    <row r="2521" spans="1:14" x14ac:dyDescent="0.25">
      <c r="A2521" s="56" t="s">
        <v>438</v>
      </c>
      <c r="B2521" s="56"/>
      <c r="C2521" s="56" t="s">
        <v>814</v>
      </c>
      <c r="D2521" s="56" t="s">
        <v>786</v>
      </c>
      <c r="E2521" s="56" t="s">
        <v>50</v>
      </c>
      <c r="F2521" s="56" t="s">
        <v>51</v>
      </c>
      <c r="G2521" s="56"/>
      <c r="H2521" s="56"/>
      <c r="I2521" s="56" t="s">
        <v>37</v>
      </c>
      <c r="J2521" s="56">
        <v>1</v>
      </c>
      <c r="K2521" s="56" t="s">
        <v>52</v>
      </c>
      <c r="L2521" s="56" t="s">
        <v>1276</v>
      </c>
      <c r="M2521" s="56" t="str">
        <f t="shared" si="78"/>
        <v>TB_INV_STAT_CHG_DTL.USE_YN</v>
      </c>
      <c r="N2521" s="54" t="str">
        <f t="shared" si="79"/>
        <v>상태변경상세^TB_INV_STAT_CHG_DTL^사용여부^USE_YN^^VARCHAR2^1^Y^'Y'</v>
      </c>
    </row>
    <row r="2522" spans="1:14" x14ac:dyDescent="0.25">
      <c r="A2522" s="56" t="s">
        <v>438</v>
      </c>
      <c r="B2522" s="56"/>
      <c r="C2522" s="56" t="s">
        <v>814</v>
      </c>
      <c r="D2522" s="56" t="s">
        <v>786</v>
      </c>
      <c r="E2522" s="56" t="s">
        <v>61</v>
      </c>
      <c r="F2522" s="56" t="s">
        <v>62</v>
      </c>
      <c r="G2522" s="56"/>
      <c r="H2522" s="56"/>
      <c r="I2522" s="56" t="s">
        <v>37</v>
      </c>
      <c r="J2522" s="56">
        <v>2000</v>
      </c>
      <c r="K2522" s="56"/>
      <c r="L2522" s="56"/>
      <c r="M2522" s="56" t="str">
        <f t="shared" si="78"/>
        <v>TB_INV_STAT_CHG_DTL.REMARK</v>
      </c>
      <c r="N2522" s="54" t="str">
        <f t="shared" si="79"/>
        <v>상태변경상세^TB_INV_STAT_CHG_DTL^비고^REMARK^^VARCHAR2^2000^^</v>
      </c>
    </row>
    <row r="2523" spans="1:14" x14ac:dyDescent="0.25">
      <c r="A2523" s="56" t="s">
        <v>438</v>
      </c>
      <c r="B2523" s="56"/>
      <c r="C2523" s="56" t="s">
        <v>814</v>
      </c>
      <c r="D2523" s="56" t="s">
        <v>786</v>
      </c>
      <c r="E2523" s="56" t="s">
        <v>53</v>
      </c>
      <c r="F2523" s="56" t="s">
        <v>54</v>
      </c>
      <c r="G2523" s="56"/>
      <c r="H2523" s="56"/>
      <c r="I2523" s="56" t="s">
        <v>37</v>
      </c>
      <c r="J2523" s="56">
        <v>14</v>
      </c>
      <c r="K2523" s="56" t="s">
        <v>52</v>
      </c>
      <c r="L2523" s="56"/>
      <c r="M2523" s="56" t="str">
        <f t="shared" si="78"/>
        <v>TB_INV_STAT_CHG_DTL.REG_DTM</v>
      </c>
      <c r="N2523" s="54" t="str">
        <f t="shared" si="79"/>
        <v>상태변경상세^TB_INV_STAT_CHG_DTL^등록일시^REG_DTM^^VARCHAR2^14^Y^</v>
      </c>
    </row>
    <row r="2524" spans="1:14" x14ac:dyDescent="0.25">
      <c r="A2524" s="56" t="s">
        <v>438</v>
      </c>
      <c r="B2524" s="56"/>
      <c r="C2524" s="56" t="s">
        <v>814</v>
      </c>
      <c r="D2524" s="56" t="s">
        <v>786</v>
      </c>
      <c r="E2524" s="56" t="s">
        <v>55</v>
      </c>
      <c r="F2524" s="56" t="s">
        <v>56</v>
      </c>
      <c r="G2524" s="56"/>
      <c r="H2524" s="56"/>
      <c r="I2524" s="56" t="s">
        <v>37</v>
      </c>
      <c r="J2524" s="56">
        <v>32</v>
      </c>
      <c r="K2524" s="56" t="s">
        <v>52</v>
      </c>
      <c r="L2524" s="56"/>
      <c r="M2524" s="56" t="str">
        <f t="shared" si="78"/>
        <v>TB_INV_STAT_CHG_DTL.REGR_ID</v>
      </c>
      <c r="N2524" s="54" t="str">
        <f t="shared" si="79"/>
        <v>상태변경상세^TB_INV_STAT_CHG_DTL^등록자ID^REGR_ID^^VARCHAR2^32^Y^</v>
      </c>
    </row>
    <row r="2525" spans="1:14" x14ac:dyDescent="0.25">
      <c r="A2525" s="56" t="s">
        <v>438</v>
      </c>
      <c r="B2525" s="56"/>
      <c r="C2525" s="56" t="s">
        <v>814</v>
      </c>
      <c r="D2525" s="56" t="s">
        <v>786</v>
      </c>
      <c r="E2525" s="56" t="s">
        <v>57</v>
      </c>
      <c r="F2525" s="56" t="s">
        <v>58</v>
      </c>
      <c r="G2525" s="56"/>
      <c r="H2525" s="56"/>
      <c r="I2525" s="56" t="s">
        <v>37</v>
      </c>
      <c r="J2525" s="56">
        <v>14</v>
      </c>
      <c r="K2525" s="56" t="s">
        <v>52</v>
      </c>
      <c r="L2525" s="56"/>
      <c r="M2525" s="56" t="str">
        <f t="shared" si="78"/>
        <v>TB_INV_STAT_CHG_DTL.MOD_DTM</v>
      </c>
      <c r="N2525" s="54" t="str">
        <f t="shared" si="79"/>
        <v>상태변경상세^TB_INV_STAT_CHG_DTL^수정일시^MOD_DTM^^VARCHAR2^14^Y^</v>
      </c>
    </row>
    <row r="2526" spans="1:14" x14ac:dyDescent="0.25">
      <c r="A2526" s="56" t="s">
        <v>438</v>
      </c>
      <c r="B2526" s="56"/>
      <c r="C2526" s="56" t="s">
        <v>814</v>
      </c>
      <c r="D2526" s="56" t="s">
        <v>786</v>
      </c>
      <c r="E2526" s="56" t="s">
        <v>59</v>
      </c>
      <c r="F2526" s="56" t="s">
        <v>60</v>
      </c>
      <c r="G2526" s="56"/>
      <c r="H2526" s="56"/>
      <c r="I2526" s="56" t="s">
        <v>37</v>
      </c>
      <c r="J2526" s="56">
        <v>32</v>
      </c>
      <c r="K2526" s="56" t="s">
        <v>52</v>
      </c>
      <c r="L2526" s="56"/>
      <c r="M2526" s="56" t="str">
        <f t="shared" si="78"/>
        <v>TB_INV_STAT_CHG_DTL.MODR_ID</v>
      </c>
      <c r="N2526" s="54" t="str">
        <f t="shared" si="79"/>
        <v>상태변경상세^TB_INV_STAT_CHG_DTL^수정자ID^MODR_ID^^VARCHAR2^32^Y^</v>
      </c>
    </row>
    <row r="2527" spans="1:14" x14ac:dyDescent="0.25">
      <c r="A2527" s="56" t="s">
        <v>438</v>
      </c>
      <c r="B2527" s="56"/>
      <c r="C2527" s="56" t="s">
        <v>1194</v>
      </c>
      <c r="D2527" s="56" t="s">
        <v>1195</v>
      </c>
      <c r="E2527" s="56" t="s">
        <v>2032</v>
      </c>
      <c r="F2527" s="56" t="s">
        <v>2033</v>
      </c>
      <c r="G2527" s="56" t="s">
        <v>52</v>
      </c>
      <c r="H2527" s="56"/>
      <c r="I2527" s="56" t="s">
        <v>37</v>
      </c>
      <c r="J2527" s="56">
        <v>8</v>
      </c>
      <c r="K2527" s="56" t="s">
        <v>52</v>
      </c>
      <c r="L2527" s="56"/>
      <c r="M2527" s="56" t="str">
        <f t="shared" si="78"/>
        <v>TB_INV_STOCK_IO_BACK.IO_DT</v>
      </c>
      <c r="N2527" s="54" t="str">
        <f t="shared" si="79"/>
        <v>재고수불백업^TB_INV_STOCK_IO_BACK^수불일자^IO_DT^Y^VARCHAR2^8^Y^</v>
      </c>
    </row>
    <row r="2528" spans="1:14" x14ac:dyDescent="0.25">
      <c r="A2528" s="56" t="s">
        <v>438</v>
      </c>
      <c r="B2528" s="56"/>
      <c r="C2528" s="56" t="s">
        <v>1194</v>
      </c>
      <c r="D2528" s="56" t="s">
        <v>1195</v>
      </c>
      <c r="E2528" s="56" t="s">
        <v>2496</v>
      </c>
      <c r="F2528" s="56" t="s">
        <v>2497</v>
      </c>
      <c r="G2528" s="56" t="s">
        <v>52</v>
      </c>
      <c r="H2528" s="56"/>
      <c r="I2528" s="56" t="s">
        <v>110</v>
      </c>
      <c r="J2528" s="56">
        <v>8</v>
      </c>
      <c r="K2528" s="56" t="s">
        <v>52</v>
      </c>
      <c r="L2528" s="56"/>
      <c r="M2528" s="56" t="str">
        <f t="shared" si="78"/>
        <v>TB_INV_STOCK_IO_BACK.IO_SEQ</v>
      </c>
      <c r="N2528" s="54" t="str">
        <f t="shared" si="79"/>
        <v>재고수불백업^TB_INV_STOCK_IO_BACK^수불일련번호^IO_SEQ^Y^NUMBER^8^Y^</v>
      </c>
    </row>
    <row r="2529" spans="1:14" x14ac:dyDescent="0.25">
      <c r="A2529" s="56" t="s">
        <v>438</v>
      </c>
      <c r="B2529" s="56"/>
      <c r="C2529" s="56" t="s">
        <v>1194</v>
      </c>
      <c r="D2529" s="56" t="s">
        <v>1195</v>
      </c>
      <c r="E2529" s="56" t="s">
        <v>472</v>
      </c>
      <c r="F2529" s="56" t="s">
        <v>64</v>
      </c>
      <c r="G2529" s="56"/>
      <c r="H2529" s="56"/>
      <c r="I2529" s="56" t="s">
        <v>37</v>
      </c>
      <c r="J2529" s="56">
        <v>10</v>
      </c>
      <c r="K2529" s="56" t="s">
        <v>52</v>
      </c>
      <c r="L2529" s="56"/>
      <c r="M2529" s="56" t="str">
        <f t="shared" si="78"/>
        <v>TB_INV_STOCK_IO_BACK.SHOP_CD</v>
      </c>
      <c r="N2529" s="54" t="str">
        <f t="shared" si="79"/>
        <v>재고수불백업^TB_INV_STOCK_IO_BACK^매장코드^SHOP_CD^^VARCHAR2^10^Y^</v>
      </c>
    </row>
    <row r="2530" spans="1:14" x14ac:dyDescent="0.25">
      <c r="A2530" s="56" t="s">
        <v>438</v>
      </c>
      <c r="B2530" s="56"/>
      <c r="C2530" s="56" t="s">
        <v>1194</v>
      </c>
      <c r="D2530" s="56" t="s">
        <v>1195</v>
      </c>
      <c r="E2530" s="56" t="s">
        <v>829</v>
      </c>
      <c r="F2530" s="56" t="s">
        <v>838</v>
      </c>
      <c r="G2530" s="56"/>
      <c r="H2530" s="56"/>
      <c r="I2530" s="56" t="s">
        <v>37</v>
      </c>
      <c r="J2530" s="56">
        <v>20</v>
      </c>
      <c r="K2530" s="56" t="s">
        <v>52</v>
      </c>
      <c r="L2530" s="56"/>
      <c r="M2530" s="56" t="str">
        <f t="shared" si="78"/>
        <v>TB_INV_STOCK_IO_BACK.ITEM_CD</v>
      </c>
      <c r="N2530" s="54" t="str">
        <f t="shared" si="79"/>
        <v>재고수불백업^TB_INV_STOCK_IO_BACK^품목코드^ITEM_CD^^VARCHAR2^20^Y^</v>
      </c>
    </row>
    <row r="2531" spans="1:14" x14ac:dyDescent="0.25">
      <c r="A2531" s="56" t="s">
        <v>438</v>
      </c>
      <c r="B2531" s="56"/>
      <c r="C2531" s="56" t="s">
        <v>1194</v>
      </c>
      <c r="D2531" s="56" t="s">
        <v>1195</v>
      </c>
      <c r="E2531" s="56" t="s">
        <v>2498</v>
      </c>
      <c r="F2531" s="56" t="s">
        <v>2499</v>
      </c>
      <c r="G2531" s="56"/>
      <c r="H2531" s="56"/>
      <c r="I2531" s="56" t="s">
        <v>37</v>
      </c>
      <c r="J2531" s="56">
        <v>3</v>
      </c>
      <c r="K2531" s="56" t="s">
        <v>52</v>
      </c>
      <c r="L2531" s="56"/>
      <c r="M2531" s="56" t="str">
        <f t="shared" si="78"/>
        <v>TB_INV_STOCK_IO_BACK.IO_DIV_CD</v>
      </c>
      <c r="N2531" s="54" t="str">
        <f t="shared" si="79"/>
        <v>재고수불백업^TB_INV_STOCK_IO_BACK^수불구분코드^IO_DIV_CD^^VARCHAR2^3^Y^</v>
      </c>
    </row>
    <row r="2532" spans="1:14" x14ac:dyDescent="0.25">
      <c r="A2532" s="56" t="s">
        <v>438</v>
      </c>
      <c r="B2532" s="56"/>
      <c r="C2532" s="56" t="s">
        <v>1194</v>
      </c>
      <c r="D2532" s="56" t="s">
        <v>1195</v>
      </c>
      <c r="E2532" s="56" t="s">
        <v>1804</v>
      </c>
      <c r="F2532" s="56" t="s">
        <v>1805</v>
      </c>
      <c r="G2532" s="56"/>
      <c r="H2532" s="56"/>
      <c r="I2532" s="56" t="s">
        <v>37</v>
      </c>
      <c r="J2532" s="56">
        <v>8</v>
      </c>
      <c r="K2532" s="56"/>
      <c r="L2532" s="56"/>
      <c r="M2532" s="56" t="str">
        <f t="shared" si="78"/>
        <v>TB_INV_STOCK_IO_BACK.APPLY_DT</v>
      </c>
      <c r="N2532" s="54" t="str">
        <f t="shared" si="79"/>
        <v>재고수불백업^TB_INV_STOCK_IO_BACK^적용일자^APPLY_DT^^VARCHAR2^8^^</v>
      </c>
    </row>
    <row r="2533" spans="1:14" x14ac:dyDescent="0.25">
      <c r="A2533" s="56" t="s">
        <v>438</v>
      </c>
      <c r="B2533" s="56"/>
      <c r="C2533" s="56" t="s">
        <v>1194</v>
      </c>
      <c r="D2533" s="56" t="s">
        <v>1195</v>
      </c>
      <c r="E2533" s="56" t="s">
        <v>2500</v>
      </c>
      <c r="F2533" s="56" t="s">
        <v>2501</v>
      </c>
      <c r="G2533" s="56"/>
      <c r="H2533" s="56"/>
      <c r="I2533" s="56" t="s">
        <v>37</v>
      </c>
      <c r="J2533" s="56">
        <v>20</v>
      </c>
      <c r="K2533" s="56"/>
      <c r="L2533" s="56"/>
      <c r="M2533" s="56" t="str">
        <f t="shared" si="78"/>
        <v>TB_INV_STOCK_IO_BACK.SLIP_NO</v>
      </c>
      <c r="N2533" s="54" t="str">
        <f t="shared" si="79"/>
        <v>재고수불백업^TB_INV_STOCK_IO_BACK^전표번호^SLIP_NO^^VARCHAR2^20^^</v>
      </c>
    </row>
    <row r="2534" spans="1:14" x14ac:dyDescent="0.25">
      <c r="A2534" s="56" t="s">
        <v>438</v>
      </c>
      <c r="B2534" s="56"/>
      <c r="C2534" s="56" t="s">
        <v>1194</v>
      </c>
      <c r="D2534" s="56" t="s">
        <v>1195</v>
      </c>
      <c r="E2534" s="56" t="s">
        <v>480</v>
      </c>
      <c r="F2534" s="56" t="s">
        <v>481</v>
      </c>
      <c r="G2534" s="56"/>
      <c r="H2534" s="56"/>
      <c r="I2534" s="56" t="s">
        <v>37</v>
      </c>
      <c r="J2534" s="56">
        <v>2</v>
      </c>
      <c r="K2534" s="56"/>
      <c r="L2534" s="56"/>
      <c r="M2534" s="56" t="str">
        <f t="shared" si="78"/>
        <v>TB_INV_STOCK_IO_BACK.POS_NO</v>
      </c>
      <c r="N2534" s="54" t="str">
        <f t="shared" si="79"/>
        <v>재고수불백업^TB_INV_STOCK_IO_BACK^POS번호^POS_NO^^VARCHAR2^2^^</v>
      </c>
    </row>
    <row r="2535" spans="1:14" x14ac:dyDescent="0.25">
      <c r="A2535" s="56" t="s">
        <v>438</v>
      </c>
      <c r="B2535" s="56"/>
      <c r="C2535" s="56" t="s">
        <v>1194</v>
      </c>
      <c r="D2535" s="56" t="s">
        <v>1195</v>
      </c>
      <c r="E2535" s="56" t="s">
        <v>2502</v>
      </c>
      <c r="F2535" s="56" t="s">
        <v>2503</v>
      </c>
      <c r="G2535" s="56"/>
      <c r="H2535" s="56"/>
      <c r="I2535" s="56" t="s">
        <v>37</v>
      </c>
      <c r="J2535" s="56">
        <v>20</v>
      </c>
      <c r="K2535" s="56"/>
      <c r="L2535" s="56"/>
      <c r="M2535" s="56" t="str">
        <f t="shared" si="78"/>
        <v>TB_INV_STOCK_IO_BACK.DTL_NO</v>
      </c>
      <c r="N2535" s="54" t="str">
        <f t="shared" si="79"/>
        <v>재고수불백업^TB_INV_STOCK_IO_BACK^상세번호^DTL_NO^^VARCHAR2^20^^</v>
      </c>
    </row>
    <row r="2536" spans="1:14" x14ac:dyDescent="0.25">
      <c r="A2536" s="56" t="s">
        <v>438</v>
      </c>
      <c r="B2536" s="56"/>
      <c r="C2536" s="56" t="s">
        <v>1194</v>
      </c>
      <c r="D2536" s="56" t="s">
        <v>1195</v>
      </c>
      <c r="E2536" s="56" t="s">
        <v>2504</v>
      </c>
      <c r="F2536" s="56" t="s">
        <v>2505</v>
      </c>
      <c r="G2536" s="56"/>
      <c r="H2536" s="56"/>
      <c r="I2536" s="56" t="s">
        <v>110</v>
      </c>
      <c r="J2536" s="56" t="s">
        <v>476</v>
      </c>
      <c r="K2536" s="56" t="s">
        <v>52</v>
      </c>
      <c r="L2536" s="56">
        <v>0</v>
      </c>
      <c r="M2536" s="56" t="str">
        <f t="shared" si="78"/>
        <v>TB_INV_STOCK_IO_BACK.IO_QTY</v>
      </c>
      <c r="N2536" s="54" t="str">
        <f t="shared" si="79"/>
        <v>재고수불백업^TB_INV_STOCK_IO_BACK^수불수량^IO_QTY^^NUMBER^20,5^Y^0</v>
      </c>
    </row>
    <row r="2537" spans="1:14" x14ac:dyDescent="0.25">
      <c r="A2537" s="56" t="s">
        <v>438</v>
      </c>
      <c r="B2537" s="56"/>
      <c r="C2537" s="56" t="s">
        <v>1194</v>
      </c>
      <c r="D2537" s="56" t="s">
        <v>1195</v>
      </c>
      <c r="E2537" s="56" t="s">
        <v>2506</v>
      </c>
      <c r="F2537" s="56" t="s">
        <v>2507</v>
      </c>
      <c r="G2537" s="56"/>
      <c r="H2537" s="56"/>
      <c r="I2537" s="56" t="s">
        <v>110</v>
      </c>
      <c r="J2537" s="56" t="s">
        <v>476</v>
      </c>
      <c r="K2537" s="56" t="s">
        <v>52</v>
      </c>
      <c r="L2537" s="56">
        <v>0</v>
      </c>
      <c r="M2537" s="56" t="str">
        <f t="shared" si="78"/>
        <v>TB_INV_STOCK_IO_BACK.IO_AMT</v>
      </c>
      <c r="N2537" s="54" t="str">
        <f t="shared" si="79"/>
        <v>재고수불백업^TB_INV_STOCK_IO_BACK^수불금액^IO_AMT^^NUMBER^20,5^Y^0</v>
      </c>
    </row>
    <row r="2538" spans="1:14" x14ac:dyDescent="0.25">
      <c r="A2538" s="56" t="s">
        <v>438</v>
      </c>
      <c r="B2538" s="56"/>
      <c r="C2538" s="56" t="s">
        <v>1194</v>
      </c>
      <c r="D2538" s="56" t="s">
        <v>1195</v>
      </c>
      <c r="E2538" s="56" t="s">
        <v>1716</v>
      </c>
      <c r="F2538" s="56" t="s">
        <v>1717</v>
      </c>
      <c r="G2538" s="56"/>
      <c r="H2538" s="56"/>
      <c r="I2538" s="56" t="s">
        <v>37</v>
      </c>
      <c r="J2538" s="56">
        <v>1</v>
      </c>
      <c r="K2538" s="56" t="s">
        <v>52</v>
      </c>
      <c r="L2538" s="56"/>
      <c r="M2538" s="56" t="str">
        <f t="shared" si="78"/>
        <v>TB_INV_STOCK_IO_BACK.PROC_YN</v>
      </c>
      <c r="N2538" s="54" t="str">
        <f t="shared" si="79"/>
        <v>재고수불백업^TB_INV_STOCK_IO_BACK^처리여부^PROC_YN^^VARCHAR2^1^Y^</v>
      </c>
    </row>
    <row r="2539" spans="1:14" x14ac:dyDescent="0.25">
      <c r="A2539" s="56" t="s">
        <v>438</v>
      </c>
      <c r="B2539" s="56"/>
      <c r="C2539" s="56" t="s">
        <v>1194</v>
      </c>
      <c r="D2539" s="56" t="s">
        <v>1195</v>
      </c>
      <c r="E2539" s="56" t="s">
        <v>53</v>
      </c>
      <c r="F2539" s="56" t="s">
        <v>54</v>
      </c>
      <c r="G2539" s="56"/>
      <c r="H2539" s="56"/>
      <c r="I2539" s="56" t="s">
        <v>37</v>
      </c>
      <c r="J2539" s="56">
        <v>14</v>
      </c>
      <c r="K2539" s="56" t="s">
        <v>52</v>
      </c>
      <c r="L2539" s="56"/>
      <c r="M2539" s="56" t="str">
        <f t="shared" si="78"/>
        <v>TB_INV_STOCK_IO_BACK.REG_DTM</v>
      </c>
      <c r="N2539" s="54" t="str">
        <f t="shared" si="79"/>
        <v>재고수불백업^TB_INV_STOCK_IO_BACK^등록일시^REG_DTM^^VARCHAR2^14^Y^</v>
      </c>
    </row>
    <row r="2540" spans="1:14" x14ac:dyDescent="0.25">
      <c r="A2540" s="56" t="s">
        <v>438</v>
      </c>
      <c r="B2540" s="56"/>
      <c r="C2540" s="56" t="s">
        <v>1194</v>
      </c>
      <c r="D2540" s="56" t="s">
        <v>1195</v>
      </c>
      <c r="E2540" s="56" t="s">
        <v>55</v>
      </c>
      <c r="F2540" s="56" t="s">
        <v>56</v>
      </c>
      <c r="G2540" s="56"/>
      <c r="H2540" s="56"/>
      <c r="I2540" s="56" t="s">
        <v>37</v>
      </c>
      <c r="J2540" s="56">
        <v>32</v>
      </c>
      <c r="K2540" s="56" t="s">
        <v>52</v>
      </c>
      <c r="L2540" s="56"/>
      <c r="M2540" s="56" t="str">
        <f t="shared" si="78"/>
        <v>TB_INV_STOCK_IO_BACK.REGR_ID</v>
      </c>
      <c r="N2540" s="54" t="str">
        <f t="shared" si="79"/>
        <v>재고수불백업^TB_INV_STOCK_IO_BACK^등록자ID^REGR_ID^^VARCHAR2^32^Y^</v>
      </c>
    </row>
    <row r="2541" spans="1:14" x14ac:dyDescent="0.25">
      <c r="A2541" s="56" t="s">
        <v>438</v>
      </c>
      <c r="B2541" s="56"/>
      <c r="C2541" s="56" t="s">
        <v>350</v>
      </c>
      <c r="D2541" s="56" t="s">
        <v>351</v>
      </c>
      <c r="E2541" s="56" t="s">
        <v>2032</v>
      </c>
      <c r="F2541" s="56" t="s">
        <v>2033</v>
      </c>
      <c r="G2541" s="56" t="s">
        <v>52</v>
      </c>
      <c r="H2541" s="56"/>
      <c r="I2541" s="56" t="s">
        <v>37</v>
      </c>
      <c r="J2541" s="56">
        <v>8</v>
      </c>
      <c r="K2541" s="56" t="s">
        <v>52</v>
      </c>
      <c r="L2541" s="56"/>
      <c r="M2541" s="56" t="str">
        <f t="shared" si="78"/>
        <v>TB_INV_STOCK_IO_LOG.IO_DT</v>
      </c>
      <c r="N2541" s="54" t="str">
        <f t="shared" si="79"/>
        <v>재고수불이력^TB_INV_STOCK_IO_LOG^수불일자^IO_DT^Y^VARCHAR2^8^Y^</v>
      </c>
    </row>
    <row r="2542" spans="1:14" x14ac:dyDescent="0.25">
      <c r="A2542" s="56" t="s">
        <v>438</v>
      </c>
      <c r="B2542" s="56"/>
      <c r="C2542" s="56" t="s">
        <v>350</v>
      </c>
      <c r="D2542" s="56" t="s">
        <v>351</v>
      </c>
      <c r="E2542" s="56" t="s">
        <v>2496</v>
      </c>
      <c r="F2542" s="56" t="s">
        <v>2497</v>
      </c>
      <c r="G2542" s="56" t="s">
        <v>52</v>
      </c>
      <c r="H2542" s="56"/>
      <c r="I2542" s="56" t="s">
        <v>110</v>
      </c>
      <c r="J2542" s="56">
        <v>8</v>
      </c>
      <c r="K2542" s="56" t="s">
        <v>52</v>
      </c>
      <c r="L2542" s="56"/>
      <c r="M2542" s="56" t="str">
        <f t="shared" si="78"/>
        <v>TB_INV_STOCK_IO_LOG.IO_SEQ</v>
      </c>
      <c r="N2542" s="54" t="str">
        <f t="shared" si="79"/>
        <v>재고수불이력^TB_INV_STOCK_IO_LOG^수불일련번호^IO_SEQ^Y^NUMBER^8^Y^</v>
      </c>
    </row>
    <row r="2543" spans="1:14" x14ac:dyDescent="0.25">
      <c r="A2543" s="56" t="s">
        <v>438</v>
      </c>
      <c r="B2543" s="56"/>
      <c r="C2543" s="56" t="s">
        <v>350</v>
      </c>
      <c r="D2543" s="56" t="s">
        <v>351</v>
      </c>
      <c r="E2543" s="56" t="s">
        <v>472</v>
      </c>
      <c r="F2543" s="56" t="s">
        <v>64</v>
      </c>
      <c r="G2543" s="56"/>
      <c r="H2543" s="56"/>
      <c r="I2543" s="56" t="s">
        <v>37</v>
      </c>
      <c r="J2543" s="56">
        <v>10</v>
      </c>
      <c r="K2543" s="56" t="s">
        <v>52</v>
      </c>
      <c r="L2543" s="56"/>
      <c r="M2543" s="56" t="str">
        <f t="shared" si="78"/>
        <v>TB_INV_STOCK_IO_LOG.SHOP_CD</v>
      </c>
      <c r="N2543" s="54" t="str">
        <f t="shared" si="79"/>
        <v>재고수불이력^TB_INV_STOCK_IO_LOG^매장코드^SHOP_CD^^VARCHAR2^10^Y^</v>
      </c>
    </row>
    <row r="2544" spans="1:14" x14ac:dyDescent="0.25">
      <c r="A2544" s="56" t="s">
        <v>438</v>
      </c>
      <c r="B2544" s="56"/>
      <c r="C2544" s="56" t="s">
        <v>350</v>
      </c>
      <c r="D2544" s="56" t="s">
        <v>351</v>
      </c>
      <c r="E2544" s="56" t="s">
        <v>829</v>
      </c>
      <c r="F2544" s="56" t="s">
        <v>838</v>
      </c>
      <c r="G2544" s="56"/>
      <c r="H2544" s="56"/>
      <c r="I2544" s="56" t="s">
        <v>37</v>
      </c>
      <c r="J2544" s="56">
        <v>20</v>
      </c>
      <c r="K2544" s="56" t="s">
        <v>52</v>
      </c>
      <c r="L2544" s="56"/>
      <c r="M2544" s="56" t="str">
        <f t="shared" si="78"/>
        <v>TB_INV_STOCK_IO_LOG.ITEM_CD</v>
      </c>
      <c r="N2544" s="54" t="str">
        <f t="shared" si="79"/>
        <v>재고수불이력^TB_INV_STOCK_IO_LOG^품목코드^ITEM_CD^^VARCHAR2^20^Y^</v>
      </c>
    </row>
    <row r="2545" spans="1:14" x14ac:dyDescent="0.25">
      <c r="A2545" s="56" t="s">
        <v>438</v>
      </c>
      <c r="B2545" s="56"/>
      <c r="C2545" s="56" t="s">
        <v>350</v>
      </c>
      <c r="D2545" s="56" t="s">
        <v>351</v>
      </c>
      <c r="E2545" s="56" t="s">
        <v>2498</v>
      </c>
      <c r="F2545" s="56" t="s">
        <v>2499</v>
      </c>
      <c r="G2545" s="56"/>
      <c r="H2545" s="56"/>
      <c r="I2545" s="56" t="s">
        <v>37</v>
      </c>
      <c r="J2545" s="56">
        <v>3</v>
      </c>
      <c r="K2545" s="56" t="s">
        <v>52</v>
      </c>
      <c r="L2545" s="56"/>
      <c r="M2545" s="56" t="str">
        <f t="shared" ref="M2545:M2608" si="80">CONCATENATE(D2545,".",F2545)</f>
        <v>TB_INV_STOCK_IO_LOG.IO_DIV_CD</v>
      </c>
      <c r="N2545" s="54" t="str">
        <f t="shared" si="79"/>
        <v>재고수불이력^TB_INV_STOCK_IO_LOG^수불구분코드^IO_DIV_CD^^VARCHAR2^3^Y^</v>
      </c>
    </row>
    <row r="2546" spans="1:14" x14ac:dyDescent="0.25">
      <c r="A2546" s="56" t="s">
        <v>438</v>
      </c>
      <c r="B2546" s="56"/>
      <c r="C2546" s="56" t="s">
        <v>350</v>
      </c>
      <c r="D2546" s="56" t="s">
        <v>351</v>
      </c>
      <c r="E2546" s="56" t="s">
        <v>1804</v>
      </c>
      <c r="F2546" s="56" t="s">
        <v>1805</v>
      </c>
      <c r="G2546" s="56"/>
      <c r="H2546" s="56"/>
      <c r="I2546" s="56" t="s">
        <v>37</v>
      </c>
      <c r="J2546" s="56">
        <v>8</v>
      </c>
      <c r="K2546" s="56"/>
      <c r="L2546" s="56"/>
      <c r="M2546" s="56" t="str">
        <f t="shared" si="80"/>
        <v>TB_INV_STOCK_IO_LOG.APPLY_DT</v>
      </c>
      <c r="N2546" s="54" t="str">
        <f t="shared" si="79"/>
        <v>재고수불이력^TB_INV_STOCK_IO_LOG^적용일자^APPLY_DT^^VARCHAR2^8^^</v>
      </c>
    </row>
    <row r="2547" spans="1:14" x14ac:dyDescent="0.25">
      <c r="A2547" s="56" t="s">
        <v>438</v>
      </c>
      <c r="B2547" s="56"/>
      <c r="C2547" s="56" t="s">
        <v>350</v>
      </c>
      <c r="D2547" s="56" t="s">
        <v>351</v>
      </c>
      <c r="E2547" s="56" t="s">
        <v>2500</v>
      </c>
      <c r="F2547" s="56" t="s">
        <v>2501</v>
      </c>
      <c r="G2547" s="56"/>
      <c r="H2547" s="56"/>
      <c r="I2547" s="56" t="s">
        <v>37</v>
      </c>
      <c r="J2547" s="56">
        <v>20</v>
      </c>
      <c r="K2547" s="56"/>
      <c r="L2547" s="56"/>
      <c r="M2547" s="56" t="str">
        <f t="shared" si="80"/>
        <v>TB_INV_STOCK_IO_LOG.SLIP_NO</v>
      </c>
      <c r="N2547" s="54" t="str">
        <f t="shared" si="79"/>
        <v>재고수불이력^TB_INV_STOCK_IO_LOG^전표번호^SLIP_NO^^VARCHAR2^20^^</v>
      </c>
    </row>
    <row r="2548" spans="1:14" x14ac:dyDescent="0.25">
      <c r="A2548" s="56" t="s">
        <v>438</v>
      </c>
      <c r="B2548" s="56"/>
      <c r="C2548" s="56" t="s">
        <v>350</v>
      </c>
      <c r="D2548" s="56" t="s">
        <v>351</v>
      </c>
      <c r="E2548" s="56" t="s">
        <v>480</v>
      </c>
      <c r="F2548" s="56" t="s">
        <v>481</v>
      </c>
      <c r="G2548" s="56"/>
      <c r="H2548" s="56"/>
      <c r="I2548" s="56" t="s">
        <v>37</v>
      </c>
      <c r="J2548" s="56">
        <v>2</v>
      </c>
      <c r="K2548" s="56"/>
      <c r="L2548" s="56"/>
      <c r="M2548" s="56" t="str">
        <f t="shared" si="80"/>
        <v>TB_INV_STOCK_IO_LOG.POS_NO</v>
      </c>
      <c r="N2548" s="54" t="str">
        <f t="shared" si="79"/>
        <v>재고수불이력^TB_INV_STOCK_IO_LOG^POS번호^POS_NO^^VARCHAR2^2^^</v>
      </c>
    </row>
    <row r="2549" spans="1:14" x14ac:dyDescent="0.25">
      <c r="A2549" s="56" t="s">
        <v>438</v>
      </c>
      <c r="B2549" s="56"/>
      <c r="C2549" s="56" t="s">
        <v>350</v>
      </c>
      <c r="D2549" s="56" t="s">
        <v>351</v>
      </c>
      <c r="E2549" s="56" t="s">
        <v>2502</v>
      </c>
      <c r="F2549" s="56" t="s">
        <v>2503</v>
      </c>
      <c r="G2549" s="56"/>
      <c r="H2549" s="56"/>
      <c r="I2549" s="56" t="s">
        <v>37</v>
      </c>
      <c r="J2549" s="56">
        <v>20</v>
      </c>
      <c r="K2549" s="56"/>
      <c r="L2549" s="56"/>
      <c r="M2549" s="56" t="str">
        <f t="shared" si="80"/>
        <v>TB_INV_STOCK_IO_LOG.DTL_NO</v>
      </c>
      <c r="N2549" s="54" t="str">
        <f t="shared" si="79"/>
        <v>재고수불이력^TB_INV_STOCK_IO_LOG^상세번호^DTL_NO^^VARCHAR2^20^^</v>
      </c>
    </row>
    <row r="2550" spans="1:14" x14ac:dyDescent="0.25">
      <c r="A2550" s="56" t="s">
        <v>438</v>
      </c>
      <c r="B2550" s="56"/>
      <c r="C2550" s="56" t="s">
        <v>350</v>
      </c>
      <c r="D2550" s="56" t="s">
        <v>351</v>
      </c>
      <c r="E2550" s="56" t="s">
        <v>2504</v>
      </c>
      <c r="F2550" s="56" t="s">
        <v>2505</v>
      </c>
      <c r="G2550" s="56"/>
      <c r="H2550" s="56"/>
      <c r="I2550" s="56" t="s">
        <v>110</v>
      </c>
      <c r="J2550" s="56" t="s">
        <v>476</v>
      </c>
      <c r="K2550" s="56" t="s">
        <v>52</v>
      </c>
      <c r="L2550" s="56">
        <v>0</v>
      </c>
      <c r="M2550" s="56" t="str">
        <f t="shared" si="80"/>
        <v>TB_INV_STOCK_IO_LOG.IO_QTY</v>
      </c>
      <c r="N2550" s="54" t="str">
        <f t="shared" si="79"/>
        <v>재고수불이력^TB_INV_STOCK_IO_LOG^수불수량^IO_QTY^^NUMBER^20,5^Y^0</v>
      </c>
    </row>
    <row r="2551" spans="1:14" x14ac:dyDescent="0.25">
      <c r="A2551" s="56" t="s">
        <v>438</v>
      </c>
      <c r="B2551" s="56"/>
      <c r="C2551" s="56" t="s">
        <v>350</v>
      </c>
      <c r="D2551" s="56" t="s">
        <v>351</v>
      </c>
      <c r="E2551" s="56" t="s">
        <v>2506</v>
      </c>
      <c r="F2551" s="56" t="s">
        <v>2507</v>
      </c>
      <c r="G2551" s="56"/>
      <c r="H2551" s="56"/>
      <c r="I2551" s="56" t="s">
        <v>110</v>
      </c>
      <c r="J2551" s="56" t="s">
        <v>476</v>
      </c>
      <c r="K2551" s="56" t="s">
        <v>52</v>
      </c>
      <c r="L2551" s="56">
        <v>0</v>
      </c>
      <c r="M2551" s="56" t="str">
        <f t="shared" si="80"/>
        <v>TB_INV_STOCK_IO_LOG.IO_AMT</v>
      </c>
      <c r="N2551" s="54" t="str">
        <f t="shared" si="79"/>
        <v>재고수불이력^TB_INV_STOCK_IO_LOG^수불금액^IO_AMT^^NUMBER^20,5^Y^0</v>
      </c>
    </row>
    <row r="2552" spans="1:14" x14ac:dyDescent="0.25">
      <c r="A2552" s="56" t="s">
        <v>438</v>
      </c>
      <c r="B2552" s="56"/>
      <c r="C2552" s="56" t="s">
        <v>350</v>
      </c>
      <c r="D2552" s="56" t="s">
        <v>351</v>
      </c>
      <c r="E2552" s="56" t="s">
        <v>1716</v>
      </c>
      <c r="F2552" s="56" t="s">
        <v>1717</v>
      </c>
      <c r="G2552" s="56"/>
      <c r="H2552" s="56"/>
      <c r="I2552" s="56" t="s">
        <v>37</v>
      </c>
      <c r="J2552" s="56">
        <v>1</v>
      </c>
      <c r="K2552" s="56" t="s">
        <v>52</v>
      </c>
      <c r="L2552" s="56"/>
      <c r="M2552" s="56" t="str">
        <f t="shared" si="80"/>
        <v>TB_INV_STOCK_IO_LOG.PROC_YN</v>
      </c>
      <c r="N2552" s="54" t="str">
        <f t="shared" si="79"/>
        <v>재고수불이력^TB_INV_STOCK_IO_LOG^처리여부^PROC_YN^^VARCHAR2^1^Y^</v>
      </c>
    </row>
    <row r="2553" spans="1:14" x14ac:dyDescent="0.25">
      <c r="A2553" s="56" t="s">
        <v>438</v>
      </c>
      <c r="B2553" s="56"/>
      <c r="C2553" s="56" t="s">
        <v>350</v>
      </c>
      <c r="D2553" s="56" t="s">
        <v>351</v>
      </c>
      <c r="E2553" s="56" t="s">
        <v>53</v>
      </c>
      <c r="F2553" s="56" t="s">
        <v>54</v>
      </c>
      <c r="G2553" s="56"/>
      <c r="H2553" s="56"/>
      <c r="I2553" s="56" t="s">
        <v>37</v>
      </c>
      <c r="J2553" s="56">
        <v>14</v>
      </c>
      <c r="K2553" s="56" t="s">
        <v>52</v>
      </c>
      <c r="L2553" s="56"/>
      <c r="M2553" s="56" t="str">
        <f t="shared" si="80"/>
        <v>TB_INV_STOCK_IO_LOG.REG_DTM</v>
      </c>
      <c r="N2553" s="54" t="str">
        <f t="shared" si="79"/>
        <v>재고수불이력^TB_INV_STOCK_IO_LOG^등록일시^REG_DTM^^VARCHAR2^14^Y^</v>
      </c>
    </row>
    <row r="2554" spans="1:14" x14ac:dyDescent="0.25">
      <c r="A2554" s="56" t="s">
        <v>438</v>
      </c>
      <c r="B2554" s="56"/>
      <c r="C2554" s="56" t="s">
        <v>350</v>
      </c>
      <c r="D2554" s="56" t="s">
        <v>351</v>
      </c>
      <c r="E2554" s="56" t="s">
        <v>55</v>
      </c>
      <c r="F2554" s="56" t="s">
        <v>56</v>
      </c>
      <c r="G2554" s="56"/>
      <c r="H2554" s="56"/>
      <c r="I2554" s="56" t="s">
        <v>37</v>
      </c>
      <c r="J2554" s="56">
        <v>32</v>
      </c>
      <c r="K2554" s="56" t="s">
        <v>52</v>
      </c>
      <c r="L2554" s="56"/>
      <c r="M2554" s="56" t="str">
        <f t="shared" si="80"/>
        <v>TB_INV_STOCK_IO_LOG.REGR_ID</v>
      </c>
      <c r="N2554" s="54" t="str">
        <f t="shared" si="79"/>
        <v>재고수불이력^TB_INV_STOCK_IO_LOG^등록자ID^REGR_ID^^VARCHAR2^32^Y^</v>
      </c>
    </row>
    <row r="2555" spans="1:14" x14ac:dyDescent="0.25">
      <c r="A2555" s="56" t="s">
        <v>438</v>
      </c>
      <c r="B2555" s="56"/>
      <c r="C2555" s="56" t="s">
        <v>342</v>
      </c>
      <c r="D2555" s="56" t="s">
        <v>343</v>
      </c>
      <c r="E2555" s="56" t="s">
        <v>472</v>
      </c>
      <c r="F2555" s="56" t="s">
        <v>64</v>
      </c>
      <c r="G2555" s="56" t="s">
        <v>52</v>
      </c>
      <c r="H2555" s="56"/>
      <c r="I2555" s="56" t="s">
        <v>37</v>
      </c>
      <c r="J2555" s="56">
        <v>10</v>
      </c>
      <c r="K2555" s="56" t="s">
        <v>52</v>
      </c>
      <c r="L2555" s="56"/>
      <c r="M2555" s="56" t="str">
        <f t="shared" si="80"/>
        <v>TB_INV_STOCK_INVCHK.SHOP_CD</v>
      </c>
      <c r="N2555" s="54" t="str">
        <f t="shared" si="79"/>
        <v>재고실사^TB_INV_STOCK_INVCHK^매장코드^SHOP_CD^Y^VARCHAR2^10^Y^</v>
      </c>
    </row>
    <row r="2556" spans="1:14" x14ac:dyDescent="0.25">
      <c r="A2556" s="56" t="s">
        <v>438</v>
      </c>
      <c r="B2556" s="56"/>
      <c r="C2556" s="56" t="s">
        <v>342</v>
      </c>
      <c r="D2556" s="56" t="s">
        <v>343</v>
      </c>
      <c r="E2556" s="56" t="s">
        <v>2508</v>
      </c>
      <c r="F2556" s="56" t="s">
        <v>2509</v>
      </c>
      <c r="G2556" s="56" t="s">
        <v>52</v>
      </c>
      <c r="H2556" s="56"/>
      <c r="I2556" s="56" t="s">
        <v>37</v>
      </c>
      <c r="J2556" s="56">
        <v>20</v>
      </c>
      <c r="K2556" s="56" t="s">
        <v>52</v>
      </c>
      <c r="L2556" s="56"/>
      <c r="M2556" s="56" t="str">
        <f t="shared" si="80"/>
        <v>TB_INV_STOCK_INVCHK.STOCK_INVCHK_NO</v>
      </c>
      <c r="N2556" s="54" t="str">
        <f t="shared" si="79"/>
        <v>재고실사^TB_INV_STOCK_INVCHK^재고실사번호^STOCK_INVCHK_NO^Y^VARCHAR2^20^Y^</v>
      </c>
    </row>
    <row r="2557" spans="1:14" x14ac:dyDescent="0.25">
      <c r="A2557" s="56" t="s">
        <v>438</v>
      </c>
      <c r="B2557" s="56"/>
      <c r="C2557" s="56" t="s">
        <v>342</v>
      </c>
      <c r="D2557" s="56" t="s">
        <v>343</v>
      </c>
      <c r="E2557" s="56" t="s">
        <v>1168</v>
      </c>
      <c r="F2557" s="56" t="s">
        <v>1169</v>
      </c>
      <c r="G2557" s="56"/>
      <c r="H2557" s="56"/>
      <c r="I2557" s="56" t="s">
        <v>37</v>
      </c>
      <c r="J2557" s="56">
        <v>10</v>
      </c>
      <c r="K2557" s="56" t="s">
        <v>52</v>
      </c>
      <c r="L2557" s="56"/>
      <c r="M2557" s="56" t="str">
        <f t="shared" si="80"/>
        <v>TB_INV_STOCK_INVCHK.BRAND_CD</v>
      </c>
      <c r="N2557" s="54" t="str">
        <f t="shared" si="79"/>
        <v>재고실사^TB_INV_STOCK_INVCHK^브랜드코드^BRAND_CD^^VARCHAR2^10^Y^</v>
      </c>
    </row>
    <row r="2558" spans="1:14" x14ac:dyDescent="0.25">
      <c r="A2558" s="56" t="s">
        <v>438</v>
      </c>
      <c r="B2558" s="56"/>
      <c r="C2558" s="56" t="s">
        <v>342</v>
      </c>
      <c r="D2558" s="56" t="s">
        <v>343</v>
      </c>
      <c r="E2558" s="56" t="s">
        <v>1515</v>
      </c>
      <c r="F2558" s="56" t="s">
        <v>1516</v>
      </c>
      <c r="G2558" s="56"/>
      <c r="H2558" s="56"/>
      <c r="I2558" s="56" t="s">
        <v>37</v>
      </c>
      <c r="J2558" s="56">
        <v>8</v>
      </c>
      <c r="K2558" s="56" t="s">
        <v>52</v>
      </c>
      <c r="L2558" s="56"/>
      <c r="M2558" s="56" t="str">
        <f t="shared" si="80"/>
        <v>TB_INV_STOCK_INVCHK.INVCHK_DT</v>
      </c>
      <c r="N2558" s="54" t="str">
        <f t="shared" si="79"/>
        <v>재고실사^TB_INV_STOCK_INVCHK^실사일자^INVCHK_DT^^VARCHAR2^8^Y^</v>
      </c>
    </row>
    <row r="2559" spans="1:14" x14ac:dyDescent="0.25">
      <c r="A2559" s="56" t="s">
        <v>438</v>
      </c>
      <c r="B2559" s="56"/>
      <c r="C2559" s="56" t="s">
        <v>342</v>
      </c>
      <c r="D2559" s="56" t="s">
        <v>343</v>
      </c>
      <c r="E2559" s="56" t="s">
        <v>2510</v>
      </c>
      <c r="F2559" s="56" t="s">
        <v>2511</v>
      </c>
      <c r="G2559" s="56"/>
      <c r="H2559" s="56"/>
      <c r="I2559" s="56" t="s">
        <v>37</v>
      </c>
      <c r="J2559" s="56">
        <v>3</v>
      </c>
      <c r="K2559" s="56" t="s">
        <v>52</v>
      </c>
      <c r="L2559" s="56"/>
      <c r="M2559" s="56" t="str">
        <f t="shared" si="80"/>
        <v>TB_INV_STOCK_INVCHK.INVCHK_STAT_CD</v>
      </c>
      <c r="N2559" s="54" t="str">
        <f t="shared" si="79"/>
        <v>재고실사^TB_INV_STOCK_INVCHK^실사상태코드^INVCHK_STAT_CD^^VARCHAR2^3^Y^</v>
      </c>
    </row>
    <row r="2560" spans="1:14" x14ac:dyDescent="0.25">
      <c r="A2560" s="56" t="s">
        <v>438</v>
      </c>
      <c r="B2560" s="56"/>
      <c r="C2560" s="56" t="s">
        <v>342</v>
      </c>
      <c r="D2560" s="56" t="s">
        <v>343</v>
      </c>
      <c r="E2560" s="56" t="s">
        <v>2512</v>
      </c>
      <c r="F2560" s="56" t="s">
        <v>2513</v>
      </c>
      <c r="G2560" s="56"/>
      <c r="H2560" s="56"/>
      <c r="I2560" s="56" t="s">
        <v>37</v>
      </c>
      <c r="J2560" s="56">
        <v>3</v>
      </c>
      <c r="K2560" s="56" t="s">
        <v>52</v>
      </c>
      <c r="L2560" s="56"/>
      <c r="M2560" s="56" t="str">
        <f t="shared" si="80"/>
        <v>TB_INV_STOCK_INVCHK.INVCHK_TP_CD</v>
      </c>
      <c r="N2560" s="54" t="str">
        <f t="shared" si="79"/>
        <v>재고실사^TB_INV_STOCK_INVCHK^실사유형코드^INVCHK_TP_CD^^VARCHAR2^3^Y^</v>
      </c>
    </row>
    <row r="2561" spans="1:14" x14ac:dyDescent="0.25">
      <c r="A2561" s="56" t="s">
        <v>438</v>
      </c>
      <c r="B2561" s="56"/>
      <c r="C2561" s="56" t="s">
        <v>342</v>
      </c>
      <c r="D2561" s="56" t="s">
        <v>343</v>
      </c>
      <c r="E2561" s="56" t="s">
        <v>2514</v>
      </c>
      <c r="F2561" s="56" t="s">
        <v>2515</v>
      </c>
      <c r="G2561" s="56"/>
      <c r="H2561" s="56"/>
      <c r="I2561" s="56" t="s">
        <v>37</v>
      </c>
      <c r="J2561" s="56">
        <v>2</v>
      </c>
      <c r="K2561" s="56" t="s">
        <v>52</v>
      </c>
      <c r="L2561" s="56"/>
      <c r="M2561" s="56" t="str">
        <f t="shared" si="80"/>
        <v>TB_INV_STOCK_INVCHK.STOCK_STAT_CD</v>
      </c>
      <c r="N2561" s="54" t="str">
        <f t="shared" si="79"/>
        <v>재고실사^TB_INV_STOCK_INVCHK^재고상태코드^STOCK_STAT_CD^^VARCHAR2^2^Y^</v>
      </c>
    </row>
    <row r="2562" spans="1:14" x14ac:dyDescent="0.25">
      <c r="A2562" s="56" t="s">
        <v>438</v>
      </c>
      <c r="B2562" s="56"/>
      <c r="C2562" s="56" t="s">
        <v>342</v>
      </c>
      <c r="D2562" s="56" t="s">
        <v>343</v>
      </c>
      <c r="E2562" s="56" t="s">
        <v>1789</v>
      </c>
      <c r="F2562" s="56" t="s">
        <v>1790</v>
      </c>
      <c r="G2562" s="56"/>
      <c r="H2562" s="56"/>
      <c r="I2562" s="56" t="s">
        <v>37</v>
      </c>
      <c r="J2562" s="56">
        <v>14</v>
      </c>
      <c r="K2562" s="56"/>
      <c r="L2562" s="56"/>
      <c r="M2562" s="56" t="str">
        <f t="shared" si="80"/>
        <v>TB_INV_STOCK_INVCHK.CONF_DTM</v>
      </c>
      <c r="N2562" s="54" t="str">
        <f t="shared" si="79"/>
        <v>재고실사^TB_INV_STOCK_INVCHK^확정일시^CONF_DTM^^VARCHAR2^14^^</v>
      </c>
    </row>
    <row r="2563" spans="1:14" x14ac:dyDescent="0.25">
      <c r="A2563" s="56" t="s">
        <v>438</v>
      </c>
      <c r="B2563" s="56"/>
      <c r="C2563" s="56" t="s">
        <v>342</v>
      </c>
      <c r="D2563" s="56" t="s">
        <v>343</v>
      </c>
      <c r="E2563" s="56" t="s">
        <v>1768</v>
      </c>
      <c r="F2563" s="56" t="s">
        <v>1769</v>
      </c>
      <c r="G2563" s="56"/>
      <c r="H2563" s="56"/>
      <c r="I2563" s="56" t="s">
        <v>37</v>
      </c>
      <c r="J2563" s="56">
        <v>32</v>
      </c>
      <c r="K2563" s="56"/>
      <c r="L2563" s="56"/>
      <c r="M2563" s="56" t="str">
        <f t="shared" si="80"/>
        <v>TB_INV_STOCK_INVCHK.CONFR_ID</v>
      </c>
      <c r="N2563" s="54" t="str">
        <f t="shared" ref="N2563:N2626" si="81">SUBSTITUTE(CONCATENATE(C2563,"^",D2563,"^",E2563,"^",F2563,"^",G2563,"^",I2563,"^",J2563,"^",K2563,"^",TRIM(L2563)),"~","-")</f>
        <v>재고실사^TB_INV_STOCK_INVCHK^확정자ID^CONFR_ID^^VARCHAR2^32^^</v>
      </c>
    </row>
    <row r="2564" spans="1:14" x14ac:dyDescent="0.25">
      <c r="A2564" s="56" t="s">
        <v>438</v>
      </c>
      <c r="B2564" s="56"/>
      <c r="C2564" s="56" t="s">
        <v>342</v>
      </c>
      <c r="D2564" s="56" t="s">
        <v>343</v>
      </c>
      <c r="E2564" s="56" t="s">
        <v>50</v>
      </c>
      <c r="F2564" s="56" t="s">
        <v>51</v>
      </c>
      <c r="G2564" s="56"/>
      <c r="H2564" s="56"/>
      <c r="I2564" s="56" t="s">
        <v>37</v>
      </c>
      <c r="J2564" s="56">
        <v>1</v>
      </c>
      <c r="K2564" s="56" t="s">
        <v>52</v>
      </c>
      <c r="L2564" s="56" t="s">
        <v>1276</v>
      </c>
      <c r="M2564" s="56" t="str">
        <f t="shared" si="80"/>
        <v>TB_INV_STOCK_INVCHK.USE_YN</v>
      </c>
      <c r="N2564" s="54" t="str">
        <f t="shared" si="81"/>
        <v>재고실사^TB_INV_STOCK_INVCHK^사용여부^USE_YN^^VARCHAR2^1^Y^'Y'</v>
      </c>
    </row>
    <row r="2565" spans="1:14" x14ac:dyDescent="0.25">
      <c r="A2565" s="56" t="s">
        <v>438</v>
      </c>
      <c r="B2565" s="56"/>
      <c r="C2565" s="56" t="s">
        <v>342</v>
      </c>
      <c r="D2565" s="56" t="s">
        <v>343</v>
      </c>
      <c r="E2565" s="56" t="s">
        <v>61</v>
      </c>
      <c r="F2565" s="56" t="s">
        <v>62</v>
      </c>
      <c r="G2565" s="56"/>
      <c r="H2565" s="56"/>
      <c r="I2565" s="56" t="s">
        <v>37</v>
      </c>
      <c r="J2565" s="56">
        <v>2000</v>
      </c>
      <c r="K2565" s="56"/>
      <c r="L2565" s="56"/>
      <c r="M2565" s="56" t="str">
        <f t="shared" si="80"/>
        <v>TB_INV_STOCK_INVCHK.REMARK</v>
      </c>
      <c r="N2565" s="54" t="str">
        <f t="shared" si="81"/>
        <v>재고실사^TB_INV_STOCK_INVCHK^비고^REMARK^^VARCHAR2^2000^^</v>
      </c>
    </row>
    <row r="2566" spans="1:14" x14ac:dyDescent="0.25">
      <c r="A2566" s="56" t="s">
        <v>438</v>
      </c>
      <c r="B2566" s="56"/>
      <c r="C2566" s="56" t="s">
        <v>342</v>
      </c>
      <c r="D2566" s="56" t="s">
        <v>343</v>
      </c>
      <c r="E2566" s="56" t="s">
        <v>53</v>
      </c>
      <c r="F2566" s="56" t="s">
        <v>54</v>
      </c>
      <c r="G2566" s="56"/>
      <c r="H2566" s="56"/>
      <c r="I2566" s="56" t="s">
        <v>37</v>
      </c>
      <c r="J2566" s="56">
        <v>14</v>
      </c>
      <c r="K2566" s="56" t="s">
        <v>52</v>
      </c>
      <c r="L2566" s="56"/>
      <c r="M2566" s="56" t="str">
        <f t="shared" si="80"/>
        <v>TB_INV_STOCK_INVCHK.REG_DTM</v>
      </c>
      <c r="N2566" s="54" t="str">
        <f t="shared" si="81"/>
        <v>재고실사^TB_INV_STOCK_INVCHK^등록일시^REG_DTM^^VARCHAR2^14^Y^</v>
      </c>
    </row>
    <row r="2567" spans="1:14" x14ac:dyDescent="0.25">
      <c r="A2567" s="56" t="s">
        <v>438</v>
      </c>
      <c r="B2567" s="56"/>
      <c r="C2567" s="56" t="s">
        <v>342</v>
      </c>
      <c r="D2567" s="56" t="s">
        <v>343</v>
      </c>
      <c r="E2567" s="56" t="s">
        <v>55</v>
      </c>
      <c r="F2567" s="56" t="s">
        <v>56</v>
      </c>
      <c r="G2567" s="56"/>
      <c r="H2567" s="56"/>
      <c r="I2567" s="56" t="s">
        <v>37</v>
      </c>
      <c r="J2567" s="56">
        <v>32</v>
      </c>
      <c r="K2567" s="56" t="s">
        <v>52</v>
      </c>
      <c r="L2567" s="56"/>
      <c r="M2567" s="56" t="str">
        <f t="shared" si="80"/>
        <v>TB_INV_STOCK_INVCHK.REGR_ID</v>
      </c>
      <c r="N2567" s="54" t="str">
        <f t="shared" si="81"/>
        <v>재고실사^TB_INV_STOCK_INVCHK^등록자ID^REGR_ID^^VARCHAR2^32^Y^</v>
      </c>
    </row>
    <row r="2568" spans="1:14" x14ac:dyDescent="0.25">
      <c r="A2568" s="56" t="s">
        <v>438</v>
      </c>
      <c r="B2568" s="56"/>
      <c r="C2568" s="56" t="s">
        <v>342</v>
      </c>
      <c r="D2568" s="56" t="s">
        <v>343</v>
      </c>
      <c r="E2568" s="56" t="s">
        <v>57</v>
      </c>
      <c r="F2568" s="56" t="s">
        <v>58</v>
      </c>
      <c r="G2568" s="56"/>
      <c r="H2568" s="56"/>
      <c r="I2568" s="56" t="s">
        <v>37</v>
      </c>
      <c r="J2568" s="56">
        <v>14</v>
      </c>
      <c r="K2568" s="56" t="s">
        <v>52</v>
      </c>
      <c r="L2568" s="56"/>
      <c r="M2568" s="56" t="str">
        <f t="shared" si="80"/>
        <v>TB_INV_STOCK_INVCHK.MOD_DTM</v>
      </c>
      <c r="N2568" s="54" t="str">
        <f t="shared" si="81"/>
        <v>재고실사^TB_INV_STOCK_INVCHK^수정일시^MOD_DTM^^VARCHAR2^14^Y^</v>
      </c>
    </row>
    <row r="2569" spans="1:14" x14ac:dyDescent="0.25">
      <c r="A2569" s="56" t="s">
        <v>438</v>
      </c>
      <c r="B2569" s="56"/>
      <c r="C2569" s="56" t="s">
        <v>342</v>
      </c>
      <c r="D2569" s="56" t="s">
        <v>343</v>
      </c>
      <c r="E2569" s="56" t="s">
        <v>59</v>
      </c>
      <c r="F2569" s="56" t="s">
        <v>60</v>
      </c>
      <c r="G2569" s="56"/>
      <c r="H2569" s="56"/>
      <c r="I2569" s="56" t="s">
        <v>37</v>
      </c>
      <c r="J2569" s="56">
        <v>32</v>
      </c>
      <c r="K2569" s="56" t="s">
        <v>52</v>
      </c>
      <c r="L2569" s="56"/>
      <c r="M2569" s="56" t="str">
        <f t="shared" si="80"/>
        <v>TB_INV_STOCK_INVCHK.MODR_ID</v>
      </c>
      <c r="N2569" s="54" t="str">
        <f t="shared" si="81"/>
        <v>재고실사^TB_INV_STOCK_INVCHK^수정자ID^MODR_ID^^VARCHAR2^32^Y^</v>
      </c>
    </row>
    <row r="2570" spans="1:14" x14ac:dyDescent="0.25">
      <c r="A2570" s="56" t="s">
        <v>438</v>
      </c>
      <c r="B2570" s="56"/>
      <c r="C2570" s="56" t="s">
        <v>344</v>
      </c>
      <c r="D2570" s="56" t="s">
        <v>345</v>
      </c>
      <c r="E2570" s="56" t="s">
        <v>472</v>
      </c>
      <c r="F2570" s="56" t="s">
        <v>64</v>
      </c>
      <c r="G2570" s="56" t="s">
        <v>52</v>
      </c>
      <c r="H2570" s="56"/>
      <c r="I2570" s="56" t="s">
        <v>37</v>
      </c>
      <c r="J2570" s="56">
        <v>10</v>
      </c>
      <c r="K2570" s="56" t="s">
        <v>52</v>
      </c>
      <c r="L2570" s="56"/>
      <c r="M2570" s="56" t="str">
        <f t="shared" si="80"/>
        <v>TB_INV_STOCK_INVCHK_DTL.SHOP_CD</v>
      </c>
      <c r="N2570" s="54" t="str">
        <f t="shared" si="81"/>
        <v>재고실사상세^TB_INV_STOCK_INVCHK_DTL^매장코드^SHOP_CD^Y^VARCHAR2^10^Y^</v>
      </c>
    </row>
    <row r="2571" spans="1:14" x14ac:dyDescent="0.25">
      <c r="A2571" s="56" t="s">
        <v>438</v>
      </c>
      <c r="B2571" s="56"/>
      <c r="C2571" s="56" t="s">
        <v>344</v>
      </c>
      <c r="D2571" s="56" t="s">
        <v>345</v>
      </c>
      <c r="E2571" s="56" t="s">
        <v>2508</v>
      </c>
      <c r="F2571" s="56" t="s">
        <v>2509</v>
      </c>
      <c r="G2571" s="56" t="s">
        <v>52</v>
      </c>
      <c r="H2571" s="56"/>
      <c r="I2571" s="56" t="s">
        <v>37</v>
      </c>
      <c r="J2571" s="56">
        <v>20</v>
      </c>
      <c r="K2571" s="56" t="s">
        <v>52</v>
      </c>
      <c r="L2571" s="56"/>
      <c r="M2571" s="56" t="str">
        <f t="shared" si="80"/>
        <v>TB_INV_STOCK_INVCHK_DTL.STOCK_INVCHK_NO</v>
      </c>
      <c r="N2571" s="54" t="str">
        <f t="shared" si="81"/>
        <v>재고실사상세^TB_INV_STOCK_INVCHK_DTL^재고실사번호^STOCK_INVCHK_NO^Y^VARCHAR2^20^Y^</v>
      </c>
    </row>
    <row r="2572" spans="1:14" x14ac:dyDescent="0.25">
      <c r="A2572" s="56" t="s">
        <v>438</v>
      </c>
      <c r="B2572" s="56"/>
      <c r="C2572" s="56" t="s">
        <v>344</v>
      </c>
      <c r="D2572" s="56" t="s">
        <v>345</v>
      </c>
      <c r="E2572" s="56" t="s">
        <v>2516</v>
      </c>
      <c r="F2572" s="56" t="s">
        <v>2517</v>
      </c>
      <c r="G2572" s="56" t="s">
        <v>52</v>
      </c>
      <c r="H2572" s="56"/>
      <c r="I2572" s="56" t="s">
        <v>37</v>
      </c>
      <c r="J2572" s="56">
        <v>5</v>
      </c>
      <c r="K2572" s="56" t="s">
        <v>52</v>
      </c>
      <c r="L2572" s="56"/>
      <c r="M2572" s="56" t="str">
        <f t="shared" si="80"/>
        <v>TB_INV_STOCK_INVCHK_DTL.STOCK_INVCHK_DTL_NO</v>
      </c>
      <c r="N2572" s="54" t="str">
        <f t="shared" si="81"/>
        <v>재고실사상세^TB_INV_STOCK_INVCHK_DTL^재고실사상세번호^STOCK_INVCHK_DTL_NO^Y^VARCHAR2^5^Y^</v>
      </c>
    </row>
    <row r="2573" spans="1:14" x14ac:dyDescent="0.25">
      <c r="A2573" s="56" t="s">
        <v>438</v>
      </c>
      <c r="B2573" s="56"/>
      <c r="C2573" s="56" t="s">
        <v>344</v>
      </c>
      <c r="D2573" s="56" t="s">
        <v>345</v>
      </c>
      <c r="E2573" s="56" t="s">
        <v>829</v>
      </c>
      <c r="F2573" s="56" t="s">
        <v>838</v>
      </c>
      <c r="G2573" s="56"/>
      <c r="H2573" s="56"/>
      <c r="I2573" s="56" t="s">
        <v>37</v>
      </c>
      <c r="J2573" s="56">
        <v>20</v>
      </c>
      <c r="K2573" s="56" t="s">
        <v>52</v>
      </c>
      <c r="L2573" s="56"/>
      <c r="M2573" s="56" t="str">
        <f t="shared" si="80"/>
        <v>TB_INV_STOCK_INVCHK_DTL.ITEM_CD</v>
      </c>
      <c r="N2573" s="54" t="str">
        <f t="shared" si="81"/>
        <v>재고실사상세^TB_INV_STOCK_INVCHK_DTL^품목코드^ITEM_CD^^VARCHAR2^20^Y^</v>
      </c>
    </row>
    <row r="2574" spans="1:14" x14ac:dyDescent="0.25">
      <c r="A2574" s="56" t="s">
        <v>438</v>
      </c>
      <c r="B2574" s="56"/>
      <c r="C2574" s="56" t="s">
        <v>344</v>
      </c>
      <c r="D2574" s="56" t="s">
        <v>345</v>
      </c>
      <c r="E2574" s="56" t="s">
        <v>2486</v>
      </c>
      <c r="F2574" s="56" t="s">
        <v>2487</v>
      </c>
      <c r="G2574" s="56"/>
      <c r="H2574" s="56"/>
      <c r="I2574" s="56" t="s">
        <v>37</v>
      </c>
      <c r="J2574" s="56">
        <v>20</v>
      </c>
      <c r="K2574" s="56"/>
      <c r="L2574" s="56"/>
      <c r="M2574" s="56" t="str">
        <f t="shared" si="80"/>
        <v>TB_INV_STOCK_INVCHK_DTL.UNIT_CD</v>
      </c>
      <c r="N2574" s="54" t="str">
        <f t="shared" si="81"/>
        <v>재고실사상세^TB_INV_STOCK_INVCHK_DTL^단위코드^UNIT_CD^^VARCHAR2^20^^</v>
      </c>
    </row>
    <row r="2575" spans="1:14" x14ac:dyDescent="0.25">
      <c r="A2575" s="56" t="s">
        <v>438</v>
      </c>
      <c r="B2575" s="56"/>
      <c r="C2575" s="56" t="s">
        <v>344</v>
      </c>
      <c r="D2575" s="56" t="s">
        <v>345</v>
      </c>
      <c r="E2575" s="56" t="s">
        <v>2518</v>
      </c>
      <c r="F2575" s="56" t="s">
        <v>2519</v>
      </c>
      <c r="G2575" s="56"/>
      <c r="H2575" s="56"/>
      <c r="I2575" s="56" t="s">
        <v>110</v>
      </c>
      <c r="J2575" s="56" t="s">
        <v>476</v>
      </c>
      <c r="K2575" s="56" t="s">
        <v>52</v>
      </c>
      <c r="L2575" s="56">
        <v>0</v>
      </c>
      <c r="M2575" s="56" t="str">
        <f t="shared" si="80"/>
        <v>TB_INV_STOCK_INVCHK_DTL.UNIT_INPQTY</v>
      </c>
      <c r="N2575" s="54" t="str">
        <f t="shared" si="81"/>
        <v>재고실사상세^TB_INV_STOCK_INVCHK_DTL^단위입수량^UNIT_INPQTY^^NUMBER^20,5^Y^0</v>
      </c>
    </row>
    <row r="2576" spans="1:14" x14ac:dyDescent="0.25">
      <c r="A2576" s="56" t="s">
        <v>438</v>
      </c>
      <c r="B2576" s="56"/>
      <c r="C2576" s="56" t="s">
        <v>344</v>
      </c>
      <c r="D2576" s="56" t="s">
        <v>345</v>
      </c>
      <c r="E2576" s="56" t="s">
        <v>2520</v>
      </c>
      <c r="F2576" s="56" t="s">
        <v>2521</v>
      </c>
      <c r="G2576" s="56"/>
      <c r="H2576" s="56"/>
      <c r="I2576" s="56" t="s">
        <v>110</v>
      </c>
      <c r="J2576" s="56" t="s">
        <v>476</v>
      </c>
      <c r="K2576" s="56" t="s">
        <v>52</v>
      </c>
      <c r="L2576" s="56">
        <v>0</v>
      </c>
      <c r="M2576" s="56" t="str">
        <f t="shared" si="80"/>
        <v>TB_INV_STOCK_INVCHK_DTL.SYS_QTY</v>
      </c>
      <c r="N2576" s="54" t="str">
        <f t="shared" si="81"/>
        <v>재고실사상세^TB_INV_STOCK_INVCHK_DTL^시스템수량^SYS_QTY^^NUMBER^20,5^Y^0</v>
      </c>
    </row>
    <row r="2577" spans="1:14" x14ac:dyDescent="0.25">
      <c r="A2577" s="56" t="s">
        <v>438</v>
      </c>
      <c r="B2577" s="56"/>
      <c r="C2577" s="56" t="s">
        <v>344</v>
      </c>
      <c r="D2577" s="56" t="s">
        <v>345</v>
      </c>
      <c r="E2577" s="56" t="s">
        <v>2522</v>
      </c>
      <c r="F2577" s="56" t="s">
        <v>2523</v>
      </c>
      <c r="G2577" s="56"/>
      <c r="H2577" s="56"/>
      <c r="I2577" s="56" t="s">
        <v>110</v>
      </c>
      <c r="J2577" s="56" t="s">
        <v>476</v>
      </c>
      <c r="K2577" s="56" t="s">
        <v>52</v>
      </c>
      <c r="L2577" s="56">
        <v>0</v>
      </c>
      <c r="M2577" s="56" t="str">
        <f t="shared" si="80"/>
        <v>TB_INV_STOCK_INVCHK_DTL.WH_1_QTY</v>
      </c>
      <c r="N2577" s="54" t="str">
        <f t="shared" si="81"/>
        <v>재고실사상세^TB_INV_STOCK_INVCHK_DTL^창고1수량^WH_1_QTY^^NUMBER^20,5^Y^0</v>
      </c>
    </row>
    <row r="2578" spans="1:14" x14ac:dyDescent="0.25">
      <c r="A2578" s="56" t="s">
        <v>438</v>
      </c>
      <c r="B2578" s="56"/>
      <c r="C2578" s="56" t="s">
        <v>344</v>
      </c>
      <c r="D2578" s="56" t="s">
        <v>345</v>
      </c>
      <c r="E2578" s="56" t="s">
        <v>2524</v>
      </c>
      <c r="F2578" s="56" t="s">
        <v>2525</v>
      </c>
      <c r="G2578" s="56"/>
      <c r="H2578" s="56"/>
      <c r="I2578" s="56" t="s">
        <v>110</v>
      </c>
      <c r="J2578" s="56" t="s">
        <v>476</v>
      </c>
      <c r="K2578" s="56" t="s">
        <v>52</v>
      </c>
      <c r="L2578" s="56">
        <v>0</v>
      </c>
      <c r="M2578" s="56" t="str">
        <f t="shared" si="80"/>
        <v>TB_INV_STOCK_INVCHK_DTL.WH_2_QTY</v>
      </c>
      <c r="N2578" s="54" t="str">
        <f t="shared" si="81"/>
        <v>재고실사상세^TB_INV_STOCK_INVCHK_DTL^창고2수량^WH_2_QTY^^NUMBER^20,5^Y^0</v>
      </c>
    </row>
    <row r="2579" spans="1:14" x14ac:dyDescent="0.25">
      <c r="A2579" s="56" t="s">
        <v>438</v>
      </c>
      <c r="B2579" s="56"/>
      <c r="C2579" s="56" t="s">
        <v>344</v>
      </c>
      <c r="D2579" s="56" t="s">
        <v>345</v>
      </c>
      <c r="E2579" s="56" t="s">
        <v>2526</v>
      </c>
      <c r="F2579" s="56" t="s">
        <v>2527</v>
      </c>
      <c r="G2579" s="56"/>
      <c r="H2579" s="56"/>
      <c r="I2579" s="56" t="s">
        <v>110</v>
      </c>
      <c r="J2579" s="56" t="s">
        <v>476</v>
      </c>
      <c r="K2579" s="56" t="s">
        <v>52</v>
      </c>
      <c r="L2579" s="56">
        <v>0</v>
      </c>
      <c r="M2579" s="56" t="str">
        <f t="shared" si="80"/>
        <v>TB_INV_STOCK_INVCHK_DTL.WH_3_QTY</v>
      </c>
      <c r="N2579" s="54" t="str">
        <f t="shared" si="81"/>
        <v>재고실사상세^TB_INV_STOCK_INVCHK_DTL^창고3수량^WH_3_QTY^^NUMBER^20,5^Y^0</v>
      </c>
    </row>
    <row r="2580" spans="1:14" x14ac:dyDescent="0.25">
      <c r="A2580" s="56" t="s">
        <v>438</v>
      </c>
      <c r="B2580" s="56"/>
      <c r="C2580" s="56" t="s">
        <v>344</v>
      </c>
      <c r="D2580" s="56" t="s">
        <v>345</v>
      </c>
      <c r="E2580" s="56" t="s">
        <v>2528</v>
      </c>
      <c r="F2580" s="56" t="s">
        <v>2529</v>
      </c>
      <c r="G2580" s="56"/>
      <c r="H2580" s="56"/>
      <c r="I2580" s="56" t="s">
        <v>110</v>
      </c>
      <c r="J2580" s="56" t="s">
        <v>476</v>
      </c>
      <c r="K2580" s="56" t="s">
        <v>52</v>
      </c>
      <c r="L2580" s="56">
        <v>0</v>
      </c>
      <c r="M2580" s="56" t="str">
        <f t="shared" si="80"/>
        <v>TB_INV_STOCK_INVCHK_DTL.WH_4_QTY</v>
      </c>
      <c r="N2580" s="54" t="str">
        <f t="shared" si="81"/>
        <v>재고실사상세^TB_INV_STOCK_INVCHK_DTL^창고4수량^WH_4_QTY^^NUMBER^20,5^Y^0</v>
      </c>
    </row>
    <row r="2581" spans="1:14" x14ac:dyDescent="0.25">
      <c r="A2581" s="56" t="s">
        <v>438</v>
      </c>
      <c r="B2581" s="56"/>
      <c r="C2581" s="56" t="s">
        <v>344</v>
      </c>
      <c r="D2581" s="56" t="s">
        <v>345</v>
      </c>
      <c r="E2581" s="56" t="s">
        <v>1527</v>
      </c>
      <c r="F2581" s="56" t="s">
        <v>1528</v>
      </c>
      <c r="G2581" s="56"/>
      <c r="H2581" s="56"/>
      <c r="I2581" s="56" t="s">
        <v>110</v>
      </c>
      <c r="J2581" s="56" t="s">
        <v>476</v>
      </c>
      <c r="K2581" s="56" t="s">
        <v>52</v>
      </c>
      <c r="L2581" s="56">
        <v>0</v>
      </c>
      <c r="M2581" s="56" t="str">
        <f t="shared" si="80"/>
        <v>TB_INV_STOCK_INVCHK_DTL.INVCHK_QTY</v>
      </c>
      <c r="N2581" s="54" t="str">
        <f t="shared" si="81"/>
        <v>재고실사상세^TB_INV_STOCK_INVCHK_DTL^실사수량^INVCHK_QTY^^NUMBER^20,5^Y^0</v>
      </c>
    </row>
    <row r="2582" spans="1:14" x14ac:dyDescent="0.25">
      <c r="A2582" s="56" t="s">
        <v>438</v>
      </c>
      <c r="B2582" s="56"/>
      <c r="C2582" s="56" t="s">
        <v>344</v>
      </c>
      <c r="D2582" s="56" t="s">
        <v>345</v>
      </c>
      <c r="E2582" s="56" t="s">
        <v>2530</v>
      </c>
      <c r="F2582" s="56" t="s">
        <v>2531</v>
      </c>
      <c r="G2582" s="56"/>
      <c r="H2582" s="56"/>
      <c r="I2582" s="56" t="s">
        <v>110</v>
      </c>
      <c r="J2582" s="56" t="s">
        <v>476</v>
      </c>
      <c r="K2582" s="56" t="s">
        <v>52</v>
      </c>
      <c r="L2582" s="56">
        <v>0</v>
      </c>
      <c r="M2582" s="56" t="str">
        <f t="shared" si="80"/>
        <v>TB_INV_STOCK_INVCHK_DTL.INVCHK_COST_STD_AMT</v>
      </c>
      <c r="N2582" s="54" t="str">
        <f t="shared" si="81"/>
        <v>재고실사상세^TB_INV_STOCK_INVCHK_DTL^실사원가기준금액^INVCHK_COST_STD_AMT^^NUMBER^20,5^Y^0</v>
      </c>
    </row>
    <row r="2583" spans="1:14" x14ac:dyDescent="0.25">
      <c r="A2583" s="56" t="s">
        <v>438</v>
      </c>
      <c r="B2583" s="56"/>
      <c r="C2583" s="56" t="s">
        <v>344</v>
      </c>
      <c r="D2583" s="56" t="s">
        <v>345</v>
      </c>
      <c r="E2583" s="56" t="s">
        <v>2532</v>
      </c>
      <c r="F2583" s="56" t="s">
        <v>2533</v>
      </c>
      <c r="G2583" s="56"/>
      <c r="H2583" s="56"/>
      <c r="I2583" s="56" t="s">
        <v>110</v>
      </c>
      <c r="J2583" s="56" t="s">
        <v>476</v>
      </c>
      <c r="K2583" s="56" t="s">
        <v>52</v>
      </c>
      <c r="L2583" s="56">
        <v>0</v>
      </c>
      <c r="M2583" s="56" t="str">
        <f t="shared" si="80"/>
        <v>TB_INV_STOCK_INVCHK_DTL.INVCHK_SALE_STD_AMT</v>
      </c>
      <c r="N2583" s="54" t="str">
        <f t="shared" si="81"/>
        <v>재고실사상세^TB_INV_STOCK_INVCHK_DTL^실사판매기준금액^INVCHK_SALE_STD_AMT^^NUMBER^20,5^Y^0</v>
      </c>
    </row>
    <row r="2584" spans="1:14" x14ac:dyDescent="0.25">
      <c r="A2584" s="56" t="s">
        <v>438</v>
      </c>
      <c r="B2584" s="56"/>
      <c r="C2584" s="56" t="s">
        <v>344</v>
      </c>
      <c r="D2584" s="56" t="s">
        <v>345</v>
      </c>
      <c r="E2584" s="56" t="s">
        <v>835</v>
      </c>
      <c r="F2584" s="56" t="s">
        <v>845</v>
      </c>
      <c r="G2584" s="56"/>
      <c r="H2584" s="56"/>
      <c r="I2584" s="56" t="s">
        <v>110</v>
      </c>
      <c r="J2584" s="56" t="s">
        <v>476</v>
      </c>
      <c r="K2584" s="56" t="s">
        <v>52</v>
      </c>
      <c r="L2584" s="56">
        <v>0</v>
      </c>
      <c r="M2584" s="56" t="str">
        <f t="shared" si="80"/>
        <v>TB_INV_STOCK_INVCHK_DTL.DIFF_QTY</v>
      </c>
      <c r="N2584" s="54" t="str">
        <f t="shared" si="81"/>
        <v>재고실사상세^TB_INV_STOCK_INVCHK_DTL^차이수량^DIFF_QTY^^NUMBER^20,5^Y^0</v>
      </c>
    </row>
    <row r="2585" spans="1:14" x14ac:dyDescent="0.25">
      <c r="A2585" s="56" t="s">
        <v>438</v>
      </c>
      <c r="B2585" s="56"/>
      <c r="C2585" s="56" t="s">
        <v>344</v>
      </c>
      <c r="D2585" s="56" t="s">
        <v>345</v>
      </c>
      <c r="E2585" s="56" t="s">
        <v>2534</v>
      </c>
      <c r="F2585" s="56" t="s">
        <v>2535</v>
      </c>
      <c r="G2585" s="56"/>
      <c r="H2585" s="56"/>
      <c r="I2585" s="56" t="s">
        <v>37</v>
      </c>
      <c r="J2585" s="56">
        <v>20</v>
      </c>
      <c r="K2585" s="56"/>
      <c r="L2585" s="56"/>
      <c r="M2585" s="56" t="str">
        <f t="shared" si="80"/>
        <v>TB_INV_STOCK_INVCHK_DTL.ADJ_REASON_CD</v>
      </c>
      <c r="N2585" s="54" t="str">
        <f t="shared" si="81"/>
        <v>재고실사상세^TB_INV_STOCK_INVCHK_DTL^조정사유코드^ADJ_REASON_CD^^VARCHAR2^20^^</v>
      </c>
    </row>
    <row r="2586" spans="1:14" x14ac:dyDescent="0.25">
      <c r="A2586" s="56" t="s">
        <v>438</v>
      </c>
      <c r="B2586" s="56"/>
      <c r="C2586" s="56" t="s">
        <v>344</v>
      </c>
      <c r="D2586" s="56" t="s">
        <v>345</v>
      </c>
      <c r="E2586" s="56" t="s">
        <v>50</v>
      </c>
      <c r="F2586" s="56" t="s">
        <v>51</v>
      </c>
      <c r="G2586" s="56"/>
      <c r="H2586" s="56"/>
      <c r="I2586" s="56" t="s">
        <v>37</v>
      </c>
      <c r="J2586" s="56">
        <v>1</v>
      </c>
      <c r="K2586" s="56" t="s">
        <v>52</v>
      </c>
      <c r="L2586" s="56" t="s">
        <v>1276</v>
      </c>
      <c r="M2586" s="56" t="str">
        <f t="shared" si="80"/>
        <v>TB_INV_STOCK_INVCHK_DTL.USE_YN</v>
      </c>
      <c r="N2586" s="54" t="str">
        <f t="shared" si="81"/>
        <v>재고실사상세^TB_INV_STOCK_INVCHK_DTL^사용여부^USE_YN^^VARCHAR2^1^Y^'Y'</v>
      </c>
    </row>
    <row r="2587" spans="1:14" x14ac:dyDescent="0.25">
      <c r="A2587" s="56" t="s">
        <v>438</v>
      </c>
      <c r="B2587" s="56"/>
      <c r="C2587" s="56" t="s">
        <v>344</v>
      </c>
      <c r="D2587" s="56" t="s">
        <v>345</v>
      </c>
      <c r="E2587" s="56" t="s">
        <v>53</v>
      </c>
      <c r="F2587" s="56" t="s">
        <v>54</v>
      </c>
      <c r="G2587" s="56"/>
      <c r="H2587" s="56"/>
      <c r="I2587" s="56" t="s">
        <v>37</v>
      </c>
      <c r="J2587" s="56">
        <v>14</v>
      </c>
      <c r="K2587" s="56" t="s">
        <v>52</v>
      </c>
      <c r="L2587" s="56"/>
      <c r="M2587" s="56" t="str">
        <f t="shared" si="80"/>
        <v>TB_INV_STOCK_INVCHK_DTL.REG_DTM</v>
      </c>
      <c r="N2587" s="54" t="str">
        <f t="shared" si="81"/>
        <v>재고실사상세^TB_INV_STOCK_INVCHK_DTL^등록일시^REG_DTM^^VARCHAR2^14^Y^</v>
      </c>
    </row>
    <row r="2588" spans="1:14" x14ac:dyDescent="0.25">
      <c r="A2588" s="56" t="s">
        <v>438</v>
      </c>
      <c r="B2588" s="56"/>
      <c r="C2588" s="56" t="s">
        <v>344</v>
      </c>
      <c r="D2588" s="56" t="s">
        <v>345</v>
      </c>
      <c r="E2588" s="56" t="s">
        <v>55</v>
      </c>
      <c r="F2588" s="56" t="s">
        <v>56</v>
      </c>
      <c r="G2588" s="56"/>
      <c r="H2588" s="56"/>
      <c r="I2588" s="56" t="s">
        <v>37</v>
      </c>
      <c r="J2588" s="56">
        <v>32</v>
      </c>
      <c r="K2588" s="56" t="s">
        <v>52</v>
      </c>
      <c r="L2588" s="56"/>
      <c r="M2588" s="56" t="str">
        <f t="shared" si="80"/>
        <v>TB_INV_STOCK_INVCHK_DTL.REGR_ID</v>
      </c>
      <c r="N2588" s="54" t="str">
        <f t="shared" si="81"/>
        <v>재고실사상세^TB_INV_STOCK_INVCHK_DTL^등록자ID^REGR_ID^^VARCHAR2^32^Y^</v>
      </c>
    </row>
    <row r="2589" spans="1:14" x14ac:dyDescent="0.25">
      <c r="A2589" s="56" t="s">
        <v>438</v>
      </c>
      <c r="B2589" s="56"/>
      <c r="C2589" s="56" t="s">
        <v>344</v>
      </c>
      <c r="D2589" s="56" t="s">
        <v>345</v>
      </c>
      <c r="E2589" s="56" t="s">
        <v>57</v>
      </c>
      <c r="F2589" s="56" t="s">
        <v>58</v>
      </c>
      <c r="G2589" s="56"/>
      <c r="H2589" s="56"/>
      <c r="I2589" s="56" t="s">
        <v>37</v>
      </c>
      <c r="J2589" s="56">
        <v>14</v>
      </c>
      <c r="K2589" s="56" t="s">
        <v>52</v>
      </c>
      <c r="L2589" s="56"/>
      <c r="M2589" s="56" t="str">
        <f t="shared" si="80"/>
        <v>TB_INV_STOCK_INVCHK_DTL.MOD_DTM</v>
      </c>
      <c r="N2589" s="54" t="str">
        <f t="shared" si="81"/>
        <v>재고실사상세^TB_INV_STOCK_INVCHK_DTL^수정일시^MOD_DTM^^VARCHAR2^14^Y^</v>
      </c>
    </row>
    <row r="2590" spans="1:14" x14ac:dyDescent="0.25">
      <c r="A2590" s="56" t="s">
        <v>438</v>
      </c>
      <c r="B2590" s="56"/>
      <c r="C2590" s="56" t="s">
        <v>344</v>
      </c>
      <c r="D2590" s="56" t="s">
        <v>345</v>
      </c>
      <c r="E2590" s="56" t="s">
        <v>59</v>
      </c>
      <c r="F2590" s="56" t="s">
        <v>60</v>
      </c>
      <c r="G2590" s="56"/>
      <c r="H2590" s="56"/>
      <c r="I2590" s="56" t="s">
        <v>37</v>
      </c>
      <c r="J2590" s="56">
        <v>32</v>
      </c>
      <c r="K2590" s="56" t="s">
        <v>52</v>
      </c>
      <c r="L2590" s="56"/>
      <c r="M2590" s="56" t="str">
        <f t="shared" si="80"/>
        <v>TB_INV_STOCK_INVCHK_DTL.MODR_ID</v>
      </c>
      <c r="N2590" s="54" t="str">
        <f t="shared" si="81"/>
        <v>재고실사상세^TB_INV_STOCK_INVCHK_DTL^수정자ID^MODR_ID^^VARCHAR2^32^Y^</v>
      </c>
    </row>
    <row r="2591" spans="1:14" x14ac:dyDescent="0.25">
      <c r="A2591" s="56" t="s">
        <v>438</v>
      </c>
      <c r="B2591" s="56"/>
      <c r="C2591" s="56" t="s">
        <v>354</v>
      </c>
      <c r="D2591" s="56" t="s">
        <v>355</v>
      </c>
      <c r="E2591" s="56" t="s">
        <v>2001</v>
      </c>
      <c r="F2591" s="56" t="s">
        <v>2002</v>
      </c>
      <c r="G2591" s="56" t="s">
        <v>52</v>
      </c>
      <c r="H2591" s="56"/>
      <c r="I2591" s="56" t="s">
        <v>37</v>
      </c>
      <c r="J2591" s="56">
        <v>6</v>
      </c>
      <c r="K2591" s="56" t="s">
        <v>52</v>
      </c>
      <c r="L2591" s="56"/>
      <c r="M2591" s="56" t="str">
        <f t="shared" si="80"/>
        <v>TB_INV_MMIO.IO_YM</v>
      </c>
      <c r="N2591" s="54" t="str">
        <f t="shared" si="81"/>
        <v>재고월수불^TB_INV_MMIO^수불년월^IO_YM^Y^VARCHAR2^6^Y^</v>
      </c>
    </row>
    <row r="2592" spans="1:14" x14ac:dyDescent="0.25">
      <c r="A2592" s="56" t="s">
        <v>438</v>
      </c>
      <c r="B2592" s="56"/>
      <c r="C2592" s="56" t="s">
        <v>354</v>
      </c>
      <c r="D2592" s="56" t="s">
        <v>355</v>
      </c>
      <c r="E2592" s="56" t="s">
        <v>472</v>
      </c>
      <c r="F2592" s="56" t="s">
        <v>64</v>
      </c>
      <c r="G2592" s="56" t="s">
        <v>52</v>
      </c>
      <c r="H2592" s="56"/>
      <c r="I2592" s="56" t="s">
        <v>37</v>
      </c>
      <c r="J2592" s="56">
        <v>10</v>
      </c>
      <c r="K2592" s="56" t="s">
        <v>52</v>
      </c>
      <c r="L2592" s="56"/>
      <c r="M2592" s="56" t="str">
        <f t="shared" si="80"/>
        <v>TB_INV_MMIO.SHOP_CD</v>
      </c>
      <c r="N2592" s="54" t="str">
        <f t="shared" si="81"/>
        <v>재고월수불^TB_INV_MMIO^매장코드^SHOP_CD^Y^VARCHAR2^10^Y^</v>
      </c>
    </row>
    <row r="2593" spans="1:14" x14ac:dyDescent="0.25">
      <c r="A2593" s="56" t="s">
        <v>438</v>
      </c>
      <c r="B2593" s="56"/>
      <c r="C2593" s="56" t="s">
        <v>354</v>
      </c>
      <c r="D2593" s="56" t="s">
        <v>355</v>
      </c>
      <c r="E2593" s="56" t="s">
        <v>829</v>
      </c>
      <c r="F2593" s="56" t="s">
        <v>838</v>
      </c>
      <c r="G2593" s="56" t="s">
        <v>52</v>
      </c>
      <c r="H2593" s="56"/>
      <c r="I2593" s="56" t="s">
        <v>37</v>
      </c>
      <c r="J2593" s="56">
        <v>20</v>
      </c>
      <c r="K2593" s="56" t="s">
        <v>52</v>
      </c>
      <c r="L2593" s="56"/>
      <c r="M2593" s="56" t="str">
        <f t="shared" si="80"/>
        <v>TB_INV_MMIO.ITEM_CD</v>
      </c>
      <c r="N2593" s="54" t="str">
        <f t="shared" si="81"/>
        <v>재고월수불^TB_INV_MMIO^품목코드^ITEM_CD^Y^VARCHAR2^20^Y^</v>
      </c>
    </row>
    <row r="2594" spans="1:14" x14ac:dyDescent="0.25">
      <c r="A2594" s="56" t="s">
        <v>438</v>
      </c>
      <c r="B2594" s="56"/>
      <c r="C2594" s="56" t="s">
        <v>354</v>
      </c>
      <c r="D2594" s="56" t="s">
        <v>355</v>
      </c>
      <c r="E2594" s="56" t="s">
        <v>830</v>
      </c>
      <c r="F2594" s="56" t="s">
        <v>839</v>
      </c>
      <c r="G2594" s="56"/>
      <c r="H2594" s="56"/>
      <c r="I2594" s="56" t="s">
        <v>110</v>
      </c>
      <c r="J2594" s="56" t="s">
        <v>476</v>
      </c>
      <c r="K2594" s="56" t="s">
        <v>52</v>
      </c>
      <c r="L2594" s="56">
        <v>0</v>
      </c>
      <c r="M2594" s="56" t="str">
        <f t="shared" si="80"/>
        <v>TB_INV_MMIO.BAS_STOCK_QTY</v>
      </c>
      <c r="N2594" s="54" t="str">
        <f t="shared" si="81"/>
        <v>재고월수불^TB_INV_MMIO^기초재고수량^BAS_STOCK_QTY^^NUMBER^20,5^Y^0</v>
      </c>
    </row>
    <row r="2595" spans="1:14" x14ac:dyDescent="0.25">
      <c r="A2595" s="56" t="s">
        <v>438</v>
      </c>
      <c r="B2595" s="56"/>
      <c r="C2595" s="56" t="s">
        <v>354</v>
      </c>
      <c r="D2595" s="56" t="s">
        <v>355</v>
      </c>
      <c r="E2595" s="56" t="s">
        <v>2536</v>
      </c>
      <c r="F2595" s="56" t="s">
        <v>2537</v>
      </c>
      <c r="G2595" s="56"/>
      <c r="H2595" s="56"/>
      <c r="I2595" s="56" t="s">
        <v>110</v>
      </c>
      <c r="J2595" s="56" t="s">
        <v>476</v>
      </c>
      <c r="K2595" s="56" t="s">
        <v>52</v>
      </c>
      <c r="L2595" s="56">
        <v>0</v>
      </c>
      <c r="M2595" s="56" t="str">
        <f t="shared" si="80"/>
        <v>TB_INV_MMIO.BAD_BAS_STOCK_QTY</v>
      </c>
      <c r="N2595" s="54" t="str">
        <f t="shared" si="81"/>
        <v>재고월수불^TB_INV_MMIO^불량기초재고수량^BAD_BAS_STOCK_QTY^^NUMBER^20,5^Y^0</v>
      </c>
    </row>
    <row r="2596" spans="1:14" x14ac:dyDescent="0.25">
      <c r="A2596" s="56" t="s">
        <v>438</v>
      </c>
      <c r="B2596" s="56"/>
      <c r="C2596" s="56" t="s">
        <v>354</v>
      </c>
      <c r="D2596" s="56" t="s">
        <v>355</v>
      </c>
      <c r="E2596" s="56" t="s">
        <v>2538</v>
      </c>
      <c r="F2596" s="56" t="s">
        <v>2539</v>
      </c>
      <c r="G2596" s="56"/>
      <c r="H2596" s="56"/>
      <c r="I2596" s="56" t="s">
        <v>110</v>
      </c>
      <c r="J2596" s="56" t="s">
        <v>476</v>
      </c>
      <c r="K2596" s="56" t="s">
        <v>52</v>
      </c>
      <c r="L2596" s="56">
        <v>0</v>
      </c>
      <c r="M2596" s="56" t="str">
        <f t="shared" si="80"/>
        <v>TB_INV_MMIO.ORD_IN_QTY</v>
      </c>
      <c r="N2596" s="54" t="str">
        <f t="shared" si="81"/>
        <v>재고월수불^TB_INV_MMIO^주문입고수량^ORD_IN_QTY^^NUMBER^20,5^Y^0</v>
      </c>
    </row>
    <row r="2597" spans="1:14" x14ac:dyDescent="0.25">
      <c r="A2597" s="56" t="s">
        <v>438</v>
      </c>
      <c r="B2597" s="56"/>
      <c r="C2597" s="56" t="s">
        <v>354</v>
      </c>
      <c r="D2597" s="56" t="s">
        <v>355</v>
      </c>
      <c r="E2597" s="56" t="s">
        <v>2540</v>
      </c>
      <c r="F2597" s="56" t="s">
        <v>2541</v>
      </c>
      <c r="G2597" s="56"/>
      <c r="H2597" s="56"/>
      <c r="I2597" s="56" t="s">
        <v>110</v>
      </c>
      <c r="J2597" s="56" t="s">
        <v>476</v>
      </c>
      <c r="K2597" s="56" t="s">
        <v>52</v>
      </c>
      <c r="L2597" s="56">
        <v>0</v>
      </c>
      <c r="M2597" s="56" t="str">
        <f t="shared" si="80"/>
        <v>TB_INV_MMIO.ORD_RTN_QTY</v>
      </c>
      <c r="N2597" s="54" t="str">
        <f t="shared" si="81"/>
        <v>재고월수불^TB_INV_MMIO^주문반품수량^ORD_RTN_QTY^^NUMBER^20,5^Y^0</v>
      </c>
    </row>
    <row r="2598" spans="1:14" x14ac:dyDescent="0.25">
      <c r="A2598" s="56" t="s">
        <v>438</v>
      </c>
      <c r="B2598" s="56"/>
      <c r="C2598" s="56" t="s">
        <v>354</v>
      </c>
      <c r="D2598" s="56" t="s">
        <v>355</v>
      </c>
      <c r="E2598" s="56" t="s">
        <v>2542</v>
      </c>
      <c r="F2598" s="56" t="s">
        <v>2543</v>
      </c>
      <c r="G2598" s="56"/>
      <c r="H2598" s="56"/>
      <c r="I2598" s="56" t="s">
        <v>110</v>
      </c>
      <c r="J2598" s="56" t="s">
        <v>476</v>
      </c>
      <c r="K2598" s="56" t="s">
        <v>52</v>
      </c>
      <c r="L2598" s="56">
        <v>0</v>
      </c>
      <c r="M2598" s="56" t="str">
        <f t="shared" si="80"/>
        <v>TB_INV_MMIO.BAD_RTN_QTY</v>
      </c>
      <c r="N2598" s="54" t="str">
        <f t="shared" si="81"/>
        <v>재고월수불^TB_INV_MMIO^불량반품수량^BAD_RTN_QTY^^NUMBER^20,5^Y^0</v>
      </c>
    </row>
    <row r="2599" spans="1:14" x14ac:dyDescent="0.25">
      <c r="A2599" s="56" t="s">
        <v>438</v>
      </c>
      <c r="B2599" s="56"/>
      <c r="C2599" s="56" t="s">
        <v>354</v>
      </c>
      <c r="D2599" s="56" t="s">
        <v>355</v>
      </c>
      <c r="E2599" s="56" t="s">
        <v>2463</v>
      </c>
      <c r="F2599" s="56" t="s">
        <v>2464</v>
      </c>
      <c r="G2599" s="56"/>
      <c r="H2599" s="56"/>
      <c r="I2599" s="56" t="s">
        <v>110</v>
      </c>
      <c r="J2599" s="56" t="s">
        <v>476</v>
      </c>
      <c r="K2599" s="56" t="s">
        <v>52</v>
      </c>
      <c r="L2599" s="56">
        <v>0</v>
      </c>
      <c r="M2599" s="56" t="str">
        <f t="shared" si="80"/>
        <v>TB_INV_MMIO.MV_OUT_QTY</v>
      </c>
      <c r="N2599" s="54" t="str">
        <f t="shared" si="81"/>
        <v>재고월수불^TB_INV_MMIO^이동출고수량^MV_OUT_QTY^^NUMBER^20,5^Y^0</v>
      </c>
    </row>
    <row r="2600" spans="1:14" x14ac:dyDescent="0.25">
      <c r="A2600" s="56" t="s">
        <v>438</v>
      </c>
      <c r="B2600" s="56"/>
      <c r="C2600" s="56" t="s">
        <v>354</v>
      </c>
      <c r="D2600" s="56" t="s">
        <v>355</v>
      </c>
      <c r="E2600" s="56" t="s">
        <v>2465</v>
      </c>
      <c r="F2600" s="56" t="s">
        <v>2466</v>
      </c>
      <c r="G2600" s="56"/>
      <c r="H2600" s="56"/>
      <c r="I2600" s="56" t="s">
        <v>110</v>
      </c>
      <c r="J2600" s="56" t="s">
        <v>476</v>
      </c>
      <c r="K2600" s="56" t="s">
        <v>52</v>
      </c>
      <c r="L2600" s="56">
        <v>0</v>
      </c>
      <c r="M2600" s="56" t="str">
        <f t="shared" si="80"/>
        <v>TB_INV_MMIO.MV_IN_QTY</v>
      </c>
      <c r="N2600" s="54" t="str">
        <f t="shared" si="81"/>
        <v>재고월수불^TB_INV_MMIO^이동입고수량^MV_IN_QTY^^NUMBER^20,5^Y^0</v>
      </c>
    </row>
    <row r="2601" spans="1:14" x14ac:dyDescent="0.25">
      <c r="A2601" s="56" t="s">
        <v>438</v>
      </c>
      <c r="B2601" s="56"/>
      <c r="C2601" s="56" t="s">
        <v>354</v>
      </c>
      <c r="D2601" s="56" t="s">
        <v>355</v>
      </c>
      <c r="E2601" s="56" t="s">
        <v>2544</v>
      </c>
      <c r="F2601" s="56" t="s">
        <v>2545</v>
      </c>
      <c r="G2601" s="56"/>
      <c r="H2601" s="56"/>
      <c r="I2601" s="56" t="s">
        <v>110</v>
      </c>
      <c r="J2601" s="56" t="s">
        <v>476</v>
      </c>
      <c r="K2601" s="56" t="s">
        <v>52</v>
      </c>
      <c r="L2601" s="56">
        <v>0</v>
      </c>
      <c r="M2601" s="56" t="str">
        <f t="shared" si="80"/>
        <v>TB_INV_MMIO.CUST_SALE_QTY</v>
      </c>
      <c r="N2601" s="54" t="str">
        <f t="shared" si="81"/>
        <v>재고월수불^TB_INV_MMIO^고객판매수량^CUST_SALE_QTY^^NUMBER^20,5^Y^0</v>
      </c>
    </row>
    <row r="2602" spans="1:14" x14ac:dyDescent="0.25">
      <c r="A2602" s="56" t="s">
        <v>438</v>
      </c>
      <c r="B2602" s="56"/>
      <c r="C2602" s="56" t="s">
        <v>354</v>
      </c>
      <c r="D2602" s="56" t="s">
        <v>355</v>
      </c>
      <c r="E2602" s="56" t="s">
        <v>2546</v>
      </c>
      <c r="F2602" s="56" t="s">
        <v>2547</v>
      </c>
      <c r="G2602" s="56"/>
      <c r="H2602" s="56"/>
      <c r="I2602" s="56" t="s">
        <v>110</v>
      </c>
      <c r="J2602" s="56" t="s">
        <v>476</v>
      </c>
      <c r="K2602" s="56" t="s">
        <v>52</v>
      </c>
      <c r="L2602" s="56">
        <v>0</v>
      </c>
      <c r="M2602" s="56" t="str">
        <f t="shared" si="80"/>
        <v>TB_INV_MMIO.CUST_RTN_QTY</v>
      </c>
      <c r="N2602" s="54" t="str">
        <f t="shared" si="81"/>
        <v>재고월수불^TB_INV_MMIO^고객반품수량^CUST_RTN_QTY^^NUMBER^20,5^Y^0</v>
      </c>
    </row>
    <row r="2603" spans="1:14" x14ac:dyDescent="0.25">
      <c r="A2603" s="56" t="s">
        <v>438</v>
      </c>
      <c r="B2603" s="56"/>
      <c r="C2603" s="56" t="s">
        <v>354</v>
      </c>
      <c r="D2603" s="56" t="s">
        <v>355</v>
      </c>
      <c r="E2603" s="56" t="s">
        <v>2548</v>
      </c>
      <c r="F2603" s="56" t="s">
        <v>2549</v>
      </c>
      <c r="G2603" s="56"/>
      <c r="H2603" s="56"/>
      <c r="I2603" s="56" t="s">
        <v>110</v>
      </c>
      <c r="J2603" s="56" t="s">
        <v>476</v>
      </c>
      <c r="K2603" s="56" t="s">
        <v>52</v>
      </c>
      <c r="L2603" s="56">
        <v>0</v>
      </c>
      <c r="M2603" s="56" t="str">
        <f t="shared" si="80"/>
        <v>TB_INV_MMIO.BAD_CUST_RTN_QTY</v>
      </c>
      <c r="N2603" s="54" t="str">
        <f t="shared" si="81"/>
        <v>재고월수불^TB_INV_MMIO^불량고객반품수량^BAD_CUST_RTN_QTY^^NUMBER^20,5^Y^0</v>
      </c>
    </row>
    <row r="2604" spans="1:14" x14ac:dyDescent="0.25">
      <c r="A2604" s="56" t="s">
        <v>438</v>
      </c>
      <c r="B2604" s="56"/>
      <c r="C2604" s="56" t="s">
        <v>354</v>
      </c>
      <c r="D2604" s="56" t="s">
        <v>355</v>
      </c>
      <c r="E2604" s="56" t="s">
        <v>833</v>
      </c>
      <c r="F2604" s="56" t="s">
        <v>842</v>
      </c>
      <c r="G2604" s="56"/>
      <c r="H2604" s="56"/>
      <c r="I2604" s="56" t="s">
        <v>110</v>
      </c>
      <c r="J2604" s="56" t="s">
        <v>476</v>
      </c>
      <c r="K2604" s="56" t="s">
        <v>52</v>
      </c>
      <c r="L2604" s="56">
        <v>0</v>
      </c>
      <c r="M2604" s="56" t="str">
        <f t="shared" si="80"/>
        <v>TB_INV_MMIO.PROM_PRESENT_QTY</v>
      </c>
      <c r="N2604" s="54" t="str">
        <f t="shared" si="81"/>
        <v>재고월수불^TB_INV_MMIO^프로모션증정수량^PROM_PRESENT_QTY^^NUMBER^20,5^Y^0</v>
      </c>
    </row>
    <row r="2605" spans="1:14" x14ac:dyDescent="0.25">
      <c r="A2605" s="56" t="s">
        <v>438</v>
      </c>
      <c r="B2605" s="56"/>
      <c r="C2605" s="56" t="s">
        <v>354</v>
      </c>
      <c r="D2605" s="56" t="s">
        <v>355</v>
      </c>
      <c r="E2605" s="56" t="s">
        <v>2299</v>
      </c>
      <c r="F2605" s="56" t="s">
        <v>2300</v>
      </c>
      <c r="G2605" s="56"/>
      <c r="H2605" s="56"/>
      <c r="I2605" s="56" t="s">
        <v>110</v>
      </c>
      <c r="J2605" s="56" t="s">
        <v>476</v>
      </c>
      <c r="K2605" s="56" t="s">
        <v>52</v>
      </c>
      <c r="L2605" s="56">
        <v>0</v>
      </c>
      <c r="M2605" s="56" t="str">
        <f t="shared" si="80"/>
        <v>TB_INV_MMIO.NON_SALES_PRESENT_QTY</v>
      </c>
      <c r="N2605" s="54" t="str">
        <f t="shared" si="81"/>
        <v>재고월수불^TB_INV_MMIO^비매출증정수량^NON_SALES_PRESENT_QTY^^NUMBER^20,5^Y^0</v>
      </c>
    </row>
    <row r="2606" spans="1:14" x14ac:dyDescent="0.25">
      <c r="A2606" s="56" t="s">
        <v>438</v>
      </c>
      <c r="B2606" s="56"/>
      <c r="C2606" s="56" t="s">
        <v>354</v>
      </c>
      <c r="D2606" s="56" t="s">
        <v>355</v>
      </c>
      <c r="E2606" s="56" t="s">
        <v>2303</v>
      </c>
      <c r="F2606" s="56" t="s">
        <v>2304</v>
      </c>
      <c r="G2606" s="56"/>
      <c r="H2606" s="56"/>
      <c r="I2606" s="56" t="s">
        <v>110</v>
      </c>
      <c r="J2606" s="56" t="s">
        <v>476</v>
      </c>
      <c r="K2606" s="56" t="s">
        <v>52</v>
      </c>
      <c r="L2606" s="56">
        <v>0</v>
      </c>
      <c r="M2606" s="56" t="str">
        <f t="shared" si="80"/>
        <v>TB_INV_MMIO.NON_SALES_DONATE_QTY</v>
      </c>
      <c r="N2606" s="54" t="str">
        <f t="shared" si="81"/>
        <v>재고월수불^TB_INV_MMIO^비매출기부수량^NON_SALES_DONATE_QTY^^NUMBER^20,5^Y^0</v>
      </c>
    </row>
    <row r="2607" spans="1:14" x14ac:dyDescent="0.25">
      <c r="A2607" s="56" t="s">
        <v>438</v>
      </c>
      <c r="B2607" s="56"/>
      <c r="C2607" s="56" t="s">
        <v>354</v>
      </c>
      <c r="D2607" s="56" t="s">
        <v>355</v>
      </c>
      <c r="E2607" s="56" t="s">
        <v>2301</v>
      </c>
      <c r="F2607" s="56" t="s">
        <v>2302</v>
      </c>
      <c r="G2607" s="56"/>
      <c r="H2607" s="56"/>
      <c r="I2607" s="56" t="s">
        <v>110</v>
      </c>
      <c r="J2607" s="56" t="s">
        <v>476</v>
      </c>
      <c r="K2607" s="56" t="s">
        <v>52</v>
      </c>
      <c r="L2607" s="56">
        <v>0</v>
      </c>
      <c r="M2607" s="56" t="str">
        <f t="shared" si="80"/>
        <v>TB_INV_MMIO.NON_SALES_TESTER_QTY</v>
      </c>
      <c r="N2607" s="54" t="str">
        <f t="shared" si="81"/>
        <v>재고월수불^TB_INV_MMIO^비매출테스터수량^NON_SALES_TESTER_QTY^^NUMBER^20,5^Y^0</v>
      </c>
    </row>
    <row r="2608" spans="1:14" x14ac:dyDescent="0.25">
      <c r="A2608" s="56" t="s">
        <v>438</v>
      </c>
      <c r="B2608" s="56"/>
      <c r="C2608" s="56" t="s">
        <v>354</v>
      </c>
      <c r="D2608" s="56" t="s">
        <v>355</v>
      </c>
      <c r="E2608" s="56" t="s">
        <v>2550</v>
      </c>
      <c r="F2608" s="56" t="s">
        <v>2551</v>
      </c>
      <c r="G2608" s="56"/>
      <c r="H2608" s="56"/>
      <c r="I2608" s="56" t="s">
        <v>110</v>
      </c>
      <c r="J2608" s="56" t="s">
        <v>476</v>
      </c>
      <c r="K2608" s="56" t="s">
        <v>52</v>
      </c>
      <c r="L2608" s="56">
        <v>0</v>
      </c>
      <c r="M2608" s="56" t="str">
        <f t="shared" si="80"/>
        <v>TB_INV_MMIO.NON_SALES_ETC_OUT_QTY</v>
      </c>
      <c r="N2608" s="54" t="str">
        <f t="shared" si="81"/>
        <v>재고월수불^TB_INV_MMIO^비매출기타출고수량^NON_SALES_ETC_OUT_QTY^^NUMBER^20,5^Y^0</v>
      </c>
    </row>
    <row r="2609" spans="1:14" x14ac:dyDescent="0.25">
      <c r="A2609" s="56" t="s">
        <v>438</v>
      </c>
      <c r="B2609" s="56"/>
      <c r="C2609" s="56" t="s">
        <v>354</v>
      </c>
      <c r="D2609" s="56" t="s">
        <v>355</v>
      </c>
      <c r="E2609" s="56" t="s">
        <v>791</v>
      </c>
      <c r="F2609" s="56" t="s">
        <v>787</v>
      </c>
      <c r="G2609" s="56"/>
      <c r="H2609" s="56"/>
      <c r="I2609" s="56" t="s">
        <v>110</v>
      </c>
      <c r="J2609" s="56" t="s">
        <v>476</v>
      </c>
      <c r="K2609" s="56" t="s">
        <v>52</v>
      </c>
      <c r="L2609" s="56">
        <v>0</v>
      </c>
      <c r="M2609" s="56" t="str">
        <f t="shared" ref="M2609:M2672" si="82">CONCATENATE(D2609,".",F2609)</f>
        <v>TB_INV_MMIO.STOCK_DIFF_IN_QTY</v>
      </c>
      <c r="N2609" s="54" t="str">
        <f t="shared" si="81"/>
        <v>재고월수불^TB_INV_MMIO^재고차이입고수량^STOCK_DIFF_IN_QTY^^NUMBER^20,5^Y^0</v>
      </c>
    </row>
    <row r="2610" spans="1:14" x14ac:dyDescent="0.25">
      <c r="A2610" s="56" t="s">
        <v>438</v>
      </c>
      <c r="B2610" s="56"/>
      <c r="C2610" s="56" t="s">
        <v>354</v>
      </c>
      <c r="D2610" s="56" t="s">
        <v>355</v>
      </c>
      <c r="E2610" s="56" t="s">
        <v>792</v>
      </c>
      <c r="F2610" s="56" t="s">
        <v>788</v>
      </c>
      <c r="G2610" s="56"/>
      <c r="H2610" s="56"/>
      <c r="I2610" s="56" t="s">
        <v>110</v>
      </c>
      <c r="J2610" s="56" t="s">
        <v>476</v>
      </c>
      <c r="K2610" s="56" t="s">
        <v>52</v>
      </c>
      <c r="L2610" s="56">
        <v>0</v>
      </c>
      <c r="M2610" s="56" t="str">
        <f t="shared" si="82"/>
        <v>TB_INV_MMIO.STOCK_DIFF_OUT_QTY</v>
      </c>
      <c r="N2610" s="54" t="str">
        <f t="shared" si="81"/>
        <v>재고월수불^TB_INV_MMIO^재고차이출고수량^STOCK_DIFF_OUT_QTY^^NUMBER^20,5^Y^0</v>
      </c>
    </row>
    <row r="2611" spans="1:14" x14ac:dyDescent="0.25">
      <c r="A2611" s="56" t="s">
        <v>438</v>
      </c>
      <c r="B2611" s="56"/>
      <c r="C2611" s="56" t="s">
        <v>354</v>
      </c>
      <c r="D2611" s="56" t="s">
        <v>355</v>
      </c>
      <c r="E2611" s="56" t="s">
        <v>793</v>
      </c>
      <c r="F2611" s="56" t="s">
        <v>789</v>
      </c>
      <c r="G2611" s="56"/>
      <c r="H2611" s="56"/>
      <c r="I2611" s="56" t="s">
        <v>110</v>
      </c>
      <c r="J2611" s="56" t="s">
        <v>476</v>
      </c>
      <c r="K2611" s="56" t="s">
        <v>52</v>
      </c>
      <c r="L2611" s="56">
        <v>0</v>
      </c>
      <c r="M2611" s="56" t="str">
        <f t="shared" si="82"/>
        <v>TB_INV_MMIO.BAD_STOCK_DIFF_IN_QTY</v>
      </c>
      <c r="N2611" s="54" t="str">
        <f t="shared" si="81"/>
        <v>재고월수불^TB_INV_MMIO^불량재고차이입고수량^BAD_STOCK_DIFF_IN_QTY^^NUMBER^20,5^Y^0</v>
      </c>
    </row>
    <row r="2612" spans="1:14" x14ac:dyDescent="0.25">
      <c r="A2612" s="56" t="s">
        <v>438</v>
      </c>
      <c r="B2612" s="56"/>
      <c r="C2612" s="56" t="s">
        <v>354</v>
      </c>
      <c r="D2612" s="56" t="s">
        <v>355</v>
      </c>
      <c r="E2612" s="56" t="s">
        <v>794</v>
      </c>
      <c r="F2612" s="56" t="s">
        <v>790</v>
      </c>
      <c r="G2612" s="56"/>
      <c r="H2612" s="56"/>
      <c r="I2612" s="56" t="s">
        <v>110</v>
      </c>
      <c r="J2612" s="56" t="s">
        <v>476</v>
      </c>
      <c r="K2612" s="56" t="s">
        <v>52</v>
      </c>
      <c r="L2612" s="56">
        <v>0</v>
      </c>
      <c r="M2612" s="56" t="str">
        <f t="shared" si="82"/>
        <v>TB_INV_MMIO.BAD_STOCK_DIFF_OUT_QTY</v>
      </c>
      <c r="N2612" s="54" t="str">
        <f t="shared" si="81"/>
        <v>재고월수불^TB_INV_MMIO^불량재고차이출고수량^BAD_STOCK_DIFF_OUT_QTY^^NUMBER^20,5^Y^0</v>
      </c>
    </row>
    <row r="2613" spans="1:14" x14ac:dyDescent="0.25">
      <c r="A2613" s="56" t="s">
        <v>438</v>
      </c>
      <c r="B2613" s="56"/>
      <c r="C2613" s="56" t="s">
        <v>354</v>
      </c>
      <c r="D2613" s="56" t="s">
        <v>355</v>
      </c>
      <c r="E2613" s="56" t="s">
        <v>2552</v>
      </c>
      <c r="F2613" s="56" t="s">
        <v>2553</v>
      </c>
      <c r="G2613" s="56"/>
      <c r="H2613" s="56"/>
      <c r="I2613" s="56" t="s">
        <v>110</v>
      </c>
      <c r="J2613" s="56" t="s">
        <v>476</v>
      </c>
      <c r="K2613" s="56" t="s">
        <v>52</v>
      </c>
      <c r="L2613" s="56">
        <v>0</v>
      </c>
      <c r="M2613" s="56" t="str">
        <f t="shared" si="82"/>
        <v>TB_INV_MMIO.NOR_ADJ_IN_QTY</v>
      </c>
      <c r="N2613" s="54" t="str">
        <f t="shared" si="81"/>
        <v>재고월수불^TB_INV_MMIO^정상조정입고수량^NOR_ADJ_IN_QTY^^NUMBER^20,5^Y^0</v>
      </c>
    </row>
    <row r="2614" spans="1:14" x14ac:dyDescent="0.25">
      <c r="A2614" s="56" t="s">
        <v>438</v>
      </c>
      <c r="B2614" s="56"/>
      <c r="C2614" s="56" t="s">
        <v>354</v>
      </c>
      <c r="D2614" s="56" t="s">
        <v>355</v>
      </c>
      <c r="E2614" s="56" t="s">
        <v>2554</v>
      </c>
      <c r="F2614" s="56" t="s">
        <v>2555</v>
      </c>
      <c r="G2614" s="56"/>
      <c r="H2614" s="56"/>
      <c r="I2614" s="56" t="s">
        <v>110</v>
      </c>
      <c r="J2614" s="56" t="s">
        <v>476</v>
      </c>
      <c r="K2614" s="56" t="s">
        <v>52</v>
      </c>
      <c r="L2614" s="56">
        <v>0</v>
      </c>
      <c r="M2614" s="56" t="str">
        <f t="shared" si="82"/>
        <v>TB_INV_MMIO.NOR_ADJ_OUT_QTY</v>
      </c>
      <c r="N2614" s="54" t="str">
        <f t="shared" si="81"/>
        <v>재고월수불^TB_INV_MMIO^정상조정출고수량^NOR_ADJ_OUT_QTY^^NUMBER^20,5^Y^0</v>
      </c>
    </row>
    <row r="2615" spans="1:14" x14ac:dyDescent="0.25">
      <c r="A2615" s="56" t="s">
        <v>438</v>
      </c>
      <c r="B2615" s="56"/>
      <c r="C2615" s="56" t="s">
        <v>354</v>
      </c>
      <c r="D2615" s="56" t="s">
        <v>355</v>
      </c>
      <c r="E2615" s="56" t="s">
        <v>2556</v>
      </c>
      <c r="F2615" s="56" t="s">
        <v>2557</v>
      </c>
      <c r="G2615" s="56"/>
      <c r="H2615" s="56"/>
      <c r="I2615" s="56" t="s">
        <v>110</v>
      </c>
      <c r="J2615" s="56" t="s">
        <v>476</v>
      </c>
      <c r="K2615" s="56" t="s">
        <v>52</v>
      </c>
      <c r="L2615" s="56">
        <v>0</v>
      </c>
      <c r="M2615" s="56" t="str">
        <f t="shared" si="82"/>
        <v>TB_INV_MMIO.BAD_ADJ_IN_QTY</v>
      </c>
      <c r="N2615" s="54" t="str">
        <f t="shared" si="81"/>
        <v>재고월수불^TB_INV_MMIO^불량조정입고수량^BAD_ADJ_IN_QTY^^NUMBER^20,5^Y^0</v>
      </c>
    </row>
    <row r="2616" spans="1:14" x14ac:dyDescent="0.25">
      <c r="A2616" s="56" t="s">
        <v>438</v>
      </c>
      <c r="B2616" s="56"/>
      <c r="C2616" s="56" t="s">
        <v>354</v>
      </c>
      <c r="D2616" s="56" t="s">
        <v>355</v>
      </c>
      <c r="E2616" s="56" t="s">
        <v>2558</v>
      </c>
      <c r="F2616" s="56" t="s">
        <v>2559</v>
      </c>
      <c r="G2616" s="56"/>
      <c r="H2616" s="56"/>
      <c r="I2616" s="56" t="s">
        <v>110</v>
      </c>
      <c r="J2616" s="56" t="s">
        <v>476</v>
      </c>
      <c r="K2616" s="56" t="s">
        <v>52</v>
      </c>
      <c r="L2616" s="56">
        <v>0</v>
      </c>
      <c r="M2616" s="56" t="str">
        <f t="shared" si="82"/>
        <v>TB_INV_MMIO.BAD_ADJ_OUT_QTY</v>
      </c>
      <c r="N2616" s="54" t="str">
        <f t="shared" si="81"/>
        <v>재고월수불^TB_INV_MMIO^불량조정출고수량^BAD_ADJ_OUT_QTY^^NUMBER^20,5^Y^0</v>
      </c>
    </row>
    <row r="2617" spans="1:14" x14ac:dyDescent="0.25">
      <c r="A2617" s="56" t="s">
        <v>438</v>
      </c>
      <c r="B2617" s="56"/>
      <c r="C2617" s="56" t="s">
        <v>354</v>
      </c>
      <c r="D2617" s="56" t="s">
        <v>355</v>
      </c>
      <c r="E2617" s="56" t="s">
        <v>831</v>
      </c>
      <c r="F2617" s="56" t="s">
        <v>840</v>
      </c>
      <c r="G2617" s="56"/>
      <c r="H2617" s="56"/>
      <c r="I2617" s="56" t="s">
        <v>110</v>
      </c>
      <c r="J2617" s="56" t="s">
        <v>476</v>
      </c>
      <c r="K2617" s="56" t="s">
        <v>52</v>
      </c>
      <c r="L2617" s="56">
        <v>0</v>
      </c>
      <c r="M2617" s="56" t="str">
        <f t="shared" si="82"/>
        <v>TB_INV_MMIO.FINAL_STOCK_QTY</v>
      </c>
      <c r="N2617" s="54" t="str">
        <f t="shared" si="81"/>
        <v>재고월수불^TB_INV_MMIO^기말재고수량^FINAL_STOCK_QTY^^NUMBER^20,5^Y^0</v>
      </c>
    </row>
    <row r="2618" spans="1:14" x14ac:dyDescent="0.25">
      <c r="A2618" s="56" t="s">
        <v>438</v>
      </c>
      <c r="B2618" s="56"/>
      <c r="C2618" s="56" t="s">
        <v>354</v>
      </c>
      <c r="D2618" s="56" t="s">
        <v>355</v>
      </c>
      <c r="E2618" s="56" t="s">
        <v>2560</v>
      </c>
      <c r="F2618" s="56" t="s">
        <v>2561</v>
      </c>
      <c r="G2618" s="56"/>
      <c r="H2618" s="56"/>
      <c r="I2618" s="56" t="s">
        <v>110</v>
      </c>
      <c r="J2618" s="56" t="s">
        <v>476</v>
      </c>
      <c r="K2618" s="56" t="s">
        <v>52</v>
      </c>
      <c r="L2618" s="56">
        <v>0</v>
      </c>
      <c r="M2618" s="56" t="str">
        <f t="shared" si="82"/>
        <v>TB_INV_MMIO.BAD_FINAL_STOCK_QTY</v>
      </c>
      <c r="N2618" s="54" t="str">
        <f t="shared" si="81"/>
        <v>재고월수불^TB_INV_MMIO^불량기말재고수량^BAD_FINAL_STOCK_QTY^^NUMBER^20,5^Y^0</v>
      </c>
    </row>
    <row r="2619" spans="1:14" x14ac:dyDescent="0.25">
      <c r="A2619" s="56" t="s">
        <v>438</v>
      </c>
      <c r="B2619" s="56"/>
      <c r="C2619" s="56" t="s">
        <v>354</v>
      </c>
      <c r="D2619" s="56" t="s">
        <v>355</v>
      </c>
      <c r="E2619" s="56" t="s">
        <v>53</v>
      </c>
      <c r="F2619" s="56" t="s">
        <v>54</v>
      </c>
      <c r="G2619" s="56"/>
      <c r="H2619" s="56"/>
      <c r="I2619" s="56" t="s">
        <v>37</v>
      </c>
      <c r="J2619" s="56">
        <v>14</v>
      </c>
      <c r="K2619" s="56" t="s">
        <v>52</v>
      </c>
      <c r="L2619" s="56"/>
      <c r="M2619" s="56" t="str">
        <f t="shared" si="82"/>
        <v>TB_INV_MMIO.REG_DTM</v>
      </c>
      <c r="N2619" s="54" t="str">
        <f t="shared" si="81"/>
        <v>재고월수불^TB_INV_MMIO^등록일시^REG_DTM^^VARCHAR2^14^Y^</v>
      </c>
    </row>
    <row r="2620" spans="1:14" x14ac:dyDescent="0.25">
      <c r="A2620" s="56" t="s">
        <v>438</v>
      </c>
      <c r="B2620" s="56"/>
      <c r="C2620" s="56" t="s">
        <v>354</v>
      </c>
      <c r="D2620" s="56" t="s">
        <v>355</v>
      </c>
      <c r="E2620" s="56" t="s">
        <v>55</v>
      </c>
      <c r="F2620" s="56" t="s">
        <v>56</v>
      </c>
      <c r="G2620" s="56"/>
      <c r="H2620" s="56"/>
      <c r="I2620" s="56" t="s">
        <v>37</v>
      </c>
      <c r="J2620" s="56">
        <v>32</v>
      </c>
      <c r="K2620" s="56" t="s">
        <v>52</v>
      </c>
      <c r="L2620" s="56"/>
      <c r="M2620" s="56" t="str">
        <f t="shared" si="82"/>
        <v>TB_INV_MMIO.REGR_ID</v>
      </c>
      <c r="N2620" s="54" t="str">
        <f t="shared" si="81"/>
        <v>재고월수불^TB_INV_MMIO^등록자ID^REGR_ID^^VARCHAR2^32^Y^</v>
      </c>
    </row>
    <row r="2621" spans="1:14" x14ac:dyDescent="0.25">
      <c r="A2621" s="56" t="s">
        <v>438</v>
      </c>
      <c r="B2621" s="56"/>
      <c r="C2621" s="56" t="s">
        <v>354</v>
      </c>
      <c r="D2621" s="56" t="s">
        <v>355</v>
      </c>
      <c r="E2621" s="56" t="s">
        <v>57</v>
      </c>
      <c r="F2621" s="56" t="s">
        <v>58</v>
      </c>
      <c r="G2621" s="56"/>
      <c r="H2621" s="56"/>
      <c r="I2621" s="56" t="s">
        <v>37</v>
      </c>
      <c r="J2621" s="56">
        <v>14</v>
      </c>
      <c r="K2621" s="56" t="s">
        <v>52</v>
      </c>
      <c r="L2621" s="56"/>
      <c r="M2621" s="56" t="str">
        <f t="shared" si="82"/>
        <v>TB_INV_MMIO.MOD_DTM</v>
      </c>
      <c r="N2621" s="54" t="str">
        <f t="shared" si="81"/>
        <v>재고월수불^TB_INV_MMIO^수정일시^MOD_DTM^^VARCHAR2^14^Y^</v>
      </c>
    </row>
    <row r="2622" spans="1:14" x14ac:dyDescent="0.25">
      <c r="A2622" s="56" t="s">
        <v>438</v>
      </c>
      <c r="B2622" s="56"/>
      <c r="C2622" s="56" t="s">
        <v>354</v>
      </c>
      <c r="D2622" s="56" t="s">
        <v>355</v>
      </c>
      <c r="E2622" s="56" t="s">
        <v>59</v>
      </c>
      <c r="F2622" s="56" t="s">
        <v>60</v>
      </c>
      <c r="G2622" s="56"/>
      <c r="H2622" s="56"/>
      <c r="I2622" s="56" t="s">
        <v>37</v>
      </c>
      <c r="J2622" s="56">
        <v>32</v>
      </c>
      <c r="K2622" s="56" t="s">
        <v>52</v>
      </c>
      <c r="L2622" s="56"/>
      <c r="M2622" s="56" t="str">
        <f t="shared" si="82"/>
        <v>TB_INV_MMIO.MODR_ID</v>
      </c>
      <c r="N2622" s="54" t="str">
        <f t="shared" si="81"/>
        <v>재고월수불^TB_INV_MMIO^수정자ID^MODR_ID^^VARCHAR2^32^Y^</v>
      </c>
    </row>
    <row r="2623" spans="1:14" x14ac:dyDescent="0.25">
      <c r="A2623" s="56" t="s">
        <v>438</v>
      </c>
      <c r="B2623" s="56"/>
      <c r="C2623" s="56" t="s">
        <v>346</v>
      </c>
      <c r="D2623" s="56" t="s">
        <v>347</v>
      </c>
      <c r="E2623" s="56" t="s">
        <v>472</v>
      </c>
      <c r="F2623" s="56" t="s">
        <v>64</v>
      </c>
      <c r="G2623" s="56" t="s">
        <v>52</v>
      </c>
      <c r="H2623" s="56"/>
      <c r="I2623" s="56" t="s">
        <v>37</v>
      </c>
      <c r="J2623" s="56">
        <v>10</v>
      </c>
      <c r="K2623" s="56" t="s">
        <v>52</v>
      </c>
      <c r="L2623" s="56"/>
      <c r="M2623" s="56" t="str">
        <f t="shared" si="82"/>
        <v>TB_INV_STOCK_MV.SHOP_CD</v>
      </c>
      <c r="N2623" s="54" t="str">
        <f t="shared" si="81"/>
        <v>재고이동^TB_INV_STOCK_MV^매장코드^SHOP_CD^Y^VARCHAR2^10^Y^</v>
      </c>
    </row>
    <row r="2624" spans="1:14" x14ac:dyDescent="0.25">
      <c r="A2624" s="56" t="s">
        <v>438</v>
      </c>
      <c r="B2624" s="56"/>
      <c r="C2624" s="56" t="s">
        <v>346</v>
      </c>
      <c r="D2624" s="56" t="s">
        <v>347</v>
      </c>
      <c r="E2624" s="56" t="s">
        <v>2562</v>
      </c>
      <c r="F2624" s="56" t="s">
        <v>2563</v>
      </c>
      <c r="G2624" s="56" t="s">
        <v>52</v>
      </c>
      <c r="H2624" s="56"/>
      <c r="I2624" s="56" t="s">
        <v>37</v>
      </c>
      <c r="J2624" s="56">
        <v>20</v>
      </c>
      <c r="K2624" s="56" t="s">
        <v>52</v>
      </c>
      <c r="L2624" s="56"/>
      <c r="M2624" s="56" t="str">
        <f t="shared" si="82"/>
        <v>TB_INV_STOCK_MV.STOCK_MV_NO</v>
      </c>
      <c r="N2624" s="54" t="str">
        <f t="shared" si="81"/>
        <v>재고이동^TB_INV_STOCK_MV^재고이동번호^STOCK_MV_NO^Y^VARCHAR2^20^Y^</v>
      </c>
    </row>
    <row r="2625" spans="1:14" x14ac:dyDescent="0.25">
      <c r="A2625" s="56" t="s">
        <v>438</v>
      </c>
      <c r="B2625" s="56"/>
      <c r="C2625" s="56" t="s">
        <v>346</v>
      </c>
      <c r="D2625" s="56" t="s">
        <v>347</v>
      </c>
      <c r="E2625" s="56" t="s">
        <v>1168</v>
      </c>
      <c r="F2625" s="56" t="s">
        <v>1169</v>
      </c>
      <c r="G2625" s="56"/>
      <c r="H2625" s="56"/>
      <c r="I2625" s="56" t="s">
        <v>37</v>
      </c>
      <c r="J2625" s="56">
        <v>10</v>
      </c>
      <c r="K2625" s="56" t="s">
        <v>52</v>
      </c>
      <c r="L2625" s="56"/>
      <c r="M2625" s="56" t="str">
        <f t="shared" si="82"/>
        <v>TB_INV_STOCK_MV.BRAND_CD</v>
      </c>
      <c r="N2625" s="54" t="str">
        <f t="shared" si="81"/>
        <v>재고이동^TB_INV_STOCK_MV^브랜드코드^BRAND_CD^^VARCHAR2^10^Y^</v>
      </c>
    </row>
    <row r="2626" spans="1:14" x14ac:dyDescent="0.25">
      <c r="A2626" s="56" t="s">
        <v>438</v>
      </c>
      <c r="B2626" s="56"/>
      <c r="C2626" s="56" t="s">
        <v>346</v>
      </c>
      <c r="D2626" s="56" t="s">
        <v>347</v>
      </c>
      <c r="E2626" s="56" t="s">
        <v>2564</v>
      </c>
      <c r="F2626" s="56" t="s">
        <v>2565</v>
      </c>
      <c r="G2626" s="56"/>
      <c r="H2626" s="56"/>
      <c r="I2626" s="56" t="s">
        <v>37</v>
      </c>
      <c r="J2626" s="56">
        <v>10</v>
      </c>
      <c r="K2626" s="56" t="s">
        <v>52</v>
      </c>
      <c r="L2626" s="56"/>
      <c r="M2626" s="56" t="str">
        <f t="shared" si="82"/>
        <v>TB_INV_STOCK_MV.MV_TP_CD</v>
      </c>
      <c r="N2626" s="54" t="str">
        <f t="shared" si="81"/>
        <v>재고이동^TB_INV_STOCK_MV^이동유형코드^MV_TP_CD^^VARCHAR2^10^Y^</v>
      </c>
    </row>
    <row r="2627" spans="1:14" x14ac:dyDescent="0.25">
      <c r="A2627" s="56" t="s">
        <v>438</v>
      </c>
      <c r="B2627" s="56"/>
      <c r="C2627" s="56" t="s">
        <v>346</v>
      </c>
      <c r="D2627" s="56" t="s">
        <v>347</v>
      </c>
      <c r="E2627" s="56" t="s">
        <v>2566</v>
      </c>
      <c r="F2627" s="56" t="s">
        <v>2567</v>
      </c>
      <c r="G2627" s="56"/>
      <c r="H2627" s="56"/>
      <c r="I2627" s="56" t="s">
        <v>37</v>
      </c>
      <c r="J2627" s="56">
        <v>8</v>
      </c>
      <c r="K2627" s="56" t="s">
        <v>52</v>
      </c>
      <c r="L2627" s="56"/>
      <c r="M2627" s="56" t="str">
        <f t="shared" si="82"/>
        <v>TB_INV_STOCK_MV.MV_DT</v>
      </c>
      <c r="N2627" s="54" t="str">
        <f t="shared" ref="N2627:N2690" si="83">SUBSTITUTE(CONCATENATE(C2627,"^",D2627,"^",E2627,"^",F2627,"^",G2627,"^",I2627,"^",J2627,"^",K2627,"^",TRIM(L2627)),"~","-")</f>
        <v>재고이동^TB_INV_STOCK_MV^이동일자^MV_DT^^VARCHAR2^8^Y^</v>
      </c>
    </row>
    <row r="2628" spans="1:14" x14ac:dyDescent="0.25">
      <c r="A2628" s="56" t="s">
        <v>438</v>
      </c>
      <c r="B2628" s="56"/>
      <c r="C2628" s="56" t="s">
        <v>346</v>
      </c>
      <c r="D2628" s="56" t="s">
        <v>347</v>
      </c>
      <c r="E2628" s="56" t="s">
        <v>2568</v>
      </c>
      <c r="F2628" s="56" t="s">
        <v>2569</v>
      </c>
      <c r="G2628" s="56"/>
      <c r="H2628" s="56"/>
      <c r="I2628" s="56" t="s">
        <v>37</v>
      </c>
      <c r="J2628" s="56">
        <v>3</v>
      </c>
      <c r="K2628" s="56" t="s">
        <v>52</v>
      </c>
      <c r="L2628" s="56"/>
      <c r="M2628" s="56" t="str">
        <f t="shared" si="82"/>
        <v>TB_INV_STOCK_MV.MV_STAT_CD</v>
      </c>
      <c r="N2628" s="54" t="str">
        <f t="shared" si="83"/>
        <v>재고이동^TB_INV_STOCK_MV^이동상태코드^MV_STAT_CD^^VARCHAR2^3^Y^</v>
      </c>
    </row>
    <row r="2629" spans="1:14" x14ac:dyDescent="0.25">
      <c r="A2629" s="56" t="s">
        <v>438</v>
      </c>
      <c r="B2629" s="56"/>
      <c r="C2629" s="56" t="s">
        <v>346</v>
      </c>
      <c r="D2629" s="56" t="s">
        <v>347</v>
      </c>
      <c r="E2629" s="56" t="s">
        <v>2570</v>
      </c>
      <c r="F2629" s="56" t="s">
        <v>2571</v>
      </c>
      <c r="G2629" s="56"/>
      <c r="H2629" s="56"/>
      <c r="I2629" s="56" t="s">
        <v>37</v>
      </c>
      <c r="J2629" s="56">
        <v>1</v>
      </c>
      <c r="K2629" s="56" t="s">
        <v>52</v>
      </c>
      <c r="L2629" s="56" t="s">
        <v>1496</v>
      </c>
      <c r="M2629" s="56" t="str">
        <f t="shared" si="82"/>
        <v>TB_INV_STOCK_MV.SPRM_ITEM_YN</v>
      </c>
      <c r="N2629" s="54" t="str">
        <f t="shared" si="83"/>
        <v>재고이동^TB_INV_STOCK_MV^판촉품목여부^SPRM_ITEM_YN^^VARCHAR2^1^Y^'N'</v>
      </c>
    </row>
    <row r="2630" spans="1:14" x14ac:dyDescent="0.25">
      <c r="A2630" s="56" t="s">
        <v>438</v>
      </c>
      <c r="B2630" s="56"/>
      <c r="C2630" s="56" t="s">
        <v>346</v>
      </c>
      <c r="D2630" s="56" t="s">
        <v>347</v>
      </c>
      <c r="E2630" s="56" t="s">
        <v>2572</v>
      </c>
      <c r="F2630" s="56" t="s">
        <v>2573</v>
      </c>
      <c r="G2630" s="56"/>
      <c r="H2630" s="56"/>
      <c r="I2630" s="56" t="s">
        <v>37</v>
      </c>
      <c r="J2630" s="56">
        <v>10</v>
      </c>
      <c r="K2630" s="56" t="s">
        <v>52</v>
      </c>
      <c r="L2630" s="56"/>
      <c r="M2630" s="56" t="str">
        <f t="shared" si="82"/>
        <v>TB_INV_STOCK_MV.OUT_SHOP_CD</v>
      </c>
      <c r="N2630" s="54" t="str">
        <f t="shared" si="83"/>
        <v>재고이동^TB_INV_STOCK_MV^출고매장코드^OUT_SHOP_CD^^VARCHAR2^10^Y^</v>
      </c>
    </row>
    <row r="2631" spans="1:14" x14ac:dyDescent="0.25">
      <c r="A2631" s="56" t="s">
        <v>438</v>
      </c>
      <c r="B2631" s="56"/>
      <c r="C2631" s="56" t="s">
        <v>346</v>
      </c>
      <c r="D2631" s="56" t="s">
        <v>347</v>
      </c>
      <c r="E2631" s="56" t="s">
        <v>2574</v>
      </c>
      <c r="F2631" s="56" t="s">
        <v>2575</v>
      </c>
      <c r="G2631" s="56"/>
      <c r="H2631" s="56"/>
      <c r="I2631" s="56" t="s">
        <v>37</v>
      </c>
      <c r="J2631" s="56">
        <v>3</v>
      </c>
      <c r="K2631" s="56" t="s">
        <v>52</v>
      </c>
      <c r="L2631" s="56"/>
      <c r="M2631" s="56" t="str">
        <f t="shared" si="82"/>
        <v>TB_INV_STOCK_MV.PAY_TP_CD</v>
      </c>
      <c r="N2631" s="54" t="str">
        <f t="shared" si="83"/>
        <v>재고이동^TB_INV_STOCK_MV^결제유형코드^PAY_TP_CD^^VARCHAR2^3^Y^</v>
      </c>
    </row>
    <row r="2632" spans="1:14" x14ac:dyDescent="0.25">
      <c r="A2632" s="56" t="s">
        <v>438</v>
      </c>
      <c r="B2632" s="56"/>
      <c r="C2632" s="56" t="s">
        <v>346</v>
      </c>
      <c r="D2632" s="56" t="s">
        <v>347</v>
      </c>
      <c r="E2632" s="56" t="s">
        <v>2361</v>
      </c>
      <c r="F2632" s="56" t="s">
        <v>2362</v>
      </c>
      <c r="G2632" s="56"/>
      <c r="H2632" s="56"/>
      <c r="I2632" s="56" t="s">
        <v>110</v>
      </c>
      <c r="J2632" s="56" t="s">
        <v>476</v>
      </c>
      <c r="K2632" s="56" t="s">
        <v>52</v>
      </c>
      <c r="L2632" s="56">
        <v>0</v>
      </c>
      <c r="M2632" s="56" t="str">
        <f t="shared" si="82"/>
        <v>TB_INV_STOCK_MV.PAY_AMT</v>
      </c>
      <c r="N2632" s="54" t="str">
        <f t="shared" si="83"/>
        <v>재고이동^TB_INV_STOCK_MV^결제금액^PAY_AMT^^NUMBER^20,5^Y^0</v>
      </c>
    </row>
    <row r="2633" spans="1:14" x14ac:dyDescent="0.25">
      <c r="A2633" s="56" t="s">
        <v>438</v>
      </c>
      <c r="B2633" s="56"/>
      <c r="C2633" s="56" t="s">
        <v>346</v>
      </c>
      <c r="D2633" s="56" t="s">
        <v>347</v>
      </c>
      <c r="E2633" s="56" t="s">
        <v>1498</v>
      </c>
      <c r="F2633" s="56" t="s">
        <v>1499</v>
      </c>
      <c r="G2633" s="56"/>
      <c r="H2633" s="56"/>
      <c r="I2633" s="56" t="s">
        <v>37</v>
      </c>
      <c r="J2633" s="56">
        <v>8</v>
      </c>
      <c r="K2633" s="56"/>
      <c r="L2633" s="56"/>
      <c r="M2633" s="56" t="str">
        <f t="shared" si="82"/>
        <v>TB_INV_STOCK_MV.DEPOSIT_DT</v>
      </c>
      <c r="N2633" s="54" t="str">
        <f t="shared" si="83"/>
        <v>재고이동^TB_INV_STOCK_MV^입금일자^DEPOSIT_DT^^VARCHAR2^8^^</v>
      </c>
    </row>
    <row r="2634" spans="1:14" x14ac:dyDescent="0.25">
      <c r="A2634" s="56" t="s">
        <v>438</v>
      </c>
      <c r="B2634" s="56"/>
      <c r="C2634" s="56" t="s">
        <v>346</v>
      </c>
      <c r="D2634" s="56" t="s">
        <v>347</v>
      </c>
      <c r="E2634" s="56" t="s">
        <v>634</v>
      </c>
      <c r="F2634" s="56" t="s">
        <v>555</v>
      </c>
      <c r="G2634" s="56"/>
      <c r="H2634" s="56"/>
      <c r="I2634" s="56" t="s">
        <v>110</v>
      </c>
      <c r="J2634" s="56" t="s">
        <v>476</v>
      </c>
      <c r="K2634" s="56" t="s">
        <v>52</v>
      </c>
      <c r="L2634" s="56">
        <v>0</v>
      </c>
      <c r="M2634" s="56" t="str">
        <f t="shared" si="82"/>
        <v>TB_INV_STOCK_MV.DEPOSIT_AMT</v>
      </c>
      <c r="N2634" s="54" t="str">
        <f t="shared" si="83"/>
        <v>재고이동^TB_INV_STOCK_MV^입금금액^DEPOSIT_AMT^^NUMBER^20,5^Y^0</v>
      </c>
    </row>
    <row r="2635" spans="1:14" x14ac:dyDescent="0.25">
      <c r="A2635" s="56" t="s">
        <v>438</v>
      </c>
      <c r="B2635" s="56"/>
      <c r="C2635" s="56" t="s">
        <v>346</v>
      </c>
      <c r="D2635" s="56" t="s">
        <v>347</v>
      </c>
      <c r="E2635" s="56" t="s">
        <v>2576</v>
      </c>
      <c r="F2635" s="56" t="s">
        <v>2577</v>
      </c>
      <c r="G2635" s="56"/>
      <c r="H2635" s="56"/>
      <c r="I2635" s="56" t="s">
        <v>37</v>
      </c>
      <c r="J2635" s="56">
        <v>1</v>
      </c>
      <c r="K2635" s="56" t="s">
        <v>52</v>
      </c>
      <c r="L2635" s="56" t="s">
        <v>1496</v>
      </c>
      <c r="M2635" s="56" t="str">
        <f t="shared" si="82"/>
        <v>TB_INV_STOCK_MV.HAND_DEPOSIT_CHK_YN</v>
      </c>
      <c r="N2635" s="54" t="str">
        <f t="shared" si="83"/>
        <v>재고이동^TB_INV_STOCK_MV^수기입금확인여부^HAND_DEPOSIT_CHK_YN^^VARCHAR2^1^Y^'N'</v>
      </c>
    </row>
    <row r="2636" spans="1:14" x14ac:dyDescent="0.25">
      <c r="A2636" s="56" t="s">
        <v>438</v>
      </c>
      <c r="B2636" s="56"/>
      <c r="C2636" s="56" t="s">
        <v>346</v>
      </c>
      <c r="D2636" s="56" t="s">
        <v>347</v>
      </c>
      <c r="E2636" s="56" t="s">
        <v>2578</v>
      </c>
      <c r="F2636" s="56" t="s">
        <v>2579</v>
      </c>
      <c r="G2636" s="56"/>
      <c r="H2636" s="56"/>
      <c r="I2636" s="56" t="s">
        <v>37</v>
      </c>
      <c r="J2636" s="56">
        <v>40</v>
      </c>
      <c r="K2636" s="56"/>
      <c r="L2636" s="56"/>
      <c r="M2636" s="56" t="str">
        <f t="shared" si="82"/>
        <v>TB_INV_STOCK_MV.ACCT_MNG_NO</v>
      </c>
      <c r="N2636" s="54" t="str">
        <f t="shared" si="83"/>
        <v>재고이동^TB_INV_STOCK_MV^계좌관리번호^ACCT_MNG_NO^^VARCHAR2^40^^</v>
      </c>
    </row>
    <row r="2637" spans="1:14" x14ac:dyDescent="0.25">
      <c r="A2637" s="56" t="s">
        <v>438</v>
      </c>
      <c r="B2637" s="56"/>
      <c r="C2637" s="56" t="s">
        <v>346</v>
      </c>
      <c r="D2637" s="56" t="s">
        <v>347</v>
      </c>
      <c r="E2637" s="56" t="s">
        <v>2580</v>
      </c>
      <c r="F2637" s="56" t="s">
        <v>2581</v>
      </c>
      <c r="G2637" s="56"/>
      <c r="H2637" s="56"/>
      <c r="I2637" s="56" t="s">
        <v>37</v>
      </c>
      <c r="J2637" s="56">
        <v>14</v>
      </c>
      <c r="K2637" s="56"/>
      <c r="L2637" s="56"/>
      <c r="M2637" s="56" t="str">
        <f t="shared" si="82"/>
        <v>TB_INV_STOCK_MV.APPR_DTM</v>
      </c>
      <c r="N2637" s="54" t="str">
        <f t="shared" si="83"/>
        <v>재고이동^TB_INV_STOCK_MV^승인일시^APPR_DTM^^VARCHAR2^14^^</v>
      </c>
    </row>
    <row r="2638" spans="1:14" x14ac:dyDescent="0.25">
      <c r="A2638" s="56" t="s">
        <v>438</v>
      </c>
      <c r="B2638" s="56"/>
      <c r="C2638" s="56" t="s">
        <v>346</v>
      </c>
      <c r="D2638" s="56" t="s">
        <v>347</v>
      </c>
      <c r="E2638" s="56" t="s">
        <v>2582</v>
      </c>
      <c r="F2638" s="56" t="s">
        <v>2583</v>
      </c>
      <c r="G2638" s="56"/>
      <c r="H2638" s="56"/>
      <c r="I2638" s="56" t="s">
        <v>37</v>
      </c>
      <c r="J2638" s="56">
        <v>32</v>
      </c>
      <c r="K2638" s="56"/>
      <c r="L2638" s="56"/>
      <c r="M2638" s="56" t="str">
        <f t="shared" si="82"/>
        <v>TB_INV_STOCK_MV.APPRR_ID</v>
      </c>
      <c r="N2638" s="54" t="str">
        <f t="shared" si="83"/>
        <v>재고이동^TB_INV_STOCK_MV^승인자ID^APPRR_ID^^VARCHAR2^32^^</v>
      </c>
    </row>
    <row r="2639" spans="1:14" x14ac:dyDescent="0.25">
      <c r="A2639" s="56" t="s">
        <v>438</v>
      </c>
      <c r="B2639" s="56"/>
      <c r="C2639" s="56" t="s">
        <v>346</v>
      </c>
      <c r="D2639" s="56" t="s">
        <v>347</v>
      </c>
      <c r="E2639" s="56" t="s">
        <v>1789</v>
      </c>
      <c r="F2639" s="56" t="s">
        <v>1790</v>
      </c>
      <c r="G2639" s="56"/>
      <c r="H2639" s="56"/>
      <c r="I2639" s="56" t="s">
        <v>37</v>
      </c>
      <c r="J2639" s="56">
        <v>14</v>
      </c>
      <c r="K2639" s="56"/>
      <c r="L2639" s="56"/>
      <c r="M2639" s="56" t="str">
        <f t="shared" si="82"/>
        <v>TB_INV_STOCK_MV.CONF_DTM</v>
      </c>
      <c r="N2639" s="54" t="str">
        <f t="shared" si="83"/>
        <v>재고이동^TB_INV_STOCK_MV^확정일시^CONF_DTM^^VARCHAR2^14^^</v>
      </c>
    </row>
    <row r="2640" spans="1:14" x14ac:dyDescent="0.25">
      <c r="A2640" s="56" t="s">
        <v>438</v>
      </c>
      <c r="B2640" s="56"/>
      <c r="C2640" s="56" t="s">
        <v>346</v>
      </c>
      <c r="D2640" s="56" t="s">
        <v>347</v>
      </c>
      <c r="E2640" s="56" t="s">
        <v>1768</v>
      </c>
      <c r="F2640" s="56" t="s">
        <v>1769</v>
      </c>
      <c r="G2640" s="56"/>
      <c r="H2640" s="56"/>
      <c r="I2640" s="56" t="s">
        <v>37</v>
      </c>
      <c r="J2640" s="56">
        <v>32</v>
      </c>
      <c r="K2640" s="56"/>
      <c r="L2640" s="56"/>
      <c r="M2640" s="56" t="str">
        <f t="shared" si="82"/>
        <v>TB_INV_STOCK_MV.CONFR_ID</v>
      </c>
      <c r="N2640" s="54" t="str">
        <f t="shared" si="83"/>
        <v>재고이동^TB_INV_STOCK_MV^확정자ID^CONFR_ID^^VARCHAR2^32^^</v>
      </c>
    </row>
    <row r="2641" spans="1:14" x14ac:dyDescent="0.25">
      <c r="A2641" s="56" t="s">
        <v>438</v>
      </c>
      <c r="B2641" s="56"/>
      <c r="C2641" s="56" t="s">
        <v>346</v>
      </c>
      <c r="D2641" s="56" t="s">
        <v>347</v>
      </c>
      <c r="E2641" s="56" t="s">
        <v>50</v>
      </c>
      <c r="F2641" s="56" t="s">
        <v>51</v>
      </c>
      <c r="G2641" s="56"/>
      <c r="H2641" s="56"/>
      <c r="I2641" s="56" t="s">
        <v>37</v>
      </c>
      <c r="J2641" s="56">
        <v>1</v>
      </c>
      <c r="K2641" s="56" t="s">
        <v>52</v>
      </c>
      <c r="L2641" s="56" t="s">
        <v>1276</v>
      </c>
      <c r="M2641" s="56" t="str">
        <f t="shared" si="82"/>
        <v>TB_INV_STOCK_MV.USE_YN</v>
      </c>
      <c r="N2641" s="54" t="str">
        <f t="shared" si="83"/>
        <v>재고이동^TB_INV_STOCK_MV^사용여부^USE_YN^^VARCHAR2^1^Y^'Y'</v>
      </c>
    </row>
    <row r="2642" spans="1:14" x14ac:dyDescent="0.25">
      <c r="A2642" s="56" t="s">
        <v>438</v>
      </c>
      <c r="B2642" s="56"/>
      <c r="C2642" s="56" t="s">
        <v>346</v>
      </c>
      <c r="D2642" s="56" t="s">
        <v>347</v>
      </c>
      <c r="E2642" s="56" t="s">
        <v>61</v>
      </c>
      <c r="F2642" s="56" t="s">
        <v>62</v>
      </c>
      <c r="G2642" s="56"/>
      <c r="H2642" s="56"/>
      <c r="I2642" s="56" t="s">
        <v>37</v>
      </c>
      <c r="J2642" s="56">
        <v>2000</v>
      </c>
      <c r="K2642" s="56"/>
      <c r="L2642" s="56"/>
      <c r="M2642" s="56" t="str">
        <f t="shared" si="82"/>
        <v>TB_INV_STOCK_MV.REMARK</v>
      </c>
      <c r="N2642" s="54" t="str">
        <f t="shared" si="83"/>
        <v>재고이동^TB_INV_STOCK_MV^비고^REMARK^^VARCHAR2^2000^^</v>
      </c>
    </row>
    <row r="2643" spans="1:14" x14ac:dyDescent="0.25">
      <c r="A2643" s="56" t="s">
        <v>438</v>
      </c>
      <c r="B2643" s="56"/>
      <c r="C2643" s="56" t="s">
        <v>346</v>
      </c>
      <c r="D2643" s="56" t="s">
        <v>347</v>
      </c>
      <c r="E2643" s="56" t="s">
        <v>53</v>
      </c>
      <c r="F2643" s="56" t="s">
        <v>54</v>
      </c>
      <c r="G2643" s="56"/>
      <c r="H2643" s="56"/>
      <c r="I2643" s="56" t="s">
        <v>37</v>
      </c>
      <c r="J2643" s="56">
        <v>14</v>
      </c>
      <c r="K2643" s="56" t="s">
        <v>52</v>
      </c>
      <c r="L2643" s="56"/>
      <c r="M2643" s="56" t="str">
        <f t="shared" si="82"/>
        <v>TB_INV_STOCK_MV.REG_DTM</v>
      </c>
      <c r="N2643" s="54" t="str">
        <f t="shared" si="83"/>
        <v>재고이동^TB_INV_STOCK_MV^등록일시^REG_DTM^^VARCHAR2^14^Y^</v>
      </c>
    </row>
    <row r="2644" spans="1:14" x14ac:dyDescent="0.25">
      <c r="A2644" s="56" t="s">
        <v>438</v>
      </c>
      <c r="B2644" s="56"/>
      <c r="C2644" s="56" t="s">
        <v>346</v>
      </c>
      <c r="D2644" s="56" t="s">
        <v>347</v>
      </c>
      <c r="E2644" s="56" t="s">
        <v>55</v>
      </c>
      <c r="F2644" s="56" t="s">
        <v>56</v>
      </c>
      <c r="G2644" s="56"/>
      <c r="H2644" s="56"/>
      <c r="I2644" s="56" t="s">
        <v>37</v>
      </c>
      <c r="J2644" s="56">
        <v>32</v>
      </c>
      <c r="K2644" s="56" t="s">
        <v>52</v>
      </c>
      <c r="L2644" s="56"/>
      <c r="M2644" s="56" t="str">
        <f t="shared" si="82"/>
        <v>TB_INV_STOCK_MV.REGR_ID</v>
      </c>
      <c r="N2644" s="54" t="str">
        <f t="shared" si="83"/>
        <v>재고이동^TB_INV_STOCK_MV^등록자ID^REGR_ID^^VARCHAR2^32^Y^</v>
      </c>
    </row>
    <row r="2645" spans="1:14" x14ac:dyDescent="0.25">
      <c r="A2645" s="56" t="s">
        <v>438</v>
      </c>
      <c r="B2645" s="56"/>
      <c r="C2645" s="56" t="s">
        <v>346</v>
      </c>
      <c r="D2645" s="56" t="s">
        <v>347</v>
      </c>
      <c r="E2645" s="56" t="s">
        <v>57</v>
      </c>
      <c r="F2645" s="56" t="s">
        <v>58</v>
      </c>
      <c r="G2645" s="56"/>
      <c r="H2645" s="56"/>
      <c r="I2645" s="56" t="s">
        <v>37</v>
      </c>
      <c r="J2645" s="56">
        <v>14</v>
      </c>
      <c r="K2645" s="56" t="s">
        <v>52</v>
      </c>
      <c r="L2645" s="56"/>
      <c r="M2645" s="56" t="str">
        <f t="shared" si="82"/>
        <v>TB_INV_STOCK_MV.MOD_DTM</v>
      </c>
      <c r="N2645" s="54" t="str">
        <f t="shared" si="83"/>
        <v>재고이동^TB_INV_STOCK_MV^수정일시^MOD_DTM^^VARCHAR2^14^Y^</v>
      </c>
    </row>
    <row r="2646" spans="1:14" x14ac:dyDescent="0.25">
      <c r="A2646" s="56" t="s">
        <v>438</v>
      </c>
      <c r="B2646" s="56"/>
      <c r="C2646" s="56" t="s">
        <v>346</v>
      </c>
      <c r="D2646" s="56" t="s">
        <v>347</v>
      </c>
      <c r="E2646" s="56" t="s">
        <v>59</v>
      </c>
      <c r="F2646" s="56" t="s">
        <v>60</v>
      </c>
      <c r="G2646" s="56"/>
      <c r="H2646" s="56"/>
      <c r="I2646" s="56" t="s">
        <v>37</v>
      </c>
      <c r="J2646" s="56">
        <v>32</v>
      </c>
      <c r="K2646" s="56" t="s">
        <v>52</v>
      </c>
      <c r="L2646" s="56"/>
      <c r="M2646" s="56" t="str">
        <f t="shared" si="82"/>
        <v>TB_INV_STOCK_MV.MODR_ID</v>
      </c>
      <c r="N2646" s="54" t="str">
        <f t="shared" si="83"/>
        <v>재고이동^TB_INV_STOCK_MV^수정자ID^MODR_ID^^VARCHAR2^32^Y^</v>
      </c>
    </row>
    <row r="2647" spans="1:14" x14ac:dyDescent="0.25">
      <c r="A2647" s="56" t="s">
        <v>438</v>
      </c>
      <c r="B2647" s="56"/>
      <c r="C2647" s="56" t="s">
        <v>346</v>
      </c>
      <c r="D2647" s="56" t="s">
        <v>347</v>
      </c>
      <c r="E2647" s="56" t="s">
        <v>1505</v>
      </c>
      <c r="F2647" s="56" t="s">
        <v>1506</v>
      </c>
      <c r="G2647" s="56"/>
      <c r="H2647" s="56"/>
      <c r="I2647" s="56" t="s">
        <v>37</v>
      </c>
      <c r="J2647" s="56">
        <v>3</v>
      </c>
      <c r="K2647" s="56"/>
      <c r="L2647" s="56"/>
      <c r="M2647" s="56" t="str">
        <f t="shared" si="82"/>
        <v>TB_INV_STOCK_MV.DEPOSIT_DIV_CD</v>
      </c>
      <c r="N2647" s="54" t="str">
        <f t="shared" si="83"/>
        <v>재고이동^TB_INV_STOCK_MV^입금구분코드^DEPOSIT_DIV_CD^^VARCHAR2^3^^</v>
      </c>
    </row>
    <row r="2648" spans="1:14" x14ac:dyDescent="0.25">
      <c r="A2648" s="56" t="s">
        <v>438</v>
      </c>
      <c r="B2648" s="56"/>
      <c r="C2648" s="56" t="s">
        <v>346</v>
      </c>
      <c r="D2648" s="56" t="s">
        <v>347</v>
      </c>
      <c r="E2648" s="56" t="s">
        <v>2417</v>
      </c>
      <c r="F2648" s="56" t="s">
        <v>2418</v>
      </c>
      <c r="G2648" s="56"/>
      <c r="H2648" s="56"/>
      <c r="I2648" s="56" t="s">
        <v>110</v>
      </c>
      <c r="J2648" s="56" t="s">
        <v>476</v>
      </c>
      <c r="K2648" s="56" t="s">
        <v>52</v>
      </c>
      <c r="L2648" s="56">
        <v>0</v>
      </c>
      <c r="M2648" s="56" t="str">
        <f t="shared" si="82"/>
        <v>TB_INV_STOCK_MV.IN_AMT</v>
      </c>
      <c r="N2648" s="54" t="str">
        <f t="shared" si="83"/>
        <v>재고이동^TB_INV_STOCK_MV^입고금액^IN_AMT^^NUMBER^20,5^Y^0</v>
      </c>
    </row>
    <row r="2649" spans="1:14" x14ac:dyDescent="0.25">
      <c r="A2649" s="56" t="s">
        <v>438</v>
      </c>
      <c r="B2649" s="56"/>
      <c r="C2649" s="56" t="s">
        <v>346</v>
      </c>
      <c r="D2649" s="56" t="s">
        <v>347</v>
      </c>
      <c r="E2649" s="56" t="s">
        <v>2419</v>
      </c>
      <c r="F2649" s="56" t="s">
        <v>2420</v>
      </c>
      <c r="G2649" s="56"/>
      <c r="H2649" s="56"/>
      <c r="I2649" s="56" t="s">
        <v>110</v>
      </c>
      <c r="J2649" s="56" t="s">
        <v>476</v>
      </c>
      <c r="K2649" s="56" t="s">
        <v>52</v>
      </c>
      <c r="L2649" s="56">
        <v>0</v>
      </c>
      <c r="M2649" s="56" t="str">
        <f t="shared" si="82"/>
        <v>TB_INV_STOCK_MV.IN_SUPP_AMT</v>
      </c>
      <c r="N2649" s="54" t="str">
        <f t="shared" si="83"/>
        <v>재고이동^TB_INV_STOCK_MV^입고공급금액^IN_SUPP_AMT^^NUMBER^20,5^Y^0</v>
      </c>
    </row>
    <row r="2650" spans="1:14" x14ac:dyDescent="0.25">
      <c r="A2650" s="56" t="s">
        <v>438</v>
      </c>
      <c r="B2650" s="56"/>
      <c r="C2650" s="56" t="s">
        <v>346</v>
      </c>
      <c r="D2650" s="56" t="s">
        <v>347</v>
      </c>
      <c r="E2650" s="56" t="s">
        <v>2421</v>
      </c>
      <c r="F2650" s="56" t="s">
        <v>2422</v>
      </c>
      <c r="G2650" s="56"/>
      <c r="H2650" s="56"/>
      <c r="I2650" s="56" t="s">
        <v>110</v>
      </c>
      <c r="J2650" s="56" t="s">
        <v>476</v>
      </c>
      <c r="K2650" s="56" t="s">
        <v>52</v>
      </c>
      <c r="L2650" s="56">
        <v>0</v>
      </c>
      <c r="M2650" s="56" t="str">
        <f t="shared" si="82"/>
        <v>TB_INV_STOCK_MV.IN_VAT</v>
      </c>
      <c r="N2650" s="54" t="str">
        <f t="shared" si="83"/>
        <v>재고이동^TB_INV_STOCK_MV^입고부가세액^IN_VAT^^NUMBER^20,5^Y^0</v>
      </c>
    </row>
    <row r="2651" spans="1:14" x14ac:dyDescent="0.25">
      <c r="A2651" s="56" t="s">
        <v>438</v>
      </c>
      <c r="B2651" s="56"/>
      <c r="C2651" s="56" t="s">
        <v>346</v>
      </c>
      <c r="D2651" s="56" t="s">
        <v>347</v>
      </c>
      <c r="E2651" s="56" t="s">
        <v>2411</v>
      </c>
      <c r="F2651" s="56" t="s">
        <v>2412</v>
      </c>
      <c r="G2651" s="56"/>
      <c r="H2651" s="56"/>
      <c r="I2651" s="56" t="s">
        <v>110</v>
      </c>
      <c r="J2651" s="56" t="s">
        <v>476</v>
      </c>
      <c r="K2651" s="56" t="s">
        <v>52</v>
      </c>
      <c r="L2651" s="56">
        <v>0</v>
      </c>
      <c r="M2651" s="56" t="str">
        <f t="shared" si="82"/>
        <v>TB_INV_STOCK_MV.OUT_AMT</v>
      </c>
      <c r="N2651" s="54" t="str">
        <f t="shared" si="83"/>
        <v>재고이동^TB_INV_STOCK_MV^출고금액^OUT_AMT^^NUMBER^20,5^Y^0</v>
      </c>
    </row>
    <row r="2652" spans="1:14" x14ac:dyDescent="0.25">
      <c r="A2652" s="56" t="s">
        <v>438</v>
      </c>
      <c r="B2652" s="56"/>
      <c r="C2652" s="56" t="s">
        <v>346</v>
      </c>
      <c r="D2652" s="56" t="s">
        <v>347</v>
      </c>
      <c r="E2652" s="56" t="s">
        <v>2413</v>
      </c>
      <c r="F2652" s="56" t="s">
        <v>2414</v>
      </c>
      <c r="G2652" s="56"/>
      <c r="H2652" s="56"/>
      <c r="I2652" s="56" t="s">
        <v>110</v>
      </c>
      <c r="J2652" s="56" t="s">
        <v>476</v>
      </c>
      <c r="K2652" s="56" t="s">
        <v>52</v>
      </c>
      <c r="L2652" s="56">
        <v>0</v>
      </c>
      <c r="M2652" s="56" t="str">
        <f t="shared" si="82"/>
        <v>TB_INV_STOCK_MV.OUT_SUPP_AMT</v>
      </c>
      <c r="N2652" s="54" t="str">
        <f t="shared" si="83"/>
        <v>재고이동^TB_INV_STOCK_MV^출고공급금액^OUT_SUPP_AMT^^NUMBER^20,5^Y^0</v>
      </c>
    </row>
    <row r="2653" spans="1:14" x14ac:dyDescent="0.25">
      <c r="A2653" s="56" t="s">
        <v>438</v>
      </c>
      <c r="B2653" s="56"/>
      <c r="C2653" s="56" t="s">
        <v>346</v>
      </c>
      <c r="D2653" s="56" t="s">
        <v>347</v>
      </c>
      <c r="E2653" s="56" t="s">
        <v>2415</v>
      </c>
      <c r="F2653" s="56" t="s">
        <v>2416</v>
      </c>
      <c r="G2653" s="56"/>
      <c r="H2653" s="56"/>
      <c r="I2653" s="56" t="s">
        <v>110</v>
      </c>
      <c r="J2653" s="56" t="s">
        <v>476</v>
      </c>
      <c r="K2653" s="56" t="s">
        <v>52</v>
      </c>
      <c r="L2653" s="56">
        <v>0</v>
      </c>
      <c r="M2653" s="56" t="str">
        <f t="shared" si="82"/>
        <v>TB_INV_STOCK_MV.OUT_VAT</v>
      </c>
      <c r="N2653" s="54" t="str">
        <f t="shared" si="83"/>
        <v>재고이동^TB_INV_STOCK_MV^출고부가세액^OUT_VAT^^NUMBER^20,5^Y^0</v>
      </c>
    </row>
    <row r="2654" spans="1:14" x14ac:dyDescent="0.25">
      <c r="A2654" s="56" t="s">
        <v>438</v>
      </c>
      <c r="B2654" s="56"/>
      <c r="C2654" s="56" t="s">
        <v>348</v>
      </c>
      <c r="D2654" s="56" t="s">
        <v>349</v>
      </c>
      <c r="E2654" s="56" t="s">
        <v>472</v>
      </c>
      <c r="F2654" s="56" t="s">
        <v>64</v>
      </c>
      <c r="G2654" s="56" t="s">
        <v>52</v>
      </c>
      <c r="H2654" s="56"/>
      <c r="I2654" s="56" t="s">
        <v>37</v>
      </c>
      <c r="J2654" s="56">
        <v>10</v>
      </c>
      <c r="K2654" s="56" t="s">
        <v>52</v>
      </c>
      <c r="L2654" s="56"/>
      <c r="M2654" s="56" t="str">
        <f t="shared" si="82"/>
        <v>TB_INV_STOCK_MV_DTL.SHOP_CD</v>
      </c>
      <c r="N2654" s="54" t="str">
        <f t="shared" si="83"/>
        <v>재고이동상세^TB_INV_STOCK_MV_DTL^매장코드^SHOP_CD^Y^VARCHAR2^10^Y^</v>
      </c>
    </row>
    <row r="2655" spans="1:14" x14ac:dyDescent="0.25">
      <c r="A2655" s="56" t="s">
        <v>438</v>
      </c>
      <c r="B2655" s="56"/>
      <c r="C2655" s="56" t="s">
        <v>348</v>
      </c>
      <c r="D2655" s="56" t="s">
        <v>349</v>
      </c>
      <c r="E2655" s="56" t="s">
        <v>2562</v>
      </c>
      <c r="F2655" s="56" t="s">
        <v>2563</v>
      </c>
      <c r="G2655" s="56" t="s">
        <v>52</v>
      </c>
      <c r="H2655" s="56"/>
      <c r="I2655" s="56" t="s">
        <v>37</v>
      </c>
      <c r="J2655" s="56">
        <v>20</v>
      </c>
      <c r="K2655" s="56" t="s">
        <v>52</v>
      </c>
      <c r="L2655" s="56"/>
      <c r="M2655" s="56" t="str">
        <f t="shared" si="82"/>
        <v>TB_INV_STOCK_MV_DTL.STOCK_MV_NO</v>
      </c>
      <c r="N2655" s="54" t="str">
        <f t="shared" si="83"/>
        <v>재고이동상세^TB_INV_STOCK_MV_DTL^재고이동번호^STOCK_MV_NO^Y^VARCHAR2^20^Y^</v>
      </c>
    </row>
    <row r="2656" spans="1:14" x14ac:dyDescent="0.25">
      <c r="A2656" s="56" t="s">
        <v>438</v>
      </c>
      <c r="B2656" s="56"/>
      <c r="C2656" s="56" t="s">
        <v>348</v>
      </c>
      <c r="D2656" s="56" t="s">
        <v>349</v>
      </c>
      <c r="E2656" s="56" t="s">
        <v>2584</v>
      </c>
      <c r="F2656" s="56" t="s">
        <v>2585</v>
      </c>
      <c r="G2656" s="56" t="s">
        <v>52</v>
      </c>
      <c r="H2656" s="56"/>
      <c r="I2656" s="56" t="s">
        <v>37</v>
      </c>
      <c r="J2656" s="56">
        <v>5</v>
      </c>
      <c r="K2656" s="56" t="s">
        <v>52</v>
      </c>
      <c r="L2656" s="56"/>
      <c r="M2656" s="56" t="str">
        <f t="shared" si="82"/>
        <v>TB_INV_STOCK_MV_DTL.STOCK_MV_DTL_NO</v>
      </c>
      <c r="N2656" s="54" t="str">
        <f t="shared" si="83"/>
        <v>재고이동상세^TB_INV_STOCK_MV_DTL^재고이동상세번호^STOCK_MV_DTL_NO^Y^VARCHAR2^5^Y^</v>
      </c>
    </row>
    <row r="2657" spans="1:14" x14ac:dyDescent="0.25">
      <c r="A2657" s="56" t="s">
        <v>438</v>
      </c>
      <c r="B2657" s="56"/>
      <c r="C2657" s="56" t="s">
        <v>348</v>
      </c>
      <c r="D2657" s="56" t="s">
        <v>349</v>
      </c>
      <c r="E2657" s="56" t="s">
        <v>829</v>
      </c>
      <c r="F2657" s="56" t="s">
        <v>838</v>
      </c>
      <c r="G2657" s="56"/>
      <c r="H2657" s="56"/>
      <c r="I2657" s="56" t="s">
        <v>37</v>
      </c>
      <c r="J2657" s="56">
        <v>20</v>
      </c>
      <c r="K2657" s="56" t="s">
        <v>52</v>
      </c>
      <c r="L2657" s="56"/>
      <c r="M2657" s="56" t="str">
        <f t="shared" si="82"/>
        <v>TB_INV_STOCK_MV_DTL.ITEM_CD</v>
      </c>
      <c r="N2657" s="54" t="str">
        <f t="shared" si="83"/>
        <v>재고이동상세^TB_INV_STOCK_MV_DTL^품목코드^ITEM_CD^^VARCHAR2^20^Y^</v>
      </c>
    </row>
    <row r="2658" spans="1:14" x14ac:dyDescent="0.25">
      <c r="A2658" s="56" t="s">
        <v>438</v>
      </c>
      <c r="B2658" s="56"/>
      <c r="C2658" s="56" t="s">
        <v>348</v>
      </c>
      <c r="D2658" s="56" t="s">
        <v>349</v>
      </c>
      <c r="E2658" s="56" t="s">
        <v>2486</v>
      </c>
      <c r="F2658" s="56" t="s">
        <v>2487</v>
      </c>
      <c r="G2658" s="56"/>
      <c r="H2658" s="56"/>
      <c r="I2658" s="56" t="s">
        <v>37</v>
      </c>
      <c r="J2658" s="56">
        <v>20</v>
      </c>
      <c r="K2658" s="56"/>
      <c r="L2658" s="56"/>
      <c r="M2658" s="56" t="str">
        <f t="shared" si="82"/>
        <v>TB_INV_STOCK_MV_DTL.UNIT_CD</v>
      </c>
      <c r="N2658" s="54" t="str">
        <f t="shared" si="83"/>
        <v>재고이동상세^TB_INV_STOCK_MV_DTL^단위코드^UNIT_CD^^VARCHAR2^20^^</v>
      </c>
    </row>
    <row r="2659" spans="1:14" x14ac:dyDescent="0.25">
      <c r="A2659" s="56" t="s">
        <v>438</v>
      </c>
      <c r="B2659" s="56"/>
      <c r="C2659" s="56" t="s">
        <v>348</v>
      </c>
      <c r="D2659" s="56" t="s">
        <v>349</v>
      </c>
      <c r="E2659" s="56" t="s">
        <v>2518</v>
      </c>
      <c r="F2659" s="56" t="s">
        <v>2519</v>
      </c>
      <c r="G2659" s="56"/>
      <c r="H2659" s="56"/>
      <c r="I2659" s="56" t="s">
        <v>110</v>
      </c>
      <c r="J2659" s="56" t="s">
        <v>476</v>
      </c>
      <c r="K2659" s="56" t="s">
        <v>52</v>
      </c>
      <c r="L2659" s="56">
        <v>0</v>
      </c>
      <c r="M2659" s="56" t="str">
        <f t="shared" si="82"/>
        <v>TB_INV_STOCK_MV_DTL.UNIT_INPQTY</v>
      </c>
      <c r="N2659" s="54" t="str">
        <f t="shared" si="83"/>
        <v>재고이동상세^TB_INV_STOCK_MV_DTL^단위입수량^UNIT_INPQTY^^NUMBER^20,5^Y^0</v>
      </c>
    </row>
    <row r="2660" spans="1:14" x14ac:dyDescent="0.25">
      <c r="A2660" s="56" t="s">
        <v>438</v>
      </c>
      <c r="B2660" s="56"/>
      <c r="C2660" s="56" t="s">
        <v>348</v>
      </c>
      <c r="D2660" s="56" t="s">
        <v>349</v>
      </c>
      <c r="E2660" s="56" t="s">
        <v>2586</v>
      </c>
      <c r="F2660" s="56" t="s">
        <v>2587</v>
      </c>
      <c r="G2660" s="56"/>
      <c r="H2660" s="56"/>
      <c r="I2660" s="56" t="s">
        <v>110</v>
      </c>
      <c r="J2660" s="56" t="s">
        <v>476</v>
      </c>
      <c r="K2660" s="56" t="s">
        <v>52</v>
      </c>
      <c r="L2660" s="56">
        <v>0</v>
      </c>
      <c r="M2660" s="56" t="str">
        <f t="shared" si="82"/>
        <v>TB_INV_STOCK_MV_DTL.MV_QTY</v>
      </c>
      <c r="N2660" s="54" t="str">
        <f t="shared" si="83"/>
        <v>재고이동상세^TB_INV_STOCK_MV_DTL^이동수량^MV_QTY^^NUMBER^20,5^Y^0</v>
      </c>
    </row>
    <row r="2661" spans="1:14" x14ac:dyDescent="0.25">
      <c r="A2661" s="56" t="s">
        <v>438</v>
      </c>
      <c r="B2661" s="56"/>
      <c r="C2661" s="56" t="s">
        <v>348</v>
      </c>
      <c r="D2661" s="56" t="s">
        <v>349</v>
      </c>
      <c r="E2661" s="56" t="s">
        <v>1660</v>
      </c>
      <c r="F2661" s="56" t="s">
        <v>1661</v>
      </c>
      <c r="G2661" s="56"/>
      <c r="H2661" s="56"/>
      <c r="I2661" s="56" t="s">
        <v>110</v>
      </c>
      <c r="J2661" s="56" t="s">
        <v>476</v>
      </c>
      <c r="K2661" s="56" t="s">
        <v>52</v>
      </c>
      <c r="L2661" s="56">
        <v>0</v>
      </c>
      <c r="M2661" s="56" t="str">
        <f t="shared" si="82"/>
        <v>TB_INV_STOCK_MV_DTL.CONSPRC</v>
      </c>
      <c r="N2661" s="54" t="str">
        <f t="shared" si="83"/>
        <v>재고이동상세^TB_INV_STOCK_MV_DTL^소비자가^CONSPRC^^NUMBER^20,5^Y^0</v>
      </c>
    </row>
    <row r="2662" spans="1:14" x14ac:dyDescent="0.25">
      <c r="A2662" s="56" t="s">
        <v>438</v>
      </c>
      <c r="B2662" s="56"/>
      <c r="C2662" s="56" t="s">
        <v>348</v>
      </c>
      <c r="D2662" s="56" t="s">
        <v>349</v>
      </c>
      <c r="E2662" s="56" t="s">
        <v>2588</v>
      </c>
      <c r="F2662" s="56" t="s">
        <v>2589</v>
      </c>
      <c r="G2662" s="56"/>
      <c r="H2662" s="56"/>
      <c r="I2662" s="56" t="s">
        <v>110</v>
      </c>
      <c r="J2662" s="56" t="s">
        <v>1397</v>
      </c>
      <c r="K2662" s="56" t="s">
        <v>52</v>
      </c>
      <c r="L2662" s="56">
        <v>0</v>
      </c>
      <c r="M2662" s="56" t="str">
        <f t="shared" si="82"/>
        <v>TB_INV_STOCK_MV_DTL.MV_IN_SUPP_RATE</v>
      </c>
      <c r="N2662" s="54" t="str">
        <f t="shared" si="83"/>
        <v>재고이동상세^TB_INV_STOCK_MV_DTL^이동입고공급율^MV_IN_SUPP_RATE^^NUMBER^6,3^Y^0</v>
      </c>
    </row>
    <row r="2663" spans="1:14" x14ac:dyDescent="0.25">
      <c r="A2663" s="56" t="s">
        <v>438</v>
      </c>
      <c r="B2663" s="56"/>
      <c r="C2663" s="56" t="s">
        <v>348</v>
      </c>
      <c r="D2663" s="56" t="s">
        <v>349</v>
      </c>
      <c r="E2663" s="56" t="s">
        <v>2431</v>
      </c>
      <c r="F2663" s="56" t="s">
        <v>2432</v>
      </c>
      <c r="G2663" s="56"/>
      <c r="H2663" s="56"/>
      <c r="I2663" s="56" t="s">
        <v>110</v>
      </c>
      <c r="J2663" s="56" t="s">
        <v>476</v>
      </c>
      <c r="K2663" s="56" t="s">
        <v>52</v>
      </c>
      <c r="L2663" s="56">
        <v>0</v>
      </c>
      <c r="M2663" s="56" t="str">
        <f t="shared" si="82"/>
        <v>TB_INV_STOCK_MV_DTL.MV_IN_SUPP_AMT</v>
      </c>
      <c r="N2663" s="54" t="str">
        <f t="shared" si="83"/>
        <v>재고이동상세^TB_INV_STOCK_MV_DTL^이동입고공급금액^MV_IN_SUPP_AMT^^NUMBER^20,5^Y^0</v>
      </c>
    </row>
    <row r="2664" spans="1:14" x14ac:dyDescent="0.25">
      <c r="A2664" s="56" t="s">
        <v>438</v>
      </c>
      <c r="B2664" s="56"/>
      <c r="C2664" s="56" t="s">
        <v>348</v>
      </c>
      <c r="D2664" s="56" t="s">
        <v>349</v>
      </c>
      <c r="E2664" s="56" t="s">
        <v>2590</v>
      </c>
      <c r="F2664" s="56" t="s">
        <v>2591</v>
      </c>
      <c r="G2664" s="56"/>
      <c r="H2664" s="56"/>
      <c r="I2664" s="56" t="s">
        <v>110</v>
      </c>
      <c r="J2664" s="56" t="s">
        <v>1397</v>
      </c>
      <c r="K2664" s="56" t="s">
        <v>52</v>
      </c>
      <c r="L2664" s="56">
        <v>0</v>
      </c>
      <c r="M2664" s="56" t="str">
        <f t="shared" si="82"/>
        <v>TB_INV_STOCK_MV_DTL.MV_OUT_SUPP_RATE</v>
      </c>
      <c r="N2664" s="54" t="str">
        <f t="shared" si="83"/>
        <v>재고이동상세^TB_INV_STOCK_MV_DTL^이동출고공급율^MV_OUT_SUPP_RATE^^NUMBER^6,3^Y^0</v>
      </c>
    </row>
    <row r="2665" spans="1:14" x14ac:dyDescent="0.25">
      <c r="A2665" s="56" t="s">
        <v>438</v>
      </c>
      <c r="B2665" s="56"/>
      <c r="C2665" s="56" t="s">
        <v>348</v>
      </c>
      <c r="D2665" s="56" t="s">
        <v>349</v>
      </c>
      <c r="E2665" s="56" t="s">
        <v>2425</v>
      </c>
      <c r="F2665" s="56" t="s">
        <v>2426</v>
      </c>
      <c r="G2665" s="56"/>
      <c r="H2665" s="56"/>
      <c r="I2665" s="56" t="s">
        <v>110</v>
      </c>
      <c r="J2665" s="56" t="s">
        <v>476</v>
      </c>
      <c r="K2665" s="56" t="s">
        <v>52</v>
      </c>
      <c r="L2665" s="56">
        <v>0</v>
      </c>
      <c r="M2665" s="56" t="str">
        <f t="shared" si="82"/>
        <v>TB_INV_STOCK_MV_DTL.MV_OUT_SUPP_AMT</v>
      </c>
      <c r="N2665" s="54" t="str">
        <f t="shared" si="83"/>
        <v>재고이동상세^TB_INV_STOCK_MV_DTL^이동출고공급금액^MV_OUT_SUPP_AMT^^NUMBER^20,5^Y^0</v>
      </c>
    </row>
    <row r="2666" spans="1:14" x14ac:dyDescent="0.25">
      <c r="A2666" s="56" t="s">
        <v>438</v>
      </c>
      <c r="B2666" s="56"/>
      <c r="C2666" s="56" t="s">
        <v>348</v>
      </c>
      <c r="D2666" s="56" t="s">
        <v>349</v>
      </c>
      <c r="E2666" s="56" t="s">
        <v>50</v>
      </c>
      <c r="F2666" s="56" t="s">
        <v>51</v>
      </c>
      <c r="G2666" s="56"/>
      <c r="H2666" s="56"/>
      <c r="I2666" s="56" t="s">
        <v>37</v>
      </c>
      <c r="J2666" s="56">
        <v>1</v>
      </c>
      <c r="K2666" s="56" t="s">
        <v>52</v>
      </c>
      <c r="L2666" s="56" t="s">
        <v>1276</v>
      </c>
      <c r="M2666" s="56" t="str">
        <f t="shared" si="82"/>
        <v>TB_INV_STOCK_MV_DTL.USE_YN</v>
      </c>
      <c r="N2666" s="54" t="str">
        <f t="shared" si="83"/>
        <v>재고이동상세^TB_INV_STOCK_MV_DTL^사용여부^USE_YN^^VARCHAR2^1^Y^'Y'</v>
      </c>
    </row>
    <row r="2667" spans="1:14" x14ac:dyDescent="0.25">
      <c r="A2667" s="56" t="s">
        <v>438</v>
      </c>
      <c r="B2667" s="56"/>
      <c r="C2667" s="56" t="s">
        <v>348</v>
      </c>
      <c r="D2667" s="56" t="s">
        <v>349</v>
      </c>
      <c r="E2667" s="56" t="s">
        <v>53</v>
      </c>
      <c r="F2667" s="56" t="s">
        <v>54</v>
      </c>
      <c r="G2667" s="56"/>
      <c r="H2667" s="56"/>
      <c r="I2667" s="56" t="s">
        <v>37</v>
      </c>
      <c r="J2667" s="56">
        <v>14</v>
      </c>
      <c r="K2667" s="56" t="s">
        <v>52</v>
      </c>
      <c r="L2667" s="56"/>
      <c r="M2667" s="56" t="str">
        <f t="shared" si="82"/>
        <v>TB_INV_STOCK_MV_DTL.REG_DTM</v>
      </c>
      <c r="N2667" s="54" t="str">
        <f t="shared" si="83"/>
        <v>재고이동상세^TB_INV_STOCK_MV_DTL^등록일시^REG_DTM^^VARCHAR2^14^Y^</v>
      </c>
    </row>
    <row r="2668" spans="1:14" x14ac:dyDescent="0.25">
      <c r="A2668" s="56" t="s">
        <v>438</v>
      </c>
      <c r="B2668" s="56"/>
      <c r="C2668" s="56" t="s">
        <v>348</v>
      </c>
      <c r="D2668" s="56" t="s">
        <v>349</v>
      </c>
      <c r="E2668" s="56" t="s">
        <v>55</v>
      </c>
      <c r="F2668" s="56" t="s">
        <v>56</v>
      </c>
      <c r="G2668" s="56"/>
      <c r="H2668" s="56"/>
      <c r="I2668" s="56" t="s">
        <v>37</v>
      </c>
      <c r="J2668" s="56">
        <v>32</v>
      </c>
      <c r="K2668" s="56" t="s">
        <v>52</v>
      </c>
      <c r="L2668" s="56"/>
      <c r="M2668" s="56" t="str">
        <f t="shared" si="82"/>
        <v>TB_INV_STOCK_MV_DTL.REGR_ID</v>
      </c>
      <c r="N2668" s="54" t="str">
        <f t="shared" si="83"/>
        <v>재고이동상세^TB_INV_STOCK_MV_DTL^등록자ID^REGR_ID^^VARCHAR2^32^Y^</v>
      </c>
    </row>
    <row r="2669" spans="1:14" x14ac:dyDescent="0.25">
      <c r="A2669" s="56" t="s">
        <v>438</v>
      </c>
      <c r="B2669" s="56"/>
      <c r="C2669" s="56" t="s">
        <v>348</v>
      </c>
      <c r="D2669" s="56" t="s">
        <v>349</v>
      </c>
      <c r="E2669" s="56" t="s">
        <v>57</v>
      </c>
      <c r="F2669" s="56" t="s">
        <v>58</v>
      </c>
      <c r="G2669" s="56"/>
      <c r="H2669" s="56"/>
      <c r="I2669" s="56" t="s">
        <v>37</v>
      </c>
      <c r="J2669" s="56">
        <v>14</v>
      </c>
      <c r="K2669" s="56" t="s">
        <v>52</v>
      </c>
      <c r="L2669" s="56"/>
      <c r="M2669" s="56" t="str">
        <f t="shared" si="82"/>
        <v>TB_INV_STOCK_MV_DTL.MOD_DTM</v>
      </c>
      <c r="N2669" s="54" t="str">
        <f t="shared" si="83"/>
        <v>재고이동상세^TB_INV_STOCK_MV_DTL^수정일시^MOD_DTM^^VARCHAR2^14^Y^</v>
      </c>
    </row>
    <row r="2670" spans="1:14" x14ac:dyDescent="0.25">
      <c r="A2670" s="56" t="s">
        <v>438</v>
      </c>
      <c r="B2670" s="56"/>
      <c r="C2670" s="56" t="s">
        <v>348</v>
      </c>
      <c r="D2670" s="56" t="s">
        <v>349</v>
      </c>
      <c r="E2670" s="56" t="s">
        <v>59</v>
      </c>
      <c r="F2670" s="56" t="s">
        <v>60</v>
      </c>
      <c r="G2670" s="56"/>
      <c r="H2670" s="56"/>
      <c r="I2670" s="56" t="s">
        <v>37</v>
      </c>
      <c r="J2670" s="56">
        <v>32</v>
      </c>
      <c r="K2670" s="56" t="s">
        <v>52</v>
      </c>
      <c r="L2670" s="56"/>
      <c r="M2670" s="56" t="str">
        <f t="shared" si="82"/>
        <v>TB_INV_STOCK_MV_DTL.MODR_ID</v>
      </c>
      <c r="N2670" s="54" t="str">
        <f t="shared" si="83"/>
        <v>재고이동상세^TB_INV_STOCK_MV_DTL^수정자ID^MODR_ID^^VARCHAR2^32^Y^</v>
      </c>
    </row>
    <row r="2671" spans="1:14" x14ac:dyDescent="0.25">
      <c r="A2671" s="56" t="s">
        <v>438</v>
      </c>
      <c r="B2671" s="56"/>
      <c r="C2671" s="56" t="s">
        <v>815</v>
      </c>
      <c r="D2671" s="56" t="s">
        <v>785</v>
      </c>
      <c r="E2671" s="56" t="s">
        <v>1168</v>
      </c>
      <c r="F2671" s="56" t="s">
        <v>1169</v>
      </c>
      <c r="G2671" s="56" t="s">
        <v>52</v>
      </c>
      <c r="H2671" s="56"/>
      <c r="I2671" s="56" t="s">
        <v>37</v>
      </c>
      <c r="J2671" s="56">
        <v>10</v>
      </c>
      <c r="K2671" s="56" t="s">
        <v>52</v>
      </c>
      <c r="L2671" s="56"/>
      <c r="M2671" s="56" t="str">
        <f t="shared" si="82"/>
        <v>TB_INV_STOCK_MV_CLOSE.BRAND_CD</v>
      </c>
      <c r="N2671" s="54" t="str">
        <f t="shared" si="83"/>
        <v>재고이동폐점^TB_INV_STOCK_MV_CLOSE^브랜드코드^BRAND_CD^Y^VARCHAR2^10^Y^</v>
      </c>
    </row>
    <row r="2672" spans="1:14" x14ac:dyDescent="0.25">
      <c r="A2672" s="56" t="s">
        <v>438</v>
      </c>
      <c r="B2672" s="56"/>
      <c r="C2672" s="56" t="s">
        <v>815</v>
      </c>
      <c r="D2672" s="56" t="s">
        <v>785</v>
      </c>
      <c r="E2672" s="56" t="s">
        <v>2592</v>
      </c>
      <c r="F2672" s="56" t="s">
        <v>483</v>
      </c>
      <c r="G2672" s="56" t="s">
        <v>52</v>
      </c>
      <c r="H2672" s="56"/>
      <c r="I2672" s="56" t="s">
        <v>37</v>
      </c>
      <c r="J2672" s="56">
        <v>8</v>
      </c>
      <c r="K2672" s="56" t="s">
        <v>52</v>
      </c>
      <c r="L2672" s="56"/>
      <c r="M2672" s="56" t="str">
        <f t="shared" si="82"/>
        <v>TB_INV_STOCK_MV_CLOSE.TRANS_DT</v>
      </c>
      <c r="N2672" s="54" t="str">
        <f t="shared" si="83"/>
        <v>재고이동폐점^TB_INV_STOCK_MV_CLOSE^이관일자^TRANS_DT^Y^VARCHAR2^8^Y^</v>
      </c>
    </row>
    <row r="2673" spans="1:14" x14ac:dyDescent="0.25">
      <c r="A2673" s="56" t="s">
        <v>438</v>
      </c>
      <c r="B2673" s="56"/>
      <c r="C2673" s="56" t="s">
        <v>815</v>
      </c>
      <c r="D2673" s="56" t="s">
        <v>785</v>
      </c>
      <c r="E2673" s="56" t="s">
        <v>2593</v>
      </c>
      <c r="F2673" s="56" t="s">
        <v>2594</v>
      </c>
      <c r="G2673" s="56" t="s">
        <v>52</v>
      </c>
      <c r="H2673" s="56"/>
      <c r="I2673" s="56" t="s">
        <v>37</v>
      </c>
      <c r="J2673" s="56">
        <v>10</v>
      </c>
      <c r="K2673" s="56" t="s">
        <v>52</v>
      </c>
      <c r="L2673" s="56"/>
      <c r="M2673" s="56" t="str">
        <f t="shared" ref="M2673:M2736" si="84">CONCATENATE(D2673,".",F2673)</f>
        <v>TB_INV_STOCK_MV_CLOSE.CLOSE_SHOP_CD</v>
      </c>
      <c r="N2673" s="54" t="str">
        <f t="shared" si="83"/>
        <v>재고이동폐점^TB_INV_STOCK_MV_CLOSE^폐점매장코드^CLOSE_SHOP_CD^Y^VARCHAR2^10^Y^</v>
      </c>
    </row>
    <row r="2674" spans="1:14" x14ac:dyDescent="0.25">
      <c r="A2674" s="56" t="s">
        <v>438</v>
      </c>
      <c r="B2674" s="56"/>
      <c r="C2674" s="56" t="s">
        <v>815</v>
      </c>
      <c r="D2674" s="56" t="s">
        <v>785</v>
      </c>
      <c r="E2674" s="56" t="s">
        <v>2595</v>
      </c>
      <c r="F2674" s="56" t="s">
        <v>2596</v>
      </c>
      <c r="G2674" s="56" t="s">
        <v>52</v>
      </c>
      <c r="H2674" s="56"/>
      <c r="I2674" s="56" t="s">
        <v>37</v>
      </c>
      <c r="J2674" s="56">
        <v>10</v>
      </c>
      <c r="K2674" s="56" t="s">
        <v>52</v>
      </c>
      <c r="L2674" s="56"/>
      <c r="M2674" s="56" t="str">
        <f t="shared" si="84"/>
        <v>TB_INV_STOCK_MV_CLOSE.TRANS_SHOP_CD</v>
      </c>
      <c r="N2674" s="54" t="str">
        <f t="shared" si="83"/>
        <v>재고이동폐점^TB_INV_STOCK_MV_CLOSE^이관매장코드^TRANS_SHOP_CD^Y^VARCHAR2^10^Y^</v>
      </c>
    </row>
    <row r="2675" spans="1:14" x14ac:dyDescent="0.25">
      <c r="A2675" s="56" t="s">
        <v>438</v>
      </c>
      <c r="B2675" s="56"/>
      <c r="C2675" s="56" t="s">
        <v>815</v>
      </c>
      <c r="D2675" s="56" t="s">
        <v>785</v>
      </c>
      <c r="E2675" s="56" t="s">
        <v>2597</v>
      </c>
      <c r="F2675" s="56" t="s">
        <v>484</v>
      </c>
      <c r="G2675" s="56" t="s">
        <v>52</v>
      </c>
      <c r="H2675" s="56"/>
      <c r="I2675" s="56" t="s">
        <v>110</v>
      </c>
      <c r="J2675" s="56">
        <v>5</v>
      </c>
      <c r="K2675" s="56" t="s">
        <v>52</v>
      </c>
      <c r="L2675" s="56"/>
      <c r="M2675" s="56" t="str">
        <f t="shared" si="84"/>
        <v>TB_INV_STOCK_MV_CLOSE.TRANS_SEQ</v>
      </c>
      <c r="N2675" s="54" t="str">
        <f t="shared" si="83"/>
        <v>재고이동폐점^TB_INV_STOCK_MV_CLOSE^이관일련번호^TRANS_SEQ^Y^NUMBER^5^Y^</v>
      </c>
    </row>
    <row r="2676" spans="1:14" x14ac:dyDescent="0.25">
      <c r="A2676" s="56" t="s">
        <v>438</v>
      </c>
      <c r="B2676" s="56"/>
      <c r="C2676" s="56" t="s">
        <v>815</v>
      </c>
      <c r="D2676" s="56" t="s">
        <v>785</v>
      </c>
      <c r="E2676" s="56" t="s">
        <v>1716</v>
      </c>
      <c r="F2676" s="56" t="s">
        <v>1717</v>
      </c>
      <c r="G2676" s="56"/>
      <c r="H2676" s="56"/>
      <c r="I2676" s="56" t="s">
        <v>37</v>
      </c>
      <c r="J2676" s="56">
        <v>1</v>
      </c>
      <c r="K2676" s="56" t="s">
        <v>52</v>
      </c>
      <c r="L2676" s="56" t="s">
        <v>1496</v>
      </c>
      <c r="M2676" s="56" t="str">
        <f t="shared" si="84"/>
        <v>TB_INV_STOCK_MV_CLOSE.PROC_YN</v>
      </c>
      <c r="N2676" s="54" t="str">
        <f t="shared" si="83"/>
        <v>재고이동폐점^TB_INV_STOCK_MV_CLOSE^처리여부^PROC_YN^^VARCHAR2^1^Y^'N'</v>
      </c>
    </row>
    <row r="2677" spans="1:14" x14ac:dyDescent="0.25">
      <c r="A2677" s="56" t="s">
        <v>438</v>
      </c>
      <c r="B2677" s="56"/>
      <c r="C2677" s="56" t="s">
        <v>815</v>
      </c>
      <c r="D2677" s="56" t="s">
        <v>785</v>
      </c>
      <c r="E2677" s="56" t="s">
        <v>2040</v>
      </c>
      <c r="F2677" s="56" t="s">
        <v>2041</v>
      </c>
      <c r="G2677" s="56"/>
      <c r="H2677" s="56"/>
      <c r="I2677" s="56" t="s">
        <v>37</v>
      </c>
      <c r="J2677" s="56">
        <v>32</v>
      </c>
      <c r="K2677" s="56"/>
      <c r="L2677" s="56"/>
      <c r="M2677" s="56" t="str">
        <f t="shared" si="84"/>
        <v>TB_INV_STOCK_MV_CLOSE.PROC_ID</v>
      </c>
      <c r="N2677" s="54" t="str">
        <f t="shared" si="83"/>
        <v>재고이동폐점^TB_INV_STOCK_MV_CLOSE^처리ID^PROC_ID^^VARCHAR2^32^^</v>
      </c>
    </row>
    <row r="2678" spans="1:14" x14ac:dyDescent="0.25">
      <c r="A2678" s="56" t="s">
        <v>438</v>
      </c>
      <c r="B2678" s="56"/>
      <c r="C2678" s="56" t="s">
        <v>815</v>
      </c>
      <c r="D2678" s="56" t="s">
        <v>785</v>
      </c>
      <c r="E2678" s="56" t="s">
        <v>2044</v>
      </c>
      <c r="F2678" s="56" t="s">
        <v>2045</v>
      </c>
      <c r="G2678" s="56"/>
      <c r="H2678" s="56"/>
      <c r="I2678" s="56" t="s">
        <v>37</v>
      </c>
      <c r="J2678" s="56">
        <v>14</v>
      </c>
      <c r="K2678" s="56"/>
      <c r="L2678" s="56"/>
      <c r="M2678" s="56" t="str">
        <f t="shared" si="84"/>
        <v>TB_INV_STOCK_MV_CLOSE.PROC_DTM</v>
      </c>
      <c r="N2678" s="54" t="str">
        <f t="shared" si="83"/>
        <v>재고이동폐점^TB_INV_STOCK_MV_CLOSE^처리일시^PROC_DTM^^VARCHAR2^14^^</v>
      </c>
    </row>
    <row r="2679" spans="1:14" x14ac:dyDescent="0.25">
      <c r="A2679" s="56" t="s">
        <v>438</v>
      </c>
      <c r="B2679" s="56"/>
      <c r="C2679" s="56" t="s">
        <v>815</v>
      </c>
      <c r="D2679" s="56" t="s">
        <v>785</v>
      </c>
      <c r="E2679" s="56" t="s">
        <v>50</v>
      </c>
      <c r="F2679" s="56" t="s">
        <v>51</v>
      </c>
      <c r="G2679" s="56"/>
      <c r="H2679" s="56"/>
      <c r="I2679" s="56" t="s">
        <v>37</v>
      </c>
      <c r="J2679" s="56">
        <v>1</v>
      </c>
      <c r="K2679" s="56" t="s">
        <v>52</v>
      </c>
      <c r="L2679" s="56" t="s">
        <v>1276</v>
      </c>
      <c r="M2679" s="56" t="str">
        <f t="shared" si="84"/>
        <v>TB_INV_STOCK_MV_CLOSE.USE_YN</v>
      </c>
      <c r="N2679" s="54" t="str">
        <f t="shared" si="83"/>
        <v>재고이동폐점^TB_INV_STOCK_MV_CLOSE^사용여부^USE_YN^^VARCHAR2^1^Y^'Y'</v>
      </c>
    </row>
    <row r="2680" spans="1:14" x14ac:dyDescent="0.25">
      <c r="A2680" s="56" t="s">
        <v>438</v>
      </c>
      <c r="B2680" s="56"/>
      <c r="C2680" s="56" t="s">
        <v>815</v>
      </c>
      <c r="D2680" s="56" t="s">
        <v>785</v>
      </c>
      <c r="E2680" s="56" t="s">
        <v>53</v>
      </c>
      <c r="F2680" s="56" t="s">
        <v>54</v>
      </c>
      <c r="G2680" s="56"/>
      <c r="H2680" s="56"/>
      <c r="I2680" s="56" t="s">
        <v>37</v>
      </c>
      <c r="J2680" s="56">
        <v>14</v>
      </c>
      <c r="K2680" s="56" t="s">
        <v>52</v>
      </c>
      <c r="L2680" s="56"/>
      <c r="M2680" s="56" t="str">
        <f t="shared" si="84"/>
        <v>TB_INV_STOCK_MV_CLOSE.REG_DTM</v>
      </c>
      <c r="N2680" s="54" t="str">
        <f t="shared" si="83"/>
        <v>재고이동폐점^TB_INV_STOCK_MV_CLOSE^등록일시^REG_DTM^^VARCHAR2^14^Y^</v>
      </c>
    </row>
    <row r="2681" spans="1:14" x14ac:dyDescent="0.25">
      <c r="A2681" s="56" t="s">
        <v>438</v>
      </c>
      <c r="B2681" s="56"/>
      <c r="C2681" s="56" t="s">
        <v>815</v>
      </c>
      <c r="D2681" s="56" t="s">
        <v>785</v>
      </c>
      <c r="E2681" s="56" t="s">
        <v>55</v>
      </c>
      <c r="F2681" s="56" t="s">
        <v>56</v>
      </c>
      <c r="G2681" s="56"/>
      <c r="H2681" s="56"/>
      <c r="I2681" s="56" t="s">
        <v>37</v>
      </c>
      <c r="J2681" s="56">
        <v>32</v>
      </c>
      <c r="K2681" s="56" t="s">
        <v>52</v>
      </c>
      <c r="L2681" s="56"/>
      <c r="M2681" s="56" t="str">
        <f t="shared" si="84"/>
        <v>TB_INV_STOCK_MV_CLOSE.REGR_ID</v>
      </c>
      <c r="N2681" s="54" t="str">
        <f t="shared" si="83"/>
        <v>재고이동폐점^TB_INV_STOCK_MV_CLOSE^등록자ID^REGR_ID^^VARCHAR2^32^Y^</v>
      </c>
    </row>
    <row r="2682" spans="1:14" x14ac:dyDescent="0.25">
      <c r="A2682" s="56" t="s">
        <v>438</v>
      </c>
      <c r="B2682" s="56"/>
      <c r="C2682" s="56" t="s">
        <v>815</v>
      </c>
      <c r="D2682" s="56" t="s">
        <v>785</v>
      </c>
      <c r="E2682" s="56" t="s">
        <v>57</v>
      </c>
      <c r="F2682" s="56" t="s">
        <v>58</v>
      </c>
      <c r="G2682" s="56"/>
      <c r="H2682" s="56"/>
      <c r="I2682" s="56" t="s">
        <v>37</v>
      </c>
      <c r="J2682" s="56">
        <v>14</v>
      </c>
      <c r="K2682" s="56" t="s">
        <v>52</v>
      </c>
      <c r="L2682" s="56"/>
      <c r="M2682" s="56" t="str">
        <f t="shared" si="84"/>
        <v>TB_INV_STOCK_MV_CLOSE.MOD_DTM</v>
      </c>
      <c r="N2682" s="54" t="str">
        <f t="shared" si="83"/>
        <v>재고이동폐점^TB_INV_STOCK_MV_CLOSE^수정일시^MOD_DTM^^VARCHAR2^14^Y^</v>
      </c>
    </row>
    <row r="2683" spans="1:14" x14ac:dyDescent="0.25">
      <c r="A2683" s="56" t="s">
        <v>438</v>
      </c>
      <c r="B2683" s="56"/>
      <c r="C2683" s="56" t="s">
        <v>815</v>
      </c>
      <c r="D2683" s="56" t="s">
        <v>785</v>
      </c>
      <c r="E2683" s="56" t="s">
        <v>59</v>
      </c>
      <c r="F2683" s="56" t="s">
        <v>60</v>
      </c>
      <c r="G2683" s="56"/>
      <c r="H2683" s="56"/>
      <c r="I2683" s="56" t="s">
        <v>37</v>
      </c>
      <c r="J2683" s="56">
        <v>32</v>
      </c>
      <c r="K2683" s="56" t="s">
        <v>52</v>
      </c>
      <c r="L2683" s="56"/>
      <c r="M2683" s="56" t="str">
        <f t="shared" si="84"/>
        <v>TB_INV_STOCK_MV_CLOSE.MODR_ID</v>
      </c>
      <c r="N2683" s="54" t="str">
        <f t="shared" si="83"/>
        <v>재고이동폐점^TB_INV_STOCK_MV_CLOSE^수정자ID^MODR_ID^^VARCHAR2^32^Y^</v>
      </c>
    </row>
    <row r="2684" spans="1:14" x14ac:dyDescent="0.25">
      <c r="A2684" s="56" t="s">
        <v>438</v>
      </c>
      <c r="B2684" s="56"/>
      <c r="C2684" s="56" t="s">
        <v>352</v>
      </c>
      <c r="D2684" s="56" t="s">
        <v>353</v>
      </c>
      <c r="E2684" s="56" t="s">
        <v>2032</v>
      </c>
      <c r="F2684" s="56" t="s">
        <v>2033</v>
      </c>
      <c r="G2684" s="56" t="s">
        <v>52</v>
      </c>
      <c r="H2684" s="56"/>
      <c r="I2684" s="56" t="s">
        <v>37</v>
      </c>
      <c r="J2684" s="56">
        <v>8</v>
      </c>
      <c r="K2684" s="56" t="s">
        <v>52</v>
      </c>
      <c r="L2684" s="56"/>
      <c r="M2684" s="56" t="str">
        <f t="shared" si="84"/>
        <v>TB_INV_DDIO.IO_DT</v>
      </c>
      <c r="N2684" s="54" t="str">
        <f t="shared" si="83"/>
        <v>재고일수불^TB_INV_DDIO^수불일자^IO_DT^Y^VARCHAR2^8^Y^</v>
      </c>
    </row>
    <row r="2685" spans="1:14" x14ac:dyDescent="0.25">
      <c r="A2685" s="56" t="s">
        <v>438</v>
      </c>
      <c r="B2685" s="56"/>
      <c r="C2685" s="56" t="s">
        <v>352</v>
      </c>
      <c r="D2685" s="56" t="s">
        <v>353</v>
      </c>
      <c r="E2685" s="56" t="s">
        <v>472</v>
      </c>
      <c r="F2685" s="56" t="s">
        <v>64</v>
      </c>
      <c r="G2685" s="56" t="s">
        <v>52</v>
      </c>
      <c r="H2685" s="56"/>
      <c r="I2685" s="56" t="s">
        <v>37</v>
      </c>
      <c r="J2685" s="56">
        <v>10</v>
      </c>
      <c r="K2685" s="56" t="s">
        <v>52</v>
      </c>
      <c r="L2685" s="56"/>
      <c r="M2685" s="56" t="str">
        <f t="shared" si="84"/>
        <v>TB_INV_DDIO.SHOP_CD</v>
      </c>
      <c r="N2685" s="54" t="str">
        <f t="shared" si="83"/>
        <v>재고일수불^TB_INV_DDIO^매장코드^SHOP_CD^Y^VARCHAR2^10^Y^</v>
      </c>
    </row>
    <row r="2686" spans="1:14" x14ac:dyDescent="0.25">
      <c r="A2686" s="56" t="s">
        <v>438</v>
      </c>
      <c r="B2686" s="56"/>
      <c r="C2686" s="56" t="s">
        <v>352</v>
      </c>
      <c r="D2686" s="56" t="s">
        <v>353</v>
      </c>
      <c r="E2686" s="56" t="s">
        <v>829</v>
      </c>
      <c r="F2686" s="56" t="s">
        <v>838</v>
      </c>
      <c r="G2686" s="56" t="s">
        <v>52</v>
      </c>
      <c r="H2686" s="56"/>
      <c r="I2686" s="56" t="s">
        <v>37</v>
      </c>
      <c r="J2686" s="56">
        <v>20</v>
      </c>
      <c r="K2686" s="56" t="s">
        <v>52</v>
      </c>
      <c r="L2686" s="56"/>
      <c r="M2686" s="56" t="str">
        <f t="shared" si="84"/>
        <v>TB_INV_DDIO.ITEM_CD</v>
      </c>
      <c r="N2686" s="54" t="str">
        <f t="shared" si="83"/>
        <v>재고일수불^TB_INV_DDIO^품목코드^ITEM_CD^Y^VARCHAR2^20^Y^</v>
      </c>
    </row>
    <row r="2687" spans="1:14" x14ac:dyDescent="0.25">
      <c r="A2687" s="56" t="s">
        <v>438</v>
      </c>
      <c r="B2687" s="56"/>
      <c r="C2687" s="56" t="s">
        <v>352</v>
      </c>
      <c r="D2687" s="56" t="s">
        <v>353</v>
      </c>
      <c r="E2687" s="56" t="s">
        <v>2538</v>
      </c>
      <c r="F2687" s="56" t="s">
        <v>2539</v>
      </c>
      <c r="G2687" s="56"/>
      <c r="H2687" s="56"/>
      <c r="I2687" s="56" t="s">
        <v>110</v>
      </c>
      <c r="J2687" s="56" t="s">
        <v>476</v>
      </c>
      <c r="K2687" s="56" t="s">
        <v>52</v>
      </c>
      <c r="L2687" s="56">
        <v>0</v>
      </c>
      <c r="M2687" s="56" t="str">
        <f t="shared" si="84"/>
        <v>TB_INV_DDIO.ORD_IN_QTY</v>
      </c>
      <c r="N2687" s="54" t="str">
        <f t="shared" si="83"/>
        <v>재고일수불^TB_INV_DDIO^주문입고수량^ORD_IN_QTY^^NUMBER^20,5^Y^0</v>
      </c>
    </row>
    <row r="2688" spans="1:14" x14ac:dyDescent="0.25">
      <c r="A2688" s="56" t="s">
        <v>438</v>
      </c>
      <c r="B2688" s="56"/>
      <c r="C2688" s="56" t="s">
        <v>352</v>
      </c>
      <c r="D2688" s="56" t="s">
        <v>353</v>
      </c>
      <c r="E2688" s="56" t="s">
        <v>2540</v>
      </c>
      <c r="F2688" s="56" t="s">
        <v>2541</v>
      </c>
      <c r="G2688" s="56"/>
      <c r="H2688" s="56"/>
      <c r="I2688" s="56" t="s">
        <v>110</v>
      </c>
      <c r="J2688" s="56" t="s">
        <v>476</v>
      </c>
      <c r="K2688" s="56" t="s">
        <v>52</v>
      </c>
      <c r="L2688" s="56">
        <v>0</v>
      </c>
      <c r="M2688" s="56" t="str">
        <f t="shared" si="84"/>
        <v>TB_INV_DDIO.ORD_RTN_QTY</v>
      </c>
      <c r="N2688" s="54" t="str">
        <f t="shared" si="83"/>
        <v>재고일수불^TB_INV_DDIO^주문반품수량^ORD_RTN_QTY^^NUMBER^20,5^Y^0</v>
      </c>
    </row>
    <row r="2689" spans="1:14" x14ac:dyDescent="0.25">
      <c r="A2689" s="56" t="s">
        <v>438</v>
      </c>
      <c r="B2689" s="56"/>
      <c r="C2689" s="56" t="s">
        <v>352</v>
      </c>
      <c r="D2689" s="56" t="s">
        <v>353</v>
      </c>
      <c r="E2689" s="56" t="s">
        <v>2542</v>
      </c>
      <c r="F2689" s="56" t="s">
        <v>2543</v>
      </c>
      <c r="G2689" s="56"/>
      <c r="H2689" s="56"/>
      <c r="I2689" s="56" t="s">
        <v>110</v>
      </c>
      <c r="J2689" s="56" t="s">
        <v>476</v>
      </c>
      <c r="K2689" s="56" t="s">
        <v>52</v>
      </c>
      <c r="L2689" s="56">
        <v>0</v>
      </c>
      <c r="M2689" s="56" t="str">
        <f t="shared" si="84"/>
        <v>TB_INV_DDIO.BAD_RTN_QTY</v>
      </c>
      <c r="N2689" s="54" t="str">
        <f t="shared" si="83"/>
        <v>재고일수불^TB_INV_DDIO^불량반품수량^BAD_RTN_QTY^^NUMBER^20,5^Y^0</v>
      </c>
    </row>
    <row r="2690" spans="1:14" x14ac:dyDescent="0.25">
      <c r="A2690" s="56" t="s">
        <v>438</v>
      </c>
      <c r="B2690" s="56"/>
      <c r="C2690" s="56" t="s">
        <v>352</v>
      </c>
      <c r="D2690" s="56" t="s">
        <v>353</v>
      </c>
      <c r="E2690" s="56" t="s">
        <v>2463</v>
      </c>
      <c r="F2690" s="56" t="s">
        <v>2464</v>
      </c>
      <c r="G2690" s="56"/>
      <c r="H2690" s="56"/>
      <c r="I2690" s="56" t="s">
        <v>110</v>
      </c>
      <c r="J2690" s="56" t="s">
        <v>476</v>
      </c>
      <c r="K2690" s="56" t="s">
        <v>52</v>
      </c>
      <c r="L2690" s="56">
        <v>0</v>
      </c>
      <c r="M2690" s="56" t="str">
        <f t="shared" si="84"/>
        <v>TB_INV_DDIO.MV_OUT_QTY</v>
      </c>
      <c r="N2690" s="54" t="str">
        <f t="shared" si="83"/>
        <v>재고일수불^TB_INV_DDIO^이동출고수량^MV_OUT_QTY^^NUMBER^20,5^Y^0</v>
      </c>
    </row>
    <row r="2691" spans="1:14" x14ac:dyDescent="0.25">
      <c r="A2691" s="56" t="s">
        <v>438</v>
      </c>
      <c r="B2691" s="56"/>
      <c r="C2691" s="56" t="s">
        <v>352</v>
      </c>
      <c r="D2691" s="56" t="s">
        <v>353</v>
      </c>
      <c r="E2691" s="56" t="s">
        <v>2465</v>
      </c>
      <c r="F2691" s="56" t="s">
        <v>2466</v>
      </c>
      <c r="G2691" s="56"/>
      <c r="H2691" s="56"/>
      <c r="I2691" s="56" t="s">
        <v>110</v>
      </c>
      <c r="J2691" s="56" t="s">
        <v>476</v>
      </c>
      <c r="K2691" s="56" t="s">
        <v>52</v>
      </c>
      <c r="L2691" s="56">
        <v>0</v>
      </c>
      <c r="M2691" s="56" t="str">
        <f t="shared" si="84"/>
        <v>TB_INV_DDIO.MV_IN_QTY</v>
      </c>
      <c r="N2691" s="54" t="str">
        <f t="shared" ref="N2691:N2754" si="85">SUBSTITUTE(CONCATENATE(C2691,"^",D2691,"^",E2691,"^",F2691,"^",G2691,"^",I2691,"^",J2691,"^",K2691,"^",TRIM(L2691)),"~","-")</f>
        <v>재고일수불^TB_INV_DDIO^이동입고수량^MV_IN_QTY^^NUMBER^20,5^Y^0</v>
      </c>
    </row>
    <row r="2692" spans="1:14" x14ac:dyDescent="0.25">
      <c r="A2692" s="56" t="s">
        <v>438</v>
      </c>
      <c r="B2692" s="56"/>
      <c r="C2692" s="56" t="s">
        <v>352</v>
      </c>
      <c r="D2692" s="56" t="s">
        <v>353</v>
      </c>
      <c r="E2692" s="56" t="s">
        <v>2544</v>
      </c>
      <c r="F2692" s="56" t="s">
        <v>2545</v>
      </c>
      <c r="G2692" s="56"/>
      <c r="H2692" s="56"/>
      <c r="I2692" s="56" t="s">
        <v>110</v>
      </c>
      <c r="J2692" s="56" t="s">
        <v>476</v>
      </c>
      <c r="K2692" s="56" t="s">
        <v>52</v>
      </c>
      <c r="L2692" s="56">
        <v>0</v>
      </c>
      <c r="M2692" s="56" t="str">
        <f t="shared" si="84"/>
        <v>TB_INV_DDIO.CUST_SALE_QTY</v>
      </c>
      <c r="N2692" s="54" t="str">
        <f t="shared" si="85"/>
        <v>재고일수불^TB_INV_DDIO^고객판매수량^CUST_SALE_QTY^^NUMBER^20,5^Y^0</v>
      </c>
    </row>
    <row r="2693" spans="1:14" x14ac:dyDescent="0.25">
      <c r="A2693" s="56" t="s">
        <v>438</v>
      </c>
      <c r="B2693" s="56"/>
      <c r="C2693" s="56" t="s">
        <v>352</v>
      </c>
      <c r="D2693" s="56" t="s">
        <v>353</v>
      </c>
      <c r="E2693" s="56" t="s">
        <v>2546</v>
      </c>
      <c r="F2693" s="56" t="s">
        <v>2547</v>
      </c>
      <c r="G2693" s="56"/>
      <c r="H2693" s="56"/>
      <c r="I2693" s="56" t="s">
        <v>110</v>
      </c>
      <c r="J2693" s="56" t="s">
        <v>476</v>
      </c>
      <c r="K2693" s="56" t="s">
        <v>52</v>
      </c>
      <c r="L2693" s="56">
        <v>0</v>
      </c>
      <c r="M2693" s="56" t="str">
        <f t="shared" si="84"/>
        <v>TB_INV_DDIO.CUST_RTN_QTY</v>
      </c>
      <c r="N2693" s="54" t="str">
        <f t="shared" si="85"/>
        <v>재고일수불^TB_INV_DDIO^고객반품수량^CUST_RTN_QTY^^NUMBER^20,5^Y^0</v>
      </c>
    </row>
    <row r="2694" spans="1:14" x14ac:dyDescent="0.25">
      <c r="A2694" s="56" t="s">
        <v>438</v>
      </c>
      <c r="B2694" s="56"/>
      <c r="C2694" s="56" t="s">
        <v>352</v>
      </c>
      <c r="D2694" s="56" t="s">
        <v>353</v>
      </c>
      <c r="E2694" s="56" t="s">
        <v>2548</v>
      </c>
      <c r="F2694" s="56" t="s">
        <v>2549</v>
      </c>
      <c r="G2694" s="56"/>
      <c r="H2694" s="56"/>
      <c r="I2694" s="56" t="s">
        <v>110</v>
      </c>
      <c r="J2694" s="56" t="s">
        <v>476</v>
      </c>
      <c r="K2694" s="56" t="s">
        <v>52</v>
      </c>
      <c r="L2694" s="56">
        <v>0</v>
      </c>
      <c r="M2694" s="56" t="str">
        <f t="shared" si="84"/>
        <v>TB_INV_DDIO.BAD_CUST_RTN_QTY</v>
      </c>
      <c r="N2694" s="54" t="str">
        <f t="shared" si="85"/>
        <v>재고일수불^TB_INV_DDIO^불량고객반품수량^BAD_CUST_RTN_QTY^^NUMBER^20,5^Y^0</v>
      </c>
    </row>
    <row r="2695" spans="1:14" x14ac:dyDescent="0.25">
      <c r="A2695" s="56" t="s">
        <v>438</v>
      </c>
      <c r="B2695" s="56"/>
      <c r="C2695" s="56" t="s">
        <v>352</v>
      </c>
      <c r="D2695" s="56" t="s">
        <v>353</v>
      </c>
      <c r="E2695" s="56" t="s">
        <v>833</v>
      </c>
      <c r="F2695" s="56" t="s">
        <v>842</v>
      </c>
      <c r="G2695" s="56"/>
      <c r="H2695" s="56"/>
      <c r="I2695" s="56" t="s">
        <v>110</v>
      </c>
      <c r="J2695" s="56" t="s">
        <v>476</v>
      </c>
      <c r="K2695" s="56" t="s">
        <v>52</v>
      </c>
      <c r="L2695" s="56">
        <v>0</v>
      </c>
      <c r="M2695" s="56" t="str">
        <f t="shared" si="84"/>
        <v>TB_INV_DDIO.PROM_PRESENT_QTY</v>
      </c>
      <c r="N2695" s="54" t="str">
        <f t="shared" si="85"/>
        <v>재고일수불^TB_INV_DDIO^프로모션증정수량^PROM_PRESENT_QTY^^NUMBER^20,5^Y^0</v>
      </c>
    </row>
    <row r="2696" spans="1:14" x14ac:dyDescent="0.25">
      <c r="A2696" s="56" t="s">
        <v>438</v>
      </c>
      <c r="B2696" s="56"/>
      <c r="C2696" s="56" t="s">
        <v>352</v>
      </c>
      <c r="D2696" s="56" t="s">
        <v>353</v>
      </c>
      <c r="E2696" s="56" t="s">
        <v>2299</v>
      </c>
      <c r="F2696" s="56" t="s">
        <v>2300</v>
      </c>
      <c r="G2696" s="56"/>
      <c r="H2696" s="56"/>
      <c r="I2696" s="56" t="s">
        <v>110</v>
      </c>
      <c r="J2696" s="56" t="s">
        <v>476</v>
      </c>
      <c r="K2696" s="56" t="s">
        <v>52</v>
      </c>
      <c r="L2696" s="56">
        <v>0</v>
      </c>
      <c r="M2696" s="56" t="str">
        <f t="shared" si="84"/>
        <v>TB_INV_DDIO.NON_SALES_PRESENT_QTY</v>
      </c>
      <c r="N2696" s="54" t="str">
        <f t="shared" si="85"/>
        <v>재고일수불^TB_INV_DDIO^비매출증정수량^NON_SALES_PRESENT_QTY^^NUMBER^20,5^Y^0</v>
      </c>
    </row>
    <row r="2697" spans="1:14" x14ac:dyDescent="0.25">
      <c r="A2697" s="56" t="s">
        <v>438</v>
      </c>
      <c r="B2697" s="56"/>
      <c r="C2697" s="56" t="s">
        <v>352</v>
      </c>
      <c r="D2697" s="56" t="s">
        <v>353</v>
      </c>
      <c r="E2697" s="56" t="s">
        <v>2303</v>
      </c>
      <c r="F2697" s="56" t="s">
        <v>2304</v>
      </c>
      <c r="G2697" s="56"/>
      <c r="H2697" s="56"/>
      <c r="I2697" s="56" t="s">
        <v>110</v>
      </c>
      <c r="J2697" s="56" t="s">
        <v>476</v>
      </c>
      <c r="K2697" s="56" t="s">
        <v>52</v>
      </c>
      <c r="L2697" s="56">
        <v>0</v>
      </c>
      <c r="M2697" s="56" t="str">
        <f t="shared" si="84"/>
        <v>TB_INV_DDIO.NON_SALES_DONATE_QTY</v>
      </c>
      <c r="N2697" s="54" t="str">
        <f t="shared" si="85"/>
        <v>재고일수불^TB_INV_DDIO^비매출기부수량^NON_SALES_DONATE_QTY^^NUMBER^20,5^Y^0</v>
      </c>
    </row>
    <row r="2698" spans="1:14" x14ac:dyDescent="0.25">
      <c r="A2698" s="56" t="s">
        <v>438</v>
      </c>
      <c r="B2698" s="56"/>
      <c r="C2698" s="56" t="s">
        <v>352</v>
      </c>
      <c r="D2698" s="56" t="s">
        <v>353</v>
      </c>
      <c r="E2698" s="56" t="s">
        <v>2301</v>
      </c>
      <c r="F2698" s="56" t="s">
        <v>2302</v>
      </c>
      <c r="G2698" s="56"/>
      <c r="H2698" s="56"/>
      <c r="I2698" s="56" t="s">
        <v>110</v>
      </c>
      <c r="J2698" s="56" t="s">
        <v>476</v>
      </c>
      <c r="K2698" s="56" t="s">
        <v>52</v>
      </c>
      <c r="L2698" s="56">
        <v>0</v>
      </c>
      <c r="M2698" s="56" t="str">
        <f t="shared" si="84"/>
        <v>TB_INV_DDIO.NON_SALES_TESTER_QTY</v>
      </c>
      <c r="N2698" s="54" t="str">
        <f t="shared" si="85"/>
        <v>재고일수불^TB_INV_DDIO^비매출테스터수량^NON_SALES_TESTER_QTY^^NUMBER^20,5^Y^0</v>
      </c>
    </row>
    <row r="2699" spans="1:14" x14ac:dyDescent="0.25">
      <c r="A2699" s="56" t="s">
        <v>438</v>
      </c>
      <c r="B2699" s="56"/>
      <c r="C2699" s="56" t="s">
        <v>352</v>
      </c>
      <c r="D2699" s="56" t="s">
        <v>353</v>
      </c>
      <c r="E2699" s="56" t="s">
        <v>2550</v>
      </c>
      <c r="F2699" s="56" t="s">
        <v>2551</v>
      </c>
      <c r="G2699" s="56"/>
      <c r="H2699" s="56"/>
      <c r="I2699" s="56" t="s">
        <v>110</v>
      </c>
      <c r="J2699" s="56" t="s">
        <v>476</v>
      </c>
      <c r="K2699" s="56" t="s">
        <v>52</v>
      </c>
      <c r="L2699" s="56">
        <v>0</v>
      </c>
      <c r="M2699" s="56" t="str">
        <f t="shared" si="84"/>
        <v>TB_INV_DDIO.NON_SALES_ETC_OUT_QTY</v>
      </c>
      <c r="N2699" s="54" t="str">
        <f t="shared" si="85"/>
        <v>재고일수불^TB_INV_DDIO^비매출기타출고수량^NON_SALES_ETC_OUT_QTY^^NUMBER^20,5^Y^0</v>
      </c>
    </row>
    <row r="2700" spans="1:14" x14ac:dyDescent="0.25">
      <c r="A2700" s="56" t="s">
        <v>438</v>
      </c>
      <c r="B2700" s="56"/>
      <c r="C2700" s="56" t="s">
        <v>352</v>
      </c>
      <c r="D2700" s="56" t="s">
        <v>353</v>
      </c>
      <c r="E2700" s="56" t="s">
        <v>791</v>
      </c>
      <c r="F2700" s="56" t="s">
        <v>787</v>
      </c>
      <c r="G2700" s="56"/>
      <c r="H2700" s="56"/>
      <c r="I2700" s="56" t="s">
        <v>110</v>
      </c>
      <c r="J2700" s="56" t="s">
        <v>476</v>
      </c>
      <c r="K2700" s="56" t="s">
        <v>52</v>
      </c>
      <c r="L2700" s="56">
        <v>0</v>
      </c>
      <c r="M2700" s="56" t="str">
        <f t="shared" si="84"/>
        <v>TB_INV_DDIO.STOCK_DIFF_IN_QTY</v>
      </c>
      <c r="N2700" s="54" t="str">
        <f t="shared" si="85"/>
        <v>재고일수불^TB_INV_DDIO^재고차이입고수량^STOCK_DIFF_IN_QTY^^NUMBER^20,5^Y^0</v>
      </c>
    </row>
    <row r="2701" spans="1:14" x14ac:dyDescent="0.25">
      <c r="A2701" s="56" t="s">
        <v>438</v>
      </c>
      <c r="B2701" s="56"/>
      <c r="C2701" s="56" t="s">
        <v>352</v>
      </c>
      <c r="D2701" s="56" t="s">
        <v>353</v>
      </c>
      <c r="E2701" s="56" t="s">
        <v>792</v>
      </c>
      <c r="F2701" s="56" t="s">
        <v>788</v>
      </c>
      <c r="G2701" s="56"/>
      <c r="H2701" s="56"/>
      <c r="I2701" s="56" t="s">
        <v>110</v>
      </c>
      <c r="J2701" s="56" t="s">
        <v>476</v>
      </c>
      <c r="K2701" s="56" t="s">
        <v>52</v>
      </c>
      <c r="L2701" s="56">
        <v>0</v>
      </c>
      <c r="M2701" s="56" t="str">
        <f t="shared" si="84"/>
        <v>TB_INV_DDIO.STOCK_DIFF_OUT_QTY</v>
      </c>
      <c r="N2701" s="54" t="str">
        <f t="shared" si="85"/>
        <v>재고일수불^TB_INV_DDIO^재고차이출고수량^STOCK_DIFF_OUT_QTY^^NUMBER^20,5^Y^0</v>
      </c>
    </row>
    <row r="2702" spans="1:14" x14ac:dyDescent="0.25">
      <c r="A2702" s="56" t="s">
        <v>438</v>
      </c>
      <c r="B2702" s="56"/>
      <c r="C2702" s="56" t="s">
        <v>352</v>
      </c>
      <c r="D2702" s="56" t="s">
        <v>353</v>
      </c>
      <c r="E2702" s="56" t="s">
        <v>793</v>
      </c>
      <c r="F2702" s="56" t="s">
        <v>789</v>
      </c>
      <c r="G2702" s="56"/>
      <c r="H2702" s="56"/>
      <c r="I2702" s="56" t="s">
        <v>110</v>
      </c>
      <c r="J2702" s="56" t="s">
        <v>476</v>
      </c>
      <c r="K2702" s="56" t="s">
        <v>52</v>
      </c>
      <c r="L2702" s="56">
        <v>0</v>
      </c>
      <c r="M2702" s="56" t="str">
        <f t="shared" si="84"/>
        <v>TB_INV_DDIO.BAD_STOCK_DIFF_IN_QTY</v>
      </c>
      <c r="N2702" s="54" t="str">
        <f t="shared" si="85"/>
        <v>재고일수불^TB_INV_DDIO^불량재고차이입고수량^BAD_STOCK_DIFF_IN_QTY^^NUMBER^20,5^Y^0</v>
      </c>
    </row>
    <row r="2703" spans="1:14" x14ac:dyDescent="0.25">
      <c r="A2703" s="56" t="s">
        <v>438</v>
      </c>
      <c r="B2703" s="56"/>
      <c r="C2703" s="56" t="s">
        <v>352</v>
      </c>
      <c r="D2703" s="56" t="s">
        <v>353</v>
      </c>
      <c r="E2703" s="56" t="s">
        <v>794</v>
      </c>
      <c r="F2703" s="56" t="s">
        <v>790</v>
      </c>
      <c r="G2703" s="56"/>
      <c r="H2703" s="56"/>
      <c r="I2703" s="56" t="s">
        <v>110</v>
      </c>
      <c r="J2703" s="56" t="s">
        <v>476</v>
      </c>
      <c r="K2703" s="56" t="s">
        <v>52</v>
      </c>
      <c r="L2703" s="56">
        <v>0</v>
      </c>
      <c r="M2703" s="56" t="str">
        <f t="shared" si="84"/>
        <v>TB_INV_DDIO.BAD_STOCK_DIFF_OUT_QTY</v>
      </c>
      <c r="N2703" s="54" t="str">
        <f t="shared" si="85"/>
        <v>재고일수불^TB_INV_DDIO^불량재고차이출고수량^BAD_STOCK_DIFF_OUT_QTY^^NUMBER^20,5^Y^0</v>
      </c>
    </row>
    <row r="2704" spans="1:14" x14ac:dyDescent="0.25">
      <c r="A2704" s="56" t="s">
        <v>438</v>
      </c>
      <c r="B2704" s="56"/>
      <c r="C2704" s="56" t="s">
        <v>352</v>
      </c>
      <c r="D2704" s="56" t="s">
        <v>353</v>
      </c>
      <c r="E2704" s="56" t="s">
        <v>2552</v>
      </c>
      <c r="F2704" s="56" t="s">
        <v>2553</v>
      </c>
      <c r="G2704" s="56"/>
      <c r="H2704" s="56"/>
      <c r="I2704" s="56" t="s">
        <v>110</v>
      </c>
      <c r="J2704" s="56" t="s">
        <v>476</v>
      </c>
      <c r="K2704" s="56" t="s">
        <v>52</v>
      </c>
      <c r="L2704" s="56">
        <v>0</v>
      </c>
      <c r="M2704" s="56" t="str">
        <f t="shared" si="84"/>
        <v>TB_INV_DDIO.NOR_ADJ_IN_QTY</v>
      </c>
      <c r="N2704" s="54" t="str">
        <f t="shared" si="85"/>
        <v>재고일수불^TB_INV_DDIO^정상조정입고수량^NOR_ADJ_IN_QTY^^NUMBER^20,5^Y^0</v>
      </c>
    </row>
    <row r="2705" spans="1:14" x14ac:dyDescent="0.25">
      <c r="A2705" s="56" t="s">
        <v>438</v>
      </c>
      <c r="B2705" s="56"/>
      <c r="C2705" s="56" t="s">
        <v>352</v>
      </c>
      <c r="D2705" s="56" t="s">
        <v>353</v>
      </c>
      <c r="E2705" s="56" t="s">
        <v>2554</v>
      </c>
      <c r="F2705" s="56" t="s">
        <v>2555</v>
      </c>
      <c r="G2705" s="56"/>
      <c r="H2705" s="56"/>
      <c r="I2705" s="56" t="s">
        <v>110</v>
      </c>
      <c r="J2705" s="56" t="s">
        <v>476</v>
      </c>
      <c r="K2705" s="56" t="s">
        <v>52</v>
      </c>
      <c r="L2705" s="56">
        <v>0</v>
      </c>
      <c r="M2705" s="56" t="str">
        <f t="shared" si="84"/>
        <v>TB_INV_DDIO.NOR_ADJ_OUT_QTY</v>
      </c>
      <c r="N2705" s="54" t="str">
        <f t="shared" si="85"/>
        <v>재고일수불^TB_INV_DDIO^정상조정출고수량^NOR_ADJ_OUT_QTY^^NUMBER^20,5^Y^0</v>
      </c>
    </row>
    <row r="2706" spans="1:14" x14ac:dyDescent="0.25">
      <c r="A2706" s="56" t="s">
        <v>438</v>
      </c>
      <c r="B2706" s="56"/>
      <c r="C2706" s="56" t="s">
        <v>352</v>
      </c>
      <c r="D2706" s="56" t="s">
        <v>353</v>
      </c>
      <c r="E2706" s="56" t="s">
        <v>2556</v>
      </c>
      <c r="F2706" s="56" t="s">
        <v>2557</v>
      </c>
      <c r="G2706" s="56"/>
      <c r="H2706" s="56"/>
      <c r="I2706" s="56" t="s">
        <v>110</v>
      </c>
      <c r="J2706" s="56" t="s">
        <v>476</v>
      </c>
      <c r="K2706" s="56" t="s">
        <v>52</v>
      </c>
      <c r="L2706" s="56">
        <v>0</v>
      </c>
      <c r="M2706" s="56" t="str">
        <f t="shared" si="84"/>
        <v>TB_INV_DDIO.BAD_ADJ_IN_QTY</v>
      </c>
      <c r="N2706" s="54" t="str">
        <f t="shared" si="85"/>
        <v>재고일수불^TB_INV_DDIO^불량조정입고수량^BAD_ADJ_IN_QTY^^NUMBER^20,5^Y^0</v>
      </c>
    </row>
    <row r="2707" spans="1:14" x14ac:dyDescent="0.25">
      <c r="A2707" s="56" t="s">
        <v>438</v>
      </c>
      <c r="B2707" s="56"/>
      <c r="C2707" s="56" t="s">
        <v>352</v>
      </c>
      <c r="D2707" s="56" t="s">
        <v>353</v>
      </c>
      <c r="E2707" s="56" t="s">
        <v>2558</v>
      </c>
      <c r="F2707" s="56" t="s">
        <v>2559</v>
      </c>
      <c r="G2707" s="56"/>
      <c r="H2707" s="56"/>
      <c r="I2707" s="56" t="s">
        <v>110</v>
      </c>
      <c r="J2707" s="56" t="s">
        <v>476</v>
      </c>
      <c r="K2707" s="56" t="s">
        <v>52</v>
      </c>
      <c r="L2707" s="56">
        <v>0</v>
      </c>
      <c r="M2707" s="56" t="str">
        <f t="shared" si="84"/>
        <v>TB_INV_DDIO.BAD_ADJ_OUT_QTY</v>
      </c>
      <c r="N2707" s="54" t="str">
        <f t="shared" si="85"/>
        <v>재고일수불^TB_INV_DDIO^불량조정출고수량^BAD_ADJ_OUT_QTY^^NUMBER^20,5^Y^0</v>
      </c>
    </row>
    <row r="2708" spans="1:14" x14ac:dyDescent="0.25">
      <c r="A2708" s="56" t="s">
        <v>438</v>
      </c>
      <c r="B2708" s="56"/>
      <c r="C2708" s="56" t="s">
        <v>352</v>
      </c>
      <c r="D2708" s="56" t="s">
        <v>353</v>
      </c>
      <c r="E2708" s="56" t="s">
        <v>53</v>
      </c>
      <c r="F2708" s="56" t="s">
        <v>54</v>
      </c>
      <c r="G2708" s="56"/>
      <c r="H2708" s="56"/>
      <c r="I2708" s="56" t="s">
        <v>37</v>
      </c>
      <c r="J2708" s="56">
        <v>14</v>
      </c>
      <c r="K2708" s="56" t="s">
        <v>52</v>
      </c>
      <c r="L2708" s="56"/>
      <c r="M2708" s="56" t="str">
        <f t="shared" si="84"/>
        <v>TB_INV_DDIO.REG_DTM</v>
      </c>
      <c r="N2708" s="54" t="str">
        <f t="shared" si="85"/>
        <v>재고일수불^TB_INV_DDIO^등록일시^REG_DTM^^VARCHAR2^14^Y^</v>
      </c>
    </row>
    <row r="2709" spans="1:14" x14ac:dyDescent="0.25">
      <c r="A2709" s="56" t="s">
        <v>438</v>
      </c>
      <c r="B2709" s="56"/>
      <c r="C2709" s="56" t="s">
        <v>352</v>
      </c>
      <c r="D2709" s="56" t="s">
        <v>353</v>
      </c>
      <c r="E2709" s="56" t="s">
        <v>55</v>
      </c>
      <c r="F2709" s="56" t="s">
        <v>56</v>
      </c>
      <c r="G2709" s="56"/>
      <c r="H2709" s="56"/>
      <c r="I2709" s="56" t="s">
        <v>37</v>
      </c>
      <c r="J2709" s="56">
        <v>32</v>
      </c>
      <c r="K2709" s="56" t="s">
        <v>52</v>
      </c>
      <c r="L2709" s="56"/>
      <c r="M2709" s="56" t="str">
        <f t="shared" si="84"/>
        <v>TB_INV_DDIO.REGR_ID</v>
      </c>
      <c r="N2709" s="54" t="str">
        <f t="shared" si="85"/>
        <v>재고일수불^TB_INV_DDIO^등록자ID^REGR_ID^^VARCHAR2^32^Y^</v>
      </c>
    </row>
    <row r="2710" spans="1:14" x14ac:dyDescent="0.25">
      <c r="A2710" s="56" t="s">
        <v>438</v>
      </c>
      <c r="B2710" s="56"/>
      <c r="C2710" s="56" t="s">
        <v>352</v>
      </c>
      <c r="D2710" s="56" t="s">
        <v>353</v>
      </c>
      <c r="E2710" s="56" t="s">
        <v>57</v>
      </c>
      <c r="F2710" s="56" t="s">
        <v>58</v>
      </c>
      <c r="G2710" s="56"/>
      <c r="H2710" s="56"/>
      <c r="I2710" s="56" t="s">
        <v>37</v>
      </c>
      <c r="J2710" s="56">
        <v>14</v>
      </c>
      <c r="K2710" s="56" t="s">
        <v>52</v>
      </c>
      <c r="L2710" s="56"/>
      <c r="M2710" s="56" t="str">
        <f t="shared" si="84"/>
        <v>TB_INV_DDIO.MOD_DTM</v>
      </c>
      <c r="N2710" s="54" t="str">
        <f t="shared" si="85"/>
        <v>재고일수불^TB_INV_DDIO^수정일시^MOD_DTM^^VARCHAR2^14^Y^</v>
      </c>
    </row>
    <row r="2711" spans="1:14" x14ac:dyDescent="0.25">
      <c r="A2711" s="56" t="s">
        <v>438</v>
      </c>
      <c r="B2711" s="56"/>
      <c r="C2711" s="56" t="s">
        <v>352</v>
      </c>
      <c r="D2711" s="56" t="s">
        <v>353</v>
      </c>
      <c r="E2711" s="56" t="s">
        <v>59</v>
      </c>
      <c r="F2711" s="56" t="s">
        <v>60</v>
      </c>
      <c r="G2711" s="56"/>
      <c r="H2711" s="56"/>
      <c r="I2711" s="56" t="s">
        <v>37</v>
      </c>
      <c r="J2711" s="56">
        <v>32</v>
      </c>
      <c r="K2711" s="56" t="s">
        <v>52</v>
      </c>
      <c r="L2711" s="56"/>
      <c r="M2711" s="56" t="str">
        <f t="shared" si="84"/>
        <v>TB_INV_DDIO.MODR_ID</v>
      </c>
      <c r="N2711" s="54" t="str">
        <f t="shared" si="85"/>
        <v>재고일수불^TB_INV_DDIO^수정자ID^MODR_ID^^VARCHAR2^32^Y^</v>
      </c>
    </row>
    <row r="2712" spans="1:14" x14ac:dyDescent="0.25">
      <c r="A2712" s="56" t="s">
        <v>438</v>
      </c>
      <c r="B2712" s="56"/>
      <c r="C2712" s="56" t="s">
        <v>1192</v>
      </c>
      <c r="D2712" s="56" t="s">
        <v>1193</v>
      </c>
      <c r="E2712" s="56" t="s">
        <v>765</v>
      </c>
      <c r="F2712" s="56" t="s">
        <v>766</v>
      </c>
      <c r="G2712" s="56" t="s">
        <v>52</v>
      </c>
      <c r="H2712" s="56"/>
      <c r="I2712" s="56" t="s">
        <v>37</v>
      </c>
      <c r="J2712" s="56">
        <v>6</v>
      </c>
      <c r="K2712" s="56" t="s">
        <v>52</v>
      </c>
      <c r="L2712" s="56"/>
      <c r="M2712" s="56" t="str">
        <f t="shared" si="84"/>
        <v>TB_INV_PROM_STOCK_IO.PROM_CD</v>
      </c>
      <c r="N2712" s="54" t="str">
        <f t="shared" si="85"/>
        <v>프로모션재고수불^TB_INV_PROM_STOCK_IO^프로모션코드^PROM_CD^Y^VARCHAR2^6^Y^</v>
      </c>
    </row>
    <row r="2713" spans="1:14" x14ac:dyDescent="0.25">
      <c r="A2713" s="56" t="s">
        <v>438</v>
      </c>
      <c r="B2713" s="56"/>
      <c r="C2713" s="56" t="s">
        <v>1192</v>
      </c>
      <c r="D2713" s="56" t="s">
        <v>1193</v>
      </c>
      <c r="E2713" s="56" t="s">
        <v>472</v>
      </c>
      <c r="F2713" s="56" t="s">
        <v>64</v>
      </c>
      <c r="G2713" s="56" t="s">
        <v>52</v>
      </c>
      <c r="H2713" s="56"/>
      <c r="I2713" s="56" t="s">
        <v>37</v>
      </c>
      <c r="J2713" s="56">
        <v>10</v>
      </c>
      <c r="K2713" s="56" t="s">
        <v>52</v>
      </c>
      <c r="L2713" s="56"/>
      <c r="M2713" s="56" t="str">
        <f t="shared" si="84"/>
        <v>TB_INV_PROM_STOCK_IO.SHOP_CD</v>
      </c>
      <c r="N2713" s="54" t="str">
        <f t="shared" si="85"/>
        <v>프로모션재고수불^TB_INV_PROM_STOCK_IO^매장코드^SHOP_CD^Y^VARCHAR2^10^Y^</v>
      </c>
    </row>
    <row r="2714" spans="1:14" x14ac:dyDescent="0.25">
      <c r="A2714" s="56" t="s">
        <v>438</v>
      </c>
      <c r="B2714" s="56"/>
      <c r="C2714" s="56" t="s">
        <v>1192</v>
      </c>
      <c r="D2714" s="56" t="s">
        <v>1193</v>
      </c>
      <c r="E2714" s="56" t="s">
        <v>829</v>
      </c>
      <c r="F2714" s="56" t="s">
        <v>838</v>
      </c>
      <c r="G2714" s="56" t="s">
        <v>52</v>
      </c>
      <c r="H2714" s="56"/>
      <c r="I2714" s="56" t="s">
        <v>37</v>
      </c>
      <c r="J2714" s="56">
        <v>20</v>
      </c>
      <c r="K2714" s="56" t="s">
        <v>52</v>
      </c>
      <c r="L2714" s="56"/>
      <c r="M2714" s="56" t="str">
        <f t="shared" si="84"/>
        <v>TB_INV_PROM_STOCK_IO.ITEM_CD</v>
      </c>
      <c r="N2714" s="54" t="str">
        <f t="shared" si="85"/>
        <v>프로모션재고수불^TB_INV_PROM_STOCK_IO^품목코드^ITEM_CD^Y^VARCHAR2^20^Y^</v>
      </c>
    </row>
    <row r="2715" spans="1:14" x14ac:dyDescent="0.25">
      <c r="A2715" s="56" t="s">
        <v>438</v>
      </c>
      <c r="B2715" s="56"/>
      <c r="C2715" s="56" t="s">
        <v>1192</v>
      </c>
      <c r="D2715" s="56" t="s">
        <v>1193</v>
      </c>
      <c r="E2715" s="56" t="s">
        <v>830</v>
      </c>
      <c r="F2715" s="56" t="s">
        <v>839</v>
      </c>
      <c r="G2715" s="56"/>
      <c r="H2715" s="56"/>
      <c r="I2715" s="56" t="s">
        <v>110</v>
      </c>
      <c r="J2715" s="56" t="s">
        <v>476</v>
      </c>
      <c r="K2715" s="56" t="s">
        <v>52</v>
      </c>
      <c r="L2715" s="56">
        <v>0</v>
      </c>
      <c r="M2715" s="56" t="str">
        <f t="shared" si="84"/>
        <v>TB_INV_PROM_STOCK_IO.BAS_STOCK_QTY</v>
      </c>
      <c r="N2715" s="54" t="str">
        <f t="shared" si="85"/>
        <v>프로모션재고수불^TB_INV_PROM_STOCK_IO^기초재고수량^BAS_STOCK_QTY^^NUMBER^20,5^Y^0</v>
      </c>
    </row>
    <row r="2716" spans="1:14" x14ac:dyDescent="0.25">
      <c r="A2716" s="56" t="s">
        <v>438</v>
      </c>
      <c r="B2716" s="56"/>
      <c r="C2716" s="56" t="s">
        <v>1192</v>
      </c>
      <c r="D2716" s="56" t="s">
        <v>1193</v>
      </c>
      <c r="E2716" s="56" t="s">
        <v>831</v>
      </c>
      <c r="F2716" s="56" t="s">
        <v>840</v>
      </c>
      <c r="G2716" s="56"/>
      <c r="H2716" s="56"/>
      <c r="I2716" s="56" t="s">
        <v>110</v>
      </c>
      <c r="J2716" s="56" t="s">
        <v>476</v>
      </c>
      <c r="K2716" s="56" t="s">
        <v>52</v>
      </c>
      <c r="L2716" s="56">
        <v>0</v>
      </c>
      <c r="M2716" s="56" t="str">
        <f t="shared" si="84"/>
        <v>TB_INV_PROM_STOCK_IO.FINAL_STOCK_QTY</v>
      </c>
      <c r="N2716" s="54" t="str">
        <f t="shared" si="85"/>
        <v>프로모션재고수불^TB_INV_PROM_STOCK_IO^기말재고수량^FINAL_STOCK_QTY^^NUMBER^20,5^Y^0</v>
      </c>
    </row>
    <row r="2717" spans="1:14" x14ac:dyDescent="0.25">
      <c r="A2717" s="56" t="s">
        <v>438</v>
      </c>
      <c r="B2717" s="56"/>
      <c r="C2717" s="56" t="s">
        <v>1192</v>
      </c>
      <c r="D2717" s="56" t="s">
        <v>1193</v>
      </c>
      <c r="E2717" s="56" t="s">
        <v>832</v>
      </c>
      <c r="F2717" s="56" t="s">
        <v>841</v>
      </c>
      <c r="G2717" s="56"/>
      <c r="H2717" s="56"/>
      <c r="I2717" s="56" t="s">
        <v>110</v>
      </c>
      <c r="J2717" s="56" t="s">
        <v>476</v>
      </c>
      <c r="K2717" s="56" t="s">
        <v>52</v>
      </c>
      <c r="L2717" s="56">
        <v>0</v>
      </c>
      <c r="M2717" s="56" t="str">
        <f t="shared" si="84"/>
        <v>TB_INV_PROM_STOCK_IO.SALE_QTY</v>
      </c>
      <c r="N2717" s="54" t="str">
        <f t="shared" si="85"/>
        <v>프로모션재고수불^TB_INV_PROM_STOCK_IO^판매수량^SALE_QTY^^NUMBER^20,5^Y^0</v>
      </c>
    </row>
    <row r="2718" spans="1:14" x14ac:dyDescent="0.25">
      <c r="A2718" s="56" t="s">
        <v>438</v>
      </c>
      <c r="B2718" s="56"/>
      <c r="C2718" s="56" t="s">
        <v>1192</v>
      </c>
      <c r="D2718" s="56" t="s">
        <v>1193</v>
      </c>
      <c r="E2718" s="56" t="s">
        <v>833</v>
      </c>
      <c r="F2718" s="56" t="s">
        <v>842</v>
      </c>
      <c r="G2718" s="56"/>
      <c r="H2718" s="56"/>
      <c r="I2718" s="56" t="s">
        <v>110</v>
      </c>
      <c r="J2718" s="56" t="s">
        <v>476</v>
      </c>
      <c r="K2718" s="56" t="s">
        <v>52</v>
      </c>
      <c r="L2718" s="56">
        <v>0</v>
      </c>
      <c r="M2718" s="56" t="str">
        <f t="shared" si="84"/>
        <v>TB_INV_PROM_STOCK_IO.PROM_PRESENT_QTY</v>
      </c>
      <c r="N2718" s="54" t="str">
        <f t="shared" si="85"/>
        <v>프로모션재고수불^TB_INV_PROM_STOCK_IO^프로모션증정수량^PROM_PRESENT_QTY^^NUMBER^20,5^Y^0</v>
      </c>
    </row>
    <row r="2719" spans="1:14" x14ac:dyDescent="0.25">
      <c r="A2719" s="56" t="s">
        <v>438</v>
      </c>
      <c r="B2719" s="56"/>
      <c r="C2719" s="56" t="s">
        <v>1192</v>
      </c>
      <c r="D2719" s="56" t="s">
        <v>1193</v>
      </c>
      <c r="E2719" s="56" t="s">
        <v>2307</v>
      </c>
      <c r="F2719" s="56" t="s">
        <v>843</v>
      </c>
      <c r="G2719" s="56"/>
      <c r="H2719" s="56"/>
      <c r="I2719" s="56" t="s">
        <v>110</v>
      </c>
      <c r="J2719" s="56" t="s">
        <v>476</v>
      </c>
      <c r="K2719" s="56" t="s">
        <v>52</v>
      </c>
      <c r="L2719" s="56">
        <v>0</v>
      </c>
      <c r="M2719" s="56" t="str">
        <f t="shared" si="84"/>
        <v>TB_INV_PROM_STOCK_IO.SALES_CNCL_QTY</v>
      </c>
      <c r="N2719" s="54" t="str">
        <f t="shared" si="85"/>
        <v>프로모션재고수불^TB_INV_PROM_STOCK_IO^매출취소수량^SALES_CNCL_QTY^^NUMBER^20,5^Y^0</v>
      </c>
    </row>
    <row r="2720" spans="1:14" x14ac:dyDescent="0.25">
      <c r="A2720" s="56" t="s">
        <v>438</v>
      </c>
      <c r="B2720" s="56"/>
      <c r="C2720" s="56" t="s">
        <v>1192</v>
      </c>
      <c r="D2720" s="56" t="s">
        <v>1193</v>
      </c>
      <c r="E2720" s="56" t="s">
        <v>834</v>
      </c>
      <c r="F2720" s="56" t="s">
        <v>844</v>
      </c>
      <c r="G2720" s="56"/>
      <c r="H2720" s="56"/>
      <c r="I2720" s="56" t="s">
        <v>110</v>
      </c>
      <c r="J2720" s="56" t="s">
        <v>476</v>
      </c>
      <c r="K2720" s="56" t="s">
        <v>52</v>
      </c>
      <c r="L2720" s="56">
        <v>0</v>
      </c>
      <c r="M2720" s="56" t="str">
        <f t="shared" si="84"/>
        <v>TB_INV_PROM_STOCK_IO.OUT_UPRC</v>
      </c>
      <c r="N2720" s="54" t="str">
        <f t="shared" si="85"/>
        <v>프로모션재고수불^TB_INV_PROM_STOCK_IO^출고단가^OUT_UPRC^^NUMBER^20,5^Y^0</v>
      </c>
    </row>
    <row r="2721" spans="1:14" x14ac:dyDescent="0.25">
      <c r="A2721" s="56" t="s">
        <v>438</v>
      </c>
      <c r="B2721" s="56"/>
      <c r="C2721" s="56" t="s">
        <v>1192</v>
      </c>
      <c r="D2721" s="56" t="s">
        <v>1193</v>
      </c>
      <c r="E2721" s="56" t="s">
        <v>835</v>
      </c>
      <c r="F2721" s="56" t="s">
        <v>845</v>
      </c>
      <c r="G2721" s="56"/>
      <c r="H2721" s="56"/>
      <c r="I2721" s="56" t="s">
        <v>110</v>
      </c>
      <c r="J2721" s="56" t="s">
        <v>476</v>
      </c>
      <c r="K2721" s="56" t="s">
        <v>52</v>
      </c>
      <c r="L2721" s="56">
        <v>0</v>
      </c>
      <c r="M2721" s="56" t="str">
        <f t="shared" si="84"/>
        <v>TB_INV_PROM_STOCK_IO.DIFF_QTY</v>
      </c>
      <c r="N2721" s="54" t="str">
        <f t="shared" si="85"/>
        <v>프로모션재고수불^TB_INV_PROM_STOCK_IO^차이수량^DIFF_QTY^^NUMBER^20,5^Y^0</v>
      </c>
    </row>
    <row r="2722" spans="1:14" x14ac:dyDescent="0.25">
      <c r="A2722" s="56" t="s">
        <v>438</v>
      </c>
      <c r="B2722" s="56"/>
      <c r="C2722" s="56" t="s">
        <v>1192</v>
      </c>
      <c r="D2722" s="56" t="s">
        <v>1193</v>
      </c>
      <c r="E2722" s="56" t="s">
        <v>836</v>
      </c>
      <c r="F2722" s="56" t="s">
        <v>846</v>
      </c>
      <c r="G2722" s="56"/>
      <c r="H2722" s="56"/>
      <c r="I2722" s="56" t="s">
        <v>110</v>
      </c>
      <c r="J2722" s="56" t="s">
        <v>476</v>
      </c>
      <c r="K2722" s="56" t="s">
        <v>52</v>
      </c>
      <c r="L2722" s="56">
        <v>0</v>
      </c>
      <c r="M2722" s="56" t="str">
        <f t="shared" si="84"/>
        <v>TB_INV_PROM_STOCK_IO.DIFF_AMT</v>
      </c>
      <c r="N2722" s="54" t="str">
        <f t="shared" si="85"/>
        <v>프로모션재고수불^TB_INV_PROM_STOCK_IO^차이금액^DIFF_AMT^^NUMBER^20,5^Y^0</v>
      </c>
    </row>
    <row r="2723" spans="1:14" x14ac:dyDescent="0.25">
      <c r="A2723" s="56" t="s">
        <v>438</v>
      </c>
      <c r="B2723" s="56"/>
      <c r="C2723" s="56" t="s">
        <v>1192</v>
      </c>
      <c r="D2723" s="56" t="s">
        <v>1193</v>
      </c>
      <c r="E2723" s="56" t="s">
        <v>837</v>
      </c>
      <c r="F2723" s="56" t="s">
        <v>847</v>
      </c>
      <c r="G2723" s="56"/>
      <c r="H2723" s="56"/>
      <c r="I2723" s="56" t="s">
        <v>37</v>
      </c>
      <c r="J2723" s="56">
        <v>2000</v>
      </c>
      <c r="K2723" s="56"/>
      <c r="L2723" s="56"/>
      <c r="M2723" s="56" t="str">
        <f t="shared" si="84"/>
        <v>TB_INV_PROM_STOCK_IO.SALES_EXPLAN_DESC</v>
      </c>
      <c r="N2723" s="54" t="str">
        <f t="shared" si="85"/>
        <v>프로모션재고수불^TB_INV_PROM_STOCK_IO^영업소명내용^SALES_EXPLAN_DESC^^VARCHAR2^2000^^</v>
      </c>
    </row>
    <row r="2724" spans="1:14" x14ac:dyDescent="0.25">
      <c r="A2724" s="56" t="s">
        <v>438</v>
      </c>
      <c r="B2724" s="56"/>
      <c r="C2724" s="56" t="s">
        <v>1192</v>
      </c>
      <c r="D2724" s="56" t="s">
        <v>1193</v>
      </c>
      <c r="E2724" s="56" t="s">
        <v>61</v>
      </c>
      <c r="F2724" s="56" t="s">
        <v>62</v>
      </c>
      <c r="G2724" s="56"/>
      <c r="H2724" s="56"/>
      <c r="I2724" s="56" t="s">
        <v>37</v>
      </c>
      <c r="J2724" s="56">
        <v>2000</v>
      </c>
      <c r="K2724" s="56"/>
      <c r="L2724" s="56"/>
      <c r="M2724" s="56" t="str">
        <f t="shared" si="84"/>
        <v>TB_INV_PROM_STOCK_IO.REMARK</v>
      </c>
      <c r="N2724" s="54" t="str">
        <f t="shared" si="85"/>
        <v>프로모션재고수불^TB_INV_PROM_STOCK_IO^비고^REMARK^^VARCHAR2^2000^^</v>
      </c>
    </row>
    <row r="2725" spans="1:14" x14ac:dyDescent="0.25">
      <c r="A2725" s="56" t="s">
        <v>438</v>
      </c>
      <c r="B2725" s="56"/>
      <c r="C2725" s="56" t="s">
        <v>1192</v>
      </c>
      <c r="D2725" s="56" t="s">
        <v>1193</v>
      </c>
      <c r="E2725" s="56" t="s">
        <v>53</v>
      </c>
      <c r="F2725" s="56" t="s">
        <v>54</v>
      </c>
      <c r="G2725" s="56"/>
      <c r="H2725" s="56"/>
      <c r="I2725" s="56" t="s">
        <v>37</v>
      </c>
      <c r="J2725" s="56">
        <v>14</v>
      </c>
      <c r="K2725" s="56" t="s">
        <v>52</v>
      </c>
      <c r="L2725" s="56"/>
      <c r="M2725" s="56" t="str">
        <f t="shared" si="84"/>
        <v>TB_INV_PROM_STOCK_IO.REG_DTM</v>
      </c>
      <c r="N2725" s="54" t="str">
        <f t="shared" si="85"/>
        <v>프로모션재고수불^TB_INV_PROM_STOCK_IO^등록일시^REG_DTM^^VARCHAR2^14^Y^</v>
      </c>
    </row>
    <row r="2726" spans="1:14" x14ac:dyDescent="0.25">
      <c r="A2726" s="56" t="s">
        <v>438</v>
      </c>
      <c r="B2726" s="56"/>
      <c r="C2726" s="56" t="s">
        <v>1192</v>
      </c>
      <c r="D2726" s="56" t="s">
        <v>1193</v>
      </c>
      <c r="E2726" s="56" t="s">
        <v>55</v>
      </c>
      <c r="F2726" s="56" t="s">
        <v>56</v>
      </c>
      <c r="G2726" s="56"/>
      <c r="H2726" s="56"/>
      <c r="I2726" s="56" t="s">
        <v>37</v>
      </c>
      <c r="J2726" s="56">
        <v>32</v>
      </c>
      <c r="K2726" s="56" t="s">
        <v>52</v>
      </c>
      <c r="L2726" s="56"/>
      <c r="M2726" s="56" t="str">
        <f t="shared" si="84"/>
        <v>TB_INV_PROM_STOCK_IO.REGR_ID</v>
      </c>
      <c r="N2726" s="54" t="str">
        <f t="shared" si="85"/>
        <v>프로모션재고수불^TB_INV_PROM_STOCK_IO^등록자ID^REGR_ID^^VARCHAR2^32^Y^</v>
      </c>
    </row>
    <row r="2727" spans="1:14" x14ac:dyDescent="0.25">
      <c r="A2727" s="56" t="s">
        <v>438</v>
      </c>
      <c r="B2727" s="56"/>
      <c r="C2727" s="56" t="s">
        <v>1192</v>
      </c>
      <c r="D2727" s="56" t="s">
        <v>1193</v>
      </c>
      <c r="E2727" s="56" t="s">
        <v>57</v>
      </c>
      <c r="F2727" s="56" t="s">
        <v>58</v>
      </c>
      <c r="G2727" s="56"/>
      <c r="H2727" s="56"/>
      <c r="I2727" s="56" t="s">
        <v>37</v>
      </c>
      <c r="J2727" s="56">
        <v>14</v>
      </c>
      <c r="K2727" s="56" t="s">
        <v>52</v>
      </c>
      <c r="L2727" s="56"/>
      <c r="M2727" s="56" t="str">
        <f t="shared" si="84"/>
        <v>TB_INV_PROM_STOCK_IO.MOD_DTM</v>
      </c>
      <c r="N2727" s="54" t="str">
        <f t="shared" si="85"/>
        <v>프로모션재고수불^TB_INV_PROM_STOCK_IO^수정일시^MOD_DTM^^VARCHAR2^14^Y^</v>
      </c>
    </row>
    <row r="2728" spans="1:14" x14ac:dyDescent="0.25">
      <c r="A2728" s="56" t="s">
        <v>438</v>
      </c>
      <c r="B2728" s="56"/>
      <c r="C2728" s="56" t="s">
        <v>1192</v>
      </c>
      <c r="D2728" s="56" t="s">
        <v>1193</v>
      </c>
      <c r="E2728" s="56" t="s">
        <v>59</v>
      </c>
      <c r="F2728" s="56" t="s">
        <v>60</v>
      </c>
      <c r="G2728" s="56"/>
      <c r="H2728" s="56"/>
      <c r="I2728" s="56" t="s">
        <v>37</v>
      </c>
      <c r="J2728" s="56">
        <v>32</v>
      </c>
      <c r="K2728" s="56" t="s">
        <v>52</v>
      </c>
      <c r="L2728" s="56"/>
      <c r="M2728" s="56" t="str">
        <f t="shared" si="84"/>
        <v>TB_INV_PROM_STOCK_IO.MODR_ID</v>
      </c>
      <c r="N2728" s="54" t="str">
        <f t="shared" si="85"/>
        <v>프로모션재고수불^TB_INV_PROM_STOCK_IO^수정자ID^MODR_ID^^VARCHAR2^32^Y^</v>
      </c>
    </row>
    <row r="2729" spans="1:14" x14ac:dyDescent="0.25">
      <c r="A2729" s="56" t="s">
        <v>678</v>
      </c>
      <c r="B2729" s="56"/>
      <c r="C2729" s="56" t="s">
        <v>282</v>
      </c>
      <c r="D2729" s="56" t="s">
        <v>283</v>
      </c>
      <c r="E2729" s="56" t="s">
        <v>1168</v>
      </c>
      <c r="F2729" s="56" t="s">
        <v>1169</v>
      </c>
      <c r="G2729" s="56" t="s">
        <v>52</v>
      </c>
      <c r="H2729" s="56"/>
      <c r="I2729" s="56" t="s">
        <v>37</v>
      </c>
      <c r="J2729" s="56">
        <v>10</v>
      </c>
      <c r="K2729" s="56" t="s">
        <v>52</v>
      </c>
      <c r="L2729" s="56"/>
      <c r="M2729" s="56" t="str">
        <f t="shared" si="84"/>
        <v>TB_ORD_GRADE_ORD_LIMIT.BRAND_CD</v>
      </c>
      <c r="N2729" s="54" t="str">
        <f t="shared" si="85"/>
        <v>등급주문한도^TB_ORD_GRADE_ORD_LIMIT^브랜드코드^BRAND_CD^Y^VARCHAR2^10^Y^</v>
      </c>
    </row>
    <row r="2730" spans="1:14" x14ac:dyDescent="0.25">
      <c r="A2730" s="56" t="s">
        <v>678</v>
      </c>
      <c r="B2730" s="56"/>
      <c r="C2730" s="56" t="s">
        <v>282</v>
      </c>
      <c r="D2730" s="56" t="s">
        <v>283</v>
      </c>
      <c r="E2730" s="56" t="s">
        <v>2598</v>
      </c>
      <c r="F2730" s="56" t="s">
        <v>2599</v>
      </c>
      <c r="G2730" s="56" t="s">
        <v>52</v>
      </c>
      <c r="H2730" s="56"/>
      <c r="I2730" s="56" t="s">
        <v>37</v>
      </c>
      <c r="J2730" s="56">
        <v>10</v>
      </c>
      <c r="K2730" s="56" t="s">
        <v>52</v>
      </c>
      <c r="L2730" s="56"/>
      <c r="M2730" s="56" t="str">
        <f t="shared" si="84"/>
        <v>TB_ORD_GRADE_ORD_LIMIT.SHOP_SALES_GRADE_CD</v>
      </c>
      <c r="N2730" s="54" t="str">
        <f t="shared" si="85"/>
        <v>등급주문한도^TB_ORD_GRADE_ORD_LIMIT^매장매출등급코드^SHOP_SALES_GRADE_CD^Y^VARCHAR2^10^Y^</v>
      </c>
    </row>
    <row r="2731" spans="1:14" x14ac:dyDescent="0.25">
      <c r="A2731" s="56" t="s">
        <v>678</v>
      </c>
      <c r="B2731" s="56"/>
      <c r="C2731" s="56" t="s">
        <v>282</v>
      </c>
      <c r="D2731" s="56" t="s">
        <v>283</v>
      </c>
      <c r="E2731" s="56" t="s">
        <v>2600</v>
      </c>
      <c r="F2731" s="56" t="s">
        <v>2601</v>
      </c>
      <c r="G2731" s="56" t="s">
        <v>52</v>
      </c>
      <c r="H2731" s="56"/>
      <c r="I2731" s="56" t="s">
        <v>37</v>
      </c>
      <c r="J2731" s="56">
        <v>10</v>
      </c>
      <c r="K2731" s="56" t="s">
        <v>52</v>
      </c>
      <c r="L2731" s="56"/>
      <c r="M2731" s="56" t="str">
        <f t="shared" si="84"/>
        <v>TB_ORD_GRADE_ORD_LIMIT.ITEM_SALES_GRADE_CD</v>
      </c>
      <c r="N2731" s="54" t="str">
        <f t="shared" si="85"/>
        <v>등급주문한도^TB_ORD_GRADE_ORD_LIMIT^품목매출등급코드^ITEM_SALES_GRADE_CD^Y^VARCHAR2^10^Y^</v>
      </c>
    </row>
    <row r="2732" spans="1:14" x14ac:dyDescent="0.25">
      <c r="A2732" s="56" t="s">
        <v>678</v>
      </c>
      <c r="B2732" s="56"/>
      <c r="C2732" s="56" t="s">
        <v>282</v>
      </c>
      <c r="D2732" s="56" t="s">
        <v>283</v>
      </c>
      <c r="E2732" s="56" t="s">
        <v>2602</v>
      </c>
      <c r="F2732" s="56" t="s">
        <v>2603</v>
      </c>
      <c r="G2732" s="56"/>
      <c r="H2732" s="56"/>
      <c r="I2732" s="56" t="s">
        <v>110</v>
      </c>
      <c r="J2732" s="56" t="s">
        <v>476</v>
      </c>
      <c r="K2732" s="56" t="s">
        <v>52</v>
      </c>
      <c r="L2732" s="56">
        <v>0</v>
      </c>
      <c r="M2732" s="56" t="str">
        <f t="shared" si="84"/>
        <v>TB_ORD_GRADE_ORD_LIMIT.ORD_ABLE_QTY</v>
      </c>
      <c r="N2732" s="54" t="str">
        <f t="shared" si="85"/>
        <v>등급주문한도^TB_ORD_GRADE_ORD_LIMIT^주문가능수량^ORD_ABLE_QTY^^NUMBER^20,5^Y^0</v>
      </c>
    </row>
    <row r="2733" spans="1:14" x14ac:dyDescent="0.25">
      <c r="A2733" s="56" t="s">
        <v>678</v>
      </c>
      <c r="B2733" s="56"/>
      <c r="C2733" s="56" t="s">
        <v>282</v>
      </c>
      <c r="D2733" s="56" t="s">
        <v>283</v>
      </c>
      <c r="E2733" s="56" t="s">
        <v>50</v>
      </c>
      <c r="F2733" s="56" t="s">
        <v>51</v>
      </c>
      <c r="G2733" s="56"/>
      <c r="H2733" s="56"/>
      <c r="I2733" s="56" t="s">
        <v>37</v>
      </c>
      <c r="J2733" s="56">
        <v>1</v>
      </c>
      <c r="K2733" s="56" t="s">
        <v>52</v>
      </c>
      <c r="L2733" s="56" t="s">
        <v>1276</v>
      </c>
      <c r="M2733" s="56" t="str">
        <f t="shared" si="84"/>
        <v>TB_ORD_GRADE_ORD_LIMIT.USE_YN</v>
      </c>
      <c r="N2733" s="54" t="str">
        <f t="shared" si="85"/>
        <v>등급주문한도^TB_ORD_GRADE_ORD_LIMIT^사용여부^USE_YN^^VARCHAR2^1^Y^'Y'</v>
      </c>
    </row>
    <row r="2734" spans="1:14" x14ac:dyDescent="0.25">
      <c r="A2734" s="56" t="s">
        <v>678</v>
      </c>
      <c r="B2734" s="56"/>
      <c r="C2734" s="56" t="s">
        <v>282</v>
      </c>
      <c r="D2734" s="56" t="s">
        <v>283</v>
      </c>
      <c r="E2734" s="56" t="s">
        <v>53</v>
      </c>
      <c r="F2734" s="56" t="s">
        <v>54</v>
      </c>
      <c r="G2734" s="56"/>
      <c r="H2734" s="56"/>
      <c r="I2734" s="56" t="s">
        <v>37</v>
      </c>
      <c r="J2734" s="56">
        <v>14</v>
      </c>
      <c r="K2734" s="56" t="s">
        <v>52</v>
      </c>
      <c r="L2734" s="56"/>
      <c r="M2734" s="56" t="str">
        <f t="shared" si="84"/>
        <v>TB_ORD_GRADE_ORD_LIMIT.REG_DTM</v>
      </c>
      <c r="N2734" s="54" t="str">
        <f t="shared" si="85"/>
        <v>등급주문한도^TB_ORD_GRADE_ORD_LIMIT^등록일시^REG_DTM^^VARCHAR2^14^Y^</v>
      </c>
    </row>
    <row r="2735" spans="1:14" x14ac:dyDescent="0.25">
      <c r="A2735" s="56" t="s">
        <v>678</v>
      </c>
      <c r="B2735" s="56"/>
      <c r="C2735" s="56" t="s">
        <v>282</v>
      </c>
      <c r="D2735" s="56" t="s">
        <v>283</v>
      </c>
      <c r="E2735" s="56" t="s">
        <v>55</v>
      </c>
      <c r="F2735" s="56" t="s">
        <v>56</v>
      </c>
      <c r="G2735" s="56"/>
      <c r="H2735" s="56"/>
      <c r="I2735" s="56" t="s">
        <v>37</v>
      </c>
      <c r="J2735" s="56">
        <v>32</v>
      </c>
      <c r="K2735" s="56" t="s">
        <v>52</v>
      </c>
      <c r="L2735" s="56"/>
      <c r="M2735" s="56" t="str">
        <f t="shared" si="84"/>
        <v>TB_ORD_GRADE_ORD_LIMIT.REGR_ID</v>
      </c>
      <c r="N2735" s="54" t="str">
        <f t="shared" si="85"/>
        <v>등급주문한도^TB_ORD_GRADE_ORD_LIMIT^등록자ID^REGR_ID^^VARCHAR2^32^Y^</v>
      </c>
    </row>
    <row r="2736" spans="1:14" x14ac:dyDescent="0.25">
      <c r="A2736" s="56" t="s">
        <v>678</v>
      </c>
      <c r="B2736" s="56"/>
      <c r="C2736" s="56" t="s">
        <v>282</v>
      </c>
      <c r="D2736" s="56" t="s">
        <v>283</v>
      </c>
      <c r="E2736" s="56" t="s">
        <v>57</v>
      </c>
      <c r="F2736" s="56" t="s">
        <v>58</v>
      </c>
      <c r="G2736" s="56"/>
      <c r="H2736" s="56"/>
      <c r="I2736" s="56" t="s">
        <v>37</v>
      </c>
      <c r="J2736" s="56">
        <v>14</v>
      </c>
      <c r="K2736" s="56" t="s">
        <v>52</v>
      </c>
      <c r="L2736" s="56"/>
      <c r="M2736" s="56" t="str">
        <f t="shared" si="84"/>
        <v>TB_ORD_GRADE_ORD_LIMIT.MOD_DTM</v>
      </c>
      <c r="N2736" s="54" t="str">
        <f t="shared" si="85"/>
        <v>등급주문한도^TB_ORD_GRADE_ORD_LIMIT^수정일시^MOD_DTM^^VARCHAR2^14^Y^</v>
      </c>
    </row>
    <row r="2737" spans="1:14" x14ac:dyDescent="0.25">
      <c r="A2737" s="56" t="s">
        <v>678</v>
      </c>
      <c r="B2737" s="56"/>
      <c r="C2737" s="56" t="s">
        <v>282</v>
      </c>
      <c r="D2737" s="56" t="s">
        <v>283</v>
      </c>
      <c r="E2737" s="56" t="s">
        <v>59</v>
      </c>
      <c r="F2737" s="56" t="s">
        <v>60</v>
      </c>
      <c r="G2737" s="56"/>
      <c r="H2737" s="56"/>
      <c r="I2737" s="56" t="s">
        <v>37</v>
      </c>
      <c r="J2737" s="56">
        <v>32</v>
      </c>
      <c r="K2737" s="56" t="s">
        <v>52</v>
      </c>
      <c r="L2737" s="56"/>
      <c r="M2737" s="56" t="str">
        <f t="shared" ref="M2737:M2800" si="86">CONCATENATE(D2737,".",F2737)</f>
        <v>TB_ORD_GRADE_ORD_LIMIT.MODR_ID</v>
      </c>
      <c r="N2737" s="54" t="str">
        <f t="shared" si="85"/>
        <v>등급주문한도^TB_ORD_GRADE_ORD_LIMIT^수정자ID^MODR_ID^^VARCHAR2^32^Y^</v>
      </c>
    </row>
    <row r="2738" spans="1:14" x14ac:dyDescent="0.25">
      <c r="A2738" s="56" t="s">
        <v>678</v>
      </c>
      <c r="B2738" s="56"/>
      <c r="C2738" s="56" t="s">
        <v>679</v>
      </c>
      <c r="D2738" s="56" t="s">
        <v>439</v>
      </c>
      <c r="E2738" s="56" t="s">
        <v>1168</v>
      </c>
      <c r="F2738" s="56" t="s">
        <v>1169</v>
      </c>
      <c r="G2738" s="56" t="s">
        <v>52</v>
      </c>
      <c r="H2738" s="56"/>
      <c r="I2738" s="56" t="s">
        <v>37</v>
      </c>
      <c r="J2738" s="56">
        <v>10</v>
      </c>
      <c r="K2738" s="56" t="s">
        <v>52</v>
      </c>
      <c r="L2738" s="56"/>
      <c r="M2738" s="56" t="str">
        <f t="shared" si="86"/>
        <v>TB_ORD_SHOP_SALES_GRADE.BRAND_CD</v>
      </c>
      <c r="N2738" s="54" t="str">
        <f t="shared" si="85"/>
        <v>매장매출등급^TB_ORD_SHOP_SALES_GRADE^브랜드코드^BRAND_CD^Y^VARCHAR2^10^Y^</v>
      </c>
    </row>
    <row r="2739" spans="1:14" x14ac:dyDescent="0.25">
      <c r="A2739" s="56" t="s">
        <v>678</v>
      </c>
      <c r="B2739" s="56"/>
      <c r="C2739" s="56" t="s">
        <v>679</v>
      </c>
      <c r="D2739" s="56" t="s">
        <v>439</v>
      </c>
      <c r="E2739" s="56" t="s">
        <v>472</v>
      </c>
      <c r="F2739" s="56" t="s">
        <v>64</v>
      </c>
      <c r="G2739" s="56" t="s">
        <v>52</v>
      </c>
      <c r="H2739" s="56"/>
      <c r="I2739" s="56" t="s">
        <v>37</v>
      </c>
      <c r="J2739" s="56">
        <v>10</v>
      </c>
      <c r="K2739" s="56" t="s">
        <v>52</v>
      </c>
      <c r="L2739" s="56"/>
      <c r="M2739" s="56" t="str">
        <f t="shared" si="86"/>
        <v>TB_ORD_SHOP_SALES_GRADE.SHOP_CD</v>
      </c>
      <c r="N2739" s="54" t="str">
        <f t="shared" si="85"/>
        <v>매장매출등급^TB_ORD_SHOP_SALES_GRADE^매장코드^SHOP_CD^Y^VARCHAR2^10^Y^</v>
      </c>
    </row>
    <row r="2740" spans="1:14" x14ac:dyDescent="0.25">
      <c r="A2740" s="56" t="s">
        <v>678</v>
      </c>
      <c r="B2740" s="56"/>
      <c r="C2740" s="56" t="s">
        <v>679</v>
      </c>
      <c r="D2740" s="56" t="s">
        <v>439</v>
      </c>
      <c r="E2740" s="56" t="s">
        <v>2598</v>
      </c>
      <c r="F2740" s="56" t="s">
        <v>2599</v>
      </c>
      <c r="G2740" s="56"/>
      <c r="H2740" s="56"/>
      <c r="I2740" s="56" t="s">
        <v>37</v>
      </c>
      <c r="J2740" s="56">
        <v>10</v>
      </c>
      <c r="K2740" s="56" t="s">
        <v>52</v>
      </c>
      <c r="L2740" s="56"/>
      <c r="M2740" s="56" t="str">
        <f t="shared" si="86"/>
        <v>TB_ORD_SHOP_SALES_GRADE.SHOP_SALES_GRADE_CD</v>
      </c>
      <c r="N2740" s="54" t="str">
        <f t="shared" si="85"/>
        <v>매장매출등급^TB_ORD_SHOP_SALES_GRADE^매장매출등급코드^SHOP_SALES_GRADE_CD^^VARCHAR2^10^Y^</v>
      </c>
    </row>
    <row r="2741" spans="1:14" x14ac:dyDescent="0.25">
      <c r="A2741" s="56" t="s">
        <v>678</v>
      </c>
      <c r="B2741" s="56"/>
      <c r="C2741" s="56" t="s">
        <v>679</v>
      </c>
      <c r="D2741" s="56" t="s">
        <v>439</v>
      </c>
      <c r="E2741" s="56" t="s">
        <v>50</v>
      </c>
      <c r="F2741" s="56" t="s">
        <v>51</v>
      </c>
      <c r="G2741" s="56"/>
      <c r="H2741" s="56"/>
      <c r="I2741" s="56" t="s">
        <v>37</v>
      </c>
      <c r="J2741" s="56">
        <v>1</v>
      </c>
      <c r="K2741" s="56" t="s">
        <v>52</v>
      </c>
      <c r="L2741" s="56" t="s">
        <v>1276</v>
      </c>
      <c r="M2741" s="56" t="str">
        <f t="shared" si="86"/>
        <v>TB_ORD_SHOP_SALES_GRADE.USE_YN</v>
      </c>
      <c r="N2741" s="54" t="str">
        <f t="shared" si="85"/>
        <v>매장매출등급^TB_ORD_SHOP_SALES_GRADE^사용여부^USE_YN^^VARCHAR2^1^Y^'Y'</v>
      </c>
    </row>
    <row r="2742" spans="1:14" x14ac:dyDescent="0.25">
      <c r="A2742" s="56" t="s">
        <v>678</v>
      </c>
      <c r="B2742" s="56"/>
      <c r="C2742" s="56" t="s">
        <v>679</v>
      </c>
      <c r="D2742" s="56" t="s">
        <v>439</v>
      </c>
      <c r="E2742" s="56" t="s">
        <v>53</v>
      </c>
      <c r="F2742" s="56" t="s">
        <v>54</v>
      </c>
      <c r="G2742" s="56"/>
      <c r="H2742" s="56"/>
      <c r="I2742" s="56" t="s">
        <v>37</v>
      </c>
      <c r="J2742" s="56">
        <v>14</v>
      </c>
      <c r="K2742" s="56" t="s">
        <v>52</v>
      </c>
      <c r="L2742" s="56"/>
      <c r="M2742" s="56" t="str">
        <f t="shared" si="86"/>
        <v>TB_ORD_SHOP_SALES_GRADE.REG_DTM</v>
      </c>
      <c r="N2742" s="54" t="str">
        <f t="shared" si="85"/>
        <v>매장매출등급^TB_ORD_SHOP_SALES_GRADE^등록일시^REG_DTM^^VARCHAR2^14^Y^</v>
      </c>
    </row>
    <row r="2743" spans="1:14" x14ac:dyDescent="0.25">
      <c r="A2743" s="56" t="s">
        <v>678</v>
      </c>
      <c r="B2743" s="56"/>
      <c r="C2743" s="56" t="s">
        <v>679</v>
      </c>
      <c r="D2743" s="56" t="s">
        <v>439</v>
      </c>
      <c r="E2743" s="56" t="s">
        <v>55</v>
      </c>
      <c r="F2743" s="56" t="s">
        <v>56</v>
      </c>
      <c r="G2743" s="56"/>
      <c r="H2743" s="56"/>
      <c r="I2743" s="56" t="s">
        <v>37</v>
      </c>
      <c r="J2743" s="56">
        <v>32</v>
      </c>
      <c r="K2743" s="56" t="s">
        <v>52</v>
      </c>
      <c r="L2743" s="56"/>
      <c r="M2743" s="56" t="str">
        <f t="shared" si="86"/>
        <v>TB_ORD_SHOP_SALES_GRADE.REGR_ID</v>
      </c>
      <c r="N2743" s="54" t="str">
        <f t="shared" si="85"/>
        <v>매장매출등급^TB_ORD_SHOP_SALES_GRADE^등록자ID^REGR_ID^^VARCHAR2^32^Y^</v>
      </c>
    </row>
    <row r="2744" spans="1:14" x14ac:dyDescent="0.25">
      <c r="A2744" s="56" t="s">
        <v>678</v>
      </c>
      <c r="B2744" s="56"/>
      <c r="C2744" s="56" t="s">
        <v>679</v>
      </c>
      <c r="D2744" s="56" t="s">
        <v>439</v>
      </c>
      <c r="E2744" s="56" t="s">
        <v>57</v>
      </c>
      <c r="F2744" s="56" t="s">
        <v>58</v>
      </c>
      <c r="G2744" s="56"/>
      <c r="H2744" s="56"/>
      <c r="I2744" s="56" t="s">
        <v>37</v>
      </c>
      <c r="J2744" s="56">
        <v>14</v>
      </c>
      <c r="K2744" s="56" t="s">
        <v>52</v>
      </c>
      <c r="L2744" s="56"/>
      <c r="M2744" s="56" t="str">
        <f t="shared" si="86"/>
        <v>TB_ORD_SHOP_SALES_GRADE.MOD_DTM</v>
      </c>
      <c r="N2744" s="54" t="str">
        <f t="shared" si="85"/>
        <v>매장매출등급^TB_ORD_SHOP_SALES_GRADE^수정일시^MOD_DTM^^VARCHAR2^14^Y^</v>
      </c>
    </row>
    <row r="2745" spans="1:14" x14ac:dyDescent="0.25">
      <c r="A2745" s="56" t="s">
        <v>678</v>
      </c>
      <c r="B2745" s="56"/>
      <c r="C2745" s="56" t="s">
        <v>679</v>
      </c>
      <c r="D2745" s="56" t="s">
        <v>439</v>
      </c>
      <c r="E2745" s="56" t="s">
        <v>59</v>
      </c>
      <c r="F2745" s="56" t="s">
        <v>60</v>
      </c>
      <c r="G2745" s="56"/>
      <c r="H2745" s="56"/>
      <c r="I2745" s="56" t="s">
        <v>37</v>
      </c>
      <c r="J2745" s="56">
        <v>32</v>
      </c>
      <c r="K2745" s="56" t="s">
        <v>52</v>
      </c>
      <c r="L2745" s="56"/>
      <c r="M2745" s="56" t="str">
        <f t="shared" si="86"/>
        <v>TB_ORD_SHOP_SALES_GRADE.MODR_ID</v>
      </c>
      <c r="N2745" s="54" t="str">
        <f t="shared" si="85"/>
        <v>매장매출등급^TB_ORD_SHOP_SALES_GRADE^수정자ID^MODR_ID^^VARCHAR2^32^Y^</v>
      </c>
    </row>
    <row r="2746" spans="1:14" x14ac:dyDescent="0.25">
      <c r="A2746" s="56" t="s">
        <v>678</v>
      </c>
      <c r="B2746" s="56"/>
      <c r="C2746" s="56" t="s">
        <v>816</v>
      </c>
      <c r="D2746" s="56" t="s">
        <v>817</v>
      </c>
      <c r="E2746" s="56" t="s">
        <v>2604</v>
      </c>
      <c r="F2746" s="56" t="s">
        <v>2605</v>
      </c>
      <c r="G2746" s="56" t="s">
        <v>52</v>
      </c>
      <c r="H2746" s="56"/>
      <c r="I2746" s="56" t="s">
        <v>37</v>
      </c>
      <c r="J2746" s="56">
        <v>20</v>
      </c>
      <c r="K2746" s="56" t="s">
        <v>52</v>
      </c>
      <c r="L2746" s="56"/>
      <c r="M2746" s="56" t="str">
        <f t="shared" si="86"/>
        <v>TB_ORD_SHOP_DIST.DIST_NO</v>
      </c>
      <c r="N2746" s="54" t="str">
        <f t="shared" si="85"/>
        <v>매장배분^TB_ORD_SHOP_DIST^배분번호^DIST_NO^Y^VARCHAR2^20^Y^</v>
      </c>
    </row>
    <row r="2747" spans="1:14" x14ac:dyDescent="0.25">
      <c r="A2747" s="56" t="s">
        <v>678</v>
      </c>
      <c r="B2747" s="56"/>
      <c r="C2747" s="56" t="s">
        <v>816</v>
      </c>
      <c r="D2747" s="56" t="s">
        <v>817</v>
      </c>
      <c r="E2747" s="56" t="s">
        <v>2606</v>
      </c>
      <c r="F2747" s="56" t="s">
        <v>2607</v>
      </c>
      <c r="G2747" s="56"/>
      <c r="H2747" s="56"/>
      <c r="I2747" s="56" t="s">
        <v>37</v>
      </c>
      <c r="J2747" s="56">
        <v>300</v>
      </c>
      <c r="K2747" s="56" t="s">
        <v>52</v>
      </c>
      <c r="L2747" s="56"/>
      <c r="M2747" s="56" t="str">
        <f t="shared" si="86"/>
        <v>TB_ORD_SHOP_DIST.DIST_NM</v>
      </c>
      <c r="N2747" s="54" t="str">
        <f t="shared" si="85"/>
        <v>매장배분^TB_ORD_SHOP_DIST^배분명^DIST_NM^^VARCHAR2^300^Y^</v>
      </c>
    </row>
    <row r="2748" spans="1:14" x14ac:dyDescent="0.25">
      <c r="A2748" s="56" t="s">
        <v>678</v>
      </c>
      <c r="B2748" s="56"/>
      <c r="C2748" s="56" t="s">
        <v>816</v>
      </c>
      <c r="D2748" s="56" t="s">
        <v>817</v>
      </c>
      <c r="E2748" s="56" t="s">
        <v>2608</v>
      </c>
      <c r="F2748" s="56" t="s">
        <v>2609</v>
      </c>
      <c r="G2748" s="56"/>
      <c r="H2748" s="56"/>
      <c r="I2748" s="56" t="s">
        <v>37</v>
      </c>
      <c r="J2748" s="56">
        <v>3</v>
      </c>
      <c r="K2748" s="56" t="s">
        <v>52</v>
      </c>
      <c r="L2748" s="56"/>
      <c r="M2748" s="56" t="str">
        <f t="shared" si="86"/>
        <v>TB_ORD_SHOP_DIST.DIST_TP_CD</v>
      </c>
      <c r="N2748" s="54" t="str">
        <f t="shared" si="85"/>
        <v>매장배분^TB_ORD_SHOP_DIST^배분유형코드^DIST_TP_CD^^VARCHAR2^3^Y^</v>
      </c>
    </row>
    <row r="2749" spans="1:14" x14ac:dyDescent="0.25">
      <c r="A2749" s="56" t="s">
        <v>678</v>
      </c>
      <c r="B2749" s="56"/>
      <c r="C2749" s="56" t="s">
        <v>816</v>
      </c>
      <c r="D2749" s="56" t="s">
        <v>817</v>
      </c>
      <c r="E2749" s="56" t="s">
        <v>2610</v>
      </c>
      <c r="F2749" s="56" t="s">
        <v>2611</v>
      </c>
      <c r="G2749" s="56"/>
      <c r="H2749" s="56"/>
      <c r="I2749" s="56" t="s">
        <v>37</v>
      </c>
      <c r="J2749" s="56">
        <v>8</v>
      </c>
      <c r="K2749" s="56" t="s">
        <v>52</v>
      </c>
      <c r="L2749" s="56"/>
      <c r="M2749" s="56" t="str">
        <f t="shared" si="86"/>
        <v>TB_ORD_SHOP_DIST.DIST_STT_DT</v>
      </c>
      <c r="N2749" s="54" t="str">
        <f t="shared" si="85"/>
        <v>매장배분^TB_ORD_SHOP_DIST^배분시작일자^DIST_STT_DT^^VARCHAR2^8^Y^</v>
      </c>
    </row>
    <row r="2750" spans="1:14" x14ac:dyDescent="0.25">
      <c r="A2750" s="56" t="s">
        <v>678</v>
      </c>
      <c r="B2750" s="56"/>
      <c r="C2750" s="56" t="s">
        <v>816</v>
      </c>
      <c r="D2750" s="56" t="s">
        <v>817</v>
      </c>
      <c r="E2750" s="56" t="s">
        <v>2612</v>
      </c>
      <c r="F2750" s="56" t="s">
        <v>2613</v>
      </c>
      <c r="G2750" s="56"/>
      <c r="H2750" s="56"/>
      <c r="I2750" s="56" t="s">
        <v>37</v>
      </c>
      <c r="J2750" s="56">
        <v>8</v>
      </c>
      <c r="K2750" s="56" t="s">
        <v>52</v>
      </c>
      <c r="L2750" s="56"/>
      <c r="M2750" s="56" t="str">
        <f t="shared" si="86"/>
        <v>TB_ORD_SHOP_DIST.DIST_END_DT</v>
      </c>
      <c r="N2750" s="54" t="str">
        <f t="shared" si="85"/>
        <v>매장배분^TB_ORD_SHOP_DIST^배분종료일자^DIST_END_DT^^VARCHAR2^8^Y^</v>
      </c>
    </row>
    <row r="2751" spans="1:14" x14ac:dyDescent="0.25">
      <c r="A2751" s="56" t="s">
        <v>678</v>
      </c>
      <c r="B2751" s="56"/>
      <c r="C2751" s="56" t="s">
        <v>816</v>
      </c>
      <c r="D2751" s="56" t="s">
        <v>817</v>
      </c>
      <c r="E2751" s="56" t="s">
        <v>1168</v>
      </c>
      <c r="F2751" s="56" t="s">
        <v>1169</v>
      </c>
      <c r="G2751" s="56"/>
      <c r="H2751" s="56"/>
      <c r="I2751" s="56" t="s">
        <v>37</v>
      </c>
      <c r="J2751" s="56">
        <v>10</v>
      </c>
      <c r="K2751" s="56" t="s">
        <v>52</v>
      </c>
      <c r="L2751" s="56"/>
      <c r="M2751" s="56" t="str">
        <f t="shared" si="86"/>
        <v>TB_ORD_SHOP_DIST.BRAND_CD</v>
      </c>
      <c r="N2751" s="54" t="str">
        <f t="shared" si="85"/>
        <v>매장배분^TB_ORD_SHOP_DIST^브랜드코드^BRAND_CD^^VARCHAR2^10^Y^</v>
      </c>
    </row>
    <row r="2752" spans="1:14" x14ac:dyDescent="0.25">
      <c r="A2752" s="56" t="s">
        <v>678</v>
      </c>
      <c r="B2752" s="56"/>
      <c r="C2752" s="56" t="s">
        <v>816</v>
      </c>
      <c r="D2752" s="56" t="s">
        <v>817</v>
      </c>
      <c r="E2752" s="56" t="s">
        <v>2614</v>
      </c>
      <c r="F2752" s="56" t="s">
        <v>2615</v>
      </c>
      <c r="G2752" s="56"/>
      <c r="H2752" s="56"/>
      <c r="I2752" s="56" t="s">
        <v>37</v>
      </c>
      <c r="J2752" s="56">
        <v>20</v>
      </c>
      <c r="K2752" s="56" t="s">
        <v>52</v>
      </c>
      <c r="L2752" s="56"/>
      <c r="M2752" s="56" t="str">
        <f t="shared" si="86"/>
        <v>TB_ORD_SHOP_DIST.SPRM_ITEM_CD</v>
      </c>
      <c r="N2752" s="54" t="str">
        <f t="shared" si="85"/>
        <v>매장배분^TB_ORD_SHOP_DIST^판촉품목코드^SPRM_ITEM_CD^^VARCHAR2^20^Y^</v>
      </c>
    </row>
    <row r="2753" spans="1:14" x14ac:dyDescent="0.25">
      <c r="A2753" s="56" t="s">
        <v>678</v>
      </c>
      <c r="B2753" s="56"/>
      <c r="C2753" s="56" t="s">
        <v>816</v>
      </c>
      <c r="D2753" s="56" t="s">
        <v>817</v>
      </c>
      <c r="E2753" s="56" t="s">
        <v>2616</v>
      </c>
      <c r="F2753" s="56" t="s">
        <v>2617</v>
      </c>
      <c r="G2753" s="56"/>
      <c r="H2753" s="56"/>
      <c r="I2753" s="56" t="s">
        <v>110</v>
      </c>
      <c r="J2753" s="56" t="s">
        <v>476</v>
      </c>
      <c r="K2753" s="56" t="s">
        <v>52</v>
      </c>
      <c r="L2753" s="56">
        <v>0</v>
      </c>
      <c r="M2753" s="56" t="str">
        <f t="shared" si="86"/>
        <v>TB_ORD_SHOP_DIST.TRG_TOT_QTY</v>
      </c>
      <c r="N2753" s="54" t="str">
        <f t="shared" si="85"/>
        <v>매장배분^TB_ORD_SHOP_DIST^대상총수량^TRG_TOT_QTY^^NUMBER^20,5^Y^0</v>
      </c>
    </row>
    <row r="2754" spans="1:14" x14ac:dyDescent="0.25">
      <c r="A2754" s="56" t="s">
        <v>678</v>
      </c>
      <c r="B2754" s="56"/>
      <c r="C2754" s="56" t="s">
        <v>816</v>
      </c>
      <c r="D2754" s="56" t="s">
        <v>817</v>
      </c>
      <c r="E2754" s="56" t="s">
        <v>2618</v>
      </c>
      <c r="F2754" s="56" t="s">
        <v>2619</v>
      </c>
      <c r="G2754" s="56"/>
      <c r="H2754" s="56"/>
      <c r="I2754" s="56" t="s">
        <v>110</v>
      </c>
      <c r="J2754" s="56" t="s">
        <v>476</v>
      </c>
      <c r="K2754" s="56" t="s">
        <v>52</v>
      </c>
      <c r="L2754" s="56">
        <v>0</v>
      </c>
      <c r="M2754" s="56" t="str">
        <f t="shared" si="86"/>
        <v>TB_ORD_SHOP_DIST.DIST_REMAIN_QTY</v>
      </c>
      <c r="N2754" s="54" t="str">
        <f t="shared" si="85"/>
        <v>매장배분^TB_ORD_SHOP_DIST^배분잔여수량^DIST_REMAIN_QTY^^NUMBER^20,5^Y^0</v>
      </c>
    </row>
    <row r="2755" spans="1:14" x14ac:dyDescent="0.25">
      <c r="A2755" s="56" t="s">
        <v>678</v>
      </c>
      <c r="B2755" s="56"/>
      <c r="C2755" s="56" t="s">
        <v>816</v>
      </c>
      <c r="D2755" s="56" t="s">
        <v>817</v>
      </c>
      <c r="E2755" s="56" t="s">
        <v>2620</v>
      </c>
      <c r="F2755" s="56" t="s">
        <v>2621</v>
      </c>
      <c r="G2755" s="56"/>
      <c r="H2755" s="56"/>
      <c r="I2755" s="56" t="s">
        <v>37</v>
      </c>
      <c r="J2755" s="56">
        <v>20</v>
      </c>
      <c r="K2755" s="56" t="s">
        <v>52</v>
      </c>
      <c r="L2755" s="56"/>
      <c r="M2755" s="56" t="str">
        <f t="shared" si="86"/>
        <v>TB_ORD_SHOP_DIST.TEAM_DIST_NO</v>
      </c>
      <c r="N2755" s="54" t="str">
        <f t="shared" ref="N2755:N2818" si="87">SUBSTITUTE(CONCATENATE(C2755,"^",D2755,"^",E2755,"^",F2755,"^",G2755,"^",I2755,"^",J2755,"^",K2755,"^",TRIM(L2755)),"~","-")</f>
        <v>매장배분^TB_ORD_SHOP_DIST^팀배분번호^TEAM_DIST_NO^^VARCHAR2^20^Y^</v>
      </c>
    </row>
    <row r="2756" spans="1:14" x14ac:dyDescent="0.25">
      <c r="A2756" s="56" t="s">
        <v>678</v>
      </c>
      <c r="B2756" s="56"/>
      <c r="C2756" s="56" t="s">
        <v>816</v>
      </c>
      <c r="D2756" s="56" t="s">
        <v>817</v>
      </c>
      <c r="E2756" s="56" t="s">
        <v>1589</v>
      </c>
      <c r="F2756" s="56" t="s">
        <v>1590</v>
      </c>
      <c r="G2756" s="56"/>
      <c r="H2756" s="56"/>
      <c r="I2756" s="56" t="s">
        <v>37</v>
      </c>
      <c r="J2756" s="56">
        <v>10</v>
      </c>
      <c r="K2756" s="56" t="s">
        <v>52</v>
      </c>
      <c r="L2756" s="56"/>
      <c r="M2756" s="56" t="str">
        <f t="shared" si="86"/>
        <v>TB_ORD_SHOP_DIST.TEAM_CD</v>
      </c>
      <c r="N2756" s="54" t="str">
        <f t="shared" si="87"/>
        <v>매장배분^TB_ORD_SHOP_DIST^팀코드^TEAM_CD^^VARCHAR2^10^Y^</v>
      </c>
    </row>
    <row r="2757" spans="1:14" x14ac:dyDescent="0.25">
      <c r="A2757" s="56" t="s">
        <v>678</v>
      </c>
      <c r="B2757" s="56"/>
      <c r="C2757" s="56" t="s">
        <v>816</v>
      </c>
      <c r="D2757" s="56" t="s">
        <v>817</v>
      </c>
      <c r="E2757" s="56" t="s">
        <v>50</v>
      </c>
      <c r="F2757" s="56" t="s">
        <v>51</v>
      </c>
      <c r="G2757" s="56"/>
      <c r="H2757" s="56"/>
      <c r="I2757" s="56" t="s">
        <v>37</v>
      </c>
      <c r="J2757" s="56">
        <v>1</v>
      </c>
      <c r="K2757" s="56" t="s">
        <v>52</v>
      </c>
      <c r="L2757" s="56" t="s">
        <v>1276</v>
      </c>
      <c r="M2757" s="56" t="str">
        <f t="shared" si="86"/>
        <v>TB_ORD_SHOP_DIST.USE_YN</v>
      </c>
      <c r="N2757" s="54" t="str">
        <f t="shared" si="87"/>
        <v>매장배분^TB_ORD_SHOP_DIST^사용여부^USE_YN^^VARCHAR2^1^Y^'Y'</v>
      </c>
    </row>
    <row r="2758" spans="1:14" x14ac:dyDescent="0.25">
      <c r="A2758" s="56" t="s">
        <v>678</v>
      </c>
      <c r="B2758" s="56"/>
      <c r="C2758" s="56" t="s">
        <v>816</v>
      </c>
      <c r="D2758" s="56" t="s">
        <v>817</v>
      </c>
      <c r="E2758" s="56" t="s">
        <v>61</v>
      </c>
      <c r="F2758" s="56" t="s">
        <v>62</v>
      </c>
      <c r="G2758" s="56"/>
      <c r="H2758" s="56"/>
      <c r="I2758" s="56" t="s">
        <v>37</v>
      </c>
      <c r="J2758" s="56">
        <v>2000</v>
      </c>
      <c r="K2758" s="56"/>
      <c r="L2758" s="56"/>
      <c r="M2758" s="56" t="str">
        <f t="shared" si="86"/>
        <v>TB_ORD_SHOP_DIST.REMARK</v>
      </c>
      <c r="N2758" s="54" t="str">
        <f t="shared" si="87"/>
        <v>매장배분^TB_ORD_SHOP_DIST^비고^REMARK^^VARCHAR2^2000^^</v>
      </c>
    </row>
    <row r="2759" spans="1:14" x14ac:dyDescent="0.25">
      <c r="A2759" s="56" t="s">
        <v>678</v>
      </c>
      <c r="B2759" s="56"/>
      <c r="C2759" s="56" t="s">
        <v>816</v>
      </c>
      <c r="D2759" s="56" t="s">
        <v>817</v>
      </c>
      <c r="E2759" s="56" t="s">
        <v>53</v>
      </c>
      <c r="F2759" s="56" t="s">
        <v>54</v>
      </c>
      <c r="G2759" s="56"/>
      <c r="H2759" s="56"/>
      <c r="I2759" s="56" t="s">
        <v>37</v>
      </c>
      <c r="J2759" s="56">
        <v>14</v>
      </c>
      <c r="K2759" s="56" t="s">
        <v>52</v>
      </c>
      <c r="L2759" s="56"/>
      <c r="M2759" s="56" t="str">
        <f t="shared" si="86"/>
        <v>TB_ORD_SHOP_DIST.REG_DTM</v>
      </c>
      <c r="N2759" s="54" t="str">
        <f t="shared" si="87"/>
        <v>매장배분^TB_ORD_SHOP_DIST^등록일시^REG_DTM^^VARCHAR2^14^Y^</v>
      </c>
    </row>
    <row r="2760" spans="1:14" x14ac:dyDescent="0.25">
      <c r="A2760" s="56" t="s">
        <v>678</v>
      </c>
      <c r="B2760" s="56"/>
      <c r="C2760" s="56" t="s">
        <v>816</v>
      </c>
      <c r="D2760" s="56" t="s">
        <v>817</v>
      </c>
      <c r="E2760" s="56" t="s">
        <v>55</v>
      </c>
      <c r="F2760" s="56" t="s">
        <v>56</v>
      </c>
      <c r="G2760" s="56"/>
      <c r="H2760" s="56"/>
      <c r="I2760" s="56" t="s">
        <v>37</v>
      </c>
      <c r="J2760" s="56">
        <v>32</v>
      </c>
      <c r="K2760" s="56" t="s">
        <v>52</v>
      </c>
      <c r="L2760" s="56"/>
      <c r="M2760" s="56" t="str">
        <f t="shared" si="86"/>
        <v>TB_ORD_SHOP_DIST.REGR_ID</v>
      </c>
      <c r="N2760" s="54" t="str">
        <f t="shared" si="87"/>
        <v>매장배분^TB_ORD_SHOP_DIST^등록자ID^REGR_ID^^VARCHAR2^32^Y^</v>
      </c>
    </row>
    <row r="2761" spans="1:14" x14ac:dyDescent="0.25">
      <c r="A2761" s="56" t="s">
        <v>678</v>
      </c>
      <c r="B2761" s="56"/>
      <c r="C2761" s="56" t="s">
        <v>816</v>
      </c>
      <c r="D2761" s="56" t="s">
        <v>817</v>
      </c>
      <c r="E2761" s="56" t="s">
        <v>57</v>
      </c>
      <c r="F2761" s="56" t="s">
        <v>58</v>
      </c>
      <c r="G2761" s="56"/>
      <c r="H2761" s="56"/>
      <c r="I2761" s="56" t="s">
        <v>37</v>
      </c>
      <c r="J2761" s="56">
        <v>14</v>
      </c>
      <c r="K2761" s="56" t="s">
        <v>52</v>
      </c>
      <c r="L2761" s="56"/>
      <c r="M2761" s="56" t="str">
        <f t="shared" si="86"/>
        <v>TB_ORD_SHOP_DIST.MOD_DTM</v>
      </c>
      <c r="N2761" s="54" t="str">
        <f t="shared" si="87"/>
        <v>매장배분^TB_ORD_SHOP_DIST^수정일시^MOD_DTM^^VARCHAR2^14^Y^</v>
      </c>
    </row>
    <row r="2762" spans="1:14" x14ac:dyDescent="0.25">
      <c r="A2762" s="56" t="s">
        <v>678</v>
      </c>
      <c r="B2762" s="56"/>
      <c r="C2762" s="56" t="s">
        <v>816</v>
      </c>
      <c r="D2762" s="56" t="s">
        <v>817</v>
      </c>
      <c r="E2762" s="56" t="s">
        <v>59</v>
      </c>
      <c r="F2762" s="56" t="s">
        <v>60</v>
      </c>
      <c r="G2762" s="56"/>
      <c r="H2762" s="56"/>
      <c r="I2762" s="56" t="s">
        <v>37</v>
      </c>
      <c r="J2762" s="56">
        <v>32</v>
      </c>
      <c r="K2762" s="56" t="s">
        <v>52</v>
      </c>
      <c r="L2762" s="56"/>
      <c r="M2762" s="56" t="str">
        <f t="shared" si="86"/>
        <v>TB_ORD_SHOP_DIST.MODR_ID</v>
      </c>
      <c r="N2762" s="54" t="str">
        <f t="shared" si="87"/>
        <v>매장배분^TB_ORD_SHOP_DIST^수정자ID^MODR_ID^^VARCHAR2^32^Y^</v>
      </c>
    </row>
    <row r="2763" spans="1:14" x14ac:dyDescent="0.25">
      <c r="A2763" s="56" t="s">
        <v>678</v>
      </c>
      <c r="B2763" s="56"/>
      <c r="C2763" s="56" t="s">
        <v>818</v>
      </c>
      <c r="D2763" s="56" t="s">
        <v>819</v>
      </c>
      <c r="E2763" s="56" t="s">
        <v>2604</v>
      </c>
      <c r="F2763" s="56" t="s">
        <v>2605</v>
      </c>
      <c r="G2763" s="56" t="s">
        <v>52</v>
      </c>
      <c r="H2763" s="56"/>
      <c r="I2763" s="56" t="s">
        <v>37</v>
      </c>
      <c r="J2763" s="56">
        <v>20</v>
      </c>
      <c r="K2763" s="56" t="s">
        <v>52</v>
      </c>
      <c r="L2763" s="56"/>
      <c r="M2763" s="56" t="str">
        <f t="shared" si="86"/>
        <v>TB_ORD_SHOP_DIST_DTL.DIST_NO</v>
      </c>
      <c r="N2763" s="54" t="str">
        <f t="shared" si="87"/>
        <v>매장배분상세^TB_ORD_SHOP_DIST_DTL^배분번호^DIST_NO^Y^VARCHAR2^20^Y^</v>
      </c>
    </row>
    <row r="2764" spans="1:14" x14ac:dyDescent="0.25">
      <c r="A2764" s="56" t="s">
        <v>678</v>
      </c>
      <c r="B2764" s="56"/>
      <c r="C2764" s="56" t="s">
        <v>818</v>
      </c>
      <c r="D2764" s="56" t="s">
        <v>819</v>
      </c>
      <c r="E2764" s="56" t="s">
        <v>472</v>
      </c>
      <c r="F2764" s="56" t="s">
        <v>64</v>
      </c>
      <c r="G2764" s="56" t="s">
        <v>52</v>
      </c>
      <c r="H2764" s="56"/>
      <c r="I2764" s="56" t="s">
        <v>37</v>
      </c>
      <c r="J2764" s="56">
        <v>10</v>
      </c>
      <c r="K2764" s="56" t="s">
        <v>52</v>
      </c>
      <c r="L2764" s="56"/>
      <c r="M2764" s="56" t="str">
        <f t="shared" si="86"/>
        <v>TB_ORD_SHOP_DIST_DTL.SHOP_CD</v>
      </c>
      <c r="N2764" s="54" t="str">
        <f t="shared" si="87"/>
        <v>매장배분상세^TB_ORD_SHOP_DIST_DTL^매장코드^SHOP_CD^Y^VARCHAR2^10^Y^</v>
      </c>
    </row>
    <row r="2765" spans="1:14" x14ac:dyDescent="0.25">
      <c r="A2765" s="56" t="s">
        <v>678</v>
      </c>
      <c r="B2765" s="56"/>
      <c r="C2765" s="56" t="s">
        <v>818</v>
      </c>
      <c r="D2765" s="56" t="s">
        <v>819</v>
      </c>
      <c r="E2765" s="56" t="s">
        <v>2622</v>
      </c>
      <c r="F2765" s="56" t="s">
        <v>2623</v>
      </c>
      <c r="G2765" s="56"/>
      <c r="H2765" s="56"/>
      <c r="I2765" s="56" t="s">
        <v>110</v>
      </c>
      <c r="J2765" s="56" t="s">
        <v>476</v>
      </c>
      <c r="K2765" s="56" t="s">
        <v>52</v>
      </c>
      <c r="L2765" s="56">
        <v>0</v>
      </c>
      <c r="M2765" s="56" t="str">
        <f t="shared" si="86"/>
        <v>TB_ORD_SHOP_DIST_DTL.DIST_QTY</v>
      </c>
      <c r="N2765" s="54" t="str">
        <f t="shared" si="87"/>
        <v>매장배분상세^TB_ORD_SHOP_DIST_DTL^배분수량^DIST_QTY^^NUMBER^20,5^Y^0</v>
      </c>
    </row>
    <row r="2766" spans="1:14" x14ac:dyDescent="0.25">
      <c r="A2766" s="56" t="s">
        <v>678</v>
      </c>
      <c r="B2766" s="56"/>
      <c r="C2766" s="56" t="s">
        <v>818</v>
      </c>
      <c r="D2766" s="56" t="s">
        <v>819</v>
      </c>
      <c r="E2766" s="56" t="s">
        <v>53</v>
      </c>
      <c r="F2766" s="56" t="s">
        <v>54</v>
      </c>
      <c r="G2766" s="56"/>
      <c r="H2766" s="56"/>
      <c r="I2766" s="56" t="s">
        <v>37</v>
      </c>
      <c r="J2766" s="56">
        <v>14</v>
      </c>
      <c r="K2766" s="56" t="s">
        <v>52</v>
      </c>
      <c r="L2766" s="56"/>
      <c r="M2766" s="56" t="str">
        <f t="shared" si="86"/>
        <v>TB_ORD_SHOP_DIST_DTL.REG_DTM</v>
      </c>
      <c r="N2766" s="54" t="str">
        <f t="shared" si="87"/>
        <v>매장배분상세^TB_ORD_SHOP_DIST_DTL^등록일시^REG_DTM^^VARCHAR2^14^Y^</v>
      </c>
    </row>
    <row r="2767" spans="1:14" x14ac:dyDescent="0.25">
      <c r="A2767" s="56" t="s">
        <v>678</v>
      </c>
      <c r="B2767" s="56"/>
      <c r="C2767" s="56" t="s">
        <v>818</v>
      </c>
      <c r="D2767" s="56" t="s">
        <v>819</v>
      </c>
      <c r="E2767" s="56" t="s">
        <v>55</v>
      </c>
      <c r="F2767" s="56" t="s">
        <v>56</v>
      </c>
      <c r="G2767" s="56"/>
      <c r="H2767" s="56"/>
      <c r="I2767" s="56" t="s">
        <v>37</v>
      </c>
      <c r="J2767" s="56">
        <v>32</v>
      </c>
      <c r="K2767" s="56" t="s">
        <v>52</v>
      </c>
      <c r="L2767" s="56"/>
      <c r="M2767" s="56" t="str">
        <f t="shared" si="86"/>
        <v>TB_ORD_SHOP_DIST_DTL.REGR_ID</v>
      </c>
      <c r="N2767" s="54" t="str">
        <f t="shared" si="87"/>
        <v>매장배분상세^TB_ORD_SHOP_DIST_DTL^등록자ID^REGR_ID^^VARCHAR2^32^Y^</v>
      </c>
    </row>
    <row r="2768" spans="1:14" x14ac:dyDescent="0.25">
      <c r="A2768" s="56" t="s">
        <v>678</v>
      </c>
      <c r="B2768" s="56"/>
      <c r="C2768" s="56" t="s">
        <v>818</v>
      </c>
      <c r="D2768" s="56" t="s">
        <v>819</v>
      </c>
      <c r="E2768" s="56" t="s">
        <v>57</v>
      </c>
      <c r="F2768" s="56" t="s">
        <v>58</v>
      </c>
      <c r="G2768" s="56"/>
      <c r="H2768" s="56"/>
      <c r="I2768" s="56" t="s">
        <v>37</v>
      </c>
      <c r="J2768" s="56">
        <v>14</v>
      </c>
      <c r="K2768" s="56" t="s">
        <v>52</v>
      </c>
      <c r="L2768" s="56"/>
      <c r="M2768" s="56" t="str">
        <f t="shared" si="86"/>
        <v>TB_ORD_SHOP_DIST_DTL.MOD_DTM</v>
      </c>
      <c r="N2768" s="54" t="str">
        <f t="shared" si="87"/>
        <v>매장배분상세^TB_ORD_SHOP_DIST_DTL^수정일시^MOD_DTM^^VARCHAR2^14^Y^</v>
      </c>
    </row>
    <row r="2769" spans="1:14" x14ac:dyDescent="0.25">
      <c r="A2769" s="56" t="s">
        <v>678</v>
      </c>
      <c r="B2769" s="56"/>
      <c r="C2769" s="56" t="s">
        <v>818</v>
      </c>
      <c r="D2769" s="56" t="s">
        <v>819</v>
      </c>
      <c r="E2769" s="56" t="s">
        <v>59</v>
      </c>
      <c r="F2769" s="56" t="s">
        <v>60</v>
      </c>
      <c r="G2769" s="56"/>
      <c r="H2769" s="56"/>
      <c r="I2769" s="56" t="s">
        <v>37</v>
      </c>
      <c r="J2769" s="56">
        <v>32</v>
      </c>
      <c r="K2769" s="56" t="s">
        <v>52</v>
      </c>
      <c r="L2769" s="56"/>
      <c r="M2769" s="56" t="str">
        <f t="shared" si="86"/>
        <v>TB_ORD_SHOP_DIST_DTL.MODR_ID</v>
      </c>
      <c r="N2769" s="54" t="str">
        <f t="shared" si="87"/>
        <v>매장배분상세^TB_ORD_SHOP_DIST_DTL^수정자ID^MODR_ID^^VARCHAR2^32^Y^</v>
      </c>
    </row>
    <row r="2770" spans="1:14" x14ac:dyDescent="0.25">
      <c r="A2770" s="56" t="s">
        <v>678</v>
      </c>
      <c r="B2770" s="56"/>
      <c r="C2770" s="56" t="s">
        <v>278</v>
      </c>
      <c r="D2770" s="56" t="s">
        <v>279</v>
      </c>
      <c r="E2770" s="56" t="s">
        <v>472</v>
      </c>
      <c r="F2770" s="56" t="s">
        <v>64</v>
      </c>
      <c r="G2770" s="56" t="s">
        <v>52</v>
      </c>
      <c r="H2770" s="56"/>
      <c r="I2770" s="56" t="s">
        <v>37</v>
      </c>
      <c r="J2770" s="56">
        <v>10</v>
      </c>
      <c r="K2770" s="56" t="s">
        <v>52</v>
      </c>
      <c r="L2770" s="56"/>
      <c r="M2770" s="56" t="str">
        <f t="shared" si="86"/>
        <v>TB_ORD_SHOP_ORD_LIMIT_AMT.SHOP_CD</v>
      </c>
      <c r="N2770" s="54" t="str">
        <f t="shared" si="87"/>
        <v>매장주문한도금액^TB_ORD_SHOP_ORD_LIMIT_AMT^매장코드^SHOP_CD^Y^VARCHAR2^10^Y^</v>
      </c>
    </row>
    <row r="2771" spans="1:14" x14ac:dyDescent="0.25">
      <c r="A2771" s="56" t="s">
        <v>678</v>
      </c>
      <c r="B2771" s="56"/>
      <c r="C2771" s="56" t="s">
        <v>278</v>
      </c>
      <c r="D2771" s="56" t="s">
        <v>279</v>
      </c>
      <c r="E2771" s="56" t="s">
        <v>2624</v>
      </c>
      <c r="F2771" s="56" t="s">
        <v>2625</v>
      </c>
      <c r="G2771" s="56" t="s">
        <v>52</v>
      </c>
      <c r="H2771" s="56"/>
      <c r="I2771" s="56" t="s">
        <v>37</v>
      </c>
      <c r="J2771" s="56">
        <v>6</v>
      </c>
      <c r="K2771" s="56"/>
      <c r="L2771" s="56"/>
      <c r="M2771" s="56" t="str">
        <f t="shared" si="86"/>
        <v>TB_ORD_SHOP_ORD_LIMIT_AMT.LIMIT_YM</v>
      </c>
      <c r="N2771" s="54" t="str">
        <f t="shared" si="87"/>
        <v>매장주문한도금액^TB_ORD_SHOP_ORD_LIMIT_AMT^한도년월^LIMIT_YM^Y^VARCHAR2^6^^</v>
      </c>
    </row>
    <row r="2772" spans="1:14" x14ac:dyDescent="0.25">
      <c r="A2772" s="56" t="s">
        <v>678</v>
      </c>
      <c r="B2772" s="56"/>
      <c r="C2772" s="56" t="s">
        <v>278</v>
      </c>
      <c r="D2772" s="56" t="s">
        <v>279</v>
      </c>
      <c r="E2772" s="56" t="s">
        <v>2626</v>
      </c>
      <c r="F2772" s="56" t="s">
        <v>2627</v>
      </c>
      <c r="G2772" s="56"/>
      <c r="H2772" s="56"/>
      <c r="I2772" s="56" t="s">
        <v>110</v>
      </c>
      <c r="J2772" s="56" t="s">
        <v>2628</v>
      </c>
      <c r="K2772" s="56" t="s">
        <v>52</v>
      </c>
      <c r="L2772" s="56">
        <v>0</v>
      </c>
      <c r="M2772" s="56" t="str">
        <f t="shared" si="86"/>
        <v>TB_ORD_SHOP_ORD_LIMIT_AMT.LIMIT_RATE</v>
      </c>
      <c r="N2772" s="54" t="str">
        <f t="shared" si="87"/>
        <v>매장주문한도금액^TB_ORD_SHOP_ORD_LIMIT_AMT^한도율^LIMIT_RATE^^NUMBER^9,3^Y^0</v>
      </c>
    </row>
    <row r="2773" spans="1:14" x14ac:dyDescent="0.25">
      <c r="A2773" s="56" t="s">
        <v>678</v>
      </c>
      <c r="B2773" s="56"/>
      <c r="C2773" s="56" t="s">
        <v>278</v>
      </c>
      <c r="D2773" s="56" t="s">
        <v>279</v>
      </c>
      <c r="E2773" s="56" t="s">
        <v>2629</v>
      </c>
      <c r="F2773" s="56" t="s">
        <v>2630</v>
      </c>
      <c r="G2773" s="56"/>
      <c r="H2773" s="56"/>
      <c r="I2773" s="56" t="s">
        <v>110</v>
      </c>
      <c r="J2773" s="56" t="s">
        <v>476</v>
      </c>
      <c r="K2773" s="56" t="s">
        <v>52</v>
      </c>
      <c r="L2773" s="56">
        <v>0</v>
      </c>
      <c r="M2773" s="56" t="str">
        <f t="shared" si="86"/>
        <v>TB_ORD_SHOP_ORD_LIMIT_AMT.USE_AMT</v>
      </c>
      <c r="N2773" s="54" t="str">
        <f t="shared" si="87"/>
        <v>매장주문한도금액^TB_ORD_SHOP_ORD_LIMIT_AMT^사용금액^USE_AMT^^NUMBER^20,5^Y^0</v>
      </c>
    </row>
    <row r="2774" spans="1:14" x14ac:dyDescent="0.25">
      <c r="A2774" s="56" t="s">
        <v>678</v>
      </c>
      <c r="B2774" s="56"/>
      <c r="C2774" s="56" t="s">
        <v>278</v>
      </c>
      <c r="D2774" s="56" t="s">
        <v>279</v>
      </c>
      <c r="E2774" s="56" t="s">
        <v>53</v>
      </c>
      <c r="F2774" s="56" t="s">
        <v>54</v>
      </c>
      <c r="G2774" s="56"/>
      <c r="H2774" s="56"/>
      <c r="I2774" s="56" t="s">
        <v>37</v>
      </c>
      <c r="J2774" s="56">
        <v>14</v>
      </c>
      <c r="K2774" s="56" t="s">
        <v>52</v>
      </c>
      <c r="L2774" s="56"/>
      <c r="M2774" s="56" t="str">
        <f t="shared" si="86"/>
        <v>TB_ORD_SHOP_ORD_LIMIT_AMT.REG_DTM</v>
      </c>
      <c r="N2774" s="54" t="str">
        <f t="shared" si="87"/>
        <v>매장주문한도금액^TB_ORD_SHOP_ORD_LIMIT_AMT^등록일시^REG_DTM^^VARCHAR2^14^Y^</v>
      </c>
    </row>
    <row r="2775" spans="1:14" x14ac:dyDescent="0.25">
      <c r="A2775" s="56" t="s">
        <v>678</v>
      </c>
      <c r="B2775" s="56"/>
      <c r="C2775" s="56" t="s">
        <v>278</v>
      </c>
      <c r="D2775" s="56" t="s">
        <v>279</v>
      </c>
      <c r="E2775" s="56" t="s">
        <v>55</v>
      </c>
      <c r="F2775" s="56" t="s">
        <v>56</v>
      </c>
      <c r="G2775" s="56"/>
      <c r="H2775" s="56"/>
      <c r="I2775" s="56" t="s">
        <v>37</v>
      </c>
      <c r="J2775" s="56">
        <v>32</v>
      </c>
      <c r="K2775" s="56" t="s">
        <v>52</v>
      </c>
      <c r="L2775" s="56"/>
      <c r="M2775" s="56" t="str">
        <f t="shared" si="86"/>
        <v>TB_ORD_SHOP_ORD_LIMIT_AMT.REGR_ID</v>
      </c>
      <c r="N2775" s="54" t="str">
        <f t="shared" si="87"/>
        <v>매장주문한도금액^TB_ORD_SHOP_ORD_LIMIT_AMT^등록자ID^REGR_ID^^VARCHAR2^32^Y^</v>
      </c>
    </row>
    <row r="2776" spans="1:14" x14ac:dyDescent="0.25">
      <c r="A2776" s="56" t="s">
        <v>678</v>
      </c>
      <c r="B2776" s="56"/>
      <c r="C2776" s="56" t="s">
        <v>278</v>
      </c>
      <c r="D2776" s="56" t="s">
        <v>279</v>
      </c>
      <c r="E2776" s="56" t="s">
        <v>57</v>
      </c>
      <c r="F2776" s="56" t="s">
        <v>58</v>
      </c>
      <c r="G2776" s="56"/>
      <c r="H2776" s="56"/>
      <c r="I2776" s="56" t="s">
        <v>37</v>
      </c>
      <c r="J2776" s="56">
        <v>14</v>
      </c>
      <c r="K2776" s="56" t="s">
        <v>52</v>
      </c>
      <c r="L2776" s="56"/>
      <c r="M2776" s="56" t="str">
        <f t="shared" si="86"/>
        <v>TB_ORD_SHOP_ORD_LIMIT_AMT.MOD_DTM</v>
      </c>
      <c r="N2776" s="54" t="str">
        <f t="shared" si="87"/>
        <v>매장주문한도금액^TB_ORD_SHOP_ORD_LIMIT_AMT^수정일시^MOD_DTM^^VARCHAR2^14^Y^</v>
      </c>
    </row>
    <row r="2777" spans="1:14" x14ac:dyDescent="0.25">
      <c r="A2777" s="56" t="s">
        <v>678</v>
      </c>
      <c r="B2777" s="56"/>
      <c r="C2777" s="56" t="s">
        <v>278</v>
      </c>
      <c r="D2777" s="56" t="s">
        <v>279</v>
      </c>
      <c r="E2777" s="56" t="s">
        <v>59</v>
      </c>
      <c r="F2777" s="56" t="s">
        <v>60</v>
      </c>
      <c r="G2777" s="56"/>
      <c r="H2777" s="56"/>
      <c r="I2777" s="56" t="s">
        <v>37</v>
      </c>
      <c r="J2777" s="56">
        <v>32</v>
      </c>
      <c r="K2777" s="56" t="s">
        <v>52</v>
      </c>
      <c r="L2777" s="56"/>
      <c r="M2777" s="56" t="str">
        <f t="shared" si="86"/>
        <v>TB_ORD_SHOP_ORD_LIMIT_AMT.MODR_ID</v>
      </c>
      <c r="N2777" s="54" t="str">
        <f t="shared" si="87"/>
        <v>매장주문한도금액^TB_ORD_SHOP_ORD_LIMIT_AMT^수정자ID^MODR_ID^^VARCHAR2^32^Y^</v>
      </c>
    </row>
    <row r="2778" spans="1:14" x14ac:dyDescent="0.25">
      <c r="A2778" s="56" t="s">
        <v>678</v>
      </c>
      <c r="B2778" s="56"/>
      <c r="C2778" s="56" t="s">
        <v>280</v>
      </c>
      <c r="D2778" s="56" t="s">
        <v>281</v>
      </c>
      <c r="E2778" s="56" t="s">
        <v>472</v>
      </c>
      <c r="F2778" s="56" t="s">
        <v>64</v>
      </c>
      <c r="G2778" s="56" t="s">
        <v>52</v>
      </c>
      <c r="H2778" s="56"/>
      <c r="I2778" s="56" t="s">
        <v>37</v>
      </c>
      <c r="J2778" s="56">
        <v>10</v>
      </c>
      <c r="K2778" s="56" t="s">
        <v>52</v>
      </c>
      <c r="L2778" s="56"/>
      <c r="M2778" s="56" t="str">
        <f t="shared" si="86"/>
        <v>TB_ORD_SHOP_ORD_LIMIT_QTY.SHOP_CD</v>
      </c>
      <c r="N2778" s="54" t="str">
        <f t="shared" si="87"/>
        <v>매장주문한도수량^TB_ORD_SHOP_ORD_LIMIT_QTY^매장코드^SHOP_CD^Y^VARCHAR2^10^Y^</v>
      </c>
    </row>
    <row r="2779" spans="1:14" x14ac:dyDescent="0.25">
      <c r="A2779" s="56" t="s">
        <v>678</v>
      </c>
      <c r="B2779" s="56"/>
      <c r="C2779" s="56" t="s">
        <v>280</v>
      </c>
      <c r="D2779" s="56" t="s">
        <v>281</v>
      </c>
      <c r="E2779" s="56" t="s">
        <v>829</v>
      </c>
      <c r="F2779" s="56" t="s">
        <v>838</v>
      </c>
      <c r="G2779" s="56" t="s">
        <v>52</v>
      </c>
      <c r="H2779" s="56"/>
      <c r="I2779" s="56" t="s">
        <v>37</v>
      </c>
      <c r="J2779" s="56">
        <v>20</v>
      </c>
      <c r="K2779" s="56" t="s">
        <v>52</v>
      </c>
      <c r="L2779" s="56"/>
      <c r="M2779" s="56" t="str">
        <f t="shared" si="86"/>
        <v>TB_ORD_SHOP_ORD_LIMIT_QTY.ITEM_CD</v>
      </c>
      <c r="N2779" s="54" t="str">
        <f t="shared" si="87"/>
        <v>매장주문한도수량^TB_ORD_SHOP_ORD_LIMIT_QTY^품목코드^ITEM_CD^Y^VARCHAR2^20^Y^</v>
      </c>
    </row>
    <row r="2780" spans="1:14" x14ac:dyDescent="0.25">
      <c r="A2780" s="56" t="s">
        <v>678</v>
      </c>
      <c r="B2780" s="56"/>
      <c r="C2780" s="56" t="s">
        <v>280</v>
      </c>
      <c r="D2780" s="56" t="s">
        <v>281</v>
      </c>
      <c r="E2780" s="56" t="s">
        <v>2602</v>
      </c>
      <c r="F2780" s="56" t="s">
        <v>2603</v>
      </c>
      <c r="G2780" s="56"/>
      <c r="H2780" s="56"/>
      <c r="I2780" s="56" t="s">
        <v>110</v>
      </c>
      <c r="J2780" s="56" t="s">
        <v>476</v>
      </c>
      <c r="K2780" s="56" t="s">
        <v>52</v>
      </c>
      <c r="L2780" s="56">
        <v>0</v>
      </c>
      <c r="M2780" s="56" t="str">
        <f t="shared" si="86"/>
        <v>TB_ORD_SHOP_ORD_LIMIT_QTY.ORD_ABLE_QTY</v>
      </c>
      <c r="N2780" s="54" t="str">
        <f t="shared" si="87"/>
        <v>매장주문한도수량^TB_ORD_SHOP_ORD_LIMIT_QTY^주문가능수량^ORD_ABLE_QTY^^NUMBER^20,5^Y^0</v>
      </c>
    </row>
    <row r="2781" spans="1:14" x14ac:dyDescent="0.25">
      <c r="A2781" s="56" t="s">
        <v>678</v>
      </c>
      <c r="B2781" s="56"/>
      <c r="C2781" s="56" t="s">
        <v>280</v>
      </c>
      <c r="D2781" s="56" t="s">
        <v>281</v>
      </c>
      <c r="E2781" s="56" t="s">
        <v>50</v>
      </c>
      <c r="F2781" s="56" t="s">
        <v>51</v>
      </c>
      <c r="G2781" s="56"/>
      <c r="H2781" s="56"/>
      <c r="I2781" s="56" t="s">
        <v>37</v>
      </c>
      <c r="J2781" s="56">
        <v>1</v>
      </c>
      <c r="K2781" s="56" t="s">
        <v>52</v>
      </c>
      <c r="L2781" s="56" t="s">
        <v>1276</v>
      </c>
      <c r="M2781" s="56" t="str">
        <f t="shared" si="86"/>
        <v>TB_ORD_SHOP_ORD_LIMIT_QTY.USE_YN</v>
      </c>
      <c r="N2781" s="54" t="str">
        <f t="shared" si="87"/>
        <v>매장주문한도수량^TB_ORD_SHOP_ORD_LIMIT_QTY^사용여부^USE_YN^^VARCHAR2^1^Y^'Y'</v>
      </c>
    </row>
    <row r="2782" spans="1:14" x14ac:dyDescent="0.25">
      <c r="A2782" s="56" t="s">
        <v>678</v>
      </c>
      <c r="B2782" s="56"/>
      <c r="C2782" s="56" t="s">
        <v>280</v>
      </c>
      <c r="D2782" s="56" t="s">
        <v>281</v>
      </c>
      <c r="E2782" s="56" t="s">
        <v>53</v>
      </c>
      <c r="F2782" s="56" t="s">
        <v>54</v>
      </c>
      <c r="G2782" s="56"/>
      <c r="H2782" s="56"/>
      <c r="I2782" s="56" t="s">
        <v>37</v>
      </c>
      <c r="J2782" s="56">
        <v>14</v>
      </c>
      <c r="K2782" s="56" t="s">
        <v>52</v>
      </c>
      <c r="L2782" s="56"/>
      <c r="M2782" s="56" t="str">
        <f t="shared" si="86"/>
        <v>TB_ORD_SHOP_ORD_LIMIT_QTY.REG_DTM</v>
      </c>
      <c r="N2782" s="54" t="str">
        <f t="shared" si="87"/>
        <v>매장주문한도수량^TB_ORD_SHOP_ORD_LIMIT_QTY^등록일시^REG_DTM^^VARCHAR2^14^Y^</v>
      </c>
    </row>
    <row r="2783" spans="1:14" x14ac:dyDescent="0.25">
      <c r="A2783" s="56" t="s">
        <v>678</v>
      </c>
      <c r="B2783" s="56"/>
      <c r="C2783" s="56" t="s">
        <v>280</v>
      </c>
      <c r="D2783" s="56" t="s">
        <v>281</v>
      </c>
      <c r="E2783" s="56" t="s">
        <v>55</v>
      </c>
      <c r="F2783" s="56" t="s">
        <v>56</v>
      </c>
      <c r="G2783" s="56"/>
      <c r="H2783" s="56"/>
      <c r="I2783" s="56" t="s">
        <v>37</v>
      </c>
      <c r="J2783" s="56">
        <v>32</v>
      </c>
      <c r="K2783" s="56" t="s">
        <v>52</v>
      </c>
      <c r="L2783" s="56"/>
      <c r="M2783" s="56" t="str">
        <f t="shared" si="86"/>
        <v>TB_ORD_SHOP_ORD_LIMIT_QTY.REGR_ID</v>
      </c>
      <c r="N2783" s="54" t="str">
        <f t="shared" si="87"/>
        <v>매장주문한도수량^TB_ORD_SHOP_ORD_LIMIT_QTY^등록자ID^REGR_ID^^VARCHAR2^32^Y^</v>
      </c>
    </row>
    <row r="2784" spans="1:14" x14ac:dyDescent="0.25">
      <c r="A2784" s="56" t="s">
        <v>678</v>
      </c>
      <c r="B2784" s="56"/>
      <c r="C2784" s="56" t="s">
        <v>280</v>
      </c>
      <c r="D2784" s="56" t="s">
        <v>281</v>
      </c>
      <c r="E2784" s="56" t="s">
        <v>57</v>
      </c>
      <c r="F2784" s="56" t="s">
        <v>58</v>
      </c>
      <c r="G2784" s="56"/>
      <c r="H2784" s="56"/>
      <c r="I2784" s="56" t="s">
        <v>37</v>
      </c>
      <c r="J2784" s="56">
        <v>14</v>
      </c>
      <c r="K2784" s="56" t="s">
        <v>52</v>
      </c>
      <c r="L2784" s="56"/>
      <c r="M2784" s="56" t="str">
        <f t="shared" si="86"/>
        <v>TB_ORD_SHOP_ORD_LIMIT_QTY.MOD_DTM</v>
      </c>
      <c r="N2784" s="54" t="str">
        <f t="shared" si="87"/>
        <v>매장주문한도수량^TB_ORD_SHOP_ORD_LIMIT_QTY^수정일시^MOD_DTM^^VARCHAR2^14^Y^</v>
      </c>
    </row>
    <row r="2785" spans="1:14" x14ac:dyDescent="0.25">
      <c r="A2785" s="56" t="s">
        <v>678</v>
      </c>
      <c r="B2785" s="56"/>
      <c r="C2785" s="56" t="s">
        <v>280</v>
      </c>
      <c r="D2785" s="56" t="s">
        <v>281</v>
      </c>
      <c r="E2785" s="56" t="s">
        <v>59</v>
      </c>
      <c r="F2785" s="56" t="s">
        <v>60</v>
      </c>
      <c r="G2785" s="56"/>
      <c r="H2785" s="56"/>
      <c r="I2785" s="56" t="s">
        <v>37</v>
      </c>
      <c r="J2785" s="56">
        <v>32</v>
      </c>
      <c r="K2785" s="56" t="s">
        <v>52</v>
      </c>
      <c r="L2785" s="56"/>
      <c r="M2785" s="56" t="str">
        <f t="shared" si="86"/>
        <v>TB_ORD_SHOP_ORD_LIMIT_QTY.MODR_ID</v>
      </c>
      <c r="N2785" s="54" t="str">
        <f t="shared" si="87"/>
        <v>매장주문한도수량^TB_ORD_SHOP_ORD_LIMIT_QTY^수정자ID^MODR_ID^^VARCHAR2^32^Y^</v>
      </c>
    </row>
    <row r="2786" spans="1:14" x14ac:dyDescent="0.25">
      <c r="A2786" s="56" t="s">
        <v>678</v>
      </c>
      <c r="B2786" s="56"/>
      <c r="C2786" s="56" t="s">
        <v>284</v>
      </c>
      <c r="D2786" s="56" t="s">
        <v>285</v>
      </c>
      <c r="E2786" s="56" t="s">
        <v>2631</v>
      </c>
      <c r="F2786" s="56" t="s">
        <v>2632</v>
      </c>
      <c r="G2786" s="56" t="s">
        <v>52</v>
      </c>
      <c r="H2786" s="56"/>
      <c r="I2786" s="56" t="s">
        <v>37</v>
      </c>
      <c r="J2786" s="56">
        <v>20</v>
      </c>
      <c r="K2786" s="56" t="s">
        <v>52</v>
      </c>
      <c r="L2786" s="56"/>
      <c r="M2786" s="56" t="str">
        <f t="shared" si="86"/>
        <v>TB_ORD_RTN.RTN_NO</v>
      </c>
      <c r="N2786" s="54" t="str">
        <f t="shared" si="87"/>
        <v>반품^TB_ORD_RTN^반품번호^RTN_NO^Y^VARCHAR2^20^Y^</v>
      </c>
    </row>
    <row r="2787" spans="1:14" x14ac:dyDescent="0.25">
      <c r="A2787" s="56" t="s">
        <v>678</v>
      </c>
      <c r="B2787" s="56"/>
      <c r="C2787" s="56" t="s">
        <v>284</v>
      </c>
      <c r="D2787" s="56" t="s">
        <v>285</v>
      </c>
      <c r="E2787" s="56" t="s">
        <v>472</v>
      </c>
      <c r="F2787" s="56" t="s">
        <v>64</v>
      </c>
      <c r="G2787" s="56"/>
      <c r="H2787" s="56"/>
      <c r="I2787" s="56" t="s">
        <v>37</v>
      </c>
      <c r="J2787" s="56">
        <v>10</v>
      </c>
      <c r="K2787" s="56" t="s">
        <v>52</v>
      </c>
      <c r="L2787" s="56"/>
      <c r="M2787" s="56" t="str">
        <f t="shared" si="86"/>
        <v>TB_ORD_RTN.SHOP_CD</v>
      </c>
      <c r="N2787" s="54" t="str">
        <f t="shared" si="87"/>
        <v>반품^TB_ORD_RTN^매장코드^SHOP_CD^^VARCHAR2^10^Y^</v>
      </c>
    </row>
    <row r="2788" spans="1:14" x14ac:dyDescent="0.25">
      <c r="A2788" s="56" t="s">
        <v>678</v>
      </c>
      <c r="B2788" s="56"/>
      <c r="C2788" s="56" t="s">
        <v>284</v>
      </c>
      <c r="D2788" s="56" t="s">
        <v>285</v>
      </c>
      <c r="E2788" s="56" t="s">
        <v>2633</v>
      </c>
      <c r="F2788" s="56" t="s">
        <v>2634</v>
      </c>
      <c r="G2788" s="56"/>
      <c r="H2788" s="56"/>
      <c r="I2788" s="56" t="s">
        <v>37</v>
      </c>
      <c r="J2788" s="56">
        <v>8</v>
      </c>
      <c r="K2788" s="56" t="s">
        <v>52</v>
      </c>
      <c r="L2788" s="56"/>
      <c r="M2788" s="56" t="str">
        <f t="shared" si="86"/>
        <v>TB_ORD_RTN.RTN_DT</v>
      </c>
      <c r="N2788" s="54" t="str">
        <f t="shared" si="87"/>
        <v>반품^TB_ORD_RTN^반품일자^RTN_DT^^VARCHAR2^8^Y^</v>
      </c>
    </row>
    <row r="2789" spans="1:14" x14ac:dyDescent="0.25">
      <c r="A2789" s="56" t="s">
        <v>678</v>
      </c>
      <c r="B2789" s="56"/>
      <c r="C2789" s="56" t="s">
        <v>284</v>
      </c>
      <c r="D2789" s="56" t="s">
        <v>285</v>
      </c>
      <c r="E2789" s="56" t="s">
        <v>2635</v>
      </c>
      <c r="F2789" s="56" t="s">
        <v>2636</v>
      </c>
      <c r="G2789" s="56"/>
      <c r="H2789" s="56"/>
      <c r="I2789" s="56" t="s">
        <v>37</v>
      </c>
      <c r="J2789" s="56">
        <v>10</v>
      </c>
      <c r="K2789" s="56"/>
      <c r="L2789" s="56"/>
      <c r="M2789" s="56" t="str">
        <f t="shared" si="86"/>
        <v>TB_ORD_RTN.RTN_TP_CD</v>
      </c>
      <c r="N2789" s="54" t="str">
        <f t="shared" si="87"/>
        <v>반품^TB_ORD_RTN^반품유형코드^RTN_TP_CD^^VARCHAR2^10^^</v>
      </c>
    </row>
    <row r="2790" spans="1:14" x14ac:dyDescent="0.25">
      <c r="A2790" s="56" t="s">
        <v>678</v>
      </c>
      <c r="B2790" s="56"/>
      <c r="C2790" s="56" t="s">
        <v>284</v>
      </c>
      <c r="D2790" s="56" t="s">
        <v>285</v>
      </c>
      <c r="E2790" s="56" t="s">
        <v>2637</v>
      </c>
      <c r="F2790" s="56" t="s">
        <v>2638</v>
      </c>
      <c r="G2790" s="56"/>
      <c r="H2790" s="56"/>
      <c r="I2790" s="56" t="s">
        <v>37</v>
      </c>
      <c r="J2790" s="56">
        <v>10</v>
      </c>
      <c r="K2790" s="56"/>
      <c r="L2790" s="56"/>
      <c r="M2790" s="56" t="str">
        <f t="shared" si="86"/>
        <v>TB_ORD_RTN.RTN_STAT_CD</v>
      </c>
      <c r="N2790" s="54" t="str">
        <f t="shared" si="87"/>
        <v>반품^TB_ORD_RTN^반품상태코드^RTN_STAT_CD^^VARCHAR2^10^^</v>
      </c>
    </row>
    <row r="2791" spans="1:14" x14ac:dyDescent="0.25">
      <c r="A2791" s="56" t="s">
        <v>678</v>
      </c>
      <c r="B2791" s="56"/>
      <c r="C2791" s="56" t="s">
        <v>284</v>
      </c>
      <c r="D2791" s="56" t="s">
        <v>285</v>
      </c>
      <c r="E2791" s="56" t="s">
        <v>2480</v>
      </c>
      <c r="F2791" s="56" t="s">
        <v>2481</v>
      </c>
      <c r="G2791" s="56"/>
      <c r="H2791" s="56"/>
      <c r="I2791" s="56" t="s">
        <v>37</v>
      </c>
      <c r="J2791" s="56">
        <v>10</v>
      </c>
      <c r="K2791" s="56"/>
      <c r="L2791" s="56"/>
      <c r="M2791" s="56" t="str">
        <f t="shared" si="86"/>
        <v>TB_ORD_RTN.WH_CD</v>
      </c>
      <c r="N2791" s="54" t="str">
        <f t="shared" si="87"/>
        <v>반품^TB_ORD_RTN^창고코드^WH_CD^^VARCHAR2^10^^</v>
      </c>
    </row>
    <row r="2792" spans="1:14" x14ac:dyDescent="0.25">
      <c r="A2792" s="56" t="s">
        <v>678</v>
      </c>
      <c r="B2792" s="56"/>
      <c r="C2792" s="56" t="s">
        <v>284</v>
      </c>
      <c r="D2792" s="56" t="s">
        <v>285</v>
      </c>
      <c r="E2792" s="56" t="s">
        <v>2639</v>
      </c>
      <c r="F2792" s="56" t="s">
        <v>2640</v>
      </c>
      <c r="G2792" s="56"/>
      <c r="H2792" s="56"/>
      <c r="I2792" s="56" t="s">
        <v>37</v>
      </c>
      <c r="J2792" s="56">
        <v>10</v>
      </c>
      <c r="K2792" s="56"/>
      <c r="L2792" s="56"/>
      <c r="M2792" s="56" t="str">
        <f t="shared" si="86"/>
        <v>TB_ORD_RTN.LOGIS_WH_CD</v>
      </c>
      <c r="N2792" s="54" t="str">
        <f t="shared" si="87"/>
        <v>반품^TB_ORD_RTN^물류창고코드^LOGIS_WH_CD^^VARCHAR2^10^^</v>
      </c>
    </row>
    <row r="2793" spans="1:14" x14ac:dyDescent="0.25">
      <c r="A2793" s="56" t="s">
        <v>678</v>
      </c>
      <c r="B2793" s="56"/>
      <c r="C2793" s="56" t="s">
        <v>284</v>
      </c>
      <c r="D2793" s="56" t="s">
        <v>285</v>
      </c>
      <c r="E2793" s="56" t="s">
        <v>2641</v>
      </c>
      <c r="F2793" s="56" t="s">
        <v>2642</v>
      </c>
      <c r="G2793" s="56"/>
      <c r="H2793" s="56"/>
      <c r="I2793" s="56" t="s">
        <v>110</v>
      </c>
      <c r="J2793" s="56" t="s">
        <v>1397</v>
      </c>
      <c r="K2793" s="56" t="s">
        <v>52</v>
      </c>
      <c r="L2793" s="56">
        <v>0</v>
      </c>
      <c r="M2793" s="56" t="str">
        <f t="shared" si="86"/>
        <v>TB_ORD_RTN.CLOSE_RTN_RATE</v>
      </c>
      <c r="N2793" s="54" t="str">
        <f t="shared" si="87"/>
        <v>반품^TB_ORD_RTN^폐점반품율^CLOSE_RTN_RATE^^NUMBER^6,3^Y^0</v>
      </c>
    </row>
    <row r="2794" spans="1:14" x14ac:dyDescent="0.25">
      <c r="A2794" s="56" t="s">
        <v>678</v>
      </c>
      <c r="B2794" s="56"/>
      <c r="C2794" s="56" t="s">
        <v>284</v>
      </c>
      <c r="D2794" s="56" t="s">
        <v>285</v>
      </c>
      <c r="E2794" s="56" t="s">
        <v>2643</v>
      </c>
      <c r="F2794" s="56" t="s">
        <v>2644</v>
      </c>
      <c r="G2794" s="56"/>
      <c r="H2794" s="56"/>
      <c r="I2794" s="56" t="s">
        <v>37</v>
      </c>
      <c r="J2794" s="56">
        <v>10</v>
      </c>
      <c r="K2794" s="56"/>
      <c r="L2794" s="56"/>
      <c r="M2794" s="56" t="str">
        <f t="shared" si="86"/>
        <v>TB_ORD_RTN.RTN_DIV_CD</v>
      </c>
      <c r="N2794" s="54" t="str">
        <f t="shared" si="87"/>
        <v>반품^TB_ORD_RTN^반품구분코드^RTN_DIV_CD^^VARCHAR2^10^^</v>
      </c>
    </row>
    <row r="2795" spans="1:14" x14ac:dyDescent="0.25">
      <c r="A2795" s="56" t="s">
        <v>678</v>
      </c>
      <c r="B2795" s="56"/>
      <c r="C2795" s="56" t="s">
        <v>284</v>
      </c>
      <c r="D2795" s="56" t="s">
        <v>285</v>
      </c>
      <c r="E2795" s="56" t="s">
        <v>1786</v>
      </c>
      <c r="F2795" s="56" t="s">
        <v>1787</v>
      </c>
      <c r="G2795" s="56"/>
      <c r="H2795" s="56"/>
      <c r="I2795" s="56" t="s">
        <v>37</v>
      </c>
      <c r="J2795" s="56">
        <v>20</v>
      </c>
      <c r="K2795" s="56"/>
      <c r="L2795" s="56"/>
      <c r="M2795" s="56" t="str">
        <f t="shared" si="86"/>
        <v>TB_ORD_RTN.MILG_NO</v>
      </c>
      <c r="N2795" s="54" t="str">
        <f t="shared" si="87"/>
        <v>반품^TB_ORD_RTN^마일리지번호^MILG_NO^^VARCHAR2^20^^</v>
      </c>
    </row>
    <row r="2796" spans="1:14" x14ac:dyDescent="0.25">
      <c r="A2796" s="56" t="s">
        <v>678</v>
      </c>
      <c r="B2796" s="56"/>
      <c r="C2796" s="56" t="s">
        <v>284</v>
      </c>
      <c r="D2796" s="56" t="s">
        <v>285</v>
      </c>
      <c r="E2796" s="56" t="s">
        <v>2645</v>
      </c>
      <c r="F2796" s="56" t="s">
        <v>2646</v>
      </c>
      <c r="G2796" s="56"/>
      <c r="H2796" s="56"/>
      <c r="I2796" s="56" t="s">
        <v>37</v>
      </c>
      <c r="J2796" s="56">
        <v>8</v>
      </c>
      <c r="K2796" s="56"/>
      <c r="L2796" s="56"/>
      <c r="M2796" s="56" t="str">
        <f t="shared" si="86"/>
        <v>TB_ORD_RTN.RTN_REQ_DT</v>
      </c>
      <c r="N2796" s="54" t="str">
        <f t="shared" si="87"/>
        <v>반품^TB_ORD_RTN^반품요청일자^RTN_REQ_DT^^VARCHAR2^8^^</v>
      </c>
    </row>
    <row r="2797" spans="1:14" x14ac:dyDescent="0.25">
      <c r="A2797" s="56" t="s">
        <v>678</v>
      </c>
      <c r="B2797" s="56"/>
      <c r="C2797" s="56" t="s">
        <v>284</v>
      </c>
      <c r="D2797" s="56" t="s">
        <v>285</v>
      </c>
      <c r="E2797" s="56" t="s">
        <v>2647</v>
      </c>
      <c r="F2797" s="56" t="s">
        <v>2648</v>
      </c>
      <c r="G2797" s="56"/>
      <c r="H2797" s="56"/>
      <c r="I2797" s="56" t="s">
        <v>37</v>
      </c>
      <c r="J2797" s="56">
        <v>32</v>
      </c>
      <c r="K2797" s="56"/>
      <c r="L2797" s="56"/>
      <c r="M2797" s="56" t="str">
        <f t="shared" si="86"/>
        <v>TB_ORD_RTN.RTN_REQ_ID</v>
      </c>
      <c r="N2797" s="54" t="str">
        <f t="shared" si="87"/>
        <v>반품^TB_ORD_RTN^반품요청ID^RTN_REQ_ID^^VARCHAR2^32^^</v>
      </c>
    </row>
    <row r="2798" spans="1:14" x14ac:dyDescent="0.25">
      <c r="A2798" s="56" t="s">
        <v>678</v>
      </c>
      <c r="B2798" s="56"/>
      <c r="C2798" s="56" t="s">
        <v>284</v>
      </c>
      <c r="D2798" s="56" t="s">
        <v>285</v>
      </c>
      <c r="E2798" s="56" t="s">
        <v>2649</v>
      </c>
      <c r="F2798" s="56" t="s">
        <v>2650</v>
      </c>
      <c r="G2798" s="56"/>
      <c r="H2798" s="56"/>
      <c r="I2798" s="56" t="s">
        <v>37</v>
      </c>
      <c r="J2798" s="56">
        <v>8</v>
      </c>
      <c r="K2798" s="56"/>
      <c r="L2798" s="56"/>
      <c r="M2798" s="56" t="str">
        <f t="shared" si="86"/>
        <v>TB_ORD_RTN.RTN_CONF_DT</v>
      </c>
      <c r="N2798" s="54" t="str">
        <f t="shared" si="87"/>
        <v>반품^TB_ORD_RTN^반품확정일자^RTN_CONF_DT^^VARCHAR2^8^^</v>
      </c>
    </row>
    <row r="2799" spans="1:14" x14ac:dyDescent="0.25">
      <c r="A2799" s="56" t="s">
        <v>678</v>
      </c>
      <c r="B2799" s="56"/>
      <c r="C2799" s="56" t="s">
        <v>284</v>
      </c>
      <c r="D2799" s="56" t="s">
        <v>285</v>
      </c>
      <c r="E2799" s="56" t="s">
        <v>2651</v>
      </c>
      <c r="F2799" s="56" t="s">
        <v>2652</v>
      </c>
      <c r="G2799" s="56"/>
      <c r="H2799" s="56"/>
      <c r="I2799" s="56" t="s">
        <v>37</v>
      </c>
      <c r="J2799" s="56">
        <v>32</v>
      </c>
      <c r="K2799" s="56"/>
      <c r="L2799" s="56"/>
      <c r="M2799" s="56" t="str">
        <f t="shared" si="86"/>
        <v>TB_ORD_RTN.RTN_CONF_ID</v>
      </c>
      <c r="N2799" s="54" t="str">
        <f t="shared" si="87"/>
        <v>반품^TB_ORD_RTN^반품확정ID^RTN_CONF_ID^^VARCHAR2^32^^</v>
      </c>
    </row>
    <row r="2800" spans="1:14" x14ac:dyDescent="0.25">
      <c r="A2800" s="56" t="s">
        <v>678</v>
      </c>
      <c r="B2800" s="56"/>
      <c r="C2800" s="56" t="s">
        <v>284</v>
      </c>
      <c r="D2800" s="56" t="s">
        <v>285</v>
      </c>
      <c r="E2800" s="56" t="s">
        <v>2653</v>
      </c>
      <c r="F2800" s="56" t="s">
        <v>2654</v>
      </c>
      <c r="G2800" s="56"/>
      <c r="H2800" s="56"/>
      <c r="I2800" s="56" t="s">
        <v>37</v>
      </c>
      <c r="J2800" s="56">
        <v>8</v>
      </c>
      <c r="K2800" s="56"/>
      <c r="L2800" s="56"/>
      <c r="M2800" s="56" t="str">
        <f t="shared" si="86"/>
        <v>TB_ORD_RTN.IN_CONF_DT</v>
      </c>
      <c r="N2800" s="54" t="str">
        <f t="shared" si="87"/>
        <v>반품^TB_ORD_RTN^입고확정일자^IN_CONF_DT^^VARCHAR2^8^^</v>
      </c>
    </row>
    <row r="2801" spans="1:14" x14ac:dyDescent="0.25">
      <c r="A2801" s="56" t="s">
        <v>678</v>
      </c>
      <c r="B2801" s="56"/>
      <c r="C2801" s="56" t="s">
        <v>284</v>
      </c>
      <c r="D2801" s="56" t="s">
        <v>285</v>
      </c>
      <c r="E2801" s="56" t="s">
        <v>2655</v>
      </c>
      <c r="F2801" s="56" t="s">
        <v>2656</v>
      </c>
      <c r="G2801" s="56"/>
      <c r="H2801" s="56"/>
      <c r="I2801" s="56" t="s">
        <v>37</v>
      </c>
      <c r="J2801" s="56">
        <v>32</v>
      </c>
      <c r="K2801" s="56"/>
      <c r="L2801" s="56"/>
      <c r="M2801" s="56" t="str">
        <f t="shared" ref="M2801:M2864" si="88">CONCATENATE(D2801,".",F2801)</f>
        <v>TB_ORD_RTN.IN_CONF_ID</v>
      </c>
      <c r="N2801" s="54" t="str">
        <f t="shared" si="87"/>
        <v>반품^TB_ORD_RTN^입고확정ID^IN_CONF_ID^^VARCHAR2^32^^</v>
      </c>
    </row>
    <row r="2802" spans="1:14" x14ac:dyDescent="0.25">
      <c r="A2802" s="56" t="s">
        <v>678</v>
      </c>
      <c r="B2802" s="56"/>
      <c r="C2802" s="56" t="s">
        <v>284</v>
      </c>
      <c r="D2802" s="56" t="s">
        <v>285</v>
      </c>
      <c r="E2802" s="56" t="s">
        <v>50</v>
      </c>
      <c r="F2802" s="56" t="s">
        <v>51</v>
      </c>
      <c r="G2802" s="56"/>
      <c r="H2802" s="56"/>
      <c r="I2802" s="56" t="s">
        <v>37</v>
      </c>
      <c r="J2802" s="56">
        <v>1</v>
      </c>
      <c r="K2802" s="56" t="s">
        <v>52</v>
      </c>
      <c r="L2802" s="56" t="s">
        <v>1276</v>
      </c>
      <c r="M2802" s="56" t="str">
        <f t="shared" si="88"/>
        <v>TB_ORD_RTN.USE_YN</v>
      </c>
      <c r="N2802" s="54" t="str">
        <f t="shared" si="87"/>
        <v>반품^TB_ORD_RTN^사용여부^USE_YN^^VARCHAR2^1^Y^'Y'</v>
      </c>
    </row>
    <row r="2803" spans="1:14" x14ac:dyDescent="0.25">
      <c r="A2803" s="56" t="s">
        <v>678</v>
      </c>
      <c r="B2803" s="56"/>
      <c r="C2803" s="56" t="s">
        <v>284</v>
      </c>
      <c r="D2803" s="56" t="s">
        <v>285</v>
      </c>
      <c r="E2803" s="56" t="s">
        <v>61</v>
      </c>
      <c r="F2803" s="56" t="s">
        <v>62</v>
      </c>
      <c r="G2803" s="56"/>
      <c r="H2803" s="56"/>
      <c r="I2803" s="56" t="s">
        <v>37</v>
      </c>
      <c r="J2803" s="56">
        <v>2000</v>
      </c>
      <c r="K2803" s="56"/>
      <c r="L2803" s="56"/>
      <c r="M2803" s="56" t="str">
        <f t="shared" si="88"/>
        <v>TB_ORD_RTN.REMARK</v>
      </c>
      <c r="N2803" s="54" t="str">
        <f t="shared" si="87"/>
        <v>반품^TB_ORD_RTN^비고^REMARK^^VARCHAR2^2000^^</v>
      </c>
    </row>
    <row r="2804" spans="1:14" x14ac:dyDescent="0.25">
      <c r="A2804" s="56" t="s">
        <v>678</v>
      </c>
      <c r="B2804" s="56"/>
      <c r="C2804" s="56" t="s">
        <v>284</v>
      </c>
      <c r="D2804" s="56" t="s">
        <v>285</v>
      </c>
      <c r="E2804" s="56" t="s">
        <v>53</v>
      </c>
      <c r="F2804" s="56" t="s">
        <v>54</v>
      </c>
      <c r="G2804" s="56"/>
      <c r="H2804" s="56"/>
      <c r="I2804" s="56" t="s">
        <v>37</v>
      </c>
      <c r="J2804" s="56">
        <v>14</v>
      </c>
      <c r="K2804" s="56" t="s">
        <v>52</v>
      </c>
      <c r="L2804" s="56"/>
      <c r="M2804" s="56" t="str">
        <f t="shared" si="88"/>
        <v>TB_ORD_RTN.REG_DTM</v>
      </c>
      <c r="N2804" s="54" t="str">
        <f t="shared" si="87"/>
        <v>반품^TB_ORD_RTN^등록일시^REG_DTM^^VARCHAR2^14^Y^</v>
      </c>
    </row>
    <row r="2805" spans="1:14" x14ac:dyDescent="0.25">
      <c r="A2805" s="56" t="s">
        <v>678</v>
      </c>
      <c r="B2805" s="56"/>
      <c r="C2805" s="56" t="s">
        <v>284</v>
      </c>
      <c r="D2805" s="56" t="s">
        <v>285</v>
      </c>
      <c r="E2805" s="56" t="s">
        <v>55</v>
      </c>
      <c r="F2805" s="56" t="s">
        <v>56</v>
      </c>
      <c r="G2805" s="56"/>
      <c r="H2805" s="56"/>
      <c r="I2805" s="56" t="s">
        <v>37</v>
      </c>
      <c r="J2805" s="56">
        <v>32</v>
      </c>
      <c r="K2805" s="56" t="s">
        <v>52</v>
      </c>
      <c r="L2805" s="56"/>
      <c r="M2805" s="56" t="str">
        <f t="shared" si="88"/>
        <v>TB_ORD_RTN.REGR_ID</v>
      </c>
      <c r="N2805" s="54" t="str">
        <f t="shared" si="87"/>
        <v>반품^TB_ORD_RTN^등록자ID^REGR_ID^^VARCHAR2^32^Y^</v>
      </c>
    </row>
    <row r="2806" spans="1:14" x14ac:dyDescent="0.25">
      <c r="A2806" s="56" t="s">
        <v>678</v>
      </c>
      <c r="B2806" s="56"/>
      <c r="C2806" s="56" t="s">
        <v>284</v>
      </c>
      <c r="D2806" s="56" t="s">
        <v>285</v>
      </c>
      <c r="E2806" s="56" t="s">
        <v>57</v>
      </c>
      <c r="F2806" s="56" t="s">
        <v>58</v>
      </c>
      <c r="G2806" s="56"/>
      <c r="H2806" s="56"/>
      <c r="I2806" s="56" t="s">
        <v>37</v>
      </c>
      <c r="J2806" s="56">
        <v>14</v>
      </c>
      <c r="K2806" s="56" t="s">
        <v>52</v>
      </c>
      <c r="L2806" s="56"/>
      <c r="M2806" s="56" t="str">
        <f t="shared" si="88"/>
        <v>TB_ORD_RTN.MOD_DTM</v>
      </c>
      <c r="N2806" s="54" t="str">
        <f t="shared" si="87"/>
        <v>반품^TB_ORD_RTN^수정일시^MOD_DTM^^VARCHAR2^14^Y^</v>
      </c>
    </row>
    <row r="2807" spans="1:14" x14ac:dyDescent="0.25">
      <c r="A2807" s="56" t="s">
        <v>678</v>
      </c>
      <c r="B2807" s="56"/>
      <c r="C2807" s="56" t="s">
        <v>284</v>
      </c>
      <c r="D2807" s="56" t="s">
        <v>285</v>
      </c>
      <c r="E2807" s="56" t="s">
        <v>59</v>
      </c>
      <c r="F2807" s="56" t="s">
        <v>60</v>
      </c>
      <c r="G2807" s="56"/>
      <c r="H2807" s="56"/>
      <c r="I2807" s="56" t="s">
        <v>37</v>
      </c>
      <c r="J2807" s="56">
        <v>32</v>
      </c>
      <c r="K2807" s="56" t="s">
        <v>52</v>
      </c>
      <c r="L2807" s="56"/>
      <c r="M2807" s="56" t="str">
        <f t="shared" si="88"/>
        <v>TB_ORD_RTN.MODR_ID</v>
      </c>
      <c r="N2807" s="54" t="str">
        <f t="shared" si="87"/>
        <v>반품^TB_ORD_RTN^수정자ID^MODR_ID^^VARCHAR2^32^Y^</v>
      </c>
    </row>
    <row r="2808" spans="1:14" x14ac:dyDescent="0.25">
      <c r="A2808" s="56" t="s">
        <v>678</v>
      </c>
      <c r="B2808" s="56"/>
      <c r="C2808" s="56" t="s">
        <v>284</v>
      </c>
      <c r="D2808" s="56" t="s">
        <v>285</v>
      </c>
      <c r="E2808" s="56" t="s">
        <v>2417</v>
      </c>
      <c r="F2808" s="56" t="s">
        <v>2418</v>
      </c>
      <c r="G2808" s="56"/>
      <c r="H2808" s="56"/>
      <c r="I2808" s="56" t="s">
        <v>110</v>
      </c>
      <c r="J2808" s="56" t="s">
        <v>476</v>
      </c>
      <c r="K2808" s="56" t="s">
        <v>52</v>
      </c>
      <c r="L2808" s="56">
        <v>0</v>
      </c>
      <c r="M2808" s="56" t="str">
        <f t="shared" si="88"/>
        <v>TB_ORD_RTN.IN_AMT</v>
      </c>
      <c r="N2808" s="54" t="str">
        <f t="shared" si="87"/>
        <v>반품^TB_ORD_RTN^입고금액^IN_AMT^^NUMBER^20,5^Y^0</v>
      </c>
    </row>
    <row r="2809" spans="1:14" x14ac:dyDescent="0.25">
      <c r="A2809" s="56" t="s">
        <v>678</v>
      </c>
      <c r="B2809" s="56"/>
      <c r="C2809" s="56" t="s">
        <v>284</v>
      </c>
      <c r="D2809" s="56" t="s">
        <v>285</v>
      </c>
      <c r="E2809" s="56" t="s">
        <v>2419</v>
      </c>
      <c r="F2809" s="56" t="s">
        <v>2420</v>
      </c>
      <c r="G2809" s="56"/>
      <c r="H2809" s="56"/>
      <c r="I2809" s="56" t="s">
        <v>110</v>
      </c>
      <c r="J2809" s="56" t="s">
        <v>476</v>
      </c>
      <c r="K2809" s="56" t="s">
        <v>52</v>
      </c>
      <c r="L2809" s="56">
        <v>0</v>
      </c>
      <c r="M2809" s="56" t="str">
        <f t="shared" si="88"/>
        <v>TB_ORD_RTN.IN_SUPP_AMT</v>
      </c>
      <c r="N2809" s="54" t="str">
        <f t="shared" si="87"/>
        <v>반품^TB_ORD_RTN^입고공급금액^IN_SUPP_AMT^^NUMBER^20,5^Y^0</v>
      </c>
    </row>
    <row r="2810" spans="1:14" x14ac:dyDescent="0.25">
      <c r="A2810" s="56" t="s">
        <v>678</v>
      </c>
      <c r="B2810" s="56"/>
      <c r="C2810" s="56" t="s">
        <v>284</v>
      </c>
      <c r="D2810" s="56" t="s">
        <v>285</v>
      </c>
      <c r="E2810" s="56" t="s">
        <v>2421</v>
      </c>
      <c r="F2810" s="56" t="s">
        <v>2422</v>
      </c>
      <c r="G2810" s="56"/>
      <c r="H2810" s="56"/>
      <c r="I2810" s="56" t="s">
        <v>110</v>
      </c>
      <c r="J2810" s="56" t="s">
        <v>476</v>
      </c>
      <c r="K2810" s="56" t="s">
        <v>52</v>
      </c>
      <c r="L2810" s="56">
        <v>0</v>
      </c>
      <c r="M2810" s="56" t="str">
        <f t="shared" si="88"/>
        <v>TB_ORD_RTN.IN_VAT</v>
      </c>
      <c r="N2810" s="54" t="str">
        <f t="shared" si="87"/>
        <v>반품^TB_ORD_RTN^입고부가세액^IN_VAT^^NUMBER^20,5^Y^0</v>
      </c>
    </row>
    <row r="2811" spans="1:14" x14ac:dyDescent="0.25">
      <c r="A2811" s="56" t="s">
        <v>678</v>
      </c>
      <c r="B2811" s="56"/>
      <c r="C2811" s="56" t="s">
        <v>820</v>
      </c>
      <c r="D2811" s="56" t="s">
        <v>796</v>
      </c>
      <c r="E2811" s="56" t="s">
        <v>477</v>
      </c>
      <c r="F2811" s="56" t="s">
        <v>479</v>
      </c>
      <c r="G2811" s="56" t="s">
        <v>52</v>
      </c>
      <c r="H2811" s="56"/>
      <c r="I2811" s="56" t="s">
        <v>37</v>
      </c>
      <c r="J2811" s="56">
        <v>8</v>
      </c>
      <c r="K2811" s="56" t="s">
        <v>52</v>
      </c>
      <c r="L2811" s="56"/>
      <c r="M2811" s="56" t="str">
        <f t="shared" si="88"/>
        <v>TB_ORD_RTN_TRG_SALES.SALES_DT</v>
      </c>
      <c r="N2811" s="54" t="str">
        <f t="shared" si="87"/>
        <v>반품대상매출^TB_ORD_RTN_TRG_SALES^매출일자^SALES_DT^Y^VARCHAR2^8^Y^</v>
      </c>
    </row>
    <row r="2812" spans="1:14" x14ac:dyDescent="0.25">
      <c r="A2812" s="56" t="s">
        <v>678</v>
      </c>
      <c r="B2812" s="56"/>
      <c r="C2812" s="56" t="s">
        <v>820</v>
      </c>
      <c r="D2812" s="56" t="s">
        <v>796</v>
      </c>
      <c r="E2812" s="56" t="s">
        <v>472</v>
      </c>
      <c r="F2812" s="56" t="s">
        <v>64</v>
      </c>
      <c r="G2812" s="56" t="s">
        <v>52</v>
      </c>
      <c r="H2812" s="56"/>
      <c r="I2812" s="56" t="s">
        <v>37</v>
      </c>
      <c r="J2812" s="56">
        <v>10</v>
      </c>
      <c r="K2812" s="56" t="s">
        <v>52</v>
      </c>
      <c r="L2812" s="56"/>
      <c r="M2812" s="56" t="str">
        <f t="shared" si="88"/>
        <v>TB_ORD_RTN_TRG_SALES.SHOP_CD</v>
      </c>
      <c r="N2812" s="54" t="str">
        <f t="shared" si="87"/>
        <v>반품대상매출^TB_ORD_RTN_TRG_SALES^매장코드^SHOP_CD^Y^VARCHAR2^10^Y^</v>
      </c>
    </row>
    <row r="2813" spans="1:14" x14ac:dyDescent="0.25">
      <c r="A2813" s="56" t="s">
        <v>678</v>
      </c>
      <c r="B2813" s="56"/>
      <c r="C2813" s="56" t="s">
        <v>820</v>
      </c>
      <c r="D2813" s="56" t="s">
        <v>796</v>
      </c>
      <c r="E2813" s="56" t="s">
        <v>480</v>
      </c>
      <c r="F2813" s="56" t="s">
        <v>481</v>
      </c>
      <c r="G2813" s="56" t="s">
        <v>52</v>
      </c>
      <c r="H2813" s="56"/>
      <c r="I2813" s="56" t="s">
        <v>37</v>
      </c>
      <c r="J2813" s="56">
        <v>2</v>
      </c>
      <c r="K2813" s="56" t="s">
        <v>52</v>
      </c>
      <c r="L2813" s="56"/>
      <c r="M2813" s="56" t="str">
        <f t="shared" si="88"/>
        <v>TB_ORD_RTN_TRG_SALES.POS_NO</v>
      </c>
      <c r="N2813" s="54" t="str">
        <f t="shared" si="87"/>
        <v>반품대상매출^TB_ORD_RTN_TRG_SALES^POS번호^POS_NO^Y^VARCHAR2^2^Y^</v>
      </c>
    </row>
    <row r="2814" spans="1:14" x14ac:dyDescent="0.25">
      <c r="A2814" s="56" t="s">
        <v>678</v>
      </c>
      <c r="B2814" s="56"/>
      <c r="C2814" s="56" t="s">
        <v>820</v>
      </c>
      <c r="D2814" s="56" t="s">
        <v>796</v>
      </c>
      <c r="E2814" s="56" t="s">
        <v>478</v>
      </c>
      <c r="F2814" s="56" t="s">
        <v>482</v>
      </c>
      <c r="G2814" s="56" t="s">
        <v>52</v>
      </c>
      <c r="H2814" s="56"/>
      <c r="I2814" s="56" t="s">
        <v>37</v>
      </c>
      <c r="J2814" s="56">
        <v>4</v>
      </c>
      <c r="K2814" s="56" t="s">
        <v>52</v>
      </c>
      <c r="L2814" s="56"/>
      <c r="M2814" s="56" t="str">
        <f t="shared" si="88"/>
        <v>TB_ORD_RTN_TRG_SALES.BILL_NO</v>
      </c>
      <c r="N2814" s="54" t="str">
        <f t="shared" si="87"/>
        <v>반품대상매출^TB_ORD_RTN_TRG_SALES^영수증번호^BILL_NO^Y^VARCHAR2^4^Y^</v>
      </c>
    </row>
    <row r="2815" spans="1:14" x14ac:dyDescent="0.25">
      <c r="A2815" s="56" t="s">
        <v>678</v>
      </c>
      <c r="B2815" s="56"/>
      <c r="C2815" s="56" t="s">
        <v>820</v>
      </c>
      <c r="D2815" s="56" t="s">
        <v>796</v>
      </c>
      <c r="E2815" s="56" t="s">
        <v>783</v>
      </c>
      <c r="F2815" s="56" t="s">
        <v>784</v>
      </c>
      <c r="G2815" s="56" t="s">
        <v>52</v>
      </c>
      <c r="H2815" s="56"/>
      <c r="I2815" s="56" t="s">
        <v>37</v>
      </c>
      <c r="J2815" s="56">
        <v>4</v>
      </c>
      <c r="K2815" s="56" t="s">
        <v>52</v>
      </c>
      <c r="L2815" s="56"/>
      <c r="M2815" s="56" t="str">
        <f t="shared" si="88"/>
        <v>TB_ORD_RTN_TRG_SALES.LINE_NO</v>
      </c>
      <c r="N2815" s="54" t="str">
        <f t="shared" si="87"/>
        <v>반품대상매출^TB_ORD_RTN_TRG_SALES^라인번호^LINE_NO^Y^VARCHAR2^4^Y^</v>
      </c>
    </row>
    <row r="2816" spans="1:14" x14ac:dyDescent="0.25">
      <c r="A2816" s="56" t="s">
        <v>678</v>
      </c>
      <c r="B2816" s="56"/>
      <c r="C2816" s="56" t="s">
        <v>820</v>
      </c>
      <c r="D2816" s="56" t="s">
        <v>796</v>
      </c>
      <c r="E2816" s="56" t="s">
        <v>2631</v>
      </c>
      <c r="F2816" s="56" t="s">
        <v>2632</v>
      </c>
      <c r="G2816" s="56"/>
      <c r="H2816" s="56"/>
      <c r="I2816" s="56" t="s">
        <v>37</v>
      </c>
      <c r="J2816" s="56">
        <v>20</v>
      </c>
      <c r="K2816" s="56"/>
      <c r="L2816" s="56"/>
      <c r="M2816" s="56" t="str">
        <f t="shared" si="88"/>
        <v>TB_ORD_RTN_TRG_SALES.RTN_NO</v>
      </c>
      <c r="N2816" s="54" t="str">
        <f t="shared" si="87"/>
        <v>반품대상매출^TB_ORD_RTN_TRG_SALES^반품번호^RTN_NO^^VARCHAR2^20^^</v>
      </c>
    </row>
    <row r="2817" spans="1:14" x14ac:dyDescent="0.25">
      <c r="A2817" s="56" t="s">
        <v>678</v>
      </c>
      <c r="B2817" s="56"/>
      <c r="C2817" s="56" t="s">
        <v>820</v>
      </c>
      <c r="D2817" s="56" t="s">
        <v>796</v>
      </c>
      <c r="E2817" s="56" t="s">
        <v>2657</v>
      </c>
      <c r="F2817" s="56" t="s">
        <v>2658</v>
      </c>
      <c r="G2817" s="56"/>
      <c r="H2817" s="56"/>
      <c r="I2817" s="56" t="s">
        <v>37</v>
      </c>
      <c r="J2817" s="56">
        <v>5</v>
      </c>
      <c r="K2817" s="56"/>
      <c r="L2817" s="56"/>
      <c r="M2817" s="56" t="str">
        <f t="shared" si="88"/>
        <v>TB_ORD_RTN_TRG_SALES.RTN_DTL_NO</v>
      </c>
      <c r="N2817" s="54" t="str">
        <f t="shared" si="87"/>
        <v>반품대상매출^TB_ORD_RTN_TRG_SALES^반품상세번호^RTN_DTL_NO^^VARCHAR2^5^^</v>
      </c>
    </row>
    <row r="2818" spans="1:14" x14ac:dyDescent="0.25">
      <c r="A2818" s="56" t="s">
        <v>678</v>
      </c>
      <c r="B2818" s="56"/>
      <c r="C2818" s="56" t="s">
        <v>820</v>
      </c>
      <c r="D2818" s="56" t="s">
        <v>796</v>
      </c>
      <c r="E2818" s="56" t="s">
        <v>2659</v>
      </c>
      <c r="F2818" s="56" t="s">
        <v>2660</v>
      </c>
      <c r="G2818" s="56"/>
      <c r="H2818" s="56"/>
      <c r="I2818" s="56" t="s">
        <v>37</v>
      </c>
      <c r="J2818" s="56">
        <v>3</v>
      </c>
      <c r="K2818" s="56" t="s">
        <v>52</v>
      </c>
      <c r="L2818" s="56"/>
      <c r="M2818" s="56" t="str">
        <f t="shared" si="88"/>
        <v>TB_ORD_RTN_TRG_SALES.REASON_DIV_CD</v>
      </c>
      <c r="N2818" s="54" t="str">
        <f t="shared" si="87"/>
        <v>반품대상매출^TB_ORD_RTN_TRG_SALES^사유구분코드^REASON_DIV_CD^^VARCHAR2^3^Y^</v>
      </c>
    </row>
    <row r="2819" spans="1:14" x14ac:dyDescent="0.25">
      <c r="A2819" s="56" t="s">
        <v>678</v>
      </c>
      <c r="B2819" s="56"/>
      <c r="C2819" s="56" t="s">
        <v>820</v>
      </c>
      <c r="D2819" s="56" t="s">
        <v>796</v>
      </c>
      <c r="E2819" s="56" t="s">
        <v>2661</v>
      </c>
      <c r="F2819" s="56" t="s">
        <v>2662</v>
      </c>
      <c r="G2819" s="56"/>
      <c r="H2819" s="56"/>
      <c r="I2819" s="56" t="s">
        <v>37</v>
      </c>
      <c r="J2819" s="56">
        <v>10</v>
      </c>
      <c r="K2819" s="56"/>
      <c r="L2819" s="56"/>
      <c r="M2819" s="56" t="str">
        <f t="shared" si="88"/>
        <v>TB_ORD_RTN_TRG_SALES.REASON_CD</v>
      </c>
      <c r="N2819" s="54" t="str">
        <f t="shared" ref="N2819:N2882" si="89">SUBSTITUTE(CONCATENATE(C2819,"^",D2819,"^",E2819,"^",F2819,"^",G2819,"^",I2819,"^",J2819,"^",K2819,"^",TRIM(L2819)),"~","-")</f>
        <v>반품대상매출^TB_ORD_RTN_TRG_SALES^사유코드^REASON_CD^^VARCHAR2^10^^</v>
      </c>
    </row>
    <row r="2820" spans="1:14" x14ac:dyDescent="0.25">
      <c r="A2820" s="56" t="s">
        <v>678</v>
      </c>
      <c r="B2820" s="56"/>
      <c r="C2820" s="56" t="s">
        <v>820</v>
      </c>
      <c r="D2820" s="56" t="s">
        <v>796</v>
      </c>
      <c r="E2820" s="56" t="s">
        <v>53</v>
      </c>
      <c r="F2820" s="56" t="s">
        <v>54</v>
      </c>
      <c r="G2820" s="56"/>
      <c r="H2820" s="56"/>
      <c r="I2820" s="56" t="s">
        <v>37</v>
      </c>
      <c r="J2820" s="56">
        <v>14</v>
      </c>
      <c r="K2820" s="56" t="s">
        <v>52</v>
      </c>
      <c r="L2820" s="56"/>
      <c r="M2820" s="56" t="str">
        <f t="shared" si="88"/>
        <v>TB_ORD_RTN_TRG_SALES.REG_DTM</v>
      </c>
      <c r="N2820" s="54" t="str">
        <f t="shared" si="89"/>
        <v>반품대상매출^TB_ORD_RTN_TRG_SALES^등록일시^REG_DTM^^VARCHAR2^14^Y^</v>
      </c>
    </row>
    <row r="2821" spans="1:14" x14ac:dyDescent="0.25">
      <c r="A2821" s="56" t="s">
        <v>678</v>
      </c>
      <c r="B2821" s="56"/>
      <c r="C2821" s="56" t="s">
        <v>820</v>
      </c>
      <c r="D2821" s="56" t="s">
        <v>796</v>
      </c>
      <c r="E2821" s="56" t="s">
        <v>55</v>
      </c>
      <c r="F2821" s="56" t="s">
        <v>56</v>
      </c>
      <c r="G2821" s="56"/>
      <c r="H2821" s="56"/>
      <c r="I2821" s="56" t="s">
        <v>37</v>
      </c>
      <c r="J2821" s="56">
        <v>32</v>
      </c>
      <c r="K2821" s="56" t="s">
        <v>52</v>
      </c>
      <c r="L2821" s="56"/>
      <c r="M2821" s="56" t="str">
        <f t="shared" si="88"/>
        <v>TB_ORD_RTN_TRG_SALES.REGR_ID</v>
      </c>
      <c r="N2821" s="54" t="str">
        <f t="shared" si="89"/>
        <v>반품대상매출^TB_ORD_RTN_TRG_SALES^등록자ID^REGR_ID^^VARCHAR2^32^Y^</v>
      </c>
    </row>
    <row r="2822" spans="1:14" x14ac:dyDescent="0.25">
      <c r="A2822" s="56" t="s">
        <v>678</v>
      </c>
      <c r="B2822" s="56"/>
      <c r="C2822" s="56" t="s">
        <v>820</v>
      </c>
      <c r="D2822" s="56" t="s">
        <v>796</v>
      </c>
      <c r="E2822" s="56" t="s">
        <v>57</v>
      </c>
      <c r="F2822" s="56" t="s">
        <v>58</v>
      </c>
      <c r="G2822" s="56"/>
      <c r="H2822" s="56"/>
      <c r="I2822" s="56" t="s">
        <v>37</v>
      </c>
      <c r="J2822" s="56">
        <v>14</v>
      </c>
      <c r="K2822" s="56" t="s">
        <v>52</v>
      </c>
      <c r="L2822" s="56"/>
      <c r="M2822" s="56" t="str">
        <f t="shared" si="88"/>
        <v>TB_ORD_RTN_TRG_SALES.MOD_DTM</v>
      </c>
      <c r="N2822" s="54" t="str">
        <f t="shared" si="89"/>
        <v>반품대상매출^TB_ORD_RTN_TRG_SALES^수정일시^MOD_DTM^^VARCHAR2^14^Y^</v>
      </c>
    </row>
    <row r="2823" spans="1:14" x14ac:dyDescent="0.25">
      <c r="A2823" s="56" t="s">
        <v>678</v>
      </c>
      <c r="B2823" s="56"/>
      <c r="C2823" s="56" t="s">
        <v>820</v>
      </c>
      <c r="D2823" s="56" t="s">
        <v>796</v>
      </c>
      <c r="E2823" s="56" t="s">
        <v>59</v>
      </c>
      <c r="F2823" s="56" t="s">
        <v>60</v>
      </c>
      <c r="G2823" s="56"/>
      <c r="H2823" s="56"/>
      <c r="I2823" s="56" t="s">
        <v>37</v>
      </c>
      <c r="J2823" s="56">
        <v>32</v>
      </c>
      <c r="K2823" s="56" t="s">
        <v>52</v>
      </c>
      <c r="L2823" s="56"/>
      <c r="M2823" s="56" t="str">
        <f t="shared" si="88"/>
        <v>TB_ORD_RTN_TRG_SALES.MODR_ID</v>
      </c>
      <c r="N2823" s="54" t="str">
        <f t="shared" si="89"/>
        <v>반품대상매출^TB_ORD_RTN_TRG_SALES^수정자ID^MODR_ID^^VARCHAR2^32^Y^</v>
      </c>
    </row>
    <row r="2824" spans="1:14" x14ac:dyDescent="0.25">
      <c r="A2824" s="56" t="s">
        <v>678</v>
      </c>
      <c r="B2824" s="56"/>
      <c r="C2824" s="56" t="s">
        <v>286</v>
      </c>
      <c r="D2824" s="56" t="s">
        <v>287</v>
      </c>
      <c r="E2824" s="56" t="s">
        <v>2631</v>
      </c>
      <c r="F2824" s="56" t="s">
        <v>2632</v>
      </c>
      <c r="G2824" s="56" t="s">
        <v>52</v>
      </c>
      <c r="H2824" s="56"/>
      <c r="I2824" s="56" t="s">
        <v>37</v>
      </c>
      <c r="J2824" s="56">
        <v>20</v>
      </c>
      <c r="K2824" s="56" t="s">
        <v>52</v>
      </c>
      <c r="L2824" s="56"/>
      <c r="M2824" s="56" t="str">
        <f t="shared" si="88"/>
        <v>TB_ORD_RTN_DTL.RTN_NO</v>
      </c>
      <c r="N2824" s="54" t="str">
        <f t="shared" si="89"/>
        <v>반품상세^TB_ORD_RTN_DTL^반품번호^RTN_NO^Y^VARCHAR2^20^Y^</v>
      </c>
    </row>
    <row r="2825" spans="1:14" x14ac:dyDescent="0.25">
      <c r="A2825" s="56" t="s">
        <v>678</v>
      </c>
      <c r="B2825" s="56"/>
      <c r="C2825" s="56" t="s">
        <v>286</v>
      </c>
      <c r="D2825" s="56" t="s">
        <v>287</v>
      </c>
      <c r="E2825" s="56" t="s">
        <v>2657</v>
      </c>
      <c r="F2825" s="56" t="s">
        <v>2658</v>
      </c>
      <c r="G2825" s="56" t="s">
        <v>52</v>
      </c>
      <c r="H2825" s="56"/>
      <c r="I2825" s="56" t="s">
        <v>37</v>
      </c>
      <c r="J2825" s="56">
        <v>5</v>
      </c>
      <c r="K2825" s="56" t="s">
        <v>52</v>
      </c>
      <c r="L2825" s="56"/>
      <c r="M2825" s="56" t="str">
        <f t="shared" si="88"/>
        <v>TB_ORD_RTN_DTL.RTN_DTL_NO</v>
      </c>
      <c r="N2825" s="54" t="str">
        <f t="shared" si="89"/>
        <v>반품상세^TB_ORD_RTN_DTL^반품상세번호^RTN_DTL_NO^Y^VARCHAR2^5^Y^</v>
      </c>
    </row>
    <row r="2826" spans="1:14" x14ac:dyDescent="0.25">
      <c r="A2826" s="56" t="s">
        <v>678</v>
      </c>
      <c r="B2826" s="56"/>
      <c r="C2826" s="56" t="s">
        <v>286</v>
      </c>
      <c r="D2826" s="56" t="s">
        <v>287</v>
      </c>
      <c r="E2826" s="56" t="s">
        <v>829</v>
      </c>
      <c r="F2826" s="56" t="s">
        <v>838</v>
      </c>
      <c r="G2826" s="56"/>
      <c r="H2826" s="56"/>
      <c r="I2826" s="56" t="s">
        <v>37</v>
      </c>
      <c r="J2826" s="56">
        <v>20</v>
      </c>
      <c r="K2826" s="56" t="s">
        <v>52</v>
      </c>
      <c r="L2826" s="56"/>
      <c r="M2826" s="56" t="str">
        <f t="shared" si="88"/>
        <v>TB_ORD_RTN_DTL.ITEM_CD</v>
      </c>
      <c r="N2826" s="54" t="str">
        <f t="shared" si="89"/>
        <v>반품상세^TB_ORD_RTN_DTL^품목코드^ITEM_CD^^VARCHAR2^20^Y^</v>
      </c>
    </row>
    <row r="2827" spans="1:14" x14ac:dyDescent="0.25">
      <c r="A2827" s="56" t="s">
        <v>678</v>
      </c>
      <c r="B2827" s="56"/>
      <c r="C2827" s="56" t="s">
        <v>286</v>
      </c>
      <c r="D2827" s="56" t="s">
        <v>287</v>
      </c>
      <c r="E2827" s="56" t="s">
        <v>2486</v>
      </c>
      <c r="F2827" s="56" t="s">
        <v>2487</v>
      </c>
      <c r="G2827" s="56"/>
      <c r="H2827" s="56"/>
      <c r="I2827" s="56" t="s">
        <v>37</v>
      </c>
      <c r="J2827" s="56">
        <v>20</v>
      </c>
      <c r="K2827" s="56" t="s">
        <v>52</v>
      </c>
      <c r="L2827" s="56"/>
      <c r="M2827" s="56" t="str">
        <f t="shared" si="88"/>
        <v>TB_ORD_RTN_DTL.UNIT_CD</v>
      </c>
      <c r="N2827" s="54" t="str">
        <f t="shared" si="89"/>
        <v>반품상세^TB_ORD_RTN_DTL^단위코드^UNIT_CD^^VARCHAR2^20^Y^</v>
      </c>
    </row>
    <row r="2828" spans="1:14" x14ac:dyDescent="0.25">
      <c r="A2828" s="56" t="s">
        <v>678</v>
      </c>
      <c r="B2828" s="56"/>
      <c r="C2828" s="56" t="s">
        <v>286</v>
      </c>
      <c r="D2828" s="56" t="s">
        <v>287</v>
      </c>
      <c r="E2828" s="56" t="s">
        <v>2518</v>
      </c>
      <c r="F2828" s="56" t="s">
        <v>2519</v>
      </c>
      <c r="G2828" s="56"/>
      <c r="H2828" s="56"/>
      <c r="I2828" s="56" t="s">
        <v>110</v>
      </c>
      <c r="J2828" s="56" t="s">
        <v>476</v>
      </c>
      <c r="K2828" s="56" t="s">
        <v>52</v>
      </c>
      <c r="L2828" s="56">
        <v>0</v>
      </c>
      <c r="M2828" s="56" t="str">
        <f t="shared" si="88"/>
        <v>TB_ORD_RTN_DTL.UNIT_INPQTY</v>
      </c>
      <c r="N2828" s="54" t="str">
        <f t="shared" si="89"/>
        <v>반품상세^TB_ORD_RTN_DTL^단위입수량^UNIT_INPQTY^^NUMBER^20,5^Y^0</v>
      </c>
    </row>
    <row r="2829" spans="1:14" x14ac:dyDescent="0.25">
      <c r="A2829" s="56" t="s">
        <v>678</v>
      </c>
      <c r="B2829" s="56"/>
      <c r="C2829" s="56" t="s">
        <v>286</v>
      </c>
      <c r="D2829" s="56" t="s">
        <v>287</v>
      </c>
      <c r="E2829" s="56" t="s">
        <v>2663</v>
      </c>
      <c r="F2829" s="56" t="s">
        <v>2664</v>
      </c>
      <c r="G2829" s="56"/>
      <c r="H2829" s="56"/>
      <c r="I2829" s="56" t="s">
        <v>110</v>
      </c>
      <c r="J2829" s="56" t="s">
        <v>476</v>
      </c>
      <c r="K2829" s="56" t="s">
        <v>52</v>
      </c>
      <c r="L2829" s="56">
        <v>0</v>
      </c>
      <c r="M2829" s="56" t="str">
        <f t="shared" si="88"/>
        <v>TB_ORD_RTN_DTL.REQ_QTY</v>
      </c>
      <c r="N2829" s="54" t="str">
        <f t="shared" si="89"/>
        <v>반품상세^TB_ORD_RTN_DTL^요청수량^REQ_QTY^^NUMBER^20,5^Y^0</v>
      </c>
    </row>
    <row r="2830" spans="1:14" x14ac:dyDescent="0.25">
      <c r="A2830" s="56" t="s">
        <v>678</v>
      </c>
      <c r="B2830" s="56"/>
      <c r="C2830" s="56" t="s">
        <v>286</v>
      </c>
      <c r="D2830" s="56" t="s">
        <v>287</v>
      </c>
      <c r="E2830" s="56" t="s">
        <v>2665</v>
      </c>
      <c r="F2830" s="56" t="s">
        <v>2666</v>
      </c>
      <c r="G2830" s="56"/>
      <c r="H2830" s="56"/>
      <c r="I2830" s="56" t="s">
        <v>110</v>
      </c>
      <c r="J2830" s="56" t="s">
        <v>476</v>
      </c>
      <c r="K2830" s="56" t="s">
        <v>52</v>
      </c>
      <c r="L2830" s="56">
        <v>0</v>
      </c>
      <c r="M2830" s="56" t="str">
        <f t="shared" si="88"/>
        <v>TB_ORD_RTN_DTL.REQ_UNIT_QTY</v>
      </c>
      <c r="N2830" s="54" t="str">
        <f t="shared" si="89"/>
        <v>반품상세^TB_ORD_RTN_DTL^요청단위수량^REQ_UNIT_QTY^^NUMBER^20,5^Y^0</v>
      </c>
    </row>
    <row r="2831" spans="1:14" x14ac:dyDescent="0.25">
      <c r="A2831" s="56" t="s">
        <v>678</v>
      </c>
      <c r="B2831" s="56"/>
      <c r="C2831" s="56" t="s">
        <v>286</v>
      </c>
      <c r="D2831" s="56" t="s">
        <v>287</v>
      </c>
      <c r="E2831" s="56" t="s">
        <v>2667</v>
      </c>
      <c r="F2831" s="56" t="s">
        <v>2668</v>
      </c>
      <c r="G2831" s="56"/>
      <c r="H2831" s="56"/>
      <c r="I2831" s="56" t="s">
        <v>110</v>
      </c>
      <c r="J2831" s="56" t="s">
        <v>476</v>
      </c>
      <c r="K2831" s="56" t="s">
        <v>52</v>
      </c>
      <c r="L2831" s="56">
        <v>0</v>
      </c>
      <c r="M2831" s="56" t="str">
        <f t="shared" si="88"/>
        <v>TB_ORD_RTN_DTL.REQ_UPRC</v>
      </c>
      <c r="N2831" s="54" t="str">
        <f t="shared" si="89"/>
        <v>반품상세^TB_ORD_RTN_DTL^요청단가^REQ_UPRC^^NUMBER^20,5^Y^0</v>
      </c>
    </row>
    <row r="2832" spans="1:14" x14ac:dyDescent="0.25">
      <c r="A2832" s="56" t="s">
        <v>678</v>
      </c>
      <c r="B2832" s="56"/>
      <c r="C2832" s="56" t="s">
        <v>286</v>
      </c>
      <c r="D2832" s="56" t="s">
        <v>287</v>
      </c>
      <c r="E2832" s="56" t="s">
        <v>2669</v>
      </c>
      <c r="F2832" s="56" t="s">
        <v>2670</v>
      </c>
      <c r="G2832" s="56"/>
      <c r="H2832" s="56"/>
      <c r="I2832" s="56" t="s">
        <v>110</v>
      </c>
      <c r="J2832" s="56" t="s">
        <v>476</v>
      </c>
      <c r="K2832" s="56" t="s">
        <v>52</v>
      </c>
      <c r="L2832" s="56">
        <v>0</v>
      </c>
      <c r="M2832" s="56" t="str">
        <f t="shared" si="88"/>
        <v>TB_ORD_RTN_DTL.REQ_SUPP_AMT</v>
      </c>
      <c r="N2832" s="54" t="str">
        <f t="shared" si="89"/>
        <v>반품상세^TB_ORD_RTN_DTL^요청공급금액^REQ_SUPP_AMT^^NUMBER^20,5^Y^0</v>
      </c>
    </row>
    <row r="2833" spans="1:14" x14ac:dyDescent="0.25">
      <c r="A2833" s="56" t="s">
        <v>678</v>
      </c>
      <c r="B2833" s="56"/>
      <c r="C2833" s="56" t="s">
        <v>286</v>
      </c>
      <c r="D2833" s="56" t="s">
        <v>287</v>
      </c>
      <c r="E2833" s="56" t="s">
        <v>2671</v>
      </c>
      <c r="F2833" s="56" t="s">
        <v>2672</v>
      </c>
      <c r="G2833" s="56"/>
      <c r="H2833" s="56"/>
      <c r="I2833" s="56" t="s">
        <v>110</v>
      </c>
      <c r="J2833" s="56" t="s">
        <v>476</v>
      </c>
      <c r="K2833" s="56" t="s">
        <v>52</v>
      </c>
      <c r="L2833" s="56">
        <v>0</v>
      </c>
      <c r="M2833" s="56" t="str">
        <f t="shared" si="88"/>
        <v>TB_ORD_RTN_DTL.REQ_VAT</v>
      </c>
      <c r="N2833" s="54" t="str">
        <f t="shared" si="89"/>
        <v>반품상세^TB_ORD_RTN_DTL^요청부가세액^REQ_VAT^^NUMBER^20,5^Y^0</v>
      </c>
    </row>
    <row r="2834" spans="1:14" x14ac:dyDescent="0.25">
      <c r="A2834" s="56" t="s">
        <v>678</v>
      </c>
      <c r="B2834" s="56"/>
      <c r="C2834" s="56" t="s">
        <v>286</v>
      </c>
      <c r="D2834" s="56" t="s">
        <v>287</v>
      </c>
      <c r="E2834" s="56" t="s">
        <v>2673</v>
      </c>
      <c r="F2834" s="56" t="s">
        <v>2674</v>
      </c>
      <c r="G2834" s="56"/>
      <c r="H2834" s="56"/>
      <c r="I2834" s="56" t="s">
        <v>110</v>
      </c>
      <c r="J2834" s="56" t="s">
        <v>476</v>
      </c>
      <c r="K2834" s="56" t="s">
        <v>52</v>
      </c>
      <c r="L2834" s="56">
        <v>0</v>
      </c>
      <c r="M2834" s="56" t="str">
        <f t="shared" si="88"/>
        <v>TB_ORD_RTN_DTL.REQ_TOT_AMT</v>
      </c>
      <c r="N2834" s="54" t="str">
        <f t="shared" si="89"/>
        <v>반품상세^TB_ORD_RTN_DTL^요청총금액^REQ_TOT_AMT^^NUMBER^20,5^Y^0</v>
      </c>
    </row>
    <row r="2835" spans="1:14" x14ac:dyDescent="0.25">
      <c r="A2835" s="56" t="s">
        <v>678</v>
      </c>
      <c r="B2835" s="56"/>
      <c r="C2835" s="56" t="s">
        <v>286</v>
      </c>
      <c r="D2835" s="56" t="s">
        <v>287</v>
      </c>
      <c r="E2835" s="56" t="s">
        <v>2675</v>
      </c>
      <c r="F2835" s="56" t="s">
        <v>2676</v>
      </c>
      <c r="G2835" s="56"/>
      <c r="H2835" s="56"/>
      <c r="I2835" s="56" t="s">
        <v>110</v>
      </c>
      <c r="J2835" s="56" t="s">
        <v>476</v>
      </c>
      <c r="K2835" s="56" t="s">
        <v>52</v>
      </c>
      <c r="L2835" s="56">
        <v>0</v>
      </c>
      <c r="M2835" s="56" t="str">
        <f t="shared" si="88"/>
        <v>TB_ORD_RTN_DTL.CONF_QTY</v>
      </c>
      <c r="N2835" s="54" t="str">
        <f t="shared" si="89"/>
        <v>반품상세^TB_ORD_RTN_DTL^확정수량^CONF_QTY^^NUMBER^20,5^Y^0</v>
      </c>
    </row>
    <row r="2836" spans="1:14" x14ac:dyDescent="0.25">
      <c r="A2836" s="56" t="s">
        <v>678</v>
      </c>
      <c r="B2836" s="56"/>
      <c r="C2836" s="56" t="s">
        <v>286</v>
      </c>
      <c r="D2836" s="56" t="s">
        <v>287</v>
      </c>
      <c r="E2836" s="56" t="s">
        <v>2677</v>
      </c>
      <c r="F2836" s="56" t="s">
        <v>2678</v>
      </c>
      <c r="G2836" s="56"/>
      <c r="H2836" s="56"/>
      <c r="I2836" s="56" t="s">
        <v>110</v>
      </c>
      <c r="J2836" s="56" t="s">
        <v>476</v>
      </c>
      <c r="K2836" s="56" t="s">
        <v>52</v>
      </c>
      <c r="L2836" s="56">
        <v>0</v>
      </c>
      <c r="M2836" s="56" t="str">
        <f t="shared" si="88"/>
        <v>TB_ORD_RTN_DTL.CONF_UNIT_QTY</v>
      </c>
      <c r="N2836" s="54" t="str">
        <f t="shared" si="89"/>
        <v>반품상세^TB_ORD_RTN_DTL^확정단위수량^CONF_UNIT_QTY^^NUMBER^20,5^Y^0</v>
      </c>
    </row>
    <row r="2837" spans="1:14" x14ac:dyDescent="0.25">
      <c r="A2837" s="56" t="s">
        <v>678</v>
      </c>
      <c r="B2837" s="56"/>
      <c r="C2837" s="56" t="s">
        <v>286</v>
      </c>
      <c r="D2837" s="56" t="s">
        <v>287</v>
      </c>
      <c r="E2837" s="56" t="s">
        <v>2679</v>
      </c>
      <c r="F2837" s="56" t="s">
        <v>2680</v>
      </c>
      <c r="G2837" s="56"/>
      <c r="H2837" s="56"/>
      <c r="I2837" s="56" t="s">
        <v>110</v>
      </c>
      <c r="J2837" s="56" t="s">
        <v>476</v>
      </c>
      <c r="K2837" s="56" t="s">
        <v>52</v>
      </c>
      <c r="L2837" s="56">
        <v>0</v>
      </c>
      <c r="M2837" s="56" t="str">
        <f t="shared" si="88"/>
        <v>TB_ORD_RTN_DTL.DC_UPRC</v>
      </c>
      <c r="N2837" s="54" t="str">
        <f t="shared" si="89"/>
        <v>반품상세^TB_ORD_RTN_DTL^할인단가^DC_UPRC^^NUMBER^20,5^Y^0</v>
      </c>
    </row>
    <row r="2838" spans="1:14" x14ac:dyDescent="0.25">
      <c r="A2838" s="56" t="s">
        <v>678</v>
      </c>
      <c r="B2838" s="56"/>
      <c r="C2838" s="56" t="s">
        <v>286</v>
      </c>
      <c r="D2838" s="56" t="s">
        <v>287</v>
      </c>
      <c r="E2838" s="56" t="s">
        <v>2681</v>
      </c>
      <c r="F2838" s="56" t="s">
        <v>2682</v>
      </c>
      <c r="G2838" s="56"/>
      <c r="H2838" s="56"/>
      <c r="I2838" s="56" t="s">
        <v>110</v>
      </c>
      <c r="J2838" s="56" t="s">
        <v>476</v>
      </c>
      <c r="K2838" s="56" t="s">
        <v>52</v>
      </c>
      <c r="L2838" s="56">
        <v>0</v>
      </c>
      <c r="M2838" s="56" t="str">
        <f t="shared" si="88"/>
        <v>TB_ORD_RTN_DTL.CONF_UPRC</v>
      </c>
      <c r="N2838" s="54" t="str">
        <f t="shared" si="89"/>
        <v>반품상세^TB_ORD_RTN_DTL^확정단가^CONF_UPRC^^NUMBER^20,5^Y^0</v>
      </c>
    </row>
    <row r="2839" spans="1:14" x14ac:dyDescent="0.25">
      <c r="A2839" s="56" t="s">
        <v>678</v>
      </c>
      <c r="B2839" s="56"/>
      <c r="C2839" s="56" t="s">
        <v>286</v>
      </c>
      <c r="D2839" s="56" t="s">
        <v>287</v>
      </c>
      <c r="E2839" s="56" t="s">
        <v>2683</v>
      </c>
      <c r="F2839" s="56" t="s">
        <v>2684</v>
      </c>
      <c r="G2839" s="56"/>
      <c r="H2839" s="56"/>
      <c r="I2839" s="56" t="s">
        <v>110</v>
      </c>
      <c r="J2839" s="56" t="s">
        <v>476</v>
      </c>
      <c r="K2839" s="56" t="s">
        <v>52</v>
      </c>
      <c r="L2839" s="56">
        <v>0</v>
      </c>
      <c r="M2839" s="56" t="str">
        <f t="shared" si="88"/>
        <v>TB_ORD_RTN_DTL.CONF_SUPP_AMT</v>
      </c>
      <c r="N2839" s="54" t="str">
        <f t="shared" si="89"/>
        <v>반품상세^TB_ORD_RTN_DTL^확정공급금액^CONF_SUPP_AMT^^NUMBER^20,5^Y^0</v>
      </c>
    </row>
    <row r="2840" spans="1:14" x14ac:dyDescent="0.25">
      <c r="A2840" s="56" t="s">
        <v>678</v>
      </c>
      <c r="B2840" s="56"/>
      <c r="C2840" s="56" t="s">
        <v>286</v>
      </c>
      <c r="D2840" s="56" t="s">
        <v>287</v>
      </c>
      <c r="E2840" s="56" t="s">
        <v>2685</v>
      </c>
      <c r="F2840" s="56" t="s">
        <v>2686</v>
      </c>
      <c r="G2840" s="56"/>
      <c r="H2840" s="56"/>
      <c r="I2840" s="56" t="s">
        <v>110</v>
      </c>
      <c r="J2840" s="56" t="s">
        <v>476</v>
      </c>
      <c r="K2840" s="56" t="s">
        <v>52</v>
      </c>
      <c r="L2840" s="56">
        <v>0</v>
      </c>
      <c r="M2840" s="56" t="str">
        <f t="shared" si="88"/>
        <v>TB_ORD_RTN_DTL.CONF_VAT</v>
      </c>
      <c r="N2840" s="54" t="str">
        <f t="shared" si="89"/>
        <v>반품상세^TB_ORD_RTN_DTL^확정부가세액^CONF_VAT^^NUMBER^20,5^Y^0</v>
      </c>
    </row>
    <row r="2841" spans="1:14" x14ac:dyDescent="0.25">
      <c r="A2841" s="56" t="s">
        <v>678</v>
      </c>
      <c r="B2841" s="56"/>
      <c r="C2841" s="56" t="s">
        <v>286</v>
      </c>
      <c r="D2841" s="56" t="s">
        <v>287</v>
      </c>
      <c r="E2841" s="56" t="s">
        <v>2687</v>
      </c>
      <c r="F2841" s="56" t="s">
        <v>2688</v>
      </c>
      <c r="G2841" s="56"/>
      <c r="H2841" s="56"/>
      <c r="I2841" s="56" t="s">
        <v>110</v>
      </c>
      <c r="J2841" s="56" t="s">
        <v>476</v>
      </c>
      <c r="K2841" s="56" t="s">
        <v>52</v>
      </c>
      <c r="L2841" s="56">
        <v>0</v>
      </c>
      <c r="M2841" s="56" t="str">
        <f t="shared" si="88"/>
        <v>TB_ORD_RTN_DTL.CONF_TOT_AMT</v>
      </c>
      <c r="N2841" s="54" t="str">
        <f t="shared" si="89"/>
        <v>반품상세^TB_ORD_RTN_DTL^확정총금액^CONF_TOT_AMT^^NUMBER^20,5^Y^0</v>
      </c>
    </row>
    <row r="2842" spans="1:14" x14ac:dyDescent="0.25">
      <c r="A2842" s="56" t="s">
        <v>678</v>
      </c>
      <c r="B2842" s="56"/>
      <c r="C2842" s="56" t="s">
        <v>286</v>
      </c>
      <c r="D2842" s="56" t="s">
        <v>287</v>
      </c>
      <c r="E2842" s="56" t="s">
        <v>2461</v>
      </c>
      <c r="F2842" s="56" t="s">
        <v>2462</v>
      </c>
      <c r="G2842" s="56"/>
      <c r="H2842" s="56"/>
      <c r="I2842" s="56" t="s">
        <v>110</v>
      </c>
      <c r="J2842" s="56" t="s">
        <v>476</v>
      </c>
      <c r="K2842" s="56" t="s">
        <v>52</v>
      </c>
      <c r="L2842" s="56">
        <v>0</v>
      </c>
      <c r="M2842" s="56" t="str">
        <f t="shared" si="88"/>
        <v>TB_ORD_RTN_DTL.IN_QTY</v>
      </c>
      <c r="N2842" s="54" t="str">
        <f t="shared" si="89"/>
        <v>반품상세^TB_ORD_RTN_DTL^입고수량^IN_QTY^^NUMBER^20,5^Y^0</v>
      </c>
    </row>
    <row r="2843" spans="1:14" x14ac:dyDescent="0.25">
      <c r="A2843" s="56" t="s">
        <v>678</v>
      </c>
      <c r="B2843" s="56"/>
      <c r="C2843" s="56" t="s">
        <v>286</v>
      </c>
      <c r="D2843" s="56" t="s">
        <v>287</v>
      </c>
      <c r="E2843" s="56" t="s">
        <v>2689</v>
      </c>
      <c r="F2843" s="56" t="s">
        <v>2690</v>
      </c>
      <c r="G2843" s="56"/>
      <c r="H2843" s="56"/>
      <c r="I2843" s="56" t="s">
        <v>110</v>
      </c>
      <c r="J2843" s="56" t="s">
        <v>476</v>
      </c>
      <c r="K2843" s="56" t="s">
        <v>52</v>
      </c>
      <c r="L2843" s="56">
        <v>0</v>
      </c>
      <c r="M2843" s="56" t="str">
        <f t="shared" si="88"/>
        <v>TB_ORD_RTN_DTL.IN_UNIT_QTY</v>
      </c>
      <c r="N2843" s="54" t="str">
        <f t="shared" si="89"/>
        <v>반품상세^TB_ORD_RTN_DTL^입고단위수량^IN_UNIT_QTY^^NUMBER^20,5^Y^0</v>
      </c>
    </row>
    <row r="2844" spans="1:14" x14ac:dyDescent="0.25">
      <c r="A2844" s="56" t="s">
        <v>678</v>
      </c>
      <c r="B2844" s="56"/>
      <c r="C2844" s="56" t="s">
        <v>286</v>
      </c>
      <c r="D2844" s="56" t="s">
        <v>287</v>
      </c>
      <c r="E2844" s="56" t="s">
        <v>2691</v>
      </c>
      <c r="F2844" s="56" t="s">
        <v>2692</v>
      </c>
      <c r="G2844" s="56"/>
      <c r="H2844" s="56"/>
      <c r="I2844" s="56" t="s">
        <v>110</v>
      </c>
      <c r="J2844" s="56" t="s">
        <v>476</v>
      </c>
      <c r="K2844" s="56" t="s">
        <v>52</v>
      </c>
      <c r="L2844" s="56">
        <v>0</v>
      </c>
      <c r="M2844" s="56" t="str">
        <f t="shared" si="88"/>
        <v>TB_ORD_RTN_DTL.IN_UPRC</v>
      </c>
      <c r="N2844" s="54" t="str">
        <f t="shared" si="89"/>
        <v>반품상세^TB_ORD_RTN_DTL^입고단가^IN_UPRC^^NUMBER^20,5^Y^0</v>
      </c>
    </row>
    <row r="2845" spans="1:14" x14ac:dyDescent="0.25">
      <c r="A2845" s="56" t="s">
        <v>678</v>
      </c>
      <c r="B2845" s="56"/>
      <c r="C2845" s="56" t="s">
        <v>286</v>
      </c>
      <c r="D2845" s="56" t="s">
        <v>287</v>
      </c>
      <c r="E2845" s="56" t="s">
        <v>2419</v>
      </c>
      <c r="F2845" s="56" t="s">
        <v>2420</v>
      </c>
      <c r="G2845" s="56"/>
      <c r="H2845" s="56"/>
      <c r="I2845" s="56" t="s">
        <v>110</v>
      </c>
      <c r="J2845" s="56" t="s">
        <v>476</v>
      </c>
      <c r="K2845" s="56" t="s">
        <v>52</v>
      </c>
      <c r="L2845" s="56">
        <v>0</v>
      </c>
      <c r="M2845" s="56" t="str">
        <f t="shared" si="88"/>
        <v>TB_ORD_RTN_DTL.IN_SUPP_AMT</v>
      </c>
      <c r="N2845" s="54" t="str">
        <f t="shared" si="89"/>
        <v>반품상세^TB_ORD_RTN_DTL^입고공급금액^IN_SUPP_AMT^^NUMBER^20,5^Y^0</v>
      </c>
    </row>
    <row r="2846" spans="1:14" x14ac:dyDescent="0.25">
      <c r="A2846" s="56" t="s">
        <v>678</v>
      </c>
      <c r="B2846" s="56"/>
      <c r="C2846" s="56" t="s">
        <v>286</v>
      </c>
      <c r="D2846" s="56" t="s">
        <v>287</v>
      </c>
      <c r="E2846" s="56" t="s">
        <v>2421</v>
      </c>
      <c r="F2846" s="56" t="s">
        <v>2422</v>
      </c>
      <c r="G2846" s="56"/>
      <c r="H2846" s="56"/>
      <c r="I2846" s="56" t="s">
        <v>110</v>
      </c>
      <c r="J2846" s="56" t="s">
        <v>476</v>
      </c>
      <c r="K2846" s="56" t="s">
        <v>52</v>
      </c>
      <c r="L2846" s="56">
        <v>0</v>
      </c>
      <c r="M2846" s="56" t="str">
        <f t="shared" si="88"/>
        <v>TB_ORD_RTN_DTL.IN_VAT</v>
      </c>
      <c r="N2846" s="54" t="str">
        <f t="shared" si="89"/>
        <v>반품상세^TB_ORD_RTN_DTL^입고부가세액^IN_VAT^^NUMBER^20,5^Y^0</v>
      </c>
    </row>
    <row r="2847" spans="1:14" x14ac:dyDescent="0.25">
      <c r="A2847" s="56" t="s">
        <v>678</v>
      </c>
      <c r="B2847" s="56"/>
      <c r="C2847" s="56" t="s">
        <v>286</v>
      </c>
      <c r="D2847" s="56" t="s">
        <v>287</v>
      </c>
      <c r="E2847" s="56" t="s">
        <v>2693</v>
      </c>
      <c r="F2847" s="56" t="s">
        <v>2694</v>
      </c>
      <c r="G2847" s="56"/>
      <c r="H2847" s="56"/>
      <c r="I2847" s="56" t="s">
        <v>110</v>
      </c>
      <c r="J2847" s="56" t="s">
        <v>476</v>
      </c>
      <c r="K2847" s="56" t="s">
        <v>52</v>
      </c>
      <c r="L2847" s="56">
        <v>0</v>
      </c>
      <c r="M2847" s="56" t="str">
        <f t="shared" si="88"/>
        <v>TB_ORD_RTN_DTL.IN_TOT_AMT</v>
      </c>
      <c r="N2847" s="54" t="str">
        <f t="shared" si="89"/>
        <v>반품상세^TB_ORD_RTN_DTL^입고총금액^IN_TOT_AMT^^NUMBER^20,5^Y^0</v>
      </c>
    </row>
    <row r="2848" spans="1:14" x14ac:dyDescent="0.25">
      <c r="A2848" s="56" t="s">
        <v>678</v>
      </c>
      <c r="B2848" s="56"/>
      <c r="C2848" s="56" t="s">
        <v>286</v>
      </c>
      <c r="D2848" s="56" t="s">
        <v>287</v>
      </c>
      <c r="E2848" s="56" t="s">
        <v>2695</v>
      </c>
      <c r="F2848" s="56" t="s">
        <v>2696</v>
      </c>
      <c r="G2848" s="56"/>
      <c r="H2848" s="56"/>
      <c r="I2848" s="56" t="s">
        <v>37</v>
      </c>
      <c r="J2848" s="56">
        <v>20</v>
      </c>
      <c r="K2848" s="56"/>
      <c r="L2848" s="56"/>
      <c r="M2848" s="56" t="str">
        <f t="shared" si="88"/>
        <v>TB_ORD_RTN_DTL.RTN_REASON_CD</v>
      </c>
      <c r="N2848" s="54" t="str">
        <f t="shared" si="89"/>
        <v>반품상세^TB_ORD_RTN_DTL^반품사유코드^RTN_REASON_CD^^VARCHAR2^20^^</v>
      </c>
    </row>
    <row r="2849" spans="1:14" x14ac:dyDescent="0.25">
      <c r="A2849" s="56" t="s">
        <v>678</v>
      </c>
      <c r="B2849" s="56"/>
      <c r="C2849" s="56" t="s">
        <v>286</v>
      </c>
      <c r="D2849" s="56" t="s">
        <v>287</v>
      </c>
      <c r="E2849" s="56" t="s">
        <v>50</v>
      </c>
      <c r="F2849" s="56" t="s">
        <v>51</v>
      </c>
      <c r="G2849" s="56"/>
      <c r="H2849" s="56"/>
      <c r="I2849" s="56" t="s">
        <v>37</v>
      </c>
      <c r="J2849" s="56">
        <v>1</v>
      </c>
      <c r="K2849" s="56" t="s">
        <v>52</v>
      </c>
      <c r="L2849" s="56" t="s">
        <v>1276</v>
      </c>
      <c r="M2849" s="56" t="str">
        <f t="shared" si="88"/>
        <v>TB_ORD_RTN_DTL.USE_YN</v>
      </c>
      <c r="N2849" s="54" t="str">
        <f t="shared" si="89"/>
        <v>반품상세^TB_ORD_RTN_DTL^사용여부^USE_YN^^VARCHAR2^1^Y^'Y'</v>
      </c>
    </row>
    <row r="2850" spans="1:14" x14ac:dyDescent="0.25">
      <c r="A2850" s="56" t="s">
        <v>678</v>
      </c>
      <c r="B2850" s="56"/>
      <c r="C2850" s="56" t="s">
        <v>286</v>
      </c>
      <c r="D2850" s="56" t="s">
        <v>287</v>
      </c>
      <c r="E2850" s="56" t="s">
        <v>61</v>
      </c>
      <c r="F2850" s="56" t="s">
        <v>62</v>
      </c>
      <c r="G2850" s="56"/>
      <c r="H2850" s="56"/>
      <c r="I2850" s="56" t="s">
        <v>37</v>
      </c>
      <c r="J2850" s="56">
        <v>2000</v>
      </c>
      <c r="K2850" s="56"/>
      <c r="L2850" s="56"/>
      <c r="M2850" s="56" t="str">
        <f t="shared" si="88"/>
        <v>TB_ORD_RTN_DTL.REMARK</v>
      </c>
      <c r="N2850" s="54" t="str">
        <f t="shared" si="89"/>
        <v>반품상세^TB_ORD_RTN_DTL^비고^REMARK^^VARCHAR2^2000^^</v>
      </c>
    </row>
    <row r="2851" spans="1:14" x14ac:dyDescent="0.25">
      <c r="A2851" s="56" t="s">
        <v>678</v>
      </c>
      <c r="B2851" s="56"/>
      <c r="C2851" s="56" t="s">
        <v>286</v>
      </c>
      <c r="D2851" s="56" t="s">
        <v>287</v>
      </c>
      <c r="E2851" s="56" t="s">
        <v>53</v>
      </c>
      <c r="F2851" s="56" t="s">
        <v>54</v>
      </c>
      <c r="G2851" s="56"/>
      <c r="H2851" s="56"/>
      <c r="I2851" s="56" t="s">
        <v>37</v>
      </c>
      <c r="J2851" s="56">
        <v>14</v>
      </c>
      <c r="K2851" s="56" t="s">
        <v>52</v>
      </c>
      <c r="L2851" s="56"/>
      <c r="M2851" s="56" t="str">
        <f t="shared" si="88"/>
        <v>TB_ORD_RTN_DTL.REG_DTM</v>
      </c>
      <c r="N2851" s="54" t="str">
        <f t="shared" si="89"/>
        <v>반품상세^TB_ORD_RTN_DTL^등록일시^REG_DTM^^VARCHAR2^14^Y^</v>
      </c>
    </row>
    <row r="2852" spans="1:14" x14ac:dyDescent="0.25">
      <c r="A2852" s="56" t="s">
        <v>678</v>
      </c>
      <c r="B2852" s="56"/>
      <c r="C2852" s="56" t="s">
        <v>286</v>
      </c>
      <c r="D2852" s="56" t="s">
        <v>287</v>
      </c>
      <c r="E2852" s="56" t="s">
        <v>55</v>
      </c>
      <c r="F2852" s="56" t="s">
        <v>56</v>
      </c>
      <c r="G2852" s="56"/>
      <c r="H2852" s="56"/>
      <c r="I2852" s="56" t="s">
        <v>37</v>
      </c>
      <c r="J2852" s="56">
        <v>32</v>
      </c>
      <c r="K2852" s="56" t="s">
        <v>52</v>
      </c>
      <c r="L2852" s="56"/>
      <c r="M2852" s="56" t="str">
        <f t="shared" si="88"/>
        <v>TB_ORD_RTN_DTL.REGR_ID</v>
      </c>
      <c r="N2852" s="54" t="str">
        <f t="shared" si="89"/>
        <v>반품상세^TB_ORD_RTN_DTL^등록자ID^REGR_ID^^VARCHAR2^32^Y^</v>
      </c>
    </row>
    <row r="2853" spans="1:14" x14ac:dyDescent="0.25">
      <c r="A2853" s="56" t="s">
        <v>678</v>
      </c>
      <c r="B2853" s="56"/>
      <c r="C2853" s="56" t="s">
        <v>286</v>
      </c>
      <c r="D2853" s="56" t="s">
        <v>287</v>
      </c>
      <c r="E2853" s="56" t="s">
        <v>57</v>
      </c>
      <c r="F2853" s="56" t="s">
        <v>58</v>
      </c>
      <c r="G2853" s="56"/>
      <c r="H2853" s="56"/>
      <c r="I2853" s="56" t="s">
        <v>37</v>
      </c>
      <c r="J2853" s="56">
        <v>14</v>
      </c>
      <c r="K2853" s="56" t="s">
        <v>52</v>
      </c>
      <c r="L2853" s="56"/>
      <c r="M2853" s="56" t="str">
        <f t="shared" si="88"/>
        <v>TB_ORD_RTN_DTL.MOD_DTM</v>
      </c>
      <c r="N2853" s="54" t="str">
        <f t="shared" si="89"/>
        <v>반품상세^TB_ORD_RTN_DTL^수정일시^MOD_DTM^^VARCHAR2^14^Y^</v>
      </c>
    </row>
    <row r="2854" spans="1:14" x14ac:dyDescent="0.25">
      <c r="A2854" s="56" t="s">
        <v>678</v>
      </c>
      <c r="B2854" s="56"/>
      <c r="C2854" s="56" t="s">
        <v>286</v>
      </c>
      <c r="D2854" s="56" t="s">
        <v>287</v>
      </c>
      <c r="E2854" s="56" t="s">
        <v>59</v>
      </c>
      <c r="F2854" s="56" t="s">
        <v>60</v>
      </c>
      <c r="G2854" s="56"/>
      <c r="H2854" s="56"/>
      <c r="I2854" s="56" t="s">
        <v>37</v>
      </c>
      <c r="J2854" s="56">
        <v>32</v>
      </c>
      <c r="K2854" s="56" t="s">
        <v>52</v>
      </c>
      <c r="L2854" s="56"/>
      <c r="M2854" s="56" t="str">
        <f t="shared" si="88"/>
        <v>TB_ORD_RTN_DTL.MODR_ID</v>
      </c>
      <c r="N2854" s="54" t="str">
        <f t="shared" si="89"/>
        <v>반품상세^TB_ORD_RTN_DTL^수정자ID^MODR_ID^^VARCHAR2^32^Y^</v>
      </c>
    </row>
    <row r="2855" spans="1:14" x14ac:dyDescent="0.25">
      <c r="A2855" s="56" t="s">
        <v>678</v>
      </c>
      <c r="B2855" s="56"/>
      <c r="C2855" s="56" t="s">
        <v>1190</v>
      </c>
      <c r="D2855" s="56" t="s">
        <v>1191</v>
      </c>
      <c r="E2855" s="56" t="s">
        <v>2631</v>
      </c>
      <c r="F2855" s="56" t="s">
        <v>2632</v>
      </c>
      <c r="G2855" s="56" t="s">
        <v>52</v>
      </c>
      <c r="H2855" s="56"/>
      <c r="I2855" s="56" t="s">
        <v>37</v>
      </c>
      <c r="J2855" s="56">
        <v>20</v>
      </c>
      <c r="K2855" s="56" t="s">
        <v>52</v>
      </c>
      <c r="L2855" s="56"/>
      <c r="M2855" s="56" t="str">
        <f t="shared" si="88"/>
        <v>TB_ORD_RTN_STAT_LOG.RTN_NO</v>
      </c>
      <c r="N2855" s="54" t="str">
        <f t="shared" si="89"/>
        <v>반품상태이력^TB_ORD_RTN_STAT_LOG^반품번호^RTN_NO^Y^VARCHAR2^20^Y^</v>
      </c>
    </row>
    <row r="2856" spans="1:14" x14ac:dyDescent="0.25">
      <c r="A2856" s="56" t="s">
        <v>678</v>
      </c>
      <c r="B2856" s="56"/>
      <c r="C2856" s="56" t="s">
        <v>1190</v>
      </c>
      <c r="D2856" s="56" t="s">
        <v>1191</v>
      </c>
      <c r="E2856" s="56" t="s">
        <v>2697</v>
      </c>
      <c r="F2856" s="56" t="s">
        <v>2698</v>
      </c>
      <c r="G2856" s="56" t="s">
        <v>52</v>
      </c>
      <c r="H2856" s="56"/>
      <c r="I2856" s="56" t="s">
        <v>110</v>
      </c>
      <c r="J2856" s="56">
        <v>3</v>
      </c>
      <c r="K2856" s="56" t="s">
        <v>52</v>
      </c>
      <c r="L2856" s="56"/>
      <c r="M2856" s="56" t="str">
        <f t="shared" si="88"/>
        <v>TB_ORD_RTN_STAT_LOG.STAT_LOG_NO</v>
      </c>
      <c r="N2856" s="54" t="str">
        <f t="shared" si="89"/>
        <v>반품상태이력^TB_ORD_RTN_STAT_LOG^상태이력번호^STAT_LOG_NO^Y^NUMBER^3^Y^</v>
      </c>
    </row>
    <row r="2857" spans="1:14" x14ac:dyDescent="0.25">
      <c r="A2857" s="56" t="s">
        <v>678</v>
      </c>
      <c r="B2857" s="56"/>
      <c r="C2857" s="56" t="s">
        <v>1190</v>
      </c>
      <c r="D2857" s="56" t="s">
        <v>1191</v>
      </c>
      <c r="E2857" s="56" t="s">
        <v>2637</v>
      </c>
      <c r="F2857" s="56" t="s">
        <v>2638</v>
      </c>
      <c r="G2857" s="56"/>
      <c r="H2857" s="56"/>
      <c r="I2857" s="56" t="s">
        <v>37</v>
      </c>
      <c r="J2857" s="56">
        <v>20</v>
      </c>
      <c r="K2857" s="56"/>
      <c r="L2857" s="56"/>
      <c r="M2857" s="56" t="str">
        <f t="shared" si="88"/>
        <v>TB_ORD_RTN_STAT_LOG.RTN_STAT_CD</v>
      </c>
      <c r="N2857" s="54" t="str">
        <f t="shared" si="89"/>
        <v>반품상태이력^TB_ORD_RTN_STAT_LOG^반품상태코드^RTN_STAT_CD^^VARCHAR2^20^^</v>
      </c>
    </row>
    <row r="2858" spans="1:14" x14ac:dyDescent="0.25">
      <c r="A2858" s="56" t="s">
        <v>678</v>
      </c>
      <c r="B2858" s="56"/>
      <c r="C2858" s="56" t="s">
        <v>1190</v>
      </c>
      <c r="D2858" s="56" t="s">
        <v>1191</v>
      </c>
      <c r="E2858" s="56" t="s">
        <v>61</v>
      </c>
      <c r="F2858" s="56" t="s">
        <v>62</v>
      </c>
      <c r="G2858" s="56"/>
      <c r="H2858" s="56"/>
      <c r="I2858" s="56" t="s">
        <v>37</v>
      </c>
      <c r="J2858" s="56">
        <v>2000</v>
      </c>
      <c r="K2858" s="56"/>
      <c r="L2858" s="56"/>
      <c r="M2858" s="56" t="str">
        <f t="shared" si="88"/>
        <v>TB_ORD_RTN_STAT_LOG.REMARK</v>
      </c>
      <c r="N2858" s="54" t="str">
        <f t="shared" si="89"/>
        <v>반품상태이력^TB_ORD_RTN_STAT_LOG^비고^REMARK^^VARCHAR2^2000^^</v>
      </c>
    </row>
    <row r="2859" spans="1:14" x14ac:dyDescent="0.25">
      <c r="A2859" s="56" t="s">
        <v>678</v>
      </c>
      <c r="B2859" s="56"/>
      <c r="C2859" s="56" t="s">
        <v>1190</v>
      </c>
      <c r="D2859" s="56" t="s">
        <v>1191</v>
      </c>
      <c r="E2859" s="56" t="s">
        <v>53</v>
      </c>
      <c r="F2859" s="56" t="s">
        <v>54</v>
      </c>
      <c r="G2859" s="56"/>
      <c r="H2859" s="56"/>
      <c r="I2859" s="56" t="s">
        <v>37</v>
      </c>
      <c r="J2859" s="56">
        <v>14</v>
      </c>
      <c r="K2859" s="56" t="s">
        <v>52</v>
      </c>
      <c r="L2859" s="56"/>
      <c r="M2859" s="56" t="str">
        <f t="shared" si="88"/>
        <v>TB_ORD_RTN_STAT_LOG.REG_DTM</v>
      </c>
      <c r="N2859" s="54" t="str">
        <f t="shared" si="89"/>
        <v>반품상태이력^TB_ORD_RTN_STAT_LOG^등록일시^REG_DTM^^VARCHAR2^14^Y^</v>
      </c>
    </row>
    <row r="2860" spans="1:14" x14ac:dyDescent="0.25">
      <c r="A2860" s="56" t="s">
        <v>678</v>
      </c>
      <c r="B2860" s="56"/>
      <c r="C2860" s="56" t="s">
        <v>1190</v>
      </c>
      <c r="D2860" s="56" t="s">
        <v>1191</v>
      </c>
      <c r="E2860" s="56" t="s">
        <v>55</v>
      </c>
      <c r="F2860" s="56" t="s">
        <v>56</v>
      </c>
      <c r="G2860" s="56"/>
      <c r="H2860" s="56"/>
      <c r="I2860" s="56" t="s">
        <v>37</v>
      </c>
      <c r="J2860" s="56">
        <v>32</v>
      </c>
      <c r="K2860" s="56" t="s">
        <v>52</v>
      </c>
      <c r="L2860" s="56"/>
      <c r="M2860" s="56" t="str">
        <f t="shared" si="88"/>
        <v>TB_ORD_RTN_STAT_LOG.REGR_ID</v>
      </c>
      <c r="N2860" s="54" t="str">
        <f t="shared" si="89"/>
        <v>반품상태이력^TB_ORD_RTN_STAT_LOG^등록자ID^REGR_ID^^VARCHAR2^32^Y^</v>
      </c>
    </row>
    <row r="2861" spans="1:14" x14ac:dyDescent="0.25">
      <c r="A2861" s="56" t="s">
        <v>678</v>
      </c>
      <c r="B2861" s="56"/>
      <c r="C2861" s="56" t="s">
        <v>264</v>
      </c>
      <c r="D2861" s="56" t="s">
        <v>265</v>
      </c>
      <c r="E2861" s="56" t="s">
        <v>1774</v>
      </c>
      <c r="F2861" s="56" t="s">
        <v>1775</v>
      </c>
      <c r="G2861" s="56" t="s">
        <v>52</v>
      </c>
      <c r="H2861" s="56"/>
      <c r="I2861" s="56" t="s">
        <v>37</v>
      </c>
      <c r="J2861" s="56">
        <v>20</v>
      </c>
      <c r="K2861" s="56" t="s">
        <v>52</v>
      </c>
      <c r="L2861" s="56"/>
      <c r="M2861" s="56" t="str">
        <f t="shared" si="88"/>
        <v>TB_ORD_ORD.ORD_NO</v>
      </c>
      <c r="N2861" s="54" t="str">
        <f t="shared" si="89"/>
        <v>주문^TB_ORD_ORD^주문번호^ORD_NO^Y^VARCHAR2^20^Y^</v>
      </c>
    </row>
    <row r="2862" spans="1:14" x14ac:dyDescent="0.25">
      <c r="A2862" s="56" t="s">
        <v>678</v>
      </c>
      <c r="B2862" s="56"/>
      <c r="C2862" s="56" t="s">
        <v>264</v>
      </c>
      <c r="D2862" s="56" t="s">
        <v>265</v>
      </c>
      <c r="E2862" s="56" t="s">
        <v>2699</v>
      </c>
      <c r="F2862" s="56" t="s">
        <v>2700</v>
      </c>
      <c r="G2862" s="56"/>
      <c r="H2862" s="56"/>
      <c r="I2862" s="56" t="s">
        <v>37</v>
      </c>
      <c r="J2862" s="56">
        <v>8</v>
      </c>
      <c r="K2862" s="56" t="s">
        <v>52</v>
      </c>
      <c r="L2862" s="56"/>
      <c r="M2862" s="56" t="str">
        <f t="shared" si="88"/>
        <v>TB_ORD_ORD.ORD_DT</v>
      </c>
      <c r="N2862" s="54" t="str">
        <f t="shared" si="89"/>
        <v>주문^TB_ORD_ORD^주문일자^ORD_DT^^VARCHAR2^8^Y^</v>
      </c>
    </row>
    <row r="2863" spans="1:14" x14ac:dyDescent="0.25">
      <c r="A2863" s="56" t="s">
        <v>678</v>
      </c>
      <c r="B2863" s="56"/>
      <c r="C2863" s="56" t="s">
        <v>264</v>
      </c>
      <c r="D2863" s="56" t="s">
        <v>265</v>
      </c>
      <c r="E2863" s="56" t="s">
        <v>2701</v>
      </c>
      <c r="F2863" s="56" t="s">
        <v>2702</v>
      </c>
      <c r="G2863" s="56"/>
      <c r="H2863" s="56"/>
      <c r="I2863" s="56" t="s">
        <v>37</v>
      </c>
      <c r="J2863" s="56">
        <v>20</v>
      </c>
      <c r="K2863" s="56"/>
      <c r="L2863" s="56"/>
      <c r="M2863" s="56" t="str">
        <f t="shared" si="88"/>
        <v>TB_ORD_ORD.ORD_TP_CD</v>
      </c>
      <c r="N2863" s="54" t="str">
        <f t="shared" si="89"/>
        <v>주문^TB_ORD_ORD^주문유형코드^ORD_TP_CD^^VARCHAR2^20^^</v>
      </c>
    </row>
    <row r="2864" spans="1:14" x14ac:dyDescent="0.25">
      <c r="A2864" s="56" t="s">
        <v>678</v>
      </c>
      <c r="B2864" s="56"/>
      <c r="C2864" s="56" t="s">
        <v>264</v>
      </c>
      <c r="D2864" s="56" t="s">
        <v>265</v>
      </c>
      <c r="E2864" s="56" t="s">
        <v>2703</v>
      </c>
      <c r="F2864" s="56" t="s">
        <v>2704</v>
      </c>
      <c r="G2864" s="56"/>
      <c r="H2864" s="56"/>
      <c r="I2864" s="56" t="s">
        <v>37</v>
      </c>
      <c r="J2864" s="56">
        <v>20</v>
      </c>
      <c r="K2864" s="56"/>
      <c r="L2864" s="56"/>
      <c r="M2864" s="56" t="str">
        <f t="shared" si="88"/>
        <v>TB_ORD_ORD.ORD_DTL_TP_CD</v>
      </c>
      <c r="N2864" s="54" t="str">
        <f t="shared" si="89"/>
        <v>주문^TB_ORD_ORD^주문상세유형코드^ORD_DTL_TP_CD^^VARCHAR2^20^^</v>
      </c>
    </row>
    <row r="2865" spans="1:14" x14ac:dyDescent="0.25">
      <c r="A2865" s="56" t="s">
        <v>678</v>
      </c>
      <c r="B2865" s="56"/>
      <c r="C2865" s="56" t="s">
        <v>264</v>
      </c>
      <c r="D2865" s="56" t="s">
        <v>265</v>
      </c>
      <c r="E2865" s="56" t="s">
        <v>2705</v>
      </c>
      <c r="F2865" s="56" t="s">
        <v>2706</v>
      </c>
      <c r="G2865" s="56"/>
      <c r="H2865" s="56"/>
      <c r="I2865" s="56" t="s">
        <v>37</v>
      </c>
      <c r="J2865" s="56">
        <v>20</v>
      </c>
      <c r="K2865" s="56"/>
      <c r="L2865" s="56"/>
      <c r="M2865" s="56" t="str">
        <f t="shared" ref="M2865:M2928" si="90">CONCATENATE(D2865,".",F2865)</f>
        <v>TB_ORD_ORD.ORD_STAT_CD</v>
      </c>
      <c r="N2865" s="54" t="str">
        <f t="shared" si="89"/>
        <v>주문^TB_ORD_ORD^주문상태코드^ORD_STAT_CD^^VARCHAR2^20^^</v>
      </c>
    </row>
    <row r="2866" spans="1:14" x14ac:dyDescent="0.25">
      <c r="A2866" s="56" t="s">
        <v>678</v>
      </c>
      <c r="B2866" s="56"/>
      <c r="C2866" s="56" t="s">
        <v>264</v>
      </c>
      <c r="D2866" s="56" t="s">
        <v>265</v>
      </c>
      <c r="E2866" s="56" t="s">
        <v>2707</v>
      </c>
      <c r="F2866" s="56" t="s">
        <v>2708</v>
      </c>
      <c r="G2866" s="56"/>
      <c r="H2866" s="56"/>
      <c r="I2866" s="56" t="s">
        <v>37</v>
      </c>
      <c r="J2866" s="56">
        <v>8</v>
      </c>
      <c r="K2866" s="56"/>
      <c r="L2866" s="56"/>
      <c r="M2866" s="56" t="str">
        <f t="shared" si="90"/>
        <v>TB_ORD_ORD.ORD_REG_DT</v>
      </c>
      <c r="N2866" s="54" t="str">
        <f t="shared" si="89"/>
        <v>주문^TB_ORD_ORD^주문요청일자^ORD_REG_DT^^VARCHAR2^8^^</v>
      </c>
    </row>
    <row r="2867" spans="1:14" x14ac:dyDescent="0.25">
      <c r="A2867" s="56" t="s">
        <v>678</v>
      </c>
      <c r="B2867" s="56"/>
      <c r="C2867" s="56" t="s">
        <v>264</v>
      </c>
      <c r="D2867" s="56" t="s">
        <v>265</v>
      </c>
      <c r="E2867" s="56" t="s">
        <v>2709</v>
      </c>
      <c r="F2867" s="56" t="s">
        <v>2710</v>
      </c>
      <c r="G2867" s="56"/>
      <c r="H2867" s="56"/>
      <c r="I2867" s="56" t="s">
        <v>37</v>
      </c>
      <c r="J2867" s="56">
        <v>32</v>
      </c>
      <c r="K2867" s="56"/>
      <c r="L2867" s="56"/>
      <c r="M2867" s="56" t="str">
        <f t="shared" si="90"/>
        <v>TB_ORD_ORD.ORD_REG_ID</v>
      </c>
      <c r="N2867" s="54" t="str">
        <f t="shared" si="89"/>
        <v>주문^TB_ORD_ORD^주문요청ID^ORD_REG_ID^^VARCHAR2^32^^</v>
      </c>
    </row>
    <row r="2868" spans="1:14" x14ac:dyDescent="0.25">
      <c r="A2868" s="56" t="s">
        <v>678</v>
      </c>
      <c r="B2868" s="56"/>
      <c r="C2868" s="56" t="s">
        <v>264</v>
      </c>
      <c r="D2868" s="56" t="s">
        <v>265</v>
      </c>
      <c r="E2868" s="56" t="s">
        <v>2711</v>
      </c>
      <c r="F2868" s="56" t="s">
        <v>2712</v>
      </c>
      <c r="G2868" s="56"/>
      <c r="H2868" s="56"/>
      <c r="I2868" s="56" t="s">
        <v>37</v>
      </c>
      <c r="J2868" s="56">
        <v>8</v>
      </c>
      <c r="K2868" s="56"/>
      <c r="L2868" s="56"/>
      <c r="M2868" s="56" t="str">
        <f t="shared" si="90"/>
        <v>TB_ORD_ORD.ORD_CONF_DT</v>
      </c>
      <c r="N2868" s="54" t="str">
        <f t="shared" si="89"/>
        <v>주문^TB_ORD_ORD^주문확정일자^ORD_CONF_DT^^VARCHAR2^8^^</v>
      </c>
    </row>
    <row r="2869" spans="1:14" x14ac:dyDescent="0.25">
      <c r="A2869" s="56" t="s">
        <v>678</v>
      </c>
      <c r="B2869" s="56"/>
      <c r="C2869" s="56" t="s">
        <v>264</v>
      </c>
      <c r="D2869" s="56" t="s">
        <v>265</v>
      </c>
      <c r="E2869" s="56" t="s">
        <v>2713</v>
      </c>
      <c r="F2869" s="56" t="s">
        <v>2714</v>
      </c>
      <c r="G2869" s="56"/>
      <c r="H2869" s="56"/>
      <c r="I2869" s="56" t="s">
        <v>37</v>
      </c>
      <c r="J2869" s="56">
        <v>32</v>
      </c>
      <c r="K2869" s="56"/>
      <c r="L2869" s="56"/>
      <c r="M2869" s="56" t="str">
        <f t="shared" si="90"/>
        <v>TB_ORD_ORD.ORD_CONF_ID</v>
      </c>
      <c r="N2869" s="54" t="str">
        <f t="shared" si="89"/>
        <v>주문^TB_ORD_ORD^주문확정ID^ORD_CONF_ID^^VARCHAR2^32^^</v>
      </c>
    </row>
    <row r="2870" spans="1:14" x14ac:dyDescent="0.25">
      <c r="A2870" s="56" t="s">
        <v>678</v>
      </c>
      <c r="B2870" s="56"/>
      <c r="C2870" s="56" t="s">
        <v>264</v>
      </c>
      <c r="D2870" s="56" t="s">
        <v>265</v>
      </c>
      <c r="E2870" s="56" t="s">
        <v>2715</v>
      </c>
      <c r="F2870" s="56" t="s">
        <v>2716</v>
      </c>
      <c r="G2870" s="56"/>
      <c r="H2870" s="56"/>
      <c r="I2870" s="56" t="s">
        <v>37</v>
      </c>
      <c r="J2870" s="56">
        <v>8</v>
      </c>
      <c r="K2870" s="56"/>
      <c r="L2870" s="56"/>
      <c r="M2870" s="56" t="str">
        <f t="shared" si="90"/>
        <v>TB_ORD_ORD.OUT_CONF_DT</v>
      </c>
      <c r="N2870" s="54" t="str">
        <f t="shared" si="89"/>
        <v>주문^TB_ORD_ORD^출고확정일자^OUT_CONF_DT^^VARCHAR2^8^^</v>
      </c>
    </row>
    <row r="2871" spans="1:14" x14ac:dyDescent="0.25">
      <c r="A2871" s="56" t="s">
        <v>678</v>
      </c>
      <c r="B2871" s="56"/>
      <c r="C2871" s="56" t="s">
        <v>264</v>
      </c>
      <c r="D2871" s="56" t="s">
        <v>265</v>
      </c>
      <c r="E2871" s="56" t="s">
        <v>2717</v>
      </c>
      <c r="F2871" s="56" t="s">
        <v>2718</v>
      </c>
      <c r="G2871" s="56"/>
      <c r="H2871" s="56"/>
      <c r="I2871" s="56" t="s">
        <v>37</v>
      </c>
      <c r="J2871" s="56">
        <v>32</v>
      </c>
      <c r="K2871" s="56"/>
      <c r="L2871" s="56"/>
      <c r="M2871" s="56" t="str">
        <f t="shared" si="90"/>
        <v>TB_ORD_ORD.OUT_CONF_ID</v>
      </c>
      <c r="N2871" s="54" t="str">
        <f t="shared" si="89"/>
        <v>주문^TB_ORD_ORD^출고확정ID^OUT_CONF_ID^^VARCHAR2^32^^</v>
      </c>
    </row>
    <row r="2872" spans="1:14" x14ac:dyDescent="0.25">
      <c r="A2872" s="56" t="s">
        <v>678</v>
      </c>
      <c r="B2872" s="56"/>
      <c r="C2872" s="56" t="s">
        <v>264</v>
      </c>
      <c r="D2872" s="56" t="s">
        <v>265</v>
      </c>
      <c r="E2872" s="56" t="s">
        <v>472</v>
      </c>
      <c r="F2872" s="56" t="s">
        <v>64</v>
      </c>
      <c r="G2872" s="56"/>
      <c r="H2872" s="56"/>
      <c r="I2872" s="56" t="s">
        <v>37</v>
      </c>
      <c r="J2872" s="56">
        <v>10</v>
      </c>
      <c r="K2872" s="56" t="s">
        <v>52</v>
      </c>
      <c r="L2872" s="56"/>
      <c r="M2872" s="56" t="str">
        <f t="shared" si="90"/>
        <v>TB_ORD_ORD.SHOP_CD</v>
      </c>
      <c r="N2872" s="54" t="str">
        <f t="shared" si="89"/>
        <v>주문^TB_ORD_ORD^매장코드^SHOP_CD^^VARCHAR2^10^Y^</v>
      </c>
    </row>
    <row r="2873" spans="1:14" x14ac:dyDescent="0.25">
      <c r="A2873" s="56" t="s">
        <v>678</v>
      </c>
      <c r="B2873" s="56"/>
      <c r="C2873" s="56" t="s">
        <v>264</v>
      </c>
      <c r="D2873" s="56" t="s">
        <v>265</v>
      </c>
      <c r="E2873" s="56" t="s">
        <v>111</v>
      </c>
      <c r="F2873" s="56" t="s">
        <v>1353</v>
      </c>
      <c r="G2873" s="56"/>
      <c r="H2873" s="56"/>
      <c r="I2873" s="56" t="s">
        <v>37</v>
      </c>
      <c r="J2873" s="56">
        <v>10</v>
      </c>
      <c r="K2873" s="56"/>
      <c r="L2873" s="56"/>
      <c r="M2873" s="56" t="str">
        <f t="shared" si="90"/>
        <v>TB_ORD_ORD.DELV_GRP_CD</v>
      </c>
      <c r="N2873" s="54" t="str">
        <f t="shared" si="89"/>
        <v>주문^TB_ORD_ORD^배송그룹코드^DELV_GRP_CD^^VARCHAR2^10^^</v>
      </c>
    </row>
    <row r="2874" spans="1:14" x14ac:dyDescent="0.25">
      <c r="A2874" s="56" t="s">
        <v>678</v>
      </c>
      <c r="B2874" s="56"/>
      <c r="C2874" s="56" t="s">
        <v>264</v>
      </c>
      <c r="D2874" s="56" t="s">
        <v>265</v>
      </c>
      <c r="E2874" s="56" t="s">
        <v>2719</v>
      </c>
      <c r="F2874" s="56" t="s">
        <v>2720</v>
      </c>
      <c r="G2874" s="56"/>
      <c r="H2874" s="56"/>
      <c r="I2874" s="56" t="s">
        <v>37</v>
      </c>
      <c r="J2874" s="56">
        <v>20</v>
      </c>
      <c r="K2874" s="56"/>
      <c r="L2874" s="56"/>
      <c r="M2874" s="56" t="str">
        <f t="shared" si="90"/>
        <v>TB_ORD_ORD.DELV_TP_CD</v>
      </c>
      <c r="N2874" s="54" t="str">
        <f t="shared" si="89"/>
        <v>주문^TB_ORD_ORD^배송유형코드^DELV_TP_CD^^VARCHAR2^20^^</v>
      </c>
    </row>
    <row r="2875" spans="1:14" x14ac:dyDescent="0.25">
      <c r="A2875" s="56" t="s">
        <v>678</v>
      </c>
      <c r="B2875" s="56"/>
      <c r="C2875" s="56" t="s">
        <v>264</v>
      </c>
      <c r="D2875" s="56" t="s">
        <v>265</v>
      </c>
      <c r="E2875" s="56" t="s">
        <v>2721</v>
      </c>
      <c r="F2875" s="56" t="s">
        <v>2722</v>
      </c>
      <c r="G2875" s="56"/>
      <c r="H2875" s="56"/>
      <c r="I2875" s="56" t="s">
        <v>37</v>
      </c>
      <c r="J2875" s="56">
        <v>8</v>
      </c>
      <c r="K2875" s="56" t="s">
        <v>52</v>
      </c>
      <c r="L2875" s="56"/>
      <c r="M2875" s="56" t="str">
        <f t="shared" si="90"/>
        <v>TB_ORD_ORD.DELV_DT</v>
      </c>
      <c r="N2875" s="54" t="str">
        <f t="shared" si="89"/>
        <v>주문^TB_ORD_ORD^배송일자^DELV_DT^^VARCHAR2^8^Y^</v>
      </c>
    </row>
    <row r="2876" spans="1:14" x14ac:dyDescent="0.25">
      <c r="A2876" s="56" t="s">
        <v>678</v>
      </c>
      <c r="B2876" s="56"/>
      <c r="C2876" s="56" t="s">
        <v>264</v>
      </c>
      <c r="D2876" s="56" t="s">
        <v>265</v>
      </c>
      <c r="E2876" s="56" t="s">
        <v>2723</v>
      </c>
      <c r="F2876" s="56" t="s">
        <v>2724</v>
      </c>
      <c r="G2876" s="56"/>
      <c r="H2876" s="56"/>
      <c r="I2876" s="56" t="s">
        <v>37</v>
      </c>
      <c r="J2876" s="56">
        <v>6</v>
      </c>
      <c r="K2876" s="56"/>
      <c r="L2876" s="56"/>
      <c r="M2876" s="56" t="str">
        <f t="shared" si="90"/>
        <v>TB_ORD_ORD.DEST_ZIP_NO</v>
      </c>
      <c r="N2876" s="54" t="str">
        <f t="shared" si="89"/>
        <v>주문^TB_ORD_ORD^배송지우편번호^DEST_ZIP_NO^^VARCHAR2^6^^</v>
      </c>
    </row>
    <row r="2877" spans="1:14" x14ac:dyDescent="0.25">
      <c r="A2877" s="56" t="s">
        <v>678</v>
      </c>
      <c r="B2877" s="56"/>
      <c r="C2877" s="56" t="s">
        <v>264</v>
      </c>
      <c r="D2877" s="56" t="s">
        <v>265</v>
      </c>
      <c r="E2877" s="56" t="s">
        <v>2725</v>
      </c>
      <c r="F2877" s="56" t="s">
        <v>2726</v>
      </c>
      <c r="G2877" s="56"/>
      <c r="H2877" s="56"/>
      <c r="I2877" s="56" t="s">
        <v>37</v>
      </c>
      <c r="J2877" s="56">
        <v>300</v>
      </c>
      <c r="K2877" s="56"/>
      <c r="L2877" s="56"/>
      <c r="M2877" s="56" t="str">
        <f t="shared" si="90"/>
        <v>TB_ORD_ORD.DEST_ADDR</v>
      </c>
      <c r="N2877" s="54" t="str">
        <f t="shared" si="89"/>
        <v>주문^TB_ORD_ORD^배송지주소^DEST_ADDR^^VARCHAR2^300^^</v>
      </c>
    </row>
    <row r="2878" spans="1:14" x14ac:dyDescent="0.25">
      <c r="A2878" s="56" t="s">
        <v>678</v>
      </c>
      <c r="B2878" s="56"/>
      <c r="C2878" s="56" t="s">
        <v>264</v>
      </c>
      <c r="D2878" s="56" t="s">
        <v>265</v>
      </c>
      <c r="E2878" s="56" t="s">
        <v>2727</v>
      </c>
      <c r="F2878" s="56" t="s">
        <v>2728</v>
      </c>
      <c r="G2878" s="56"/>
      <c r="H2878" s="56"/>
      <c r="I2878" s="56" t="s">
        <v>37</v>
      </c>
      <c r="J2878" s="56">
        <v>300</v>
      </c>
      <c r="K2878" s="56"/>
      <c r="L2878" s="56"/>
      <c r="M2878" s="56" t="str">
        <f t="shared" si="90"/>
        <v>TB_ORD_ORD.DEST_DTL_ADDR</v>
      </c>
      <c r="N2878" s="54" t="str">
        <f t="shared" si="89"/>
        <v>주문^TB_ORD_ORD^배송지상세주소^DEST_DTL_ADDR^^VARCHAR2^300^^</v>
      </c>
    </row>
    <row r="2879" spans="1:14" x14ac:dyDescent="0.25">
      <c r="A2879" s="56" t="s">
        <v>678</v>
      </c>
      <c r="B2879" s="56"/>
      <c r="C2879" s="56" t="s">
        <v>264</v>
      </c>
      <c r="D2879" s="56" t="s">
        <v>265</v>
      </c>
      <c r="E2879" s="56" t="s">
        <v>2729</v>
      </c>
      <c r="F2879" s="56" t="s">
        <v>2730</v>
      </c>
      <c r="G2879" s="56"/>
      <c r="H2879" s="56"/>
      <c r="I2879" s="56" t="s">
        <v>37</v>
      </c>
      <c r="J2879" s="56">
        <v>20</v>
      </c>
      <c r="K2879" s="56"/>
      <c r="L2879" s="56"/>
      <c r="M2879" s="56" t="str">
        <f t="shared" si="90"/>
        <v>TB_ORD_ORD.DEST_TEL_NO</v>
      </c>
      <c r="N2879" s="54" t="str">
        <f t="shared" si="89"/>
        <v>주문^TB_ORD_ORD^배송지전화번호^DEST_TEL_NO^^VARCHAR2^20^^</v>
      </c>
    </row>
    <row r="2880" spans="1:14" x14ac:dyDescent="0.25">
      <c r="A2880" s="56" t="s">
        <v>678</v>
      </c>
      <c r="B2880" s="56"/>
      <c r="C2880" s="56" t="s">
        <v>264</v>
      </c>
      <c r="D2880" s="56" t="s">
        <v>265</v>
      </c>
      <c r="E2880" s="56" t="s">
        <v>2731</v>
      </c>
      <c r="F2880" s="56" t="s">
        <v>2732</v>
      </c>
      <c r="G2880" s="56"/>
      <c r="H2880" s="56"/>
      <c r="I2880" s="56" t="s">
        <v>37</v>
      </c>
      <c r="J2880" s="56">
        <v>20</v>
      </c>
      <c r="K2880" s="56"/>
      <c r="L2880" s="56"/>
      <c r="M2880" s="56" t="str">
        <f t="shared" si="90"/>
        <v>TB_ORD_ORD.DEST_ETC_TEL_NO</v>
      </c>
      <c r="N2880" s="54" t="str">
        <f t="shared" si="89"/>
        <v>주문^TB_ORD_ORD^배송지기타전화번호^DEST_ETC_TEL_NO^^VARCHAR2^20^^</v>
      </c>
    </row>
    <row r="2881" spans="1:14" x14ac:dyDescent="0.25">
      <c r="A2881" s="56" t="s">
        <v>678</v>
      </c>
      <c r="B2881" s="56"/>
      <c r="C2881" s="56" t="s">
        <v>264</v>
      </c>
      <c r="D2881" s="56" t="s">
        <v>265</v>
      </c>
      <c r="E2881" s="56" t="s">
        <v>2076</v>
      </c>
      <c r="F2881" s="56" t="s">
        <v>2077</v>
      </c>
      <c r="G2881" s="56"/>
      <c r="H2881" s="56"/>
      <c r="I2881" s="56" t="s">
        <v>37</v>
      </c>
      <c r="J2881" s="56">
        <v>1</v>
      </c>
      <c r="K2881" s="56" t="s">
        <v>52</v>
      </c>
      <c r="L2881" s="56" t="s">
        <v>1496</v>
      </c>
      <c r="M2881" s="56" t="str">
        <f t="shared" si="90"/>
        <v>TB_ORD_ORD.FREE_YN</v>
      </c>
      <c r="N2881" s="54" t="str">
        <f t="shared" si="89"/>
        <v>주문^TB_ORD_ORD^무상여부^FREE_YN^^VARCHAR2^1^Y^'N'</v>
      </c>
    </row>
    <row r="2882" spans="1:14" x14ac:dyDescent="0.25">
      <c r="A2882" s="56" t="s">
        <v>678</v>
      </c>
      <c r="B2882" s="56"/>
      <c r="C2882" s="56" t="s">
        <v>264</v>
      </c>
      <c r="D2882" s="56" t="s">
        <v>265</v>
      </c>
      <c r="E2882" s="56" t="s">
        <v>2733</v>
      </c>
      <c r="F2882" s="56" t="s">
        <v>2734</v>
      </c>
      <c r="G2882" s="56"/>
      <c r="H2882" s="56"/>
      <c r="I2882" s="56" t="s">
        <v>37</v>
      </c>
      <c r="J2882" s="56">
        <v>8</v>
      </c>
      <c r="K2882" s="56"/>
      <c r="L2882" s="56"/>
      <c r="M2882" s="56" t="str">
        <f t="shared" si="90"/>
        <v>TB_ORD_ORD.IN_DT</v>
      </c>
      <c r="N2882" s="54" t="str">
        <f t="shared" si="89"/>
        <v>주문^TB_ORD_ORD^입고일자^IN_DT^^VARCHAR2^8^^</v>
      </c>
    </row>
    <row r="2883" spans="1:14" x14ac:dyDescent="0.25">
      <c r="A2883" s="56" t="s">
        <v>678</v>
      </c>
      <c r="B2883" s="56"/>
      <c r="C2883" s="56" t="s">
        <v>264</v>
      </c>
      <c r="D2883" s="56" t="s">
        <v>265</v>
      </c>
      <c r="E2883" s="56" t="s">
        <v>2735</v>
      </c>
      <c r="F2883" s="56" t="s">
        <v>2736</v>
      </c>
      <c r="G2883" s="56"/>
      <c r="H2883" s="56"/>
      <c r="I2883" s="56" t="s">
        <v>37</v>
      </c>
      <c r="J2883" s="56">
        <v>20</v>
      </c>
      <c r="K2883" s="56"/>
      <c r="L2883" s="56"/>
      <c r="M2883" s="56" t="str">
        <f t="shared" si="90"/>
        <v>TB_ORD_ORD.BURDEN_TP_CD</v>
      </c>
      <c r="N2883" s="54" t="str">
        <f t="shared" ref="N2883:N2946" si="91">SUBSTITUTE(CONCATENATE(C2883,"^",D2883,"^",E2883,"^",F2883,"^",G2883,"^",I2883,"^",J2883,"^",K2883,"^",TRIM(L2883)),"~","-")</f>
        <v>주문^TB_ORD_ORD^부담유형코드^BURDEN_TP_CD^^VARCHAR2^20^^</v>
      </c>
    </row>
    <row r="2884" spans="1:14" x14ac:dyDescent="0.25">
      <c r="A2884" s="56" t="s">
        <v>678</v>
      </c>
      <c r="B2884" s="56"/>
      <c r="C2884" s="56" t="s">
        <v>264</v>
      </c>
      <c r="D2884" s="56" t="s">
        <v>265</v>
      </c>
      <c r="E2884" s="56" t="s">
        <v>1793</v>
      </c>
      <c r="F2884" s="56" t="s">
        <v>1794</v>
      </c>
      <c r="G2884" s="56"/>
      <c r="H2884" s="56"/>
      <c r="I2884" s="56" t="s">
        <v>110</v>
      </c>
      <c r="J2884" s="56" t="s">
        <v>1397</v>
      </c>
      <c r="K2884" s="56" t="s">
        <v>52</v>
      </c>
      <c r="L2884" s="56">
        <v>0</v>
      </c>
      <c r="M2884" s="56" t="str">
        <f t="shared" si="90"/>
        <v>TB_ORD_ORD.BURDEN_RATE</v>
      </c>
      <c r="N2884" s="54" t="str">
        <f t="shared" si="91"/>
        <v>주문^TB_ORD_ORD^부담율^BURDEN_RATE^^NUMBER^6,3^Y^0</v>
      </c>
    </row>
    <row r="2885" spans="1:14" x14ac:dyDescent="0.25">
      <c r="A2885" s="56" t="s">
        <v>678</v>
      </c>
      <c r="B2885" s="56"/>
      <c r="C2885" s="56" t="s">
        <v>264</v>
      </c>
      <c r="D2885" s="56" t="s">
        <v>265</v>
      </c>
      <c r="E2885" s="56" t="s">
        <v>1786</v>
      </c>
      <c r="F2885" s="56" t="s">
        <v>1787</v>
      </c>
      <c r="G2885" s="56"/>
      <c r="H2885" s="56"/>
      <c r="I2885" s="56" t="s">
        <v>37</v>
      </c>
      <c r="J2885" s="56">
        <v>20</v>
      </c>
      <c r="K2885" s="56"/>
      <c r="L2885" s="56"/>
      <c r="M2885" s="56" t="str">
        <f t="shared" si="90"/>
        <v>TB_ORD_ORD.MILG_NO</v>
      </c>
      <c r="N2885" s="54" t="str">
        <f t="shared" si="91"/>
        <v>주문^TB_ORD_ORD^마일리지번호^MILG_NO^^VARCHAR2^20^^</v>
      </c>
    </row>
    <row r="2886" spans="1:14" x14ac:dyDescent="0.25">
      <c r="A2886" s="56" t="s">
        <v>678</v>
      </c>
      <c r="B2886" s="56"/>
      <c r="C2886" s="56" t="s">
        <v>264</v>
      </c>
      <c r="D2886" s="56" t="s">
        <v>265</v>
      </c>
      <c r="E2886" s="56" t="s">
        <v>2737</v>
      </c>
      <c r="F2886" s="56" t="s">
        <v>2738</v>
      </c>
      <c r="G2886" s="56"/>
      <c r="H2886" s="56"/>
      <c r="I2886" s="56" t="s">
        <v>37</v>
      </c>
      <c r="J2886" s="56">
        <v>1</v>
      </c>
      <c r="K2886" s="56" t="s">
        <v>52</v>
      </c>
      <c r="L2886" s="56" t="s">
        <v>1496</v>
      </c>
      <c r="M2886" s="56" t="str">
        <f t="shared" si="90"/>
        <v>TB_ORD_ORD.NOR_ORD_ABLE_YN</v>
      </c>
      <c r="N2886" s="54" t="str">
        <f t="shared" si="91"/>
        <v>주문^TB_ORD_ORD^일반주문가능여부^NOR_ORD_ABLE_YN^^VARCHAR2^1^Y^'N'</v>
      </c>
    </row>
    <row r="2887" spans="1:14" x14ac:dyDescent="0.25">
      <c r="A2887" s="56" t="s">
        <v>678</v>
      </c>
      <c r="B2887" s="56"/>
      <c r="C2887" s="56" t="s">
        <v>264</v>
      </c>
      <c r="D2887" s="56" t="s">
        <v>265</v>
      </c>
      <c r="E2887" s="56" t="s">
        <v>1337</v>
      </c>
      <c r="F2887" s="56" t="s">
        <v>1338</v>
      </c>
      <c r="G2887" s="56"/>
      <c r="H2887" s="56"/>
      <c r="I2887" s="56" t="s">
        <v>37</v>
      </c>
      <c r="J2887" s="56">
        <v>10</v>
      </c>
      <c r="K2887" s="56"/>
      <c r="L2887" s="56"/>
      <c r="M2887" s="56" t="str">
        <f t="shared" si="90"/>
        <v>TB_ORD_ORD.VENDOR_CD</v>
      </c>
      <c r="N2887" s="54" t="str">
        <f t="shared" si="91"/>
        <v>주문^TB_ORD_ORD^거래처코드^VENDOR_CD^^VARCHAR2^10^^</v>
      </c>
    </row>
    <row r="2888" spans="1:14" x14ac:dyDescent="0.25">
      <c r="A2888" s="56" t="s">
        <v>678</v>
      </c>
      <c r="B2888" s="56"/>
      <c r="C2888" s="56" t="s">
        <v>264</v>
      </c>
      <c r="D2888" s="56" t="s">
        <v>265</v>
      </c>
      <c r="E2888" s="56" t="s">
        <v>1589</v>
      </c>
      <c r="F2888" s="56" t="s">
        <v>1590</v>
      </c>
      <c r="G2888" s="56"/>
      <c r="H2888" s="56"/>
      <c r="I2888" s="56" t="s">
        <v>37</v>
      </c>
      <c r="J2888" s="56">
        <v>10</v>
      </c>
      <c r="K2888" s="56"/>
      <c r="L2888" s="56"/>
      <c r="M2888" s="56" t="str">
        <f t="shared" si="90"/>
        <v>TB_ORD_ORD.TEAM_CD</v>
      </c>
      <c r="N2888" s="54" t="str">
        <f t="shared" si="91"/>
        <v>주문^TB_ORD_ORD^팀코드^TEAM_CD^^VARCHAR2^10^^</v>
      </c>
    </row>
    <row r="2889" spans="1:14" x14ac:dyDescent="0.25">
      <c r="A2889" s="56" t="s">
        <v>678</v>
      </c>
      <c r="B2889" s="56"/>
      <c r="C2889" s="56" t="s">
        <v>264</v>
      </c>
      <c r="D2889" s="56" t="s">
        <v>265</v>
      </c>
      <c r="E2889" s="56" t="s">
        <v>2739</v>
      </c>
      <c r="F2889" s="56" t="s">
        <v>2740</v>
      </c>
      <c r="G2889" s="56"/>
      <c r="H2889" s="56"/>
      <c r="I2889" s="56" t="s">
        <v>110</v>
      </c>
      <c r="J2889" s="56" t="s">
        <v>476</v>
      </c>
      <c r="K2889" s="56" t="s">
        <v>52</v>
      </c>
      <c r="L2889" s="56">
        <v>0</v>
      </c>
      <c r="M2889" s="56" t="str">
        <f t="shared" si="90"/>
        <v>TB_ORD_ORD.ORD_TOT_AMT</v>
      </c>
      <c r="N2889" s="54" t="str">
        <f t="shared" si="91"/>
        <v>주문^TB_ORD_ORD^주문총금액^ORD_TOT_AMT^^NUMBER^20,5^Y^0</v>
      </c>
    </row>
    <row r="2890" spans="1:14" x14ac:dyDescent="0.25">
      <c r="A2890" s="56" t="s">
        <v>678</v>
      </c>
      <c r="B2890" s="56"/>
      <c r="C2890" s="56" t="s">
        <v>264</v>
      </c>
      <c r="D2890" s="56" t="s">
        <v>265</v>
      </c>
      <c r="E2890" s="56" t="s">
        <v>2574</v>
      </c>
      <c r="F2890" s="56" t="s">
        <v>2575</v>
      </c>
      <c r="G2890" s="56"/>
      <c r="H2890" s="56"/>
      <c r="I2890" s="56" t="s">
        <v>37</v>
      </c>
      <c r="J2890" s="56">
        <v>10</v>
      </c>
      <c r="K2890" s="56"/>
      <c r="L2890" s="56"/>
      <c r="M2890" s="56" t="str">
        <f t="shared" si="90"/>
        <v>TB_ORD_ORD.PAY_TP_CD</v>
      </c>
      <c r="N2890" s="54" t="str">
        <f t="shared" si="91"/>
        <v>주문^TB_ORD_ORD^결제유형코드^PAY_TP_CD^^VARCHAR2^10^^</v>
      </c>
    </row>
    <row r="2891" spans="1:14" x14ac:dyDescent="0.25">
      <c r="A2891" s="56" t="s">
        <v>678</v>
      </c>
      <c r="B2891" s="56"/>
      <c r="C2891" s="56" t="s">
        <v>264</v>
      </c>
      <c r="D2891" s="56" t="s">
        <v>265</v>
      </c>
      <c r="E2891" s="56" t="s">
        <v>2361</v>
      </c>
      <c r="F2891" s="56" t="s">
        <v>2362</v>
      </c>
      <c r="G2891" s="56"/>
      <c r="H2891" s="56"/>
      <c r="I2891" s="56" t="s">
        <v>110</v>
      </c>
      <c r="J2891" s="56" t="s">
        <v>476</v>
      </c>
      <c r="K2891" s="56" t="s">
        <v>52</v>
      </c>
      <c r="L2891" s="56">
        <v>0</v>
      </c>
      <c r="M2891" s="56" t="str">
        <f t="shared" si="90"/>
        <v>TB_ORD_ORD.PAY_AMT</v>
      </c>
      <c r="N2891" s="54" t="str">
        <f t="shared" si="91"/>
        <v>주문^TB_ORD_ORD^결제금액^PAY_AMT^^NUMBER^20,5^Y^0</v>
      </c>
    </row>
    <row r="2892" spans="1:14" x14ac:dyDescent="0.25">
      <c r="A2892" s="56" t="s">
        <v>678</v>
      </c>
      <c r="B2892" s="56"/>
      <c r="C2892" s="56" t="s">
        <v>264</v>
      </c>
      <c r="D2892" s="56" t="s">
        <v>265</v>
      </c>
      <c r="E2892" s="56" t="s">
        <v>634</v>
      </c>
      <c r="F2892" s="56" t="s">
        <v>555</v>
      </c>
      <c r="G2892" s="56"/>
      <c r="H2892" s="56"/>
      <c r="I2892" s="56" t="s">
        <v>110</v>
      </c>
      <c r="J2892" s="56" t="s">
        <v>476</v>
      </c>
      <c r="K2892" s="56" t="s">
        <v>52</v>
      </c>
      <c r="L2892" s="56">
        <v>0</v>
      </c>
      <c r="M2892" s="56" t="str">
        <f t="shared" si="90"/>
        <v>TB_ORD_ORD.DEPOSIT_AMT</v>
      </c>
      <c r="N2892" s="54" t="str">
        <f t="shared" si="91"/>
        <v>주문^TB_ORD_ORD^입금금액^DEPOSIT_AMT^^NUMBER^20,5^Y^0</v>
      </c>
    </row>
    <row r="2893" spans="1:14" x14ac:dyDescent="0.25">
      <c r="A2893" s="56" t="s">
        <v>678</v>
      </c>
      <c r="B2893" s="56"/>
      <c r="C2893" s="56" t="s">
        <v>264</v>
      </c>
      <c r="D2893" s="56" t="s">
        <v>265</v>
      </c>
      <c r="E2893" s="56" t="s">
        <v>1498</v>
      </c>
      <c r="F2893" s="56" t="s">
        <v>1499</v>
      </c>
      <c r="G2893" s="56"/>
      <c r="H2893" s="56"/>
      <c r="I2893" s="56" t="s">
        <v>37</v>
      </c>
      <c r="J2893" s="56">
        <v>8</v>
      </c>
      <c r="K2893" s="56"/>
      <c r="L2893" s="56"/>
      <c r="M2893" s="56" t="str">
        <f t="shared" si="90"/>
        <v>TB_ORD_ORD.DEPOSIT_DT</v>
      </c>
      <c r="N2893" s="54" t="str">
        <f t="shared" si="91"/>
        <v>주문^TB_ORD_ORD^입금일자^DEPOSIT_DT^^VARCHAR2^8^^</v>
      </c>
    </row>
    <row r="2894" spans="1:14" x14ac:dyDescent="0.25">
      <c r="A2894" s="56" t="s">
        <v>678</v>
      </c>
      <c r="B2894" s="56"/>
      <c r="C2894" s="56" t="s">
        <v>264</v>
      </c>
      <c r="D2894" s="56" t="s">
        <v>265</v>
      </c>
      <c r="E2894" s="56" t="s">
        <v>2576</v>
      </c>
      <c r="F2894" s="56" t="s">
        <v>2577</v>
      </c>
      <c r="G2894" s="56"/>
      <c r="H2894" s="56"/>
      <c r="I2894" s="56" t="s">
        <v>37</v>
      </c>
      <c r="J2894" s="56">
        <v>1</v>
      </c>
      <c r="K2894" s="56" t="s">
        <v>52</v>
      </c>
      <c r="L2894" s="56" t="s">
        <v>1496</v>
      </c>
      <c r="M2894" s="56" t="str">
        <f t="shared" si="90"/>
        <v>TB_ORD_ORD.HAND_DEPOSIT_CHK_YN</v>
      </c>
      <c r="N2894" s="54" t="str">
        <f t="shared" si="91"/>
        <v>주문^TB_ORD_ORD^수기입금확인여부^HAND_DEPOSIT_CHK_YN^^VARCHAR2^1^Y^'N'</v>
      </c>
    </row>
    <row r="2895" spans="1:14" x14ac:dyDescent="0.25">
      <c r="A2895" s="56" t="s">
        <v>678</v>
      </c>
      <c r="B2895" s="56"/>
      <c r="C2895" s="56" t="s">
        <v>264</v>
      </c>
      <c r="D2895" s="56" t="s">
        <v>265</v>
      </c>
      <c r="E2895" s="56" t="s">
        <v>1505</v>
      </c>
      <c r="F2895" s="56" t="s">
        <v>1506</v>
      </c>
      <c r="G2895" s="56"/>
      <c r="H2895" s="56"/>
      <c r="I2895" s="56" t="s">
        <v>37</v>
      </c>
      <c r="J2895" s="56">
        <v>3</v>
      </c>
      <c r="K2895" s="56"/>
      <c r="L2895" s="56"/>
      <c r="M2895" s="56" t="str">
        <f t="shared" si="90"/>
        <v>TB_ORD_ORD.DEPOSIT_DIV_CD</v>
      </c>
      <c r="N2895" s="54" t="str">
        <f t="shared" si="91"/>
        <v>주문^TB_ORD_ORD^입금구분코드^DEPOSIT_DIV_CD^^VARCHAR2^3^^</v>
      </c>
    </row>
    <row r="2896" spans="1:14" x14ac:dyDescent="0.25">
      <c r="A2896" s="56" t="s">
        <v>678</v>
      </c>
      <c r="B2896" s="56"/>
      <c r="C2896" s="56" t="s">
        <v>264</v>
      </c>
      <c r="D2896" s="56" t="s">
        <v>265</v>
      </c>
      <c r="E2896" s="56" t="s">
        <v>2578</v>
      </c>
      <c r="F2896" s="56" t="s">
        <v>2579</v>
      </c>
      <c r="G2896" s="56"/>
      <c r="H2896" s="56"/>
      <c r="I2896" s="56" t="s">
        <v>37</v>
      </c>
      <c r="J2896" s="56">
        <v>40</v>
      </c>
      <c r="K2896" s="56"/>
      <c r="L2896" s="56"/>
      <c r="M2896" s="56" t="str">
        <f t="shared" si="90"/>
        <v>TB_ORD_ORD.ACCT_MNG_NO</v>
      </c>
      <c r="N2896" s="54" t="str">
        <f t="shared" si="91"/>
        <v>주문^TB_ORD_ORD^계좌관리번호^ACCT_MNG_NO^^VARCHAR2^40^^</v>
      </c>
    </row>
    <row r="2897" spans="1:14" x14ac:dyDescent="0.25">
      <c r="A2897" s="56" t="s">
        <v>678</v>
      </c>
      <c r="B2897" s="56"/>
      <c r="C2897" s="56" t="s">
        <v>264</v>
      </c>
      <c r="D2897" s="56" t="s">
        <v>265</v>
      </c>
      <c r="E2897" s="56" t="s">
        <v>2480</v>
      </c>
      <c r="F2897" s="56" t="s">
        <v>2481</v>
      </c>
      <c r="G2897" s="56"/>
      <c r="H2897" s="56"/>
      <c r="I2897" s="56" t="s">
        <v>37</v>
      </c>
      <c r="J2897" s="56">
        <v>10</v>
      </c>
      <c r="K2897" s="56"/>
      <c r="L2897" s="56"/>
      <c r="M2897" s="56" t="str">
        <f t="shared" si="90"/>
        <v>TB_ORD_ORD.WH_CD</v>
      </c>
      <c r="N2897" s="54" t="str">
        <f t="shared" si="91"/>
        <v>주문^TB_ORD_ORD^창고코드^WH_CD^^VARCHAR2^10^^</v>
      </c>
    </row>
    <row r="2898" spans="1:14" x14ac:dyDescent="0.25">
      <c r="A2898" s="56" t="s">
        <v>678</v>
      </c>
      <c r="B2898" s="56"/>
      <c r="C2898" s="56" t="s">
        <v>264</v>
      </c>
      <c r="D2898" s="56" t="s">
        <v>265</v>
      </c>
      <c r="E2898" s="56" t="s">
        <v>2639</v>
      </c>
      <c r="F2898" s="56" t="s">
        <v>2640</v>
      </c>
      <c r="G2898" s="56"/>
      <c r="H2898" s="56"/>
      <c r="I2898" s="56" t="s">
        <v>37</v>
      </c>
      <c r="J2898" s="56">
        <v>10</v>
      </c>
      <c r="K2898" s="56"/>
      <c r="L2898" s="56"/>
      <c r="M2898" s="56" t="str">
        <f t="shared" si="90"/>
        <v>TB_ORD_ORD.LOGIS_WH_CD</v>
      </c>
      <c r="N2898" s="54" t="str">
        <f t="shared" si="91"/>
        <v>주문^TB_ORD_ORD^물류창고코드^LOGIS_WH_CD^^VARCHAR2^10^^</v>
      </c>
    </row>
    <row r="2899" spans="1:14" x14ac:dyDescent="0.25">
      <c r="A2899" s="56" t="s">
        <v>678</v>
      </c>
      <c r="B2899" s="56"/>
      <c r="C2899" s="56" t="s">
        <v>264</v>
      </c>
      <c r="D2899" s="56" t="s">
        <v>265</v>
      </c>
      <c r="E2899" s="56" t="s">
        <v>2741</v>
      </c>
      <c r="F2899" s="56" t="s">
        <v>2742</v>
      </c>
      <c r="G2899" s="56"/>
      <c r="H2899" s="56"/>
      <c r="I2899" s="56" t="s">
        <v>37</v>
      </c>
      <c r="J2899" s="56">
        <v>20</v>
      </c>
      <c r="K2899" s="56"/>
      <c r="L2899" s="56"/>
      <c r="M2899" s="56" t="str">
        <f t="shared" si="90"/>
        <v>TB_ORD_ORD.ALLOC_NO</v>
      </c>
      <c r="N2899" s="54" t="str">
        <f t="shared" si="91"/>
        <v>주문^TB_ORD_ORD^할당번호^ALLOC_NO^^VARCHAR2^20^^</v>
      </c>
    </row>
    <row r="2900" spans="1:14" x14ac:dyDescent="0.25">
      <c r="A2900" s="56" t="s">
        <v>678</v>
      </c>
      <c r="B2900" s="56"/>
      <c r="C2900" s="56" t="s">
        <v>264</v>
      </c>
      <c r="D2900" s="56" t="s">
        <v>265</v>
      </c>
      <c r="E2900" s="56" t="s">
        <v>1408</v>
      </c>
      <c r="F2900" s="56" t="s">
        <v>1409</v>
      </c>
      <c r="G2900" s="56"/>
      <c r="H2900" s="56"/>
      <c r="I2900" s="56" t="s">
        <v>37</v>
      </c>
      <c r="J2900" s="56">
        <v>1</v>
      </c>
      <c r="K2900" s="56" t="s">
        <v>52</v>
      </c>
      <c r="L2900" s="56" t="s">
        <v>1276</v>
      </c>
      <c r="M2900" s="56" t="str">
        <f t="shared" si="90"/>
        <v>TB_ORD_ORD.PROM_APPLY_YN</v>
      </c>
      <c r="N2900" s="54" t="str">
        <f t="shared" si="91"/>
        <v>주문^TB_ORD_ORD^프로모션적용여부^PROM_APPLY_YN^^VARCHAR2^1^Y^'Y'</v>
      </c>
    </row>
    <row r="2901" spans="1:14" x14ac:dyDescent="0.25">
      <c r="A2901" s="56" t="s">
        <v>678</v>
      </c>
      <c r="B2901" s="56"/>
      <c r="C2901" s="56" t="s">
        <v>264</v>
      </c>
      <c r="D2901" s="56" t="s">
        <v>265</v>
      </c>
      <c r="E2901" s="56" t="s">
        <v>2743</v>
      </c>
      <c r="F2901" s="56" t="s">
        <v>2744</v>
      </c>
      <c r="G2901" s="56"/>
      <c r="H2901" s="56"/>
      <c r="I2901" s="56" t="s">
        <v>37</v>
      </c>
      <c r="J2901" s="56">
        <v>1</v>
      </c>
      <c r="K2901" s="56" t="s">
        <v>52</v>
      </c>
      <c r="L2901" s="56" t="s">
        <v>1496</v>
      </c>
      <c r="M2901" s="56" t="str">
        <f t="shared" si="90"/>
        <v>TB_ORD_ORD.EA_ORD_YN</v>
      </c>
      <c r="N2901" s="54" t="str">
        <f t="shared" si="91"/>
        <v>주문^TB_ORD_ORD^낱개주문여부^EA_ORD_YN^^VARCHAR2^1^Y^'N'</v>
      </c>
    </row>
    <row r="2902" spans="1:14" x14ac:dyDescent="0.25">
      <c r="A2902" s="56" t="s">
        <v>678</v>
      </c>
      <c r="B2902" s="56"/>
      <c r="C2902" s="56" t="s">
        <v>264</v>
      </c>
      <c r="D2902" s="56" t="s">
        <v>265</v>
      </c>
      <c r="E2902" s="56" t="s">
        <v>50</v>
      </c>
      <c r="F2902" s="56" t="s">
        <v>51</v>
      </c>
      <c r="G2902" s="56"/>
      <c r="H2902" s="56"/>
      <c r="I2902" s="56" t="s">
        <v>37</v>
      </c>
      <c r="J2902" s="56">
        <v>1</v>
      </c>
      <c r="K2902" s="56" t="s">
        <v>52</v>
      </c>
      <c r="L2902" s="56" t="s">
        <v>1276</v>
      </c>
      <c r="M2902" s="56" t="str">
        <f t="shared" si="90"/>
        <v>TB_ORD_ORD.USE_YN</v>
      </c>
      <c r="N2902" s="54" t="str">
        <f t="shared" si="91"/>
        <v>주문^TB_ORD_ORD^사용여부^USE_YN^^VARCHAR2^1^Y^'Y'</v>
      </c>
    </row>
    <row r="2903" spans="1:14" x14ac:dyDescent="0.25">
      <c r="A2903" s="56" t="s">
        <v>678</v>
      </c>
      <c r="B2903" s="56"/>
      <c r="C2903" s="56" t="s">
        <v>264</v>
      </c>
      <c r="D2903" s="56" t="s">
        <v>265</v>
      </c>
      <c r="E2903" s="56" t="s">
        <v>61</v>
      </c>
      <c r="F2903" s="56" t="s">
        <v>62</v>
      </c>
      <c r="G2903" s="56"/>
      <c r="H2903" s="56"/>
      <c r="I2903" s="56" t="s">
        <v>37</v>
      </c>
      <c r="J2903" s="56">
        <v>2000</v>
      </c>
      <c r="K2903" s="56"/>
      <c r="L2903" s="56"/>
      <c r="M2903" s="56" t="str">
        <f t="shared" si="90"/>
        <v>TB_ORD_ORD.REMARK</v>
      </c>
      <c r="N2903" s="54" t="str">
        <f t="shared" si="91"/>
        <v>주문^TB_ORD_ORD^비고^REMARK^^VARCHAR2^2000^^</v>
      </c>
    </row>
    <row r="2904" spans="1:14" x14ac:dyDescent="0.25">
      <c r="A2904" s="56" t="s">
        <v>678</v>
      </c>
      <c r="B2904" s="56"/>
      <c r="C2904" s="56" t="s">
        <v>264</v>
      </c>
      <c r="D2904" s="56" t="s">
        <v>265</v>
      </c>
      <c r="E2904" s="56" t="s">
        <v>53</v>
      </c>
      <c r="F2904" s="56" t="s">
        <v>54</v>
      </c>
      <c r="G2904" s="56"/>
      <c r="H2904" s="56"/>
      <c r="I2904" s="56" t="s">
        <v>37</v>
      </c>
      <c r="J2904" s="56">
        <v>14</v>
      </c>
      <c r="K2904" s="56" t="s">
        <v>52</v>
      </c>
      <c r="L2904" s="56"/>
      <c r="M2904" s="56" t="str">
        <f t="shared" si="90"/>
        <v>TB_ORD_ORD.REG_DTM</v>
      </c>
      <c r="N2904" s="54" t="str">
        <f t="shared" si="91"/>
        <v>주문^TB_ORD_ORD^등록일시^REG_DTM^^VARCHAR2^14^Y^</v>
      </c>
    </row>
    <row r="2905" spans="1:14" x14ac:dyDescent="0.25">
      <c r="A2905" s="56" t="s">
        <v>678</v>
      </c>
      <c r="B2905" s="56"/>
      <c r="C2905" s="56" t="s">
        <v>264</v>
      </c>
      <c r="D2905" s="56" t="s">
        <v>265</v>
      </c>
      <c r="E2905" s="56" t="s">
        <v>55</v>
      </c>
      <c r="F2905" s="56" t="s">
        <v>56</v>
      </c>
      <c r="G2905" s="56"/>
      <c r="H2905" s="56"/>
      <c r="I2905" s="56" t="s">
        <v>37</v>
      </c>
      <c r="J2905" s="56">
        <v>32</v>
      </c>
      <c r="K2905" s="56" t="s">
        <v>52</v>
      </c>
      <c r="L2905" s="56"/>
      <c r="M2905" s="56" t="str">
        <f t="shared" si="90"/>
        <v>TB_ORD_ORD.REGR_ID</v>
      </c>
      <c r="N2905" s="54" t="str">
        <f t="shared" si="91"/>
        <v>주문^TB_ORD_ORD^등록자ID^REGR_ID^^VARCHAR2^32^Y^</v>
      </c>
    </row>
    <row r="2906" spans="1:14" x14ac:dyDescent="0.25">
      <c r="A2906" s="56" t="s">
        <v>678</v>
      </c>
      <c r="B2906" s="56"/>
      <c r="C2906" s="56" t="s">
        <v>264</v>
      </c>
      <c r="D2906" s="56" t="s">
        <v>265</v>
      </c>
      <c r="E2906" s="56" t="s">
        <v>57</v>
      </c>
      <c r="F2906" s="56" t="s">
        <v>58</v>
      </c>
      <c r="G2906" s="56"/>
      <c r="H2906" s="56"/>
      <c r="I2906" s="56" t="s">
        <v>37</v>
      </c>
      <c r="J2906" s="56">
        <v>14</v>
      </c>
      <c r="K2906" s="56" t="s">
        <v>52</v>
      </c>
      <c r="L2906" s="56"/>
      <c r="M2906" s="56" t="str">
        <f t="shared" si="90"/>
        <v>TB_ORD_ORD.MOD_DTM</v>
      </c>
      <c r="N2906" s="54" t="str">
        <f t="shared" si="91"/>
        <v>주문^TB_ORD_ORD^수정일시^MOD_DTM^^VARCHAR2^14^Y^</v>
      </c>
    </row>
    <row r="2907" spans="1:14" x14ac:dyDescent="0.25">
      <c r="A2907" s="56" t="s">
        <v>678</v>
      </c>
      <c r="B2907" s="56"/>
      <c r="C2907" s="56" t="s">
        <v>264</v>
      </c>
      <c r="D2907" s="56" t="s">
        <v>265</v>
      </c>
      <c r="E2907" s="56" t="s">
        <v>59</v>
      </c>
      <c r="F2907" s="56" t="s">
        <v>60</v>
      </c>
      <c r="G2907" s="56"/>
      <c r="H2907" s="56"/>
      <c r="I2907" s="56" t="s">
        <v>37</v>
      </c>
      <c r="J2907" s="56">
        <v>32</v>
      </c>
      <c r="K2907" s="56" t="s">
        <v>52</v>
      </c>
      <c r="L2907" s="56"/>
      <c r="M2907" s="56" t="str">
        <f t="shared" si="90"/>
        <v>TB_ORD_ORD.MODR_ID</v>
      </c>
      <c r="N2907" s="54" t="str">
        <f t="shared" si="91"/>
        <v>주문^TB_ORD_ORD^수정자ID^MODR_ID^^VARCHAR2^32^Y^</v>
      </c>
    </row>
    <row r="2908" spans="1:14" x14ac:dyDescent="0.25">
      <c r="A2908" s="56" t="s">
        <v>678</v>
      </c>
      <c r="B2908" s="56"/>
      <c r="C2908" s="56" t="s">
        <v>264</v>
      </c>
      <c r="D2908" s="56" t="s">
        <v>265</v>
      </c>
      <c r="E2908" s="56" t="s">
        <v>2411</v>
      </c>
      <c r="F2908" s="56" t="s">
        <v>2412</v>
      </c>
      <c r="G2908" s="56"/>
      <c r="H2908" s="56"/>
      <c r="I2908" s="56" t="s">
        <v>110</v>
      </c>
      <c r="J2908" s="56" t="s">
        <v>476</v>
      </c>
      <c r="K2908" s="56" t="s">
        <v>52</v>
      </c>
      <c r="L2908" s="56">
        <v>0</v>
      </c>
      <c r="M2908" s="56" t="str">
        <f t="shared" si="90"/>
        <v>TB_ORD_ORD.OUT_AMT</v>
      </c>
      <c r="N2908" s="54" t="str">
        <f t="shared" si="91"/>
        <v>주문^TB_ORD_ORD^출고금액^OUT_AMT^^NUMBER^20,5^Y^0</v>
      </c>
    </row>
    <row r="2909" spans="1:14" x14ac:dyDescent="0.25">
      <c r="A2909" s="56" t="s">
        <v>678</v>
      </c>
      <c r="B2909" s="56"/>
      <c r="C2909" s="56" t="s">
        <v>264</v>
      </c>
      <c r="D2909" s="56" t="s">
        <v>265</v>
      </c>
      <c r="E2909" s="56" t="s">
        <v>2413</v>
      </c>
      <c r="F2909" s="56" t="s">
        <v>2414</v>
      </c>
      <c r="G2909" s="56"/>
      <c r="H2909" s="56"/>
      <c r="I2909" s="56" t="s">
        <v>110</v>
      </c>
      <c r="J2909" s="56" t="s">
        <v>476</v>
      </c>
      <c r="K2909" s="56" t="s">
        <v>52</v>
      </c>
      <c r="L2909" s="56">
        <v>0</v>
      </c>
      <c r="M2909" s="56" t="str">
        <f t="shared" si="90"/>
        <v>TB_ORD_ORD.OUT_SUPP_AMT</v>
      </c>
      <c r="N2909" s="54" t="str">
        <f t="shared" si="91"/>
        <v>주문^TB_ORD_ORD^출고공급금액^OUT_SUPP_AMT^^NUMBER^20,5^Y^0</v>
      </c>
    </row>
    <row r="2910" spans="1:14" x14ac:dyDescent="0.25">
      <c r="A2910" s="56" t="s">
        <v>678</v>
      </c>
      <c r="B2910" s="56"/>
      <c r="C2910" s="56" t="s">
        <v>264</v>
      </c>
      <c r="D2910" s="56" t="s">
        <v>265</v>
      </c>
      <c r="E2910" s="56" t="s">
        <v>2415</v>
      </c>
      <c r="F2910" s="56" t="s">
        <v>2416</v>
      </c>
      <c r="G2910" s="56"/>
      <c r="H2910" s="56"/>
      <c r="I2910" s="56" t="s">
        <v>110</v>
      </c>
      <c r="J2910" s="56" t="s">
        <v>476</v>
      </c>
      <c r="K2910" s="56" t="s">
        <v>52</v>
      </c>
      <c r="L2910" s="56">
        <v>0</v>
      </c>
      <c r="M2910" s="56" t="str">
        <f t="shared" si="90"/>
        <v>TB_ORD_ORD.OUT_VAT</v>
      </c>
      <c r="N2910" s="54" t="str">
        <f t="shared" si="91"/>
        <v>주문^TB_ORD_ORD^출고부가세액^OUT_VAT^^NUMBER^20,5^Y^0</v>
      </c>
    </row>
    <row r="2911" spans="1:14" x14ac:dyDescent="0.25">
      <c r="A2911" s="56" t="s">
        <v>678</v>
      </c>
      <c r="B2911" s="56"/>
      <c r="C2911" s="56" t="s">
        <v>264</v>
      </c>
      <c r="D2911" s="56" t="s">
        <v>265</v>
      </c>
      <c r="E2911" s="56" t="s">
        <v>2745</v>
      </c>
      <c r="F2911" s="56" t="s">
        <v>2746</v>
      </c>
      <c r="G2911" s="56"/>
      <c r="H2911" s="56"/>
      <c r="I2911" s="56" t="s">
        <v>110</v>
      </c>
      <c r="J2911" s="56" t="s">
        <v>476</v>
      </c>
      <c r="K2911" s="56" t="s">
        <v>52</v>
      </c>
      <c r="L2911" s="56">
        <v>0</v>
      </c>
      <c r="M2911" s="56" t="str">
        <f t="shared" si="90"/>
        <v>TB_ORD_ORD.LAST_PAY_AMT</v>
      </c>
      <c r="N2911" s="54" t="str">
        <f t="shared" si="91"/>
        <v>주문^TB_ORD_ORD^최종결제금액^LAST_PAY_AMT^^NUMBER^20,5^Y^0</v>
      </c>
    </row>
    <row r="2912" spans="1:14" x14ac:dyDescent="0.25">
      <c r="A2912" s="56" t="s">
        <v>678</v>
      </c>
      <c r="B2912" s="56"/>
      <c r="C2912" s="56" t="s">
        <v>270</v>
      </c>
      <c r="D2912" s="56" t="s">
        <v>271</v>
      </c>
      <c r="E2912" s="56" t="s">
        <v>1168</v>
      </c>
      <c r="F2912" s="56" t="s">
        <v>1169</v>
      </c>
      <c r="G2912" s="56" t="s">
        <v>52</v>
      </c>
      <c r="H2912" s="56"/>
      <c r="I2912" s="56" t="s">
        <v>37</v>
      </c>
      <c r="J2912" s="56">
        <v>10</v>
      </c>
      <c r="K2912" s="56" t="s">
        <v>52</v>
      </c>
      <c r="L2912" s="56"/>
      <c r="M2912" s="56" t="str">
        <f t="shared" si="90"/>
        <v>TB_ORD_ORD_DDL_TM.BRAND_CD</v>
      </c>
      <c r="N2912" s="54" t="str">
        <f t="shared" si="91"/>
        <v>주문마감시간^TB_ORD_ORD_DDL_TM^브랜드코드^BRAND_CD^Y^VARCHAR2^10^Y^</v>
      </c>
    </row>
    <row r="2913" spans="1:14" x14ac:dyDescent="0.25">
      <c r="A2913" s="56" t="s">
        <v>678</v>
      </c>
      <c r="B2913" s="56"/>
      <c r="C2913" s="56" t="s">
        <v>270</v>
      </c>
      <c r="D2913" s="56" t="s">
        <v>271</v>
      </c>
      <c r="E2913" s="56" t="s">
        <v>111</v>
      </c>
      <c r="F2913" s="56" t="s">
        <v>1353</v>
      </c>
      <c r="G2913" s="56" t="s">
        <v>52</v>
      </c>
      <c r="H2913" s="56"/>
      <c r="I2913" s="56" t="s">
        <v>37</v>
      </c>
      <c r="J2913" s="56">
        <v>10</v>
      </c>
      <c r="K2913" s="56" t="s">
        <v>52</v>
      </c>
      <c r="L2913" s="56"/>
      <c r="M2913" s="56" t="str">
        <f t="shared" si="90"/>
        <v>TB_ORD_ORD_DDL_TM.DELV_GRP_CD</v>
      </c>
      <c r="N2913" s="54" t="str">
        <f t="shared" si="91"/>
        <v>주문마감시간^TB_ORD_ORD_DDL_TM^배송그룹코드^DELV_GRP_CD^Y^VARCHAR2^10^Y^</v>
      </c>
    </row>
    <row r="2914" spans="1:14" x14ac:dyDescent="0.25">
      <c r="A2914" s="56" t="s">
        <v>678</v>
      </c>
      <c r="B2914" s="56"/>
      <c r="C2914" s="56" t="s">
        <v>270</v>
      </c>
      <c r="D2914" s="56" t="s">
        <v>271</v>
      </c>
      <c r="E2914" s="56" t="s">
        <v>101</v>
      </c>
      <c r="F2914" s="56" t="s">
        <v>102</v>
      </c>
      <c r="G2914" s="56" t="s">
        <v>52</v>
      </c>
      <c r="H2914" s="56"/>
      <c r="I2914" s="56" t="s">
        <v>37</v>
      </c>
      <c r="J2914" s="56">
        <v>10</v>
      </c>
      <c r="K2914" s="56"/>
      <c r="L2914" s="56"/>
      <c r="M2914" s="56" t="str">
        <f t="shared" si="90"/>
        <v>TB_ORD_ORD_DDL_TM.CHAIN_LCLS_CD</v>
      </c>
      <c r="N2914" s="54" t="str">
        <f t="shared" si="91"/>
        <v>주문마감시간^TB_ORD_ORD_DDL_TM^가맹대분류코드^CHAIN_LCLS_CD^Y^VARCHAR2^10^^</v>
      </c>
    </row>
    <row r="2915" spans="1:14" x14ac:dyDescent="0.25">
      <c r="A2915" s="56" t="s">
        <v>678</v>
      </c>
      <c r="B2915" s="56"/>
      <c r="C2915" s="56" t="s">
        <v>270</v>
      </c>
      <c r="D2915" s="56" t="s">
        <v>271</v>
      </c>
      <c r="E2915" s="56" t="s">
        <v>2747</v>
      </c>
      <c r="F2915" s="56" t="s">
        <v>2748</v>
      </c>
      <c r="G2915" s="56" t="s">
        <v>52</v>
      </c>
      <c r="H2915" s="56"/>
      <c r="I2915" s="56" t="s">
        <v>37</v>
      </c>
      <c r="J2915" s="56">
        <v>1</v>
      </c>
      <c r="K2915" s="56"/>
      <c r="L2915" s="56"/>
      <c r="M2915" s="56" t="str">
        <f t="shared" si="90"/>
        <v>TB_ORD_ORD_DDL_TM.DDL_DAY</v>
      </c>
      <c r="N2915" s="54" t="str">
        <f t="shared" si="91"/>
        <v>주문마감시간^TB_ORD_ORD_DDL_TM^마감요일^DDL_DAY^Y^VARCHAR2^1^^</v>
      </c>
    </row>
    <row r="2916" spans="1:14" x14ac:dyDescent="0.25">
      <c r="A2916" s="56" t="s">
        <v>678</v>
      </c>
      <c r="B2916" s="56"/>
      <c r="C2916" s="56" t="s">
        <v>270</v>
      </c>
      <c r="D2916" s="56" t="s">
        <v>271</v>
      </c>
      <c r="E2916" s="56" t="s">
        <v>2749</v>
      </c>
      <c r="F2916" s="56" t="s">
        <v>2750</v>
      </c>
      <c r="G2916" s="56"/>
      <c r="H2916" s="56"/>
      <c r="I2916" s="56" t="s">
        <v>37</v>
      </c>
      <c r="J2916" s="56">
        <v>1</v>
      </c>
      <c r="K2916" s="56"/>
      <c r="L2916" s="56"/>
      <c r="M2916" s="56" t="str">
        <f t="shared" si="90"/>
        <v>TB_ORD_ORD_DDL_TM.DELV_DAY</v>
      </c>
      <c r="N2916" s="54" t="str">
        <f t="shared" si="91"/>
        <v>주문마감시간^TB_ORD_ORD_DDL_TM^배송요일^DELV_DAY^^VARCHAR2^1^^</v>
      </c>
    </row>
    <row r="2917" spans="1:14" x14ac:dyDescent="0.25">
      <c r="A2917" s="56" t="s">
        <v>678</v>
      </c>
      <c r="B2917" s="56"/>
      <c r="C2917" s="56" t="s">
        <v>270</v>
      </c>
      <c r="D2917" s="56" t="s">
        <v>271</v>
      </c>
      <c r="E2917" s="56" t="s">
        <v>2751</v>
      </c>
      <c r="F2917" s="56" t="s">
        <v>2752</v>
      </c>
      <c r="G2917" s="56"/>
      <c r="H2917" s="56"/>
      <c r="I2917" s="56" t="s">
        <v>37</v>
      </c>
      <c r="J2917" s="56">
        <v>6</v>
      </c>
      <c r="K2917" s="56"/>
      <c r="L2917" s="56"/>
      <c r="M2917" s="56" t="str">
        <f t="shared" si="90"/>
        <v>TB_ORD_ORD_DDL_TM.DDL_TM</v>
      </c>
      <c r="N2917" s="54" t="str">
        <f t="shared" si="91"/>
        <v>주문마감시간^TB_ORD_ORD_DDL_TM^마감시간^DDL_TM^^VARCHAR2^6^^</v>
      </c>
    </row>
    <row r="2918" spans="1:14" x14ac:dyDescent="0.25">
      <c r="A2918" s="56" t="s">
        <v>678</v>
      </c>
      <c r="B2918" s="56"/>
      <c r="C2918" s="56" t="s">
        <v>270</v>
      </c>
      <c r="D2918" s="56" t="s">
        <v>271</v>
      </c>
      <c r="E2918" s="56" t="s">
        <v>50</v>
      </c>
      <c r="F2918" s="56" t="s">
        <v>51</v>
      </c>
      <c r="G2918" s="56"/>
      <c r="H2918" s="56"/>
      <c r="I2918" s="56" t="s">
        <v>37</v>
      </c>
      <c r="J2918" s="56">
        <v>1</v>
      </c>
      <c r="K2918" s="56" t="s">
        <v>52</v>
      </c>
      <c r="L2918" s="56" t="s">
        <v>1276</v>
      </c>
      <c r="M2918" s="56" t="str">
        <f t="shared" si="90"/>
        <v>TB_ORD_ORD_DDL_TM.USE_YN</v>
      </c>
      <c r="N2918" s="54" t="str">
        <f t="shared" si="91"/>
        <v>주문마감시간^TB_ORD_ORD_DDL_TM^사용여부^USE_YN^^VARCHAR2^1^Y^'Y'</v>
      </c>
    </row>
    <row r="2919" spans="1:14" x14ac:dyDescent="0.25">
      <c r="A2919" s="56" t="s">
        <v>678</v>
      </c>
      <c r="B2919" s="56"/>
      <c r="C2919" s="56" t="s">
        <v>270</v>
      </c>
      <c r="D2919" s="56" t="s">
        <v>271</v>
      </c>
      <c r="E2919" s="56" t="s">
        <v>53</v>
      </c>
      <c r="F2919" s="56" t="s">
        <v>54</v>
      </c>
      <c r="G2919" s="56"/>
      <c r="H2919" s="56"/>
      <c r="I2919" s="56" t="s">
        <v>37</v>
      </c>
      <c r="J2919" s="56">
        <v>14</v>
      </c>
      <c r="K2919" s="56" t="s">
        <v>52</v>
      </c>
      <c r="L2919" s="56"/>
      <c r="M2919" s="56" t="str">
        <f t="shared" si="90"/>
        <v>TB_ORD_ORD_DDL_TM.REG_DTM</v>
      </c>
      <c r="N2919" s="54" t="str">
        <f t="shared" si="91"/>
        <v>주문마감시간^TB_ORD_ORD_DDL_TM^등록일시^REG_DTM^^VARCHAR2^14^Y^</v>
      </c>
    </row>
    <row r="2920" spans="1:14" x14ac:dyDescent="0.25">
      <c r="A2920" s="56" t="s">
        <v>678</v>
      </c>
      <c r="B2920" s="56"/>
      <c r="C2920" s="56" t="s">
        <v>270</v>
      </c>
      <c r="D2920" s="56" t="s">
        <v>271</v>
      </c>
      <c r="E2920" s="56" t="s">
        <v>55</v>
      </c>
      <c r="F2920" s="56" t="s">
        <v>56</v>
      </c>
      <c r="G2920" s="56"/>
      <c r="H2920" s="56"/>
      <c r="I2920" s="56" t="s">
        <v>37</v>
      </c>
      <c r="J2920" s="56">
        <v>32</v>
      </c>
      <c r="K2920" s="56" t="s">
        <v>52</v>
      </c>
      <c r="L2920" s="56"/>
      <c r="M2920" s="56" t="str">
        <f t="shared" si="90"/>
        <v>TB_ORD_ORD_DDL_TM.REGR_ID</v>
      </c>
      <c r="N2920" s="54" t="str">
        <f t="shared" si="91"/>
        <v>주문마감시간^TB_ORD_ORD_DDL_TM^등록자ID^REGR_ID^^VARCHAR2^32^Y^</v>
      </c>
    </row>
    <row r="2921" spans="1:14" x14ac:dyDescent="0.25">
      <c r="A2921" s="56" t="s">
        <v>678</v>
      </c>
      <c r="B2921" s="56"/>
      <c r="C2921" s="56" t="s">
        <v>270</v>
      </c>
      <c r="D2921" s="56" t="s">
        <v>271</v>
      </c>
      <c r="E2921" s="56" t="s">
        <v>57</v>
      </c>
      <c r="F2921" s="56" t="s">
        <v>58</v>
      </c>
      <c r="G2921" s="56"/>
      <c r="H2921" s="56"/>
      <c r="I2921" s="56" t="s">
        <v>37</v>
      </c>
      <c r="J2921" s="56">
        <v>14</v>
      </c>
      <c r="K2921" s="56" t="s">
        <v>52</v>
      </c>
      <c r="L2921" s="56"/>
      <c r="M2921" s="56" t="str">
        <f t="shared" si="90"/>
        <v>TB_ORD_ORD_DDL_TM.MOD_DTM</v>
      </c>
      <c r="N2921" s="54" t="str">
        <f t="shared" si="91"/>
        <v>주문마감시간^TB_ORD_ORD_DDL_TM^수정일시^MOD_DTM^^VARCHAR2^14^Y^</v>
      </c>
    </row>
    <row r="2922" spans="1:14" x14ac:dyDescent="0.25">
      <c r="A2922" s="56" t="s">
        <v>678</v>
      </c>
      <c r="B2922" s="56"/>
      <c r="C2922" s="56" t="s">
        <v>270</v>
      </c>
      <c r="D2922" s="56" t="s">
        <v>271</v>
      </c>
      <c r="E2922" s="56" t="s">
        <v>59</v>
      </c>
      <c r="F2922" s="56" t="s">
        <v>60</v>
      </c>
      <c r="G2922" s="56"/>
      <c r="H2922" s="56"/>
      <c r="I2922" s="56" t="s">
        <v>37</v>
      </c>
      <c r="J2922" s="56">
        <v>32</v>
      </c>
      <c r="K2922" s="56" t="s">
        <v>52</v>
      </c>
      <c r="L2922" s="56"/>
      <c r="M2922" s="56" t="str">
        <f t="shared" si="90"/>
        <v>TB_ORD_ORD_DDL_TM.MODR_ID</v>
      </c>
      <c r="N2922" s="54" t="str">
        <f t="shared" si="91"/>
        <v>주문마감시간^TB_ORD_ORD_DDL_TM^수정자ID^MODR_ID^^VARCHAR2^32^Y^</v>
      </c>
    </row>
    <row r="2923" spans="1:14" x14ac:dyDescent="0.25">
      <c r="A2923" s="56" t="s">
        <v>678</v>
      </c>
      <c r="B2923" s="56"/>
      <c r="C2923" s="56" t="s">
        <v>266</v>
      </c>
      <c r="D2923" s="56" t="s">
        <v>267</v>
      </c>
      <c r="E2923" s="56" t="s">
        <v>1774</v>
      </c>
      <c r="F2923" s="56" t="s">
        <v>1775</v>
      </c>
      <c r="G2923" s="56" t="s">
        <v>52</v>
      </c>
      <c r="H2923" s="56"/>
      <c r="I2923" s="56" t="s">
        <v>37</v>
      </c>
      <c r="J2923" s="56">
        <v>20</v>
      </c>
      <c r="K2923" s="56" t="s">
        <v>52</v>
      </c>
      <c r="L2923" s="56"/>
      <c r="M2923" s="56" t="str">
        <f t="shared" si="90"/>
        <v>TB_ORD_ORD_DTL.ORD_NO</v>
      </c>
      <c r="N2923" s="54" t="str">
        <f t="shared" si="91"/>
        <v>주문상세^TB_ORD_ORD_DTL^주문번호^ORD_NO^Y^VARCHAR2^20^Y^</v>
      </c>
    </row>
    <row r="2924" spans="1:14" x14ac:dyDescent="0.25">
      <c r="A2924" s="56" t="s">
        <v>678</v>
      </c>
      <c r="B2924" s="56"/>
      <c r="C2924" s="56" t="s">
        <v>266</v>
      </c>
      <c r="D2924" s="56" t="s">
        <v>267</v>
      </c>
      <c r="E2924" s="56" t="s">
        <v>2753</v>
      </c>
      <c r="F2924" s="56" t="s">
        <v>2754</v>
      </c>
      <c r="G2924" s="56" t="s">
        <v>52</v>
      </c>
      <c r="H2924" s="56"/>
      <c r="I2924" s="56" t="s">
        <v>37</v>
      </c>
      <c r="J2924" s="56">
        <v>5</v>
      </c>
      <c r="K2924" s="56"/>
      <c r="L2924" s="56"/>
      <c r="M2924" s="56" t="str">
        <f t="shared" si="90"/>
        <v>TB_ORD_ORD_DTL.ORD_DTL_NO</v>
      </c>
      <c r="N2924" s="54" t="str">
        <f t="shared" si="91"/>
        <v>주문상세^TB_ORD_ORD_DTL^주문상세번호^ORD_DTL_NO^Y^VARCHAR2^5^^</v>
      </c>
    </row>
    <row r="2925" spans="1:14" x14ac:dyDescent="0.25">
      <c r="A2925" s="56" t="s">
        <v>678</v>
      </c>
      <c r="B2925" s="56"/>
      <c r="C2925" s="56" t="s">
        <v>266</v>
      </c>
      <c r="D2925" s="56" t="s">
        <v>267</v>
      </c>
      <c r="E2925" s="56" t="s">
        <v>829</v>
      </c>
      <c r="F2925" s="56" t="s">
        <v>838</v>
      </c>
      <c r="G2925" s="56"/>
      <c r="H2925" s="56"/>
      <c r="I2925" s="56" t="s">
        <v>37</v>
      </c>
      <c r="J2925" s="56">
        <v>20</v>
      </c>
      <c r="K2925" s="56" t="s">
        <v>52</v>
      </c>
      <c r="L2925" s="56"/>
      <c r="M2925" s="56" t="str">
        <f t="shared" si="90"/>
        <v>TB_ORD_ORD_DTL.ITEM_CD</v>
      </c>
      <c r="N2925" s="54" t="str">
        <f t="shared" si="91"/>
        <v>주문상세^TB_ORD_ORD_DTL^품목코드^ITEM_CD^^VARCHAR2^20^Y^</v>
      </c>
    </row>
    <row r="2926" spans="1:14" x14ac:dyDescent="0.25">
      <c r="A2926" s="56" t="s">
        <v>678</v>
      </c>
      <c r="B2926" s="56"/>
      <c r="C2926" s="56" t="s">
        <v>266</v>
      </c>
      <c r="D2926" s="56" t="s">
        <v>267</v>
      </c>
      <c r="E2926" s="56" t="s">
        <v>2486</v>
      </c>
      <c r="F2926" s="56" t="s">
        <v>2487</v>
      </c>
      <c r="G2926" s="56"/>
      <c r="H2926" s="56"/>
      <c r="I2926" s="56" t="s">
        <v>37</v>
      </c>
      <c r="J2926" s="56">
        <v>20</v>
      </c>
      <c r="K2926" s="56" t="s">
        <v>52</v>
      </c>
      <c r="L2926" s="56"/>
      <c r="M2926" s="56" t="str">
        <f t="shared" si="90"/>
        <v>TB_ORD_ORD_DTL.UNIT_CD</v>
      </c>
      <c r="N2926" s="54" t="str">
        <f t="shared" si="91"/>
        <v>주문상세^TB_ORD_ORD_DTL^단위코드^UNIT_CD^^VARCHAR2^20^Y^</v>
      </c>
    </row>
    <row r="2927" spans="1:14" x14ac:dyDescent="0.25">
      <c r="A2927" s="56" t="s">
        <v>678</v>
      </c>
      <c r="B2927" s="56"/>
      <c r="C2927" s="56" t="s">
        <v>266</v>
      </c>
      <c r="D2927" s="56" t="s">
        <v>267</v>
      </c>
      <c r="E2927" s="56" t="s">
        <v>2518</v>
      </c>
      <c r="F2927" s="56" t="s">
        <v>2519</v>
      </c>
      <c r="G2927" s="56"/>
      <c r="H2927" s="56"/>
      <c r="I2927" s="56" t="s">
        <v>110</v>
      </c>
      <c r="J2927" s="56" t="s">
        <v>476</v>
      </c>
      <c r="K2927" s="56" t="s">
        <v>52</v>
      </c>
      <c r="L2927" s="56">
        <v>0</v>
      </c>
      <c r="M2927" s="56" t="str">
        <f t="shared" si="90"/>
        <v>TB_ORD_ORD_DTL.UNIT_INPQTY</v>
      </c>
      <c r="N2927" s="54" t="str">
        <f t="shared" si="91"/>
        <v>주문상세^TB_ORD_ORD_DTL^단위입수량^UNIT_INPQTY^^NUMBER^20,5^Y^0</v>
      </c>
    </row>
    <row r="2928" spans="1:14" x14ac:dyDescent="0.25">
      <c r="A2928" s="56" t="s">
        <v>678</v>
      </c>
      <c r="B2928" s="56"/>
      <c r="C2928" s="56" t="s">
        <v>266</v>
      </c>
      <c r="D2928" s="56" t="s">
        <v>267</v>
      </c>
      <c r="E2928" s="56" t="s">
        <v>2663</v>
      </c>
      <c r="F2928" s="56" t="s">
        <v>2664</v>
      </c>
      <c r="G2928" s="56"/>
      <c r="H2928" s="56"/>
      <c r="I2928" s="56" t="s">
        <v>110</v>
      </c>
      <c r="J2928" s="56" t="s">
        <v>476</v>
      </c>
      <c r="K2928" s="56" t="s">
        <v>52</v>
      </c>
      <c r="L2928" s="56">
        <v>0</v>
      </c>
      <c r="M2928" s="56" t="str">
        <f t="shared" si="90"/>
        <v>TB_ORD_ORD_DTL.REQ_QTY</v>
      </c>
      <c r="N2928" s="54" t="str">
        <f t="shared" si="91"/>
        <v>주문상세^TB_ORD_ORD_DTL^요청수량^REQ_QTY^^NUMBER^20,5^Y^0</v>
      </c>
    </row>
    <row r="2929" spans="1:14" x14ac:dyDescent="0.25">
      <c r="A2929" s="56" t="s">
        <v>678</v>
      </c>
      <c r="B2929" s="56"/>
      <c r="C2929" s="56" t="s">
        <v>266</v>
      </c>
      <c r="D2929" s="56" t="s">
        <v>267</v>
      </c>
      <c r="E2929" s="56" t="s">
        <v>2665</v>
      </c>
      <c r="F2929" s="56" t="s">
        <v>2666</v>
      </c>
      <c r="G2929" s="56"/>
      <c r="H2929" s="56"/>
      <c r="I2929" s="56" t="s">
        <v>110</v>
      </c>
      <c r="J2929" s="56" t="s">
        <v>476</v>
      </c>
      <c r="K2929" s="56" t="s">
        <v>52</v>
      </c>
      <c r="L2929" s="56">
        <v>0</v>
      </c>
      <c r="M2929" s="56" t="str">
        <f t="shared" ref="M2929:M2992" si="92">CONCATENATE(D2929,".",F2929)</f>
        <v>TB_ORD_ORD_DTL.REQ_UNIT_QTY</v>
      </c>
      <c r="N2929" s="54" t="str">
        <f t="shared" si="91"/>
        <v>주문상세^TB_ORD_ORD_DTL^요청단위수량^REQ_UNIT_QTY^^NUMBER^20,5^Y^0</v>
      </c>
    </row>
    <row r="2930" spans="1:14" x14ac:dyDescent="0.25">
      <c r="A2930" s="56" t="s">
        <v>678</v>
      </c>
      <c r="B2930" s="56"/>
      <c r="C2930" s="56" t="s">
        <v>266</v>
      </c>
      <c r="D2930" s="56" t="s">
        <v>267</v>
      </c>
      <c r="E2930" s="56" t="s">
        <v>2667</v>
      </c>
      <c r="F2930" s="56" t="s">
        <v>2668</v>
      </c>
      <c r="G2930" s="56"/>
      <c r="H2930" s="56"/>
      <c r="I2930" s="56" t="s">
        <v>110</v>
      </c>
      <c r="J2930" s="56" t="s">
        <v>476</v>
      </c>
      <c r="K2930" s="56" t="s">
        <v>52</v>
      </c>
      <c r="L2930" s="56">
        <v>0</v>
      </c>
      <c r="M2930" s="56" t="str">
        <f t="shared" si="92"/>
        <v>TB_ORD_ORD_DTL.REQ_UPRC</v>
      </c>
      <c r="N2930" s="54" t="str">
        <f t="shared" si="91"/>
        <v>주문상세^TB_ORD_ORD_DTL^요청단가^REQ_UPRC^^NUMBER^20,5^Y^0</v>
      </c>
    </row>
    <row r="2931" spans="1:14" x14ac:dyDescent="0.25">
      <c r="A2931" s="56" t="s">
        <v>678</v>
      </c>
      <c r="B2931" s="56"/>
      <c r="C2931" s="56" t="s">
        <v>266</v>
      </c>
      <c r="D2931" s="56" t="s">
        <v>267</v>
      </c>
      <c r="E2931" s="56" t="s">
        <v>2679</v>
      </c>
      <c r="F2931" s="56" t="s">
        <v>2680</v>
      </c>
      <c r="G2931" s="56"/>
      <c r="H2931" s="56"/>
      <c r="I2931" s="56" t="s">
        <v>110</v>
      </c>
      <c r="J2931" s="56" t="s">
        <v>476</v>
      </c>
      <c r="K2931" s="56" t="s">
        <v>52</v>
      </c>
      <c r="L2931" s="56">
        <v>0</v>
      </c>
      <c r="M2931" s="56" t="str">
        <f t="shared" si="92"/>
        <v>TB_ORD_ORD_DTL.DC_UPRC</v>
      </c>
      <c r="N2931" s="54" t="str">
        <f t="shared" si="91"/>
        <v>주문상세^TB_ORD_ORD_DTL^할인단가^DC_UPRC^^NUMBER^20,5^Y^0</v>
      </c>
    </row>
    <row r="2932" spans="1:14" x14ac:dyDescent="0.25">
      <c r="A2932" s="56" t="s">
        <v>678</v>
      </c>
      <c r="B2932" s="56"/>
      <c r="C2932" s="56" t="s">
        <v>266</v>
      </c>
      <c r="D2932" s="56" t="s">
        <v>267</v>
      </c>
      <c r="E2932" s="56" t="s">
        <v>2669</v>
      </c>
      <c r="F2932" s="56" t="s">
        <v>2670</v>
      </c>
      <c r="G2932" s="56"/>
      <c r="H2932" s="56"/>
      <c r="I2932" s="56" t="s">
        <v>110</v>
      </c>
      <c r="J2932" s="56" t="s">
        <v>476</v>
      </c>
      <c r="K2932" s="56" t="s">
        <v>52</v>
      </c>
      <c r="L2932" s="56">
        <v>0</v>
      </c>
      <c r="M2932" s="56" t="str">
        <f t="shared" si="92"/>
        <v>TB_ORD_ORD_DTL.REQ_SUPP_AMT</v>
      </c>
      <c r="N2932" s="54" t="str">
        <f t="shared" si="91"/>
        <v>주문상세^TB_ORD_ORD_DTL^요청공급금액^REQ_SUPP_AMT^^NUMBER^20,5^Y^0</v>
      </c>
    </row>
    <row r="2933" spans="1:14" x14ac:dyDescent="0.25">
      <c r="A2933" s="56" t="s">
        <v>678</v>
      </c>
      <c r="B2933" s="56"/>
      <c r="C2933" s="56" t="s">
        <v>266</v>
      </c>
      <c r="D2933" s="56" t="s">
        <v>267</v>
      </c>
      <c r="E2933" s="56" t="s">
        <v>2671</v>
      </c>
      <c r="F2933" s="56" t="s">
        <v>2672</v>
      </c>
      <c r="G2933" s="56"/>
      <c r="H2933" s="56"/>
      <c r="I2933" s="56" t="s">
        <v>110</v>
      </c>
      <c r="J2933" s="56" t="s">
        <v>476</v>
      </c>
      <c r="K2933" s="56" t="s">
        <v>52</v>
      </c>
      <c r="L2933" s="56">
        <v>0</v>
      </c>
      <c r="M2933" s="56" t="str">
        <f t="shared" si="92"/>
        <v>TB_ORD_ORD_DTL.REQ_VAT</v>
      </c>
      <c r="N2933" s="54" t="str">
        <f t="shared" si="91"/>
        <v>주문상세^TB_ORD_ORD_DTL^요청부가세액^REQ_VAT^^NUMBER^20,5^Y^0</v>
      </c>
    </row>
    <row r="2934" spans="1:14" x14ac:dyDescent="0.25">
      <c r="A2934" s="56" t="s">
        <v>678</v>
      </c>
      <c r="B2934" s="56"/>
      <c r="C2934" s="56" t="s">
        <v>266</v>
      </c>
      <c r="D2934" s="56" t="s">
        <v>267</v>
      </c>
      <c r="E2934" s="56" t="s">
        <v>2673</v>
      </c>
      <c r="F2934" s="56" t="s">
        <v>2674</v>
      </c>
      <c r="G2934" s="56"/>
      <c r="H2934" s="56"/>
      <c r="I2934" s="56" t="s">
        <v>110</v>
      </c>
      <c r="J2934" s="56" t="s">
        <v>476</v>
      </c>
      <c r="K2934" s="56" t="s">
        <v>52</v>
      </c>
      <c r="L2934" s="56">
        <v>0</v>
      </c>
      <c r="M2934" s="56" t="str">
        <f t="shared" si="92"/>
        <v>TB_ORD_ORD_DTL.REQ_TOT_AMT</v>
      </c>
      <c r="N2934" s="54" t="str">
        <f t="shared" si="91"/>
        <v>주문상세^TB_ORD_ORD_DTL^요청총금액^REQ_TOT_AMT^^NUMBER^20,5^Y^0</v>
      </c>
    </row>
    <row r="2935" spans="1:14" x14ac:dyDescent="0.25">
      <c r="A2935" s="56" t="s">
        <v>678</v>
      </c>
      <c r="B2935" s="56"/>
      <c r="C2935" s="56" t="s">
        <v>266</v>
      </c>
      <c r="D2935" s="56" t="s">
        <v>267</v>
      </c>
      <c r="E2935" s="56" t="s">
        <v>2675</v>
      </c>
      <c r="F2935" s="56" t="s">
        <v>2676</v>
      </c>
      <c r="G2935" s="56"/>
      <c r="H2935" s="56"/>
      <c r="I2935" s="56" t="s">
        <v>110</v>
      </c>
      <c r="J2935" s="56" t="s">
        <v>476</v>
      </c>
      <c r="K2935" s="56" t="s">
        <v>52</v>
      </c>
      <c r="L2935" s="56">
        <v>0</v>
      </c>
      <c r="M2935" s="56" t="str">
        <f t="shared" si="92"/>
        <v>TB_ORD_ORD_DTL.CONF_QTY</v>
      </c>
      <c r="N2935" s="54" t="str">
        <f t="shared" si="91"/>
        <v>주문상세^TB_ORD_ORD_DTL^확정수량^CONF_QTY^^NUMBER^20,5^Y^0</v>
      </c>
    </row>
    <row r="2936" spans="1:14" x14ac:dyDescent="0.25">
      <c r="A2936" s="56" t="s">
        <v>678</v>
      </c>
      <c r="B2936" s="56"/>
      <c r="C2936" s="56" t="s">
        <v>266</v>
      </c>
      <c r="D2936" s="56" t="s">
        <v>267</v>
      </c>
      <c r="E2936" s="56" t="s">
        <v>2677</v>
      </c>
      <c r="F2936" s="56" t="s">
        <v>2678</v>
      </c>
      <c r="G2936" s="56"/>
      <c r="H2936" s="56"/>
      <c r="I2936" s="56" t="s">
        <v>110</v>
      </c>
      <c r="J2936" s="56" t="s">
        <v>476</v>
      </c>
      <c r="K2936" s="56" t="s">
        <v>52</v>
      </c>
      <c r="L2936" s="56">
        <v>0</v>
      </c>
      <c r="M2936" s="56" t="str">
        <f t="shared" si="92"/>
        <v>TB_ORD_ORD_DTL.CONF_UNIT_QTY</v>
      </c>
      <c r="N2936" s="54" t="str">
        <f t="shared" si="91"/>
        <v>주문상세^TB_ORD_ORD_DTL^확정단위수량^CONF_UNIT_QTY^^NUMBER^20,5^Y^0</v>
      </c>
    </row>
    <row r="2937" spans="1:14" x14ac:dyDescent="0.25">
      <c r="A2937" s="56" t="s">
        <v>678</v>
      </c>
      <c r="B2937" s="56"/>
      <c r="C2937" s="56" t="s">
        <v>266</v>
      </c>
      <c r="D2937" s="56" t="s">
        <v>267</v>
      </c>
      <c r="E2937" s="56" t="s">
        <v>2681</v>
      </c>
      <c r="F2937" s="56" t="s">
        <v>2682</v>
      </c>
      <c r="G2937" s="56"/>
      <c r="H2937" s="56"/>
      <c r="I2937" s="56" t="s">
        <v>110</v>
      </c>
      <c r="J2937" s="56" t="s">
        <v>476</v>
      </c>
      <c r="K2937" s="56" t="s">
        <v>52</v>
      </c>
      <c r="L2937" s="56">
        <v>0</v>
      </c>
      <c r="M2937" s="56" t="str">
        <f t="shared" si="92"/>
        <v>TB_ORD_ORD_DTL.CONF_UPRC</v>
      </c>
      <c r="N2937" s="54" t="str">
        <f t="shared" si="91"/>
        <v>주문상세^TB_ORD_ORD_DTL^확정단가^CONF_UPRC^^NUMBER^20,5^Y^0</v>
      </c>
    </row>
    <row r="2938" spans="1:14" x14ac:dyDescent="0.25">
      <c r="A2938" s="56" t="s">
        <v>678</v>
      </c>
      <c r="B2938" s="56"/>
      <c r="C2938" s="56" t="s">
        <v>266</v>
      </c>
      <c r="D2938" s="56" t="s">
        <v>267</v>
      </c>
      <c r="E2938" s="56" t="s">
        <v>2683</v>
      </c>
      <c r="F2938" s="56" t="s">
        <v>2684</v>
      </c>
      <c r="G2938" s="56"/>
      <c r="H2938" s="56"/>
      <c r="I2938" s="56" t="s">
        <v>110</v>
      </c>
      <c r="J2938" s="56" t="s">
        <v>476</v>
      </c>
      <c r="K2938" s="56" t="s">
        <v>52</v>
      </c>
      <c r="L2938" s="56">
        <v>0</v>
      </c>
      <c r="M2938" s="56" t="str">
        <f t="shared" si="92"/>
        <v>TB_ORD_ORD_DTL.CONF_SUPP_AMT</v>
      </c>
      <c r="N2938" s="54" t="str">
        <f t="shared" si="91"/>
        <v>주문상세^TB_ORD_ORD_DTL^확정공급금액^CONF_SUPP_AMT^^NUMBER^20,5^Y^0</v>
      </c>
    </row>
    <row r="2939" spans="1:14" x14ac:dyDescent="0.25">
      <c r="A2939" s="56" t="s">
        <v>678</v>
      </c>
      <c r="B2939" s="56"/>
      <c r="C2939" s="56" t="s">
        <v>266</v>
      </c>
      <c r="D2939" s="56" t="s">
        <v>267</v>
      </c>
      <c r="E2939" s="56" t="s">
        <v>2685</v>
      </c>
      <c r="F2939" s="56" t="s">
        <v>2686</v>
      </c>
      <c r="G2939" s="56"/>
      <c r="H2939" s="56"/>
      <c r="I2939" s="56" t="s">
        <v>110</v>
      </c>
      <c r="J2939" s="56" t="s">
        <v>476</v>
      </c>
      <c r="K2939" s="56" t="s">
        <v>52</v>
      </c>
      <c r="L2939" s="56">
        <v>0</v>
      </c>
      <c r="M2939" s="56" t="str">
        <f t="shared" si="92"/>
        <v>TB_ORD_ORD_DTL.CONF_VAT</v>
      </c>
      <c r="N2939" s="54" t="str">
        <f t="shared" si="91"/>
        <v>주문상세^TB_ORD_ORD_DTL^확정부가세액^CONF_VAT^^NUMBER^20,5^Y^0</v>
      </c>
    </row>
    <row r="2940" spans="1:14" x14ac:dyDescent="0.25">
      <c r="A2940" s="56" t="s">
        <v>678</v>
      </c>
      <c r="B2940" s="56"/>
      <c r="C2940" s="56" t="s">
        <v>266</v>
      </c>
      <c r="D2940" s="56" t="s">
        <v>267</v>
      </c>
      <c r="E2940" s="56" t="s">
        <v>2687</v>
      </c>
      <c r="F2940" s="56" t="s">
        <v>2688</v>
      </c>
      <c r="G2940" s="56"/>
      <c r="H2940" s="56"/>
      <c r="I2940" s="56" t="s">
        <v>110</v>
      </c>
      <c r="J2940" s="56" t="s">
        <v>476</v>
      </c>
      <c r="K2940" s="56" t="s">
        <v>52</v>
      </c>
      <c r="L2940" s="56">
        <v>0</v>
      </c>
      <c r="M2940" s="56" t="str">
        <f t="shared" si="92"/>
        <v>TB_ORD_ORD_DTL.CONF_TOT_AMT</v>
      </c>
      <c r="N2940" s="54" t="str">
        <f t="shared" si="91"/>
        <v>주문상세^TB_ORD_ORD_DTL^확정총금액^CONF_TOT_AMT^^NUMBER^20,5^Y^0</v>
      </c>
    </row>
    <row r="2941" spans="1:14" x14ac:dyDescent="0.25">
      <c r="A2941" s="56" t="s">
        <v>678</v>
      </c>
      <c r="B2941" s="56"/>
      <c r="C2941" s="56" t="s">
        <v>266</v>
      </c>
      <c r="D2941" s="56" t="s">
        <v>267</v>
      </c>
      <c r="E2941" s="56" t="s">
        <v>2459</v>
      </c>
      <c r="F2941" s="56" t="s">
        <v>2460</v>
      </c>
      <c r="G2941" s="56"/>
      <c r="H2941" s="56"/>
      <c r="I2941" s="56" t="s">
        <v>110</v>
      </c>
      <c r="J2941" s="56" t="s">
        <v>476</v>
      </c>
      <c r="K2941" s="56" t="s">
        <v>52</v>
      </c>
      <c r="L2941" s="56">
        <v>0</v>
      </c>
      <c r="M2941" s="56" t="str">
        <f t="shared" si="92"/>
        <v>TB_ORD_ORD_DTL.OUT_QTY</v>
      </c>
      <c r="N2941" s="54" t="str">
        <f t="shared" si="91"/>
        <v>주문상세^TB_ORD_ORD_DTL^출고수량^OUT_QTY^^NUMBER^20,5^Y^0</v>
      </c>
    </row>
    <row r="2942" spans="1:14" x14ac:dyDescent="0.25">
      <c r="A2942" s="56" t="s">
        <v>678</v>
      </c>
      <c r="B2942" s="56"/>
      <c r="C2942" s="56" t="s">
        <v>266</v>
      </c>
      <c r="D2942" s="56" t="s">
        <v>267</v>
      </c>
      <c r="E2942" s="56" t="s">
        <v>2755</v>
      </c>
      <c r="F2942" s="56" t="s">
        <v>2756</v>
      </c>
      <c r="G2942" s="56"/>
      <c r="H2942" s="56"/>
      <c r="I2942" s="56" t="s">
        <v>110</v>
      </c>
      <c r="J2942" s="56" t="s">
        <v>476</v>
      </c>
      <c r="K2942" s="56" t="s">
        <v>52</v>
      </c>
      <c r="L2942" s="56">
        <v>0</v>
      </c>
      <c r="M2942" s="56" t="str">
        <f t="shared" si="92"/>
        <v>TB_ORD_ORD_DTL.OUT_UNIT_QTY</v>
      </c>
      <c r="N2942" s="54" t="str">
        <f t="shared" si="91"/>
        <v>주문상세^TB_ORD_ORD_DTL^출고단위수량^OUT_UNIT_QTY^^NUMBER^20,5^Y^0</v>
      </c>
    </row>
    <row r="2943" spans="1:14" x14ac:dyDescent="0.25">
      <c r="A2943" s="56" t="s">
        <v>678</v>
      </c>
      <c r="B2943" s="56"/>
      <c r="C2943" s="56" t="s">
        <v>266</v>
      </c>
      <c r="D2943" s="56" t="s">
        <v>267</v>
      </c>
      <c r="E2943" s="56" t="s">
        <v>834</v>
      </c>
      <c r="F2943" s="56" t="s">
        <v>844</v>
      </c>
      <c r="G2943" s="56"/>
      <c r="H2943" s="56"/>
      <c r="I2943" s="56" t="s">
        <v>110</v>
      </c>
      <c r="J2943" s="56" t="s">
        <v>476</v>
      </c>
      <c r="K2943" s="56" t="s">
        <v>52</v>
      </c>
      <c r="L2943" s="56">
        <v>0</v>
      </c>
      <c r="M2943" s="56" t="str">
        <f t="shared" si="92"/>
        <v>TB_ORD_ORD_DTL.OUT_UPRC</v>
      </c>
      <c r="N2943" s="54" t="str">
        <f t="shared" si="91"/>
        <v>주문상세^TB_ORD_ORD_DTL^출고단가^OUT_UPRC^^NUMBER^20,5^Y^0</v>
      </c>
    </row>
    <row r="2944" spans="1:14" x14ac:dyDescent="0.25">
      <c r="A2944" s="56" t="s">
        <v>678</v>
      </c>
      <c r="B2944" s="56"/>
      <c r="C2944" s="56" t="s">
        <v>266</v>
      </c>
      <c r="D2944" s="56" t="s">
        <v>267</v>
      </c>
      <c r="E2944" s="56" t="s">
        <v>2413</v>
      </c>
      <c r="F2944" s="56" t="s">
        <v>2414</v>
      </c>
      <c r="G2944" s="56"/>
      <c r="H2944" s="56"/>
      <c r="I2944" s="56" t="s">
        <v>110</v>
      </c>
      <c r="J2944" s="56" t="s">
        <v>476</v>
      </c>
      <c r="K2944" s="56" t="s">
        <v>52</v>
      </c>
      <c r="L2944" s="56">
        <v>0</v>
      </c>
      <c r="M2944" s="56" t="str">
        <f t="shared" si="92"/>
        <v>TB_ORD_ORD_DTL.OUT_SUPP_AMT</v>
      </c>
      <c r="N2944" s="54" t="str">
        <f t="shared" si="91"/>
        <v>주문상세^TB_ORD_ORD_DTL^출고공급금액^OUT_SUPP_AMT^^NUMBER^20,5^Y^0</v>
      </c>
    </row>
    <row r="2945" spans="1:14" x14ac:dyDescent="0.25">
      <c r="A2945" s="56" t="s">
        <v>678</v>
      </c>
      <c r="B2945" s="56"/>
      <c r="C2945" s="56" t="s">
        <v>266</v>
      </c>
      <c r="D2945" s="56" t="s">
        <v>267</v>
      </c>
      <c r="E2945" s="56" t="s">
        <v>2415</v>
      </c>
      <c r="F2945" s="56" t="s">
        <v>2416</v>
      </c>
      <c r="G2945" s="56"/>
      <c r="H2945" s="56"/>
      <c r="I2945" s="56" t="s">
        <v>110</v>
      </c>
      <c r="J2945" s="56" t="s">
        <v>476</v>
      </c>
      <c r="K2945" s="56" t="s">
        <v>52</v>
      </c>
      <c r="L2945" s="56">
        <v>0</v>
      </c>
      <c r="M2945" s="56" t="str">
        <f t="shared" si="92"/>
        <v>TB_ORD_ORD_DTL.OUT_VAT</v>
      </c>
      <c r="N2945" s="54" t="str">
        <f t="shared" si="91"/>
        <v>주문상세^TB_ORD_ORD_DTL^출고부가세액^OUT_VAT^^NUMBER^20,5^Y^0</v>
      </c>
    </row>
    <row r="2946" spans="1:14" x14ac:dyDescent="0.25">
      <c r="A2946" s="56" t="s">
        <v>678</v>
      </c>
      <c r="B2946" s="56"/>
      <c r="C2946" s="56" t="s">
        <v>266</v>
      </c>
      <c r="D2946" s="56" t="s">
        <v>267</v>
      </c>
      <c r="E2946" s="56" t="s">
        <v>2757</v>
      </c>
      <c r="F2946" s="56" t="s">
        <v>2758</v>
      </c>
      <c r="G2946" s="56"/>
      <c r="H2946" s="56"/>
      <c r="I2946" s="56" t="s">
        <v>110</v>
      </c>
      <c r="J2946" s="56" t="s">
        <v>476</v>
      </c>
      <c r="K2946" s="56" t="s">
        <v>52</v>
      </c>
      <c r="L2946" s="56">
        <v>0</v>
      </c>
      <c r="M2946" s="56" t="str">
        <f t="shared" si="92"/>
        <v>TB_ORD_ORD_DTL.OUT_TOT_AMT</v>
      </c>
      <c r="N2946" s="54" t="str">
        <f t="shared" si="91"/>
        <v>주문상세^TB_ORD_ORD_DTL^출고총금액^OUT_TOT_AMT^^NUMBER^20,5^Y^0</v>
      </c>
    </row>
    <row r="2947" spans="1:14" x14ac:dyDescent="0.25">
      <c r="A2947" s="56" t="s">
        <v>678</v>
      </c>
      <c r="B2947" s="56"/>
      <c r="C2947" s="56" t="s">
        <v>266</v>
      </c>
      <c r="D2947" s="56" t="s">
        <v>267</v>
      </c>
      <c r="E2947" s="56" t="s">
        <v>765</v>
      </c>
      <c r="F2947" s="56" t="s">
        <v>766</v>
      </c>
      <c r="G2947" s="56"/>
      <c r="H2947" s="56"/>
      <c r="I2947" s="56" t="s">
        <v>37</v>
      </c>
      <c r="J2947" s="56">
        <v>6</v>
      </c>
      <c r="K2947" s="56"/>
      <c r="L2947" s="56"/>
      <c r="M2947" s="56" t="str">
        <f t="shared" si="92"/>
        <v>TB_ORD_ORD_DTL.PROM_CD</v>
      </c>
      <c r="N2947" s="54" t="str">
        <f t="shared" ref="N2947:N3010" si="93">SUBSTITUTE(CONCATENATE(C2947,"^",D2947,"^",E2947,"^",F2947,"^",G2947,"^",I2947,"^",J2947,"^",K2947,"^",TRIM(L2947)),"~","-")</f>
        <v>주문상세^TB_ORD_ORD_DTL^프로모션코드^PROM_CD^^VARCHAR2^6^^</v>
      </c>
    </row>
    <row r="2948" spans="1:14" x14ac:dyDescent="0.25">
      <c r="A2948" s="56" t="s">
        <v>678</v>
      </c>
      <c r="B2948" s="56"/>
      <c r="C2948" s="56" t="s">
        <v>266</v>
      </c>
      <c r="D2948" s="56" t="s">
        <v>267</v>
      </c>
      <c r="E2948" s="56" t="s">
        <v>2461</v>
      </c>
      <c r="F2948" s="56" t="s">
        <v>2462</v>
      </c>
      <c r="G2948" s="56"/>
      <c r="H2948" s="56"/>
      <c r="I2948" s="56" t="s">
        <v>110</v>
      </c>
      <c r="J2948" s="56" t="s">
        <v>476</v>
      </c>
      <c r="K2948" s="56" t="s">
        <v>52</v>
      </c>
      <c r="L2948" s="56">
        <v>0</v>
      </c>
      <c r="M2948" s="56" t="str">
        <f t="shared" si="92"/>
        <v>TB_ORD_ORD_DTL.IN_QTY</v>
      </c>
      <c r="N2948" s="54" t="str">
        <f t="shared" si="93"/>
        <v>주문상세^TB_ORD_ORD_DTL^입고수량^IN_QTY^^NUMBER^20,5^Y^0</v>
      </c>
    </row>
    <row r="2949" spans="1:14" x14ac:dyDescent="0.25">
      <c r="A2949" s="56" t="s">
        <v>678</v>
      </c>
      <c r="B2949" s="56"/>
      <c r="C2949" s="56" t="s">
        <v>266</v>
      </c>
      <c r="D2949" s="56" t="s">
        <v>267</v>
      </c>
      <c r="E2949" s="56" t="s">
        <v>2689</v>
      </c>
      <c r="F2949" s="56" t="s">
        <v>2690</v>
      </c>
      <c r="G2949" s="56"/>
      <c r="H2949" s="56"/>
      <c r="I2949" s="56" t="s">
        <v>110</v>
      </c>
      <c r="J2949" s="56" t="s">
        <v>476</v>
      </c>
      <c r="K2949" s="56" t="s">
        <v>52</v>
      </c>
      <c r="L2949" s="56">
        <v>0</v>
      </c>
      <c r="M2949" s="56" t="str">
        <f t="shared" si="92"/>
        <v>TB_ORD_ORD_DTL.IN_UNIT_QTY</v>
      </c>
      <c r="N2949" s="54" t="str">
        <f t="shared" si="93"/>
        <v>주문상세^TB_ORD_ORD_DTL^입고단위수량^IN_UNIT_QTY^^NUMBER^20,5^Y^0</v>
      </c>
    </row>
    <row r="2950" spans="1:14" x14ac:dyDescent="0.25">
      <c r="A2950" s="56" t="s">
        <v>678</v>
      </c>
      <c r="B2950" s="56"/>
      <c r="C2950" s="56" t="s">
        <v>266</v>
      </c>
      <c r="D2950" s="56" t="s">
        <v>267</v>
      </c>
      <c r="E2950" s="56" t="s">
        <v>50</v>
      </c>
      <c r="F2950" s="56" t="s">
        <v>51</v>
      </c>
      <c r="G2950" s="56"/>
      <c r="H2950" s="56"/>
      <c r="I2950" s="56" t="s">
        <v>37</v>
      </c>
      <c r="J2950" s="56">
        <v>1</v>
      </c>
      <c r="K2950" s="56" t="s">
        <v>52</v>
      </c>
      <c r="L2950" s="56" t="s">
        <v>1276</v>
      </c>
      <c r="M2950" s="56" t="str">
        <f t="shared" si="92"/>
        <v>TB_ORD_ORD_DTL.USE_YN</v>
      </c>
      <c r="N2950" s="54" t="str">
        <f t="shared" si="93"/>
        <v>주문상세^TB_ORD_ORD_DTL^사용여부^USE_YN^^VARCHAR2^1^Y^'Y'</v>
      </c>
    </row>
    <row r="2951" spans="1:14" x14ac:dyDescent="0.25">
      <c r="A2951" s="56" t="s">
        <v>678</v>
      </c>
      <c r="B2951" s="56"/>
      <c r="C2951" s="56" t="s">
        <v>266</v>
      </c>
      <c r="D2951" s="56" t="s">
        <v>267</v>
      </c>
      <c r="E2951" s="56" t="s">
        <v>53</v>
      </c>
      <c r="F2951" s="56" t="s">
        <v>54</v>
      </c>
      <c r="G2951" s="56"/>
      <c r="H2951" s="56"/>
      <c r="I2951" s="56" t="s">
        <v>37</v>
      </c>
      <c r="J2951" s="56">
        <v>14</v>
      </c>
      <c r="K2951" s="56" t="s">
        <v>52</v>
      </c>
      <c r="L2951" s="56"/>
      <c r="M2951" s="56" t="str">
        <f t="shared" si="92"/>
        <v>TB_ORD_ORD_DTL.REG_DTM</v>
      </c>
      <c r="N2951" s="54" t="str">
        <f t="shared" si="93"/>
        <v>주문상세^TB_ORD_ORD_DTL^등록일시^REG_DTM^^VARCHAR2^14^Y^</v>
      </c>
    </row>
    <row r="2952" spans="1:14" x14ac:dyDescent="0.25">
      <c r="A2952" s="56" t="s">
        <v>678</v>
      </c>
      <c r="B2952" s="56"/>
      <c r="C2952" s="56" t="s">
        <v>266</v>
      </c>
      <c r="D2952" s="56" t="s">
        <v>267</v>
      </c>
      <c r="E2952" s="56" t="s">
        <v>55</v>
      </c>
      <c r="F2952" s="56" t="s">
        <v>56</v>
      </c>
      <c r="G2952" s="56"/>
      <c r="H2952" s="56"/>
      <c r="I2952" s="56" t="s">
        <v>37</v>
      </c>
      <c r="J2952" s="56">
        <v>32</v>
      </c>
      <c r="K2952" s="56" t="s">
        <v>52</v>
      </c>
      <c r="L2952" s="56"/>
      <c r="M2952" s="56" t="str">
        <f t="shared" si="92"/>
        <v>TB_ORD_ORD_DTL.REGR_ID</v>
      </c>
      <c r="N2952" s="54" t="str">
        <f t="shared" si="93"/>
        <v>주문상세^TB_ORD_ORD_DTL^등록자ID^REGR_ID^^VARCHAR2^32^Y^</v>
      </c>
    </row>
    <row r="2953" spans="1:14" x14ac:dyDescent="0.25">
      <c r="A2953" s="56" t="s">
        <v>678</v>
      </c>
      <c r="B2953" s="56"/>
      <c r="C2953" s="56" t="s">
        <v>266</v>
      </c>
      <c r="D2953" s="56" t="s">
        <v>267</v>
      </c>
      <c r="E2953" s="56" t="s">
        <v>57</v>
      </c>
      <c r="F2953" s="56" t="s">
        <v>58</v>
      </c>
      <c r="G2953" s="56"/>
      <c r="H2953" s="56"/>
      <c r="I2953" s="56" t="s">
        <v>37</v>
      </c>
      <c r="J2953" s="56">
        <v>14</v>
      </c>
      <c r="K2953" s="56" t="s">
        <v>52</v>
      </c>
      <c r="L2953" s="56"/>
      <c r="M2953" s="56" t="str">
        <f t="shared" si="92"/>
        <v>TB_ORD_ORD_DTL.MOD_DTM</v>
      </c>
      <c r="N2953" s="54" t="str">
        <f t="shared" si="93"/>
        <v>주문상세^TB_ORD_ORD_DTL^수정일시^MOD_DTM^^VARCHAR2^14^Y^</v>
      </c>
    </row>
    <row r="2954" spans="1:14" x14ac:dyDescent="0.25">
      <c r="A2954" s="56" t="s">
        <v>678</v>
      </c>
      <c r="B2954" s="56"/>
      <c r="C2954" s="56" t="s">
        <v>266</v>
      </c>
      <c r="D2954" s="56" t="s">
        <v>267</v>
      </c>
      <c r="E2954" s="56" t="s">
        <v>59</v>
      </c>
      <c r="F2954" s="56" t="s">
        <v>60</v>
      </c>
      <c r="G2954" s="56"/>
      <c r="H2954" s="56"/>
      <c r="I2954" s="56" t="s">
        <v>37</v>
      </c>
      <c r="J2954" s="56">
        <v>32</v>
      </c>
      <c r="K2954" s="56" t="s">
        <v>52</v>
      </c>
      <c r="L2954" s="56"/>
      <c r="M2954" s="56" t="str">
        <f t="shared" si="92"/>
        <v>TB_ORD_ORD_DTL.MODR_ID</v>
      </c>
      <c r="N2954" s="54" t="str">
        <f t="shared" si="93"/>
        <v>주문상세^TB_ORD_ORD_DTL^수정자ID^MODR_ID^^VARCHAR2^32^Y^</v>
      </c>
    </row>
    <row r="2955" spans="1:14" x14ac:dyDescent="0.25">
      <c r="A2955" s="56" t="s">
        <v>678</v>
      </c>
      <c r="B2955" s="56"/>
      <c r="C2955" s="56" t="s">
        <v>1186</v>
      </c>
      <c r="D2955" s="56" t="s">
        <v>1187</v>
      </c>
      <c r="E2955" s="56" t="s">
        <v>1774</v>
      </c>
      <c r="F2955" s="56" t="s">
        <v>1775</v>
      </c>
      <c r="G2955" s="56" t="s">
        <v>52</v>
      </c>
      <c r="H2955" s="56"/>
      <c r="I2955" s="56" t="s">
        <v>37</v>
      </c>
      <c r="J2955" s="56">
        <v>20</v>
      </c>
      <c r="K2955" s="56" t="s">
        <v>52</v>
      </c>
      <c r="L2955" s="56"/>
      <c r="M2955" s="56" t="str">
        <f t="shared" si="92"/>
        <v>TB_ORD_ORD_STAT_LOG.ORD_NO</v>
      </c>
      <c r="N2955" s="54" t="str">
        <f t="shared" si="93"/>
        <v>주문상태이력^TB_ORD_ORD_STAT_LOG^주문번호^ORD_NO^Y^VARCHAR2^20^Y^</v>
      </c>
    </row>
    <row r="2956" spans="1:14" x14ac:dyDescent="0.25">
      <c r="A2956" s="56" t="s">
        <v>678</v>
      </c>
      <c r="B2956" s="56"/>
      <c r="C2956" s="56" t="s">
        <v>1186</v>
      </c>
      <c r="D2956" s="56" t="s">
        <v>1187</v>
      </c>
      <c r="E2956" s="56" t="s">
        <v>2697</v>
      </c>
      <c r="F2956" s="56" t="s">
        <v>2698</v>
      </c>
      <c r="G2956" s="56" t="s">
        <v>52</v>
      </c>
      <c r="H2956" s="56"/>
      <c r="I2956" s="56" t="s">
        <v>110</v>
      </c>
      <c r="J2956" s="56">
        <v>3</v>
      </c>
      <c r="K2956" s="56" t="s">
        <v>52</v>
      </c>
      <c r="L2956" s="56"/>
      <c r="M2956" s="56" t="str">
        <f t="shared" si="92"/>
        <v>TB_ORD_ORD_STAT_LOG.STAT_LOG_NO</v>
      </c>
      <c r="N2956" s="54" t="str">
        <f t="shared" si="93"/>
        <v>주문상태이력^TB_ORD_ORD_STAT_LOG^상태이력번호^STAT_LOG_NO^Y^NUMBER^3^Y^</v>
      </c>
    </row>
    <row r="2957" spans="1:14" x14ac:dyDescent="0.25">
      <c r="A2957" s="56" t="s">
        <v>678</v>
      </c>
      <c r="B2957" s="56"/>
      <c r="C2957" s="56" t="s">
        <v>1186</v>
      </c>
      <c r="D2957" s="56" t="s">
        <v>1187</v>
      </c>
      <c r="E2957" s="56" t="s">
        <v>2705</v>
      </c>
      <c r="F2957" s="56" t="s">
        <v>2706</v>
      </c>
      <c r="G2957" s="56"/>
      <c r="H2957" s="56"/>
      <c r="I2957" s="56" t="s">
        <v>37</v>
      </c>
      <c r="J2957" s="56">
        <v>20</v>
      </c>
      <c r="K2957" s="56"/>
      <c r="L2957" s="56"/>
      <c r="M2957" s="56" t="str">
        <f t="shared" si="92"/>
        <v>TB_ORD_ORD_STAT_LOG.ORD_STAT_CD</v>
      </c>
      <c r="N2957" s="54" t="str">
        <f t="shared" si="93"/>
        <v>주문상태이력^TB_ORD_ORD_STAT_LOG^주문상태코드^ORD_STAT_CD^^VARCHAR2^20^^</v>
      </c>
    </row>
    <row r="2958" spans="1:14" x14ac:dyDescent="0.25">
      <c r="A2958" s="56" t="s">
        <v>678</v>
      </c>
      <c r="B2958" s="56"/>
      <c r="C2958" s="56" t="s">
        <v>1186</v>
      </c>
      <c r="D2958" s="56" t="s">
        <v>1187</v>
      </c>
      <c r="E2958" s="56" t="s">
        <v>2721</v>
      </c>
      <c r="F2958" s="56" t="s">
        <v>2722</v>
      </c>
      <c r="G2958" s="56"/>
      <c r="H2958" s="56"/>
      <c r="I2958" s="56" t="s">
        <v>37</v>
      </c>
      <c r="J2958" s="56">
        <v>8</v>
      </c>
      <c r="K2958" s="56" t="s">
        <v>52</v>
      </c>
      <c r="L2958" s="56"/>
      <c r="M2958" s="56" t="str">
        <f t="shared" si="92"/>
        <v>TB_ORD_ORD_STAT_LOG.DELV_DT</v>
      </c>
      <c r="N2958" s="54" t="str">
        <f t="shared" si="93"/>
        <v>주문상태이력^TB_ORD_ORD_STAT_LOG^배송일자^DELV_DT^^VARCHAR2^8^Y^</v>
      </c>
    </row>
    <row r="2959" spans="1:14" x14ac:dyDescent="0.25">
      <c r="A2959" s="56" t="s">
        <v>678</v>
      </c>
      <c r="B2959" s="56"/>
      <c r="C2959" s="56" t="s">
        <v>1186</v>
      </c>
      <c r="D2959" s="56" t="s">
        <v>1187</v>
      </c>
      <c r="E2959" s="56" t="s">
        <v>2574</v>
      </c>
      <c r="F2959" s="56" t="s">
        <v>2575</v>
      </c>
      <c r="G2959" s="56"/>
      <c r="H2959" s="56"/>
      <c r="I2959" s="56" t="s">
        <v>37</v>
      </c>
      <c r="J2959" s="56">
        <v>20</v>
      </c>
      <c r="K2959" s="56"/>
      <c r="L2959" s="56"/>
      <c r="M2959" s="56" t="str">
        <f t="shared" si="92"/>
        <v>TB_ORD_ORD_STAT_LOG.PAY_TP_CD</v>
      </c>
      <c r="N2959" s="54" t="str">
        <f t="shared" si="93"/>
        <v>주문상태이력^TB_ORD_ORD_STAT_LOG^결제유형코드^PAY_TP_CD^^VARCHAR2^20^^</v>
      </c>
    </row>
    <row r="2960" spans="1:14" x14ac:dyDescent="0.25">
      <c r="A2960" s="56" t="s">
        <v>678</v>
      </c>
      <c r="B2960" s="56"/>
      <c r="C2960" s="56" t="s">
        <v>1186</v>
      </c>
      <c r="D2960" s="56" t="s">
        <v>1187</v>
      </c>
      <c r="E2960" s="56" t="s">
        <v>2576</v>
      </c>
      <c r="F2960" s="56" t="s">
        <v>2577</v>
      </c>
      <c r="G2960" s="56"/>
      <c r="H2960" s="56"/>
      <c r="I2960" s="56" t="s">
        <v>37</v>
      </c>
      <c r="J2960" s="56">
        <v>1</v>
      </c>
      <c r="K2960" s="56" t="s">
        <v>52</v>
      </c>
      <c r="L2960" s="56" t="s">
        <v>1788</v>
      </c>
      <c r="M2960" s="56" t="str">
        <f t="shared" si="92"/>
        <v>TB_ORD_ORD_STAT_LOG.HAND_DEPOSIT_CHK_YN</v>
      </c>
      <c r="N2960" s="54" t="str">
        <f t="shared" si="93"/>
        <v>주문상태이력^TB_ORD_ORD_STAT_LOG^수기입금확인여부^HAND_DEPOSIT_CHK_YN^^VARCHAR2^1^Y^'N'</v>
      </c>
    </row>
    <row r="2961" spans="1:14" x14ac:dyDescent="0.25">
      <c r="A2961" s="56" t="s">
        <v>678</v>
      </c>
      <c r="B2961" s="56"/>
      <c r="C2961" s="56" t="s">
        <v>1186</v>
      </c>
      <c r="D2961" s="56" t="s">
        <v>1187</v>
      </c>
      <c r="E2961" s="56" t="s">
        <v>1505</v>
      </c>
      <c r="F2961" s="56" t="s">
        <v>1506</v>
      </c>
      <c r="G2961" s="56"/>
      <c r="H2961" s="56"/>
      <c r="I2961" s="56" t="s">
        <v>37</v>
      </c>
      <c r="J2961" s="56">
        <v>3</v>
      </c>
      <c r="K2961" s="56"/>
      <c r="L2961" s="56"/>
      <c r="M2961" s="56" t="str">
        <f t="shared" si="92"/>
        <v>TB_ORD_ORD_STAT_LOG.DEPOSIT_DIV_CD</v>
      </c>
      <c r="N2961" s="54" t="str">
        <f t="shared" si="93"/>
        <v>주문상태이력^TB_ORD_ORD_STAT_LOG^입금구분코드^DEPOSIT_DIV_CD^^VARCHAR2^3^^</v>
      </c>
    </row>
    <row r="2962" spans="1:14" x14ac:dyDescent="0.25">
      <c r="A2962" s="56" t="s">
        <v>678</v>
      </c>
      <c r="B2962" s="56"/>
      <c r="C2962" s="56" t="s">
        <v>1186</v>
      </c>
      <c r="D2962" s="56" t="s">
        <v>1187</v>
      </c>
      <c r="E2962" s="56" t="s">
        <v>50</v>
      </c>
      <c r="F2962" s="56" t="s">
        <v>51</v>
      </c>
      <c r="G2962" s="56"/>
      <c r="H2962" s="56"/>
      <c r="I2962" s="56" t="s">
        <v>37</v>
      </c>
      <c r="J2962" s="56">
        <v>1</v>
      </c>
      <c r="K2962" s="56" t="s">
        <v>52</v>
      </c>
      <c r="L2962" s="56" t="s">
        <v>2759</v>
      </c>
      <c r="M2962" s="56" t="str">
        <f t="shared" si="92"/>
        <v>TB_ORD_ORD_STAT_LOG.USE_YN</v>
      </c>
      <c r="N2962" s="54" t="str">
        <f t="shared" si="93"/>
        <v>주문상태이력^TB_ORD_ORD_STAT_LOG^사용여부^USE_YN^^VARCHAR2^1^Y^'Y'</v>
      </c>
    </row>
    <row r="2963" spans="1:14" x14ac:dyDescent="0.25">
      <c r="A2963" s="56" t="s">
        <v>678</v>
      </c>
      <c r="B2963" s="56"/>
      <c r="C2963" s="56" t="s">
        <v>1186</v>
      </c>
      <c r="D2963" s="56" t="s">
        <v>1187</v>
      </c>
      <c r="E2963" s="56" t="s">
        <v>61</v>
      </c>
      <c r="F2963" s="56" t="s">
        <v>62</v>
      </c>
      <c r="G2963" s="56"/>
      <c r="H2963" s="56"/>
      <c r="I2963" s="56" t="s">
        <v>37</v>
      </c>
      <c r="J2963" s="56">
        <v>2000</v>
      </c>
      <c r="K2963" s="56"/>
      <c r="L2963" s="56"/>
      <c r="M2963" s="56" t="str">
        <f t="shared" si="92"/>
        <v>TB_ORD_ORD_STAT_LOG.REMARK</v>
      </c>
      <c r="N2963" s="54" t="str">
        <f t="shared" si="93"/>
        <v>주문상태이력^TB_ORD_ORD_STAT_LOG^비고^REMARK^^VARCHAR2^2000^^</v>
      </c>
    </row>
    <row r="2964" spans="1:14" x14ac:dyDescent="0.25">
      <c r="A2964" s="56" t="s">
        <v>678</v>
      </c>
      <c r="B2964" s="56"/>
      <c r="C2964" s="56" t="s">
        <v>1186</v>
      </c>
      <c r="D2964" s="56" t="s">
        <v>1187</v>
      </c>
      <c r="E2964" s="56" t="s">
        <v>53</v>
      </c>
      <c r="F2964" s="56" t="s">
        <v>54</v>
      </c>
      <c r="G2964" s="56"/>
      <c r="H2964" s="56"/>
      <c r="I2964" s="56" t="s">
        <v>37</v>
      </c>
      <c r="J2964" s="56">
        <v>14</v>
      </c>
      <c r="K2964" s="56" t="s">
        <v>52</v>
      </c>
      <c r="L2964" s="56"/>
      <c r="M2964" s="56" t="str">
        <f t="shared" si="92"/>
        <v>TB_ORD_ORD_STAT_LOG.REG_DTM</v>
      </c>
      <c r="N2964" s="54" t="str">
        <f t="shared" si="93"/>
        <v>주문상태이력^TB_ORD_ORD_STAT_LOG^등록일시^REG_DTM^^VARCHAR2^14^Y^</v>
      </c>
    </row>
    <row r="2965" spans="1:14" x14ac:dyDescent="0.25">
      <c r="A2965" s="56" t="s">
        <v>678</v>
      </c>
      <c r="B2965" s="56"/>
      <c r="C2965" s="56" t="s">
        <v>1186</v>
      </c>
      <c r="D2965" s="56" t="s">
        <v>1187</v>
      </c>
      <c r="E2965" s="56" t="s">
        <v>55</v>
      </c>
      <c r="F2965" s="56" t="s">
        <v>56</v>
      </c>
      <c r="G2965" s="56"/>
      <c r="H2965" s="56"/>
      <c r="I2965" s="56" t="s">
        <v>37</v>
      </c>
      <c r="J2965" s="56">
        <v>32</v>
      </c>
      <c r="K2965" s="56" t="s">
        <v>52</v>
      </c>
      <c r="L2965" s="56"/>
      <c r="M2965" s="56" t="str">
        <f t="shared" si="92"/>
        <v>TB_ORD_ORD_STAT_LOG.REGR_ID</v>
      </c>
      <c r="N2965" s="54" t="str">
        <f t="shared" si="93"/>
        <v>주문상태이력^TB_ORD_ORD_STAT_LOG^등록자ID^REGR_ID^^VARCHAR2^32^Y^</v>
      </c>
    </row>
    <row r="2966" spans="1:14" x14ac:dyDescent="0.25">
      <c r="A2966" s="56" t="s">
        <v>678</v>
      </c>
      <c r="B2966" s="56"/>
      <c r="C2966" s="56" t="s">
        <v>268</v>
      </c>
      <c r="D2966" s="56" t="s">
        <v>269</v>
      </c>
      <c r="E2966" s="56" t="s">
        <v>1498</v>
      </c>
      <c r="F2966" s="56" t="s">
        <v>1499</v>
      </c>
      <c r="G2966" s="56" t="s">
        <v>52</v>
      </c>
      <c r="H2966" s="56"/>
      <c r="I2966" s="56" t="s">
        <v>37</v>
      </c>
      <c r="J2966" s="56">
        <v>8</v>
      </c>
      <c r="K2966" s="56" t="s">
        <v>52</v>
      </c>
      <c r="L2966" s="56"/>
      <c r="M2966" s="56" t="str">
        <f t="shared" si="92"/>
        <v>TB_ORD_ORD_DEPOSIT.DEPOSIT_DT</v>
      </c>
      <c r="N2966" s="54" t="str">
        <f t="shared" si="93"/>
        <v>주문입금^TB_ORD_ORD_DEPOSIT^입금일자^DEPOSIT_DT^Y^VARCHAR2^8^Y^</v>
      </c>
    </row>
    <row r="2967" spans="1:14" x14ac:dyDescent="0.25">
      <c r="A2967" s="56" t="s">
        <v>678</v>
      </c>
      <c r="B2967" s="56"/>
      <c r="C2967" s="56" t="s">
        <v>268</v>
      </c>
      <c r="D2967" s="56" t="s">
        <v>269</v>
      </c>
      <c r="E2967" s="56" t="s">
        <v>1500</v>
      </c>
      <c r="F2967" s="56" t="s">
        <v>1501</v>
      </c>
      <c r="G2967" s="56" t="s">
        <v>52</v>
      </c>
      <c r="H2967" s="56"/>
      <c r="I2967" s="56" t="s">
        <v>110</v>
      </c>
      <c r="J2967" s="56">
        <v>5</v>
      </c>
      <c r="K2967" s="56"/>
      <c r="L2967" s="56"/>
      <c r="M2967" s="56" t="str">
        <f t="shared" si="92"/>
        <v>TB_ORD_ORD_DEPOSIT.DEPOSIT_SEQ</v>
      </c>
      <c r="N2967" s="54" t="str">
        <f t="shared" si="93"/>
        <v>주문입금^TB_ORD_ORD_DEPOSIT^입금일련번호^DEPOSIT_SEQ^Y^NUMBER^5^^</v>
      </c>
    </row>
    <row r="2968" spans="1:14" x14ac:dyDescent="0.25">
      <c r="A2968" s="56" t="s">
        <v>678</v>
      </c>
      <c r="B2968" s="56"/>
      <c r="C2968" s="56" t="s">
        <v>268</v>
      </c>
      <c r="D2968" s="56" t="s">
        <v>269</v>
      </c>
      <c r="E2968" s="56" t="s">
        <v>472</v>
      </c>
      <c r="F2968" s="56" t="s">
        <v>64</v>
      </c>
      <c r="G2968" s="56"/>
      <c r="H2968" s="56"/>
      <c r="I2968" s="56" t="s">
        <v>37</v>
      </c>
      <c r="J2968" s="56">
        <v>10</v>
      </c>
      <c r="K2968" s="56" t="s">
        <v>52</v>
      </c>
      <c r="L2968" s="56"/>
      <c r="M2968" s="56" t="str">
        <f t="shared" si="92"/>
        <v>TB_ORD_ORD_DEPOSIT.SHOP_CD</v>
      </c>
      <c r="N2968" s="54" t="str">
        <f t="shared" si="93"/>
        <v>주문입금^TB_ORD_ORD_DEPOSIT^매장코드^SHOP_CD^^VARCHAR2^10^Y^</v>
      </c>
    </row>
    <row r="2969" spans="1:14" x14ac:dyDescent="0.25">
      <c r="A2969" s="56" t="s">
        <v>678</v>
      </c>
      <c r="B2969" s="56"/>
      <c r="C2969" s="56" t="s">
        <v>268</v>
      </c>
      <c r="D2969" s="56" t="s">
        <v>269</v>
      </c>
      <c r="E2969" s="56" t="s">
        <v>1774</v>
      </c>
      <c r="F2969" s="56" t="s">
        <v>1775</v>
      </c>
      <c r="G2969" s="56"/>
      <c r="H2969" s="56"/>
      <c r="I2969" s="56" t="s">
        <v>37</v>
      </c>
      <c r="J2969" s="56">
        <v>20</v>
      </c>
      <c r="K2969" s="56" t="s">
        <v>52</v>
      </c>
      <c r="L2969" s="56"/>
      <c r="M2969" s="56" t="str">
        <f t="shared" si="92"/>
        <v>TB_ORD_ORD_DEPOSIT.ORD_NO</v>
      </c>
      <c r="N2969" s="54" t="str">
        <f t="shared" si="93"/>
        <v>주문입금^TB_ORD_ORD_DEPOSIT^주문번호^ORD_NO^^VARCHAR2^20^Y^</v>
      </c>
    </row>
    <row r="2970" spans="1:14" x14ac:dyDescent="0.25">
      <c r="A2970" s="56" t="s">
        <v>678</v>
      </c>
      <c r="B2970" s="56"/>
      <c r="C2970" s="56" t="s">
        <v>268</v>
      </c>
      <c r="D2970" s="56" t="s">
        <v>269</v>
      </c>
      <c r="E2970" s="56" t="s">
        <v>1418</v>
      </c>
      <c r="F2970" s="56" t="s">
        <v>1419</v>
      </c>
      <c r="G2970" s="56"/>
      <c r="H2970" s="56"/>
      <c r="I2970" s="56" t="s">
        <v>37</v>
      </c>
      <c r="J2970" s="56">
        <v>200</v>
      </c>
      <c r="K2970" s="56"/>
      <c r="L2970" s="56"/>
      <c r="M2970" s="56" t="str">
        <f t="shared" si="92"/>
        <v>TB_ORD_ORD_DEPOSIT.ACCT_NO</v>
      </c>
      <c r="N2970" s="54" t="str">
        <f t="shared" si="93"/>
        <v>주문입금^TB_ORD_ORD_DEPOSIT^계좌번호^ACCT_NO^^VARCHAR2^200^^</v>
      </c>
    </row>
    <row r="2971" spans="1:14" x14ac:dyDescent="0.25">
      <c r="A2971" s="56" t="s">
        <v>678</v>
      </c>
      <c r="B2971" s="56"/>
      <c r="C2971" s="56" t="s">
        <v>268</v>
      </c>
      <c r="D2971" s="56" t="s">
        <v>269</v>
      </c>
      <c r="E2971" s="56" t="s">
        <v>2578</v>
      </c>
      <c r="F2971" s="56" t="s">
        <v>2579</v>
      </c>
      <c r="G2971" s="56"/>
      <c r="H2971" s="56"/>
      <c r="I2971" s="56" t="s">
        <v>37</v>
      </c>
      <c r="J2971" s="56">
        <v>40</v>
      </c>
      <c r="K2971" s="56"/>
      <c r="L2971" s="56"/>
      <c r="M2971" s="56" t="str">
        <f t="shared" si="92"/>
        <v>TB_ORD_ORD_DEPOSIT.ACCT_MNG_NO</v>
      </c>
      <c r="N2971" s="54" t="str">
        <f t="shared" si="93"/>
        <v>주문입금^TB_ORD_ORD_DEPOSIT^계좌관리번호^ACCT_MNG_NO^^VARCHAR2^40^^</v>
      </c>
    </row>
    <row r="2972" spans="1:14" x14ac:dyDescent="0.25">
      <c r="A2972" s="56" t="s">
        <v>678</v>
      </c>
      <c r="B2972" s="56"/>
      <c r="C2972" s="56" t="s">
        <v>268</v>
      </c>
      <c r="D2972" s="56" t="s">
        <v>269</v>
      </c>
      <c r="E2972" s="56" t="s">
        <v>1505</v>
      </c>
      <c r="F2972" s="56" t="s">
        <v>1506</v>
      </c>
      <c r="G2972" s="56"/>
      <c r="H2972" s="56"/>
      <c r="I2972" s="56" t="s">
        <v>37</v>
      </c>
      <c r="J2972" s="56">
        <v>3</v>
      </c>
      <c r="K2972" s="56"/>
      <c r="L2972" s="56"/>
      <c r="M2972" s="56" t="str">
        <f t="shared" si="92"/>
        <v>TB_ORD_ORD_DEPOSIT.DEPOSIT_DIV_CD</v>
      </c>
      <c r="N2972" s="54" t="str">
        <f t="shared" si="93"/>
        <v>주문입금^TB_ORD_ORD_DEPOSIT^입금구분코드^DEPOSIT_DIV_CD^^VARCHAR2^3^^</v>
      </c>
    </row>
    <row r="2973" spans="1:14" x14ac:dyDescent="0.25">
      <c r="A2973" s="56" t="s">
        <v>678</v>
      </c>
      <c r="B2973" s="56"/>
      <c r="C2973" s="56" t="s">
        <v>268</v>
      </c>
      <c r="D2973" s="56" t="s">
        <v>269</v>
      </c>
      <c r="E2973" s="56" t="s">
        <v>634</v>
      </c>
      <c r="F2973" s="56" t="s">
        <v>555</v>
      </c>
      <c r="G2973" s="56"/>
      <c r="H2973" s="56"/>
      <c r="I2973" s="56" t="s">
        <v>110</v>
      </c>
      <c r="J2973" s="56" t="s">
        <v>476</v>
      </c>
      <c r="K2973" s="56" t="s">
        <v>52</v>
      </c>
      <c r="L2973" s="56">
        <v>0</v>
      </c>
      <c r="M2973" s="56" t="str">
        <f t="shared" si="92"/>
        <v>TB_ORD_ORD_DEPOSIT.DEPOSIT_AMT</v>
      </c>
      <c r="N2973" s="54" t="str">
        <f t="shared" si="93"/>
        <v>주문입금^TB_ORD_ORD_DEPOSIT^입금금액^DEPOSIT_AMT^^NUMBER^20,5^Y^0</v>
      </c>
    </row>
    <row r="2974" spans="1:14" x14ac:dyDescent="0.25">
      <c r="A2974" s="56" t="s">
        <v>678</v>
      </c>
      <c r="B2974" s="56"/>
      <c r="C2974" s="56" t="s">
        <v>268</v>
      </c>
      <c r="D2974" s="56" t="s">
        <v>269</v>
      </c>
      <c r="E2974" s="56" t="s">
        <v>2760</v>
      </c>
      <c r="F2974" s="56" t="s">
        <v>2761</v>
      </c>
      <c r="G2974" s="56"/>
      <c r="H2974" s="56"/>
      <c r="I2974" s="56" t="s">
        <v>37</v>
      </c>
      <c r="J2974" s="56">
        <v>300</v>
      </c>
      <c r="K2974" s="56"/>
      <c r="L2974" s="56"/>
      <c r="M2974" s="56" t="str">
        <f t="shared" si="92"/>
        <v>TB_ORD_ORD_DEPOSIT.DEPOSITOR_NM</v>
      </c>
      <c r="N2974" s="54" t="str">
        <f t="shared" si="93"/>
        <v>주문입금^TB_ORD_ORD_DEPOSIT^입금자명^DEPOSITOR_NM^^VARCHAR2^300^^</v>
      </c>
    </row>
    <row r="2975" spans="1:14" x14ac:dyDescent="0.25">
      <c r="A2975" s="56" t="s">
        <v>678</v>
      </c>
      <c r="B2975" s="56"/>
      <c r="C2975" s="56" t="s">
        <v>268</v>
      </c>
      <c r="D2975" s="56" t="s">
        <v>269</v>
      </c>
      <c r="E2975" s="56" t="s">
        <v>2762</v>
      </c>
      <c r="F2975" s="56" t="s">
        <v>2763</v>
      </c>
      <c r="G2975" s="56"/>
      <c r="H2975" s="56"/>
      <c r="I2975" s="56" t="s">
        <v>37</v>
      </c>
      <c r="J2975" s="56">
        <v>14</v>
      </c>
      <c r="K2975" s="56"/>
      <c r="L2975" s="56"/>
      <c r="M2975" s="56" t="str">
        <f t="shared" si="92"/>
        <v>TB_ORD_ORD_DEPOSIT.DEPOSIT_DTM</v>
      </c>
      <c r="N2975" s="54" t="str">
        <f t="shared" si="93"/>
        <v>주문입금^TB_ORD_ORD_DEPOSIT^입금일시^DEPOSIT_DTM^^VARCHAR2^14^^</v>
      </c>
    </row>
    <row r="2976" spans="1:14" x14ac:dyDescent="0.25">
      <c r="A2976" s="56" t="s">
        <v>678</v>
      </c>
      <c r="B2976" s="56"/>
      <c r="C2976" s="56" t="s">
        <v>268</v>
      </c>
      <c r="D2976" s="56" t="s">
        <v>269</v>
      </c>
      <c r="E2976" s="56" t="s">
        <v>2044</v>
      </c>
      <c r="F2976" s="56" t="s">
        <v>2045</v>
      </c>
      <c r="G2976" s="56"/>
      <c r="H2976" s="56"/>
      <c r="I2976" s="56" t="s">
        <v>37</v>
      </c>
      <c r="J2976" s="56">
        <v>14</v>
      </c>
      <c r="K2976" s="56"/>
      <c r="L2976" s="56"/>
      <c r="M2976" s="56" t="str">
        <f t="shared" si="92"/>
        <v>TB_ORD_ORD_DEPOSIT.PROC_DTM</v>
      </c>
      <c r="N2976" s="54" t="str">
        <f t="shared" si="93"/>
        <v>주문입금^TB_ORD_ORD_DEPOSIT^처리일시^PROC_DTM^^VARCHAR2^14^^</v>
      </c>
    </row>
    <row r="2977" spans="1:14" x14ac:dyDescent="0.25">
      <c r="A2977" s="56" t="s">
        <v>678</v>
      </c>
      <c r="B2977" s="56"/>
      <c r="C2977" s="56" t="s">
        <v>268</v>
      </c>
      <c r="D2977" s="56" t="s">
        <v>269</v>
      </c>
      <c r="E2977" s="56" t="s">
        <v>1716</v>
      </c>
      <c r="F2977" s="56" t="s">
        <v>1717</v>
      </c>
      <c r="G2977" s="56"/>
      <c r="H2977" s="56"/>
      <c r="I2977" s="56" t="s">
        <v>37</v>
      </c>
      <c r="J2977" s="56">
        <v>1</v>
      </c>
      <c r="K2977" s="56" t="s">
        <v>52</v>
      </c>
      <c r="L2977" s="56" t="s">
        <v>1496</v>
      </c>
      <c r="M2977" s="56" t="str">
        <f t="shared" si="92"/>
        <v>TB_ORD_ORD_DEPOSIT.PROC_YN</v>
      </c>
      <c r="N2977" s="54" t="str">
        <f t="shared" si="93"/>
        <v>주문입금^TB_ORD_ORD_DEPOSIT^처리여부^PROC_YN^^VARCHAR2^1^Y^'N'</v>
      </c>
    </row>
    <row r="2978" spans="1:14" x14ac:dyDescent="0.25">
      <c r="A2978" s="56" t="s">
        <v>678</v>
      </c>
      <c r="B2978" s="56"/>
      <c r="C2978" s="56" t="s">
        <v>268</v>
      </c>
      <c r="D2978" s="56" t="s">
        <v>269</v>
      </c>
      <c r="E2978" s="56" t="s">
        <v>50</v>
      </c>
      <c r="F2978" s="56" t="s">
        <v>51</v>
      </c>
      <c r="G2978" s="56"/>
      <c r="H2978" s="56"/>
      <c r="I2978" s="56" t="s">
        <v>37</v>
      </c>
      <c r="J2978" s="56">
        <v>1</v>
      </c>
      <c r="K2978" s="56" t="s">
        <v>52</v>
      </c>
      <c r="L2978" s="56" t="s">
        <v>1276</v>
      </c>
      <c r="M2978" s="56" t="str">
        <f t="shared" si="92"/>
        <v>TB_ORD_ORD_DEPOSIT.USE_YN</v>
      </c>
      <c r="N2978" s="54" t="str">
        <f t="shared" si="93"/>
        <v>주문입금^TB_ORD_ORD_DEPOSIT^사용여부^USE_YN^^VARCHAR2^1^Y^'Y'</v>
      </c>
    </row>
    <row r="2979" spans="1:14" x14ac:dyDescent="0.25">
      <c r="A2979" s="56" t="s">
        <v>678</v>
      </c>
      <c r="B2979" s="56"/>
      <c r="C2979" s="56" t="s">
        <v>268</v>
      </c>
      <c r="D2979" s="56" t="s">
        <v>269</v>
      </c>
      <c r="E2979" s="56" t="s">
        <v>53</v>
      </c>
      <c r="F2979" s="56" t="s">
        <v>54</v>
      </c>
      <c r="G2979" s="56"/>
      <c r="H2979" s="56"/>
      <c r="I2979" s="56" t="s">
        <v>37</v>
      </c>
      <c r="J2979" s="56">
        <v>14</v>
      </c>
      <c r="K2979" s="56" t="s">
        <v>52</v>
      </c>
      <c r="L2979" s="56"/>
      <c r="M2979" s="56" t="str">
        <f t="shared" si="92"/>
        <v>TB_ORD_ORD_DEPOSIT.REG_DTM</v>
      </c>
      <c r="N2979" s="54" t="str">
        <f t="shared" si="93"/>
        <v>주문입금^TB_ORD_ORD_DEPOSIT^등록일시^REG_DTM^^VARCHAR2^14^Y^</v>
      </c>
    </row>
    <row r="2980" spans="1:14" x14ac:dyDescent="0.25">
      <c r="A2980" s="56" t="s">
        <v>678</v>
      </c>
      <c r="B2980" s="56"/>
      <c r="C2980" s="56" t="s">
        <v>268</v>
      </c>
      <c r="D2980" s="56" t="s">
        <v>269</v>
      </c>
      <c r="E2980" s="56" t="s">
        <v>55</v>
      </c>
      <c r="F2980" s="56" t="s">
        <v>56</v>
      </c>
      <c r="G2980" s="56"/>
      <c r="H2980" s="56"/>
      <c r="I2980" s="56" t="s">
        <v>37</v>
      </c>
      <c r="J2980" s="56">
        <v>32</v>
      </c>
      <c r="K2980" s="56" t="s">
        <v>52</v>
      </c>
      <c r="L2980" s="56"/>
      <c r="M2980" s="56" t="str">
        <f t="shared" si="92"/>
        <v>TB_ORD_ORD_DEPOSIT.REGR_ID</v>
      </c>
      <c r="N2980" s="54" t="str">
        <f t="shared" si="93"/>
        <v>주문입금^TB_ORD_ORD_DEPOSIT^등록자ID^REGR_ID^^VARCHAR2^32^Y^</v>
      </c>
    </row>
    <row r="2981" spans="1:14" x14ac:dyDescent="0.25">
      <c r="A2981" s="56" t="s">
        <v>678</v>
      </c>
      <c r="B2981" s="56"/>
      <c r="C2981" s="56" t="s">
        <v>268</v>
      </c>
      <c r="D2981" s="56" t="s">
        <v>269</v>
      </c>
      <c r="E2981" s="56" t="s">
        <v>57</v>
      </c>
      <c r="F2981" s="56" t="s">
        <v>58</v>
      </c>
      <c r="G2981" s="56"/>
      <c r="H2981" s="56"/>
      <c r="I2981" s="56" t="s">
        <v>37</v>
      </c>
      <c r="J2981" s="56">
        <v>14</v>
      </c>
      <c r="K2981" s="56" t="s">
        <v>52</v>
      </c>
      <c r="L2981" s="56"/>
      <c r="M2981" s="56" t="str">
        <f t="shared" si="92"/>
        <v>TB_ORD_ORD_DEPOSIT.MOD_DTM</v>
      </c>
      <c r="N2981" s="54" t="str">
        <f t="shared" si="93"/>
        <v>주문입금^TB_ORD_ORD_DEPOSIT^수정일시^MOD_DTM^^VARCHAR2^14^Y^</v>
      </c>
    </row>
    <row r="2982" spans="1:14" x14ac:dyDescent="0.25">
      <c r="A2982" s="56" t="s">
        <v>678</v>
      </c>
      <c r="B2982" s="56"/>
      <c r="C2982" s="56" t="s">
        <v>268</v>
      </c>
      <c r="D2982" s="56" t="s">
        <v>269</v>
      </c>
      <c r="E2982" s="56" t="s">
        <v>59</v>
      </c>
      <c r="F2982" s="56" t="s">
        <v>60</v>
      </c>
      <c r="G2982" s="56"/>
      <c r="H2982" s="56"/>
      <c r="I2982" s="56" t="s">
        <v>37</v>
      </c>
      <c r="J2982" s="56">
        <v>32</v>
      </c>
      <c r="K2982" s="56" t="s">
        <v>52</v>
      </c>
      <c r="L2982" s="56"/>
      <c r="M2982" s="56" t="str">
        <f t="shared" si="92"/>
        <v>TB_ORD_ORD_DEPOSIT.MODR_ID</v>
      </c>
      <c r="N2982" s="54" t="str">
        <f t="shared" si="93"/>
        <v>주문입금^TB_ORD_ORD_DEPOSIT^수정자ID^MODR_ID^^VARCHAR2^32^Y^</v>
      </c>
    </row>
    <row r="2983" spans="1:14" x14ac:dyDescent="0.25">
      <c r="A2983" s="56" t="s">
        <v>678</v>
      </c>
      <c r="B2983" s="56"/>
      <c r="C2983" s="56" t="s">
        <v>288</v>
      </c>
      <c r="D2983" s="56" t="s">
        <v>289</v>
      </c>
      <c r="E2983" s="56" t="s">
        <v>2604</v>
      </c>
      <c r="F2983" s="56" t="s">
        <v>2605</v>
      </c>
      <c r="G2983" s="56" t="s">
        <v>52</v>
      </c>
      <c r="H2983" s="56"/>
      <c r="I2983" s="56" t="s">
        <v>37</v>
      </c>
      <c r="J2983" s="56">
        <v>20</v>
      </c>
      <c r="K2983" s="56" t="s">
        <v>52</v>
      </c>
      <c r="L2983" s="56"/>
      <c r="M2983" s="56" t="str">
        <f t="shared" si="92"/>
        <v>TB_ORD_TEAM_DIST.DIST_NO</v>
      </c>
      <c r="N2983" s="54" t="str">
        <f t="shared" si="93"/>
        <v>팀배분^TB_ORD_TEAM_DIST^배분번호^DIST_NO^Y^VARCHAR2^20^Y^</v>
      </c>
    </row>
    <row r="2984" spans="1:14" x14ac:dyDescent="0.25">
      <c r="A2984" s="56" t="s">
        <v>678</v>
      </c>
      <c r="B2984" s="56"/>
      <c r="C2984" s="56" t="s">
        <v>288</v>
      </c>
      <c r="D2984" s="56" t="s">
        <v>289</v>
      </c>
      <c r="E2984" s="56" t="s">
        <v>2606</v>
      </c>
      <c r="F2984" s="56" t="s">
        <v>2607</v>
      </c>
      <c r="G2984" s="56"/>
      <c r="H2984" s="56"/>
      <c r="I2984" s="56" t="s">
        <v>37</v>
      </c>
      <c r="J2984" s="56">
        <v>300</v>
      </c>
      <c r="K2984" s="56" t="s">
        <v>52</v>
      </c>
      <c r="L2984" s="56"/>
      <c r="M2984" s="56" t="str">
        <f t="shared" si="92"/>
        <v>TB_ORD_TEAM_DIST.DIST_NM</v>
      </c>
      <c r="N2984" s="54" t="str">
        <f t="shared" si="93"/>
        <v>팀배분^TB_ORD_TEAM_DIST^배분명^DIST_NM^^VARCHAR2^300^Y^</v>
      </c>
    </row>
    <row r="2985" spans="1:14" x14ac:dyDescent="0.25">
      <c r="A2985" s="56" t="s">
        <v>678</v>
      </c>
      <c r="B2985" s="56"/>
      <c r="C2985" s="56" t="s">
        <v>288</v>
      </c>
      <c r="D2985" s="56" t="s">
        <v>289</v>
      </c>
      <c r="E2985" s="56" t="s">
        <v>2608</v>
      </c>
      <c r="F2985" s="56" t="s">
        <v>2609</v>
      </c>
      <c r="G2985" s="56"/>
      <c r="H2985" s="56"/>
      <c r="I2985" s="56" t="s">
        <v>37</v>
      </c>
      <c r="J2985" s="56">
        <v>3</v>
      </c>
      <c r="K2985" s="56" t="s">
        <v>52</v>
      </c>
      <c r="L2985" s="56"/>
      <c r="M2985" s="56" t="str">
        <f t="shared" si="92"/>
        <v>TB_ORD_TEAM_DIST.DIST_TP_CD</v>
      </c>
      <c r="N2985" s="54" t="str">
        <f t="shared" si="93"/>
        <v>팀배분^TB_ORD_TEAM_DIST^배분유형코드^DIST_TP_CD^^VARCHAR2^3^Y^</v>
      </c>
    </row>
    <row r="2986" spans="1:14" x14ac:dyDescent="0.25">
      <c r="A2986" s="56" t="s">
        <v>678</v>
      </c>
      <c r="B2986" s="56"/>
      <c r="C2986" s="56" t="s">
        <v>288</v>
      </c>
      <c r="D2986" s="56" t="s">
        <v>289</v>
      </c>
      <c r="E2986" s="56" t="s">
        <v>2610</v>
      </c>
      <c r="F2986" s="56" t="s">
        <v>2611</v>
      </c>
      <c r="G2986" s="56"/>
      <c r="H2986" s="56"/>
      <c r="I2986" s="56" t="s">
        <v>37</v>
      </c>
      <c r="J2986" s="56">
        <v>8</v>
      </c>
      <c r="K2986" s="56" t="s">
        <v>52</v>
      </c>
      <c r="L2986" s="56"/>
      <c r="M2986" s="56" t="str">
        <f t="shared" si="92"/>
        <v>TB_ORD_TEAM_DIST.DIST_STT_DT</v>
      </c>
      <c r="N2986" s="54" t="str">
        <f t="shared" si="93"/>
        <v>팀배분^TB_ORD_TEAM_DIST^배분시작일자^DIST_STT_DT^^VARCHAR2^8^Y^</v>
      </c>
    </row>
    <row r="2987" spans="1:14" x14ac:dyDescent="0.25">
      <c r="A2987" s="56" t="s">
        <v>678</v>
      </c>
      <c r="B2987" s="56"/>
      <c r="C2987" s="56" t="s">
        <v>288</v>
      </c>
      <c r="D2987" s="56" t="s">
        <v>289</v>
      </c>
      <c r="E2987" s="56" t="s">
        <v>2612</v>
      </c>
      <c r="F2987" s="56" t="s">
        <v>2613</v>
      </c>
      <c r="G2987" s="56"/>
      <c r="H2987" s="56"/>
      <c r="I2987" s="56" t="s">
        <v>37</v>
      </c>
      <c r="J2987" s="56">
        <v>8</v>
      </c>
      <c r="K2987" s="56" t="s">
        <v>52</v>
      </c>
      <c r="L2987" s="56"/>
      <c r="M2987" s="56" t="str">
        <f t="shared" si="92"/>
        <v>TB_ORD_TEAM_DIST.DIST_END_DT</v>
      </c>
      <c r="N2987" s="54" t="str">
        <f t="shared" si="93"/>
        <v>팀배분^TB_ORD_TEAM_DIST^배분종료일자^DIST_END_DT^^VARCHAR2^8^Y^</v>
      </c>
    </row>
    <row r="2988" spans="1:14" x14ac:dyDescent="0.25">
      <c r="A2988" s="56" t="s">
        <v>678</v>
      </c>
      <c r="B2988" s="56"/>
      <c r="C2988" s="56" t="s">
        <v>288</v>
      </c>
      <c r="D2988" s="56" t="s">
        <v>289</v>
      </c>
      <c r="E2988" s="56" t="s">
        <v>1168</v>
      </c>
      <c r="F2988" s="56" t="s">
        <v>1169</v>
      </c>
      <c r="G2988" s="56"/>
      <c r="H2988" s="56"/>
      <c r="I2988" s="56" t="s">
        <v>37</v>
      </c>
      <c r="J2988" s="56">
        <v>10</v>
      </c>
      <c r="K2988" s="56" t="s">
        <v>52</v>
      </c>
      <c r="L2988" s="56"/>
      <c r="M2988" s="56" t="str">
        <f t="shared" si="92"/>
        <v>TB_ORD_TEAM_DIST.BRAND_CD</v>
      </c>
      <c r="N2988" s="54" t="str">
        <f t="shared" si="93"/>
        <v>팀배분^TB_ORD_TEAM_DIST^브랜드코드^BRAND_CD^^VARCHAR2^10^Y^</v>
      </c>
    </row>
    <row r="2989" spans="1:14" x14ac:dyDescent="0.25">
      <c r="A2989" s="56" t="s">
        <v>678</v>
      </c>
      <c r="B2989" s="56"/>
      <c r="C2989" s="56" t="s">
        <v>288</v>
      </c>
      <c r="D2989" s="56" t="s">
        <v>289</v>
      </c>
      <c r="E2989" s="56" t="s">
        <v>2614</v>
      </c>
      <c r="F2989" s="56" t="s">
        <v>2615</v>
      </c>
      <c r="G2989" s="56"/>
      <c r="H2989" s="56"/>
      <c r="I2989" s="56" t="s">
        <v>37</v>
      </c>
      <c r="J2989" s="56">
        <v>20</v>
      </c>
      <c r="K2989" s="56" t="s">
        <v>52</v>
      </c>
      <c r="L2989" s="56"/>
      <c r="M2989" s="56" t="str">
        <f t="shared" si="92"/>
        <v>TB_ORD_TEAM_DIST.SPRM_ITEM_CD</v>
      </c>
      <c r="N2989" s="54" t="str">
        <f t="shared" si="93"/>
        <v>팀배분^TB_ORD_TEAM_DIST^판촉품목코드^SPRM_ITEM_CD^^VARCHAR2^20^Y^</v>
      </c>
    </row>
    <row r="2990" spans="1:14" x14ac:dyDescent="0.25">
      <c r="A2990" s="56" t="s">
        <v>678</v>
      </c>
      <c r="B2990" s="56"/>
      <c r="C2990" s="56" t="s">
        <v>288</v>
      </c>
      <c r="D2990" s="56" t="s">
        <v>289</v>
      </c>
      <c r="E2990" s="56" t="s">
        <v>2616</v>
      </c>
      <c r="F2990" s="56" t="s">
        <v>2617</v>
      </c>
      <c r="G2990" s="56"/>
      <c r="H2990" s="56"/>
      <c r="I2990" s="56" t="s">
        <v>110</v>
      </c>
      <c r="J2990" s="56" t="s">
        <v>476</v>
      </c>
      <c r="K2990" s="56" t="s">
        <v>52</v>
      </c>
      <c r="L2990" s="56">
        <v>0</v>
      </c>
      <c r="M2990" s="56" t="str">
        <f t="shared" si="92"/>
        <v>TB_ORD_TEAM_DIST.TRG_TOT_QTY</v>
      </c>
      <c r="N2990" s="54" t="str">
        <f t="shared" si="93"/>
        <v>팀배분^TB_ORD_TEAM_DIST^대상총수량^TRG_TOT_QTY^^NUMBER^20,5^Y^0</v>
      </c>
    </row>
    <row r="2991" spans="1:14" x14ac:dyDescent="0.25">
      <c r="A2991" s="56" t="s">
        <v>678</v>
      </c>
      <c r="B2991" s="56"/>
      <c r="C2991" s="56" t="s">
        <v>288</v>
      </c>
      <c r="D2991" s="56" t="s">
        <v>289</v>
      </c>
      <c r="E2991" s="56" t="s">
        <v>2618</v>
      </c>
      <c r="F2991" s="56" t="s">
        <v>2619</v>
      </c>
      <c r="G2991" s="56"/>
      <c r="H2991" s="56"/>
      <c r="I2991" s="56" t="s">
        <v>110</v>
      </c>
      <c r="J2991" s="56" t="s">
        <v>476</v>
      </c>
      <c r="K2991" s="56" t="s">
        <v>52</v>
      </c>
      <c r="L2991" s="56">
        <v>0</v>
      </c>
      <c r="M2991" s="56" t="str">
        <f t="shared" si="92"/>
        <v>TB_ORD_TEAM_DIST.DIST_REMAIN_QTY</v>
      </c>
      <c r="N2991" s="54" t="str">
        <f t="shared" si="93"/>
        <v>팀배분^TB_ORD_TEAM_DIST^배분잔여수량^DIST_REMAIN_QTY^^NUMBER^20,5^Y^0</v>
      </c>
    </row>
    <row r="2992" spans="1:14" x14ac:dyDescent="0.25">
      <c r="A2992" s="56" t="s">
        <v>678</v>
      </c>
      <c r="B2992" s="56"/>
      <c r="C2992" s="56" t="s">
        <v>288</v>
      </c>
      <c r="D2992" s="56" t="s">
        <v>289</v>
      </c>
      <c r="E2992" s="56" t="s">
        <v>50</v>
      </c>
      <c r="F2992" s="56" t="s">
        <v>51</v>
      </c>
      <c r="G2992" s="56"/>
      <c r="H2992" s="56"/>
      <c r="I2992" s="56" t="s">
        <v>37</v>
      </c>
      <c r="J2992" s="56">
        <v>1</v>
      </c>
      <c r="K2992" s="56" t="s">
        <v>52</v>
      </c>
      <c r="L2992" s="56" t="s">
        <v>1276</v>
      </c>
      <c r="M2992" s="56" t="str">
        <f t="shared" si="92"/>
        <v>TB_ORD_TEAM_DIST.USE_YN</v>
      </c>
      <c r="N2992" s="54" t="str">
        <f t="shared" si="93"/>
        <v>팀배분^TB_ORD_TEAM_DIST^사용여부^USE_YN^^VARCHAR2^1^Y^'Y'</v>
      </c>
    </row>
    <row r="2993" spans="1:14" x14ac:dyDescent="0.25">
      <c r="A2993" s="56" t="s">
        <v>678</v>
      </c>
      <c r="B2993" s="56"/>
      <c r="C2993" s="56" t="s">
        <v>288</v>
      </c>
      <c r="D2993" s="56" t="s">
        <v>289</v>
      </c>
      <c r="E2993" s="56" t="s">
        <v>61</v>
      </c>
      <c r="F2993" s="56" t="s">
        <v>62</v>
      </c>
      <c r="G2993" s="56"/>
      <c r="H2993" s="56"/>
      <c r="I2993" s="56" t="s">
        <v>37</v>
      </c>
      <c r="J2993" s="56">
        <v>2000</v>
      </c>
      <c r="K2993" s="56"/>
      <c r="L2993" s="56"/>
      <c r="M2993" s="56" t="str">
        <f t="shared" ref="M2993:M3056" si="94">CONCATENATE(D2993,".",F2993)</f>
        <v>TB_ORD_TEAM_DIST.REMARK</v>
      </c>
      <c r="N2993" s="54" t="str">
        <f t="shared" si="93"/>
        <v>팀배분^TB_ORD_TEAM_DIST^비고^REMARK^^VARCHAR2^2000^^</v>
      </c>
    </row>
    <row r="2994" spans="1:14" x14ac:dyDescent="0.25">
      <c r="A2994" s="56" t="s">
        <v>678</v>
      </c>
      <c r="B2994" s="56"/>
      <c r="C2994" s="56" t="s">
        <v>288</v>
      </c>
      <c r="D2994" s="56" t="s">
        <v>289</v>
      </c>
      <c r="E2994" s="56" t="s">
        <v>53</v>
      </c>
      <c r="F2994" s="56" t="s">
        <v>54</v>
      </c>
      <c r="G2994" s="56"/>
      <c r="H2994" s="56"/>
      <c r="I2994" s="56" t="s">
        <v>37</v>
      </c>
      <c r="J2994" s="56">
        <v>14</v>
      </c>
      <c r="K2994" s="56" t="s">
        <v>52</v>
      </c>
      <c r="L2994" s="56"/>
      <c r="M2994" s="56" t="str">
        <f t="shared" si="94"/>
        <v>TB_ORD_TEAM_DIST.REG_DTM</v>
      </c>
      <c r="N2994" s="54" t="str">
        <f t="shared" si="93"/>
        <v>팀배분^TB_ORD_TEAM_DIST^등록일시^REG_DTM^^VARCHAR2^14^Y^</v>
      </c>
    </row>
    <row r="2995" spans="1:14" x14ac:dyDescent="0.25">
      <c r="A2995" s="56" t="s">
        <v>678</v>
      </c>
      <c r="B2995" s="56"/>
      <c r="C2995" s="56" t="s">
        <v>288</v>
      </c>
      <c r="D2995" s="56" t="s">
        <v>289</v>
      </c>
      <c r="E2995" s="56" t="s">
        <v>55</v>
      </c>
      <c r="F2995" s="56" t="s">
        <v>56</v>
      </c>
      <c r="G2995" s="56"/>
      <c r="H2995" s="56"/>
      <c r="I2995" s="56" t="s">
        <v>37</v>
      </c>
      <c r="J2995" s="56">
        <v>32</v>
      </c>
      <c r="K2995" s="56" t="s">
        <v>52</v>
      </c>
      <c r="L2995" s="56"/>
      <c r="M2995" s="56" t="str">
        <f t="shared" si="94"/>
        <v>TB_ORD_TEAM_DIST.REGR_ID</v>
      </c>
      <c r="N2995" s="54" t="str">
        <f t="shared" si="93"/>
        <v>팀배분^TB_ORD_TEAM_DIST^등록자ID^REGR_ID^^VARCHAR2^32^Y^</v>
      </c>
    </row>
    <row r="2996" spans="1:14" x14ac:dyDescent="0.25">
      <c r="A2996" s="56" t="s">
        <v>678</v>
      </c>
      <c r="B2996" s="56"/>
      <c r="C2996" s="56" t="s">
        <v>288</v>
      </c>
      <c r="D2996" s="56" t="s">
        <v>289</v>
      </c>
      <c r="E2996" s="56" t="s">
        <v>57</v>
      </c>
      <c r="F2996" s="56" t="s">
        <v>58</v>
      </c>
      <c r="G2996" s="56"/>
      <c r="H2996" s="56"/>
      <c r="I2996" s="56" t="s">
        <v>37</v>
      </c>
      <c r="J2996" s="56">
        <v>14</v>
      </c>
      <c r="K2996" s="56" t="s">
        <v>52</v>
      </c>
      <c r="L2996" s="56"/>
      <c r="M2996" s="56" t="str">
        <f t="shared" si="94"/>
        <v>TB_ORD_TEAM_DIST.MOD_DTM</v>
      </c>
      <c r="N2996" s="54" t="str">
        <f t="shared" si="93"/>
        <v>팀배분^TB_ORD_TEAM_DIST^수정일시^MOD_DTM^^VARCHAR2^14^Y^</v>
      </c>
    </row>
    <row r="2997" spans="1:14" x14ac:dyDescent="0.25">
      <c r="A2997" s="56" t="s">
        <v>678</v>
      </c>
      <c r="B2997" s="56"/>
      <c r="C2997" s="56" t="s">
        <v>288</v>
      </c>
      <c r="D2997" s="56" t="s">
        <v>289</v>
      </c>
      <c r="E2997" s="56" t="s">
        <v>59</v>
      </c>
      <c r="F2997" s="56" t="s">
        <v>60</v>
      </c>
      <c r="G2997" s="56"/>
      <c r="H2997" s="56"/>
      <c r="I2997" s="56" t="s">
        <v>37</v>
      </c>
      <c r="J2997" s="56">
        <v>32</v>
      </c>
      <c r="K2997" s="56" t="s">
        <v>52</v>
      </c>
      <c r="L2997" s="56"/>
      <c r="M2997" s="56" t="str">
        <f t="shared" si="94"/>
        <v>TB_ORD_TEAM_DIST.MODR_ID</v>
      </c>
      <c r="N2997" s="54" t="str">
        <f t="shared" si="93"/>
        <v>팀배분^TB_ORD_TEAM_DIST^수정자ID^MODR_ID^^VARCHAR2^32^Y^</v>
      </c>
    </row>
    <row r="2998" spans="1:14" x14ac:dyDescent="0.25">
      <c r="A2998" s="56" t="s">
        <v>678</v>
      </c>
      <c r="B2998" s="56"/>
      <c r="C2998" s="56" t="s">
        <v>290</v>
      </c>
      <c r="D2998" s="56" t="s">
        <v>291</v>
      </c>
      <c r="E2998" s="56" t="s">
        <v>2604</v>
      </c>
      <c r="F2998" s="56" t="s">
        <v>2605</v>
      </c>
      <c r="G2998" s="56" t="s">
        <v>52</v>
      </c>
      <c r="H2998" s="56"/>
      <c r="I2998" s="56" t="s">
        <v>37</v>
      </c>
      <c r="J2998" s="56">
        <v>20</v>
      </c>
      <c r="K2998" s="56" t="s">
        <v>52</v>
      </c>
      <c r="L2998" s="56"/>
      <c r="M2998" s="56" t="str">
        <f t="shared" si="94"/>
        <v>TB_ORD_TEAM_DIST_DTL.DIST_NO</v>
      </c>
      <c r="N2998" s="54" t="str">
        <f t="shared" si="93"/>
        <v>팀배분상세^TB_ORD_TEAM_DIST_DTL^배분번호^DIST_NO^Y^VARCHAR2^20^Y^</v>
      </c>
    </row>
    <row r="2999" spans="1:14" x14ac:dyDescent="0.25">
      <c r="A2999" s="56" t="s">
        <v>678</v>
      </c>
      <c r="B2999" s="56"/>
      <c r="C2999" s="56" t="s">
        <v>290</v>
      </c>
      <c r="D2999" s="56" t="s">
        <v>291</v>
      </c>
      <c r="E2999" s="56" t="s">
        <v>1589</v>
      </c>
      <c r="F2999" s="56" t="s">
        <v>1590</v>
      </c>
      <c r="G2999" s="56" t="s">
        <v>52</v>
      </c>
      <c r="H2999" s="56"/>
      <c r="I2999" s="56" t="s">
        <v>37</v>
      </c>
      <c r="J2999" s="56">
        <v>10</v>
      </c>
      <c r="K2999" s="56" t="s">
        <v>52</v>
      </c>
      <c r="L2999" s="56"/>
      <c r="M2999" s="56" t="str">
        <f t="shared" si="94"/>
        <v>TB_ORD_TEAM_DIST_DTL.TEAM_CD</v>
      </c>
      <c r="N2999" s="54" t="str">
        <f t="shared" si="93"/>
        <v>팀배분상세^TB_ORD_TEAM_DIST_DTL^팀코드^TEAM_CD^Y^VARCHAR2^10^Y^</v>
      </c>
    </row>
    <row r="3000" spans="1:14" x14ac:dyDescent="0.25">
      <c r="A3000" s="56" t="s">
        <v>678</v>
      </c>
      <c r="B3000" s="56"/>
      <c r="C3000" s="56" t="s">
        <v>290</v>
      </c>
      <c r="D3000" s="56" t="s">
        <v>291</v>
      </c>
      <c r="E3000" s="56" t="s">
        <v>2622</v>
      </c>
      <c r="F3000" s="56" t="s">
        <v>2623</v>
      </c>
      <c r="G3000" s="56"/>
      <c r="H3000" s="56"/>
      <c r="I3000" s="56" t="s">
        <v>110</v>
      </c>
      <c r="J3000" s="56" t="s">
        <v>476</v>
      </c>
      <c r="K3000" s="56" t="s">
        <v>52</v>
      </c>
      <c r="L3000" s="56">
        <v>0</v>
      </c>
      <c r="M3000" s="56" t="str">
        <f t="shared" si="94"/>
        <v>TB_ORD_TEAM_DIST_DTL.DIST_QTY</v>
      </c>
      <c r="N3000" s="54" t="str">
        <f t="shared" si="93"/>
        <v>팀배분상세^TB_ORD_TEAM_DIST_DTL^배분수량^DIST_QTY^^NUMBER^20,5^Y^0</v>
      </c>
    </row>
    <row r="3001" spans="1:14" x14ac:dyDescent="0.25">
      <c r="A3001" s="56" t="s">
        <v>678</v>
      </c>
      <c r="B3001" s="56"/>
      <c r="C3001" s="56" t="s">
        <v>290</v>
      </c>
      <c r="D3001" s="56" t="s">
        <v>291</v>
      </c>
      <c r="E3001" s="56" t="s">
        <v>53</v>
      </c>
      <c r="F3001" s="56" t="s">
        <v>54</v>
      </c>
      <c r="G3001" s="56"/>
      <c r="H3001" s="56"/>
      <c r="I3001" s="56" t="s">
        <v>37</v>
      </c>
      <c r="J3001" s="56">
        <v>14</v>
      </c>
      <c r="K3001" s="56" t="s">
        <v>52</v>
      </c>
      <c r="L3001" s="56"/>
      <c r="M3001" s="56" t="str">
        <f t="shared" si="94"/>
        <v>TB_ORD_TEAM_DIST_DTL.REG_DTM</v>
      </c>
      <c r="N3001" s="54" t="str">
        <f t="shared" si="93"/>
        <v>팀배분상세^TB_ORD_TEAM_DIST_DTL^등록일시^REG_DTM^^VARCHAR2^14^Y^</v>
      </c>
    </row>
    <row r="3002" spans="1:14" x14ac:dyDescent="0.25">
      <c r="A3002" s="56" t="s">
        <v>678</v>
      </c>
      <c r="B3002" s="56"/>
      <c r="C3002" s="56" t="s">
        <v>290</v>
      </c>
      <c r="D3002" s="56" t="s">
        <v>291</v>
      </c>
      <c r="E3002" s="56" t="s">
        <v>55</v>
      </c>
      <c r="F3002" s="56" t="s">
        <v>56</v>
      </c>
      <c r="G3002" s="56"/>
      <c r="H3002" s="56"/>
      <c r="I3002" s="56" t="s">
        <v>37</v>
      </c>
      <c r="J3002" s="56">
        <v>32</v>
      </c>
      <c r="K3002" s="56" t="s">
        <v>52</v>
      </c>
      <c r="L3002" s="56"/>
      <c r="M3002" s="56" t="str">
        <f t="shared" si="94"/>
        <v>TB_ORD_TEAM_DIST_DTL.REGR_ID</v>
      </c>
      <c r="N3002" s="54" t="str">
        <f t="shared" si="93"/>
        <v>팀배분상세^TB_ORD_TEAM_DIST_DTL^등록자ID^REGR_ID^^VARCHAR2^32^Y^</v>
      </c>
    </row>
    <row r="3003" spans="1:14" x14ac:dyDescent="0.25">
      <c r="A3003" s="56" t="s">
        <v>678</v>
      </c>
      <c r="B3003" s="56"/>
      <c r="C3003" s="56" t="s">
        <v>290</v>
      </c>
      <c r="D3003" s="56" t="s">
        <v>291</v>
      </c>
      <c r="E3003" s="56" t="s">
        <v>57</v>
      </c>
      <c r="F3003" s="56" t="s">
        <v>58</v>
      </c>
      <c r="G3003" s="56"/>
      <c r="H3003" s="56"/>
      <c r="I3003" s="56" t="s">
        <v>37</v>
      </c>
      <c r="J3003" s="56">
        <v>14</v>
      </c>
      <c r="K3003" s="56" t="s">
        <v>52</v>
      </c>
      <c r="L3003" s="56"/>
      <c r="M3003" s="56" t="str">
        <f t="shared" si="94"/>
        <v>TB_ORD_TEAM_DIST_DTL.MOD_DTM</v>
      </c>
      <c r="N3003" s="54" t="str">
        <f t="shared" si="93"/>
        <v>팀배분상세^TB_ORD_TEAM_DIST_DTL^수정일시^MOD_DTM^^VARCHAR2^14^Y^</v>
      </c>
    </row>
    <row r="3004" spans="1:14" x14ac:dyDescent="0.25">
      <c r="A3004" s="56" t="s">
        <v>678</v>
      </c>
      <c r="B3004" s="56"/>
      <c r="C3004" s="56" t="s">
        <v>290</v>
      </c>
      <c r="D3004" s="56" t="s">
        <v>291</v>
      </c>
      <c r="E3004" s="56" t="s">
        <v>59</v>
      </c>
      <c r="F3004" s="56" t="s">
        <v>60</v>
      </c>
      <c r="G3004" s="56"/>
      <c r="H3004" s="56"/>
      <c r="I3004" s="56" t="s">
        <v>37</v>
      </c>
      <c r="J3004" s="56">
        <v>32</v>
      </c>
      <c r="K3004" s="56" t="s">
        <v>52</v>
      </c>
      <c r="L3004" s="56"/>
      <c r="M3004" s="56" t="str">
        <f t="shared" si="94"/>
        <v>TB_ORD_TEAM_DIST_DTL.MODR_ID</v>
      </c>
      <c r="N3004" s="54" t="str">
        <f t="shared" si="93"/>
        <v>팀배분상세^TB_ORD_TEAM_DIST_DTL^수정자ID^MODR_ID^^VARCHAR2^32^Y^</v>
      </c>
    </row>
    <row r="3005" spans="1:14" x14ac:dyDescent="0.25">
      <c r="A3005" s="56" t="s">
        <v>678</v>
      </c>
      <c r="B3005" s="56"/>
      <c r="C3005" s="56" t="s">
        <v>272</v>
      </c>
      <c r="D3005" s="56" t="s">
        <v>273</v>
      </c>
      <c r="E3005" s="56" t="s">
        <v>2764</v>
      </c>
      <c r="F3005" s="56" t="s">
        <v>2765</v>
      </c>
      <c r="G3005" s="56" t="s">
        <v>52</v>
      </c>
      <c r="H3005" s="56"/>
      <c r="I3005" s="56" t="s">
        <v>37</v>
      </c>
      <c r="J3005" s="56">
        <v>20</v>
      </c>
      <c r="K3005" s="56" t="s">
        <v>52</v>
      </c>
      <c r="L3005" s="56"/>
      <c r="M3005" s="56" t="str">
        <f t="shared" si="94"/>
        <v>TB_ORD_TEAM_ORD_LIMIT.LIMIT_NO</v>
      </c>
      <c r="N3005" s="54" t="str">
        <f t="shared" si="93"/>
        <v>팀주문한도^TB_ORD_TEAM_ORD_LIMIT^한도번호^LIMIT_NO^Y^VARCHAR2^20^Y^</v>
      </c>
    </row>
    <row r="3006" spans="1:14" x14ac:dyDescent="0.25">
      <c r="A3006" s="56" t="s">
        <v>678</v>
      </c>
      <c r="B3006" s="56"/>
      <c r="C3006" s="56" t="s">
        <v>272</v>
      </c>
      <c r="D3006" s="56" t="s">
        <v>273</v>
      </c>
      <c r="E3006" s="56" t="s">
        <v>2766</v>
      </c>
      <c r="F3006" s="56" t="s">
        <v>2767</v>
      </c>
      <c r="G3006" s="56"/>
      <c r="H3006" s="56"/>
      <c r="I3006" s="56" t="s">
        <v>37</v>
      </c>
      <c r="J3006" s="56">
        <v>300</v>
      </c>
      <c r="K3006" s="56" t="s">
        <v>52</v>
      </c>
      <c r="L3006" s="56"/>
      <c r="M3006" s="56" t="str">
        <f t="shared" si="94"/>
        <v>TB_ORD_TEAM_ORD_LIMIT.LIMIT_NM</v>
      </c>
      <c r="N3006" s="54" t="str">
        <f t="shared" si="93"/>
        <v>팀주문한도^TB_ORD_TEAM_ORD_LIMIT^한도명^LIMIT_NM^^VARCHAR2^300^Y^</v>
      </c>
    </row>
    <row r="3007" spans="1:14" x14ac:dyDescent="0.25">
      <c r="A3007" s="56" t="s">
        <v>678</v>
      </c>
      <c r="B3007" s="56"/>
      <c r="C3007" s="56" t="s">
        <v>272</v>
      </c>
      <c r="D3007" s="56" t="s">
        <v>273</v>
      </c>
      <c r="E3007" s="56" t="s">
        <v>1686</v>
      </c>
      <c r="F3007" s="56" t="s">
        <v>1687</v>
      </c>
      <c r="G3007" s="56"/>
      <c r="H3007" s="56"/>
      <c r="I3007" s="56" t="s">
        <v>37</v>
      </c>
      <c r="J3007" s="56">
        <v>8</v>
      </c>
      <c r="K3007" s="56" t="s">
        <v>52</v>
      </c>
      <c r="L3007" s="56"/>
      <c r="M3007" s="56" t="str">
        <f t="shared" si="94"/>
        <v>TB_ORD_TEAM_ORD_LIMIT.CTRL_STT_DT</v>
      </c>
      <c r="N3007" s="54" t="str">
        <f t="shared" si="93"/>
        <v>팀주문한도^TB_ORD_TEAM_ORD_LIMIT^통제시작일자^CTRL_STT_DT^^VARCHAR2^8^Y^</v>
      </c>
    </row>
    <row r="3008" spans="1:14" x14ac:dyDescent="0.25">
      <c r="A3008" s="56" t="s">
        <v>678</v>
      </c>
      <c r="B3008" s="56"/>
      <c r="C3008" s="56" t="s">
        <v>272</v>
      </c>
      <c r="D3008" s="56" t="s">
        <v>273</v>
      </c>
      <c r="E3008" s="56" t="s">
        <v>1688</v>
      </c>
      <c r="F3008" s="56" t="s">
        <v>1689</v>
      </c>
      <c r="G3008" s="56"/>
      <c r="H3008" s="56"/>
      <c r="I3008" s="56" t="s">
        <v>37</v>
      </c>
      <c r="J3008" s="56">
        <v>8</v>
      </c>
      <c r="K3008" s="56" t="s">
        <v>52</v>
      </c>
      <c r="L3008" s="56"/>
      <c r="M3008" s="56" t="str">
        <f t="shared" si="94"/>
        <v>TB_ORD_TEAM_ORD_LIMIT.CTRL_END_DT</v>
      </c>
      <c r="N3008" s="54" t="str">
        <f t="shared" si="93"/>
        <v>팀주문한도^TB_ORD_TEAM_ORD_LIMIT^통제종료일자^CTRL_END_DT^^VARCHAR2^8^Y^</v>
      </c>
    </row>
    <row r="3009" spans="1:14" x14ac:dyDescent="0.25">
      <c r="A3009" s="56" t="s">
        <v>678</v>
      </c>
      <c r="B3009" s="56"/>
      <c r="C3009" s="56" t="s">
        <v>272</v>
      </c>
      <c r="D3009" s="56" t="s">
        <v>273</v>
      </c>
      <c r="E3009" s="56" t="s">
        <v>1168</v>
      </c>
      <c r="F3009" s="56" t="s">
        <v>1169</v>
      </c>
      <c r="G3009" s="56"/>
      <c r="H3009" s="56"/>
      <c r="I3009" s="56" t="s">
        <v>37</v>
      </c>
      <c r="J3009" s="56">
        <v>10</v>
      </c>
      <c r="K3009" s="56" t="s">
        <v>52</v>
      </c>
      <c r="L3009" s="56"/>
      <c r="M3009" s="56" t="str">
        <f t="shared" si="94"/>
        <v>TB_ORD_TEAM_ORD_LIMIT.BRAND_CD</v>
      </c>
      <c r="N3009" s="54" t="str">
        <f t="shared" si="93"/>
        <v>팀주문한도^TB_ORD_TEAM_ORD_LIMIT^브랜드코드^BRAND_CD^^VARCHAR2^10^Y^</v>
      </c>
    </row>
    <row r="3010" spans="1:14" x14ac:dyDescent="0.25">
      <c r="A3010" s="56" t="s">
        <v>678</v>
      </c>
      <c r="B3010" s="56"/>
      <c r="C3010" s="56" t="s">
        <v>272</v>
      </c>
      <c r="D3010" s="56" t="s">
        <v>273</v>
      </c>
      <c r="E3010" s="56" t="s">
        <v>50</v>
      </c>
      <c r="F3010" s="56" t="s">
        <v>51</v>
      </c>
      <c r="G3010" s="56"/>
      <c r="H3010" s="56"/>
      <c r="I3010" s="56" t="s">
        <v>37</v>
      </c>
      <c r="J3010" s="56">
        <v>1</v>
      </c>
      <c r="K3010" s="56" t="s">
        <v>52</v>
      </c>
      <c r="L3010" s="56" t="s">
        <v>1276</v>
      </c>
      <c r="M3010" s="56" t="str">
        <f t="shared" si="94"/>
        <v>TB_ORD_TEAM_ORD_LIMIT.USE_YN</v>
      </c>
      <c r="N3010" s="54" t="str">
        <f t="shared" si="93"/>
        <v>팀주문한도^TB_ORD_TEAM_ORD_LIMIT^사용여부^USE_YN^^VARCHAR2^1^Y^'Y'</v>
      </c>
    </row>
    <row r="3011" spans="1:14" x14ac:dyDescent="0.25">
      <c r="A3011" s="56" t="s">
        <v>678</v>
      </c>
      <c r="B3011" s="56"/>
      <c r="C3011" s="56" t="s">
        <v>272</v>
      </c>
      <c r="D3011" s="56" t="s">
        <v>273</v>
      </c>
      <c r="E3011" s="56" t="s">
        <v>61</v>
      </c>
      <c r="F3011" s="56" t="s">
        <v>62</v>
      </c>
      <c r="G3011" s="56"/>
      <c r="H3011" s="56"/>
      <c r="I3011" s="56" t="s">
        <v>37</v>
      </c>
      <c r="J3011" s="56">
        <v>2000</v>
      </c>
      <c r="K3011" s="56"/>
      <c r="L3011" s="56"/>
      <c r="M3011" s="56" t="str">
        <f t="shared" si="94"/>
        <v>TB_ORD_TEAM_ORD_LIMIT.REMARK</v>
      </c>
      <c r="N3011" s="54" t="str">
        <f t="shared" ref="N3011:N3074" si="95">SUBSTITUTE(CONCATENATE(C3011,"^",D3011,"^",E3011,"^",F3011,"^",G3011,"^",I3011,"^",J3011,"^",K3011,"^",TRIM(L3011)),"~","-")</f>
        <v>팀주문한도^TB_ORD_TEAM_ORD_LIMIT^비고^REMARK^^VARCHAR2^2000^^</v>
      </c>
    </row>
    <row r="3012" spans="1:14" x14ac:dyDescent="0.25">
      <c r="A3012" s="56" t="s">
        <v>678</v>
      </c>
      <c r="B3012" s="56"/>
      <c r="C3012" s="56" t="s">
        <v>272</v>
      </c>
      <c r="D3012" s="56" t="s">
        <v>273</v>
      </c>
      <c r="E3012" s="56" t="s">
        <v>53</v>
      </c>
      <c r="F3012" s="56" t="s">
        <v>54</v>
      </c>
      <c r="G3012" s="56"/>
      <c r="H3012" s="56"/>
      <c r="I3012" s="56" t="s">
        <v>37</v>
      </c>
      <c r="J3012" s="56">
        <v>14</v>
      </c>
      <c r="K3012" s="56" t="s">
        <v>52</v>
      </c>
      <c r="L3012" s="56"/>
      <c r="M3012" s="56" t="str">
        <f t="shared" si="94"/>
        <v>TB_ORD_TEAM_ORD_LIMIT.REG_DTM</v>
      </c>
      <c r="N3012" s="54" t="str">
        <f t="shared" si="95"/>
        <v>팀주문한도^TB_ORD_TEAM_ORD_LIMIT^등록일시^REG_DTM^^VARCHAR2^14^Y^</v>
      </c>
    </row>
    <row r="3013" spans="1:14" x14ac:dyDescent="0.25">
      <c r="A3013" s="56" t="s">
        <v>678</v>
      </c>
      <c r="B3013" s="56"/>
      <c r="C3013" s="56" t="s">
        <v>272</v>
      </c>
      <c r="D3013" s="56" t="s">
        <v>273</v>
      </c>
      <c r="E3013" s="56" t="s">
        <v>55</v>
      </c>
      <c r="F3013" s="56" t="s">
        <v>56</v>
      </c>
      <c r="G3013" s="56"/>
      <c r="H3013" s="56"/>
      <c r="I3013" s="56" t="s">
        <v>37</v>
      </c>
      <c r="J3013" s="56">
        <v>32</v>
      </c>
      <c r="K3013" s="56" t="s">
        <v>52</v>
      </c>
      <c r="L3013" s="56"/>
      <c r="M3013" s="56" t="str">
        <f t="shared" si="94"/>
        <v>TB_ORD_TEAM_ORD_LIMIT.REGR_ID</v>
      </c>
      <c r="N3013" s="54" t="str">
        <f t="shared" si="95"/>
        <v>팀주문한도^TB_ORD_TEAM_ORD_LIMIT^등록자ID^REGR_ID^^VARCHAR2^32^Y^</v>
      </c>
    </row>
    <row r="3014" spans="1:14" x14ac:dyDescent="0.25">
      <c r="A3014" s="56" t="s">
        <v>678</v>
      </c>
      <c r="B3014" s="56"/>
      <c r="C3014" s="56" t="s">
        <v>272</v>
      </c>
      <c r="D3014" s="56" t="s">
        <v>273</v>
      </c>
      <c r="E3014" s="56" t="s">
        <v>57</v>
      </c>
      <c r="F3014" s="56" t="s">
        <v>58</v>
      </c>
      <c r="G3014" s="56"/>
      <c r="H3014" s="56"/>
      <c r="I3014" s="56" t="s">
        <v>37</v>
      </c>
      <c r="J3014" s="56">
        <v>14</v>
      </c>
      <c r="K3014" s="56" t="s">
        <v>52</v>
      </c>
      <c r="L3014" s="56"/>
      <c r="M3014" s="56" t="str">
        <f t="shared" si="94"/>
        <v>TB_ORD_TEAM_ORD_LIMIT.MOD_DTM</v>
      </c>
      <c r="N3014" s="54" t="str">
        <f t="shared" si="95"/>
        <v>팀주문한도^TB_ORD_TEAM_ORD_LIMIT^수정일시^MOD_DTM^^VARCHAR2^14^Y^</v>
      </c>
    </row>
    <row r="3015" spans="1:14" x14ac:dyDescent="0.25">
      <c r="A3015" s="56" t="s">
        <v>678</v>
      </c>
      <c r="B3015" s="56"/>
      <c r="C3015" s="56" t="s">
        <v>272</v>
      </c>
      <c r="D3015" s="56" t="s">
        <v>273</v>
      </c>
      <c r="E3015" s="56" t="s">
        <v>59</v>
      </c>
      <c r="F3015" s="56" t="s">
        <v>60</v>
      </c>
      <c r="G3015" s="56"/>
      <c r="H3015" s="56"/>
      <c r="I3015" s="56" t="s">
        <v>37</v>
      </c>
      <c r="J3015" s="56">
        <v>32</v>
      </c>
      <c r="K3015" s="56" t="s">
        <v>52</v>
      </c>
      <c r="L3015" s="56"/>
      <c r="M3015" s="56" t="str">
        <f t="shared" si="94"/>
        <v>TB_ORD_TEAM_ORD_LIMIT.MODR_ID</v>
      </c>
      <c r="N3015" s="54" t="str">
        <f t="shared" si="95"/>
        <v>팀주문한도^TB_ORD_TEAM_ORD_LIMIT^수정자ID^MODR_ID^^VARCHAR2^32^Y^</v>
      </c>
    </row>
    <row r="3016" spans="1:14" x14ac:dyDescent="0.25">
      <c r="A3016" s="56" t="s">
        <v>678</v>
      </c>
      <c r="B3016" s="56"/>
      <c r="C3016" s="56" t="s">
        <v>276</v>
      </c>
      <c r="D3016" s="56" t="s">
        <v>277</v>
      </c>
      <c r="E3016" s="56" t="s">
        <v>2764</v>
      </c>
      <c r="F3016" s="56" t="s">
        <v>2765</v>
      </c>
      <c r="G3016" s="56" t="s">
        <v>52</v>
      </c>
      <c r="H3016" s="56"/>
      <c r="I3016" s="56" t="s">
        <v>37</v>
      </c>
      <c r="J3016" s="56">
        <v>20</v>
      </c>
      <c r="K3016" s="56" t="s">
        <v>52</v>
      </c>
      <c r="L3016" s="56"/>
      <c r="M3016" s="56" t="str">
        <f t="shared" si="94"/>
        <v>TB_ORD_TEAM_ORD_LIMIT_DTL.LIMIT_NO</v>
      </c>
      <c r="N3016" s="54" t="str">
        <f t="shared" si="95"/>
        <v>팀주문한도상세^TB_ORD_TEAM_ORD_LIMIT_DTL^한도번호^LIMIT_NO^Y^VARCHAR2^20^Y^</v>
      </c>
    </row>
    <row r="3017" spans="1:14" x14ac:dyDescent="0.25">
      <c r="A3017" s="56" t="s">
        <v>678</v>
      </c>
      <c r="B3017" s="56"/>
      <c r="C3017" s="56" t="s">
        <v>276</v>
      </c>
      <c r="D3017" s="56" t="s">
        <v>277</v>
      </c>
      <c r="E3017" s="56" t="s">
        <v>1589</v>
      </c>
      <c r="F3017" s="56" t="s">
        <v>1590</v>
      </c>
      <c r="G3017" s="56" t="s">
        <v>52</v>
      </c>
      <c r="H3017" s="56"/>
      <c r="I3017" s="56" t="s">
        <v>37</v>
      </c>
      <c r="J3017" s="56">
        <v>10</v>
      </c>
      <c r="K3017" s="56" t="s">
        <v>52</v>
      </c>
      <c r="L3017" s="56"/>
      <c r="M3017" s="56" t="str">
        <f t="shared" si="94"/>
        <v>TB_ORD_TEAM_ORD_LIMIT_DTL.TEAM_CD</v>
      </c>
      <c r="N3017" s="54" t="str">
        <f t="shared" si="95"/>
        <v>팀주문한도상세^TB_ORD_TEAM_ORD_LIMIT_DTL^팀코드^TEAM_CD^Y^VARCHAR2^10^Y^</v>
      </c>
    </row>
    <row r="3018" spans="1:14" x14ac:dyDescent="0.25">
      <c r="A3018" s="56" t="s">
        <v>678</v>
      </c>
      <c r="B3018" s="56"/>
      <c r="C3018" s="56" t="s">
        <v>276</v>
      </c>
      <c r="D3018" s="56" t="s">
        <v>277</v>
      </c>
      <c r="E3018" s="56" t="s">
        <v>2768</v>
      </c>
      <c r="F3018" s="56" t="s">
        <v>2769</v>
      </c>
      <c r="G3018" s="56"/>
      <c r="H3018" s="56"/>
      <c r="I3018" s="56" t="s">
        <v>110</v>
      </c>
      <c r="J3018" s="56" t="s">
        <v>1397</v>
      </c>
      <c r="K3018" s="56" t="s">
        <v>52</v>
      </c>
      <c r="L3018" s="56">
        <v>0</v>
      </c>
      <c r="M3018" s="56" t="str">
        <f t="shared" si="94"/>
        <v>TB_ORD_TEAM_ORD_LIMIT_DTL.LIMIT_DIST_RATE</v>
      </c>
      <c r="N3018" s="54" t="str">
        <f t="shared" si="95"/>
        <v>팀주문한도상세^TB_ORD_TEAM_ORD_LIMIT_DTL^한도배분율^LIMIT_DIST_RATE^^NUMBER^6,3^Y^0</v>
      </c>
    </row>
    <row r="3019" spans="1:14" x14ac:dyDescent="0.25">
      <c r="A3019" s="56" t="s">
        <v>678</v>
      </c>
      <c r="B3019" s="56"/>
      <c r="C3019" s="56" t="s">
        <v>276</v>
      </c>
      <c r="D3019" s="56" t="s">
        <v>277</v>
      </c>
      <c r="E3019" s="56" t="s">
        <v>53</v>
      </c>
      <c r="F3019" s="56" t="s">
        <v>54</v>
      </c>
      <c r="G3019" s="56"/>
      <c r="H3019" s="56"/>
      <c r="I3019" s="56" t="s">
        <v>37</v>
      </c>
      <c r="J3019" s="56">
        <v>14</v>
      </c>
      <c r="K3019" s="56" t="s">
        <v>52</v>
      </c>
      <c r="L3019" s="56"/>
      <c r="M3019" s="56" t="str">
        <f t="shared" si="94"/>
        <v>TB_ORD_TEAM_ORD_LIMIT_DTL.REG_DTM</v>
      </c>
      <c r="N3019" s="54" t="str">
        <f t="shared" si="95"/>
        <v>팀주문한도상세^TB_ORD_TEAM_ORD_LIMIT_DTL^등록일시^REG_DTM^^VARCHAR2^14^Y^</v>
      </c>
    </row>
    <row r="3020" spans="1:14" x14ac:dyDescent="0.25">
      <c r="A3020" s="56" t="s">
        <v>678</v>
      </c>
      <c r="B3020" s="56"/>
      <c r="C3020" s="56" t="s">
        <v>276</v>
      </c>
      <c r="D3020" s="56" t="s">
        <v>277</v>
      </c>
      <c r="E3020" s="56" t="s">
        <v>55</v>
      </c>
      <c r="F3020" s="56" t="s">
        <v>56</v>
      </c>
      <c r="G3020" s="56"/>
      <c r="H3020" s="56"/>
      <c r="I3020" s="56" t="s">
        <v>37</v>
      </c>
      <c r="J3020" s="56">
        <v>32</v>
      </c>
      <c r="K3020" s="56" t="s">
        <v>52</v>
      </c>
      <c r="L3020" s="56"/>
      <c r="M3020" s="56" t="str">
        <f t="shared" si="94"/>
        <v>TB_ORD_TEAM_ORD_LIMIT_DTL.REGR_ID</v>
      </c>
      <c r="N3020" s="54" t="str">
        <f t="shared" si="95"/>
        <v>팀주문한도상세^TB_ORD_TEAM_ORD_LIMIT_DTL^등록자ID^REGR_ID^^VARCHAR2^32^Y^</v>
      </c>
    </row>
    <row r="3021" spans="1:14" x14ac:dyDescent="0.25">
      <c r="A3021" s="56" t="s">
        <v>678</v>
      </c>
      <c r="B3021" s="56"/>
      <c r="C3021" s="56" t="s">
        <v>276</v>
      </c>
      <c r="D3021" s="56" t="s">
        <v>277</v>
      </c>
      <c r="E3021" s="56" t="s">
        <v>57</v>
      </c>
      <c r="F3021" s="56" t="s">
        <v>58</v>
      </c>
      <c r="G3021" s="56"/>
      <c r="H3021" s="56"/>
      <c r="I3021" s="56" t="s">
        <v>37</v>
      </c>
      <c r="J3021" s="56">
        <v>14</v>
      </c>
      <c r="K3021" s="56" t="s">
        <v>52</v>
      </c>
      <c r="L3021" s="56"/>
      <c r="M3021" s="56" t="str">
        <f t="shared" si="94"/>
        <v>TB_ORD_TEAM_ORD_LIMIT_DTL.MOD_DTM</v>
      </c>
      <c r="N3021" s="54" t="str">
        <f t="shared" si="95"/>
        <v>팀주문한도상세^TB_ORD_TEAM_ORD_LIMIT_DTL^수정일시^MOD_DTM^^VARCHAR2^14^Y^</v>
      </c>
    </row>
    <row r="3022" spans="1:14" x14ac:dyDescent="0.25">
      <c r="A3022" s="56" t="s">
        <v>678</v>
      </c>
      <c r="B3022" s="56"/>
      <c r="C3022" s="56" t="s">
        <v>276</v>
      </c>
      <c r="D3022" s="56" t="s">
        <v>277</v>
      </c>
      <c r="E3022" s="56" t="s">
        <v>59</v>
      </c>
      <c r="F3022" s="56" t="s">
        <v>60</v>
      </c>
      <c r="G3022" s="56"/>
      <c r="H3022" s="56"/>
      <c r="I3022" s="56" t="s">
        <v>37</v>
      </c>
      <c r="J3022" s="56">
        <v>32</v>
      </c>
      <c r="K3022" s="56" t="s">
        <v>52</v>
      </c>
      <c r="L3022" s="56"/>
      <c r="M3022" s="56" t="str">
        <f t="shared" si="94"/>
        <v>TB_ORD_TEAM_ORD_LIMIT_DTL.MODR_ID</v>
      </c>
      <c r="N3022" s="54" t="str">
        <f t="shared" si="95"/>
        <v>팀주문한도상세^TB_ORD_TEAM_ORD_LIMIT_DTL^수정자ID^MODR_ID^^VARCHAR2^32^Y^</v>
      </c>
    </row>
    <row r="3023" spans="1:14" x14ac:dyDescent="0.25">
      <c r="A3023" s="56" t="s">
        <v>678</v>
      </c>
      <c r="B3023" s="56"/>
      <c r="C3023" s="56" t="s">
        <v>274</v>
      </c>
      <c r="D3023" s="56" t="s">
        <v>275</v>
      </c>
      <c r="E3023" s="56" t="s">
        <v>2764</v>
      </c>
      <c r="F3023" s="56" t="s">
        <v>2765</v>
      </c>
      <c r="G3023" s="56" t="s">
        <v>52</v>
      </c>
      <c r="H3023" s="56"/>
      <c r="I3023" s="56" t="s">
        <v>37</v>
      </c>
      <c r="J3023" s="56">
        <v>20</v>
      </c>
      <c r="K3023" s="56" t="s">
        <v>52</v>
      </c>
      <c r="L3023" s="56"/>
      <c r="M3023" s="56" t="str">
        <f t="shared" si="94"/>
        <v>TB_ORD_TEAM_ORD_LIMIT_ITEM.LIMIT_NO</v>
      </c>
      <c r="N3023" s="54" t="str">
        <f t="shared" si="95"/>
        <v>팀주문한도품목^TB_ORD_TEAM_ORD_LIMIT_ITEM^한도번호^LIMIT_NO^Y^VARCHAR2^20^Y^</v>
      </c>
    </row>
    <row r="3024" spans="1:14" x14ac:dyDescent="0.25">
      <c r="A3024" s="56" t="s">
        <v>678</v>
      </c>
      <c r="B3024" s="56"/>
      <c r="C3024" s="56" t="s">
        <v>274</v>
      </c>
      <c r="D3024" s="56" t="s">
        <v>275</v>
      </c>
      <c r="E3024" s="56" t="s">
        <v>829</v>
      </c>
      <c r="F3024" s="56" t="s">
        <v>838</v>
      </c>
      <c r="G3024" s="56" t="s">
        <v>52</v>
      </c>
      <c r="H3024" s="56"/>
      <c r="I3024" s="56" t="s">
        <v>37</v>
      </c>
      <c r="J3024" s="56">
        <v>20</v>
      </c>
      <c r="K3024" s="56" t="s">
        <v>52</v>
      </c>
      <c r="L3024" s="56"/>
      <c r="M3024" s="56" t="str">
        <f t="shared" si="94"/>
        <v>TB_ORD_TEAM_ORD_LIMIT_ITEM.ITEM_CD</v>
      </c>
      <c r="N3024" s="54" t="str">
        <f t="shared" si="95"/>
        <v>팀주문한도품목^TB_ORD_TEAM_ORD_LIMIT_ITEM^품목코드^ITEM_CD^Y^VARCHAR2^20^Y^</v>
      </c>
    </row>
    <row r="3025" spans="1:14" x14ac:dyDescent="0.25">
      <c r="A3025" s="56" t="s">
        <v>678</v>
      </c>
      <c r="B3025" s="56"/>
      <c r="C3025" s="56" t="s">
        <v>274</v>
      </c>
      <c r="D3025" s="56" t="s">
        <v>275</v>
      </c>
      <c r="E3025" s="56" t="s">
        <v>50</v>
      </c>
      <c r="F3025" s="56" t="s">
        <v>51</v>
      </c>
      <c r="G3025" s="56"/>
      <c r="H3025" s="56"/>
      <c r="I3025" s="56" t="s">
        <v>37</v>
      </c>
      <c r="J3025" s="56">
        <v>1</v>
      </c>
      <c r="K3025" s="56" t="s">
        <v>52</v>
      </c>
      <c r="L3025" s="56" t="s">
        <v>1276</v>
      </c>
      <c r="M3025" s="56" t="str">
        <f t="shared" si="94"/>
        <v>TB_ORD_TEAM_ORD_LIMIT_ITEM.USE_YN</v>
      </c>
      <c r="N3025" s="54" t="str">
        <f t="shared" si="95"/>
        <v>팀주문한도품목^TB_ORD_TEAM_ORD_LIMIT_ITEM^사용여부^USE_YN^^VARCHAR2^1^Y^'Y'</v>
      </c>
    </row>
    <row r="3026" spans="1:14" x14ac:dyDescent="0.25">
      <c r="A3026" s="56" t="s">
        <v>678</v>
      </c>
      <c r="B3026" s="56"/>
      <c r="C3026" s="56" t="s">
        <v>274</v>
      </c>
      <c r="D3026" s="56" t="s">
        <v>275</v>
      </c>
      <c r="E3026" s="56" t="s">
        <v>53</v>
      </c>
      <c r="F3026" s="56" t="s">
        <v>54</v>
      </c>
      <c r="G3026" s="56"/>
      <c r="H3026" s="56"/>
      <c r="I3026" s="56" t="s">
        <v>37</v>
      </c>
      <c r="J3026" s="56">
        <v>14</v>
      </c>
      <c r="K3026" s="56" t="s">
        <v>52</v>
      </c>
      <c r="L3026" s="56"/>
      <c r="M3026" s="56" t="str">
        <f t="shared" si="94"/>
        <v>TB_ORD_TEAM_ORD_LIMIT_ITEM.REG_DTM</v>
      </c>
      <c r="N3026" s="54" t="str">
        <f t="shared" si="95"/>
        <v>팀주문한도품목^TB_ORD_TEAM_ORD_LIMIT_ITEM^등록일시^REG_DTM^^VARCHAR2^14^Y^</v>
      </c>
    </row>
    <row r="3027" spans="1:14" x14ac:dyDescent="0.25">
      <c r="A3027" s="56" t="s">
        <v>678</v>
      </c>
      <c r="B3027" s="56"/>
      <c r="C3027" s="56" t="s">
        <v>274</v>
      </c>
      <c r="D3027" s="56" t="s">
        <v>275</v>
      </c>
      <c r="E3027" s="56" t="s">
        <v>55</v>
      </c>
      <c r="F3027" s="56" t="s">
        <v>56</v>
      </c>
      <c r="G3027" s="56"/>
      <c r="H3027" s="56"/>
      <c r="I3027" s="56" t="s">
        <v>37</v>
      </c>
      <c r="J3027" s="56">
        <v>32</v>
      </c>
      <c r="K3027" s="56" t="s">
        <v>52</v>
      </c>
      <c r="L3027" s="56"/>
      <c r="M3027" s="56" t="str">
        <f t="shared" si="94"/>
        <v>TB_ORD_TEAM_ORD_LIMIT_ITEM.REGR_ID</v>
      </c>
      <c r="N3027" s="54" t="str">
        <f t="shared" si="95"/>
        <v>팀주문한도품목^TB_ORD_TEAM_ORD_LIMIT_ITEM^등록자ID^REGR_ID^^VARCHAR2^32^Y^</v>
      </c>
    </row>
    <row r="3028" spans="1:14" x14ac:dyDescent="0.25">
      <c r="A3028" s="56" t="s">
        <v>678</v>
      </c>
      <c r="B3028" s="56"/>
      <c r="C3028" s="56" t="s">
        <v>274</v>
      </c>
      <c r="D3028" s="56" t="s">
        <v>275</v>
      </c>
      <c r="E3028" s="56" t="s">
        <v>57</v>
      </c>
      <c r="F3028" s="56" t="s">
        <v>58</v>
      </c>
      <c r="G3028" s="56"/>
      <c r="H3028" s="56"/>
      <c r="I3028" s="56" t="s">
        <v>37</v>
      </c>
      <c r="J3028" s="56">
        <v>14</v>
      </c>
      <c r="K3028" s="56" t="s">
        <v>52</v>
      </c>
      <c r="L3028" s="56"/>
      <c r="M3028" s="56" t="str">
        <f t="shared" si="94"/>
        <v>TB_ORD_TEAM_ORD_LIMIT_ITEM.MOD_DTM</v>
      </c>
      <c r="N3028" s="54" t="str">
        <f t="shared" si="95"/>
        <v>팀주문한도품목^TB_ORD_TEAM_ORD_LIMIT_ITEM^수정일시^MOD_DTM^^VARCHAR2^14^Y^</v>
      </c>
    </row>
    <row r="3029" spans="1:14" x14ac:dyDescent="0.25">
      <c r="A3029" s="56" t="s">
        <v>678</v>
      </c>
      <c r="B3029" s="56"/>
      <c r="C3029" s="56" t="s">
        <v>274</v>
      </c>
      <c r="D3029" s="56" t="s">
        <v>275</v>
      </c>
      <c r="E3029" s="56" t="s">
        <v>59</v>
      </c>
      <c r="F3029" s="56" t="s">
        <v>60</v>
      </c>
      <c r="G3029" s="56"/>
      <c r="H3029" s="56"/>
      <c r="I3029" s="56" t="s">
        <v>37</v>
      </c>
      <c r="J3029" s="56">
        <v>32</v>
      </c>
      <c r="K3029" s="56" t="s">
        <v>52</v>
      </c>
      <c r="L3029" s="56"/>
      <c r="M3029" s="56" t="str">
        <f t="shared" si="94"/>
        <v>TB_ORD_TEAM_ORD_LIMIT_ITEM.MODR_ID</v>
      </c>
      <c r="N3029" s="54" t="str">
        <f t="shared" si="95"/>
        <v>팀주문한도품목^TB_ORD_TEAM_ORD_LIMIT_ITEM^수정자ID^MODR_ID^^VARCHAR2^32^Y^</v>
      </c>
    </row>
    <row r="3030" spans="1:14" x14ac:dyDescent="0.25">
      <c r="A3030" s="56" t="s">
        <v>678</v>
      </c>
      <c r="B3030" s="56"/>
      <c r="C3030" s="56" t="s">
        <v>750</v>
      </c>
      <c r="D3030" s="56" t="s">
        <v>440</v>
      </c>
      <c r="E3030" s="56" t="s">
        <v>1168</v>
      </c>
      <c r="F3030" s="56" t="s">
        <v>1169</v>
      </c>
      <c r="G3030" s="56" t="s">
        <v>52</v>
      </c>
      <c r="H3030" s="56"/>
      <c r="I3030" s="56" t="s">
        <v>37</v>
      </c>
      <c r="J3030" s="56">
        <v>10</v>
      </c>
      <c r="K3030" s="56" t="s">
        <v>52</v>
      </c>
      <c r="L3030" s="56"/>
      <c r="M3030" s="56" t="str">
        <f t="shared" si="94"/>
        <v>TB_ORD_ITEM_SALES_GRADE.BRAND_CD</v>
      </c>
      <c r="N3030" s="54" t="str">
        <f t="shared" si="95"/>
        <v>품목매출등급^TB_ORD_ITEM_SALES_GRADE^브랜드코드^BRAND_CD^Y^VARCHAR2^10^Y^</v>
      </c>
    </row>
    <row r="3031" spans="1:14" x14ac:dyDescent="0.25">
      <c r="A3031" s="56" t="s">
        <v>678</v>
      </c>
      <c r="B3031" s="56"/>
      <c r="C3031" s="56" t="s">
        <v>750</v>
      </c>
      <c r="D3031" s="56" t="s">
        <v>440</v>
      </c>
      <c r="E3031" s="56" t="s">
        <v>829</v>
      </c>
      <c r="F3031" s="56" t="s">
        <v>838</v>
      </c>
      <c r="G3031" s="56" t="s">
        <v>52</v>
      </c>
      <c r="H3031" s="56"/>
      <c r="I3031" s="56" t="s">
        <v>37</v>
      </c>
      <c r="J3031" s="56">
        <v>20</v>
      </c>
      <c r="K3031" s="56" t="s">
        <v>52</v>
      </c>
      <c r="L3031" s="56"/>
      <c r="M3031" s="56" t="str">
        <f t="shared" si="94"/>
        <v>TB_ORD_ITEM_SALES_GRADE.ITEM_CD</v>
      </c>
      <c r="N3031" s="54" t="str">
        <f t="shared" si="95"/>
        <v>품목매출등급^TB_ORD_ITEM_SALES_GRADE^품목코드^ITEM_CD^Y^VARCHAR2^20^Y^</v>
      </c>
    </row>
    <row r="3032" spans="1:14" x14ac:dyDescent="0.25">
      <c r="A3032" s="56" t="s">
        <v>678</v>
      </c>
      <c r="B3032" s="56"/>
      <c r="C3032" s="56" t="s">
        <v>750</v>
      </c>
      <c r="D3032" s="56" t="s">
        <v>440</v>
      </c>
      <c r="E3032" s="56" t="s">
        <v>2600</v>
      </c>
      <c r="F3032" s="56" t="s">
        <v>2601</v>
      </c>
      <c r="G3032" s="56"/>
      <c r="H3032" s="56"/>
      <c r="I3032" s="56" t="s">
        <v>37</v>
      </c>
      <c r="J3032" s="56">
        <v>10</v>
      </c>
      <c r="K3032" s="56" t="s">
        <v>52</v>
      </c>
      <c r="L3032" s="56"/>
      <c r="M3032" s="56" t="str">
        <f t="shared" si="94"/>
        <v>TB_ORD_ITEM_SALES_GRADE.ITEM_SALES_GRADE_CD</v>
      </c>
      <c r="N3032" s="54" t="str">
        <f t="shared" si="95"/>
        <v>품목매출등급^TB_ORD_ITEM_SALES_GRADE^품목매출등급코드^ITEM_SALES_GRADE_CD^^VARCHAR2^10^Y^</v>
      </c>
    </row>
    <row r="3033" spans="1:14" x14ac:dyDescent="0.25">
      <c r="A3033" s="56" t="s">
        <v>678</v>
      </c>
      <c r="B3033" s="56"/>
      <c r="C3033" s="56" t="s">
        <v>750</v>
      </c>
      <c r="D3033" s="56" t="s">
        <v>440</v>
      </c>
      <c r="E3033" s="56" t="s">
        <v>50</v>
      </c>
      <c r="F3033" s="56" t="s">
        <v>51</v>
      </c>
      <c r="G3033" s="56"/>
      <c r="H3033" s="56"/>
      <c r="I3033" s="56" t="s">
        <v>37</v>
      </c>
      <c r="J3033" s="56">
        <v>1</v>
      </c>
      <c r="K3033" s="56" t="s">
        <v>52</v>
      </c>
      <c r="L3033" s="56" t="s">
        <v>1276</v>
      </c>
      <c r="M3033" s="56" t="str">
        <f t="shared" si="94"/>
        <v>TB_ORD_ITEM_SALES_GRADE.USE_YN</v>
      </c>
      <c r="N3033" s="54" t="str">
        <f t="shared" si="95"/>
        <v>품목매출등급^TB_ORD_ITEM_SALES_GRADE^사용여부^USE_YN^^VARCHAR2^1^Y^'Y'</v>
      </c>
    </row>
    <row r="3034" spans="1:14" x14ac:dyDescent="0.25">
      <c r="A3034" s="56" t="s">
        <v>678</v>
      </c>
      <c r="B3034" s="56"/>
      <c r="C3034" s="56" t="s">
        <v>750</v>
      </c>
      <c r="D3034" s="56" t="s">
        <v>440</v>
      </c>
      <c r="E3034" s="56" t="s">
        <v>53</v>
      </c>
      <c r="F3034" s="56" t="s">
        <v>54</v>
      </c>
      <c r="G3034" s="56"/>
      <c r="H3034" s="56"/>
      <c r="I3034" s="56" t="s">
        <v>37</v>
      </c>
      <c r="J3034" s="56">
        <v>14</v>
      </c>
      <c r="K3034" s="56" t="s">
        <v>52</v>
      </c>
      <c r="L3034" s="56"/>
      <c r="M3034" s="56" t="str">
        <f t="shared" si="94"/>
        <v>TB_ORD_ITEM_SALES_GRADE.REG_DTM</v>
      </c>
      <c r="N3034" s="54" t="str">
        <f t="shared" si="95"/>
        <v>품목매출등급^TB_ORD_ITEM_SALES_GRADE^등록일시^REG_DTM^^VARCHAR2^14^Y^</v>
      </c>
    </row>
    <row r="3035" spans="1:14" x14ac:dyDescent="0.25">
      <c r="A3035" s="56" t="s">
        <v>678</v>
      </c>
      <c r="B3035" s="56"/>
      <c r="C3035" s="56" t="s">
        <v>750</v>
      </c>
      <c r="D3035" s="56" t="s">
        <v>440</v>
      </c>
      <c r="E3035" s="56" t="s">
        <v>55</v>
      </c>
      <c r="F3035" s="56" t="s">
        <v>56</v>
      </c>
      <c r="G3035" s="56"/>
      <c r="H3035" s="56"/>
      <c r="I3035" s="56" t="s">
        <v>37</v>
      </c>
      <c r="J3035" s="56">
        <v>32</v>
      </c>
      <c r="K3035" s="56" t="s">
        <v>52</v>
      </c>
      <c r="L3035" s="56"/>
      <c r="M3035" s="56" t="str">
        <f t="shared" si="94"/>
        <v>TB_ORD_ITEM_SALES_GRADE.REGR_ID</v>
      </c>
      <c r="N3035" s="54" t="str">
        <f t="shared" si="95"/>
        <v>품목매출등급^TB_ORD_ITEM_SALES_GRADE^등록자ID^REGR_ID^^VARCHAR2^32^Y^</v>
      </c>
    </row>
    <row r="3036" spans="1:14" x14ac:dyDescent="0.25">
      <c r="A3036" s="56" t="s">
        <v>678</v>
      </c>
      <c r="B3036" s="56"/>
      <c r="C3036" s="56" t="s">
        <v>750</v>
      </c>
      <c r="D3036" s="56" t="s">
        <v>440</v>
      </c>
      <c r="E3036" s="56" t="s">
        <v>57</v>
      </c>
      <c r="F3036" s="56" t="s">
        <v>58</v>
      </c>
      <c r="G3036" s="56"/>
      <c r="H3036" s="56"/>
      <c r="I3036" s="56" t="s">
        <v>37</v>
      </c>
      <c r="J3036" s="56">
        <v>14</v>
      </c>
      <c r="K3036" s="56" t="s">
        <v>52</v>
      </c>
      <c r="L3036" s="56"/>
      <c r="M3036" s="56" t="str">
        <f t="shared" si="94"/>
        <v>TB_ORD_ITEM_SALES_GRADE.MOD_DTM</v>
      </c>
      <c r="N3036" s="54" t="str">
        <f t="shared" si="95"/>
        <v>품목매출등급^TB_ORD_ITEM_SALES_GRADE^수정일시^MOD_DTM^^VARCHAR2^14^Y^</v>
      </c>
    </row>
    <row r="3037" spans="1:14" x14ac:dyDescent="0.25">
      <c r="A3037" s="56" t="s">
        <v>678</v>
      </c>
      <c r="B3037" s="56"/>
      <c r="C3037" s="56" t="s">
        <v>750</v>
      </c>
      <c r="D3037" s="56" t="s">
        <v>440</v>
      </c>
      <c r="E3037" s="56" t="s">
        <v>59</v>
      </c>
      <c r="F3037" s="56" t="s">
        <v>60</v>
      </c>
      <c r="G3037" s="56"/>
      <c r="H3037" s="56"/>
      <c r="I3037" s="56" t="s">
        <v>37</v>
      </c>
      <c r="J3037" s="56">
        <v>32</v>
      </c>
      <c r="K3037" s="56" t="s">
        <v>52</v>
      </c>
      <c r="L3037" s="56"/>
      <c r="M3037" s="56" t="str">
        <f t="shared" si="94"/>
        <v>TB_ORD_ITEM_SALES_GRADE.MODR_ID</v>
      </c>
      <c r="N3037" s="54" t="str">
        <f t="shared" si="95"/>
        <v>품목매출등급^TB_ORD_ITEM_SALES_GRADE^수정자ID^MODR_ID^^VARCHAR2^32^Y^</v>
      </c>
    </row>
    <row r="3038" spans="1:14" x14ac:dyDescent="0.25">
      <c r="A3038" s="56" t="s">
        <v>678</v>
      </c>
      <c r="B3038" s="56"/>
      <c r="C3038" s="56" t="s">
        <v>1188</v>
      </c>
      <c r="D3038" s="56" t="s">
        <v>1189</v>
      </c>
      <c r="E3038" s="56" t="s">
        <v>765</v>
      </c>
      <c r="F3038" s="56" t="s">
        <v>766</v>
      </c>
      <c r="G3038" s="56" t="s">
        <v>52</v>
      </c>
      <c r="H3038" s="56"/>
      <c r="I3038" s="56" t="s">
        <v>37</v>
      </c>
      <c r="J3038" s="56">
        <v>10</v>
      </c>
      <c r="K3038" s="56" t="s">
        <v>52</v>
      </c>
      <c r="L3038" s="56"/>
      <c r="M3038" s="56" t="str">
        <f t="shared" si="94"/>
        <v>TB_ORD_PROM_APPLY.PROM_CD</v>
      </c>
      <c r="N3038" s="54" t="str">
        <f t="shared" si="95"/>
        <v>프로모션적용^TB_ORD_PROM_APPLY^프로모션코드^PROM_CD^Y^VARCHAR2^10^Y^</v>
      </c>
    </row>
    <row r="3039" spans="1:14" x14ac:dyDescent="0.25">
      <c r="A3039" s="56" t="s">
        <v>678</v>
      </c>
      <c r="B3039" s="56"/>
      <c r="C3039" s="56" t="s">
        <v>1188</v>
      </c>
      <c r="D3039" s="56" t="s">
        <v>1189</v>
      </c>
      <c r="E3039" s="56" t="s">
        <v>472</v>
      </c>
      <c r="F3039" s="56" t="s">
        <v>64</v>
      </c>
      <c r="G3039" s="56" t="s">
        <v>52</v>
      </c>
      <c r="H3039" s="56"/>
      <c r="I3039" s="56" t="s">
        <v>37</v>
      </c>
      <c r="J3039" s="56">
        <v>10</v>
      </c>
      <c r="K3039" s="56" t="s">
        <v>52</v>
      </c>
      <c r="L3039" s="56"/>
      <c r="M3039" s="56" t="str">
        <f t="shared" si="94"/>
        <v>TB_ORD_PROM_APPLY.SHOP_CD</v>
      </c>
      <c r="N3039" s="54" t="str">
        <f t="shared" si="95"/>
        <v>프로모션적용^TB_ORD_PROM_APPLY^매장코드^SHOP_CD^Y^VARCHAR2^10^Y^</v>
      </c>
    </row>
    <row r="3040" spans="1:14" x14ac:dyDescent="0.25">
      <c r="A3040" s="56" t="s">
        <v>678</v>
      </c>
      <c r="B3040" s="56"/>
      <c r="C3040" s="56" t="s">
        <v>1188</v>
      </c>
      <c r="D3040" s="56" t="s">
        <v>1189</v>
      </c>
      <c r="E3040" s="56" t="s">
        <v>1774</v>
      </c>
      <c r="F3040" s="56" t="s">
        <v>1775</v>
      </c>
      <c r="G3040" s="56" t="s">
        <v>52</v>
      </c>
      <c r="H3040" s="56"/>
      <c r="I3040" s="56" t="s">
        <v>37</v>
      </c>
      <c r="J3040" s="56">
        <v>20</v>
      </c>
      <c r="K3040" s="56" t="s">
        <v>52</v>
      </c>
      <c r="L3040" s="56"/>
      <c r="M3040" s="56" t="str">
        <f t="shared" si="94"/>
        <v>TB_ORD_PROM_APPLY.ORD_NO</v>
      </c>
      <c r="N3040" s="54" t="str">
        <f t="shared" si="95"/>
        <v>프로모션적용^TB_ORD_PROM_APPLY^주문번호^ORD_NO^Y^VARCHAR2^20^Y^</v>
      </c>
    </row>
    <row r="3041" spans="1:14" x14ac:dyDescent="0.25">
      <c r="A3041" s="56" t="s">
        <v>678</v>
      </c>
      <c r="B3041" s="56"/>
      <c r="C3041" s="56" t="s">
        <v>1188</v>
      </c>
      <c r="D3041" s="56" t="s">
        <v>1189</v>
      </c>
      <c r="E3041" s="56" t="s">
        <v>53</v>
      </c>
      <c r="F3041" s="56" t="s">
        <v>54</v>
      </c>
      <c r="G3041" s="56"/>
      <c r="H3041" s="56"/>
      <c r="I3041" s="56" t="s">
        <v>37</v>
      </c>
      <c r="J3041" s="56">
        <v>14</v>
      </c>
      <c r="K3041" s="56" t="s">
        <v>52</v>
      </c>
      <c r="L3041" s="56"/>
      <c r="M3041" s="56" t="str">
        <f t="shared" si="94"/>
        <v>TB_ORD_PROM_APPLY.REG_DTM</v>
      </c>
      <c r="N3041" s="54" t="str">
        <f t="shared" si="95"/>
        <v>프로모션적용^TB_ORD_PROM_APPLY^등록일시^REG_DTM^^VARCHAR2^14^Y^</v>
      </c>
    </row>
    <row r="3042" spans="1:14" x14ac:dyDescent="0.25">
      <c r="A3042" s="56" t="s">
        <v>678</v>
      </c>
      <c r="B3042" s="56"/>
      <c r="C3042" s="56" t="s">
        <v>1188</v>
      </c>
      <c r="D3042" s="56" t="s">
        <v>1189</v>
      </c>
      <c r="E3042" s="56" t="s">
        <v>55</v>
      </c>
      <c r="F3042" s="56" t="s">
        <v>56</v>
      </c>
      <c r="G3042" s="56"/>
      <c r="H3042" s="56"/>
      <c r="I3042" s="56" t="s">
        <v>37</v>
      </c>
      <c r="J3042" s="56">
        <v>32</v>
      </c>
      <c r="K3042" s="56" t="s">
        <v>52</v>
      </c>
      <c r="L3042" s="56"/>
      <c r="M3042" s="56" t="str">
        <f t="shared" si="94"/>
        <v>TB_ORD_PROM_APPLY.REGR_ID</v>
      </c>
      <c r="N3042" s="54" t="str">
        <f t="shared" si="95"/>
        <v>프로모션적용^TB_ORD_PROM_APPLY^등록자ID^REGR_ID^^VARCHAR2^32^Y^</v>
      </c>
    </row>
    <row r="3043" spans="1:14" x14ac:dyDescent="0.25">
      <c r="A3043" s="56" t="s">
        <v>678</v>
      </c>
      <c r="B3043" s="56"/>
      <c r="C3043" s="56" t="s">
        <v>292</v>
      </c>
      <c r="D3043" s="56" t="s">
        <v>293</v>
      </c>
      <c r="E3043" s="56" t="s">
        <v>2741</v>
      </c>
      <c r="F3043" s="56" t="s">
        <v>2742</v>
      </c>
      <c r="G3043" s="56" t="s">
        <v>52</v>
      </c>
      <c r="H3043" s="56"/>
      <c r="I3043" s="56" t="s">
        <v>37</v>
      </c>
      <c r="J3043" s="56">
        <v>20</v>
      </c>
      <c r="K3043" s="56" t="s">
        <v>52</v>
      </c>
      <c r="L3043" s="56"/>
      <c r="M3043" s="56" t="str">
        <f t="shared" si="94"/>
        <v>TB_ORD_ALLOC.ALLOC_NO</v>
      </c>
      <c r="N3043" s="54" t="str">
        <f t="shared" si="95"/>
        <v>할당^TB_ORD_ALLOC^할당번호^ALLOC_NO^Y^VARCHAR2^20^Y^</v>
      </c>
    </row>
    <row r="3044" spans="1:14" x14ac:dyDescent="0.25">
      <c r="A3044" s="56" t="s">
        <v>678</v>
      </c>
      <c r="B3044" s="56"/>
      <c r="C3044" s="56" t="s">
        <v>292</v>
      </c>
      <c r="D3044" s="56" t="s">
        <v>293</v>
      </c>
      <c r="E3044" s="56" t="s">
        <v>2604</v>
      </c>
      <c r="F3044" s="56" t="s">
        <v>2605</v>
      </c>
      <c r="G3044" s="56" t="s">
        <v>52</v>
      </c>
      <c r="H3044" s="56"/>
      <c r="I3044" s="56" t="s">
        <v>37</v>
      </c>
      <c r="J3044" s="56">
        <v>20</v>
      </c>
      <c r="K3044" s="56"/>
      <c r="L3044" s="56"/>
      <c r="M3044" s="56" t="str">
        <f t="shared" si="94"/>
        <v>TB_ORD_ALLOC.DIST_NO</v>
      </c>
      <c r="N3044" s="54" t="str">
        <f t="shared" si="95"/>
        <v>할당^TB_ORD_ALLOC^배분번호^DIST_NO^Y^VARCHAR2^20^^</v>
      </c>
    </row>
    <row r="3045" spans="1:14" x14ac:dyDescent="0.25">
      <c r="A3045" s="56" t="s">
        <v>678</v>
      </c>
      <c r="B3045" s="56"/>
      <c r="C3045" s="56" t="s">
        <v>292</v>
      </c>
      <c r="D3045" s="56" t="s">
        <v>293</v>
      </c>
      <c r="E3045" s="56" t="s">
        <v>1589</v>
      </c>
      <c r="F3045" s="56" t="s">
        <v>1590</v>
      </c>
      <c r="G3045" s="56" t="s">
        <v>52</v>
      </c>
      <c r="H3045" s="56"/>
      <c r="I3045" s="56" t="s">
        <v>37</v>
      </c>
      <c r="J3045" s="56">
        <v>10</v>
      </c>
      <c r="K3045" s="56"/>
      <c r="L3045" s="56"/>
      <c r="M3045" s="56" t="str">
        <f t="shared" si="94"/>
        <v>TB_ORD_ALLOC.TEAM_CD</v>
      </c>
      <c r="N3045" s="54" t="str">
        <f t="shared" si="95"/>
        <v>할당^TB_ORD_ALLOC^팀코드^TEAM_CD^Y^VARCHAR2^10^^</v>
      </c>
    </row>
    <row r="3046" spans="1:14" x14ac:dyDescent="0.25">
      <c r="A3046" s="56" t="s">
        <v>678</v>
      </c>
      <c r="B3046" s="56"/>
      <c r="C3046" s="56" t="s">
        <v>292</v>
      </c>
      <c r="D3046" s="56" t="s">
        <v>293</v>
      </c>
      <c r="E3046" s="56" t="s">
        <v>2770</v>
      </c>
      <c r="F3046" s="56" t="s">
        <v>2771</v>
      </c>
      <c r="G3046" s="56"/>
      <c r="H3046" s="56"/>
      <c r="I3046" s="56" t="s">
        <v>37</v>
      </c>
      <c r="J3046" s="56">
        <v>8</v>
      </c>
      <c r="K3046" s="56"/>
      <c r="L3046" s="56"/>
      <c r="M3046" s="56" t="str">
        <f t="shared" si="94"/>
        <v>TB_ORD_ALLOC.ALLOC_DT</v>
      </c>
      <c r="N3046" s="54" t="str">
        <f t="shared" si="95"/>
        <v>할당^TB_ORD_ALLOC^할당일자^ALLOC_DT^^VARCHAR2^8^^</v>
      </c>
    </row>
    <row r="3047" spans="1:14" x14ac:dyDescent="0.25">
      <c r="A3047" s="56" t="s">
        <v>678</v>
      </c>
      <c r="B3047" s="56"/>
      <c r="C3047" s="56" t="s">
        <v>292</v>
      </c>
      <c r="D3047" s="56" t="s">
        <v>293</v>
      </c>
      <c r="E3047" s="56" t="s">
        <v>2639</v>
      </c>
      <c r="F3047" s="56" t="s">
        <v>2640</v>
      </c>
      <c r="G3047" s="56"/>
      <c r="H3047" s="56"/>
      <c r="I3047" s="56" t="s">
        <v>37</v>
      </c>
      <c r="J3047" s="56">
        <v>10</v>
      </c>
      <c r="K3047" s="56"/>
      <c r="L3047" s="56"/>
      <c r="M3047" s="56" t="str">
        <f t="shared" si="94"/>
        <v>TB_ORD_ALLOC.LOGIS_WH_CD</v>
      </c>
      <c r="N3047" s="54" t="str">
        <f t="shared" si="95"/>
        <v>할당^TB_ORD_ALLOC^물류창고코드^LOGIS_WH_CD^^VARCHAR2^10^^</v>
      </c>
    </row>
    <row r="3048" spans="1:14" x14ac:dyDescent="0.25">
      <c r="A3048" s="56" t="s">
        <v>678</v>
      </c>
      <c r="B3048" s="56"/>
      <c r="C3048" s="56" t="s">
        <v>292</v>
      </c>
      <c r="D3048" s="56" t="s">
        <v>293</v>
      </c>
      <c r="E3048" s="56" t="s">
        <v>829</v>
      </c>
      <c r="F3048" s="56" t="s">
        <v>838</v>
      </c>
      <c r="G3048" s="56"/>
      <c r="H3048" s="56"/>
      <c r="I3048" s="56" t="s">
        <v>37</v>
      </c>
      <c r="J3048" s="56">
        <v>20</v>
      </c>
      <c r="K3048" s="56"/>
      <c r="L3048" s="56"/>
      <c r="M3048" s="56" t="str">
        <f t="shared" si="94"/>
        <v>TB_ORD_ALLOC.ITEM_CD</v>
      </c>
      <c r="N3048" s="54" t="str">
        <f t="shared" si="95"/>
        <v>할당^TB_ORD_ALLOC^품목코드^ITEM_CD^^VARCHAR2^20^^</v>
      </c>
    </row>
    <row r="3049" spans="1:14" x14ac:dyDescent="0.25">
      <c r="A3049" s="56" t="s">
        <v>678</v>
      </c>
      <c r="B3049" s="56"/>
      <c r="C3049" s="56" t="s">
        <v>292</v>
      </c>
      <c r="D3049" s="56" t="s">
        <v>293</v>
      </c>
      <c r="E3049" s="56" t="s">
        <v>2486</v>
      </c>
      <c r="F3049" s="56" t="s">
        <v>2487</v>
      </c>
      <c r="G3049" s="56"/>
      <c r="H3049" s="56"/>
      <c r="I3049" s="56" t="s">
        <v>37</v>
      </c>
      <c r="J3049" s="56">
        <v>20</v>
      </c>
      <c r="K3049" s="56"/>
      <c r="L3049" s="56"/>
      <c r="M3049" s="56" t="str">
        <f t="shared" si="94"/>
        <v>TB_ORD_ALLOC.UNIT_CD</v>
      </c>
      <c r="N3049" s="54" t="str">
        <f t="shared" si="95"/>
        <v>할당^TB_ORD_ALLOC^단위코드^UNIT_CD^^VARCHAR2^20^^</v>
      </c>
    </row>
    <row r="3050" spans="1:14" x14ac:dyDescent="0.25">
      <c r="A3050" s="56" t="s">
        <v>678</v>
      </c>
      <c r="B3050" s="56"/>
      <c r="C3050" s="56" t="s">
        <v>292</v>
      </c>
      <c r="D3050" s="56" t="s">
        <v>293</v>
      </c>
      <c r="E3050" s="56" t="s">
        <v>2518</v>
      </c>
      <c r="F3050" s="56" t="s">
        <v>2519</v>
      </c>
      <c r="G3050" s="56"/>
      <c r="H3050" s="56"/>
      <c r="I3050" s="56" t="s">
        <v>110</v>
      </c>
      <c r="J3050" s="56" t="s">
        <v>476</v>
      </c>
      <c r="K3050" s="56"/>
      <c r="L3050" s="56">
        <v>0</v>
      </c>
      <c r="M3050" s="56" t="str">
        <f t="shared" si="94"/>
        <v>TB_ORD_ALLOC.UNIT_INPQTY</v>
      </c>
      <c r="N3050" s="54" t="str">
        <f t="shared" si="95"/>
        <v>할당^TB_ORD_ALLOC^단위입수량^UNIT_INPQTY^^NUMBER^20,5^^0</v>
      </c>
    </row>
    <row r="3051" spans="1:14" x14ac:dyDescent="0.25">
      <c r="A3051" s="56" t="s">
        <v>678</v>
      </c>
      <c r="B3051" s="56"/>
      <c r="C3051" s="56" t="s">
        <v>292</v>
      </c>
      <c r="D3051" s="56" t="s">
        <v>293</v>
      </c>
      <c r="E3051" s="56" t="s">
        <v>2076</v>
      </c>
      <c r="F3051" s="56" t="s">
        <v>2077</v>
      </c>
      <c r="G3051" s="56"/>
      <c r="H3051" s="56"/>
      <c r="I3051" s="56" t="s">
        <v>37</v>
      </c>
      <c r="J3051" s="56">
        <v>1</v>
      </c>
      <c r="K3051" s="56" t="s">
        <v>52</v>
      </c>
      <c r="L3051" s="56" t="s">
        <v>1496</v>
      </c>
      <c r="M3051" s="56" t="str">
        <f t="shared" si="94"/>
        <v>TB_ORD_ALLOC.FREE_YN</v>
      </c>
      <c r="N3051" s="54" t="str">
        <f t="shared" si="95"/>
        <v>할당^TB_ORD_ALLOC^무상여부^FREE_YN^^VARCHAR2^1^Y^'N'</v>
      </c>
    </row>
    <row r="3052" spans="1:14" x14ac:dyDescent="0.25">
      <c r="A3052" s="56" t="s">
        <v>678</v>
      </c>
      <c r="B3052" s="56"/>
      <c r="C3052" s="56" t="s">
        <v>292</v>
      </c>
      <c r="D3052" s="56" t="s">
        <v>293</v>
      </c>
      <c r="E3052" s="56" t="s">
        <v>2735</v>
      </c>
      <c r="F3052" s="56" t="s">
        <v>2736</v>
      </c>
      <c r="G3052" s="56"/>
      <c r="H3052" s="56"/>
      <c r="I3052" s="56" t="s">
        <v>37</v>
      </c>
      <c r="J3052" s="56">
        <v>20</v>
      </c>
      <c r="K3052" s="56"/>
      <c r="L3052" s="56"/>
      <c r="M3052" s="56" t="str">
        <f t="shared" si="94"/>
        <v>TB_ORD_ALLOC.BURDEN_TP_CD</v>
      </c>
      <c r="N3052" s="54" t="str">
        <f t="shared" si="95"/>
        <v>할당^TB_ORD_ALLOC^부담유형코드^BURDEN_TP_CD^^VARCHAR2^20^^</v>
      </c>
    </row>
    <row r="3053" spans="1:14" x14ac:dyDescent="0.25">
      <c r="A3053" s="56" t="s">
        <v>678</v>
      </c>
      <c r="B3053" s="56"/>
      <c r="C3053" s="56" t="s">
        <v>292</v>
      </c>
      <c r="D3053" s="56" t="s">
        <v>293</v>
      </c>
      <c r="E3053" s="56" t="s">
        <v>1793</v>
      </c>
      <c r="F3053" s="56" t="s">
        <v>1794</v>
      </c>
      <c r="G3053" s="56"/>
      <c r="H3053" s="56"/>
      <c r="I3053" s="56" t="s">
        <v>110</v>
      </c>
      <c r="J3053" s="56" t="s">
        <v>1397</v>
      </c>
      <c r="K3053" s="56" t="s">
        <v>52</v>
      </c>
      <c r="L3053" s="56">
        <v>0</v>
      </c>
      <c r="M3053" s="56" t="str">
        <f t="shared" si="94"/>
        <v>TB_ORD_ALLOC.BURDEN_RATE</v>
      </c>
      <c r="N3053" s="54" t="str">
        <f t="shared" si="95"/>
        <v>할당^TB_ORD_ALLOC^부담율^BURDEN_RATE^^NUMBER^6,3^Y^0</v>
      </c>
    </row>
    <row r="3054" spans="1:14" x14ac:dyDescent="0.25">
      <c r="A3054" s="56" t="s">
        <v>678</v>
      </c>
      <c r="B3054" s="56"/>
      <c r="C3054" s="56" t="s">
        <v>292</v>
      </c>
      <c r="D3054" s="56" t="s">
        <v>293</v>
      </c>
      <c r="E3054" s="56" t="s">
        <v>2703</v>
      </c>
      <c r="F3054" s="56" t="s">
        <v>2704</v>
      </c>
      <c r="G3054" s="56"/>
      <c r="H3054" s="56"/>
      <c r="I3054" s="56" t="s">
        <v>37</v>
      </c>
      <c r="J3054" s="56">
        <v>20</v>
      </c>
      <c r="K3054" s="56"/>
      <c r="L3054" s="56"/>
      <c r="M3054" s="56" t="str">
        <f t="shared" si="94"/>
        <v>TB_ORD_ALLOC.ORD_DTL_TP_CD</v>
      </c>
      <c r="N3054" s="54" t="str">
        <f t="shared" si="95"/>
        <v>할당^TB_ORD_ALLOC^주문상세유형코드^ORD_DTL_TP_CD^^VARCHAR2^20^^</v>
      </c>
    </row>
    <row r="3055" spans="1:14" x14ac:dyDescent="0.25">
      <c r="A3055" s="56" t="s">
        <v>678</v>
      </c>
      <c r="B3055" s="56"/>
      <c r="C3055" s="56" t="s">
        <v>292</v>
      </c>
      <c r="D3055" s="56" t="s">
        <v>293</v>
      </c>
      <c r="E3055" s="56" t="s">
        <v>2737</v>
      </c>
      <c r="F3055" s="56" t="s">
        <v>2738</v>
      </c>
      <c r="G3055" s="56"/>
      <c r="H3055" s="56"/>
      <c r="I3055" s="56" t="s">
        <v>37</v>
      </c>
      <c r="J3055" s="56">
        <v>1</v>
      </c>
      <c r="K3055" s="56" t="s">
        <v>52</v>
      </c>
      <c r="L3055" s="56" t="s">
        <v>1496</v>
      </c>
      <c r="M3055" s="56" t="str">
        <f t="shared" si="94"/>
        <v>TB_ORD_ALLOC.NOR_ORD_ABLE_YN</v>
      </c>
      <c r="N3055" s="54" t="str">
        <f t="shared" si="95"/>
        <v>할당^TB_ORD_ALLOC^일반주문가능여부^NOR_ORD_ABLE_YN^^VARCHAR2^1^Y^'N'</v>
      </c>
    </row>
    <row r="3056" spans="1:14" x14ac:dyDescent="0.25">
      <c r="A3056" s="56" t="s">
        <v>678</v>
      </c>
      <c r="B3056" s="56"/>
      <c r="C3056" s="56" t="s">
        <v>292</v>
      </c>
      <c r="D3056" s="56" t="s">
        <v>293</v>
      </c>
      <c r="E3056" s="56" t="s">
        <v>2772</v>
      </c>
      <c r="F3056" s="56" t="s">
        <v>2773</v>
      </c>
      <c r="G3056" s="56"/>
      <c r="H3056" s="56"/>
      <c r="I3056" s="56" t="s">
        <v>37</v>
      </c>
      <c r="J3056" s="56">
        <v>20</v>
      </c>
      <c r="K3056" s="56"/>
      <c r="L3056" s="56"/>
      <c r="M3056" s="56" t="str">
        <f t="shared" si="94"/>
        <v>TB_ORD_ALLOC.ALLOC_TP_CD</v>
      </c>
      <c r="N3056" s="54" t="str">
        <f t="shared" si="95"/>
        <v>할당^TB_ORD_ALLOC^할당유형코드^ALLOC_TP_CD^^VARCHAR2^20^^</v>
      </c>
    </row>
    <row r="3057" spans="1:14" x14ac:dyDescent="0.25">
      <c r="A3057" s="56" t="s">
        <v>678</v>
      </c>
      <c r="B3057" s="56"/>
      <c r="C3057" s="56" t="s">
        <v>292</v>
      </c>
      <c r="D3057" s="56" t="s">
        <v>293</v>
      </c>
      <c r="E3057" s="56" t="s">
        <v>2719</v>
      </c>
      <c r="F3057" s="56" t="s">
        <v>2720</v>
      </c>
      <c r="G3057" s="56"/>
      <c r="H3057" s="56"/>
      <c r="I3057" s="56" t="s">
        <v>37</v>
      </c>
      <c r="J3057" s="56">
        <v>20</v>
      </c>
      <c r="K3057" s="56"/>
      <c r="L3057" s="56"/>
      <c r="M3057" s="56" t="str">
        <f t="shared" ref="M3057:M3120" si="96">CONCATENATE(D3057,".",F3057)</f>
        <v>TB_ORD_ALLOC.DELV_TP_CD</v>
      </c>
      <c r="N3057" s="54" t="str">
        <f t="shared" si="95"/>
        <v>할당^TB_ORD_ALLOC^배송유형코드^DELV_TP_CD^^VARCHAR2^20^^</v>
      </c>
    </row>
    <row r="3058" spans="1:14" x14ac:dyDescent="0.25">
      <c r="A3058" s="56" t="s">
        <v>678</v>
      </c>
      <c r="B3058" s="56"/>
      <c r="C3058" s="56" t="s">
        <v>292</v>
      </c>
      <c r="D3058" s="56" t="s">
        <v>293</v>
      </c>
      <c r="E3058" s="56" t="s">
        <v>1408</v>
      </c>
      <c r="F3058" s="56" t="s">
        <v>1409</v>
      </c>
      <c r="G3058" s="56"/>
      <c r="H3058" s="56"/>
      <c r="I3058" s="56" t="s">
        <v>37</v>
      </c>
      <c r="J3058" s="56">
        <v>1</v>
      </c>
      <c r="K3058" s="56" t="s">
        <v>52</v>
      </c>
      <c r="L3058" s="56" t="s">
        <v>1496</v>
      </c>
      <c r="M3058" s="56" t="str">
        <f t="shared" si="96"/>
        <v>TB_ORD_ALLOC.PROM_APPLY_YN</v>
      </c>
      <c r="N3058" s="54" t="str">
        <f t="shared" si="95"/>
        <v>할당^TB_ORD_ALLOC^프로모션적용여부^PROM_APPLY_YN^^VARCHAR2^1^Y^'N'</v>
      </c>
    </row>
    <row r="3059" spans="1:14" x14ac:dyDescent="0.25">
      <c r="A3059" s="56" t="s">
        <v>678</v>
      </c>
      <c r="B3059" s="56"/>
      <c r="C3059" s="56" t="s">
        <v>292</v>
      </c>
      <c r="D3059" s="56" t="s">
        <v>293</v>
      </c>
      <c r="E3059" s="56" t="s">
        <v>2743</v>
      </c>
      <c r="F3059" s="56" t="s">
        <v>2744</v>
      </c>
      <c r="G3059" s="56"/>
      <c r="H3059" s="56"/>
      <c r="I3059" s="56" t="s">
        <v>37</v>
      </c>
      <c r="J3059" s="56">
        <v>1</v>
      </c>
      <c r="K3059" s="56" t="s">
        <v>52</v>
      </c>
      <c r="L3059" s="56" t="s">
        <v>1496</v>
      </c>
      <c r="M3059" s="56" t="str">
        <f t="shared" si="96"/>
        <v>TB_ORD_ALLOC.EA_ORD_YN</v>
      </c>
      <c r="N3059" s="54" t="str">
        <f t="shared" si="95"/>
        <v>할당^TB_ORD_ALLOC^낱개주문여부^EA_ORD_YN^^VARCHAR2^1^Y^'N'</v>
      </c>
    </row>
    <row r="3060" spans="1:14" x14ac:dyDescent="0.25">
      <c r="A3060" s="56" t="s">
        <v>678</v>
      </c>
      <c r="B3060" s="56"/>
      <c r="C3060" s="56" t="s">
        <v>292</v>
      </c>
      <c r="D3060" s="56" t="s">
        <v>293</v>
      </c>
      <c r="E3060" s="56" t="s">
        <v>50</v>
      </c>
      <c r="F3060" s="56" t="s">
        <v>51</v>
      </c>
      <c r="G3060" s="56"/>
      <c r="H3060" s="56"/>
      <c r="I3060" s="56" t="s">
        <v>37</v>
      </c>
      <c r="J3060" s="56">
        <v>1</v>
      </c>
      <c r="K3060" s="56" t="s">
        <v>52</v>
      </c>
      <c r="L3060" s="56" t="s">
        <v>1276</v>
      </c>
      <c r="M3060" s="56" t="str">
        <f t="shared" si="96"/>
        <v>TB_ORD_ALLOC.USE_YN</v>
      </c>
      <c r="N3060" s="54" t="str">
        <f t="shared" si="95"/>
        <v>할당^TB_ORD_ALLOC^사용여부^USE_YN^^VARCHAR2^1^Y^'Y'</v>
      </c>
    </row>
    <row r="3061" spans="1:14" x14ac:dyDescent="0.25">
      <c r="A3061" s="56" t="s">
        <v>678</v>
      </c>
      <c r="B3061" s="56"/>
      <c r="C3061" s="56" t="s">
        <v>292</v>
      </c>
      <c r="D3061" s="56" t="s">
        <v>293</v>
      </c>
      <c r="E3061" s="56" t="s">
        <v>61</v>
      </c>
      <c r="F3061" s="56" t="s">
        <v>62</v>
      </c>
      <c r="G3061" s="56"/>
      <c r="H3061" s="56"/>
      <c r="I3061" s="56" t="s">
        <v>37</v>
      </c>
      <c r="J3061" s="56">
        <v>2000</v>
      </c>
      <c r="K3061" s="56"/>
      <c r="L3061" s="56"/>
      <c r="M3061" s="56" t="str">
        <f t="shared" si="96"/>
        <v>TB_ORD_ALLOC.REMARK</v>
      </c>
      <c r="N3061" s="54" t="str">
        <f t="shared" si="95"/>
        <v>할당^TB_ORD_ALLOC^비고^REMARK^^VARCHAR2^2000^^</v>
      </c>
    </row>
    <row r="3062" spans="1:14" x14ac:dyDescent="0.25">
      <c r="A3062" s="56" t="s">
        <v>678</v>
      </c>
      <c r="B3062" s="56"/>
      <c r="C3062" s="56" t="s">
        <v>292</v>
      </c>
      <c r="D3062" s="56" t="s">
        <v>293</v>
      </c>
      <c r="E3062" s="56" t="s">
        <v>53</v>
      </c>
      <c r="F3062" s="56" t="s">
        <v>54</v>
      </c>
      <c r="G3062" s="56"/>
      <c r="H3062" s="56"/>
      <c r="I3062" s="56" t="s">
        <v>37</v>
      </c>
      <c r="J3062" s="56">
        <v>14</v>
      </c>
      <c r="K3062" s="56" t="s">
        <v>52</v>
      </c>
      <c r="L3062" s="56"/>
      <c r="M3062" s="56" t="str">
        <f t="shared" si="96"/>
        <v>TB_ORD_ALLOC.REG_DTM</v>
      </c>
      <c r="N3062" s="54" t="str">
        <f t="shared" si="95"/>
        <v>할당^TB_ORD_ALLOC^등록일시^REG_DTM^^VARCHAR2^14^Y^</v>
      </c>
    </row>
    <row r="3063" spans="1:14" x14ac:dyDescent="0.25">
      <c r="A3063" s="56" t="s">
        <v>678</v>
      </c>
      <c r="B3063" s="56"/>
      <c r="C3063" s="56" t="s">
        <v>292</v>
      </c>
      <c r="D3063" s="56" t="s">
        <v>293</v>
      </c>
      <c r="E3063" s="56" t="s">
        <v>55</v>
      </c>
      <c r="F3063" s="56" t="s">
        <v>56</v>
      </c>
      <c r="G3063" s="56"/>
      <c r="H3063" s="56"/>
      <c r="I3063" s="56" t="s">
        <v>37</v>
      </c>
      <c r="J3063" s="56">
        <v>32</v>
      </c>
      <c r="K3063" s="56" t="s">
        <v>52</v>
      </c>
      <c r="L3063" s="56"/>
      <c r="M3063" s="56" t="str">
        <f t="shared" si="96"/>
        <v>TB_ORD_ALLOC.REGR_ID</v>
      </c>
      <c r="N3063" s="54" t="str">
        <f t="shared" si="95"/>
        <v>할당^TB_ORD_ALLOC^등록자ID^REGR_ID^^VARCHAR2^32^Y^</v>
      </c>
    </row>
    <row r="3064" spans="1:14" x14ac:dyDescent="0.25">
      <c r="A3064" s="56" t="s">
        <v>678</v>
      </c>
      <c r="B3064" s="56"/>
      <c r="C3064" s="56" t="s">
        <v>292</v>
      </c>
      <c r="D3064" s="56" t="s">
        <v>293</v>
      </c>
      <c r="E3064" s="56" t="s">
        <v>57</v>
      </c>
      <c r="F3064" s="56" t="s">
        <v>58</v>
      </c>
      <c r="G3064" s="56"/>
      <c r="H3064" s="56"/>
      <c r="I3064" s="56" t="s">
        <v>37</v>
      </c>
      <c r="J3064" s="56">
        <v>14</v>
      </c>
      <c r="K3064" s="56" t="s">
        <v>52</v>
      </c>
      <c r="L3064" s="56"/>
      <c r="M3064" s="56" t="str">
        <f t="shared" si="96"/>
        <v>TB_ORD_ALLOC.MOD_DTM</v>
      </c>
      <c r="N3064" s="54" t="str">
        <f t="shared" si="95"/>
        <v>할당^TB_ORD_ALLOC^수정일시^MOD_DTM^^VARCHAR2^14^Y^</v>
      </c>
    </row>
    <row r="3065" spans="1:14" x14ac:dyDescent="0.25">
      <c r="A3065" s="56" t="s">
        <v>678</v>
      </c>
      <c r="B3065" s="56"/>
      <c r="C3065" s="56" t="s">
        <v>292</v>
      </c>
      <c r="D3065" s="56" t="s">
        <v>293</v>
      </c>
      <c r="E3065" s="56" t="s">
        <v>59</v>
      </c>
      <c r="F3065" s="56" t="s">
        <v>60</v>
      </c>
      <c r="G3065" s="56"/>
      <c r="H3065" s="56"/>
      <c r="I3065" s="56" t="s">
        <v>37</v>
      </c>
      <c r="J3065" s="56">
        <v>32</v>
      </c>
      <c r="K3065" s="56" t="s">
        <v>52</v>
      </c>
      <c r="L3065" s="56"/>
      <c r="M3065" s="56" t="str">
        <f t="shared" si="96"/>
        <v>TB_ORD_ALLOC.MODR_ID</v>
      </c>
      <c r="N3065" s="54" t="str">
        <f t="shared" si="95"/>
        <v>할당^TB_ORD_ALLOC^수정자ID^MODR_ID^^VARCHAR2^32^Y^</v>
      </c>
    </row>
    <row r="3066" spans="1:14" x14ac:dyDescent="0.25">
      <c r="A3066" s="56" t="s">
        <v>678</v>
      </c>
      <c r="B3066" s="56"/>
      <c r="C3066" s="56" t="s">
        <v>294</v>
      </c>
      <c r="D3066" s="56" t="s">
        <v>295</v>
      </c>
      <c r="E3066" s="56" t="s">
        <v>2741</v>
      </c>
      <c r="F3066" s="56" t="s">
        <v>2742</v>
      </c>
      <c r="G3066" s="56" t="s">
        <v>52</v>
      </c>
      <c r="H3066" s="56"/>
      <c r="I3066" s="56" t="s">
        <v>37</v>
      </c>
      <c r="J3066" s="56">
        <v>20</v>
      </c>
      <c r="K3066" s="56" t="s">
        <v>52</v>
      </c>
      <c r="L3066" s="56"/>
      <c r="M3066" s="56" t="str">
        <f t="shared" si="96"/>
        <v>TB_ORD_ALLOC_TRG.ALLOC_NO</v>
      </c>
      <c r="N3066" s="54" t="str">
        <f t="shared" si="95"/>
        <v>할당대상^TB_ORD_ALLOC_TRG^할당번호^ALLOC_NO^Y^VARCHAR2^20^Y^</v>
      </c>
    </row>
    <row r="3067" spans="1:14" x14ac:dyDescent="0.25">
      <c r="A3067" s="56" t="s">
        <v>678</v>
      </c>
      <c r="B3067" s="56"/>
      <c r="C3067" s="56" t="s">
        <v>294</v>
      </c>
      <c r="D3067" s="56" t="s">
        <v>295</v>
      </c>
      <c r="E3067" s="56" t="s">
        <v>472</v>
      </c>
      <c r="F3067" s="56" t="s">
        <v>64</v>
      </c>
      <c r="G3067" s="56" t="s">
        <v>52</v>
      </c>
      <c r="H3067" s="56"/>
      <c r="I3067" s="56" t="s">
        <v>37</v>
      </c>
      <c r="J3067" s="56">
        <v>10</v>
      </c>
      <c r="K3067" s="56" t="s">
        <v>52</v>
      </c>
      <c r="L3067" s="56"/>
      <c r="M3067" s="56" t="str">
        <f t="shared" si="96"/>
        <v>TB_ORD_ALLOC_TRG.SHOP_CD</v>
      </c>
      <c r="N3067" s="54" t="str">
        <f t="shared" si="95"/>
        <v>할당대상^TB_ORD_ALLOC_TRG^매장코드^SHOP_CD^Y^VARCHAR2^10^Y^</v>
      </c>
    </row>
    <row r="3068" spans="1:14" x14ac:dyDescent="0.25">
      <c r="A3068" s="56" t="s">
        <v>678</v>
      </c>
      <c r="B3068" s="56"/>
      <c r="C3068" s="56" t="s">
        <v>294</v>
      </c>
      <c r="D3068" s="56" t="s">
        <v>295</v>
      </c>
      <c r="E3068" s="56" t="s">
        <v>2774</v>
      </c>
      <c r="F3068" s="56" t="s">
        <v>2775</v>
      </c>
      <c r="G3068" s="56"/>
      <c r="H3068" s="56"/>
      <c r="I3068" s="56" t="s">
        <v>110</v>
      </c>
      <c r="J3068" s="56" t="s">
        <v>476</v>
      </c>
      <c r="K3068" s="56" t="s">
        <v>52</v>
      </c>
      <c r="L3068" s="56">
        <v>0</v>
      </c>
      <c r="M3068" s="56" t="str">
        <f t="shared" si="96"/>
        <v>TB_ORD_ALLOC_TRG.ALLOC_QTY</v>
      </c>
      <c r="N3068" s="54" t="str">
        <f t="shared" si="95"/>
        <v>할당대상^TB_ORD_ALLOC_TRG^할당수량^ALLOC_QTY^^NUMBER^20,5^Y^0</v>
      </c>
    </row>
    <row r="3069" spans="1:14" x14ac:dyDescent="0.25">
      <c r="A3069" s="56" t="s">
        <v>678</v>
      </c>
      <c r="B3069" s="56"/>
      <c r="C3069" s="56" t="s">
        <v>294</v>
      </c>
      <c r="D3069" s="56" t="s">
        <v>295</v>
      </c>
      <c r="E3069" s="56" t="s">
        <v>2776</v>
      </c>
      <c r="F3069" s="56" t="s">
        <v>2777</v>
      </c>
      <c r="G3069" s="56"/>
      <c r="H3069" s="56"/>
      <c r="I3069" s="56" t="s">
        <v>110</v>
      </c>
      <c r="J3069" s="56" t="s">
        <v>476</v>
      </c>
      <c r="K3069" s="56" t="s">
        <v>52</v>
      </c>
      <c r="L3069" s="56">
        <v>0</v>
      </c>
      <c r="M3069" s="56" t="str">
        <f t="shared" si="96"/>
        <v>TB_ORD_ALLOC_TRG.ALLOC_UPRC</v>
      </c>
      <c r="N3069" s="54" t="str">
        <f t="shared" si="95"/>
        <v>할당대상^TB_ORD_ALLOC_TRG^할당단가^ALLOC_UPRC^^NUMBER^20,5^Y^0</v>
      </c>
    </row>
    <row r="3070" spans="1:14" x14ac:dyDescent="0.25">
      <c r="A3070" s="56" t="s">
        <v>678</v>
      </c>
      <c r="B3070" s="56"/>
      <c r="C3070" s="56" t="s">
        <v>294</v>
      </c>
      <c r="D3070" s="56" t="s">
        <v>295</v>
      </c>
      <c r="E3070" s="56" t="s">
        <v>2778</v>
      </c>
      <c r="F3070" s="56" t="s">
        <v>2779</v>
      </c>
      <c r="G3070" s="56"/>
      <c r="H3070" s="56"/>
      <c r="I3070" s="56" t="s">
        <v>110</v>
      </c>
      <c r="J3070" s="56" t="s">
        <v>476</v>
      </c>
      <c r="K3070" s="56" t="s">
        <v>52</v>
      </c>
      <c r="L3070" s="56">
        <v>0</v>
      </c>
      <c r="M3070" s="56" t="str">
        <f t="shared" si="96"/>
        <v>TB_ORD_ALLOC_TRG.ALLOC_SUPP_AMT</v>
      </c>
      <c r="N3070" s="54" t="str">
        <f t="shared" si="95"/>
        <v>할당대상^TB_ORD_ALLOC_TRG^할당공급금액^ALLOC_SUPP_AMT^^NUMBER^20,5^Y^0</v>
      </c>
    </row>
    <row r="3071" spans="1:14" x14ac:dyDescent="0.25">
      <c r="A3071" s="56" t="s">
        <v>678</v>
      </c>
      <c r="B3071" s="56"/>
      <c r="C3071" s="56" t="s">
        <v>294</v>
      </c>
      <c r="D3071" s="56" t="s">
        <v>295</v>
      </c>
      <c r="E3071" s="56" t="s">
        <v>2780</v>
      </c>
      <c r="F3071" s="56" t="s">
        <v>2781</v>
      </c>
      <c r="G3071" s="56"/>
      <c r="H3071" s="56"/>
      <c r="I3071" s="56" t="s">
        <v>110</v>
      </c>
      <c r="J3071" s="56" t="s">
        <v>476</v>
      </c>
      <c r="K3071" s="56" t="s">
        <v>52</v>
      </c>
      <c r="L3071" s="56">
        <v>0</v>
      </c>
      <c r="M3071" s="56" t="str">
        <f t="shared" si="96"/>
        <v>TB_ORD_ALLOC_TRG.ALLOC_VAT</v>
      </c>
      <c r="N3071" s="54" t="str">
        <f t="shared" si="95"/>
        <v>할당대상^TB_ORD_ALLOC_TRG^할당부가세액^ALLOC_VAT^^NUMBER^20,5^Y^0</v>
      </c>
    </row>
    <row r="3072" spans="1:14" x14ac:dyDescent="0.25">
      <c r="A3072" s="56" t="s">
        <v>678</v>
      </c>
      <c r="B3072" s="56"/>
      <c r="C3072" s="56" t="s">
        <v>294</v>
      </c>
      <c r="D3072" s="56" t="s">
        <v>295</v>
      </c>
      <c r="E3072" s="56" t="s">
        <v>2782</v>
      </c>
      <c r="F3072" s="56" t="s">
        <v>2783</v>
      </c>
      <c r="G3072" s="56"/>
      <c r="H3072" s="56"/>
      <c r="I3072" s="56" t="s">
        <v>110</v>
      </c>
      <c r="J3072" s="56" t="s">
        <v>476</v>
      </c>
      <c r="K3072" s="56" t="s">
        <v>52</v>
      </c>
      <c r="L3072" s="56">
        <v>0</v>
      </c>
      <c r="M3072" s="56" t="str">
        <f t="shared" si="96"/>
        <v>TB_ORD_ALLOC_TRG.ALLOC_TOT_AMT</v>
      </c>
      <c r="N3072" s="54" t="str">
        <f t="shared" si="95"/>
        <v>할당대상^TB_ORD_ALLOC_TRG^할당총금액^ALLOC_TOT_AMT^^NUMBER^20,5^Y^0</v>
      </c>
    </row>
    <row r="3073" spans="1:14" x14ac:dyDescent="0.25">
      <c r="A3073" s="56" t="s">
        <v>678</v>
      </c>
      <c r="B3073" s="56"/>
      <c r="C3073" s="56" t="s">
        <v>294</v>
      </c>
      <c r="D3073" s="56" t="s">
        <v>295</v>
      </c>
      <c r="E3073" s="56" t="s">
        <v>111</v>
      </c>
      <c r="F3073" s="56" t="s">
        <v>1353</v>
      </c>
      <c r="G3073" s="56"/>
      <c r="H3073" s="56"/>
      <c r="I3073" s="56" t="s">
        <v>37</v>
      </c>
      <c r="J3073" s="56">
        <v>10</v>
      </c>
      <c r="K3073" s="56"/>
      <c r="L3073" s="56"/>
      <c r="M3073" s="56" t="str">
        <f t="shared" si="96"/>
        <v>TB_ORD_ALLOC_TRG.DELV_GRP_CD</v>
      </c>
      <c r="N3073" s="54" t="str">
        <f t="shared" si="95"/>
        <v>할당대상^TB_ORD_ALLOC_TRG^배송그룹코드^DELV_GRP_CD^^VARCHAR2^10^^</v>
      </c>
    </row>
    <row r="3074" spans="1:14" x14ac:dyDescent="0.25">
      <c r="A3074" s="56" t="s">
        <v>678</v>
      </c>
      <c r="B3074" s="56"/>
      <c r="C3074" s="56" t="s">
        <v>294</v>
      </c>
      <c r="D3074" s="56" t="s">
        <v>295</v>
      </c>
      <c r="E3074" s="56" t="s">
        <v>2719</v>
      </c>
      <c r="F3074" s="56" t="s">
        <v>2720</v>
      </c>
      <c r="G3074" s="56"/>
      <c r="H3074" s="56"/>
      <c r="I3074" s="56" t="s">
        <v>37</v>
      </c>
      <c r="J3074" s="56">
        <v>20</v>
      </c>
      <c r="K3074" s="56"/>
      <c r="L3074" s="56"/>
      <c r="M3074" s="56" t="str">
        <f t="shared" si="96"/>
        <v>TB_ORD_ALLOC_TRG.DELV_TP_CD</v>
      </c>
      <c r="N3074" s="54" t="str">
        <f t="shared" si="95"/>
        <v>할당대상^TB_ORD_ALLOC_TRG^배송유형코드^DELV_TP_CD^^VARCHAR2^20^^</v>
      </c>
    </row>
    <row r="3075" spans="1:14" x14ac:dyDescent="0.25">
      <c r="A3075" s="56" t="s">
        <v>678</v>
      </c>
      <c r="B3075" s="56"/>
      <c r="C3075" s="56" t="s">
        <v>294</v>
      </c>
      <c r="D3075" s="56" t="s">
        <v>295</v>
      </c>
      <c r="E3075" s="56" t="s">
        <v>2721</v>
      </c>
      <c r="F3075" s="56" t="s">
        <v>2722</v>
      </c>
      <c r="G3075" s="56"/>
      <c r="H3075" s="56"/>
      <c r="I3075" s="56" t="s">
        <v>37</v>
      </c>
      <c r="J3075" s="56">
        <v>8</v>
      </c>
      <c r="K3075" s="56"/>
      <c r="L3075" s="56"/>
      <c r="M3075" s="56" t="str">
        <f t="shared" si="96"/>
        <v>TB_ORD_ALLOC_TRG.DELV_DT</v>
      </c>
      <c r="N3075" s="54" t="str">
        <f t="shared" ref="N3075:N3138" si="97">SUBSTITUTE(CONCATENATE(C3075,"^",D3075,"^",E3075,"^",F3075,"^",G3075,"^",I3075,"^",J3075,"^",K3075,"^",TRIM(L3075)),"~","-")</f>
        <v>할당대상^TB_ORD_ALLOC_TRG^배송일자^DELV_DT^^VARCHAR2^8^^</v>
      </c>
    </row>
    <row r="3076" spans="1:14" x14ac:dyDescent="0.25">
      <c r="A3076" s="56" t="s">
        <v>678</v>
      </c>
      <c r="B3076" s="56"/>
      <c r="C3076" s="56" t="s">
        <v>294</v>
      </c>
      <c r="D3076" s="56" t="s">
        <v>295</v>
      </c>
      <c r="E3076" s="56" t="s">
        <v>2699</v>
      </c>
      <c r="F3076" s="56" t="s">
        <v>2700</v>
      </c>
      <c r="G3076" s="56"/>
      <c r="H3076" s="56"/>
      <c r="I3076" s="56" t="s">
        <v>37</v>
      </c>
      <c r="J3076" s="56">
        <v>8</v>
      </c>
      <c r="K3076" s="56"/>
      <c r="L3076" s="56"/>
      <c r="M3076" s="56" t="str">
        <f t="shared" si="96"/>
        <v>TB_ORD_ALLOC_TRG.ORD_DT</v>
      </c>
      <c r="N3076" s="54" t="str">
        <f t="shared" si="97"/>
        <v>할당대상^TB_ORD_ALLOC_TRG^주문일자^ORD_DT^^VARCHAR2^8^^</v>
      </c>
    </row>
    <row r="3077" spans="1:14" x14ac:dyDescent="0.25">
      <c r="A3077" s="56" t="s">
        <v>678</v>
      </c>
      <c r="B3077" s="56"/>
      <c r="C3077" s="56" t="s">
        <v>294</v>
      </c>
      <c r="D3077" s="56" t="s">
        <v>295</v>
      </c>
      <c r="E3077" s="56" t="s">
        <v>1774</v>
      </c>
      <c r="F3077" s="56" t="s">
        <v>1775</v>
      </c>
      <c r="G3077" s="56"/>
      <c r="H3077" s="56"/>
      <c r="I3077" s="56" t="s">
        <v>37</v>
      </c>
      <c r="J3077" s="56">
        <v>20</v>
      </c>
      <c r="K3077" s="56"/>
      <c r="L3077" s="56"/>
      <c r="M3077" s="56" t="str">
        <f t="shared" si="96"/>
        <v>TB_ORD_ALLOC_TRG.ORD_NO</v>
      </c>
      <c r="N3077" s="54" t="str">
        <f t="shared" si="97"/>
        <v>할당대상^TB_ORD_ALLOC_TRG^주문번호^ORD_NO^^VARCHAR2^20^^</v>
      </c>
    </row>
    <row r="3078" spans="1:14" x14ac:dyDescent="0.25">
      <c r="A3078" s="56" t="s">
        <v>678</v>
      </c>
      <c r="B3078" s="56"/>
      <c r="C3078" s="56" t="s">
        <v>294</v>
      </c>
      <c r="D3078" s="56" t="s">
        <v>295</v>
      </c>
      <c r="E3078" s="56" t="s">
        <v>2480</v>
      </c>
      <c r="F3078" s="56" t="s">
        <v>2481</v>
      </c>
      <c r="G3078" s="56"/>
      <c r="H3078" s="56"/>
      <c r="I3078" s="56" t="s">
        <v>37</v>
      </c>
      <c r="J3078" s="56">
        <v>10</v>
      </c>
      <c r="K3078" s="56"/>
      <c r="L3078" s="56"/>
      <c r="M3078" s="56" t="str">
        <f t="shared" si="96"/>
        <v>TB_ORD_ALLOC_TRG.WH_CD</v>
      </c>
      <c r="N3078" s="54" t="str">
        <f t="shared" si="97"/>
        <v>할당대상^TB_ORD_ALLOC_TRG^창고코드^WH_CD^^VARCHAR2^10^^</v>
      </c>
    </row>
    <row r="3079" spans="1:14" x14ac:dyDescent="0.25">
      <c r="A3079" s="56" t="s">
        <v>678</v>
      </c>
      <c r="B3079" s="56"/>
      <c r="C3079" s="56" t="s">
        <v>294</v>
      </c>
      <c r="D3079" s="56" t="s">
        <v>295</v>
      </c>
      <c r="E3079" s="56" t="s">
        <v>61</v>
      </c>
      <c r="F3079" s="56" t="s">
        <v>62</v>
      </c>
      <c r="G3079" s="56"/>
      <c r="H3079" s="56"/>
      <c r="I3079" s="56" t="s">
        <v>37</v>
      </c>
      <c r="J3079" s="56">
        <v>2000</v>
      </c>
      <c r="K3079" s="56"/>
      <c r="L3079" s="56"/>
      <c r="M3079" s="56" t="str">
        <f t="shared" si="96"/>
        <v>TB_ORD_ALLOC_TRG.REMARK</v>
      </c>
      <c r="N3079" s="54" t="str">
        <f t="shared" si="97"/>
        <v>할당대상^TB_ORD_ALLOC_TRG^비고^REMARK^^VARCHAR2^2000^^</v>
      </c>
    </row>
    <row r="3080" spans="1:14" x14ac:dyDescent="0.25">
      <c r="A3080" s="56" t="s">
        <v>678</v>
      </c>
      <c r="B3080" s="56"/>
      <c r="C3080" s="56" t="s">
        <v>294</v>
      </c>
      <c r="D3080" s="56" t="s">
        <v>295</v>
      </c>
      <c r="E3080" s="56" t="s">
        <v>53</v>
      </c>
      <c r="F3080" s="56" t="s">
        <v>54</v>
      </c>
      <c r="G3080" s="56"/>
      <c r="H3080" s="56"/>
      <c r="I3080" s="56" t="s">
        <v>37</v>
      </c>
      <c r="J3080" s="56">
        <v>14</v>
      </c>
      <c r="K3080" s="56" t="s">
        <v>52</v>
      </c>
      <c r="L3080" s="56"/>
      <c r="M3080" s="56" t="str">
        <f t="shared" si="96"/>
        <v>TB_ORD_ALLOC_TRG.REG_DTM</v>
      </c>
      <c r="N3080" s="54" t="str">
        <f t="shared" si="97"/>
        <v>할당대상^TB_ORD_ALLOC_TRG^등록일시^REG_DTM^^VARCHAR2^14^Y^</v>
      </c>
    </row>
    <row r="3081" spans="1:14" x14ac:dyDescent="0.25">
      <c r="A3081" s="56" t="s">
        <v>678</v>
      </c>
      <c r="B3081" s="56"/>
      <c r="C3081" s="56" t="s">
        <v>294</v>
      </c>
      <c r="D3081" s="56" t="s">
        <v>295</v>
      </c>
      <c r="E3081" s="56" t="s">
        <v>55</v>
      </c>
      <c r="F3081" s="56" t="s">
        <v>56</v>
      </c>
      <c r="G3081" s="56"/>
      <c r="H3081" s="56"/>
      <c r="I3081" s="56" t="s">
        <v>37</v>
      </c>
      <c r="J3081" s="56">
        <v>32</v>
      </c>
      <c r="K3081" s="56" t="s">
        <v>52</v>
      </c>
      <c r="L3081" s="56"/>
      <c r="M3081" s="56" t="str">
        <f t="shared" si="96"/>
        <v>TB_ORD_ALLOC_TRG.REGR_ID</v>
      </c>
      <c r="N3081" s="54" t="str">
        <f t="shared" si="97"/>
        <v>할당대상^TB_ORD_ALLOC_TRG^등록자ID^REGR_ID^^VARCHAR2^32^Y^</v>
      </c>
    </row>
    <row r="3082" spans="1:14" x14ac:dyDescent="0.25">
      <c r="A3082" s="56" t="s">
        <v>678</v>
      </c>
      <c r="B3082" s="56"/>
      <c r="C3082" s="56" t="s">
        <v>294</v>
      </c>
      <c r="D3082" s="56" t="s">
        <v>295</v>
      </c>
      <c r="E3082" s="56" t="s">
        <v>57</v>
      </c>
      <c r="F3082" s="56" t="s">
        <v>58</v>
      </c>
      <c r="G3082" s="56"/>
      <c r="H3082" s="56"/>
      <c r="I3082" s="56" t="s">
        <v>37</v>
      </c>
      <c r="J3082" s="56">
        <v>14</v>
      </c>
      <c r="K3082" s="56" t="s">
        <v>52</v>
      </c>
      <c r="L3082" s="56"/>
      <c r="M3082" s="56" t="str">
        <f t="shared" si="96"/>
        <v>TB_ORD_ALLOC_TRG.MOD_DTM</v>
      </c>
      <c r="N3082" s="54" t="str">
        <f t="shared" si="97"/>
        <v>할당대상^TB_ORD_ALLOC_TRG^수정일시^MOD_DTM^^VARCHAR2^14^Y^</v>
      </c>
    </row>
    <row r="3083" spans="1:14" x14ac:dyDescent="0.25">
      <c r="A3083" s="56" t="s">
        <v>678</v>
      </c>
      <c r="B3083" s="56"/>
      <c r="C3083" s="56" t="s">
        <v>294</v>
      </c>
      <c r="D3083" s="56" t="s">
        <v>295</v>
      </c>
      <c r="E3083" s="56" t="s">
        <v>59</v>
      </c>
      <c r="F3083" s="56" t="s">
        <v>60</v>
      </c>
      <c r="G3083" s="56"/>
      <c r="H3083" s="56"/>
      <c r="I3083" s="56" t="s">
        <v>37</v>
      </c>
      <c r="J3083" s="56">
        <v>32</v>
      </c>
      <c r="K3083" s="56" t="s">
        <v>52</v>
      </c>
      <c r="L3083" s="56"/>
      <c r="M3083" s="56" t="str">
        <f t="shared" si="96"/>
        <v>TB_ORD_ALLOC_TRG.MODR_ID</v>
      </c>
      <c r="N3083" s="54" t="str">
        <f t="shared" si="97"/>
        <v>할당대상^TB_ORD_ALLOC_TRG^수정자ID^MODR_ID^^VARCHAR2^32^Y^</v>
      </c>
    </row>
    <row r="3084" spans="1:14" x14ac:dyDescent="0.25">
      <c r="A3084" s="56" t="s">
        <v>678</v>
      </c>
      <c r="B3084" s="56"/>
      <c r="C3084" s="56" t="s">
        <v>296</v>
      </c>
      <c r="D3084" s="56" t="s">
        <v>297</v>
      </c>
      <c r="E3084" s="56" t="s">
        <v>2741</v>
      </c>
      <c r="F3084" s="56" t="s">
        <v>2742</v>
      </c>
      <c r="G3084" s="56" t="s">
        <v>52</v>
      </c>
      <c r="H3084" s="56"/>
      <c r="I3084" s="56" t="s">
        <v>37</v>
      </c>
      <c r="J3084" s="56">
        <v>20</v>
      </c>
      <c r="K3084" s="56" t="s">
        <v>52</v>
      </c>
      <c r="L3084" s="56"/>
      <c r="M3084" s="56" t="str">
        <f t="shared" si="96"/>
        <v>TB_ORD_ALLOC_DTL.ALLOC_NO</v>
      </c>
      <c r="N3084" s="54" t="str">
        <f t="shared" si="97"/>
        <v>할당상세^TB_ORD_ALLOC_DTL^할당번호^ALLOC_NO^Y^VARCHAR2^20^Y^</v>
      </c>
    </row>
    <row r="3085" spans="1:14" x14ac:dyDescent="0.25">
      <c r="A3085" s="56" t="s">
        <v>678</v>
      </c>
      <c r="B3085" s="56"/>
      <c r="C3085" s="56" t="s">
        <v>296</v>
      </c>
      <c r="D3085" s="56" t="s">
        <v>297</v>
      </c>
      <c r="E3085" s="56" t="s">
        <v>472</v>
      </c>
      <c r="F3085" s="56" t="s">
        <v>64</v>
      </c>
      <c r="G3085" s="56" t="s">
        <v>52</v>
      </c>
      <c r="H3085" s="56"/>
      <c r="I3085" s="56" t="s">
        <v>37</v>
      </c>
      <c r="J3085" s="56">
        <v>10</v>
      </c>
      <c r="K3085" s="56" t="s">
        <v>52</v>
      </c>
      <c r="L3085" s="56"/>
      <c r="M3085" s="56" t="str">
        <f t="shared" si="96"/>
        <v>TB_ORD_ALLOC_DTL.SHOP_CD</v>
      </c>
      <c r="N3085" s="54" t="str">
        <f t="shared" si="97"/>
        <v>할당상세^TB_ORD_ALLOC_DTL^매장코드^SHOP_CD^Y^VARCHAR2^10^Y^</v>
      </c>
    </row>
    <row r="3086" spans="1:14" x14ac:dyDescent="0.25">
      <c r="A3086" s="56" t="s">
        <v>678</v>
      </c>
      <c r="B3086" s="56"/>
      <c r="C3086" s="56" t="s">
        <v>296</v>
      </c>
      <c r="D3086" s="56" t="s">
        <v>297</v>
      </c>
      <c r="E3086" s="56" t="s">
        <v>829</v>
      </c>
      <c r="F3086" s="56" t="s">
        <v>838</v>
      </c>
      <c r="G3086" s="56" t="s">
        <v>52</v>
      </c>
      <c r="H3086" s="56"/>
      <c r="I3086" s="56" t="s">
        <v>37</v>
      </c>
      <c r="J3086" s="56">
        <v>20</v>
      </c>
      <c r="K3086" s="56" t="s">
        <v>52</v>
      </c>
      <c r="L3086" s="56"/>
      <c r="M3086" s="56" t="str">
        <f t="shared" si="96"/>
        <v>TB_ORD_ALLOC_DTL.ITEM_CD</v>
      </c>
      <c r="N3086" s="54" t="str">
        <f t="shared" si="97"/>
        <v>할당상세^TB_ORD_ALLOC_DTL^품목코드^ITEM_CD^Y^VARCHAR2^20^Y^</v>
      </c>
    </row>
    <row r="3087" spans="1:14" x14ac:dyDescent="0.25">
      <c r="A3087" s="56" t="s">
        <v>678</v>
      </c>
      <c r="B3087" s="56"/>
      <c r="C3087" s="56" t="s">
        <v>296</v>
      </c>
      <c r="D3087" s="56" t="s">
        <v>297</v>
      </c>
      <c r="E3087" s="56" t="s">
        <v>2486</v>
      </c>
      <c r="F3087" s="56" t="s">
        <v>2487</v>
      </c>
      <c r="G3087" s="56"/>
      <c r="H3087" s="56"/>
      <c r="I3087" s="56" t="s">
        <v>37</v>
      </c>
      <c r="J3087" s="56">
        <v>20</v>
      </c>
      <c r="K3087" s="56" t="s">
        <v>52</v>
      </c>
      <c r="L3087" s="56"/>
      <c r="M3087" s="56" t="str">
        <f t="shared" si="96"/>
        <v>TB_ORD_ALLOC_DTL.UNIT_CD</v>
      </c>
      <c r="N3087" s="54" t="str">
        <f t="shared" si="97"/>
        <v>할당상세^TB_ORD_ALLOC_DTL^단위코드^UNIT_CD^^VARCHAR2^20^Y^</v>
      </c>
    </row>
    <row r="3088" spans="1:14" x14ac:dyDescent="0.25">
      <c r="A3088" s="56" t="s">
        <v>678</v>
      </c>
      <c r="B3088" s="56"/>
      <c r="C3088" s="56" t="s">
        <v>296</v>
      </c>
      <c r="D3088" s="56" t="s">
        <v>297</v>
      </c>
      <c r="E3088" s="56" t="s">
        <v>2518</v>
      </c>
      <c r="F3088" s="56" t="s">
        <v>2519</v>
      </c>
      <c r="G3088" s="56"/>
      <c r="H3088" s="56"/>
      <c r="I3088" s="56" t="s">
        <v>110</v>
      </c>
      <c r="J3088" s="56" t="s">
        <v>476</v>
      </c>
      <c r="K3088" s="56" t="s">
        <v>52</v>
      </c>
      <c r="L3088" s="56">
        <v>0</v>
      </c>
      <c r="M3088" s="56" t="str">
        <f t="shared" si="96"/>
        <v>TB_ORD_ALLOC_DTL.UNIT_INPQTY</v>
      </c>
      <c r="N3088" s="54" t="str">
        <f t="shared" si="97"/>
        <v>할당상세^TB_ORD_ALLOC_DTL^단위입수량^UNIT_INPQTY^^NUMBER^20,5^Y^0</v>
      </c>
    </row>
    <row r="3089" spans="1:14" x14ac:dyDescent="0.25">
      <c r="A3089" s="56" t="s">
        <v>678</v>
      </c>
      <c r="B3089" s="56"/>
      <c r="C3089" s="56" t="s">
        <v>296</v>
      </c>
      <c r="D3089" s="56" t="s">
        <v>297</v>
      </c>
      <c r="E3089" s="56" t="s">
        <v>2774</v>
      </c>
      <c r="F3089" s="56" t="s">
        <v>2775</v>
      </c>
      <c r="G3089" s="56"/>
      <c r="H3089" s="56"/>
      <c r="I3089" s="56" t="s">
        <v>110</v>
      </c>
      <c r="J3089" s="56" t="s">
        <v>476</v>
      </c>
      <c r="K3089" s="56" t="s">
        <v>52</v>
      </c>
      <c r="L3089" s="56">
        <v>0</v>
      </c>
      <c r="M3089" s="56" t="str">
        <f t="shared" si="96"/>
        <v>TB_ORD_ALLOC_DTL.ALLOC_QTY</v>
      </c>
      <c r="N3089" s="54" t="str">
        <f t="shared" si="97"/>
        <v>할당상세^TB_ORD_ALLOC_DTL^할당수량^ALLOC_QTY^^NUMBER^20,5^Y^0</v>
      </c>
    </row>
    <row r="3090" spans="1:14" x14ac:dyDescent="0.25">
      <c r="A3090" s="56" t="s">
        <v>678</v>
      </c>
      <c r="B3090" s="56"/>
      <c r="C3090" s="56" t="s">
        <v>296</v>
      </c>
      <c r="D3090" s="56" t="s">
        <v>297</v>
      </c>
      <c r="E3090" s="56" t="s">
        <v>2776</v>
      </c>
      <c r="F3090" s="56" t="s">
        <v>2777</v>
      </c>
      <c r="G3090" s="56"/>
      <c r="H3090" s="56"/>
      <c r="I3090" s="56" t="s">
        <v>110</v>
      </c>
      <c r="J3090" s="56" t="s">
        <v>476</v>
      </c>
      <c r="K3090" s="56" t="s">
        <v>52</v>
      </c>
      <c r="L3090" s="56">
        <v>0</v>
      </c>
      <c r="M3090" s="56" t="str">
        <f t="shared" si="96"/>
        <v>TB_ORD_ALLOC_DTL.ALLOC_UPRC</v>
      </c>
      <c r="N3090" s="54" t="str">
        <f t="shared" si="97"/>
        <v>할당상세^TB_ORD_ALLOC_DTL^할당단가^ALLOC_UPRC^^NUMBER^20,5^Y^0</v>
      </c>
    </row>
    <row r="3091" spans="1:14" x14ac:dyDescent="0.25">
      <c r="A3091" s="56" t="s">
        <v>678</v>
      </c>
      <c r="B3091" s="56"/>
      <c r="C3091" s="56" t="s">
        <v>296</v>
      </c>
      <c r="D3091" s="56" t="s">
        <v>297</v>
      </c>
      <c r="E3091" s="56" t="s">
        <v>2782</v>
      </c>
      <c r="F3091" s="56" t="s">
        <v>2783</v>
      </c>
      <c r="G3091" s="56"/>
      <c r="H3091" s="56"/>
      <c r="I3091" s="56" t="s">
        <v>110</v>
      </c>
      <c r="J3091" s="56" t="s">
        <v>476</v>
      </c>
      <c r="K3091" s="56" t="s">
        <v>52</v>
      </c>
      <c r="L3091" s="56">
        <v>0</v>
      </c>
      <c r="M3091" s="56" t="str">
        <f t="shared" si="96"/>
        <v>TB_ORD_ALLOC_DTL.ALLOC_TOT_AMT</v>
      </c>
      <c r="N3091" s="54" t="str">
        <f t="shared" si="97"/>
        <v>할당상세^TB_ORD_ALLOC_DTL^할당총금액^ALLOC_TOT_AMT^^NUMBER^20,5^Y^0</v>
      </c>
    </row>
    <row r="3092" spans="1:14" x14ac:dyDescent="0.25">
      <c r="A3092" s="56" t="s">
        <v>678</v>
      </c>
      <c r="B3092" s="56"/>
      <c r="C3092" s="56" t="s">
        <v>296</v>
      </c>
      <c r="D3092" s="56" t="s">
        <v>297</v>
      </c>
      <c r="E3092" s="56" t="s">
        <v>2778</v>
      </c>
      <c r="F3092" s="56" t="s">
        <v>2779</v>
      </c>
      <c r="G3092" s="56"/>
      <c r="H3092" s="56"/>
      <c r="I3092" s="56" t="s">
        <v>110</v>
      </c>
      <c r="J3092" s="56" t="s">
        <v>476</v>
      </c>
      <c r="K3092" s="56" t="s">
        <v>52</v>
      </c>
      <c r="L3092" s="56">
        <v>0</v>
      </c>
      <c r="M3092" s="56" t="str">
        <f t="shared" si="96"/>
        <v>TB_ORD_ALLOC_DTL.ALLOC_SUPP_AMT</v>
      </c>
      <c r="N3092" s="54" t="str">
        <f t="shared" si="97"/>
        <v>할당상세^TB_ORD_ALLOC_DTL^할당공급금액^ALLOC_SUPP_AMT^^NUMBER^20,5^Y^0</v>
      </c>
    </row>
    <row r="3093" spans="1:14" x14ac:dyDescent="0.25">
      <c r="A3093" s="56" t="s">
        <v>678</v>
      </c>
      <c r="B3093" s="56"/>
      <c r="C3093" s="56" t="s">
        <v>296</v>
      </c>
      <c r="D3093" s="56" t="s">
        <v>297</v>
      </c>
      <c r="E3093" s="56" t="s">
        <v>2780</v>
      </c>
      <c r="F3093" s="56" t="s">
        <v>2781</v>
      </c>
      <c r="G3093" s="56"/>
      <c r="H3093" s="56"/>
      <c r="I3093" s="56" t="s">
        <v>110</v>
      </c>
      <c r="J3093" s="56" t="s">
        <v>476</v>
      </c>
      <c r="K3093" s="56" t="s">
        <v>52</v>
      </c>
      <c r="L3093" s="56">
        <v>0</v>
      </c>
      <c r="M3093" s="56" t="str">
        <f t="shared" si="96"/>
        <v>TB_ORD_ALLOC_DTL.ALLOC_VAT</v>
      </c>
      <c r="N3093" s="54" t="str">
        <f t="shared" si="97"/>
        <v>할당상세^TB_ORD_ALLOC_DTL^할당부가세액^ALLOC_VAT^^NUMBER^20,5^Y^0</v>
      </c>
    </row>
    <row r="3094" spans="1:14" x14ac:dyDescent="0.25">
      <c r="A3094" s="56" t="s">
        <v>678</v>
      </c>
      <c r="B3094" s="56"/>
      <c r="C3094" s="56" t="s">
        <v>296</v>
      </c>
      <c r="D3094" s="56" t="s">
        <v>297</v>
      </c>
      <c r="E3094" s="56" t="s">
        <v>111</v>
      </c>
      <c r="F3094" s="56" t="s">
        <v>1353</v>
      </c>
      <c r="G3094" s="56"/>
      <c r="H3094" s="56"/>
      <c r="I3094" s="56" t="s">
        <v>37</v>
      </c>
      <c r="J3094" s="56">
        <v>10</v>
      </c>
      <c r="K3094" s="56"/>
      <c r="L3094" s="56"/>
      <c r="M3094" s="56" t="str">
        <f t="shared" si="96"/>
        <v>TB_ORD_ALLOC_DTL.DELV_GRP_CD</v>
      </c>
      <c r="N3094" s="54" t="str">
        <f t="shared" si="97"/>
        <v>할당상세^TB_ORD_ALLOC_DTL^배송그룹코드^DELV_GRP_CD^^VARCHAR2^10^^</v>
      </c>
    </row>
    <row r="3095" spans="1:14" x14ac:dyDescent="0.25">
      <c r="A3095" s="56" t="s">
        <v>678</v>
      </c>
      <c r="B3095" s="56"/>
      <c r="C3095" s="56" t="s">
        <v>296</v>
      </c>
      <c r="D3095" s="56" t="s">
        <v>297</v>
      </c>
      <c r="E3095" s="56" t="s">
        <v>2719</v>
      </c>
      <c r="F3095" s="56" t="s">
        <v>2720</v>
      </c>
      <c r="G3095" s="56"/>
      <c r="H3095" s="56"/>
      <c r="I3095" s="56" t="s">
        <v>37</v>
      </c>
      <c r="J3095" s="56">
        <v>20</v>
      </c>
      <c r="K3095" s="56"/>
      <c r="L3095" s="56"/>
      <c r="M3095" s="56" t="str">
        <f t="shared" si="96"/>
        <v>TB_ORD_ALLOC_DTL.DELV_TP_CD</v>
      </c>
      <c r="N3095" s="54" t="str">
        <f t="shared" si="97"/>
        <v>할당상세^TB_ORD_ALLOC_DTL^배송유형코드^DELV_TP_CD^^VARCHAR2^20^^</v>
      </c>
    </row>
    <row r="3096" spans="1:14" x14ac:dyDescent="0.25">
      <c r="A3096" s="56" t="s">
        <v>678</v>
      </c>
      <c r="B3096" s="56"/>
      <c r="C3096" s="56" t="s">
        <v>296</v>
      </c>
      <c r="D3096" s="56" t="s">
        <v>297</v>
      </c>
      <c r="E3096" s="56" t="s">
        <v>2721</v>
      </c>
      <c r="F3096" s="56" t="s">
        <v>2722</v>
      </c>
      <c r="G3096" s="56"/>
      <c r="H3096" s="56"/>
      <c r="I3096" s="56" t="s">
        <v>37</v>
      </c>
      <c r="J3096" s="56">
        <v>8</v>
      </c>
      <c r="K3096" s="56"/>
      <c r="L3096" s="56"/>
      <c r="M3096" s="56" t="str">
        <f t="shared" si="96"/>
        <v>TB_ORD_ALLOC_DTL.DELV_DT</v>
      </c>
      <c r="N3096" s="54" t="str">
        <f t="shared" si="97"/>
        <v>할당상세^TB_ORD_ALLOC_DTL^배송일자^DELV_DT^^VARCHAR2^8^^</v>
      </c>
    </row>
    <row r="3097" spans="1:14" x14ac:dyDescent="0.25">
      <c r="A3097" s="56" t="s">
        <v>678</v>
      </c>
      <c r="B3097" s="56"/>
      <c r="C3097" s="56" t="s">
        <v>296</v>
      </c>
      <c r="D3097" s="56" t="s">
        <v>297</v>
      </c>
      <c r="E3097" s="56" t="s">
        <v>2480</v>
      </c>
      <c r="F3097" s="56" t="s">
        <v>2481</v>
      </c>
      <c r="G3097" s="56"/>
      <c r="H3097" s="56"/>
      <c r="I3097" s="56" t="s">
        <v>37</v>
      </c>
      <c r="J3097" s="56">
        <v>10</v>
      </c>
      <c r="K3097" s="56"/>
      <c r="L3097" s="56"/>
      <c r="M3097" s="56" t="str">
        <f t="shared" si="96"/>
        <v>TB_ORD_ALLOC_DTL.WH_CD</v>
      </c>
      <c r="N3097" s="54" t="str">
        <f t="shared" si="97"/>
        <v>할당상세^TB_ORD_ALLOC_DTL^창고코드^WH_CD^^VARCHAR2^10^^</v>
      </c>
    </row>
    <row r="3098" spans="1:14" x14ac:dyDescent="0.25">
      <c r="A3098" s="56" t="s">
        <v>678</v>
      </c>
      <c r="B3098" s="56"/>
      <c r="C3098" s="56" t="s">
        <v>296</v>
      </c>
      <c r="D3098" s="56" t="s">
        <v>297</v>
      </c>
      <c r="E3098" s="56" t="s">
        <v>1774</v>
      </c>
      <c r="F3098" s="56" t="s">
        <v>1775</v>
      </c>
      <c r="G3098" s="56"/>
      <c r="H3098" s="56"/>
      <c r="I3098" s="56" t="s">
        <v>37</v>
      </c>
      <c r="J3098" s="56">
        <v>20</v>
      </c>
      <c r="K3098" s="56"/>
      <c r="L3098" s="56"/>
      <c r="M3098" s="56" t="str">
        <f t="shared" si="96"/>
        <v>TB_ORD_ALLOC_DTL.ORD_NO</v>
      </c>
      <c r="N3098" s="54" t="str">
        <f t="shared" si="97"/>
        <v>할당상세^TB_ORD_ALLOC_DTL^주문번호^ORD_NO^^VARCHAR2^20^^</v>
      </c>
    </row>
    <row r="3099" spans="1:14" x14ac:dyDescent="0.25">
      <c r="A3099" s="56" t="s">
        <v>678</v>
      </c>
      <c r="B3099" s="56"/>
      <c r="C3099" s="56" t="s">
        <v>296</v>
      </c>
      <c r="D3099" s="56" t="s">
        <v>297</v>
      </c>
      <c r="E3099" s="56" t="s">
        <v>2753</v>
      </c>
      <c r="F3099" s="56" t="s">
        <v>2754</v>
      </c>
      <c r="G3099" s="56"/>
      <c r="H3099" s="56"/>
      <c r="I3099" s="56" t="s">
        <v>37</v>
      </c>
      <c r="J3099" s="56">
        <v>5</v>
      </c>
      <c r="K3099" s="56"/>
      <c r="L3099" s="56"/>
      <c r="M3099" s="56" t="str">
        <f t="shared" si="96"/>
        <v>TB_ORD_ALLOC_DTL.ORD_DTL_NO</v>
      </c>
      <c r="N3099" s="54" t="str">
        <f t="shared" si="97"/>
        <v>할당상세^TB_ORD_ALLOC_DTL^주문상세번호^ORD_DTL_NO^^VARCHAR2^5^^</v>
      </c>
    </row>
    <row r="3100" spans="1:14" x14ac:dyDescent="0.25">
      <c r="A3100" s="56" t="s">
        <v>678</v>
      </c>
      <c r="B3100" s="56"/>
      <c r="C3100" s="56" t="s">
        <v>296</v>
      </c>
      <c r="D3100" s="56" t="s">
        <v>297</v>
      </c>
      <c r="E3100" s="56" t="s">
        <v>53</v>
      </c>
      <c r="F3100" s="56" t="s">
        <v>54</v>
      </c>
      <c r="G3100" s="56"/>
      <c r="H3100" s="56"/>
      <c r="I3100" s="56" t="s">
        <v>37</v>
      </c>
      <c r="J3100" s="56">
        <v>14</v>
      </c>
      <c r="K3100" s="56" t="s">
        <v>52</v>
      </c>
      <c r="L3100" s="56"/>
      <c r="M3100" s="56" t="str">
        <f t="shared" si="96"/>
        <v>TB_ORD_ALLOC_DTL.REG_DTM</v>
      </c>
      <c r="N3100" s="54" t="str">
        <f t="shared" si="97"/>
        <v>할당상세^TB_ORD_ALLOC_DTL^등록일시^REG_DTM^^VARCHAR2^14^Y^</v>
      </c>
    </row>
    <row r="3101" spans="1:14" x14ac:dyDescent="0.25">
      <c r="A3101" s="56" t="s">
        <v>678</v>
      </c>
      <c r="B3101" s="56"/>
      <c r="C3101" s="56" t="s">
        <v>296</v>
      </c>
      <c r="D3101" s="56" t="s">
        <v>297</v>
      </c>
      <c r="E3101" s="56" t="s">
        <v>55</v>
      </c>
      <c r="F3101" s="56" t="s">
        <v>56</v>
      </c>
      <c r="G3101" s="56"/>
      <c r="H3101" s="56"/>
      <c r="I3101" s="56" t="s">
        <v>37</v>
      </c>
      <c r="J3101" s="56">
        <v>32</v>
      </c>
      <c r="K3101" s="56" t="s">
        <v>52</v>
      </c>
      <c r="L3101" s="56"/>
      <c r="M3101" s="56" t="str">
        <f t="shared" si="96"/>
        <v>TB_ORD_ALLOC_DTL.REGR_ID</v>
      </c>
      <c r="N3101" s="54" t="str">
        <f t="shared" si="97"/>
        <v>할당상세^TB_ORD_ALLOC_DTL^등록자ID^REGR_ID^^VARCHAR2^32^Y^</v>
      </c>
    </row>
    <row r="3102" spans="1:14" x14ac:dyDescent="0.25">
      <c r="A3102" s="56" t="s">
        <v>678</v>
      </c>
      <c r="B3102" s="56"/>
      <c r="C3102" s="56" t="s">
        <v>296</v>
      </c>
      <c r="D3102" s="56" t="s">
        <v>297</v>
      </c>
      <c r="E3102" s="56" t="s">
        <v>57</v>
      </c>
      <c r="F3102" s="56" t="s">
        <v>58</v>
      </c>
      <c r="G3102" s="56"/>
      <c r="H3102" s="56"/>
      <c r="I3102" s="56" t="s">
        <v>37</v>
      </c>
      <c r="J3102" s="56">
        <v>14</v>
      </c>
      <c r="K3102" s="56" t="s">
        <v>52</v>
      </c>
      <c r="L3102" s="56"/>
      <c r="M3102" s="56" t="str">
        <f t="shared" si="96"/>
        <v>TB_ORD_ALLOC_DTL.MOD_DTM</v>
      </c>
      <c r="N3102" s="54" t="str">
        <f t="shared" si="97"/>
        <v>할당상세^TB_ORD_ALLOC_DTL^수정일시^MOD_DTM^^VARCHAR2^14^Y^</v>
      </c>
    </row>
    <row r="3103" spans="1:14" x14ac:dyDescent="0.25">
      <c r="A3103" s="56" t="s">
        <v>678</v>
      </c>
      <c r="B3103" s="56"/>
      <c r="C3103" s="56" t="s">
        <v>296</v>
      </c>
      <c r="D3103" s="56" t="s">
        <v>297</v>
      </c>
      <c r="E3103" s="56" t="s">
        <v>59</v>
      </c>
      <c r="F3103" s="56" t="s">
        <v>60</v>
      </c>
      <c r="G3103" s="56"/>
      <c r="H3103" s="56"/>
      <c r="I3103" s="56" t="s">
        <v>37</v>
      </c>
      <c r="J3103" s="56">
        <v>32</v>
      </c>
      <c r="K3103" s="56" t="s">
        <v>52</v>
      </c>
      <c r="L3103" s="56"/>
      <c r="M3103" s="56" t="str">
        <f t="shared" si="96"/>
        <v>TB_ORD_ALLOC_DTL.MODR_ID</v>
      </c>
      <c r="N3103" s="54" t="str">
        <f t="shared" si="97"/>
        <v>할당상세^TB_ORD_ALLOC_DTL^수정자ID^MODR_ID^^VARCHAR2^32^Y^</v>
      </c>
    </row>
    <row r="3104" spans="1:14" x14ac:dyDescent="0.25">
      <c r="A3104" s="56" t="s">
        <v>678</v>
      </c>
      <c r="B3104" s="56"/>
      <c r="C3104" s="56" t="s">
        <v>298</v>
      </c>
      <c r="D3104" s="56" t="s">
        <v>299</v>
      </c>
      <c r="E3104" s="56" t="s">
        <v>2741</v>
      </c>
      <c r="F3104" s="56" t="s">
        <v>2742</v>
      </c>
      <c r="G3104" s="56" t="s">
        <v>52</v>
      </c>
      <c r="H3104" s="56"/>
      <c r="I3104" s="56" t="s">
        <v>37</v>
      </c>
      <c r="J3104" s="56">
        <v>20</v>
      </c>
      <c r="K3104" s="56" t="s">
        <v>52</v>
      </c>
      <c r="L3104" s="56"/>
      <c r="M3104" s="56" t="str">
        <f t="shared" si="96"/>
        <v>TB_ORD_ALLOC_ITEM.ALLOC_NO</v>
      </c>
      <c r="N3104" s="54" t="str">
        <f t="shared" si="97"/>
        <v>할당품목^TB_ORD_ALLOC_ITEM^할당번호^ALLOC_NO^Y^VARCHAR2^20^Y^</v>
      </c>
    </row>
    <row r="3105" spans="1:14" x14ac:dyDescent="0.25">
      <c r="A3105" s="56" t="s">
        <v>678</v>
      </c>
      <c r="B3105" s="56"/>
      <c r="C3105" s="56" t="s">
        <v>298</v>
      </c>
      <c r="D3105" s="56" t="s">
        <v>299</v>
      </c>
      <c r="E3105" s="56" t="s">
        <v>829</v>
      </c>
      <c r="F3105" s="56" t="s">
        <v>838</v>
      </c>
      <c r="G3105" s="56" t="s">
        <v>52</v>
      </c>
      <c r="H3105" s="56"/>
      <c r="I3105" s="56" t="s">
        <v>37</v>
      </c>
      <c r="J3105" s="56">
        <v>20</v>
      </c>
      <c r="K3105" s="56" t="s">
        <v>52</v>
      </c>
      <c r="L3105" s="56"/>
      <c r="M3105" s="56" t="str">
        <f t="shared" si="96"/>
        <v>TB_ORD_ALLOC_ITEM.ITEM_CD</v>
      </c>
      <c r="N3105" s="54" t="str">
        <f t="shared" si="97"/>
        <v>할당품목^TB_ORD_ALLOC_ITEM^품목코드^ITEM_CD^Y^VARCHAR2^20^Y^</v>
      </c>
    </row>
    <row r="3106" spans="1:14" x14ac:dyDescent="0.25">
      <c r="A3106" s="56" t="s">
        <v>678</v>
      </c>
      <c r="B3106" s="56"/>
      <c r="C3106" s="56" t="s">
        <v>298</v>
      </c>
      <c r="D3106" s="56" t="s">
        <v>299</v>
      </c>
      <c r="E3106" s="56" t="s">
        <v>2486</v>
      </c>
      <c r="F3106" s="56" t="s">
        <v>2487</v>
      </c>
      <c r="G3106" s="56"/>
      <c r="H3106" s="56"/>
      <c r="I3106" s="56" t="s">
        <v>37</v>
      </c>
      <c r="J3106" s="56">
        <v>20</v>
      </c>
      <c r="K3106" s="56" t="s">
        <v>52</v>
      </c>
      <c r="L3106" s="56"/>
      <c r="M3106" s="56" t="str">
        <f t="shared" si="96"/>
        <v>TB_ORD_ALLOC_ITEM.UNIT_CD</v>
      </c>
      <c r="N3106" s="54" t="str">
        <f t="shared" si="97"/>
        <v>할당품목^TB_ORD_ALLOC_ITEM^단위코드^UNIT_CD^^VARCHAR2^20^Y^</v>
      </c>
    </row>
    <row r="3107" spans="1:14" x14ac:dyDescent="0.25">
      <c r="A3107" s="56" t="s">
        <v>678</v>
      </c>
      <c r="B3107" s="56"/>
      <c r="C3107" s="56" t="s">
        <v>298</v>
      </c>
      <c r="D3107" s="56" t="s">
        <v>299</v>
      </c>
      <c r="E3107" s="56" t="s">
        <v>2518</v>
      </c>
      <c r="F3107" s="56" t="s">
        <v>2519</v>
      </c>
      <c r="G3107" s="56"/>
      <c r="H3107" s="56"/>
      <c r="I3107" s="56" t="s">
        <v>110</v>
      </c>
      <c r="J3107" s="56" t="s">
        <v>476</v>
      </c>
      <c r="K3107" s="56" t="s">
        <v>52</v>
      </c>
      <c r="L3107" s="56">
        <v>0</v>
      </c>
      <c r="M3107" s="56" t="str">
        <f t="shared" si="96"/>
        <v>TB_ORD_ALLOC_ITEM.UNIT_INPQTY</v>
      </c>
      <c r="N3107" s="54" t="str">
        <f t="shared" si="97"/>
        <v>할당품목^TB_ORD_ALLOC_ITEM^단위입수량^UNIT_INPQTY^^NUMBER^20,5^Y^0</v>
      </c>
    </row>
    <row r="3108" spans="1:14" x14ac:dyDescent="0.25">
      <c r="A3108" s="56" t="s">
        <v>678</v>
      </c>
      <c r="B3108" s="56"/>
      <c r="C3108" s="56" t="s">
        <v>298</v>
      </c>
      <c r="D3108" s="56" t="s">
        <v>299</v>
      </c>
      <c r="E3108" s="56" t="s">
        <v>2774</v>
      </c>
      <c r="F3108" s="56" t="s">
        <v>2775</v>
      </c>
      <c r="G3108" s="56"/>
      <c r="H3108" s="56"/>
      <c r="I3108" s="56" t="s">
        <v>110</v>
      </c>
      <c r="J3108" s="56" t="s">
        <v>476</v>
      </c>
      <c r="K3108" s="56" t="s">
        <v>52</v>
      </c>
      <c r="L3108" s="56">
        <v>0</v>
      </c>
      <c r="M3108" s="56" t="str">
        <f t="shared" si="96"/>
        <v>TB_ORD_ALLOC_ITEM.ALLOC_QTY</v>
      </c>
      <c r="N3108" s="54" t="str">
        <f t="shared" si="97"/>
        <v>할당품목^TB_ORD_ALLOC_ITEM^할당수량^ALLOC_QTY^^NUMBER^20,5^Y^0</v>
      </c>
    </row>
    <row r="3109" spans="1:14" x14ac:dyDescent="0.25">
      <c r="A3109" s="56" t="s">
        <v>678</v>
      </c>
      <c r="B3109" s="56"/>
      <c r="C3109" s="56" t="s">
        <v>298</v>
      </c>
      <c r="D3109" s="56" t="s">
        <v>299</v>
      </c>
      <c r="E3109" s="56" t="s">
        <v>2776</v>
      </c>
      <c r="F3109" s="56" t="s">
        <v>2777</v>
      </c>
      <c r="G3109" s="56"/>
      <c r="H3109" s="56"/>
      <c r="I3109" s="56" t="s">
        <v>110</v>
      </c>
      <c r="J3109" s="56" t="s">
        <v>476</v>
      </c>
      <c r="K3109" s="56" t="s">
        <v>52</v>
      </c>
      <c r="L3109" s="56">
        <v>0</v>
      </c>
      <c r="M3109" s="56" t="str">
        <f t="shared" si="96"/>
        <v>TB_ORD_ALLOC_ITEM.ALLOC_UPRC</v>
      </c>
      <c r="N3109" s="54" t="str">
        <f t="shared" si="97"/>
        <v>할당품목^TB_ORD_ALLOC_ITEM^할당단가^ALLOC_UPRC^^NUMBER^20,5^Y^0</v>
      </c>
    </row>
    <row r="3110" spans="1:14" x14ac:dyDescent="0.25">
      <c r="A3110" s="56" t="s">
        <v>678</v>
      </c>
      <c r="B3110" s="56"/>
      <c r="C3110" s="56" t="s">
        <v>298</v>
      </c>
      <c r="D3110" s="56" t="s">
        <v>299</v>
      </c>
      <c r="E3110" s="56" t="s">
        <v>2778</v>
      </c>
      <c r="F3110" s="56" t="s">
        <v>2779</v>
      </c>
      <c r="G3110" s="56"/>
      <c r="H3110" s="56"/>
      <c r="I3110" s="56" t="s">
        <v>110</v>
      </c>
      <c r="J3110" s="56" t="s">
        <v>476</v>
      </c>
      <c r="K3110" s="56" t="s">
        <v>52</v>
      </c>
      <c r="L3110" s="56">
        <v>0</v>
      </c>
      <c r="M3110" s="56" t="str">
        <f t="shared" si="96"/>
        <v>TB_ORD_ALLOC_ITEM.ALLOC_SUPP_AMT</v>
      </c>
      <c r="N3110" s="54" t="str">
        <f t="shared" si="97"/>
        <v>할당품목^TB_ORD_ALLOC_ITEM^할당공급금액^ALLOC_SUPP_AMT^^NUMBER^20,5^Y^0</v>
      </c>
    </row>
    <row r="3111" spans="1:14" x14ac:dyDescent="0.25">
      <c r="A3111" s="56" t="s">
        <v>678</v>
      </c>
      <c r="B3111" s="56"/>
      <c r="C3111" s="56" t="s">
        <v>298</v>
      </c>
      <c r="D3111" s="56" t="s">
        <v>299</v>
      </c>
      <c r="E3111" s="56" t="s">
        <v>2780</v>
      </c>
      <c r="F3111" s="56" t="s">
        <v>2781</v>
      </c>
      <c r="G3111" s="56"/>
      <c r="H3111" s="56"/>
      <c r="I3111" s="56" t="s">
        <v>110</v>
      </c>
      <c r="J3111" s="56" t="s">
        <v>476</v>
      </c>
      <c r="K3111" s="56" t="s">
        <v>52</v>
      </c>
      <c r="L3111" s="56">
        <v>0</v>
      </c>
      <c r="M3111" s="56" t="str">
        <f t="shared" si="96"/>
        <v>TB_ORD_ALLOC_ITEM.ALLOC_VAT</v>
      </c>
      <c r="N3111" s="54" t="str">
        <f t="shared" si="97"/>
        <v>할당품목^TB_ORD_ALLOC_ITEM^할당부가세액^ALLOC_VAT^^NUMBER^20,5^Y^0</v>
      </c>
    </row>
    <row r="3112" spans="1:14" x14ac:dyDescent="0.25">
      <c r="A3112" s="56" t="s">
        <v>678</v>
      </c>
      <c r="B3112" s="56"/>
      <c r="C3112" s="56" t="s">
        <v>298</v>
      </c>
      <c r="D3112" s="56" t="s">
        <v>299</v>
      </c>
      <c r="E3112" s="56" t="s">
        <v>2782</v>
      </c>
      <c r="F3112" s="56" t="s">
        <v>2783</v>
      </c>
      <c r="G3112" s="56"/>
      <c r="H3112" s="56"/>
      <c r="I3112" s="56" t="s">
        <v>110</v>
      </c>
      <c r="J3112" s="56" t="s">
        <v>476</v>
      </c>
      <c r="K3112" s="56" t="s">
        <v>52</v>
      </c>
      <c r="L3112" s="56">
        <v>0</v>
      </c>
      <c r="M3112" s="56" t="str">
        <f t="shared" si="96"/>
        <v>TB_ORD_ALLOC_ITEM.ALLOC_TOT_AMT</v>
      </c>
      <c r="N3112" s="54" t="str">
        <f t="shared" si="97"/>
        <v>할당품목^TB_ORD_ALLOC_ITEM^할당총금액^ALLOC_TOT_AMT^^NUMBER^20,5^Y^0</v>
      </c>
    </row>
    <row r="3113" spans="1:14" x14ac:dyDescent="0.25">
      <c r="A3113" s="56" t="s">
        <v>678</v>
      </c>
      <c r="B3113" s="56"/>
      <c r="C3113" s="56" t="s">
        <v>298</v>
      </c>
      <c r="D3113" s="56" t="s">
        <v>299</v>
      </c>
      <c r="E3113" s="56" t="s">
        <v>53</v>
      </c>
      <c r="F3113" s="56" t="s">
        <v>54</v>
      </c>
      <c r="G3113" s="56"/>
      <c r="H3113" s="56"/>
      <c r="I3113" s="56" t="s">
        <v>37</v>
      </c>
      <c r="J3113" s="56">
        <v>14</v>
      </c>
      <c r="K3113" s="56" t="s">
        <v>52</v>
      </c>
      <c r="L3113" s="56"/>
      <c r="M3113" s="56" t="str">
        <f t="shared" si="96"/>
        <v>TB_ORD_ALLOC_ITEM.REG_DTM</v>
      </c>
      <c r="N3113" s="54" t="str">
        <f t="shared" si="97"/>
        <v>할당품목^TB_ORD_ALLOC_ITEM^등록일시^REG_DTM^^VARCHAR2^14^Y^</v>
      </c>
    </row>
    <row r="3114" spans="1:14" x14ac:dyDescent="0.25">
      <c r="A3114" s="56" t="s">
        <v>678</v>
      </c>
      <c r="B3114" s="56"/>
      <c r="C3114" s="56" t="s">
        <v>298</v>
      </c>
      <c r="D3114" s="56" t="s">
        <v>299</v>
      </c>
      <c r="E3114" s="56" t="s">
        <v>55</v>
      </c>
      <c r="F3114" s="56" t="s">
        <v>56</v>
      </c>
      <c r="G3114" s="56"/>
      <c r="H3114" s="56"/>
      <c r="I3114" s="56" t="s">
        <v>37</v>
      </c>
      <c r="J3114" s="56">
        <v>32</v>
      </c>
      <c r="K3114" s="56" t="s">
        <v>52</v>
      </c>
      <c r="L3114" s="56"/>
      <c r="M3114" s="56" t="str">
        <f t="shared" si="96"/>
        <v>TB_ORD_ALLOC_ITEM.REGR_ID</v>
      </c>
      <c r="N3114" s="54" t="str">
        <f t="shared" si="97"/>
        <v>할당품목^TB_ORD_ALLOC_ITEM^등록자ID^REGR_ID^^VARCHAR2^32^Y^</v>
      </c>
    </row>
    <row r="3115" spans="1:14" x14ac:dyDescent="0.25">
      <c r="A3115" s="56" t="s">
        <v>678</v>
      </c>
      <c r="B3115" s="56"/>
      <c r="C3115" s="56" t="s">
        <v>298</v>
      </c>
      <c r="D3115" s="56" t="s">
        <v>299</v>
      </c>
      <c r="E3115" s="56" t="s">
        <v>57</v>
      </c>
      <c r="F3115" s="56" t="s">
        <v>58</v>
      </c>
      <c r="G3115" s="56"/>
      <c r="H3115" s="56"/>
      <c r="I3115" s="56" t="s">
        <v>37</v>
      </c>
      <c r="J3115" s="56">
        <v>14</v>
      </c>
      <c r="K3115" s="56" t="s">
        <v>52</v>
      </c>
      <c r="L3115" s="56"/>
      <c r="M3115" s="56" t="str">
        <f t="shared" si="96"/>
        <v>TB_ORD_ALLOC_ITEM.MOD_DTM</v>
      </c>
      <c r="N3115" s="54" t="str">
        <f t="shared" si="97"/>
        <v>할당품목^TB_ORD_ALLOC_ITEM^수정일시^MOD_DTM^^VARCHAR2^14^Y^</v>
      </c>
    </row>
    <row r="3116" spans="1:14" x14ac:dyDescent="0.25">
      <c r="A3116" s="56" t="s">
        <v>678</v>
      </c>
      <c r="B3116" s="56"/>
      <c r="C3116" s="56" t="s">
        <v>298</v>
      </c>
      <c r="D3116" s="56" t="s">
        <v>299</v>
      </c>
      <c r="E3116" s="56" t="s">
        <v>59</v>
      </c>
      <c r="F3116" s="56" t="s">
        <v>60</v>
      </c>
      <c r="G3116" s="56"/>
      <c r="H3116" s="56"/>
      <c r="I3116" s="56" t="s">
        <v>37</v>
      </c>
      <c r="J3116" s="56">
        <v>32</v>
      </c>
      <c r="K3116" s="56" t="s">
        <v>52</v>
      </c>
      <c r="L3116" s="56"/>
      <c r="M3116" s="56" t="str">
        <f t="shared" si="96"/>
        <v>TB_ORD_ALLOC_ITEM.MODR_ID</v>
      </c>
      <c r="N3116" s="54" t="str">
        <f t="shared" si="97"/>
        <v>할당품목^TB_ORD_ALLOC_ITEM^수정자ID^MODR_ID^^VARCHAR2^32^Y^</v>
      </c>
    </row>
    <row r="3117" spans="1:14" x14ac:dyDescent="0.25">
      <c r="A3117" s="56" t="s">
        <v>680</v>
      </c>
      <c r="B3117" s="56"/>
      <c r="C3117" s="56" t="s">
        <v>821</v>
      </c>
      <c r="D3117" s="56" t="s">
        <v>799</v>
      </c>
      <c r="E3117" s="56" t="s">
        <v>771</v>
      </c>
      <c r="F3117" s="56" t="s">
        <v>775</v>
      </c>
      <c r="G3117" s="56" t="s">
        <v>52</v>
      </c>
      <c r="H3117" s="56"/>
      <c r="I3117" s="56" t="s">
        <v>37</v>
      </c>
      <c r="J3117" s="56">
        <v>10</v>
      </c>
      <c r="K3117" s="56" t="s">
        <v>52</v>
      </c>
      <c r="L3117" s="56"/>
      <c r="M3117" s="56" t="str">
        <f t="shared" si="96"/>
        <v>TB_BOA_POS_NOTI.POST_NO</v>
      </c>
      <c r="N3117" s="54" t="str">
        <f t="shared" si="97"/>
        <v>POS공지^TB_BOA_POS_NOTI^게시글번호^POST_NO^Y^VARCHAR2^10^Y^</v>
      </c>
    </row>
    <row r="3118" spans="1:14" x14ac:dyDescent="0.25">
      <c r="A3118" s="56" t="s">
        <v>680</v>
      </c>
      <c r="B3118" s="56"/>
      <c r="C3118" s="56" t="s">
        <v>821</v>
      </c>
      <c r="D3118" s="56" t="s">
        <v>799</v>
      </c>
      <c r="E3118" s="56" t="s">
        <v>772</v>
      </c>
      <c r="F3118" s="56" t="s">
        <v>776</v>
      </c>
      <c r="G3118" s="56"/>
      <c r="H3118" s="56"/>
      <c r="I3118" s="56" t="s">
        <v>37</v>
      </c>
      <c r="J3118" s="56">
        <v>300</v>
      </c>
      <c r="K3118" s="56" t="s">
        <v>52</v>
      </c>
      <c r="L3118" s="56"/>
      <c r="M3118" s="56" t="str">
        <f t="shared" si="96"/>
        <v>TB_BOA_POS_NOTI.POST_TITLE</v>
      </c>
      <c r="N3118" s="54" t="str">
        <f t="shared" si="97"/>
        <v>POS공지^TB_BOA_POS_NOTI^게시글제목^POST_TITLE^^VARCHAR2^300^Y^</v>
      </c>
    </row>
    <row r="3119" spans="1:14" x14ac:dyDescent="0.25">
      <c r="A3119" s="56" t="s">
        <v>680</v>
      </c>
      <c r="B3119" s="56"/>
      <c r="C3119" s="56" t="s">
        <v>821</v>
      </c>
      <c r="D3119" s="56" t="s">
        <v>799</v>
      </c>
      <c r="E3119" s="56" t="s">
        <v>773</v>
      </c>
      <c r="F3119" s="56" t="s">
        <v>777</v>
      </c>
      <c r="G3119" s="56"/>
      <c r="H3119" s="56"/>
      <c r="I3119" s="56" t="s">
        <v>778</v>
      </c>
      <c r="J3119" s="56">
        <v>4000</v>
      </c>
      <c r="K3119" s="56"/>
      <c r="L3119" s="56"/>
      <c r="M3119" s="56" t="str">
        <f t="shared" si="96"/>
        <v>TB_BOA_POS_NOTI.POST_DESC</v>
      </c>
      <c r="N3119" s="54" t="str">
        <f t="shared" si="97"/>
        <v>POS공지^TB_BOA_POS_NOTI^게시글내용^POST_DESC^^CLOB^4000^^</v>
      </c>
    </row>
    <row r="3120" spans="1:14" x14ac:dyDescent="0.25">
      <c r="A3120" s="56" t="s">
        <v>680</v>
      </c>
      <c r="B3120" s="56"/>
      <c r="C3120" s="56" t="s">
        <v>821</v>
      </c>
      <c r="D3120" s="56" t="s">
        <v>799</v>
      </c>
      <c r="E3120" s="56" t="s">
        <v>2784</v>
      </c>
      <c r="F3120" s="56" t="s">
        <v>2785</v>
      </c>
      <c r="G3120" s="56"/>
      <c r="H3120" s="56"/>
      <c r="I3120" s="56" t="s">
        <v>37</v>
      </c>
      <c r="J3120" s="56">
        <v>32</v>
      </c>
      <c r="K3120" s="56" t="s">
        <v>52</v>
      </c>
      <c r="L3120" s="56"/>
      <c r="M3120" s="56" t="str">
        <f t="shared" si="96"/>
        <v>TB_BOA_POS_NOTI.WRITER_ID</v>
      </c>
      <c r="N3120" s="54" t="str">
        <f t="shared" si="97"/>
        <v>POS공지^TB_BOA_POS_NOTI^작성자ID^WRITER_ID^^VARCHAR2^32^Y^</v>
      </c>
    </row>
    <row r="3121" spans="1:14" x14ac:dyDescent="0.25">
      <c r="A3121" s="56" t="s">
        <v>680</v>
      </c>
      <c r="B3121" s="56"/>
      <c r="C3121" s="56" t="s">
        <v>821</v>
      </c>
      <c r="D3121" s="56" t="s">
        <v>799</v>
      </c>
      <c r="E3121" s="56" t="s">
        <v>2786</v>
      </c>
      <c r="F3121" s="56" t="s">
        <v>2787</v>
      </c>
      <c r="G3121" s="56"/>
      <c r="H3121" s="56"/>
      <c r="I3121" s="56" t="s">
        <v>37</v>
      </c>
      <c r="J3121" s="56">
        <v>8</v>
      </c>
      <c r="K3121" s="56" t="s">
        <v>52</v>
      </c>
      <c r="L3121" s="56"/>
      <c r="M3121" s="56" t="str">
        <f t="shared" ref="M3121:M3184" si="98">CONCATENATE(D3121,".",F3121)</f>
        <v>TB_BOA_POS_NOTI.WRITE_DT</v>
      </c>
      <c r="N3121" s="54" t="str">
        <f t="shared" si="97"/>
        <v>POS공지^TB_BOA_POS_NOTI^작성일자^WRITE_DT^^VARCHAR2^8^Y^</v>
      </c>
    </row>
    <row r="3122" spans="1:14" x14ac:dyDescent="0.25">
      <c r="A3122" s="56" t="s">
        <v>680</v>
      </c>
      <c r="B3122" s="56"/>
      <c r="C3122" s="56" t="s">
        <v>821</v>
      </c>
      <c r="D3122" s="56" t="s">
        <v>799</v>
      </c>
      <c r="E3122" s="56" t="s">
        <v>2788</v>
      </c>
      <c r="F3122" s="56" t="s">
        <v>2789</v>
      </c>
      <c r="G3122" s="56"/>
      <c r="H3122" s="56"/>
      <c r="I3122" s="56" t="s">
        <v>37</v>
      </c>
      <c r="J3122" s="56">
        <v>50</v>
      </c>
      <c r="K3122" s="56" t="s">
        <v>52</v>
      </c>
      <c r="L3122" s="56"/>
      <c r="M3122" s="56" t="str">
        <f t="shared" si="98"/>
        <v>TB_BOA_POS_NOTI.WRITER_IP</v>
      </c>
      <c r="N3122" s="54" t="str">
        <f t="shared" si="97"/>
        <v>POS공지^TB_BOA_POS_NOTI^작성자IP^WRITER_IP^^VARCHAR2^50^Y^</v>
      </c>
    </row>
    <row r="3123" spans="1:14" x14ac:dyDescent="0.25">
      <c r="A3123" s="56" t="s">
        <v>680</v>
      </c>
      <c r="B3123" s="56"/>
      <c r="C3123" s="56" t="s">
        <v>821</v>
      </c>
      <c r="D3123" s="56" t="s">
        <v>799</v>
      </c>
      <c r="E3123" s="56" t="s">
        <v>779</v>
      </c>
      <c r="F3123" s="56" t="s">
        <v>780</v>
      </c>
      <c r="G3123" s="56"/>
      <c r="H3123" s="56"/>
      <c r="I3123" s="56" t="s">
        <v>37</v>
      </c>
      <c r="J3123" s="56">
        <v>8</v>
      </c>
      <c r="K3123" s="56" t="s">
        <v>52</v>
      </c>
      <c r="L3123" s="56"/>
      <c r="M3123" s="56" t="str">
        <f t="shared" si="98"/>
        <v>TB_BOA_POS_NOTI.POST_STT_DT</v>
      </c>
      <c r="N3123" s="54" t="str">
        <f t="shared" si="97"/>
        <v>POS공지^TB_BOA_POS_NOTI^게시시작일자^POST_STT_DT^^VARCHAR2^8^Y^</v>
      </c>
    </row>
    <row r="3124" spans="1:14" x14ac:dyDescent="0.25">
      <c r="A3124" s="56" t="s">
        <v>680</v>
      </c>
      <c r="B3124" s="56"/>
      <c r="C3124" s="56" t="s">
        <v>821</v>
      </c>
      <c r="D3124" s="56" t="s">
        <v>799</v>
      </c>
      <c r="E3124" s="56" t="s">
        <v>781</v>
      </c>
      <c r="F3124" s="56" t="s">
        <v>782</v>
      </c>
      <c r="G3124" s="56"/>
      <c r="H3124" s="56"/>
      <c r="I3124" s="56" t="s">
        <v>37</v>
      </c>
      <c r="J3124" s="56">
        <v>8</v>
      </c>
      <c r="K3124" s="56" t="s">
        <v>52</v>
      </c>
      <c r="L3124" s="56"/>
      <c r="M3124" s="56" t="str">
        <f t="shared" si="98"/>
        <v>TB_BOA_POS_NOTI.POST_END_DT</v>
      </c>
      <c r="N3124" s="54" t="str">
        <f t="shared" si="97"/>
        <v>POS공지^TB_BOA_POS_NOTI^게시종료일자^POST_END_DT^^VARCHAR2^8^Y^</v>
      </c>
    </row>
    <row r="3125" spans="1:14" x14ac:dyDescent="0.25">
      <c r="A3125" s="56" t="s">
        <v>680</v>
      </c>
      <c r="B3125" s="56"/>
      <c r="C3125" s="56" t="s">
        <v>821</v>
      </c>
      <c r="D3125" s="56" t="s">
        <v>799</v>
      </c>
      <c r="E3125" s="56" t="s">
        <v>50</v>
      </c>
      <c r="F3125" s="56" t="s">
        <v>51</v>
      </c>
      <c r="G3125" s="56"/>
      <c r="H3125" s="56"/>
      <c r="I3125" s="56" t="s">
        <v>37</v>
      </c>
      <c r="J3125" s="56">
        <v>1</v>
      </c>
      <c r="K3125" s="56" t="s">
        <v>52</v>
      </c>
      <c r="L3125" s="56" t="s">
        <v>1276</v>
      </c>
      <c r="M3125" s="56" t="str">
        <f t="shared" si="98"/>
        <v>TB_BOA_POS_NOTI.USE_YN</v>
      </c>
      <c r="N3125" s="54" t="str">
        <f t="shared" si="97"/>
        <v>POS공지^TB_BOA_POS_NOTI^사용여부^USE_YN^^VARCHAR2^1^Y^'Y'</v>
      </c>
    </row>
    <row r="3126" spans="1:14" x14ac:dyDescent="0.25">
      <c r="A3126" s="56" t="s">
        <v>680</v>
      </c>
      <c r="B3126" s="56"/>
      <c r="C3126" s="56" t="s">
        <v>821</v>
      </c>
      <c r="D3126" s="56" t="s">
        <v>799</v>
      </c>
      <c r="E3126" s="56" t="s">
        <v>53</v>
      </c>
      <c r="F3126" s="56" t="s">
        <v>54</v>
      </c>
      <c r="G3126" s="56"/>
      <c r="H3126" s="56"/>
      <c r="I3126" s="56" t="s">
        <v>37</v>
      </c>
      <c r="J3126" s="56">
        <v>14</v>
      </c>
      <c r="K3126" s="56" t="s">
        <v>52</v>
      </c>
      <c r="L3126" s="56"/>
      <c r="M3126" s="56" t="str">
        <f t="shared" si="98"/>
        <v>TB_BOA_POS_NOTI.REG_DTM</v>
      </c>
      <c r="N3126" s="54" t="str">
        <f t="shared" si="97"/>
        <v>POS공지^TB_BOA_POS_NOTI^등록일시^REG_DTM^^VARCHAR2^14^Y^</v>
      </c>
    </row>
    <row r="3127" spans="1:14" x14ac:dyDescent="0.25">
      <c r="A3127" s="56" t="s">
        <v>680</v>
      </c>
      <c r="B3127" s="56"/>
      <c r="C3127" s="56" t="s">
        <v>821</v>
      </c>
      <c r="D3127" s="56" t="s">
        <v>799</v>
      </c>
      <c r="E3127" s="56" t="s">
        <v>55</v>
      </c>
      <c r="F3127" s="56" t="s">
        <v>56</v>
      </c>
      <c r="G3127" s="56"/>
      <c r="H3127" s="56"/>
      <c r="I3127" s="56" t="s">
        <v>37</v>
      </c>
      <c r="J3127" s="56">
        <v>32</v>
      </c>
      <c r="K3127" s="56" t="s">
        <v>52</v>
      </c>
      <c r="L3127" s="56"/>
      <c r="M3127" s="56" t="str">
        <f t="shared" si="98"/>
        <v>TB_BOA_POS_NOTI.REGR_ID</v>
      </c>
      <c r="N3127" s="54" t="str">
        <f t="shared" si="97"/>
        <v>POS공지^TB_BOA_POS_NOTI^등록자ID^REGR_ID^^VARCHAR2^32^Y^</v>
      </c>
    </row>
    <row r="3128" spans="1:14" x14ac:dyDescent="0.25">
      <c r="A3128" s="56" t="s">
        <v>680</v>
      </c>
      <c r="B3128" s="56"/>
      <c r="C3128" s="56" t="s">
        <v>821</v>
      </c>
      <c r="D3128" s="56" t="s">
        <v>799</v>
      </c>
      <c r="E3128" s="56" t="s">
        <v>57</v>
      </c>
      <c r="F3128" s="56" t="s">
        <v>58</v>
      </c>
      <c r="G3128" s="56"/>
      <c r="H3128" s="56"/>
      <c r="I3128" s="56" t="s">
        <v>37</v>
      </c>
      <c r="J3128" s="56">
        <v>14</v>
      </c>
      <c r="K3128" s="56" t="s">
        <v>52</v>
      </c>
      <c r="L3128" s="56"/>
      <c r="M3128" s="56" t="str">
        <f t="shared" si="98"/>
        <v>TB_BOA_POS_NOTI.MOD_DTM</v>
      </c>
      <c r="N3128" s="54" t="str">
        <f t="shared" si="97"/>
        <v>POS공지^TB_BOA_POS_NOTI^수정일시^MOD_DTM^^VARCHAR2^14^Y^</v>
      </c>
    </row>
    <row r="3129" spans="1:14" x14ac:dyDescent="0.25">
      <c r="A3129" s="56" t="s">
        <v>680</v>
      </c>
      <c r="B3129" s="56"/>
      <c r="C3129" s="56" t="s">
        <v>821</v>
      </c>
      <c r="D3129" s="56" t="s">
        <v>799</v>
      </c>
      <c r="E3129" s="56" t="s">
        <v>59</v>
      </c>
      <c r="F3129" s="56" t="s">
        <v>60</v>
      </c>
      <c r="G3129" s="56"/>
      <c r="H3129" s="56"/>
      <c r="I3129" s="56" t="s">
        <v>37</v>
      </c>
      <c r="J3129" s="56">
        <v>32</v>
      </c>
      <c r="K3129" s="56" t="s">
        <v>52</v>
      </c>
      <c r="L3129" s="56"/>
      <c r="M3129" s="56" t="str">
        <f t="shared" si="98"/>
        <v>TB_BOA_POS_NOTI.MODR_ID</v>
      </c>
      <c r="N3129" s="54" t="str">
        <f t="shared" si="97"/>
        <v>POS공지^TB_BOA_POS_NOTI^수정자ID^MODR_ID^^VARCHAR2^32^Y^</v>
      </c>
    </row>
    <row r="3130" spans="1:14" x14ac:dyDescent="0.25">
      <c r="A3130" s="56" t="s">
        <v>680</v>
      </c>
      <c r="B3130" s="56"/>
      <c r="C3130" s="56" t="s">
        <v>821</v>
      </c>
      <c r="D3130" s="56" t="s">
        <v>799</v>
      </c>
      <c r="E3130" s="56" t="s">
        <v>2068</v>
      </c>
      <c r="F3130" s="56" t="s">
        <v>2069</v>
      </c>
      <c r="G3130" s="56"/>
      <c r="H3130" s="56"/>
      <c r="I3130" s="56" t="s">
        <v>37</v>
      </c>
      <c r="J3130" s="56">
        <v>3</v>
      </c>
      <c r="K3130" s="56" t="s">
        <v>52</v>
      </c>
      <c r="L3130" s="56" t="s">
        <v>2790</v>
      </c>
      <c r="M3130" s="56" t="str">
        <f t="shared" si="98"/>
        <v>TB_BOA_POS_NOTI.SHOP_APPLY_DIV_CD</v>
      </c>
      <c r="N3130" s="54" t="str">
        <f t="shared" si="97"/>
        <v>POS공지^TB_BOA_POS_NOTI^매장적용구분코드^SHOP_APPLY_DIV_CD^^VARCHAR2^3^Y^'ALL'</v>
      </c>
    </row>
    <row r="3131" spans="1:14" x14ac:dyDescent="0.25">
      <c r="A3131" s="56" t="s">
        <v>680</v>
      </c>
      <c r="B3131" s="56"/>
      <c r="C3131" s="56" t="s">
        <v>822</v>
      </c>
      <c r="D3131" s="56" t="s">
        <v>800</v>
      </c>
      <c r="E3131" s="56" t="s">
        <v>771</v>
      </c>
      <c r="F3131" s="56" t="s">
        <v>775</v>
      </c>
      <c r="G3131" s="56" t="s">
        <v>52</v>
      </c>
      <c r="H3131" s="56"/>
      <c r="I3131" s="56" t="s">
        <v>37</v>
      </c>
      <c r="J3131" s="56">
        <v>10</v>
      </c>
      <c r="K3131" s="56" t="s">
        <v>52</v>
      </c>
      <c r="L3131" s="56"/>
      <c r="M3131" s="56" t="str">
        <f t="shared" si="98"/>
        <v>TB_BOA_POS_NOTI_SHOP.POST_NO</v>
      </c>
      <c r="N3131" s="54" t="str">
        <f t="shared" si="97"/>
        <v>POS공지매장^TB_BOA_POS_NOTI_SHOP^게시글번호^POST_NO^Y^VARCHAR2^10^Y^</v>
      </c>
    </row>
    <row r="3132" spans="1:14" x14ac:dyDescent="0.25">
      <c r="A3132" s="56" t="s">
        <v>680</v>
      </c>
      <c r="B3132" s="56"/>
      <c r="C3132" s="56" t="s">
        <v>822</v>
      </c>
      <c r="D3132" s="56" t="s">
        <v>800</v>
      </c>
      <c r="E3132" s="56" t="s">
        <v>472</v>
      </c>
      <c r="F3132" s="56" t="s">
        <v>64</v>
      </c>
      <c r="G3132" s="56" t="s">
        <v>52</v>
      </c>
      <c r="H3132" s="56"/>
      <c r="I3132" s="56" t="s">
        <v>37</v>
      </c>
      <c r="J3132" s="56">
        <v>10</v>
      </c>
      <c r="K3132" s="56" t="s">
        <v>52</v>
      </c>
      <c r="L3132" s="56"/>
      <c r="M3132" s="56" t="str">
        <f t="shared" si="98"/>
        <v>TB_BOA_POS_NOTI_SHOP.SHOP_CD</v>
      </c>
      <c r="N3132" s="54" t="str">
        <f t="shared" si="97"/>
        <v>POS공지매장^TB_BOA_POS_NOTI_SHOP^매장코드^SHOP_CD^Y^VARCHAR2^10^Y^</v>
      </c>
    </row>
    <row r="3133" spans="1:14" x14ac:dyDescent="0.25">
      <c r="A3133" s="56" t="s">
        <v>680</v>
      </c>
      <c r="B3133" s="56"/>
      <c r="C3133" s="56" t="s">
        <v>822</v>
      </c>
      <c r="D3133" s="56" t="s">
        <v>800</v>
      </c>
      <c r="E3133" s="56" t="s">
        <v>50</v>
      </c>
      <c r="F3133" s="56" t="s">
        <v>51</v>
      </c>
      <c r="G3133" s="56"/>
      <c r="H3133" s="56"/>
      <c r="I3133" s="56" t="s">
        <v>37</v>
      </c>
      <c r="J3133" s="56">
        <v>1</v>
      </c>
      <c r="K3133" s="56" t="s">
        <v>52</v>
      </c>
      <c r="L3133" s="56" t="s">
        <v>1276</v>
      </c>
      <c r="M3133" s="56" t="str">
        <f t="shared" si="98"/>
        <v>TB_BOA_POS_NOTI_SHOP.USE_YN</v>
      </c>
      <c r="N3133" s="54" t="str">
        <f t="shared" si="97"/>
        <v>POS공지매장^TB_BOA_POS_NOTI_SHOP^사용여부^USE_YN^^VARCHAR2^1^Y^'Y'</v>
      </c>
    </row>
    <row r="3134" spans="1:14" x14ac:dyDescent="0.25">
      <c r="A3134" s="56" t="s">
        <v>680</v>
      </c>
      <c r="B3134" s="56"/>
      <c r="C3134" s="56" t="s">
        <v>822</v>
      </c>
      <c r="D3134" s="56" t="s">
        <v>800</v>
      </c>
      <c r="E3134" s="56" t="s">
        <v>53</v>
      </c>
      <c r="F3134" s="56" t="s">
        <v>54</v>
      </c>
      <c r="G3134" s="56"/>
      <c r="H3134" s="56"/>
      <c r="I3134" s="56" t="s">
        <v>37</v>
      </c>
      <c r="J3134" s="56">
        <v>14</v>
      </c>
      <c r="K3134" s="56" t="s">
        <v>52</v>
      </c>
      <c r="L3134" s="56"/>
      <c r="M3134" s="56" t="str">
        <f t="shared" si="98"/>
        <v>TB_BOA_POS_NOTI_SHOP.REG_DTM</v>
      </c>
      <c r="N3134" s="54" t="str">
        <f t="shared" si="97"/>
        <v>POS공지매장^TB_BOA_POS_NOTI_SHOP^등록일시^REG_DTM^^VARCHAR2^14^Y^</v>
      </c>
    </row>
    <row r="3135" spans="1:14" x14ac:dyDescent="0.25">
      <c r="A3135" s="56" t="s">
        <v>680</v>
      </c>
      <c r="B3135" s="56"/>
      <c r="C3135" s="56" t="s">
        <v>822</v>
      </c>
      <c r="D3135" s="56" t="s">
        <v>800</v>
      </c>
      <c r="E3135" s="56" t="s">
        <v>55</v>
      </c>
      <c r="F3135" s="56" t="s">
        <v>56</v>
      </c>
      <c r="G3135" s="56"/>
      <c r="H3135" s="56"/>
      <c r="I3135" s="56" t="s">
        <v>37</v>
      </c>
      <c r="J3135" s="56">
        <v>32</v>
      </c>
      <c r="K3135" s="56" t="s">
        <v>52</v>
      </c>
      <c r="L3135" s="56"/>
      <c r="M3135" s="56" t="str">
        <f t="shared" si="98"/>
        <v>TB_BOA_POS_NOTI_SHOP.REGR_ID</v>
      </c>
      <c r="N3135" s="54" t="str">
        <f t="shared" si="97"/>
        <v>POS공지매장^TB_BOA_POS_NOTI_SHOP^등록자ID^REGR_ID^^VARCHAR2^32^Y^</v>
      </c>
    </row>
    <row r="3136" spans="1:14" x14ac:dyDescent="0.25">
      <c r="A3136" s="56" t="s">
        <v>680</v>
      </c>
      <c r="B3136" s="56"/>
      <c r="C3136" s="56" t="s">
        <v>822</v>
      </c>
      <c r="D3136" s="56" t="s">
        <v>800</v>
      </c>
      <c r="E3136" s="56" t="s">
        <v>57</v>
      </c>
      <c r="F3136" s="56" t="s">
        <v>58</v>
      </c>
      <c r="G3136" s="56"/>
      <c r="H3136" s="56"/>
      <c r="I3136" s="56" t="s">
        <v>37</v>
      </c>
      <c r="J3136" s="56">
        <v>14</v>
      </c>
      <c r="K3136" s="56" t="s">
        <v>52</v>
      </c>
      <c r="L3136" s="56"/>
      <c r="M3136" s="56" t="str">
        <f t="shared" si="98"/>
        <v>TB_BOA_POS_NOTI_SHOP.MOD_DTM</v>
      </c>
      <c r="N3136" s="54" t="str">
        <f t="shared" si="97"/>
        <v>POS공지매장^TB_BOA_POS_NOTI_SHOP^수정일시^MOD_DTM^^VARCHAR2^14^Y^</v>
      </c>
    </row>
    <row r="3137" spans="1:14" x14ac:dyDescent="0.25">
      <c r="A3137" s="56" t="s">
        <v>680</v>
      </c>
      <c r="B3137" s="56"/>
      <c r="C3137" s="56" t="s">
        <v>822</v>
      </c>
      <c r="D3137" s="56" t="s">
        <v>800</v>
      </c>
      <c r="E3137" s="56" t="s">
        <v>59</v>
      </c>
      <c r="F3137" s="56" t="s">
        <v>60</v>
      </c>
      <c r="G3137" s="56"/>
      <c r="H3137" s="56"/>
      <c r="I3137" s="56" t="s">
        <v>37</v>
      </c>
      <c r="J3137" s="56">
        <v>32</v>
      </c>
      <c r="K3137" s="56" t="s">
        <v>52</v>
      </c>
      <c r="L3137" s="56"/>
      <c r="M3137" s="56" t="str">
        <f t="shared" si="98"/>
        <v>TB_BOA_POS_NOTI_SHOP.MODR_ID</v>
      </c>
      <c r="N3137" s="54" t="str">
        <f t="shared" si="97"/>
        <v>POS공지매장^TB_BOA_POS_NOTI_SHOP^수정자ID^MODR_ID^^VARCHAR2^32^Y^</v>
      </c>
    </row>
    <row r="3138" spans="1:14" x14ac:dyDescent="0.25">
      <c r="A3138" s="56" t="s">
        <v>680</v>
      </c>
      <c r="B3138" s="56"/>
      <c r="C3138" s="56" t="s">
        <v>1236</v>
      </c>
      <c r="D3138" s="56" t="s">
        <v>1237</v>
      </c>
      <c r="E3138" s="56" t="s">
        <v>771</v>
      </c>
      <c r="F3138" s="56" t="s">
        <v>775</v>
      </c>
      <c r="G3138" s="56" t="s">
        <v>52</v>
      </c>
      <c r="H3138" s="56"/>
      <c r="I3138" s="56" t="s">
        <v>37</v>
      </c>
      <c r="J3138" s="56">
        <v>10</v>
      </c>
      <c r="K3138" s="56" t="s">
        <v>52</v>
      </c>
      <c r="L3138" s="56"/>
      <c r="M3138" s="56" t="str">
        <f t="shared" si="98"/>
        <v>TB_BOA_POS_NOTI_READ_LOG.POST_NO</v>
      </c>
      <c r="N3138" s="54" t="str">
        <f t="shared" si="97"/>
        <v>POS공지열람이력^TB_BOA_POS_NOTI_READ_LOG^게시글번호^POST_NO^Y^VARCHAR2^10^Y^</v>
      </c>
    </row>
    <row r="3139" spans="1:14" x14ac:dyDescent="0.25">
      <c r="A3139" s="56" t="s">
        <v>680</v>
      </c>
      <c r="B3139" s="56"/>
      <c r="C3139" s="56" t="s">
        <v>1236</v>
      </c>
      <c r="D3139" s="56" t="s">
        <v>1237</v>
      </c>
      <c r="E3139" s="56" t="s">
        <v>472</v>
      </c>
      <c r="F3139" s="56" t="s">
        <v>64</v>
      </c>
      <c r="G3139" s="56" t="s">
        <v>52</v>
      </c>
      <c r="H3139" s="56"/>
      <c r="I3139" s="56" t="s">
        <v>37</v>
      </c>
      <c r="J3139" s="56">
        <v>10</v>
      </c>
      <c r="K3139" s="56" t="s">
        <v>52</v>
      </c>
      <c r="L3139" s="56"/>
      <c r="M3139" s="56" t="str">
        <f t="shared" si="98"/>
        <v>TB_BOA_POS_NOTI_READ_LOG.SHOP_CD</v>
      </c>
      <c r="N3139" s="54" t="str">
        <f t="shared" ref="N3139:N3202" si="99">SUBSTITUTE(CONCATENATE(C3139,"^",D3139,"^",E3139,"^",F3139,"^",G3139,"^",I3139,"^",J3139,"^",K3139,"^",TRIM(L3139)),"~","-")</f>
        <v>POS공지열람이력^TB_BOA_POS_NOTI_READ_LOG^매장코드^SHOP_CD^Y^VARCHAR2^10^Y^</v>
      </c>
    </row>
    <row r="3140" spans="1:14" x14ac:dyDescent="0.25">
      <c r="A3140" s="56" t="s">
        <v>680</v>
      </c>
      <c r="B3140" s="56"/>
      <c r="C3140" s="56" t="s">
        <v>1236</v>
      </c>
      <c r="D3140" s="56" t="s">
        <v>1237</v>
      </c>
      <c r="E3140" s="56" t="s">
        <v>53</v>
      </c>
      <c r="F3140" s="56" t="s">
        <v>54</v>
      </c>
      <c r="G3140" s="56"/>
      <c r="H3140" s="56"/>
      <c r="I3140" s="56" t="s">
        <v>37</v>
      </c>
      <c r="J3140" s="56">
        <v>14</v>
      </c>
      <c r="K3140" s="56" t="s">
        <v>52</v>
      </c>
      <c r="L3140" s="56"/>
      <c r="M3140" s="56" t="str">
        <f t="shared" si="98"/>
        <v>TB_BOA_POS_NOTI_READ_LOG.REG_DTM</v>
      </c>
      <c r="N3140" s="54" t="str">
        <f t="shared" si="99"/>
        <v>POS공지열람이력^TB_BOA_POS_NOTI_READ_LOG^등록일시^REG_DTM^^VARCHAR2^14^Y^</v>
      </c>
    </row>
    <row r="3141" spans="1:14" x14ac:dyDescent="0.25">
      <c r="A3141" s="56" t="s">
        <v>680</v>
      </c>
      <c r="B3141" s="56"/>
      <c r="C3141" s="56" t="s">
        <v>1236</v>
      </c>
      <c r="D3141" s="56" t="s">
        <v>1237</v>
      </c>
      <c r="E3141" s="56" t="s">
        <v>55</v>
      </c>
      <c r="F3141" s="56" t="s">
        <v>56</v>
      </c>
      <c r="G3141" s="56"/>
      <c r="H3141" s="56"/>
      <c r="I3141" s="56" t="s">
        <v>37</v>
      </c>
      <c r="J3141" s="56">
        <v>32</v>
      </c>
      <c r="K3141" s="56" t="s">
        <v>52</v>
      </c>
      <c r="L3141" s="56"/>
      <c r="M3141" s="56" t="str">
        <f t="shared" si="98"/>
        <v>TB_BOA_POS_NOTI_READ_LOG.REGR_ID</v>
      </c>
      <c r="N3141" s="54" t="str">
        <f t="shared" si="99"/>
        <v>POS공지열람이력^TB_BOA_POS_NOTI_READ_LOG^등록자ID^REGR_ID^^VARCHAR2^32^Y^</v>
      </c>
    </row>
    <row r="3142" spans="1:14" x14ac:dyDescent="0.25">
      <c r="A3142" s="56" t="s">
        <v>680</v>
      </c>
      <c r="B3142" s="56"/>
      <c r="C3142" s="56" t="s">
        <v>401</v>
      </c>
      <c r="D3142" s="56" t="s">
        <v>105</v>
      </c>
      <c r="E3142" s="56" t="s">
        <v>770</v>
      </c>
      <c r="F3142" s="56" t="s">
        <v>774</v>
      </c>
      <c r="G3142" s="56" t="s">
        <v>52</v>
      </c>
      <c r="H3142" s="56"/>
      <c r="I3142" s="56" t="s">
        <v>37</v>
      </c>
      <c r="J3142" s="56">
        <v>5</v>
      </c>
      <c r="K3142" s="56" t="s">
        <v>52</v>
      </c>
      <c r="L3142" s="56"/>
      <c r="M3142" s="56" t="str">
        <f t="shared" si="98"/>
        <v>TB_BOA_POST.BOARD_CD</v>
      </c>
      <c r="N3142" s="54" t="str">
        <f t="shared" si="99"/>
        <v>게시글^TB_BOA_POST^게시판코드^BOARD_CD^Y^VARCHAR2^5^Y^</v>
      </c>
    </row>
    <row r="3143" spans="1:14" x14ac:dyDescent="0.25">
      <c r="A3143" s="56" t="s">
        <v>680</v>
      </c>
      <c r="B3143" s="56"/>
      <c r="C3143" s="56" t="s">
        <v>401</v>
      </c>
      <c r="D3143" s="56" t="s">
        <v>105</v>
      </c>
      <c r="E3143" s="56" t="s">
        <v>771</v>
      </c>
      <c r="F3143" s="56" t="s">
        <v>775</v>
      </c>
      <c r="G3143" s="56" t="s">
        <v>52</v>
      </c>
      <c r="H3143" s="56"/>
      <c r="I3143" s="56" t="s">
        <v>37</v>
      </c>
      <c r="J3143" s="56">
        <v>10</v>
      </c>
      <c r="K3143" s="56" t="s">
        <v>52</v>
      </c>
      <c r="L3143" s="56"/>
      <c r="M3143" s="56" t="str">
        <f t="shared" si="98"/>
        <v>TB_BOA_POST.POST_NO</v>
      </c>
      <c r="N3143" s="54" t="str">
        <f t="shared" si="99"/>
        <v>게시글^TB_BOA_POST^게시글번호^POST_NO^Y^VARCHAR2^10^Y^</v>
      </c>
    </row>
    <row r="3144" spans="1:14" x14ac:dyDescent="0.25">
      <c r="A3144" s="56" t="s">
        <v>680</v>
      </c>
      <c r="B3144" s="56"/>
      <c r="C3144" s="56" t="s">
        <v>401</v>
      </c>
      <c r="D3144" s="56" t="s">
        <v>105</v>
      </c>
      <c r="E3144" s="56" t="s">
        <v>772</v>
      </c>
      <c r="F3144" s="56" t="s">
        <v>776</v>
      </c>
      <c r="G3144" s="56"/>
      <c r="H3144" s="56"/>
      <c r="I3144" s="56" t="s">
        <v>37</v>
      </c>
      <c r="J3144" s="56">
        <v>300</v>
      </c>
      <c r="K3144" s="56" t="s">
        <v>52</v>
      </c>
      <c r="L3144" s="56"/>
      <c r="M3144" s="56" t="str">
        <f t="shared" si="98"/>
        <v>TB_BOA_POST.POST_TITLE</v>
      </c>
      <c r="N3144" s="54" t="str">
        <f t="shared" si="99"/>
        <v>게시글^TB_BOA_POST^게시글제목^POST_TITLE^^VARCHAR2^300^Y^</v>
      </c>
    </row>
    <row r="3145" spans="1:14" x14ac:dyDescent="0.25">
      <c r="A3145" s="56" t="s">
        <v>680</v>
      </c>
      <c r="B3145" s="56"/>
      <c r="C3145" s="56" t="s">
        <v>401</v>
      </c>
      <c r="D3145" s="56" t="s">
        <v>105</v>
      </c>
      <c r="E3145" s="56" t="s">
        <v>773</v>
      </c>
      <c r="F3145" s="56" t="s">
        <v>777</v>
      </c>
      <c r="G3145" s="56"/>
      <c r="H3145" s="56"/>
      <c r="I3145" s="56" t="s">
        <v>778</v>
      </c>
      <c r="J3145" s="56">
        <v>4000</v>
      </c>
      <c r="K3145" s="56"/>
      <c r="L3145" s="56"/>
      <c r="M3145" s="56" t="str">
        <f t="shared" si="98"/>
        <v>TB_BOA_POST.POST_DESC</v>
      </c>
      <c r="N3145" s="54" t="str">
        <f t="shared" si="99"/>
        <v>게시글^TB_BOA_POST^게시글내용^POST_DESC^^CLOB^4000^^</v>
      </c>
    </row>
    <row r="3146" spans="1:14" x14ac:dyDescent="0.25">
      <c r="A3146" s="56" t="s">
        <v>680</v>
      </c>
      <c r="B3146" s="56"/>
      <c r="C3146" s="56" t="s">
        <v>401</v>
      </c>
      <c r="D3146" s="56" t="s">
        <v>105</v>
      </c>
      <c r="E3146" s="56" t="s">
        <v>1170</v>
      </c>
      <c r="F3146" s="56" t="s">
        <v>1171</v>
      </c>
      <c r="G3146" s="56"/>
      <c r="H3146" s="56"/>
      <c r="I3146" s="56" t="s">
        <v>37</v>
      </c>
      <c r="J3146" s="56">
        <v>10</v>
      </c>
      <c r="K3146" s="56"/>
      <c r="L3146" s="56"/>
      <c r="M3146" s="56" t="str">
        <f t="shared" si="98"/>
        <v>TB_BOA_POST.FILE_NO</v>
      </c>
      <c r="N3146" s="54" t="str">
        <f t="shared" si="99"/>
        <v>게시글^TB_BOA_POST^파일번호^FILE_NO^^VARCHAR2^10^^</v>
      </c>
    </row>
    <row r="3147" spans="1:14" x14ac:dyDescent="0.25">
      <c r="A3147" s="56" t="s">
        <v>680</v>
      </c>
      <c r="B3147" s="56"/>
      <c r="C3147" s="56" t="s">
        <v>401</v>
      </c>
      <c r="D3147" s="56" t="s">
        <v>105</v>
      </c>
      <c r="E3147" s="56" t="s">
        <v>2791</v>
      </c>
      <c r="F3147" s="56" t="s">
        <v>2792</v>
      </c>
      <c r="G3147" s="56"/>
      <c r="H3147" s="56"/>
      <c r="I3147" s="56" t="s">
        <v>110</v>
      </c>
      <c r="J3147" s="56">
        <v>5</v>
      </c>
      <c r="K3147" s="56" t="s">
        <v>52</v>
      </c>
      <c r="L3147" s="56">
        <v>0</v>
      </c>
      <c r="M3147" s="56" t="str">
        <f t="shared" si="98"/>
        <v>TB_BOA_POST.HIT_CNT</v>
      </c>
      <c r="N3147" s="54" t="str">
        <f t="shared" si="99"/>
        <v>게시글^TB_BOA_POST^조회수^HIT_CNT^^NUMBER^5^Y^0</v>
      </c>
    </row>
    <row r="3148" spans="1:14" x14ac:dyDescent="0.25">
      <c r="A3148" s="56" t="s">
        <v>680</v>
      </c>
      <c r="B3148" s="56"/>
      <c r="C3148" s="56" t="s">
        <v>401</v>
      </c>
      <c r="D3148" s="56" t="s">
        <v>105</v>
      </c>
      <c r="E3148" s="56" t="s">
        <v>2788</v>
      </c>
      <c r="F3148" s="56" t="s">
        <v>2789</v>
      </c>
      <c r="G3148" s="56"/>
      <c r="H3148" s="56"/>
      <c r="I3148" s="56" t="s">
        <v>37</v>
      </c>
      <c r="J3148" s="56">
        <v>20</v>
      </c>
      <c r="K3148" s="56"/>
      <c r="L3148" s="56"/>
      <c r="M3148" s="56" t="str">
        <f t="shared" si="98"/>
        <v>TB_BOA_POST.WRITER_IP</v>
      </c>
      <c r="N3148" s="54" t="str">
        <f t="shared" si="99"/>
        <v>게시글^TB_BOA_POST^작성자IP^WRITER_IP^^VARCHAR2^20^^</v>
      </c>
    </row>
    <row r="3149" spans="1:14" x14ac:dyDescent="0.25">
      <c r="A3149" s="56" t="s">
        <v>680</v>
      </c>
      <c r="B3149" s="56"/>
      <c r="C3149" s="56" t="s">
        <v>401</v>
      </c>
      <c r="D3149" s="56" t="s">
        <v>105</v>
      </c>
      <c r="E3149" s="56" t="s">
        <v>2793</v>
      </c>
      <c r="F3149" s="56" t="s">
        <v>2794</v>
      </c>
      <c r="G3149" s="56"/>
      <c r="H3149" s="56"/>
      <c r="I3149" s="56" t="s">
        <v>37</v>
      </c>
      <c r="J3149" s="56">
        <v>3</v>
      </c>
      <c r="K3149" s="56" t="s">
        <v>52</v>
      </c>
      <c r="L3149" s="56"/>
      <c r="M3149" s="56" t="str">
        <f t="shared" si="98"/>
        <v>TB_BOA_POST.POST_DIV_CD</v>
      </c>
      <c r="N3149" s="54" t="str">
        <f t="shared" si="99"/>
        <v>게시글^TB_BOA_POST^게시글구분코드^POST_DIV_CD^^VARCHAR2^3^Y^</v>
      </c>
    </row>
    <row r="3150" spans="1:14" x14ac:dyDescent="0.25">
      <c r="A3150" s="56" t="s">
        <v>680</v>
      </c>
      <c r="B3150" s="56"/>
      <c r="C3150" s="56" t="s">
        <v>401</v>
      </c>
      <c r="D3150" s="56" t="s">
        <v>105</v>
      </c>
      <c r="E3150" s="56" t="s">
        <v>779</v>
      </c>
      <c r="F3150" s="56" t="s">
        <v>780</v>
      </c>
      <c r="G3150" s="56"/>
      <c r="H3150" s="56"/>
      <c r="I3150" s="56" t="s">
        <v>37</v>
      </c>
      <c r="J3150" s="56">
        <v>8</v>
      </c>
      <c r="K3150" s="56" t="s">
        <v>52</v>
      </c>
      <c r="L3150" s="56"/>
      <c r="M3150" s="56" t="str">
        <f t="shared" si="98"/>
        <v>TB_BOA_POST.POST_STT_DT</v>
      </c>
      <c r="N3150" s="54" t="str">
        <f t="shared" si="99"/>
        <v>게시글^TB_BOA_POST^게시시작일자^POST_STT_DT^^VARCHAR2^8^Y^</v>
      </c>
    </row>
    <row r="3151" spans="1:14" x14ac:dyDescent="0.25">
      <c r="A3151" s="56" t="s">
        <v>680</v>
      </c>
      <c r="B3151" s="56"/>
      <c r="C3151" s="56" t="s">
        <v>401</v>
      </c>
      <c r="D3151" s="56" t="s">
        <v>105</v>
      </c>
      <c r="E3151" s="56" t="s">
        <v>781</v>
      </c>
      <c r="F3151" s="56" t="s">
        <v>782</v>
      </c>
      <c r="G3151" s="56"/>
      <c r="H3151" s="56"/>
      <c r="I3151" s="56" t="s">
        <v>37</v>
      </c>
      <c r="J3151" s="56">
        <v>8</v>
      </c>
      <c r="K3151" s="56" t="s">
        <v>52</v>
      </c>
      <c r="L3151" s="56"/>
      <c r="M3151" s="56" t="str">
        <f t="shared" si="98"/>
        <v>TB_BOA_POST.POST_END_DT</v>
      </c>
      <c r="N3151" s="54" t="str">
        <f t="shared" si="99"/>
        <v>게시글^TB_BOA_POST^게시종료일자^POST_END_DT^^VARCHAR2^8^Y^</v>
      </c>
    </row>
    <row r="3152" spans="1:14" x14ac:dyDescent="0.25">
      <c r="A3152" s="56" t="s">
        <v>680</v>
      </c>
      <c r="B3152" s="56"/>
      <c r="C3152" s="56" t="s">
        <v>401</v>
      </c>
      <c r="D3152" s="56" t="s">
        <v>105</v>
      </c>
      <c r="E3152" s="56" t="s">
        <v>2795</v>
      </c>
      <c r="F3152" s="56" t="s">
        <v>2796</v>
      </c>
      <c r="G3152" s="56"/>
      <c r="H3152" s="56"/>
      <c r="I3152" s="56" t="s">
        <v>37</v>
      </c>
      <c r="J3152" s="56">
        <v>3</v>
      </c>
      <c r="K3152" s="56" t="s">
        <v>52</v>
      </c>
      <c r="L3152" s="56"/>
      <c r="M3152" s="56" t="str">
        <f t="shared" si="98"/>
        <v>TB_BOA_POST.POP_SHOW_TP_CD</v>
      </c>
      <c r="N3152" s="54" t="str">
        <f t="shared" si="99"/>
        <v>게시글^TB_BOA_POST^팝업표시유형코드^POP_SHOW_TP_CD^^VARCHAR2^3^Y^</v>
      </c>
    </row>
    <row r="3153" spans="1:14" x14ac:dyDescent="0.25">
      <c r="A3153" s="56" t="s">
        <v>680</v>
      </c>
      <c r="B3153" s="56"/>
      <c r="C3153" s="56" t="s">
        <v>401</v>
      </c>
      <c r="D3153" s="56" t="s">
        <v>105</v>
      </c>
      <c r="E3153" s="56" t="s">
        <v>2089</v>
      </c>
      <c r="F3153" s="56" t="s">
        <v>2090</v>
      </c>
      <c r="G3153" s="56"/>
      <c r="H3153" s="56"/>
      <c r="I3153" s="56" t="s">
        <v>37</v>
      </c>
      <c r="J3153" s="56">
        <v>3</v>
      </c>
      <c r="K3153" s="56" t="s">
        <v>52</v>
      </c>
      <c r="L3153" s="56"/>
      <c r="M3153" s="56" t="str">
        <f t="shared" si="98"/>
        <v>TB_BOA_POST.PROM_TP_CD</v>
      </c>
      <c r="N3153" s="54" t="str">
        <f t="shared" si="99"/>
        <v>게시글^TB_BOA_POST^프로모션유형코드^PROM_TP_CD^^VARCHAR2^3^Y^</v>
      </c>
    </row>
    <row r="3154" spans="1:14" x14ac:dyDescent="0.25">
      <c r="A3154" s="56" t="s">
        <v>680</v>
      </c>
      <c r="B3154" s="56"/>
      <c r="C3154" s="56" t="s">
        <v>401</v>
      </c>
      <c r="D3154" s="56" t="s">
        <v>105</v>
      </c>
      <c r="E3154" s="56" t="s">
        <v>2797</v>
      </c>
      <c r="F3154" s="56" t="s">
        <v>2798</v>
      </c>
      <c r="G3154" s="56"/>
      <c r="H3154" s="56"/>
      <c r="I3154" s="56" t="s">
        <v>37</v>
      </c>
      <c r="J3154" s="56">
        <v>8</v>
      </c>
      <c r="K3154" s="56" t="s">
        <v>52</v>
      </c>
      <c r="L3154" s="56"/>
      <c r="M3154" s="56" t="str">
        <f t="shared" si="98"/>
        <v>TB_BOA_POST.PROM_STT_DT</v>
      </c>
      <c r="N3154" s="54" t="str">
        <f t="shared" si="99"/>
        <v>게시글^TB_BOA_POST^프로모션시작일자^PROM_STT_DT^^VARCHAR2^8^Y^</v>
      </c>
    </row>
    <row r="3155" spans="1:14" x14ac:dyDescent="0.25">
      <c r="A3155" s="56" t="s">
        <v>680</v>
      </c>
      <c r="B3155" s="56"/>
      <c r="C3155" s="56" t="s">
        <v>401</v>
      </c>
      <c r="D3155" s="56" t="s">
        <v>105</v>
      </c>
      <c r="E3155" s="56" t="s">
        <v>2799</v>
      </c>
      <c r="F3155" s="56" t="s">
        <v>2800</v>
      </c>
      <c r="G3155" s="56"/>
      <c r="H3155" s="56"/>
      <c r="I3155" s="56" t="s">
        <v>37</v>
      </c>
      <c r="J3155" s="56">
        <v>8</v>
      </c>
      <c r="K3155" s="56" t="s">
        <v>52</v>
      </c>
      <c r="L3155" s="56"/>
      <c r="M3155" s="56" t="str">
        <f t="shared" si="98"/>
        <v>TB_BOA_POST.PROM_END_DT</v>
      </c>
      <c r="N3155" s="54" t="str">
        <f t="shared" si="99"/>
        <v>게시글^TB_BOA_POST^프로모션종료일자^PROM_END_DT^^VARCHAR2^8^Y^</v>
      </c>
    </row>
    <row r="3156" spans="1:14" x14ac:dyDescent="0.25">
      <c r="A3156" s="56" t="s">
        <v>680</v>
      </c>
      <c r="B3156" s="56"/>
      <c r="C3156" s="56" t="s">
        <v>401</v>
      </c>
      <c r="D3156" s="56" t="s">
        <v>105</v>
      </c>
      <c r="E3156" s="56" t="s">
        <v>2801</v>
      </c>
      <c r="F3156" s="56" t="s">
        <v>2802</v>
      </c>
      <c r="G3156" s="56"/>
      <c r="H3156" s="56"/>
      <c r="I3156" s="56" t="s">
        <v>37</v>
      </c>
      <c r="J3156" s="56">
        <v>1</v>
      </c>
      <c r="K3156" s="56" t="s">
        <v>52</v>
      </c>
      <c r="L3156" s="56" t="s">
        <v>1496</v>
      </c>
      <c r="M3156" s="56" t="str">
        <f t="shared" si="98"/>
        <v>TB_BOA_POST.PREVIEW_YN</v>
      </c>
      <c r="N3156" s="54" t="str">
        <f t="shared" si="99"/>
        <v>게시글^TB_BOA_POST^미리보기여부^PREVIEW_YN^^VARCHAR2^1^Y^'N'</v>
      </c>
    </row>
    <row r="3157" spans="1:14" x14ac:dyDescent="0.25">
      <c r="A3157" s="56" t="s">
        <v>680</v>
      </c>
      <c r="B3157" s="56"/>
      <c r="C3157" s="56" t="s">
        <v>401</v>
      </c>
      <c r="D3157" s="56" t="s">
        <v>105</v>
      </c>
      <c r="E3157" s="56" t="s">
        <v>50</v>
      </c>
      <c r="F3157" s="56" t="s">
        <v>51</v>
      </c>
      <c r="G3157" s="56"/>
      <c r="H3157" s="56"/>
      <c r="I3157" s="56" t="s">
        <v>37</v>
      </c>
      <c r="J3157" s="56">
        <v>1</v>
      </c>
      <c r="K3157" s="56" t="s">
        <v>52</v>
      </c>
      <c r="L3157" s="56" t="s">
        <v>1276</v>
      </c>
      <c r="M3157" s="56" t="str">
        <f t="shared" si="98"/>
        <v>TB_BOA_POST.USE_YN</v>
      </c>
      <c r="N3157" s="54" t="str">
        <f t="shared" si="99"/>
        <v>게시글^TB_BOA_POST^사용여부^USE_YN^^VARCHAR2^1^Y^'Y'</v>
      </c>
    </row>
    <row r="3158" spans="1:14" x14ac:dyDescent="0.25">
      <c r="A3158" s="56" t="s">
        <v>680</v>
      </c>
      <c r="B3158" s="56"/>
      <c r="C3158" s="56" t="s">
        <v>401</v>
      </c>
      <c r="D3158" s="56" t="s">
        <v>105</v>
      </c>
      <c r="E3158" s="56" t="s">
        <v>53</v>
      </c>
      <c r="F3158" s="56" t="s">
        <v>54</v>
      </c>
      <c r="G3158" s="56"/>
      <c r="H3158" s="56"/>
      <c r="I3158" s="56" t="s">
        <v>37</v>
      </c>
      <c r="J3158" s="56">
        <v>14</v>
      </c>
      <c r="K3158" s="56" t="s">
        <v>52</v>
      </c>
      <c r="L3158" s="56"/>
      <c r="M3158" s="56" t="str">
        <f t="shared" si="98"/>
        <v>TB_BOA_POST.REG_DTM</v>
      </c>
      <c r="N3158" s="54" t="str">
        <f t="shared" si="99"/>
        <v>게시글^TB_BOA_POST^등록일시^REG_DTM^^VARCHAR2^14^Y^</v>
      </c>
    </row>
    <row r="3159" spans="1:14" x14ac:dyDescent="0.25">
      <c r="A3159" s="56" t="s">
        <v>680</v>
      </c>
      <c r="B3159" s="56"/>
      <c r="C3159" s="56" t="s">
        <v>401</v>
      </c>
      <c r="D3159" s="56" t="s">
        <v>105</v>
      </c>
      <c r="E3159" s="56" t="s">
        <v>55</v>
      </c>
      <c r="F3159" s="56" t="s">
        <v>56</v>
      </c>
      <c r="G3159" s="56"/>
      <c r="H3159" s="56"/>
      <c r="I3159" s="56" t="s">
        <v>37</v>
      </c>
      <c r="J3159" s="56">
        <v>32</v>
      </c>
      <c r="K3159" s="56" t="s">
        <v>52</v>
      </c>
      <c r="L3159" s="56"/>
      <c r="M3159" s="56" t="str">
        <f t="shared" si="98"/>
        <v>TB_BOA_POST.REGR_ID</v>
      </c>
      <c r="N3159" s="54" t="str">
        <f t="shared" si="99"/>
        <v>게시글^TB_BOA_POST^등록자ID^REGR_ID^^VARCHAR2^32^Y^</v>
      </c>
    </row>
    <row r="3160" spans="1:14" x14ac:dyDescent="0.25">
      <c r="A3160" s="56" t="s">
        <v>680</v>
      </c>
      <c r="B3160" s="56"/>
      <c r="C3160" s="56" t="s">
        <v>401</v>
      </c>
      <c r="D3160" s="56" t="s">
        <v>105</v>
      </c>
      <c r="E3160" s="56" t="s">
        <v>57</v>
      </c>
      <c r="F3160" s="56" t="s">
        <v>58</v>
      </c>
      <c r="G3160" s="56"/>
      <c r="H3160" s="56"/>
      <c r="I3160" s="56" t="s">
        <v>37</v>
      </c>
      <c r="J3160" s="56">
        <v>14</v>
      </c>
      <c r="K3160" s="56" t="s">
        <v>52</v>
      </c>
      <c r="L3160" s="56"/>
      <c r="M3160" s="56" t="str">
        <f t="shared" si="98"/>
        <v>TB_BOA_POST.MOD_DTM</v>
      </c>
      <c r="N3160" s="54" t="str">
        <f t="shared" si="99"/>
        <v>게시글^TB_BOA_POST^수정일시^MOD_DTM^^VARCHAR2^14^Y^</v>
      </c>
    </row>
    <row r="3161" spans="1:14" x14ac:dyDescent="0.25">
      <c r="A3161" s="56" t="s">
        <v>680</v>
      </c>
      <c r="B3161" s="56"/>
      <c r="C3161" s="56" t="s">
        <v>401</v>
      </c>
      <c r="D3161" s="56" t="s">
        <v>105</v>
      </c>
      <c r="E3161" s="56" t="s">
        <v>59</v>
      </c>
      <c r="F3161" s="56" t="s">
        <v>60</v>
      </c>
      <c r="G3161" s="56"/>
      <c r="H3161" s="56"/>
      <c r="I3161" s="56" t="s">
        <v>37</v>
      </c>
      <c r="J3161" s="56">
        <v>32</v>
      </c>
      <c r="K3161" s="56" t="s">
        <v>52</v>
      </c>
      <c r="L3161" s="56"/>
      <c r="M3161" s="56" t="str">
        <f t="shared" si="98"/>
        <v>TB_BOA_POST.MODR_ID</v>
      </c>
      <c r="N3161" s="54" t="str">
        <f t="shared" si="99"/>
        <v>게시글^TB_BOA_POST^수정자ID^MODR_ID^^VARCHAR2^32^Y^</v>
      </c>
    </row>
    <row r="3162" spans="1:14" x14ac:dyDescent="0.25">
      <c r="A3162" s="56" t="s">
        <v>680</v>
      </c>
      <c r="B3162" s="56"/>
      <c r="C3162" s="56" t="s">
        <v>404</v>
      </c>
      <c r="D3162" s="56" t="s">
        <v>108</v>
      </c>
      <c r="E3162" s="56" t="s">
        <v>770</v>
      </c>
      <c r="F3162" s="56" t="s">
        <v>774</v>
      </c>
      <c r="G3162" s="56" t="s">
        <v>52</v>
      </c>
      <c r="H3162" s="56"/>
      <c r="I3162" s="56" t="s">
        <v>37</v>
      </c>
      <c r="J3162" s="56">
        <v>5</v>
      </c>
      <c r="K3162" s="56" t="s">
        <v>52</v>
      </c>
      <c r="L3162" s="56"/>
      <c r="M3162" s="56" t="str">
        <f t="shared" si="98"/>
        <v>TB_BOA_POST_REPLY.BOARD_CD</v>
      </c>
      <c r="N3162" s="54" t="str">
        <f t="shared" si="99"/>
        <v>게시글댓글^TB_BOA_POST_REPLY^게시판코드^BOARD_CD^Y^VARCHAR2^5^Y^</v>
      </c>
    </row>
    <row r="3163" spans="1:14" x14ac:dyDescent="0.25">
      <c r="A3163" s="56" t="s">
        <v>680</v>
      </c>
      <c r="B3163" s="56"/>
      <c r="C3163" s="56" t="s">
        <v>404</v>
      </c>
      <c r="D3163" s="56" t="s">
        <v>108</v>
      </c>
      <c r="E3163" s="56" t="s">
        <v>771</v>
      </c>
      <c r="F3163" s="56" t="s">
        <v>775</v>
      </c>
      <c r="G3163" s="56" t="s">
        <v>52</v>
      </c>
      <c r="H3163" s="56"/>
      <c r="I3163" s="56" t="s">
        <v>37</v>
      </c>
      <c r="J3163" s="56">
        <v>10</v>
      </c>
      <c r="K3163" s="56" t="s">
        <v>52</v>
      </c>
      <c r="L3163" s="56"/>
      <c r="M3163" s="56" t="str">
        <f t="shared" si="98"/>
        <v>TB_BOA_POST_REPLY.POST_NO</v>
      </c>
      <c r="N3163" s="54" t="str">
        <f t="shared" si="99"/>
        <v>게시글댓글^TB_BOA_POST_REPLY^게시글번호^POST_NO^Y^VARCHAR2^10^Y^</v>
      </c>
    </row>
    <row r="3164" spans="1:14" x14ac:dyDescent="0.25">
      <c r="A3164" s="56" t="s">
        <v>680</v>
      </c>
      <c r="B3164" s="56"/>
      <c r="C3164" s="56" t="s">
        <v>404</v>
      </c>
      <c r="D3164" s="56" t="s">
        <v>108</v>
      </c>
      <c r="E3164" s="56" t="s">
        <v>2803</v>
      </c>
      <c r="F3164" s="56" t="s">
        <v>2804</v>
      </c>
      <c r="G3164" s="56" t="s">
        <v>52</v>
      </c>
      <c r="H3164" s="56"/>
      <c r="I3164" s="56" t="s">
        <v>37</v>
      </c>
      <c r="J3164" s="56">
        <v>10</v>
      </c>
      <c r="K3164" s="56" t="s">
        <v>52</v>
      </c>
      <c r="L3164" s="56"/>
      <c r="M3164" s="56" t="str">
        <f t="shared" si="98"/>
        <v>TB_BOA_POST_REPLY.REPLY_NO</v>
      </c>
      <c r="N3164" s="54" t="str">
        <f t="shared" si="99"/>
        <v>게시글댓글^TB_BOA_POST_REPLY^댓글번호^REPLY_NO^Y^VARCHAR2^10^Y^</v>
      </c>
    </row>
    <row r="3165" spans="1:14" x14ac:dyDescent="0.25">
      <c r="A3165" s="56" t="s">
        <v>680</v>
      </c>
      <c r="B3165" s="56"/>
      <c r="C3165" s="56" t="s">
        <v>404</v>
      </c>
      <c r="D3165" s="56" t="s">
        <v>108</v>
      </c>
      <c r="E3165" s="56" t="s">
        <v>2805</v>
      </c>
      <c r="F3165" s="56" t="s">
        <v>2806</v>
      </c>
      <c r="G3165" s="56"/>
      <c r="H3165" s="56"/>
      <c r="I3165" s="56" t="s">
        <v>37</v>
      </c>
      <c r="J3165" s="56">
        <v>2000</v>
      </c>
      <c r="K3165" s="56"/>
      <c r="L3165" s="56"/>
      <c r="M3165" s="56" t="str">
        <f t="shared" si="98"/>
        <v>TB_BOA_POST_REPLY.REPLY_DESC</v>
      </c>
      <c r="N3165" s="54" t="str">
        <f t="shared" si="99"/>
        <v>게시글댓글^TB_BOA_POST_REPLY^댓글내용^REPLY_DESC^^VARCHAR2^2000^^</v>
      </c>
    </row>
    <row r="3166" spans="1:14" x14ac:dyDescent="0.25">
      <c r="A3166" s="56" t="s">
        <v>680</v>
      </c>
      <c r="B3166" s="56"/>
      <c r="C3166" s="56" t="s">
        <v>404</v>
      </c>
      <c r="D3166" s="56" t="s">
        <v>108</v>
      </c>
      <c r="E3166" s="56" t="s">
        <v>2788</v>
      </c>
      <c r="F3166" s="56" t="s">
        <v>2789</v>
      </c>
      <c r="G3166" s="56"/>
      <c r="H3166" s="56"/>
      <c r="I3166" s="56" t="s">
        <v>37</v>
      </c>
      <c r="J3166" s="56">
        <v>20</v>
      </c>
      <c r="K3166" s="56"/>
      <c r="L3166" s="56"/>
      <c r="M3166" s="56" t="str">
        <f t="shared" si="98"/>
        <v>TB_BOA_POST_REPLY.WRITER_IP</v>
      </c>
      <c r="N3166" s="54" t="str">
        <f t="shared" si="99"/>
        <v>게시글댓글^TB_BOA_POST_REPLY^작성자IP^WRITER_IP^^VARCHAR2^20^^</v>
      </c>
    </row>
    <row r="3167" spans="1:14" x14ac:dyDescent="0.25">
      <c r="A3167" s="56" t="s">
        <v>680</v>
      </c>
      <c r="B3167" s="56"/>
      <c r="C3167" s="56" t="s">
        <v>404</v>
      </c>
      <c r="D3167" s="56" t="s">
        <v>108</v>
      </c>
      <c r="E3167" s="56" t="s">
        <v>50</v>
      </c>
      <c r="F3167" s="56" t="s">
        <v>51</v>
      </c>
      <c r="G3167" s="56"/>
      <c r="H3167" s="56"/>
      <c r="I3167" s="56" t="s">
        <v>37</v>
      </c>
      <c r="J3167" s="56">
        <v>1</v>
      </c>
      <c r="K3167" s="56" t="s">
        <v>52</v>
      </c>
      <c r="L3167" s="56" t="s">
        <v>1276</v>
      </c>
      <c r="M3167" s="56" t="str">
        <f t="shared" si="98"/>
        <v>TB_BOA_POST_REPLY.USE_YN</v>
      </c>
      <c r="N3167" s="54" t="str">
        <f t="shared" si="99"/>
        <v>게시글댓글^TB_BOA_POST_REPLY^사용여부^USE_YN^^VARCHAR2^1^Y^'Y'</v>
      </c>
    </row>
    <row r="3168" spans="1:14" x14ac:dyDescent="0.25">
      <c r="A3168" s="56" t="s">
        <v>680</v>
      </c>
      <c r="B3168" s="56"/>
      <c r="C3168" s="56" t="s">
        <v>404</v>
      </c>
      <c r="D3168" s="56" t="s">
        <v>108</v>
      </c>
      <c r="E3168" s="56" t="s">
        <v>53</v>
      </c>
      <c r="F3168" s="56" t="s">
        <v>54</v>
      </c>
      <c r="G3168" s="56"/>
      <c r="H3168" s="56"/>
      <c r="I3168" s="56" t="s">
        <v>37</v>
      </c>
      <c r="J3168" s="56">
        <v>14</v>
      </c>
      <c r="K3168" s="56" t="s">
        <v>52</v>
      </c>
      <c r="L3168" s="56"/>
      <c r="M3168" s="56" t="str">
        <f t="shared" si="98"/>
        <v>TB_BOA_POST_REPLY.REG_DTM</v>
      </c>
      <c r="N3168" s="54" t="str">
        <f t="shared" si="99"/>
        <v>게시글댓글^TB_BOA_POST_REPLY^등록일시^REG_DTM^^VARCHAR2^14^Y^</v>
      </c>
    </row>
    <row r="3169" spans="1:14" x14ac:dyDescent="0.25">
      <c r="A3169" s="56" t="s">
        <v>680</v>
      </c>
      <c r="B3169" s="56"/>
      <c r="C3169" s="56" t="s">
        <v>404</v>
      </c>
      <c r="D3169" s="56" t="s">
        <v>108</v>
      </c>
      <c r="E3169" s="56" t="s">
        <v>55</v>
      </c>
      <c r="F3169" s="56" t="s">
        <v>56</v>
      </c>
      <c r="G3169" s="56"/>
      <c r="H3169" s="56"/>
      <c r="I3169" s="56" t="s">
        <v>37</v>
      </c>
      <c r="J3169" s="56">
        <v>32</v>
      </c>
      <c r="K3169" s="56" t="s">
        <v>52</v>
      </c>
      <c r="L3169" s="56"/>
      <c r="M3169" s="56" t="str">
        <f t="shared" si="98"/>
        <v>TB_BOA_POST_REPLY.REGR_ID</v>
      </c>
      <c r="N3169" s="54" t="str">
        <f t="shared" si="99"/>
        <v>게시글댓글^TB_BOA_POST_REPLY^등록자ID^REGR_ID^^VARCHAR2^32^Y^</v>
      </c>
    </row>
    <row r="3170" spans="1:14" x14ac:dyDescent="0.25">
      <c r="A3170" s="56" t="s">
        <v>680</v>
      </c>
      <c r="B3170" s="56"/>
      <c r="C3170" s="56" t="s">
        <v>404</v>
      </c>
      <c r="D3170" s="56" t="s">
        <v>108</v>
      </c>
      <c r="E3170" s="56" t="s">
        <v>57</v>
      </c>
      <c r="F3170" s="56" t="s">
        <v>58</v>
      </c>
      <c r="G3170" s="56"/>
      <c r="H3170" s="56"/>
      <c r="I3170" s="56" t="s">
        <v>37</v>
      </c>
      <c r="J3170" s="56">
        <v>14</v>
      </c>
      <c r="K3170" s="56" t="s">
        <v>52</v>
      </c>
      <c r="L3170" s="56"/>
      <c r="M3170" s="56" t="str">
        <f t="shared" si="98"/>
        <v>TB_BOA_POST_REPLY.MOD_DTM</v>
      </c>
      <c r="N3170" s="54" t="str">
        <f t="shared" si="99"/>
        <v>게시글댓글^TB_BOA_POST_REPLY^수정일시^MOD_DTM^^VARCHAR2^14^Y^</v>
      </c>
    </row>
    <row r="3171" spans="1:14" x14ac:dyDescent="0.25">
      <c r="A3171" s="56" t="s">
        <v>680</v>
      </c>
      <c r="B3171" s="56"/>
      <c r="C3171" s="56" t="s">
        <v>404</v>
      </c>
      <c r="D3171" s="56" t="s">
        <v>108</v>
      </c>
      <c r="E3171" s="56" t="s">
        <v>59</v>
      </c>
      <c r="F3171" s="56" t="s">
        <v>60</v>
      </c>
      <c r="G3171" s="56"/>
      <c r="H3171" s="56"/>
      <c r="I3171" s="56" t="s">
        <v>37</v>
      </c>
      <c r="J3171" s="56">
        <v>32</v>
      </c>
      <c r="K3171" s="56" t="s">
        <v>52</v>
      </c>
      <c r="L3171" s="56"/>
      <c r="M3171" s="56" t="str">
        <f t="shared" si="98"/>
        <v>TB_BOA_POST_REPLY.MODR_ID</v>
      </c>
      <c r="N3171" s="54" t="str">
        <f t="shared" si="99"/>
        <v>게시글댓글^TB_BOA_POST_REPLY^수정자ID^MODR_ID^^VARCHAR2^32^Y^</v>
      </c>
    </row>
    <row r="3172" spans="1:14" x14ac:dyDescent="0.25">
      <c r="A3172" s="56" t="s">
        <v>680</v>
      </c>
      <c r="B3172" s="56"/>
      <c r="C3172" s="56" t="s">
        <v>404</v>
      </c>
      <c r="D3172" s="56" t="s">
        <v>108</v>
      </c>
      <c r="E3172" s="56" t="s">
        <v>3449</v>
      </c>
      <c r="F3172" s="56" t="s">
        <v>2807</v>
      </c>
      <c r="G3172" s="56"/>
      <c r="H3172" s="56"/>
      <c r="I3172" s="56" t="s">
        <v>37</v>
      </c>
      <c r="J3172" s="56">
        <v>10</v>
      </c>
      <c r="K3172" s="56"/>
      <c r="L3172" s="56"/>
      <c r="M3172" s="56" t="str">
        <f t="shared" si="98"/>
        <v>TB_BOA_POST_REPLY.UP_REPLY_NO</v>
      </c>
      <c r="N3172" s="54" t="str">
        <f t="shared" si="99"/>
        <v>게시글댓글^TB_BOA_POST_REPLY^상위댓글번호^UP_REPLY_NO^^VARCHAR2^10^^</v>
      </c>
    </row>
    <row r="3173" spans="1:14" x14ac:dyDescent="0.25">
      <c r="A3173" s="56" t="s">
        <v>680</v>
      </c>
      <c r="B3173" s="56"/>
      <c r="C3173" s="56" t="s">
        <v>404</v>
      </c>
      <c r="D3173" s="56" t="s">
        <v>108</v>
      </c>
      <c r="E3173" s="56" t="s">
        <v>3450</v>
      </c>
      <c r="F3173" s="56" t="s">
        <v>2808</v>
      </c>
      <c r="G3173" s="56"/>
      <c r="H3173" s="56"/>
      <c r="I3173" s="56" t="s">
        <v>110</v>
      </c>
      <c r="J3173" s="56">
        <v>3</v>
      </c>
      <c r="K3173" s="56"/>
      <c r="L3173" s="56"/>
      <c r="M3173" s="56" t="str">
        <f t="shared" si="98"/>
        <v>TB_BOA_POST_REPLY.REPLY_LV_NO</v>
      </c>
      <c r="N3173" s="54" t="str">
        <f t="shared" si="99"/>
        <v>게시글댓글^TB_BOA_POST_REPLY^댓글레벨번호^REPLY_LV_NO^^NUMBER^3^^</v>
      </c>
    </row>
    <row r="3174" spans="1:14" x14ac:dyDescent="0.25">
      <c r="A3174" s="56" t="s">
        <v>680</v>
      </c>
      <c r="B3174" s="56"/>
      <c r="C3174" s="56" t="s">
        <v>402</v>
      </c>
      <c r="D3174" s="56" t="s">
        <v>106</v>
      </c>
      <c r="E3174" s="56" t="s">
        <v>770</v>
      </c>
      <c r="F3174" s="56" t="s">
        <v>774</v>
      </c>
      <c r="G3174" s="56" t="s">
        <v>52</v>
      </c>
      <c r="H3174" s="56"/>
      <c r="I3174" s="56" t="s">
        <v>37</v>
      </c>
      <c r="J3174" s="56">
        <v>5</v>
      </c>
      <c r="K3174" s="56" t="s">
        <v>52</v>
      </c>
      <c r="L3174" s="56"/>
      <c r="M3174" s="56" t="str">
        <f t="shared" si="98"/>
        <v>TB_BOA_POST_READ_TRG.BOARD_CD</v>
      </c>
      <c r="N3174" s="54" t="str">
        <f t="shared" si="99"/>
        <v>게시글열람대상^TB_BOA_POST_READ_TRG^게시판코드^BOARD_CD^Y^VARCHAR2^5^Y^</v>
      </c>
    </row>
    <row r="3175" spans="1:14" x14ac:dyDescent="0.25">
      <c r="A3175" s="56" t="s">
        <v>680</v>
      </c>
      <c r="B3175" s="56"/>
      <c r="C3175" s="56" t="s">
        <v>402</v>
      </c>
      <c r="D3175" s="56" t="s">
        <v>106</v>
      </c>
      <c r="E3175" s="56" t="s">
        <v>771</v>
      </c>
      <c r="F3175" s="56" t="s">
        <v>775</v>
      </c>
      <c r="G3175" s="56" t="s">
        <v>52</v>
      </c>
      <c r="H3175" s="56"/>
      <c r="I3175" s="56" t="s">
        <v>37</v>
      </c>
      <c r="J3175" s="56">
        <v>10</v>
      </c>
      <c r="K3175" s="56" t="s">
        <v>52</v>
      </c>
      <c r="L3175" s="56"/>
      <c r="M3175" s="56" t="str">
        <f t="shared" si="98"/>
        <v>TB_BOA_POST_READ_TRG.POST_NO</v>
      </c>
      <c r="N3175" s="54" t="str">
        <f t="shared" si="99"/>
        <v>게시글열람대상^TB_BOA_POST_READ_TRG^게시글번호^POST_NO^Y^VARCHAR2^10^Y^</v>
      </c>
    </row>
    <row r="3176" spans="1:14" x14ac:dyDescent="0.25">
      <c r="A3176" s="56" t="s">
        <v>680</v>
      </c>
      <c r="B3176" s="56"/>
      <c r="C3176" s="56" t="s">
        <v>402</v>
      </c>
      <c r="D3176" s="56" t="s">
        <v>106</v>
      </c>
      <c r="E3176" s="56" t="s">
        <v>2809</v>
      </c>
      <c r="F3176" s="56" t="s">
        <v>2810</v>
      </c>
      <c r="G3176" s="56" t="s">
        <v>52</v>
      </c>
      <c r="H3176" s="56"/>
      <c r="I3176" s="56" t="s">
        <v>37</v>
      </c>
      <c r="J3176" s="56">
        <v>3</v>
      </c>
      <c r="K3176" s="56" t="s">
        <v>52</v>
      </c>
      <c r="L3176" s="56"/>
      <c r="M3176" s="56" t="str">
        <f t="shared" si="98"/>
        <v>TB_BOA_POST_READ_TRG.POST_TRG_TP_CD</v>
      </c>
      <c r="N3176" s="54" t="str">
        <f t="shared" si="99"/>
        <v>게시글열람대상^TB_BOA_POST_READ_TRG^게시대상유형코드^POST_TRG_TP_CD^Y^VARCHAR2^3^Y^</v>
      </c>
    </row>
    <row r="3177" spans="1:14" x14ac:dyDescent="0.25">
      <c r="A3177" s="56" t="s">
        <v>680</v>
      </c>
      <c r="B3177" s="56"/>
      <c r="C3177" s="56" t="s">
        <v>402</v>
      </c>
      <c r="D3177" s="56" t="s">
        <v>106</v>
      </c>
      <c r="E3177" s="56" t="s">
        <v>2811</v>
      </c>
      <c r="F3177" s="56" t="s">
        <v>2812</v>
      </c>
      <c r="G3177" s="56" t="s">
        <v>52</v>
      </c>
      <c r="H3177" s="56"/>
      <c r="I3177" s="56" t="s">
        <v>37</v>
      </c>
      <c r="J3177" s="56">
        <v>32</v>
      </c>
      <c r="K3177" s="56" t="s">
        <v>52</v>
      </c>
      <c r="L3177" s="56"/>
      <c r="M3177" s="56" t="str">
        <f t="shared" si="98"/>
        <v>TB_BOA_POST_READ_TRG.POST_TRG_ID</v>
      </c>
      <c r="N3177" s="54" t="str">
        <f t="shared" si="99"/>
        <v>게시글열람대상^TB_BOA_POST_READ_TRG^게시대상ID^POST_TRG_ID^Y^VARCHAR2^32^Y^</v>
      </c>
    </row>
    <row r="3178" spans="1:14" x14ac:dyDescent="0.25">
      <c r="A3178" s="56" t="s">
        <v>680</v>
      </c>
      <c r="B3178" s="56"/>
      <c r="C3178" s="56" t="s">
        <v>402</v>
      </c>
      <c r="D3178" s="56" t="s">
        <v>106</v>
      </c>
      <c r="E3178" s="56" t="s">
        <v>50</v>
      </c>
      <c r="F3178" s="56" t="s">
        <v>51</v>
      </c>
      <c r="G3178" s="56"/>
      <c r="H3178" s="56"/>
      <c r="I3178" s="56" t="s">
        <v>37</v>
      </c>
      <c r="J3178" s="56">
        <v>1</v>
      </c>
      <c r="K3178" s="56" t="s">
        <v>52</v>
      </c>
      <c r="L3178" s="56" t="s">
        <v>1276</v>
      </c>
      <c r="M3178" s="56" t="str">
        <f t="shared" si="98"/>
        <v>TB_BOA_POST_READ_TRG.USE_YN</v>
      </c>
      <c r="N3178" s="54" t="str">
        <f t="shared" si="99"/>
        <v>게시글열람대상^TB_BOA_POST_READ_TRG^사용여부^USE_YN^^VARCHAR2^1^Y^'Y'</v>
      </c>
    </row>
    <row r="3179" spans="1:14" x14ac:dyDescent="0.25">
      <c r="A3179" s="56" t="s">
        <v>680</v>
      </c>
      <c r="B3179" s="56"/>
      <c r="C3179" s="56" t="s">
        <v>402</v>
      </c>
      <c r="D3179" s="56" t="s">
        <v>106</v>
      </c>
      <c r="E3179" s="56" t="s">
        <v>53</v>
      </c>
      <c r="F3179" s="56" t="s">
        <v>54</v>
      </c>
      <c r="G3179" s="56"/>
      <c r="H3179" s="56"/>
      <c r="I3179" s="56" t="s">
        <v>37</v>
      </c>
      <c r="J3179" s="56">
        <v>14</v>
      </c>
      <c r="K3179" s="56" t="s">
        <v>52</v>
      </c>
      <c r="L3179" s="56"/>
      <c r="M3179" s="56" t="str">
        <f t="shared" si="98"/>
        <v>TB_BOA_POST_READ_TRG.REG_DTM</v>
      </c>
      <c r="N3179" s="54" t="str">
        <f t="shared" si="99"/>
        <v>게시글열람대상^TB_BOA_POST_READ_TRG^등록일시^REG_DTM^^VARCHAR2^14^Y^</v>
      </c>
    </row>
    <row r="3180" spans="1:14" x14ac:dyDescent="0.25">
      <c r="A3180" s="56" t="s">
        <v>680</v>
      </c>
      <c r="B3180" s="56"/>
      <c r="C3180" s="56" t="s">
        <v>402</v>
      </c>
      <c r="D3180" s="56" t="s">
        <v>106</v>
      </c>
      <c r="E3180" s="56" t="s">
        <v>55</v>
      </c>
      <c r="F3180" s="56" t="s">
        <v>56</v>
      </c>
      <c r="G3180" s="56"/>
      <c r="H3180" s="56"/>
      <c r="I3180" s="56" t="s">
        <v>37</v>
      </c>
      <c r="J3180" s="56">
        <v>32</v>
      </c>
      <c r="K3180" s="56" t="s">
        <v>52</v>
      </c>
      <c r="L3180" s="56"/>
      <c r="M3180" s="56" t="str">
        <f t="shared" si="98"/>
        <v>TB_BOA_POST_READ_TRG.REGR_ID</v>
      </c>
      <c r="N3180" s="54" t="str">
        <f t="shared" si="99"/>
        <v>게시글열람대상^TB_BOA_POST_READ_TRG^등록자ID^REGR_ID^^VARCHAR2^32^Y^</v>
      </c>
    </row>
    <row r="3181" spans="1:14" x14ac:dyDescent="0.25">
      <c r="A3181" s="56" t="s">
        <v>680</v>
      </c>
      <c r="B3181" s="56"/>
      <c r="C3181" s="56" t="s">
        <v>402</v>
      </c>
      <c r="D3181" s="56" t="s">
        <v>106</v>
      </c>
      <c r="E3181" s="56" t="s">
        <v>57</v>
      </c>
      <c r="F3181" s="56" t="s">
        <v>58</v>
      </c>
      <c r="G3181" s="56"/>
      <c r="H3181" s="56"/>
      <c r="I3181" s="56" t="s">
        <v>37</v>
      </c>
      <c r="J3181" s="56">
        <v>14</v>
      </c>
      <c r="K3181" s="56" t="s">
        <v>52</v>
      </c>
      <c r="L3181" s="56"/>
      <c r="M3181" s="56" t="str">
        <f t="shared" si="98"/>
        <v>TB_BOA_POST_READ_TRG.MOD_DTM</v>
      </c>
      <c r="N3181" s="54" t="str">
        <f t="shared" si="99"/>
        <v>게시글열람대상^TB_BOA_POST_READ_TRG^수정일시^MOD_DTM^^VARCHAR2^14^Y^</v>
      </c>
    </row>
    <row r="3182" spans="1:14" x14ac:dyDescent="0.25">
      <c r="A3182" s="56" t="s">
        <v>680</v>
      </c>
      <c r="B3182" s="56"/>
      <c r="C3182" s="56" t="s">
        <v>402</v>
      </c>
      <c r="D3182" s="56" t="s">
        <v>106</v>
      </c>
      <c r="E3182" s="56" t="s">
        <v>59</v>
      </c>
      <c r="F3182" s="56" t="s">
        <v>60</v>
      </c>
      <c r="G3182" s="56"/>
      <c r="H3182" s="56"/>
      <c r="I3182" s="56" t="s">
        <v>37</v>
      </c>
      <c r="J3182" s="56">
        <v>32</v>
      </c>
      <c r="K3182" s="56" t="s">
        <v>52</v>
      </c>
      <c r="L3182" s="56"/>
      <c r="M3182" s="56" t="str">
        <f t="shared" si="98"/>
        <v>TB_BOA_POST_READ_TRG.MODR_ID</v>
      </c>
      <c r="N3182" s="54" t="str">
        <f t="shared" si="99"/>
        <v>게시글열람대상^TB_BOA_POST_READ_TRG^수정자ID^MODR_ID^^VARCHAR2^32^Y^</v>
      </c>
    </row>
    <row r="3183" spans="1:14" x14ac:dyDescent="0.25">
      <c r="A3183" s="56" t="s">
        <v>680</v>
      </c>
      <c r="B3183" s="56"/>
      <c r="C3183" s="56" t="s">
        <v>403</v>
      </c>
      <c r="D3183" s="56" t="s">
        <v>107</v>
      </c>
      <c r="E3183" s="56" t="s">
        <v>770</v>
      </c>
      <c r="F3183" s="56" t="s">
        <v>774</v>
      </c>
      <c r="G3183" s="56" t="s">
        <v>52</v>
      </c>
      <c r="H3183" s="56"/>
      <c r="I3183" s="56" t="s">
        <v>37</v>
      </c>
      <c r="J3183" s="56">
        <v>5</v>
      </c>
      <c r="K3183" s="56" t="s">
        <v>52</v>
      </c>
      <c r="L3183" s="56"/>
      <c r="M3183" s="56" t="str">
        <f t="shared" si="98"/>
        <v>TB_BOA_POST_READ_LOG.BOARD_CD</v>
      </c>
      <c r="N3183" s="54" t="str">
        <f t="shared" si="99"/>
        <v>게시글열람이력^TB_BOA_POST_READ_LOG^게시판코드^BOARD_CD^Y^VARCHAR2^5^Y^</v>
      </c>
    </row>
    <row r="3184" spans="1:14" x14ac:dyDescent="0.25">
      <c r="A3184" s="56" t="s">
        <v>680</v>
      </c>
      <c r="B3184" s="56"/>
      <c r="C3184" s="56" t="s">
        <v>403</v>
      </c>
      <c r="D3184" s="56" t="s">
        <v>107</v>
      </c>
      <c r="E3184" s="56" t="s">
        <v>771</v>
      </c>
      <c r="F3184" s="56" t="s">
        <v>775</v>
      </c>
      <c r="G3184" s="56" t="s">
        <v>52</v>
      </c>
      <c r="H3184" s="56"/>
      <c r="I3184" s="56" t="s">
        <v>37</v>
      </c>
      <c r="J3184" s="56">
        <v>10</v>
      </c>
      <c r="K3184" s="56" t="s">
        <v>52</v>
      </c>
      <c r="L3184" s="56"/>
      <c r="M3184" s="56" t="str">
        <f t="shared" si="98"/>
        <v>TB_BOA_POST_READ_LOG.POST_NO</v>
      </c>
      <c r="N3184" s="54" t="str">
        <f t="shared" si="99"/>
        <v>게시글열람이력^TB_BOA_POST_READ_LOG^게시글번호^POST_NO^Y^VARCHAR2^10^Y^</v>
      </c>
    </row>
    <row r="3185" spans="1:14" x14ac:dyDescent="0.25">
      <c r="A3185" s="56" t="s">
        <v>680</v>
      </c>
      <c r="B3185" s="56"/>
      <c r="C3185" s="56" t="s">
        <v>403</v>
      </c>
      <c r="D3185" s="56" t="s">
        <v>107</v>
      </c>
      <c r="E3185" s="56" t="s">
        <v>1497</v>
      </c>
      <c r="F3185" s="56" t="s">
        <v>109</v>
      </c>
      <c r="G3185" s="56" t="s">
        <v>52</v>
      </c>
      <c r="H3185" s="56"/>
      <c r="I3185" s="56" t="s">
        <v>37</v>
      </c>
      <c r="J3185" s="56">
        <v>32</v>
      </c>
      <c r="K3185" s="56" t="s">
        <v>52</v>
      </c>
      <c r="L3185" s="56"/>
      <c r="M3185" s="56" t="str">
        <f t="shared" ref="M3185:M3248" si="100">CONCATENATE(D3185,".",F3185)</f>
        <v>TB_BOA_POST_READ_LOG.USER_ID</v>
      </c>
      <c r="N3185" s="54" t="str">
        <f t="shared" si="99"/>
        <v>게시글열람이력^TB_BOA_POST_READ_LOG^사용자ID^USER_ID^Y^VARCHAR2^32^Y^</v>
      </c>
    </row>
    <row r="3186" spans="1:14" x14ac:dyDescent="0.25">
      <c r="A3186" s="56" t="s">
        <v>680</v>
      </c>
      <c r="B3186" s="56"/>
      <c r="C3186" s="56" t="s">
        <v>403</v>
      </c>
      <c r="D3186" s="56" t="s">
        <v>107</v>
      </c>
      <c r="E3186" s="56" t="s">
        <v>1901</v>
      </c>
      <c r="F3186" s="56" t="s">
        <v>1902</v>
      </c>
      <c r="G3186" s="56" t="s">
        <v>52</v>
      </c>
      <c r="H3186" s="56"/>
      <c r="I3186" s="56" t="s">
        <v>37</v>
      </c>
      <c r="J3186" s="56">
        <v>14</v>
      </c>
      <c r="K3186" s="56" t="s">
        <v>52</v>
      </c>
      <c r="L3186" s="56"/>
      <c r="M3186" s="56" t="str">
        <f t="shared" si="100"/>
        <v>TB_BOA_POST_READ_LOG.LOG_DTM</v>
      </c>
      <c r="N3186" s="54" t="str">
        <f t="shared" si="99"/>
        <v>게시글열람이력^TB_BOA_POST_READ_LOG^이력일시^LOG_DTM^Y^VARCHAR2^14^Y^</v>
      </c>
    </row>
    <row r="3187" spans="1:14" x14ac:dyDescent="0.25">
      <c r="A3187" s="56" t="s">
        <v>680</v>
      </c>
      <c r="B3187" s="56"/>
      <c r="C3187" s="56" t="s">
        <v>403</v>
      </c>
      <c r="D3187" s="56" t="s">
        <v>107</v>
      </c>
      <c r="E3187" s="56" t="s">
        <v>2813</v>
      </c>
      <c r="F3187" s="56" t="s">
        <v>2814</v>
      </c>
      <c r="G3187" s="56"/>
      <c r="H3187" s="56"/>
      <c r="I3187" s="56" t="s">
        <v>37</v>
      </c>
      <c r="J3187" s="56">
        <v>1</v>
      </c>
      <c r="K3187" s="56" t="s">
        <v>52</v>
      </c>
      <c r="L3187" s="56" t="s">
        <v>1276</v>
      </c>
      <c r="M3187" s="56" t="str">
        <f t="shared" si="100"/>
        <v>TB_BOA_POST_READ_LOG.FILE_DOWN_YN</v>
      </c>
      <c r="N3187" s="54" t="str">
        <f t="shared" si="99"/>
        <v>게시글열람이력^TB_BOA_POST_READ_LOG^파일다운로드여부^FILE_DOWN_YN^^VARCHAR2^1^Y^'Y'</v>
      </c>
    </row>
    <row r="3188" spans="1:14" x14ac:dyDescent="0.25">
      <c r="A3188" s="56" t="s">
        <v>680</v>
      </c>
      <c r="B3188" s="56"/>
      <c r="C3188" s="56" t="s">
        <v>397</v>
      </c>
      <c r="D3188" s="56" t="s">
        <v>398</v>
      </c>
      <c r="E3188" s="56" t="s">
        <v>770</v>
      </c>
      <c r="F3188" s="56" t="s">
        <v>774</v>
      </c>
      <c r="G3188" s="56" t="s">
        <v>52</v>
      </c>
      <c r="H3188" s="56"/>
      <c r="I3188" s="56" t="s">
        <v>37</v>
      </c>
      <c r="J3188" s="56">
        <v>5</v>
      </c>
      <c r="K3188" s="56" t="s">
        <v>52</v>
      </c>
      <c r="L3188" s="56"/>
      <c r="M3188" s="56" t="str">
        <f t="shared" si="100"/>
        <v>TB_BOA_BOARD.BOARD_CD</v>
      </c>
      <c r="N3188" s="54" t="str">
        <f t="shared" si="99"/>
        <v>게시판^TB_BOA_BOARD^게시판코드^BOARD_CD^Y^VARCHAR2^5^Y^</v>
      </c>
    </row>
    <row r="3189" spans="1:14" x14ac:dyDescent="0.25">
      <c r="A3189" s="56" t="s">
        <v>680</v>
      </c>
      <c r="B3189" s="56"/>
      <c r="C3189" s="56" t="s">
        <v>397</v>
      </c>
      <c r="D3189" s="56" t="s">
        <v>398</v>
      </c>
      <c r="E3189" s="56" t="s">
        <v>2815</v>
      </c>
      <c r="F3189" s="56" t="s">
        <v>2816</v>
      </c>
      <c r="G3189" s="56"/>
      <c r="H3189" s="56"/>
      <c r="I3189" s="56" t="s">
        <v>37</v>
      </c>
      <c r="J3189" s="56">
        <v>300</v>
      </c>
      <c r="K3189" s="56"/>
      <c r="L3189" s="56"/>
      <c r="M3189" s="56" t="str">
        <f t="shared" si="100"/>
        <v>TB_BOA_BOARD.BOARD_KN</v>
      </c>
      <c r="N3189" s="54" t="str">
        <f t="shared" si="99"/>
        <v>게시판^TB_BOA_BOARD^게시판한글명^BOARD_KN^^VARCHAR2^300^^</v>
      </c>
    </row>
    <row r="3190" spans="1:14" x14ac:dyDescent="0.25">
      <c r="A3190" s="56" t="s">
        <v>680</v>
      </c>
      <c r="B3190" s="56"/>
      <c r="C3190" s="56" t="s">
        <v>397</v>
      </c>
      <c r="D3190" s="56" t="s">
        <v>398</v>
      </c>
      <c r="E3190" s="56" t="s">
        <v>2817</v>
      </c>
      <c r="F3190" s="56" t="s">
        <v>2818</v>
      </c>
      <c r="G3190" s="56"/>
      <c r="H3190" s="56"/>
      <c r="I3190" s="56" t="s">
        <v>37</v>
      </c>
      <c r="J3190" s="56">
        <v>300</v>
      </c>
      <c r="K3190" s="56"/>
      <c r="L3190" s="56"/>
      <c r="M3190" s="56" t="str">
        <f t="shared" si="100"/>
        <v>TB_BOA_BOARD.BOARD_EN</v>
      </c>
      <c r="N3190" s="54" t="str">
        <f t="shared" si="99"/>
        <v>게시판^TB_BOA_BOARD^게시판영어명^BOARD_EN^^VARCHAR2^300^^</v>
      </c>
    </row>
    <row r="3191" spans="1:14" x14ac:dyDescent="0.25">
      <c r="A3191" s="56" t="s">
        <v>680</v>
      </c>
      <c r="B3191" s="56"/>
      <c r="C3191" s="56" t="s">
        <v>397</v>
      </c>
      <c r="D3191" s="56" t="s">
        <v>398</v>
      </c>
      <c r="E3191" s="56" t="s">
        <v>2819</v>
      </c>
      <c r="F3191" s="56" t="s">
        <v>2820</v>
      </c>
      <c r="G3191" s="56"/>
      <c r="H3191" s="56"/>
      <c r="I3191" s="56" t="s">
        <v>37</v>
      </c>
      <c r="J3191" s="56">
        <v>300</v>
      </c>
      <c r="K3191" s="56"/>
      <c r="L3191" s="56"/>
      <c r="M3191" s="56" t="str">
        <f t="shared" si="100"/>
        <v>TB_BOA_BOARD.BOARD_GN</v>
      </c>
      <c r="N3191" s="54" t="str">
        <f t="shared" si="99"/>
        <v>게시판^TB_BOA_BOARD^게시판현지명^BOARD_GN^^VARCHAR2^300^^</v>
      </c>
    </row>
    <row r="3192" spans="1:14" x14ac:dyDescent="0.25">
      <c r="A3192" s="56" t="s">
        <v>680</v>
      </c>
      <c r="B3192" s="56"/>
      <c r="C3192" s="56" t="s">
        <v>397</v>
      </c>
      <c r="D3192" s="56" t="s">
        <v>398</v>
      </c>
      <c r="E3192" s="56" t="s">
        <v>2821</v>
      </c>
      <c r="F3192" s="56" t="s">
        <v>2822</v>
      </c>
      <c r="G3192" s="56"/>
      <c r="H3192" s="56"/>
      <c r="I3192" s="56" t="s">
        <v>37</v>
      </c>
      <c r="J3192" s="56">
        <v>3</v>
      </c>
      <c r="K3192" s="56" t="s">
        <v>52</v>
      </c>
      <c r="L3192" s="56"/>
      <c r="M3192" s="56" t="str">
        <f t="shared" si="100"/>
        <v>TB_BOA_BOARD.BOARD_TP_CD</v>
      </c>
      <c r="N3192" s="54" t="str">
        <f t="shared" si="99"/>
        <v>게시판^TB_BOA_BOARD^게시판유형코드^BOARD_TP_CD^^VARCHAR2^3^Y^</v>
      </c>
    </row>
    <row r="3193" spans="1:14" x14ac:dyDescent="0.25">
      <c r="A3193" s="56" t="s">
        <v>680</v>
      </c>
      <c r="B3193" s="56"/>
      <c r="C3193" s="56" t="s">
        <v>397</v>
      </c>
      <c r="D3193" s="56" t="s">
        <v>398</v>
      </c>
      <c r="E3193" s="56" t="s">
        <v>2823</v>
      </c>
      <c r="F3193" s="56" t="s">
        <v>2824</v>
      </c>
      <c r="G3193" s="56"/>
      <c r="H3193" s="56"/>
      <c r="I3193" s="56" t="s">
        <v>37</v>
      </c>
      <c r="J3193" s="56">
        <v>1</v>
      </c>
      <c r="K3193" s="56" t="s">
        <v>52</v>
      </c>
      <c r="L3193" s="56" t="s">
        <v>1276</v>
      </c>
      <c r="M3193" s="56" t="str">
        <f t="shared" si="100"/>
        <v>TB_BOA_BOARD.REPLY_FN_USE_YN</v>
      </c>
      <c r="N3193" s="54" t="str">
        <f t="shared" si="99"/>
        <v>게시판^TB_BOA_BOARD^댓글기능사용여부^REPLY_FN_USE_YN^^VARCHAR2^1^Y^'Y'</v>
      </c>
    </row>
    <row r="3194" spans="1:14" x14ac:dyDescent="0.25">
      <c r="A3194" s="56" t="s">
        <v>680</v>
      </c>
      <c r="B3194" s="56"/>
      <c r="C3194" s="56" t="s">
        <v>397</v>
      </c>
      <c r="D3194" s="56" t="s">
        <v>398</v>
      </c>
      <c r="E3194" s="56" t="s">
        <v>2825</v>
      </c>
      <c r="F3194" s="56" t="s">
        <v>2826</v>
      </c>
      <c r="G3194" s="56"/>
      <c r="H3194" s="56"/>
      <c r="I3194" s="56" t="s">
        <v>37</v>
      </c>
      <c r="J3194" s="56">
        <v>1</v>
      </c>
      <c r="K3194" s="56" t="s">
        <v>52</v>
      </c>
      <c r="L3194" s="56" t="s">
        <v>1276</v>
      </c>
      <c r="M3194" s="56" t="str">
        <f t="shared" si="100"/>
        <v>TB_BOA_BOARD.POP_NOTI_USE_YN</v>
      </c>
      <c r="N3194" s="54" t="str">
        <f t="shared" si="99"/>
        <v>게시판^TB_BOA_BOARD^팝업공지사용여부^POP_NOTI_USE_YN^^VARCHAR2^1^Y^'Y'</v>
      </c>
    </row>
    <row r="3195" spans="1:14" x14ac:dyDescent="0.25">
      <c r="A3195" s="56" t="s">
        <v>680</v>
      </c>
      <c r="B3195" s="56"/>
      <c r="C3195" s="56" t="s">
        <v>397</v>
      </c>
      <c r="D3195" s="56" t="s">
        <v>398</v>
      </c>
      <c r="E3195" s="56" t="s">
        <v>2827</v>
      </c>
      <c r="F3195" s="56" t="s">
        <v>2828</v>
      </c>
      <c r="G3195" s="56"/>
      <c r="H3195" s="56"/>
      <c r="I3195" s="56" t="s">
        <v>37</v>
      </c>
      <c r="J3195" s="56">
        <v>1</v>
      </c>
      <c r="K3195" s="56" t="s">
        <v>52</v>
      </c>
      <c r="L3195" s="56" t="s">
        <v>1276</v>
      </c>
      <c r="M3195" s="56" t="str">
        <f t="shared" si="100"/>
        <v>TB_BOA_BOARD.PROM_USE_YN</v>
      </c>
      <c r="N3195" s="54" t="str">
        <f t="shared" si="99"/>
        <v>게시판^TB_BOA_BOARD^프로모션사용여부^PROM_USE_YN^^VARCHAR2^1^Y^'Y'</v>
      </c>
    </row>
    <row r="3196" spans="1:14" x14ac:dyDescent="0.25">
      <c r="A3196" s="56" t="s">
        <v>680</v>
      </c>
      <c r="B3196" s="56"/>
      <c r="C3196" s="56" t="s">
        <v>397</v>
      </c>
      <c r="D3196" s="56" t="s">
        <v>398</v>
      </c>
      <c r="E3196" s="56" t="s">
        <v>2829</v>
      </c>
      <c r="F3196" s="56" t="s">
        <v>2830</v>
      </c>
      <c r="G3196" s="56"/>
      <c r="H3196" s="56"/>
      <c r="I3196" s="56" t="s">
        <v>37</v>
      </c>
      <c r="J3196" s="56">
        <v>1</v>
      </c>
      <c r="K3196" s="56" t="s">
        <v>52</v>
      </c>
      <c r="L3196" s="56" t="s">
        <v>1276</v>
      </c>
      <c r="M3196" s="56" t="str">
        <f t="shared" si="100"/>
        <v>TB_BOA_BOARD.FILE_USE_YN</v>
      </c>
      <c r="N3196" s="54" t="str">
        <f t="shared" si="99"/>
        <v>게시판^TB_BOA_BOARD^파일사용여부^FILE_USE_YN^^VARCHAR2^1^Y^'Y'</v>
      </c>
    </row>
    <row r="3197" spans="1:14" x14ac:dyDescent="0.25">
      <c r="A3197" s="56" t="s">
        <v>680</v>
      </c>
      <c r="B3197" s="56"/>
      <c r="C3197" s="56" t="s">
        <v>397</v>
      </c>
      <c r="D3197" s="56" t="s">
        <v>398</v>
      </c>
      <c r="E3197" s="56" t="s">
        <v>2831</v>
      </c>
      <c r="F3197" s="56" t="s">
        <v>2832</v>
      </c>
      <c r="G3197" s="56"/>
      <c r="H3197" s="56"/>
      <c r="I3197" s="56" t="s">
        <v>37</v>
      </c>
      <c r="J3197" s="56">
        <v>3</v>
      </c>
      <c r="K3197" s="56" t="s">
        <v>52</v>
      </c>
      <c r="L3197" s="56"/>
      <c r="M3197" s="56" t="str">
        <f t="shared" si="100"/>
        <v>TB_BOA_BOARD.AUTH_TRG_DIV_CD</v>
      </c>
      <c r="N3197" s="54" t="str">
        <f t="shared" si="99"/>
        <v>게시판^TB_BOA_BOARD^권한대상구분코드^AUTH_TRG_DIV_CD^^VARCHAR2^3^Y^</v>
      </c>
    </row>
    <row r="3198" spans="1:14" x14ac:dyDescent="0.25">
      <c r="A3198" s="56" t="s">
        <v>680</v>
      </c>
      <c r="B3198" s="56"/>
      <c r="C3198" s="56" t="s">
        <v>397</v>
      </c>
      <c r="D3198" s="56" t="s">
        <v>398</v>
      </c>
      <c r="E3198" s="56" t="s">
        <v>1861</v>
      </c>
      <c r="F3198" s="56" t="s">
        <v>1862</v>
      </c>
      <c r="G3198" s="56"/>
      <c r="H3198" s="56"/>
      <c r="I3198" s="56" t="s">
        <v>37</v>
      </c>
      <c r="J3198" s="56">
        <v>10</v>
      </c>
      <c r="K3198" s="56" t="s">
        <v>52</v>
      </c>
      <c r="L3198" s="56"/>
      <c r="M3198" s="56" t="str">
        <f t="shared" si="100"/>
        <v>TB_BOA_BOARD.MENU_CLS_CD</v>
      </c>
      <c r="N3198" s="54" t="str">
        <f t="shared" si="99"/>
        <v>게시판^TB_BOA_BOARD^메뉴분류코드^MENU_CLS_CD^^VARCHAR2^10^Y^</v>
      </c>
    </row>
    <row r="3199" spans="1:14" x14ac:dyDescent="0.25">
      <c r="A3199" s="56" t="s">
        <v>680</v>
      </c>
      <c r="B3199" s="56"/>
      <c r="C3199" s="56" t="s">
        <v>397</v>
      </c>
      <c r="D3199" s="56" t="s">
        <v>398</v>
      </c>
      <c r="E3199" s="56" t="s">
        <v>1834</v>
      </c>
      <c r="F3199" s="56" t="s">
        <v>1835</v>
      </c>
      <c r="G3199" s="56"/>
      <c r="H3199" s="56"/>
      <c r="I3199" s="56" t="s">
        <v>37</v>
      </c>
      <c r="J3199" s="56">
        <v>10</v>
      </c>
      <c r="K3199" s="56" t="s">
        <v>52</v>
      </c>
      <c r="L3199" s="56"/>
      <c r="M3199" s="56" t="str">
        <f t="shared" si="100"/>
        <v>TB_BOA_BOARD.MENU_CD</v>
      </c>
      <c r="N3199" s="54" t="str">
        <f t="shared" si="99"/>
        <v>게시판^TB_BOA_BOARD^메뉴코드^MENU_CD^^VARCHAR2^10^Y^</v>
      </c>
    </row>
    <row r="3200" spans="1:14" x14ac:dyDescent="0.25">
      <c r="A3200" s="56" t="s">
        <v>680</v>
      </c>
      <c r="B3200" s="56"/>
      <c r="C3200" s="56" t="s">
        <v>397</v>
      </c>
      <c r="D3200" s="56" t="s">
        <v>398</v>
      </c>
      <c r="E3200" s="56" t="s">
        <v>50</v>
      </c>
      <c r="F3200" s="56" t="s">
        <v>51</v>
      </c>
      <c r="G3200" s="56"/>
      <c r="H3200" s="56"/>
      <c r="I3200" s="56" t="s">
        <v>37</v>
      </c>
      <c r="J3200" s="56">
        <v>1</v>
      </c>
      <c r="K3200" s="56" t="s">
        <v>52</v>
      </c>
      <c r="L3200" s="56" t="s">
        <v>1276</v>
      </c>
      <c r="M3200" s="56" t="str">
        <f t="shared" si="100"/>
        <v>TB_BOA_BOARD.USE_YN</v>
      </c>
      <c r="N3200" s="54" t="str">
        <f t="shared" si="99"/>
        <v>게시판^TB_BOA_BOARD^사용여부^USE_YN^^VARCHAR2^1^Y^'Y'</v>
      </c>
    </row>
    <row r="3201" spans="1:14" x14ac:dyDescent="0.25">
      <c r="A3201" s="56" t="s">
        <v>680</v>
      </c>
      <c r="B3201" s="56"/>
      <c r="C3201" s="56" t="s">
        <v>397</v>
      </c>
      <c r="D3201" s="56" t="s">
        <v>398</v>
      </c>
      <c r="E3201" s="56" t="s">
        <v>61</v>
      </c>
      <c r="F3201" s="56" t="s">
        <v>62</v>
      </c>
      <c r="G3201" s="56"/>
      <c r="H3201" s="56"/>
      <c r="I3201" s="56" t="s">
        <v>37</v>
      </c>
      <c r="J3201" s="56">
        <v>2000</v>
      </c>
      <c r="K3201" s="56"/>
      <c r="L3201" s="56"/>
      <c r="M3201" s="56" t="str">
        <f t="shared" si="100"/>
        <v>TB_BOA_BOARD.REMARK</v>
      </c>
      <c r="N3201" s="54" t="str">
        <f t="shared" si="99"/>
        <v>게시판^TB_BOA_BOARD^비고^REMARK^^VARCHAR2^2000^^</v>
      </c>
    </row>
    <row r="3202" spans="1:14" x14ac:dyDescent="0.25">
      <c r="A3202" s="56" t="s">
        <v>680</v>
      </c>
      <c r="B3202" s="56"/>
      <c r="C3202" s="56" t="s">
        <v>397</v>
      </c>
      <c r="D3202" s="56" t="s">
        <v>398</v>
      </c>
      <c r="E3202" s="56" t="s">
        <v>53</v>
      </c>
      <c r="F3202" s="56" t="s">
        <v>54</v>
      </c>
      <c r="G3202" s="56"/>
      <c r="H3202" s="56"/>
      <c r="I3202" s="56" t="s">
        <v>37</v>
      </c>
      <c r="J3202" s="56">
        <v>14</v>
      </c>
      <c r="K3202" s="56" t="s">
        <v>52</v>
      </c>
      <c r="L3202" s="56"/>
      <c r="M3202" s="56" t="str">
        <f t="shared" si="100"/>
        <v>TB_BOA_BOARD.REG_DTM</v>
      </c>
      <c r="N3202" s="54" t="str">
        <f t="shared" si="99"/>
        <v>게시판^TB_BOA_BOARD^등록일시^REG_DTM^^VARCHAR2^14^Y^</v>
      </c>
    </row>
    <row r="3203" spans="1:14" x14ac:dyDescent="0.25">
      <c r="A3203" s="56" t="s">
        <v>680</v>
      </c>
      <c r="B3203" s="56"/>
      <c r="C3203" s="56" t="s">
        <v>397</v>
      </c>
      <c r="D3203" s="56" t="s">
        <v>398</v>
      </c>
      <c r="E3203" s="56" t="s">
        <v>55</v>
      </c>
      <c r="F3203" s="56" t="s">
        <v>56</v>
      </c>
      <c r="G3203" s="56"/>
      <c r="H3203" s="56"/>
      <c r="I3203" s="56" t="s">
        <v>37</v>
      </c>
      <c r="J3203" s="56">
        <v>32</v>
      </c>
      <c r="K3203" s="56" t="s">
        <v>52</v>
      </c>
      <c r="L3203" s="56"/>
      <c r="M3203" s="56" t="str">
        <f t="shared" si="100"/>
        <v>TB_BOA_BOARD.REGR_ID</v>
      </c>
      <c r="N3203" s="54" t="str">
        <f t="shared" ref="N3203:N3266" si="101">SUBSTITUTE(CONCATENATE(C3203,"^",D3203,"^",E3203,"^",F3203,"^",G3203,"^",I3203,"^",J3203,"^",K3203,"^",TRIM(L3203)),"~","-")</f>
        <v>게시판^TB_BOA_BOARD^등록자ID^REGR_ID^^VARCHAR2^32^Y^</v>
      </c>
    </row>
    <row r="3204" spans="1:14" x14ac:dyDescent="0.25">
      <c r="A3204" s="56" t="s">
        <v>680</v>
      </c>
      <c r="B3204" s="56"/>
      <c r="C3204" s="56" t="s">
        <v>397</v>
      </c>
      <c r="D3204" s="56" t="s">
        <v>398</v>
      </c>
      <c r="E3204" s="56" t="s">
        <v>57</v>
      </c>
      <c r="F3204" s="56" t="s">
        <v>58</v>
      </c>
      <c r="G3204" s="56"/>
      <c r="H3204" s="56"/>
      <c r="I3204" s="56" t="s">
        <v>37</v>
      </c>
      <c r="J3204" s="56">
        <v>14</v>
      </c>
      <c r="K3204" s="56" t="s">
        <v>52</v>
      </c>
      <c r="L3204" s="56"/>
      <c r="M3204" s="56" t="str">
        <f t="shared" si="100"/>
        <v>TB_BOA_BOARD.MOD_DTM</v>
      </c>
      <c r="N3204" s="54" t="str">
        <f t="shared" si="101"/>
        <v>게시판^TB_BOA_BOARD^수정일시^MOD_DTM^^VARCHAR2^14^Y^</v>
      </c>
    </row>
    <row r="3205" spans="1:14" x14ac:dyDescent="0.25">
      <c r="A3205" s="56" t="s">
        <v>680</v>
      </c>
      <c r="B3205" s="56"/>
      <c r="C3205" s="56" t="s">
        <v>397</v>
      </c>
      <c r="D3205" s="56" t="s">
        <v>398</v>
      </c>
      <c r="E3205" s="56" t="s">
        <v>59</v>
      </c>
      <c r="F3205" s="56" t="s">
        <v>60</v>
      </c>
      <c r="G3205" s="56"/>
      <c r="H3205" s="56"/>
      <c r="I3205" s="56" t="s">
        <v>37</v>
      </c>
      <c r="J3205" s="56">
        <v>32</v>
      </c>
      <c r="K3205" s="56" t="s">
        <v>52</v>
      </c>
      <c r="L3205" s="56"/>
      <c r="M3205" s="56" t="str">
        <f t="shared" si="100"/>
        <v>TB_BOA_BOARD.MODR_ID</v>
      </c>
      <c r="N3205" s="54" t="str">
        <f t="shared" si="101"/>
        <v>게시판^TB_BOA_BOARD^수정자ID^MODR_ID^^VARCHAR2^32^Y^</v>
      </c>
    </row>
    <row r="3206" spans="1:14" x14ac:dyDescent="0.25">
      <c r="A3206" s="56" t="s">
        <v>680</v>
      </c>
      <c r="B3206" s="56"/>
      <c r="C3206" s="56" t="s">
        <v>823</v>
      </c>
      <c r="D3206" s="56" t="s">
        <v>824</v>
      </c>
      <c r="E3206" s="56" t="s">
        <v>770</v>
      </c>
      <c r="F3206" s="56" t="s">
        <v>774</v>
      </c>
      <c r="G3206" s="56" t="s">
        <v>52</v>
      </c>
      <c r="H3206" s="56"/>
      <c r="I3206" s="56" t="s">
        <v>37</v>
      </c>
      <c r="J3206" s="56">
        <v>5</v>
      </c>
      <c r="K3206" s="56" t="s">
        <v>52</v>
      </c>
      <c r="L3206" s="56"/>
      <c r="M3206" s="56" t="str">
        <f t="shared" si="100"/>
        <v>TB_BOA_BOARD_MNGR.BOARD_CD</v>
      </c>
      <c r="N3206" s="54" t="str">
        <f t="shared" si="101"/>
        <v>게시판관리자^TB_BOA_BOARD_MNGR^게시판코드^BOARD_CD^Y^VARCHAR2^5^Y^</v>
      </c>
    </row>
    <row r="3207" spans="1:14" x14ac:dyDescent="0.25">
      <c r="A3207" s="56" t="s">
        <v>680</v>
      </c>
      <c r="B3207" s="56"/>
      <c r="C3207" s="56" t="s">
        <v>823</v>
      </c>
      <c r="D3207" s="56" t="s">
        <v>824</v>
      </c>
      <c r="E3207" s="56" t="s">
        <v>1497</v>
      </c>
      <c r="F3207" s="56" t="s">
        <v>109</v>
      </c>
      <c r="G3207" s="56" t="s">
        <v>52</v>
      </c>
      <c r="H3207" s="56"/>
      <c r="I3207" s="56" t="s">
        <v>37</v>
      </c>
      <c r="J3207" s="56">
        <v>32</v>
      </c>
      <c r="K3207" s="56" t="s">
        <v>52</v>
      </c>
      <c r="L3207" s="56"/>
      <c r="M3207" s="56" t="str">
        <f t="shared" si="100"/>
        <v>TB_BOA_BOARD_MNGR.USER_ID</v>
      </c>
      <c r="N3207" s="54" t="str">
        <f t="shared" si="101"/>
        <v>게시판관리자^TB_BOA_BOARD_MNGR^사용자ID^USER_ID^Y^VARCHAR2^32^Y^</v>
      </c>
    </row>
    <row r="3208" spans="1:14" x14ac:dyDescent="0.25">
      <c r="A3208" s="56" t="s">
        <v>680</v>
      </c>
      <c r="B3208" s="56"/>
      <c r="C3208" s="56" t="s">
        <v>823</v>
      </c>
      <c r="D3208" s="56" t="s">
        <v>824</v>
      </c>
      <c r="E3208" s="56" t="s">
        <v>50</v>
      </c>
      <c r="F3208" s="56" t="s">
        <v>51</v>
      </c>
      <c r="G3208" s="56"/>
      <c r="H3208" s="56"/>
      <c r="I3208" s="56" t="s">
        <v>37</v>
      </c>
      <c r="J3208" s="56">
        <v>1</v>
      </c>
      <c r="K3208" s="56" t="s">
        <v>52</v>
      </c>
      <c r="L3208" s="56" t="s">
        <v>1276</v>
      </c>
      <c r="M3208" s="56" t="str">
        <f t="shared" si="100"/>
        <v>TB_BOA_BOARD_MNGR.USE_YN</v>
      </c>
      <c r="N3208" s="54" t="str">
        <f t="shared" si="101"/>
        <v>게시판관리자^TB_BOA_BOARD_MNGR^사용여부^USE_YN^^VARCHAR2^1^Y^'Y'</v>
      </c>
    </row>
    <row r="3209" spans="1:14" x14ac:dyDescent="0.25">
      <c r="A3209" s="56" t="s">
        <v>680</v>
      </c>
      <c r="B3209" s="56"/>
      <c r="C3209" s="56" t="s">
        <v>823</v>
      </c>
      <c r="D3209" s="56" t="s">
        <v>824</v>
      </c>
      <c r="E3209" s="56" t="s">
        <v>53</v>
      </c>
      <c r="F3209" s="56" t="s">
        <v>54</v>
      </c>
      <c r="G3209" s="56"/>
      <c r="H3209" s="56"/>
      <c r="I3209" s="56" t="s">
        <v>37</v>
      </c>
      <c r="J3209" s="56">
        <v>14</v>
      </c>
      <c r="K3209" s="56" t="s">
        <v>52</v>
      </c>
      <c r="L3209" s="56"/>
      <c r="M3209" s="56" t="str">
        <f t="shared" si="100"/>
        <v>TB_BOA_BOARD_MNGR.REG_DTM</v>
      </c>
      <c r="N3209" s="54" t="str">
        <f t="shared" si="101"/>
        <v>게시판관리자^TB_BOA_BOARD_MNGR^등록일시^REG_DTM^^VARCHAR2^14^Y^</v>
      </c>
    </row>
    <row r="3210" spans="1:14" x14ac:dyDescent="0.25">
      <c r="A3210" s="56" t="s">
        <v>680</v>
      </c>
      <c r="B3210" s="56"/>
      <c r="C3210" s="56" t="s">
        <v>823</v>
      </c>
      <c r="D3210" s="56" t="s">
        <v>824</v>
      </c>
      <c r="E3210" s="56" t="s">
        <v>55</v>
      </c>
      <c r="F3210" s="56" t="s">
        <v>56</v>
      </c>
      <c r="G3210" s="56"/>
      <c r="H3210" s="56"/>
      <c r="I3210" s="56" t="s">
        <v>37</v>
      </c>
      <c r="J3210" s="56">
        <v>32</v>
      </c>
      <c r="K3210" s="56" t="s">
        <v>52</v>
      </c>
      <c r="L3210" s="56"/>
      <c r="M3210" s="56" t="str">
        <f t="shared" si="100"/>
        <v>TB_BOA_BOARD_MNGR.REGR_ID</v>
      </c>
      <c r="N3210" s="54" t="str">
        <f t="shared" si="101"/>
        <v>게시판관리자^TB_BOA_BOARD_MNGR^등록자ID^REGR_ID^^VARCHAR2^32^Y^</v>
      </c>
    </row>
    <row r="3211" spans="1:14" x14ac:dyDescent="0.25">
      <c r="A3211" s="56" t="s">
        <v>680</v>
      </c>
      <c r="B3211" s="56"/>
      <c r="C3211" s="56" t="s">
        <v>823</v>
      </c>
      <c r="D3211" s="56" t="s">
        <v>824</v>
      </c>
      <c r="E3211" s="56" t="s">
        <v>57</v>
      </c>
      <c r="F3211" s="56" t="s">
        <v>58</v>
      </c>
      <c r="G3211" s="56"/>
      <c r="H3211" s="56"/>
      <c r="I3211" s="56" t="s">
        <v>37</v>
      </c>
      <c r="J3211" s="56">
        <v>14</v>
      </c>
      <c r="K3211" s="56" t="s">
        <v>52</v>
      </c>
      <c r="L3211" s="56"/>
      <c r="M3211" s="56" t="str">
        <f t="shared" si="100"/>
        <v>TB_BOA_BOARD_MNGR.MOD_DTM</v>
      </c>
      <c r="N3211" s="54" t="str">
        <f t="shared" si="101"/>
        <v>게시판관리자^TB_BOA_BOARD_MNGR^수정일시^MOD_DTM^^VARCHAR2^14^Y^</v>
      </c>
    </row>
    <row r="3212" spans="1:14" x14ac:dyDescent="0.25">
      <c r="A3212" s="56" t="s">
        <v>680</v>
      </c>
      <c r="B3212" s="56"/>
      <c r="C3212" s="56" t="s">
        <v>823</v>
      </c>
      <c r="D3212" s="56" t="s">
        <v>824</v>
      </c>
      <c r="E3212" s="56" t="s">
        <v>59</v>
      </c>
      <c r="F3212" s="56" t="s">
        <v>60</v>
      </c>
      <c r="G3212" s="56"/>
      <c r="H3212" s="56"/>
      <c r="I3212" s="56" t="s">
        <v>37</v>
      </c>
      <c r="J3212" s="56">
        <v>32</v>
      </c>
      <c r="K3212" s="56" t="s">
        <v>52</v>
      </c>
      <c r="L3212" s="56"/>
      <c r="M3212" s="56" t="str">
        <f t="shared" si="100"/>
        <v>TB_BOA_BOARD_MNGR.MODR_ID</v>
      </c>
      <c r="N3212" s="54" t="str">
        <f t="shared" si="101"/>
        <v>게시판관리자^TB_BOA_BOARD_MNGR^수정자ID^MODR_ID^^VARCHAR2^32^Y^</v>
      </c>
    </row>
    <row r="3213" spans="1:14" x14ac:dyDescent="0.25">
      <c r="A3213" s="56" t="s">
        <v>680</v>
      </c>
      <c r="B3213" s="56"/>
      <c r="C3213" s="56" t="s">
        <v>399</v>
      </c>
      <c r="D3213" s="56" t="s">
        <v>400</v>
      </c>
      <c r="E3213" s="56" t="s">
        <v>770</v>
      </c>
      <c r="F3213" s="56" t="s">
        <v>774</v>
      </c>
      <c r="G3213" s="56" t="s">
        <v>52</v>
      </c>
      <c r="H3213" s="56"/>
      <c r="I3213" s="56" t="s">
        <v>37</v>
      </c>
      <c r="J3213" s="56">
        <v>5</v>
      </c>
      <c r="K3213" s="56" t="s">
        <v>52</v>
      </c>
      <c r="L3213" s="56"/>
      <c r="M3213" s="56" t="str">
        <f t="shared" si="100"/>
        <v>TB_BOA_BOARD_AUTH_TRG.BOARD_CD</v>
      </c>
      <c r="N3213" s="54" t="str">
        <f t="shared" si="101"/>
        <v>게시판권한대상^TB_BOA_BOARD_AUTH_TRG^게시판코드^BOARD_CD^Y^VARCHAR2^5^Y^</v>
      </c>
    </row>
    <row r="3214" spans="1:14" x14ac:dyDescent="0.25">
      <c r="A3214" s="56" t="s">
        <v>680</v>
      </c>
      <c r="B3214" s="56"/>
      <c r="C3214" s="56" t="s">
        <v>399</v>
      </c>
      <c r="D3214" s="56" t="s">
        <v>400</v>
      </c>
      <c r="E3214" s="56" t="s">
        <v>2809</v>
      </c>
      <c r="F3214" s="56" t="s">
        <v>2810</v>
      </c>
      <c r="G3214" s="56" t="s">
        <v>52</v>
      </c>
      <c r="H3214" s="56"/>
      <c r="I3214" s="56" t="s">
        <v>37</v>
      </c>
      <c r="J3214" s="56">
        <v>3</v>
      </c>
      <c r="K3214" s="56" t="s">
        <v>52</v>
      </c>
      <c r="L3214" s="56"/>
      <c r="M3214" s="56" t="str">
        <f t="shared" si="100"/>
        <v>TB_BOA_BOARD_AUTH_TRG.POST_TRG_TP_CD</v>
      </c>
      <c r="N3214" s="54" t="str">
        <f t="shared" si="101"/>
        <v>게시판권한대상^TB_BOA_BOARD_AUTH_TRG^게시대상유형코드^POST_TRG_TP_CD^Y^VARCHAR2^3^Y^</v>
      </c>
    </row>
    <row r="3215" spans="1:14" x14ac:dyDescent="0.25">
      <c r="A3215" s="56" t="s">
        <v>680</v>
      </c>
      <c r="B3215" s="56"/>
      <c r="C3215" s="56" t="s">
        <v>399</v>
      </c>
      <c r="D3215" s="56" t="s">
        <v>400</v>
      </c>
      <c r="E3215" s="56" t="s">
        <v>2811</v>
      </c>
      <c r="F3215" s="56" t="s">
        <v>2812</v>
      </c>
      <c r="G3215" s="56" t="s">
        <v>52</v>
      </c>
      <c r="H3215" s="56"/>
      <c r="I3215" s="56" t="s">
        <v>37</v>
      </c>
      <c r="J3215" s="56">
        <v>32</v>
      </c>
      <c r="K3215" s="56" t="s">
        <v>52</v>
      </c>
      <c r="L3215" s="56"/>
      <c r="M3215" s="56" t="str">
        <f t="shared" si="100"/>
        <v>TB_BOA_BOARD_AUTH_TRG.POST_TRG_ID</v>
      </c>
      <c r="N3215" s="54" t="str">
        <f t="shared" si="101"/>
        <v>게시판권한대상^TB_BOA_BOARD_AUTH_TRG^게시대상ID^POST_TRG_ID^Y^VARCHAR2^32^Y^</v>
      </c>
    </row>
    <row r="3216" spans="1:14" x14ac:dyDescent="0.25">
      <c r="A3216" s="56" t="s">
        <v>680</v>
      </c>
      <c r="B3216" s="56"/>
      <c r="C3216" s="56" t="s">
        <v>399</v>
      </c>
      <c r="D3216" s="56" t="s">
        <v>400</v>
      </c>
      <c r="E3216" s="56" t="s">
        <v>2833</v>
      </c>
      <c r="F3216" s="56" t="s">
        <v>2834</v>
      </c>
      <c r="G3216" s="56"/>
      <c r="H3216" s="56"/>
      <c r="I3216" s="56" t="s">
        <v>37</v>
      </c>
      <c r="J3216" s="56">
        <v>1</v>
      </c>
      <c r="K3216" s="56" t="s">
        <v>52</v>
      </c>
      <c r="L3216" s="56" t="s">
        <v>1276</v>
      </c>
      <c r="M3216" s="56" t="str">
        <f t="shared" si="100"/>
        <v>TB_BOA_BOARD_AUTH_TRG.WRITE_AUTH_YN</v>
      </c>
      <c r="N3216" s="54" t="str">
        <f t="shared" si="101"/>
        <v>게시판권한대상^TB_BOA_BOARD_AUTH_TRG^작성권한여부^WRITE_AUTH_YN^^VARCHAR2^1^Y^'Y'</v>
      </c>
    </row>
    <row r="3217" spans="1:14" x14ac:dyDescent="0.25">
      <c r="A3217" s="56" t="s">
        <v>680</v>
      </c>
      <c r="B3217" s="56"/>
      <c r="C3217" s="56" t="s">
        <v>399</v>
      </c>
      <c r="D3217" s="56" t="s">
        <v>400</v>
      </c>
      <c r="E3217" s="56" t="s">
        <v>50</v>
      </c>
      <c r="F3217" s="56" t="s">
        <v>51</v>
      </c>
      <c r="G3217" s="56"/>
      <c r="H3217" s="56"/>
      <c r="I3217" s="56" t="s">
        <v>37</v>
      </c>
      <c r="J3217" s="56">
        <v>1</v>
      </c>
      <c r="K3217" s="56" t="s">
        <v>52</v>
      </c>
      <c r="L3217" s="56" t="s">
        <v>1276</v>
      </c>
      <c r="M3217" s="56" t="str">
        <f t="shared" si="100"/>
        <v>TB_BOA_BOARD_AUTH_TRG.USE_YN</v>
      </c>
      <c r="N3217" s="54" t="str">
        <f t="shared" si="101"/>
        <v>게시판권한대상^TB_BOA_BOARD_AUTH_TRG^사용여부^USE_YN^^VARCHAR2^1^Y^'Y'</v>
      </c>
    </row>
    <row r="3218" spans="1:14" x14ac:dyDescent="0.25">
      <c r="A3218" s="56" t="s">
        <v>680</v>
      </c>
      <c r="B3218" s="56"/>
      <c r="C3218" s="56" t="s">
        <v>399</v>
      </c>
      <c r="D3218" s="56" t="s">
        <v>400</v>
      </c>
      <c r="E3218" s="56" t="s">
        <v>61</v>
      </c>
      <c r="F3218" s="56" t="s">
        <v>62</v>
      </c>
      <c r="G3218" s="56"/>
      <c r="H3218" s="56"/>
      <c r="I3218" s="56" t="s">
        <v>37</v>
      </c>
      <c r="J3218" s="56">
        <v>2000</v>
      </c>
      <c r="K3218" s="56"/>
      <c r="L3218" s="56"/>
      <c r="M3218" s="56" t="str">
        <f t="shared" si="100"/>
        <v>TB_BOA_BOARD_AUTH_TRG.REMARK</v>
      </c>
      <c r="N3218" s="54" t="str">
        <f t="shared" si="101"/>
        <v>게시판권한대상^TB_BOA_BOARD_AUTH_TRG^비고^REMARK^^VARCHAR2^2000^^</v>
      </c>
    </row>
    <row r="3219" spans="1:14" x14ac:dyDescent="0.25">
      <c r="A3219" s="56" t="s">
        <v>680</v>
      </c>
      <c r="B3219" s="56"/>
      <c r="C3219" s="56" t="s">
        <v>399</v>
      </c>
      <c r="D3219" s="56" t="s">
        <v>400</v>
      </c>
      <c r="E3219" s="56" t="s">
        <v>53</v>
      </c>
      <c r="F3219" s="56" t="s">
        <v>54</v>
      </c>
      <c r="G3219" s="56"/>
      <c r="H3219" s="56"/>
      <c r="I3219" s="56" t="s">
        <v>37</v>
      </c>
      <c r="J3219" s="56">
        <v>14</v>
      </c>
      <c r="K3219" s="56" t="s">
        <v>52</v>
      </c>
      <c r="L3219" s="56"/>
      <c r="M3219" s="56" t="str">
        <f t="shared" si="100"/>
        <v>TB_BOA_BOARD_AUTH_TRG.REG_DTM</v>
      </c>
      <c r="N3219" s="54" t="str">
        <f t="shared" si="101"/>
        <v>게시판권한대상^TB_BOA_BOARD_AUTH_TRG^등록일시^REG_DTM^^VARCHAR2^14^Y^</v>
      </c>
    </row>
    <row r="3220" spans="1:14" x14ac:dyDescent="0.25">
      <c r="A3220" s="56" t="s">
        <v>680</v>
      </c>
      <c r="B3220" s="56"/>
      <c r="C3220" s="56" t="s">
        <v>399</v>
      </c>
      <c r="D3220" s="56" t="s">
        <v>400</v>
      </c>
      <c r="E3220" s="56" t="s">
        <v>55</v>
      </c>
      <c r="F3220" s="56" t="s">
        <v>56</v>
      </c>
      <c r="G3220" s="56"/>
      <c r="H3220" s="56"/>
      <c r="I3220" s="56" t="s">
        <v>37</v>
      </c>
      <c r="J3220" s="56">
        <v>32</v>
      </c>
      <c r="K3220" s="56" t="s">
        <v>52</v>
      </c>
      <c r="L3220" s="56"/>
      <c r="M3220" s="56" t="str">
        <f t="shared" si="100"/>
        <v>TB_BOA_BOARD_AUTH_TRG.REGR_ID</v>
      </c>
      <c r="N3220" s="54" t="str">
        <f t="shared" si="101"/>
        <v>게시판권한대상^TB_BOA_BOARD_AUTH_TRG^등록자ID^REGR_ID^^VARCHAR2^32^Y^</v>
      </c>
    </row>
    <row r="3221" spans="1:14" x14ac:dyDescent="0.25">
      <c r="A3221" s="56" t="s">
        <v>680</v>
      </c>
      <c r="B3221" s="56"/>
      <c r="C3221" s="56" t="s">
        <v>399</v>
      </c>
      <c r="D3221" s="56" t="s">
        <v>400</v>
      </c>
      <c r="E3221" s="56" t="s">
        <v>57</v>
      </c>
      <c r="F3221" s="56" t="s">
        <v>58</v>
      </c>
      <c r="G3221" s="56"/>
      <c r="H3221" s="56"/>
      <c r="I3221" s="56" t="s">
        <v>37</v>
      </c>
      <c r="J3221" s="56">
        <v>14</v>
      </c>
      <c r="K3221" s="56" t="s">
        <v>52</v>
      </c>
      <c r="L3221" s="56"/>
      <c r="M3221" s="56" t="str">
        <f t="shared" si="100"/>
        <v>TB_BOA_BOARD_AUTH_TRG.MOD_DTM</v>
      </c>
      <c r="N3221" s="54" t="str">
        <f t="shared" si="101"/>
        <v>게시판권한대상^TB_BOA_BOARD_AUTH_TRG^수정일시^MOD_DTM^^VARCHAR2^14^Y^</v>
      </c>
    </row>
    <row r="3222" spans="1:14" x14ac:dyDescent="0.25">
      <c r="A3222" s="56" t="s">
        <v>680</v>
      </c>
      <c r="B3222" s="56"/>
      <c r="C3222" s="56" t="s">
        <v>399</v>
      </c>
      <c r="D3222" s="56" t="s">
        <v>400</v>
      </c>
      <c r="E3222" s="56" t="s">
        <v>59</v>
      </c>
      <c r="F3222" s="56" t="s">
        <v>60</v>
      </c>
      <c r="G3222" s="56"/>
      <c r="H3222" s="56"/>
      <c r="I3222" s="56" t="s">
        <v>37</v>
      </c>
      <c r="J3222" s="56">
        <v>32</v>
      </c>
      <c r="K3222" s="56" t="s">
        <v>52</v>
      </c>
      <c r="L3222" s="56"/>
      <c r="M3222" s="56" t="str">
        <f t="shared" si="100"/>
        <v>TB_BOA_BOARD_AUTH_TRG.MODR_ID</v>
      </c>
      <c r="N3222" s="54" t="str">
        <f t="shared" si="101"/>
        <v>게시판권한대상^TB_BOA_BOARD_AUTH_TRG^수정자ID^MODR_ID^^VARCHAR2^32^Y^</v>
      </c>
    </row>
    <row r="3223" spans="1:14" x14ac:dyDescent="0.25">
      <c r="A3223" s="56" t="s">
        <v>680</v>
      </c>
      <c r="B3223" s="56"/>
      <c r="C3223" s="56" t="s">
        <v>825</v>
      </c>
      <c r="D3223" s="56" t="s">
        <v>798</v>
      </c>
      <c r="E3223" s="56" t="s">
        <v>770</v>
      </c>
      <c r="F3223" s="56" t="s">
        <v>774</v>
      </c>
      <c r="G3223" s="56" t="s">
        <v>52</v>
      </c>
      <c r="H3223" s="56"/>
      <c r="I3223" s="56" t="s">
        <v>37</v>
      </c>
      <c r="J3223" s="56">
        <v>5</v>
      </c>
      <c r="K3223" s="56" t="s">
        <v>52</v>
      </c>
      <c r="L3223" s="56"/>
      <c r="M3223" s="56" t="str">
        <f t="shared" si="100"/>
        <v>TB_BOA_CONT.BOARD_CD</v>
      </c>
      <c r="N3223" s="54" t="str">
        <f t="shared" si="101"/>
        <v>계약서^TB_BOA_CONT^게시판코드^BOARD_CD^Y^VARCHAR2^5^Y^</v>
      </c>
    </row>
    <row r="3224" spans="1:14" x14ac:dyDescent="0.25">
      <c r="A3224" s="56" t="s">
        <v>680</v>
      </c>
      <c r="B3224" s="56"/>
      <c r="C3224" s="56" t="s">
        <v>825</v>
      </c>
      <c r="D3224" s="56" t="s">
        <v>798</v>
      </c>
      <c r="E3224" s="56" t="s">
        <v>771</v>
      </c>
      <c r="F3224" s="56" t="s">
        <v>775</v>
      </c>
      <c r="G3224" s="56" t="s">
        <v>52</v>
      </c>
      <c r="H3224" s="56"/>
      <c r="I3224" s="56" t="s">
        <v>37</v>
      </c>
      <c r="J3224" s="56">
        <v>10</v>
      </c>
      <c r="K3224" s="56" t="s">
        <v>52</v>
      </c>
      <c r="L3224" s="56"/>
      <c r="M3224" s="56" t="str">
        <f t="shared" si="100"/>
        <v>TB_BOA_CONT.POST_NO</v>
      </c>
      <c r="N3224" s="54" t="str">
        <f t="shared" si="101"/>
        <v>계약서^TB_BOA_CONT^게시글번호^POST_NO^Y^VARCHAR2^10^Y^</v>
      </c>
    </row>
    <row r="3225" spans="1:14" x14ac:dyDescent="0.25">
      <c r="A3225" s="56" t="s">
        <v>680</v>
      </c>
      <c r="B3225" s="56"/>
      <c r="C3225" s="56" t="s">
        <v>825</v>
      </c>
      <c r="D3225" s="56" t="s">
        <v>798</v>
      </c>
      <c r="E3225" s="56" t="s">
        <v>772</v>
      </c>
      <c r="F3225" s="56" t="s">
        <v>776</v>
      </c>
      <c r="G3225" s="56"/>
      <c r="H3225" s="56"/>
      <c r="I3225" s="56" t="s">
        <v>37</v>
      </c>
      <c r="J3225" s="56">
        <v>300</v>
      </c>
      <c r="K3225" s="56" t="s">
        <v>52</v>
      </c>
      <c r="L3225" s="56"/>
      <c r="M3225" s="56" t="str">
        <f t="shared" si="100"/>
        <v>TB_BOA_CONT.POST_TITLE</v>
      </c>
      <c r="N3225" s="54" t="str">
        <f t="shared" si="101"/>
        <v>계약서^TB_BOA_CONT^게시글제목^POST_TITLE^^VARCHAR2^300^Y^</v>
      </c>
    </row>
    <row r="3226" spans="1:14" x14ac:dyDescent="0.25">
      <c r="A3226" s="56" t="s">
        <v>680</v>
      </c>
      <c r="B3226" s="56"/>
      <c r="C3226" s="56" t="s">
        <v>825</v>
      </c>
      <c r="D3226" s="56" t="s">
        <v>798</v>
      </c>
      <c r="E3226" s="56" t="s">
        <v>773</v>
      </c>
      <c r="F3226" s="56" t="s">
        <v>777</v>
      </c>
      <c r="G3226" s="56"/>
      <c r="H3226" s="56"/>
      <c r="I3226" s="56" t="s">
        <v>778</v>
      </c>
      <c r="J3226" s="56">
        <v>4000</v>
      </c>
      <c r="K3226" s="56"/>
      <c r="L3226" s="56"/>
      <c r="M3226" s="56" t="str">
        <f t="shared" si="100"/>
        <v>TB_BOA_CONT.POST_DESC</v>
      </c>
      <c r="N3226" s="54" t="str">
        <f t="shared" si="101"/>
        <v>계약서^TB_BOA_CONT^게시글내용^POST_DESC^^CLOB^4000^^</v>
      </c>
    </row>
    <row r="3227" spans="1:14" x14ac:dyDescent="0.25">
      <c r="A3227" s="56" t="s">
        <v>680</v>
      </c>
      <c r="B3227" s="56"/>
      <c r="C3227" s="56" t="s">
        <v>825</v>
      </c>
      <c r="D3227" s="56" t="s">
        <v>798</v>
      </c>
      <c r="E3227" s="56" t="s">
        <v>2835</v>
      </c>
      <c r="F3227" s="56" t="s">
        <v>2836</v>
      </c>
      <c r="G3227" s="56"/>
      <c r="H3227" s="56"/>
      <c r="I3227" s="56" t="s">
        <v>37</v>
      </c>
      <c r="J3227" s="56">
        <v>3</v>
      </c>
      <c r="K3227" s="56" t="s">
        <v>52</v>
      </c>
      <c r="L3227" s="56"/>
      <c r="M3227" s="56" t="str">
        <f t="shared" si="100"/>
        <v>TB_BOA_CONT.CONT_TP_CD</v>
      </c>
      <c r="N3227" s="54" t="str">
        <f t="shared" si="101"/>
        <v>계약서^TB_BOA_CONT^계약서유형코드^CONT_TP_CD^^VARCHAR2^3^Y^</v>
      </c>
    </row>
    <row r="3228" spans="1:14" x14ac:dyDescent="0.25">
      <c r="A3228" s="56" t="s">
        <v>680</v>
      </c>
      <c r="B3228" s="56"/>
      <c r="C3228" s="56" t="s">
        <v>825</v>
      </c>
      <c r="D3228" s="56" t="s">
        <v>798</v>
      </c>
      <c r="E3228" s="56" t="s">
        <v>1170</v>
      </c>
      <c r="F3228" s="56" t="s">
        <v>1171</v>
      </c>
      <c r="G3228" s="56"/>
      <c r="H3228" s="56"/>
      <c r="I3228" s="56" t="s">
        <v>37</v>
      </c>
      <c r="J3228" s="56">
        <v>10</v>
      </c>
      <c r="K3228" s="56"/>
      <c r="L3228" s="56"/>
      <c r="M3228" s="56" t="str">
        <f t="shared" si="100"/>
        <v>TB_BOA_CONT.FILE_NO</v>
      </c>
      <c r="N3228" s="54" t="str">
        <f t="shared" si="101"/>
        <v>계약서^TB_BOA_CONT^파일번호^FILE_NO^^VARCHAR2^10^^</v>
      </c>
    </row>
    <row r="3229" spans="1:14" x14ac:dyDescent="0.25">
      <c r="A3229" s="56" t="s">
        <v>680</v>
      </c>
      <c r="B3229" s="56"/>
      <c r="C3229" s="56" t="s">
        <v>825</v>
      </c>
      <c r="D3229" s="56" t="s">
        <v>798</v>
      </c>
      <c r="E3229" s="56" t="s">
        <v>2784</v>
      </c>
      <c r="F3229" s="56" t="s">
        <v>2785</v>
      </c>
      <c r="G3229" s="56"/>
      <c r="H3229" s="56"/>
      <c r="I3229" s="56" t="s">
        <v>37</v>
      </c>
      <c r="J3229" s="56">
        <v>32</v>
      </c>
      <c r="K3229" s="56" t="s">
        <v>52</v>
      </c>
      <c r="L3229" s="56"/>
      <c r="M3229" s="56" t="str">
        <f t="shared" si="100"/>
        <v>TB_BOA_CONT.WRITER_ID</v>
      </c>
      <c r="N3229" s="54" t="str">
        <f t="shared" si="101"/>
        <v>계약서^TB_BOA_CONT^작성자ID^WRITER_ID^^VARCHAR2^32^Y^</v>
      </c>
    </row>
    <row r="3230" spans="1:14" x14ac:dyDescent="0.25">
      <c r="A3230" s="56" t="s">
        <v>680</v>
      </c>
      <c r="B3230" s="56"/>
      <c r="C3230" s="56" t="s">
        <v>825</v>
      </c>
      <c r="D3230" s="56" t="s">
        <v>798</v>
      </c>
      <c r="E3230" s="56" t="s">
        <v>2786</v>
      </c>
      <c r="F3230" s="56" t="s">
        <v>2787</v>
      </c>
      <c r="G3230" s="56"/>
      <c r="H3230" s="56"/>
      <c r="I3230" s="56" t="s">
        <v>37</v>
      </c>
      <c r="J3230" s="56">
        <v>8</v>
      </c>
      <c r="K3230" s="56" t="s">
        <v>52</v>
      </c>
      <c r="L3230" s="56"/>
      <c r="M3230" s="56" t="str">
        <f t="shared" si="100"/>
        <v>TB_BOA_CONT.WRITE_DT</v>
      </c>
      <c r="N3230" s="54" t="str">
        <f t="shared" si="101"/>
        <v>계약서^TB_BOA_CONT^작성일자^WRITE_DT^^VARCHAR2^8^Y^</v>
      </c>
    </row>
    <row r="3231" spans="1:14" x14ac:dyDescent="0.25">
      <c r="A3231" s="56" t="s">
        <v>680</v>
      </c>
      <c r="B3231" s="56"/>
      <c r="C3231" s="56" t="s">
        <v>825</v>
      </c>
      <c r="D3231" s="56" t="s">
        <v>798</v>
      </c>
      <c r="E3231" s="56" t="s">
        <v>2788</v>
      </c>
      <c r="F3231" s="56" t="s">
        <v>2789</v>
      </c>
      <c r="G3231" s="56"/>
      <c r="H3231" s="56"/>
      <c r="I3231" s="56" t="s">
        <v>37</v>
      </c>
      <c r="J3231" s="56">
        <v>50</v>
      </c>
      <c r="K3231" s="56" t="s">
        <v>52</v>
      </c>
      <c r="L3231" s="56"/>
      <c r="M3231" s="56" t="str">
        <f t="shared" si="100"/>
        <v>TB_BOA_CONT.WRITER_IP</v>
      </c>
      <c r="N3231" s="54" t="str">
        <f t="shared" si="101"/>
        <v>계약서^TB_BOA_CONT^작성자IP^WRITER_IP^^VARCHAR2^50^Y^</v>
      </c>
    </row>
    <row r="3232" spans="1:14" x14ac:dyDescent="0.25">
      <c r="A3232" s="56" t="s">
        <v>680</v>
      </c>
      <c r="B3232" s="56"/>
      <c r="C3232" s="56" t="s">
        <v>825</v>
      </c>
      <c r="D3232" s="56" t="s">
        <v>798</v>
      </c>
      <c r="E3232" s="56" t="s">
        <v>2837</v>
      </c>
      <c r="F3232" s="56" t="s">
        <v>2838</v>
      </c>
      <c r="G3232" s="56"/>
      <c r="H3232" s="56"/>
      <c r="I3232" s="56" t="s">
        <v>37</v>
      </c>
      <c r="J3232" s="56">
        <v>8</v>
      </c>
      <c r="K3232" s="56"/>
      <c r="L3232" s="56"/>
      <c r="M3232" s="56" t="str">
        <f t="shared" si="100"/>
        <v>TB_BOA_CONT.CONT_ABLE_DT</v>
      </c>
      <c r="N3232" s="54" t="str">
        <f t="shared" si="101"/>
        <v>계약서^TB_BOA_CONT^계약가능일자^CONT_ABLE_DT^^VARCHAR2^8^^</v>
      </c>
    </row>
    <row r="3233" spans="1:14" x14ac:dyDescent="0.25">
      <c r="A3233" s="56" t="s">
        <v>680</v>
      </c>
      <c r="B3233" s="56"/>
      <c r="C3233" s="56" t="s">
        <v>825</v>
      </c>
      <c r="D3233" s="56" t="s">
        <v>798</v>
      </c>
      <c r="E3233" s="56" t="s">
        <v>2839</v>
      </c>
      <c r="F3233" s="56" t="s">
        <v>2840</v>
      </c>
      <c r="G3233" s="56"/>
      <c r="H3233" s="56"/>
      <c r="I3233" s="56" t="s">
        <v>37</v>
      </c>
      <c r="J3233" s="56">
        <v>8</v>
      </c>
      <c r="K3233" s="56"/>
      <c r="L3233" s="56"/>
      <c r="M3233" s="56" t="str">
        <f t="shared" si="100"/>
        <v>TB_BOA_CONT.CONT_STT_DT</v>
      </c>
      <c r="N3233" s="54" t="str">
        <f t="shared" si="101"/>
        <v>계약서^TB_BOA_CONT^계약시작일자^CONT_STT_DT^^VARCHAR2^8^^</v>
      </c>
    </row>
    <row r="3234" spans="1:14" x14ac:dyDescent="0.25">
      <c r="A3234" s="56" t="s">
        <v>680</v>
      </c>
      <c r="B3234" s="56"/>
      <c r="C3234" s="56" t="s">
        <v>825</v>
      </c>
      <c r="D3234" s="56" t="s">
        <v>798</v>
      </c>
      <c r="E3234" s="56" t="s">
        <v>2841</v>
      </c>
      <c r="F3234" s="56" t="s">
        <v>2842</v>
      </c>
      <c r="G3234" s="56"/>
      <c r="H3234" s="56"/>
      <c r="I3234" s="56" t="s">
        <v>37</v>
      </c>
      <c r="J3234" s="56">
        <v>8</v>
      </c>
      <c r="K3234" s="56"/>
      <c r="L3234" s="56"/>
      <c r="M3234" s="56" t="str">
        <f t="shared" si="100"/>
        <v>TB_BOA_CONT.CONT_END_DT</v>
      </c>
      <c r="N3234" s="54" t="str">
        <f t="shared" si="101"/>
        <v>계약서^TB_BOA_CONT^계약종료일자^CONT_END_DT^^VARCHAR2^8^^</v>
      </c>
    </row>
    <row r="3235" spans="1:14" x14ac:dyDescent="0.25">
      <c r="A3235" s="56" t="s">
        <v>680</v>
      </c>
      <c r="B3235" s="56"/>
      <c r="C3235" s="56" t="s">
        <v>825</v>
      </c>
      <c r="D3235" s="56" t="s">
        <v>798</v>
      </c>
      <c r="E3235" s="56" t="s">
        <v>2843</v>
      </c>
      <c r="F3235" s="56" t="s">
        <v>2844</v>
      </c>
      <c r="G3235" s="56"/>
      <c r="H3235" s="56"/>
      <c r="I3235" s="56" t="s">
        <v>37</v>
      </c>
      <c r="J3235" s="56">
        <v>3</v>
      </c>
      <c r="K3235" s="56" t="s">
        <v>52</v>
      </c>
      <c r="L3235" s="56"/>
      <c r="M3235" s="56" t="str">
        <f t="shared" si="100"/>
        <v>TB_BOA_CONT.CONT_APPR_DIV_CD</v>
      </c>
      <c r="N3235" s="54" t="str">
        <f t="shared" si="101"/>
        <v>계약서^TB_BOA_CONT^계약서승인구분코드^CONT_APPR_DIV_CD^^VARCHAR2^3^Y^</v>
      </c>
    </row>
    <row r="3236" spans="1:14" x14ac:dyDescent="0.25">
      <c r="A3236" s="56" t="s">
        <v>680</v>
      </c>
      <c r="B3236" s="56"/>
      <c r="C3236" s="56" t="s">
        <v>825</v>
      </c>
      <c r="D3236" s="56" t="s">
        <v>798</v>
      </c>
      <c r="E3236" s="56" t="s">
        <v>2845</v>
      </c>
      <c r="F3236" s="56" t="s">
        <v>2846</v>
      </c>
      <c r="G3236" s="56"/>
      <c r="H3236" s="56"/>
      <c r="I3236" s="56" t="s">
        <v>37</v>
      </c>
      <c r="J3236" s="56">
        <v>14</v>
      </c>
      <c r="K3236" s="56"/>
      <c r="L3236" s="56"/>
      <c r="M3236" s="56" t="str">
        <f t="shared" si="100"/>
        <v>TB_BOA_CONT.CONT_APPR_DTM</v>
      </c>
      <c r="N3236" s="54" t="str">
        <f t="shared" si="101"/>
        <v>계약서^TB_BOA_CONT^계약서승인일시^CONT_APPR_DTM^^VARCHAR2^14^^</v>
      </c>
    </row>
    <row r="3237" spans="1:14" x14ac:dyDescent="0.25">
      <c r="A3237" s="56" t="s">
        <v>680</v>
      </c>
      <c r="B3237" s="56"/>
      <c r="C3237" s="56" t="s">
        <v>825</v>
      </c>
      <c r="D3237" s="56" t="s">
        <v>798</v>
      </c>
      <c r="E3237" s="56" t="s">
        <v>2847</v>
      </c>
      <c r="F3237" s="56" t="s">
        <v>2848</v>
      </c>
      <c r="G3237" s="56"/>
      <c r="H3237" s="56"/>
      <c r="I3237" s="56" t="s">
        <v>37</v>
      </c>
      <c r="J3237" s="56">
        <v>1</v>
      </c>
      <c r="K3237" s="56" t="s">
        <v>52</v>
      </c>
      <c r="L3237" s="56"/>
      <c r="M3237" s="56" t="str">
        <f t="shared" si="100"/>
        <v>TB_BOA_CONT.CONT_DISP_YN</v>
      </c>
      <c r="N3237" s="54" t="str">
        <f t="shared" si="101"/>
        <v>계약서^TB_BOA_CONT^계약서폐기여부^CONT_DISP_YN^^VARCHAR2^1^Y^</v>
      </c>
    </row>
    <row r="3238" spans="1:14" x14ac:dyDescent="0.25">
      <c r="A3238" s="56" t="s">
        <v>680</v>
      </c>
      <c r="B3238" s="56"/>
      <c r="C3238" s="56" t="s">
        <v>825</v>
      </c>
      <c r="D3238" s="56" t="s">
        <v>798</v>
      </c>
      <c r="E3238" s="56" t="s">
        <v>2849</v>
      </c>
      <c r="F3238" s="56" t="s">
        <v>2850</v>
      </c>
      <c r="G3238" s="56"/>
      <c r="H3238" s="56"/>
      <c r="I3238" s="56" t="s">
        <v>37</v>
      </c>
      <c r="J3238" s="56">
        <v>14</v>
      </c>
      <c r="K3238" s="56"/>
      <c r="L3238" s="56"/>
      <c r="M3238" s="56" t="str">
        <f t="shared" si="100"/>
        <v>TB_BOA_CONT.CONT_DISP_DTM</v>
      </c>
      <c r="N3238" s="54" t="str">
        <f t="shared" si="101"/>
        <v>계약서^TB_BOA_CONT^계약서폐기일시^CONT_DISP_DTM^^VARCHAR2^14^^</v>
      </c>
    </row>
    <row r="3239" spans="1:14" x14ac:dyDescent="0.25">
      <c r="A3239" s="56" t="s">
        <v>680</v>
      </c>
      <c r="B3239" s="56"/>
      <c r="C3239" s="56" t="s">
        <v>825</v>
      </c>
      <c r="D3239" s="56" t="s">
        <v>798</v>
      </c>
      <c r="E3239" s="56" t="s">
        <v>2851</v>
      </c>
      <c r="F3239" s="56" t="s">
        <v>2852</v>
      </c>
      <c r="G3239" s="56"/>
      <c r="H3239" s="56"/>
      <c r="I3239" s="56" t="s">
        <v>37</v>
      </c>
      <c r="J3239" s="56">
        <v>300</v>
      </c>
      <c r="K3239" s="56"/>
      <c r="L3239" s="56"/>
      <c r="M3239" s="56" t="str">
        <f t="shared" si="100"/>
        <v>TB_BOA_CONT.BIZ_NM</v>
      </c>
      <c r="N3239" s="54" t="str">
        <f t="shared" si="101"/>
        <v>계약서^TB_BOA_CONT^사업자명^BIZ_NM^^VARCHAR2^300^^</v>
      </c>
    </row>
    <row r="3240" spans="1:14" x14ac:dyDescent="0.25">
      <c r="A3240" s="56" t="s">
        <v>680</v>
      </c>
      <c r="B3240" s="56"/>
      <c r="C3240" s="56" t="s">
        <v>825</v>
      </c>
      <c r="D3240" s="56" t="s">
        <v>798</v>
      </c>
      <c r="E3240" s="56" t="s">
        <v>2853</v>
      </c>
      <c r="F3240" s="56" t="s">
        <v>2854</v>
      </c>
      <c r="G3240" s="56"/>
      <c r="H3240" s="56"/>
      <c r="I3240" s="56" t="s">
        <v>37</v>
      </c>
      <c r="J3240" s="56">
        <v>6</v>
      </c>
      <c r="K3240" s="56"/>
      <c r="L3240" s="56"/>
      <c r="M3240" s="56" t="str">
        <f t="shared" si="100"/>
        <v>TB_BOA_CONT.BIZ_ZIP_NO</v>
      </c>
      <c r="N3240" s="54" t="str">
        <f t="shared" si="101"/>
        <v>계약서^TB_BOA_CONT^사업자우편번호^BIZ_ZIP_NO^^VARCHAR2^6^^</v>
      </c>
    </row>
    <row r="3241" spans="1:14" x14ac:dyDescent="0.25">
      <c r="A3241" s="56" t="s">
        <v>680</v>
      </c>
      <c r="B3241" s="56"/>
      <c r="C3241" s="56" t="s">
        <v>825</v>
      </c>
      <c r="D3241" s="56" t="s">
        <v>798</v>
      </c>
      <c r="E3241" s="56" t="s">
        <v>2855</v>
      </c>
      <c r="F3241" s="56" t="s">
        <v>2856</v>
      </c>
      <c r="G3241" s="56"/>
      <c r="H3241" s="56"/>
      <c r="I3241" s="56" t="s">
        <v>37</v>
      </c>
      <c r="J3241" s="56">
        <v>2000</v>
      </c>
      <c r="K3241" s="56"/>
      <c r="L3241" s="56"/>
      <c r="M3241" s="56" t="str">
        <f t="shared" si="100"/>
        <v>TB_BOA_CONT.BIZ_ADDR</v>
      </c>
      <c r="N3241" s="54" t="str">
        <f t="shared" si="101"/>
        <v>계약서^TB_BOA_CONT^사업자주소^BIZ_ADDR^^VARCHAR2^2000^^</v>
      </c>
    </row>
    <row r="3242" spans="1:14" x14ac:dyDescent="0.25">
      <c r="A3242" s="56" t="s">
        <v>680</v>
      </c>
      <c r="B3242" s="56"/>
      <c r="C3242" s="56" t="s">
        <v>825</v>
      </c>
      <c r="D3242" s="56" t="s">
        <v>798</v>
      </c>
      <c r="E3242" s="56" t="s">
        <v>2857</v>
      </c>
      <c r="F3242" s="56" t="s">
        <v>2858</v>
      </c>
      <c r="G3242" s="56"/>
      <c r="H3242" s="56"/>
      <c r="I3242" s="56" t="s">
        <v>37</v>
      </c>
      <c r="J3242" s="56">
        <v>2000</v>
      </c>
      <c r="K3242" s="56"/>
      <c r="L3242" s="56"/>
      <c r="M3242" s="56" t="str">
        <f t="shared" si="100"/>
        <v>TB_BOA_CONT.BIZ_DTL_ADDR</v>
      </c>
      <c r="N3242" s="54" t="str">
        <f t="shared" si="101"/>
        <v>계약서^TB_BOA_CONT^사업자상세주소^BIZ_DTL_ADDR^^VARCHAR2^2000^^</v>
      </c>
    </row>
    <row r="3243" spans="1:14" x14ac:dyDescent="0.25">
      <c r="A3243" s="56" t="s">
        <v>680</v>
      </c>
      <c r="B3243" s="56"/>
      <c r="C3243" s="56" t="s">
        <v>825</v>
      </c>
      <c r="D3243" s="56" t="s">
        <v>798</v>
      </c>
      <c r="E3243" s="56" t="s">
        <v>2859</v>
      </c>
      <c r="F3243" s="56" t="s">
        <v>2860</v>
      </c>
      <c r="G3243" s="56"/>
      <c r="H3243" s="56"/>
      <c r="I3243" s="56" t="s">
        <v>37</v>
      </c>
      <c r="J3243" s="56">
        <v>20</v>
      </c>
      <c r="K3243" s="56"/>
      <c r="L3243" s="56"/>
      <c r="M3243" s="56" t="str">
        <f t="shared" si="100"/>
        <v>TB_BOA_CONT.BIZ_NO</v>
      </c>
      <c r="N3243" s="54" t="str">
        <f t="shared" si="101"/>
        <v>계약서^TB_BOA_CONT^사업자번호^BIZ_NO^^VARCHAR2^20^^</v>
      </c>
    </row>
    <row r="3244" spans="1:14" x14ac:dyDescent="0.25">
      <c r="A3244" s="56" t="s">
        <v>680</v>
      </c>
      <c r="B3244" s="56"/>
      <c r="C3244" s="56" t="s">
        <v>825</v>
      </c>
      <c r="D3244" s="56" t="s">
        <v>798</v>
      </c>
      <c r="E3244" s="56" t="s">
        <v>2861</v>
      </c>
      <c r="F3244" s="56" t="s">
        <v>2862</v>
      </c>
      <c r="G3244" s="56"/>
      <c r="H3244" s="56"/>
      <c r="I3244" s="56" t="s">
        <v>37</v>
      </c>
      <c r="J3244" s="56">
        <v>20</v>
      </c>
      <c r="K3244" s="56"/>
      <c r="L3244" s="56"/>
      <c r="M3244" s="56" t="str">
        <f t="shared" si="100"/>
        <v>TB_BOA_CONT.CORP_REG_NO</v>
      </c>
      <c r="N3244" s="54" t="str">
        <f t="shared" si="101"/>
        <v>계약서^TB_BOA_CONT^법인등록번호^CORP_REG_NO^^VARCHAR2^20^^</v>
      </c>
    </row>
    <row r="3245" spans="1:14" x14ac:dyDescent="0.25">
      <c r="A3245" s="56" t="s">
        <v>680</v>
      </c>
      <c r="B3245" s="56"/>
      <c r="C3245" s="56" t="s">
        <v>825</v>
      </c>
      <c r="D3245" s="56" t="s">
        <v>798</v>
      </c>
      <c r="E3245" s="56" t="s">
        <v>1364</v>
      </c>
      <c r="F3245" s="56" t="s">
        <v>1365</v>
      </c>
      <c r="G3245" s="56"/>
      <c r="H3245" s="56"/>
      <c r="I3245" s="56" t="s">
        <v>37</v>
      </c>
      <c r="J3245" s="56">
        <v>300</v>
      </c>
      <c r="K3245" s="56"/>
      <c r="L3245" s="56"/>
      <c r="M3245" s="56" t="str">
        <f t="shared" si="100"/>
        <v>TB_BOA_CONT.BOSS_NM</v>
      </c>
      <c r="N3245" s="54" t="str">
        <f t="shared" si="101"/>
        <v>계약서^TB_BOA_CONT^대표자명^BOSS_NM^^VARCHAR2^300^^</v>
      </c>
    </row>
    <row r="3246" spans="1:14" x14ac:dyDescent="0.25">
      <c r="A3246" s="56" t="s">
        <v>680</v>
      </c>
      <c r="B3246" s="56"/>
      <c r="C3246" s="56" t="s">
        <v>825</v>
      </c>
      <c r="D3246" s="56" t="s">
        <v>798</v>
      </c>
      <c r="E3246" s="56" t="s">
        <v>2863</v>
      </c>
      <c r="F3246" s="56" t="s">
        <v>2864</v>
      </c>
      <c r="G3246" s="56"/>
      <c r="H3246" s="56"/>
      <c r="I3246" s="56" t="s">
        <v>778</v>
      </c>
      <c r="J3246" s="56">
        <v>4000</v>
      </c>
      <c r="K3246" s="56"/>
      <c r="L3246" s="56"/>
      <c r="M3246" s="56" t="str">
        <f t="shared" si="100"/>
        <v>TB_BOA_CONT.HQ_APPR_KEY_VAL</v>
      </c>
      <c r="N3246" s="54" t="str">
        <f t="shared" si="101"/>
        <v>계약서^TB_BOA_CONT^본사인증키값^HQ_APPR_KEY_VAL^^CLOB^4000^^</v>
      </c>
    </row>
    <row r="3247" spans="1:14" x14ac:dyDescent="0.25">
      <c r="A3247" s="56" t="s">
        <v>680</v>
      </c>
      <c r="B3247" s="56"/>
      <c r="C3247" s="56" t="s">
        <v>825</v>
      </c>
      <c r="D3247" s="56" t="s">
        <v>798</v>
      </c>
      <c r="E3247" s="56" t="s">
        <v>50</v>
      </c>
      <c r="F3247" s="56" t="s">
        <v>51</v>
      </c>
      <c r="G3247" s="56"/>
      <c r="H3247" s="56"/>
      <c r="I3247" s="56" t="s">
        <v>37</v>
      </c>
      <c r="J3247" s="56">
        <v>1</v>
      </c>
      <c r="K3247" s="56" t="s">
        <v>52</v>
      </c>
      <c r="L3247" s="56" t="s">
        <v>1276</v>
      </c>
      <c r="M3247" s="56" t="str">
        <f t="shared" si="100"/>
        <v>TB_BOA_CONT.USE_YN</v>
      </c>
      <c r="N3247" s="54" t="str">
        <f t="shared" si="101"/>
        <v>계약서^TB_BOA_CONT^사용여부^USE_YN^^VARCHAR2^1^Y^'Y'</v>
      </c>
    </row>
    <row r="3248" spans="1:14" x14ac:dyDescent="0.25">
      <c r="A3248" s="56" t="s">
        <v>680</v>
      </c>
      <c r="B3248" s="56"/>
      <c r="C3248" s="56" t="s">
        <v>825</v>
      </c>
      <c r="D3248" s="56" t="s">
        <v>798</v>
      </c>
      <c r="E3248" s="56" t="s">
        <v>53</v>
      </c>
      <c r="F3248" s="56" t="s">
        <v>54</v>
      </c>
      <c r="G3248" s="56"/>
      <c r="H3248" s="56"/>
      <c r="I3248" s="56" t="s">
        <v>37</v>
      </c>
      <c r="J3248" s="56">
        <v>14</v>
      </c>
      <c r="K3248" s="56" t="s">
        <v>52</v>
      </c>
      <c r="L3248" s="56"/>
      <c r="M3248" s="56" t="str">
        <f t="shared" si="100"/>
        <v>TB_BOA_CONT.REG_DTM</v>
      </c>
      <c r="N3248" s="54" t="str">
        <f t="shared" si="101"/>
        <v>계약서^TB_BOA_CONT^등록일시^REG_DTM^^VARCHAR2^14^Y^</v>
      </c>
    </row>
    <row r="3249" spans="1:14" x14ac:dyDescent="0.25">
      <c r="A3249" s="56" t="s">
        <v>680</v>
      </c>
      <c r="B3249" s="56"/>
      <c r="C3249" s="56" t="s">
        <v>825</v>
      </c>
      <c r="D3249" s="56" t="s">
        <v>798</v>
      </c>
      <c r="E3249" s="56" t="s">
        <v>55</v>
      </c>
      <c r="F3249" s="56" t="s">
        <v>56</v>
      </c>
      <c r="G3249" s="56"/>
      <c r="H3249" s="56"/>
      <c r="I3249" s="56" t="s">
        <v>37</v>
      </c>
      <c r="J3249" s="56">
        <v>32</v>
      </c>
      <c r="K3249" s="56" t="s">
        <v>52</v>
      </c>
      <c r="L3249" s="56"/>
      <c r="M3249" s="56" t="str">
        <f t="shared" ref="M3249:M3312" si="102">CONCATENATE(D3249,".",F3249)</f>
        <v>TB_BOA_CONT.REGR_ID</v>
      </c>
      <c r="N3249" s="54" t="str">
        <f t="shared" si="101"/>
        <v>계약서^TB_BOA_CONT^등록자ID^REGR_ID^^VARCHAR2^32^Y^</v>
      </c>
    </row>
    <row r="3250" spans="1:14" x14ac:dyDescent="0.25">
      <c r="A3250" s="56" t="s">
        <v>680</v>
      </c>
      <c r="B3250" s="56"/>
      <c r="C3250" s="56" t="s">
        <v>825</v>
      </c>
      <c r="D3250" s="56" t="s">
        <v>798</v>
      </c>
      <c r="E3250" s="56" t="s">
        <v>57</v>
      </c>
      <c r="F3250" s="56" t="s">
        <v>58</v>
      </c>
      <c r="G3250" s="56"/>
      <c r="H3250" s="56"/>
      <c r="I3250" s="56" t="s">
        <v>37</v>
      </c>
      <c r="J3250" s="56">
        <v>14</v>
      </c>
      <c r="K3250" s="56" t="s">
        <v>52</v>
      </c>
      <c r="L3250" s="56"/>
      <c r="M3250" s="56" t="str">
        <f t="shared" si="102"/>
        <v>TB_BOA_CONT.MOD_DTM</v>
      </c>
      <c r="N3250" s="54" t="str">
        <f t="shared" si="101"/>
        <v>계약서^TB_BOA_CONT^수정일시^MOD_DTM^^VARCHAR2^14^Y^</v>
      </c>
    </row>
    <row r="3251" spans="1:14" x14ac:dyDescent="0.25">
      <c r="A3251" s="56" t="s">
        <v>680</v>
      </c>
      <c r="B3251" s="56"/>
      <c r="C3251" s="56" t="s">
        <v>825</v>
      </c>
      <c r="D3251" s="56" t="s">
        <v>798</v>
      </c>
      <c r="E3251" s="56" t="s">
        <v>59</v>
      </c>
      <c r="F3251" s="56" t="s">
        <v>60</v>
      </c>
      <c r="G3251" s="56"/>
      <c r="H3251" s="56"/>
      <c r="I3251" s="56" t="s">
        <v>37</v>
      </c>
      <c r="J3251" s="56">
        <v>32</v>
      </c>
      <c r="K3251" s="56" t="s">
        <v>52</v>
      </c>
      <c r="L3251" s="56"/>
      <c r="M3251" s="56" t="str">
        <f t="shared" si="102"/>
        <v>TB_BOA_CONT.MODR_ID</v>
      </c>
      <c r="N3251" s="54" t="str">
        <f t="shared" si="101"/>
        <v>계약서^TB_BOA_CONT^수정자ID^MODR_ID^^VARCHAR2^32^Y^</v>
      </c>
    </row>
    <row r="3252" spans="1:14" x14ac:dyDescent="0.25">
      <c r="A3252" s="56" t="s">
        <v>680</v>
      </c>
      <c r="B3252" s="56"/>
      <c r="C3252" s="56" t="s">
        <v>826</v>
      </c>
      <c r="D3252" s="56" t="s">
        <v>827</v>
      </c>
      <c r="E3252" s="56" t="s">
        <v>770</v>
      </c>
      <c r="F3252" s="56" t="s">
        <v>774</v>
      </c>
      <c r="G3252" s="56" t="s">
        <v>52</v>
      </c>
      <c r="H3252" s="56"/>
      <c r="I3252" s="56" t="s">
        <v>37</v>
      </c>
      <c r="J3252" s="56">
        <v>5</v>
      </c>
      <c r="K3252" s="56" t="s">
        <v>52</v>
      </c>
      <c r="L3252" s="56"/>
      <c r="M3252" s="56" t="str">
        <f t="shared" si="102"/>
        <v>TB_BOA_CONT_SHOP.BOARD_CD</v>
      </c>
      <c r="N3252" s="54" t="str">
        <f t="shared" si="101"/>
        <v>계약서매장^TB_BOA_CONT_SHOP^게시판코드^BOARD_CD^Y^VARCHAR2^5^Y^</v>
      </c>
    </row>
    <row r="3253" spans="1:14" x14ac:dyDescent="0.25">
      <c r="A3253" s="56" t="s">
        <v>680</v>
      </c>
      <c r="B3253" s="56"/>
      <c r="C3253" s="56" t="s">
        <v>826</v>
      </c>
      <c r="D3253" s="56" t="s">
        <v>827</v>
      </c>
      <c r="E3253" s="56" t="s">
        <v>771</v>
      </c>
      <c r="F3253" s="56" t="s">
        <v>775</v>
      </c>
      <c r="G3253" s="56" t="s">
        <v>52</v>
      </c>
      <c r="H3253" s="56"/>
      <c r="I3253" s="56" t="s">
        <v>37</v>
      </c>
      <c r="J3253" s="56">
        <v>10</v>
      </c>
      <c r="K3253" s="56" t="s">
        <v>52</v>
      </c>
      <c r="L3253" s="56"/>
      <c r="M3253" s="56" t="str">
        <f t="shared" si="102"/>
        <v>TB_BOA_CONT_SHOP.POST_NO</v>
      </c>
      <c r="N3253" s="54" t="str">
        <f t="shared" si="101"/>
        <v>계약서매장^TB_BOA_CONT_SHOP^게시글번호^POST_NO^Y^VARCHAR2^10^Y^</v>
      </c>
    </row>
    <row r="3254" spans="1:14" x14ac:dyDescent="0.25">
      <c r="A3254" s="56" t="s">
        <v>680</v>
      </c>
      <c r="B3254" s="56"/>
      <c r="C3254" s="56" t="s">
        <v>826</v>
      </c>
      <c r="D3254" s="56" t="s">
        <v>827</v>
      </c>
      <c r="E3254" s="56" t="s">
        <v>472</v>
      </c>
      <c r="F3254" s="56" t="s">
        <v>64</v>
      </c>
      <c r="G3254" s="56" t="s">
        <v>52</v>
      </c>
      <c r="H3254" s="56"/>
      <c r="I3254" s="56" t="s">
        <v>37</v>
      </c>
      <c r="J3254" s="56">
        <v>10</v>
      </c>
      <c r="K3254" s="56" t="s">
        <v>52</v>
      </c>
      <c r="L3254" s="56"/>
      <c r="M3254" s="56" t="str">
        <f t="shared" si="102"/>
        <v>TB_BOA_CONT_SHOP.SHOP_CD</v>
      </c>
      <c r="N3254" s="54" t="str">
        <f t="shared" si="101"/>
        <v>계약서매장^TB_BOA_CONT_SHOP^매장코드^SHOP_CD^Y^VARCHAR2^10^Y^</v>
      </c>
    </row>
    <row r="3255" spans="1:14" x14ac:dyDescent="0.25">
      <c r="A3255" s="56" t="s">
        <v>680</v>
      </c>
      <c r="B3255" s="56"/>
      <c r="C3255" s="56" t="s">
        <v>826</v>
      </c>
      <c r="D3255" s="56" t="s">
        <v>827</v>
      </c>
      <c r="E3255" s="56" t="s">
        <v>2865</v>
      </c>
      <c r="F3255" s="56" t="s">
        <v>2866</v>
      </c>
      <c r="G3255" s="56"/>
      <c r="H3255" s="56"/>
      <c r="I3255" s="56" t="s">
        <v>37</v>
      </c>
      <c r="J3255" s="56">
        <v>14</v>
      </c>
      <c r="K3255" s="56"/>
      <c r="L3255" s="56"/>
      <c r="M3255" s="56" t="str">
        <f t="shared" si="102"/>
        <v>TB_BOA_CONT_SHOP.CHK_DTM</v>
      </c>
      <c r="N3255" s="54" t="str">
        <f t="shared" si="101"/>
        <v>계약서매장^TB_BOA_CONT_SHOP^확인일시^CHK_DTM^^VARCHAR2^14^^</v>
      </c>
    </row>
    <row r="3256" spans="1:14" x14ac:dyDescent="0.25">
      <c r="A3256" s="56" t="s">
        <v>680</v>
      </c>
      <c r="B3256" s="56"/>
      <c r="C3256" s="56" t="s">
        <v>826</v>
      </c>
      <c r="D3256" s="56" t="s">
        <v>827</v>
      </c>
      <c r="E3256" s="56" t="s">
        <v>2867</v>
      </c>
      <c r="F3256" s="56" t="s">
        <v>2868</v>
      </c>
      <c r="G3256" s="56"/>
      <c r="H3256" s="56"/>
      <c r="I3256" s="56" t="s">
        <v>37</v>
      </c>
      <c r="J3256" s="56">
        <v>3</v>
      </c>
      <c r="K3256" s="56"/>
      <c r="L3256" s="56"/>
      <c r="M3256" s="56" t="str">
        <f t="shared" si="102"/>
        <v>TB_BOA_CONT_SHOP.APPR_DIV_CD</v>
      </c>
      <c r="N3256" s="54" t="str">
        <f t="shared" si="101"/>
        <v>계약서매장^TB_BOA_CONT_SHOP^인증구분코드^APPR_DIV_CD^^VARCHAR2^3^^</v>
      </c>
    </row>
    <row r="3257" spans="1:14" x14ac:dyDescent="0.25">
      <c r="A3257" s="56" t="s">
        <v>680</v>
      </c>
      <c r="B3257" s="56"/>
      <c r="C3257" s="56" t="s">
        <v>826</v>
      </c>
      <c r="D3257" s="56" t="s">
        <v>827</v>
      </c>
      <c r="E3257" s="56" t="s">
        <v>2869</v>
      </c>
      <c r="F3257" s="56" t="s">
        <v>2581</v>
      </c>
      <c r="G3257" s="56"/>
      <c r="H3257" s="56"/>
      <c r="I3257" s="56" t="s">
        <v>37</v>
      </c>
      <c r="J3257" s="56">
        <v>14</v>
      </c>
      <c r="K3257" s="56"/>
      <c r="L3257" s="56"/>
      <c r="M3257" s="56" t="str">
        <f t="shared" si="102"/>
        <v>TB_BOA_CONT_SHOP.APPR_DTM</v>
      </c>
      <c r="N3257" s="54" t="str">
        <f t="shared" si="101"/>
        <v>계약서매장^TB_BOA_CONT_SHOP^인증일시^APPR_DTM^^VARCHAR2^14^^</v>
      </c>
    </row>
    <row r="3258" spans="1:14" x14ac:dyDescent="0.25">
      <c r="A3258" s="56" t="s">
        <v>680</v>
      </c>
      <c r="B3258" s="56"/>
      <c r="C3258" s="56" t="s">
        <v>826</v>
      </c>
      <c r="D3258" s="56" t="s">
        <v>827</v>
      </c>
      <c r="E3258" s="56" t="s">
        <v>2870</v>
      </c>
      <c r="F3258" s="56" t="s">
        <v>2871</v>
      </c>
      <c r="G3258" s="56"/>
      <c r="H3258" s="56"/>
      <c r="I3258" s="56" t="s">
        <v>37</v>
      </c>
      <c r="J3258" s="56">
        <v>2000</v>
      </c>
      <c r="K3258" s="56"/>
      <c r="L3258" s="56"/>
      <c r="M3258" s="56" t="str">
        <f t="shared" si="102"/>
        <v>TB_BOA_CONT_SHOP.RTN_REASON_DESC</v>
      </c>
      <c r="N3258" s="54" t="str">
        <f t="shared" si="101"/>
        <v>계약서매장^TB_BOA_CONT_SHOP^반려사유내용^RTN_REASON_DESC^^VARCHAR2^2000^^</v>
      </c>
    </row>
    <row r="3259" spans="1:14" x14ac:dyDescent="0.25">
      <c r="A3259" s="56" t="s">
        <v>680</v>
      </c>
      <c r="B3259" s="56"/>
      <c r="C3259" s="56" t="s">
        <v>826</v>
      </c>
      <c r="D3259" s="56" t="s">
        <v>827</v>
      </c>
      <c r="E3259" s="56" t="s">
        <v>1335</v>
      </c>
      <c r="F3259" s="56" t="s">
        <v>1336</v>
      </c>
      <c r="G3259" s="56"/>
      <c r="H3259" s="56"/>
      <c r="I3259" s="56" t="s">
        <v>37</v>
      </c>
      <c r="J3259" s="56">
        <v>300</v>
      </c>
      <c r="K3259" s="56"/>
      <c r="L3259" s="56"/>
      <c r="M3259" s="56" t="str">
        <f t="shared" si="102"/>
        <v>TB_BOA_CONT_SHOP.SHOP_NM</v>
      </c>
      <c r="N3259" s="54" t="str">
        <f t="shared" si="101"/>
        <v>계약서매장^TB_BOA_CONT_SHOP^매장명^SHOP_NM^^VARCHAR2^300^^</v>
      </c>
    </row>
    <row r="3260" spans="1:14" x14ac:dyDescent="0.25">
      <c r="A3260" s="56" t="s">
        <v>680</v>
      </c>
      <c r="B3260" s="56"/>
      <c r="C3260" s="56" t="s">
        <v>826</v>
      </c>
      <c r="D3260" s="56" t="s">
        <v>827</v>
      </c>
      <c r="E3260" s="56" t="s">
        <v>1168</v>
      </c>
      <c r="F3260" s="56" t="s">
        <v>1169</v>
      </c>
      <c r="G3260" s="56"/>
      <c r="H3260" s="56"/>
      <c r="I3260" s="56" t="s">
        <v>37</v>
      </c>
      <c r="J3260" s="56">
        <v>10</v>
      </c>
      <c r="K3260" s="56"/>
      <c r="L3260" s="56"/>
      <c r="M3260" s="56" t="str">
        <f t="shared" si="102"/>
        <v>TB_BOA_CONT_SHOP.BRAND_CD</v>
      </c>
      <c r="N3260" s="54" t="str">
        <f t="shared" si="101"/>
        <v>계약서매장^TB_BOA_CONT_SHOP^브랜드코드^BRAND_CD^^VARCHAR2^10^^</v>
      </c>
    </row>
    <row r="3261" spans="1:14" x14ac:dyDescent="0.25">
      <c r="A3261" s="56" t="s">
        <v>680</v>
      </c>
      <c r="B3261" s="56"/>
      <c r="C3261" s="56" t="s">
        <v>826</v>
      </c>
      <c r="D3261" s="56" t="s">
        <v>827</v>
      </c>
      <c r="E3261" s="56" t="s">
        <v>447</v>
      </c>
      <c r="F3261" s="56" t="s">
        <v>1376</v>
      </c>
      <c r="G3261" s="56"/>
      <c r="H3261" s="56"/>
      <c r="I3261" s="56" t="s">
        <v>37</v>
      </c>
      <c r="J3261" s="56">
        <v>6</v>
      </c>
      <c r="K3261" s="56"/>
      <c r="L3261" s="56"/>
      <c r="M3261" s="56" t="str">
        <f t="shared" si="102"/>
        <v>TB_BOA_CONT_SHOP.ZIP_NO</v>
      </c>
      <c r="N3261" s="54" t="str">
        <f t="shared" si="101"/>
        <v>계약서매장^TB_BOA_CONT_SHOP^우편번호^ZIP_NO^^VARCHAR2^6^^</v>
      </c>
    </row>
    <row r="3262" spans="1:14" x14ac:dyDescent="0.25">
      <c r="A3262" s="56" t="s">
        <v>680</v>
      </c>
      <c r="B3262" s="56"/>
      <c r="C3262" s="56" t="s">
        <v>826</v>
      </c>
      <c r="D3262" s="56" t="s">
        <v>827</v>
      </c>
      <c r="E3262" s="56" t="s">
        <v>1377</v>
      </c>
      <c r="F3262" s="56" t="s">
        <v>1378</v>
      </c>
      <c r="G3262" s="56"/>
      <c r="H3262" s="56"/>
      <c r="I3262" s="56" t="s">
        <v>37</v>
      </c>
      <c r="J3262" s="56">
        <v>2000</v>
      </c>
      <c r="K3262" s="56"/>
      <c r="L3262" s="56"/>
      <c r="M3262" s="56" t="str">
        <f t="shared" si="102"/>
        <v>TB_BOA_CONT_SHOP.ADDR</v>
      </c>
      <c r="N3262" s="54" t="str">
        <f t="shared" si="101"/>
        <v>계약서매장^TB_BOA_CONT_SHOP^주소^ADDR^^VARCHAR2^2000^^</v>
      </c>
    </row>
    <row r="3263" spans="1:14" x14ac:dyDescent="0.25">
      <c r="A3263" s="56" t="s">
        <v>680</v>
      </c>
      <c r="B3263" s="56"/>
      <c r="C3263" s="56" t="s">
        <v>826</v>
      </c>
      <c r="D3263" s="56" t="s">
        <v>827</v>
      </c>
      <c r="E3263" s="56" t="s">
        <v>1379</v>
      </c>
      <c r="F3263" s="56" t="s">
        <v>1380</v>
      </c>
      <c r="G3263" s="56"/>
      <c r="H3263" s="56"/>
      <c r="I3263" s="56" t="s">
        <v>37</v>
      </c>
      <c r="J3263" s="56">
        <v>2000</v>
      </c>
      <c r="K3263" s="56"/>
      <c r="L3263" s="56"/>
      <c r="M3263" s="56" t="str">
        <f t="shared" si="102"/>
        <v>TB_BOA_CONT_SHOP.DTL_ADDR</v>
      </c>
      <c r="N3263" s="54" t="str">
        <f t="shared" si="101"/>
        <v>계약서매장^TB_BOA_CONT_SHOP^상세주소^DTL_ADDR^^VARCHAR2^2000^^</v>
      </c>
    </row>
    <row r="3264" spans="1:14" x14ac:dyDescent="0.25">
      <c r="A3264" s="56" t="s">
        <v>680</v>
      </c>
      <c r="B3264" s="56"/>
      <c r="C3264" s="56" t="s">
        <v>826</v>
      </c>
      <c r="D3264" s="56" t="s">
        <v>827</v>
      </c>
      <c r="E3264" s="56" t="s">
        <v>2859</v>
      </c>
      <c r="F3264" s="56" t="s">
        <v>2860</v>
      </c>
      <c r="G3264" s="56"/>
      <c r="H3264" s="56"/>
      <c r="I3264" s="56" t="s">
        <v>37</v>
      </c>
      <c r="J3264" s="56">
        <v>20</v>
      </c>
      <c r="K3264" s="56"/>
      <c r="L3264" s="56"/>
      <c r="M3264" s="56" t="str">
        <f t="shared" si="102"/>
        <v>TB_BOA_CONT_SHOP.BIZ_NO</v>
      </c>
      <c r="N3264" s="54" t="str">
        <f t="shared" si="101"/>
        <v>계약서매장^TB_BOA_CONT_SHOP^사업자번호^BIZ_NO^^VARCHAR2^20^^</v>
      </c>
    </row>
    <row r="3265" spans="1:14" x14ac:dyDescent="0.25">
      <c r="A3265" s="56" t="s">
        <v>680</v>
      </c>
      <c r="B3265" s="56"/>
      <c r="C3265" s="56" t="s">
        <v>826</v>
      </c>
      <c r="D3265" s="56" t="s">
        <v>827</v>
      </c>
      <c r="E3265" s="56" t="s">
        <v>2861</v>
      </c>
      <c r="F3265" s="56" t="s">
        <v>2862</v>
      </c>
      <c r="G3265" s="56"/>
      <c r="H3265" s="56"/>
      <c r="I3265" s="56" t="s">
        <v>37</v>
      </c>
      <c r="J3265" s="56">
        <v>20</v>
      </c>
      <c r="K3265" s="56"/>
      <c r="L3265" s="56"/>
      <c r="M3265" s="56" t="str">
        <f t="shared" si="102"/>
        <v>TB_BOA_CONT_SHOP.CORP_REG_NO</v>
      </c>
      <c r="N3265" s="54" t="str">
        <f t="shared" si="101"/>
        <v>계약서매장^TB_BOA_CONT_SHOP^법인등록번호^CORP_REG_NO^^VARCHAR2^20^^</v>
      </c>
    </row>
    <row r="3266" spans="1:14" x14ac:dyDescent="0.25">
      <c r="A3266" s="56" t="s">
        <v>680</v>
      </c>
      <c r="B3266" s="56"/>
      <c r="C3266" s="56" t="s">
        <v>826</v>
      </c>
      <c r="D3266" s="56" t="s">
        <v>827</v>
      </c>
      <c r="E3266" s="56" t="s">
        <v>445</v>
      </c>
      <c r="F3266" s="56" t="s">
        <v>446</v>
      </c>
      <c r="G3266" s="56"/>
      <c r="H3266" s="56"/>
      <c r="I3266" s="56" t="s">
        <v>37</v>
      </c>
      <c r="J3266" s="56">
        <v>50</v>
      </c>
      <c r="K3266" s="56"/>
      <c r="L3266" s="56"/>
      <c r="M3266" s="56" t="str">
        <f t="shared" si="102"/>
        <v>TB_BOA_CONT_SHOP.TEL_NO</v>
      </c>
      <c r="N3266" s="54" t="str">
        <f t="shared" si="101"/>
        <v>계약서매장^TB_BOA_CONT_SHOP^전화번호^TEL_NO^^VARCHAR2^50^^</v>
      </c>
    </row>
    <row r="3267" spans="1:14" x14ac:dyDescent="0.25">
      <c r="A3267" s="56" t="s">
        <v>680</v>
      </c>
      <c r="B3267" s="56"/>
      <c r="C3267" s="56" t="s">
        <v>826</v>
      </c>
      <c r="D3267" s="56" t="s">
        <v>827</v>
      </c>
      <c r="E3267" s="56" t="s">
        <v>2872</v>
      </c>
      <c r="F3267" s="56" t="s">
        <v>2873</v>
      </c>
      <c r="G3267" s="56"/>
      <c r="H3267" s="56"/>
      <c r="I3267" s="56" t="s">
        <v>37</v>
      </c>
      <c r="J3267" s="56">
        <v>8</v>
      </c>
      <c r="K3267" s="56"/>
      <c r="L3267" s="56"/>
      <c r="M3267" s="56" t="str">
        <f t="shared" si="102"/>
        <v>TB_BOA_CONT_SHOP.BIRTH_DT</v>
      </c>
      <c r="N3267" s="54" t="str">
        <f t="shared" ref="N3267:N3330" si="103">SUBSTITUTE(CONCATENATE(C3267,"^",D3267,"^",E3267,"^",F3267,"^",G3267,"^",I3267,"^",J3267,"^",K3267,"^",TRIM(L3267)),"~","-")</f>
        <v>계약서매장^TB_BOA_CONT_SHOP^생년월일^BIRTH_DT^^VARCHAR2^8^^</v>
      </c>
    </row>
    <row r="3268" spans="1:14" x14ac:dyDescent="0.25">
      <c r="A3268" s="56" t="s">
        <v>680</v>
      </c>
      <c r="B3268" s="56"/>
      <c r="C3268" s="56" t="s">
        <v>826</v>
      </c>
      <c r="D3268" s="56" t="s">
        <v>827</v>
      </c>
      <c r="E3268" s="56" t="s">
        <v>1364</v>
      </c>
      <c r="F3268" s="56" t="s">
        <v>1365</v>
      </c>
      <c r="G3268" s="56"/>
      <c r="H3268" s="56"/>
      <c r="I3268" s="56" t="s">
        <v>37</v>
      </c>
      <c r="J3268" s="56">
        <v>300</v>
      </c>
      <c r="K3268" s="56"/>
      <c r="L3268" s="56"/>
      <c r="M3268" s="56" t="str">
        <f t="shared" si="102"/>
        <v>TB_BOA_CONT_SHOP.BOSS_NM</v>
      </c>
      <c r="N3268" s="54" t="str">
        <f t="shared" si="103"/>
        <v>계약서매장^TB_BOA_CONT_SHOP^대표자명^BOSS_NM^^VARCHAR2^300^^</v>
      </c>
    </row>
    <row r="3269" spans="1:14" x14ac:dyDescent="0.25">
      <c r="A3269" s="56" t="s">
        <v>680</v>
      </c>
      <c r="B3269" s="56"/>
      <c r="C3269" s="56" t="s">
        <v>826</v>
      </c>
      <c r="D3269" s="56" t="s">
        <v>827</v>
      </c>
      <c r="E3269" s="56" t="s">
        <v>2874</v>
      </c>
      <c r="F3269" s="56" t="s">
        <v>2875</v>
      </c>
      <c r="G3269" s="56"/>
      <c r="H3269" s="56"/>
      <c r="I3269" s="56" t="s">
        <v>778</v>
      </c>
      <c r="J3269" s="56">
        <v>4000</v>
      </c>
      <c r="K3269" s="56"/>
      <c r="L3269" s="56"/>
      <c r="M3269" s="56" t="str">
        <f t="shared" si="102"/>
        <v>TB_BOA_CONT_SHOP.SHOP_APPR_KEY_VAL</v>
      </c>
      <c r="N3269" s="54" t="str">
        <f t="shared" si="103"/>
        <v>계약서매장^TB_BOA_CONT_SHOP^매장인증키값^SHOP_APPR_KEY_VAL^^CLOB^4000^^</v>
      </c>
    </row>
    <row r="3270" spans="1:14" x14ac:dyDescent="0.25">
      <c r="A3270" s="56" t="s">
        <v>680</v>
      </c>
      <c r="B3270" s="56"/>
      <c r="C3270" s="56" t="s">
        <v>826</v>
      </c>
      <c r="D3270" s="56" t="s">
        <v>827</v>
      </c>
      <c r="E3270" s="56" t="s">
        <v>50</v>
      </c>
      <c r="F3270" s="56" t="s">
        <v>51</v>
      </c>
      <c r="G3270" s="56"/>
      <c r="H3270" s="56"/>
      <c r="I3270" s="56" t="s">
        <v>37</v>
      </c>
      <c r="J3270" s="56">
        <v>1</v>
      </c>
      <c r="K3270" s="56" t="s">
        <v>52</v>
      </c>
      <c r="L3270" s="56" t="s">
        <v>1276</v>
      </c>
      <c r="M3270" s="56" t="str">
        <f t="shared" si="102"/>
        <v>TB_BOA_CONT_SHOP.USE_YN</v>
      </c>
      <c r="N3270" s="54" t="str">
        <f t="shared" si="103"/>
        <v>계약서매장^TB_BOA_CONT_SHOP^사용여부^USE_YN^^VARCHAR2^1^Y^'Y'</v>
      </c>
    </row>
    <row r="3271" spans="1:14" x14ac:dyDescent="0.25">
      <c r="A3271" s="56" t="s">
        <v>680</v>
      </c>
      <c r="B3271" s="56"/>
      <c r="C3271" s="56" t="s">
        <v>826</v>
      </c>
      <c r="D3271" s="56" t="s">
        <v>827</v>
      </c>
      <c r="E3271" s="56" t="s">
        <v>53</v>
      </c>
      <c r="F3271" s="56" t="s">
        <v>54</v>
      </c>
      <c r="G3271" s="56"/>
      <c r="H3271" s="56"/>
      <c r="I3271" s="56" t="s">
        <v>37</v>
      </c>
      <c r="J3271" s="56">
        <v>14</v>
      </c>
      <c r="K3271" s="56" t="s">
        <v>52</v>
      </c>
      <c r="L3271" s="56"/>
      <c r="M3271" s="56" t="str">
        <f t="shared" si="102"/>
        <v>TB_BOA_CONT_SHOP.REG_DTM</v>
      </c>
      <c r="N3271" s="54" t="str">
        <f t="shared" si="103"/>
        <v>계약서매장^TB_BOA_CONT_SHOP^등록일시^REG_DTM^^VARCHAR2^14^Y^</v>
      </c>
    </row>
    <row r="3272" spans="1:14" x14ac:dyDescent="0.25">
      <c r="A3272" s="56" t="s">
        <v>680</v>
      </c>
      <c r="B3272" s="56"/>
      <c r="C3272" s="56" t="s">
        <v>826</v>
      </c>
      <c r="D3272" s="56" t="s">
        <v>827</v>
      </c>
      <c r="E3272" s="56" t="s">
        <v>55</v>
      </c>
      <c r="F3272" s="56" t="s">
        <v>56</v>
      </c>
      <c r="G3272" s="56"/>
      <c r="H3272" s="56"/>
      <c r="I3272" s="56" t="s">
        <v>37</v>
      </c>
      <c r="J3272" s="56">
        <v>32</v>
      </c>
      <c r="K3272" s="56" t="s">
        <v>52</v>
      </c>
      <c r="L3272" s="56"/>
      <c r="M3272" s="56" t="str">
        <f t="shared" si="102"/>
        <v>TB_BOA_CONT_SHOP.REGR_ID</v>
      </c>
      <c r="N3272" s="54" t="str">
        <f t="shared" si="103"/>
        <v>계약서매장^TB_BOA_CONT_SHOP^등록자ID^REGR_ID^^VARCHAR2^32^Y^</v>
      </c>
    </row>
    <row r="3273" spans="1:14" x14ac:dyDescent="0.25">
      <c r="A3273" s="56" t="s">
        <v>680</v>
      </c>
      <c r="B3273" s="56"/>
      <c r="C3273" s="56" t="s">
        <v>826</v>
      </c>
      <c r="D3273" s="56" t="s">
        <v>827</v>
      </c>
      <c r="E3273" s="56" t="s">
        <v>57</v>
      </c>
      <c r="F3273" s="56" t="s">
        <v>58</v>
      </c>
      <c r="G3273" s="56"/>
      <c r="H3273" s="56"/>
      <c r="I3273" s="56" t="s">
        <v>37</v>
      </c>
      <c r="J3273" s="56">
        <v>14</v>
      </c>
      <c r="K3273" s="56" t="s">
        <v>52</v>
      </c>
      <c r="L3273" s="56"/>
      <c r="M3273" s="56" t="str">
        <f t="shared" si="102"/>
        <v>TB_BOA_CONT_SHOP.MOD_DTM</v>
      </c>
      <c r="N3273" s="54" t="str">
        <f t="shared" si="103"/>
        <v>계약서매장^TB_BOA_CONT_SHOP^수정일시^MOD_DTM^^VARCHAR2^14^Y^</v>
      </c>
    </row>
    <row r="3274" spans="1:14" x14ac:dyDescent="0.25">
      <c r="A3274" s="56" t="s">
        <v>680</v>
      </c>
      <c r="B3274" s="56"/>
      <c r="C3274" s="56" t="s">
        <v>826</v>
      </c>
      <c r="D3274" s="56" t="s">
        <v>827</v>
      </c>
      <c r="E3274" s="56" t="s">
        <v>59</v>
      </c>
      <c r="F3274" s="56" t="s">
        <v>60</v>
      </c>
      <c r="G3274" s="56"/>
      <c r="H3274" s="56"/>
      <c r="I3274" s="56" t="s">
        <v>37</v>
      </c>
      <c r="J3274" s="56">
        <v>32</v>
      </c>
      <c r="K3274" s="56" t="s">
        <v>52</v>
      </c>
      <c r="L3274" s="56"/>
      <c r="M3274" s="56" t="str">
        <f t="shared" si="102"/>
        <v>TB_BOA_CONT_SHOP.MODR_ID</v>
      </c>
      <c r="N3274" s="54" t="str">
        <f t="shared" si="103"/>
        <v>계약서매장^TB_BOA_CONT_SHOP^수정자ID^MODR_ID^^VARCHAR2^32^Y^</v>
      </c>
    </row>
    <row r="3275" spans="1:14" x14ac:dyDescent="0.25">
      <c r="A3275" s="56" t="s">
        <v>473</v>
      </c>
      <c r="B3275" s="56"/>
      <c r="C3275" s="56" t="s">
        <v>1196</v>
      </c>
      <c r="D3275" s="56" t="s">
        <v>1197</v>
      </c>
      <c r="E3275" s="56" t="s">
        <v>882</v>
      </c>
      <c r="F3275" s="56" t="s">
        <v>889</v>
      </c>
      <c r="G3275" s="56" t="s">
        <v>52</v>
      </c>
      <c r="H3275" s="56"/>
      <c r="I3275" s="56" t="s">
        <v>37</v>
      </c>
      <c r="J3275" s="56">
        <v>20</v>
      </c>
      <c r="K3275" s="56" t="s">
        <v>52</v>
      </c>
      <c r="L3275" s="56"/>
      <c r="M3275" s="56" t="str">
        <f t="shared" si="102"/>
        <v>TB_MEM_BAD_ACC_EXPLAIN.MEM_NO</v>
      </c>
      <c r="N3275" s="54" t="str">
        <f t="shared" si="103"/>
        <v>부정적립소명^TB_MEM_BAD_ACC_EXPLAIN^회원번호^MEM_NO^Y^VARCHAR2^20^Y^</v>
      </c>
    </row>
    <row r="3276" spans="1:14" x14ac:dyDescent="0.25">
      <c r="A3276" s="56" t="s">
        <v>473</v>
      </c>
      <c r="B3276" s="56"/>
      <c r="C3276" s="56" t="s">
        <v>1196</v>
      </c>
      <c r="D3276" s="56" t="s">
        <v>1197</v>
      </c>
      <c r="E3276" s="56" t="s">
        <v>2876</v>
      </c>
      <c r="F3276" s="56" t="s">
        <v>2877</v>
      </c>
      <c r="G3276" s="56" t="s">
        <v>52</v>
      </c>
      <c r="H3276" s="56"/>
      <c r="I3276" s="56" t="s">
        <v>110</v>
      </c>
      <c r="J3276" s="56">
        <v>5</v>
      </c>
      <c r="K3276" s="56" t="s">
        <v>52</v>
      </c>
      <c r="L3276" s="56"/>
      <c r="M3276" s="56" t="str">
        <f t="shared" si="102"/>
        <v>TB_MEM_BAD_ACC_EXPLAIN.EXPLAIN_SEQ</v>
      </c>
      <c r="N3276" s="54" t="str">
        <f t="shared" si="103"/>
        <v>부정적립소명^TB_MEM_BAD_ACC_EXPLAIN^소명일련번호^EXPLAIN_SEQ^Y^NUMBER^5^Y^</v>
      </c>
    </row>
    <row r="3277" spans="1:14" x14ac:dyDescent="0.25">
      <c r="A3277" s="56" t="s">
        <v>473</v>
      </c>
      <c r="B3277" s="56"/>
      <c r="C3277" s="56" t="s">
        <v>1196</v>
      </c>
      <c r="D3277" s="56" t="s">
        <v>1197</v>
      </c>
      <c r="E3277" s="56" t="s">
        <v>2878</v>
      </c>
      <c r="F3277" s="56" t="s">
        <v>2879</v>
      </c>
      <c r="G3277" s="56"/>
      <c r="H3277" s="56"/>
      <c r="I3277" s="56" t="s">
        <v>37</v>
      </c>
      <c r="J3277" s="56">
        <v>6</v>
      </c>
      <c r="K3277" s="56" t="s">
        <v>52</v>
      </c>
      <c r="L3277" s="56"/>
      <c r="M3277" s="56" t="str">
        <f t="shared" si="102"/>
        <v>TB_MEM_BAD_ACC_EXPLAIN.SALES_STT_YM</v>
      </c>
      <c r="N3277" s="54" t="str">
        <f t="shared" si="103"/>
        <v>부정적립소명^TB_MEM_BAD_ACC_EXPLAIN^매출시작년월^SALES_STT_YM^^VARCHAR2^6^Y^</v>
      </c>
    </row>
    <row r="3278" spans="1:14" x14ac:dyDescent="0.25">
      <c r="A3278" s="56" t="s">
        <v>473</v>
      </c>
      <c r="B3278" s="56"/>
      <c r="C3278" s="56" t="s">
        <v>1196</v>
      </c>
      <c r="D3278" s="56" t="s">
        <v>1197</v>
      </c>
      <c r="E3278" s="56" t="s">
        <v>2880</v>
      </c>
      <c r="F3278" s="56" t="s">
        <v>2881</v>
      </c>
      <c r="G3278" s="56"/>
      <c r="H3278" s="56"/>
      <c r="I3278" s="56" t="s">
        <v>37</v>
      </c>
      <c r="J3278" s="56">
        <v>6</v>
      </c>
      <c r="K3278" s="56" t="s">
        <v>52</v>
      </c>
      <c r="L3278" s="56"/>
      <c r="M3278" s="56" t="str">
        <f t="shared" si="102"/>
        <v>TB_MEM_BAD_ACC_EXPLAIN.SALES_END_YM</v>
      </c>
      <c r="N3278" s="54" t="str">
        <f t="shared" si="103"/>
        <v>부정적립소명^TB_MEM_BAD_ACC_EXPLAIN^매출종료년월^SALES_END_YM^^VARCHAR2^6^Y^</v>
      </c>
    </row>
    <row r="3279" spans="1:14" x14ac:dyDescent="0.25">
      <c r="A3279" s="56" t="s">
        <v>473</v>
      </c>
      <c r="B3279" s="56"/>
      <c r="C3279" s="56" t="s">
        <v>1196</v>
      </c>
      <c r="D3279" s="56" t="s">
        <v>1197</v>
      </c>
      <c r="E3279" s="56" t="s">
        <v>472</v>
      </c>
      <c r="F3279" s="56" t="s">
        <v>64</v>
      </c>
      <c r="G3279" s="56"/>
      <c r="H3279" s="56"/>
      <c r="I3279" s="56" t="s">
        <v>37</v>
      </c>
      <c r="J3279" s="56">
        <v>10</v>
      </c>
      <c r="K3279" s="56" t="s">
        <v>52</v>
      </c>
      <c r="L3279" s="56"/>
      <c r="M3279" s="56" t="str">
        <f t="shared" si="102"/>
        <v>TB_MEM_BAD_ACC_EXPLAIN.SHOP_CD</v>
      </c>
      <c r="N3279" s="54" t="str">
        <f t="shared" si="103"/>
        <v>부정적립소명^TB_MEM_BAD_ACC_EXPLAIN^매장코드^SHOP_CD^^VARCHAR2^10^Y^</v>
      </c>
    </row>
    <row r="3280" spans="1:14" x14ac:dyDescent="0.25">
      <c r="A3280" s="56" t="s">
        <v>473</v>
      </c>
      <c r="B3280" s="56"/>
      <c r="C3280" s="56" t="s">
        <v>1196</v>
      </c>
      <c r="D3280" s="56" t="s">
        <v>1197</v>
      </c>
      <c r="E3280" s="56" t="s">
        <v>2882</v>
      </c>
      <c r="F3280" s="56" t="s">
        <v>526</v>
      </c>
      <c r="G3280" s="56"/>
      <c r="H3280" s="56"/>
      <c r="I3280" s="56" t="s">
        <v>110</v>
      </c>
      <c r="J3280" s="56" t="s">
        <v>476</v>
      </c>
      <c r="K3280" s="56" t="s">
        <v>52</v>
      </c>
      <c r="L3280" s="56">
        <v>0</v>
      </c>
      <c r="M3280" s="56" t="str">
        <f t="shared" si="102"/>
        <v>TB_MEM_BAD_ACC_EXPLAIN.SALE_AMT</v>
      </c>
      <c r="N3280" s="54" t="str">
        <f t="shared" si="103"/>
        <v>부정적립소명^TB_MEM_BAD_ACC_EXPLAIN^구매금액^SALE_AMT^^NUMBER^20,5^Y^0</v>
      </c>
    </row>
    <row r="3281" spans="1:14" x14ac:dyDescent="0.25">
      <c r="A3281" s="56" t="s">
        <v>473</v>
      </c>
      <c r="B3281" s="56"/>
      <c r="C3281" s="56" t="s">
        <v>1196</v>
      </c>
      <c r="D3281" s="56" t="s">
        <v>1197</v>
      </c>
      <c r="E3281" s="56" t="s">
        <v>2883</v>
      </c>
      <c r="F3281" s="56" t="s">
        <v>525</v>
      </c>
      <c r="G3281" s="56"/>
      <c r="H3281" s="56"/>
      <c r="I3281" s="56" t="s">
        <v>110</v>
      </c>
      <c r="J3281" s="56" t="s">
        <v>476</v>
      </c>
      <c r="K3281" s="56" t="s">
        <v>52</v>
      </c>
      <c r="L3281" s="56">
        <v>0</v>
      </c>
      <c r="M3281" s="56" t="str">
        <f t="shared" si="102"/>
        <v>TB_MEM_BAD_ACC_EXPLAIN.SALE_CNT</v>
      </c>
      <c r="N3281" s="54" t="str">
        <f t="shared" si="103"/>
        <v>부정적립소명^TB_MEM_BAD_ACC_EXPLAIN^구매건수^SALE_CNT^^NUMBER^20,5^Y^0</v>
      </c>
    </row>
    <row r="3282" spans="1:14" x14ac:dyDescent="0.25">
      <c r="A3282" s="56" t="s">
        <v>473</v>
      </c>
      <c r="B3282" s="56"/>
      <c r="C3282" s="56" t="s">
        <v>1196</v>
      </c>
      <c r="D3282" s="56" t="s">
        <v>1197</v>
      </c>
      <c r="E3282" s="56" t="s">
        <v>2254</v>
      </c>
      <c r="F3282" s="56" t="s">
        <v>2255</v>
      </c>
      <c r="G3282" s="56"/>
      <c r="H3282" s="56"/>
      <c r="I3282" s="56" t="s">
        <v>110</v>
      </c>
      <c r="J3282" s="56" t="s">
        <v>476</v>
      </c>
      <c r="K3282" s="56" t="s">
        <v>52</v>
      </c>
      <c r="L3282" s="56">
        <v>0</v>
      </c>
      <c r="M3282" s="56" t="str">
        <f t="shared" si="102"/>
        <v>TB_MEM_BAD_ACC_EXPLAIN.ACC_POINT_AMT</v>
      </c>
      <c r="N3282" s="54" t="str">
        <f t="shared" si="103"/>
        <v>부정적립소명^TB_MEM_BAD_ACC_EXPLAIN^적립포인트금액^ACC_POINT_AMT^^NUMBER^20,5^Y^0</v>
      </c>
    </row>
    <row r="3283" spans="1:14" x14ac:dyDescent="0.25">
      <c r="A3283" s="56" t="s">
        <v>473</v>
      </c>
      <c r="B3283" s="56"/>
      <c r="C3283" s="56" t="s">
        <v>1196</v>
      </c>
      <c r="D3283" s="56" t="s">
        <v>1197</v>
      </c>
      <c r="E3283" s="56" t="s">
        <v>2884</v>
      </c>
      <c r="F3283" s="56" t="s">
        <v>2407</v>
      </c>
      <c r="G3283" s="56"/>
      <c r="H3283" s="56"/>
      <c r="I3283" s="56" t="s">
        <v>110</v>
      </c>
      <c r="J3283" s="56" t="s">
        <v>476</v>
      </c>
      <c r="K3283" s="56" t="s">
        <v>52</v>
      </c>
      <c r="L3283" s="56">
        <v>0</v>
      </c>
      <c r="M3283" s="56" t="str">
        <f t="shared" si="102"/>
        <v>TB_MEM_BAD_ACC_EXPLAIN.USE_POINT_AMT</v>
      </c>
      <c r="N3283" s="54" t="str">
        <f t="shared" si="103"/>
        <v>부정적립소명^TB_MEM_BAD_ACC_EXPLAIN^사용포인트금액^USE_POINT_AMT^^NUMBER^20,5^Y^0</v>
      </c>
    </row>
    <row r="3284" spans="1:14" x14ac:dyDescent="0.25">
      <c r="A3284" s="56" t="s">
        <v>473</v>
      </c>
      <c r="B3284" s="56"/>
      <c r="C3284" s="56" t="s">
        <v>1196</v>
      </c>
      <c r="D3284" s="56" t="s">
        <v>1197</v>
      </c>
      <c r="E3284" s="56" t="s">
        <v>1358</v>
      </c>
      <c r="F3284" s="56" t="s">
        <v>1359</v>
      </c>
      <c r="G3284" s="56"/>
      <c r="H3284" s="56"/>
      <c r="I3284" s="56" t="s">
        <v>37</v>
      </c>
      <c r="J3284" s="56">
        <v>6</v>
      </c>
      <c r="K3284" s="56"/>
      <c r="L3284" s="56"/>
      <c r="M3284" s="56" t="str">
        <f t="shared" si="102"/>
        <v>TB_MEM_BAD_ACC_EXPLAIN.MNG_DEPT_CD</v>
      </c>
      <c r="N3284" s="54" t="str">
        <f t="shared" si="103"/>
        <v>부정적립소명^TB_MEM_BAD_ACC_EXPLAIN^관리부서코드^MNG_DEPT_CD^^VARCHAR2^6^^</v>
      </c>
    </row>
    <row r="3285" spans="1:14" x14ac:dyDescent="0.25">
      <c r="A3285" s="56" t="s">
        <v>473</v>
      </c>
      <c r="B3285" s="56"/>
      <c r="C3285" s="56" t="s">
        <v>1196</v>
      </c>
      <c r="D3285" s="56" t="s">
        <v>1197</v>
      </c>
      <c r="E3285" s="56" t="s">
        <v>1360</v>
      </c>
      <c r="F3285" s="56" t="s">
        <v>1361</v>
      </c>
      <c r="G3285" s="56"/>
      <c r="H3285" s="56"/>
      <c r="I3285" s="56" t="s">
        <v>37</v>
      </c>
      <c r="J3285" s="56">
        <v>20</v>
      </c>
      <c r="K3285" s="56"/>
      <c r="L3285" s="56"/>
      <c r="M3285" s="56" t="str">
        <f t="shared" si="102"/>
        <v>TB_MEM_BAD_ACC_EXPLAIN.MNG_EMP_NO</v>
      </c>
      <c r="N3285" s="54" t="str">
        <f t="shared" si="103"/>
        <v>부정적립소명^TB_MEM_BAD_ACC_EXPLAIN^관리사원번호^MNG_EMP_NO^^VARCHAR2^20^^</v>
      </c>
    </row>
    <row r="3286" spans="1:14" x14ac:dyDescent="0.25">
      <c r="A3286" s="56" t="s">
        <v>473</v>
      </c>
      <c r="B3286" s="56"/>
      <c r="C3286" s="56" t="s">
        <v>1196</v>
      </c>
      <c r="D3286" s="56" t="s">
        <v>1197</v>
      </c>
      <c r="E3286" s="56" t="s">
        <v>2885</v>
      </c>
      <c r="F3286" s="56" t="s">
        <v>2886</v>
      </c>
      <c r="G3286" s="56"/>
      <c r="H3286" s="56"/>
      <c r="I3286" s="56" t="s">
        <v>37</v>
      </c>
      <c r="J3286" s="56">
        <v>1</v>
      </c>
      <c r="K3286" s="56" t="s">
        <v>52</v>
      </c>
      <c r="L3286" s="56" t="s">
        <v>2082</v>
      </c>
      <c r="M3286" s="56" t="str">
        <f t="shared" si="102"/>
        <v>TB_MEM_BAD_ACC_EXPLAIN.BAD_ACC_YN</v>
      </c>
      <c r="N3286" s="54" t="str">
        <f t="shared" si="103"/>
        <v>부정적립소명^TB_MEM_BAD_ACC_EXPLAIN^부정적립여부^BAD_ACC_YN^^VARCHAR2^1^Y^'N'</v>
      </c>
    </row>
    <row r="3287" spans="1:14" x14ac:dyDescent="0.25">
      <c r="A3287" s="56" t="s">
        <v>473</v>
      </c>
      <c r="B3287" s="56"/>
      <c r="C3287" s="56" t="s">
        <v>1196</v>
      </c>
      <c r="D3287" s="56" t="s">
        <v>1197</v>
      </c>
      <c r="E3287" s="56" t="s">
        <v>837</v>
      </c>
      <c r="F3287" s="56" t="s">
        <v>2887</v>
      </c>
      <c r="G3287" s="56"/>
      <c r="H3287" s="56"/>
      <c r="I3287" s="56" t="s">
        <v>37</v>
      </c>
      <c r="J3287" s="56">
        <v>2000</v>
      </c>
      <c r="K3287" s="56"/>
      <c r="L3287" s="56"/>
      <c r="M3287" s="56" t="str">
        <f t="shared" si="102"/>
        <v>TB_MEM_BAD_ACC_EXPLAIN.SALE_EXPLAN_DESC</v>
      </c>
      <c r="N3287" s="54" t="str">
        <f t="shared" si="103"/>
        <v>부정적립소명^TB_MEM_BAD_ACC_EXPLAIN^영업소명내용^SALE_EXPLAN_DESC^^VARCHAR2^2000^^</v>
      </c>
    </row>
    <row r="3288" spans="1:14" x14ac:dyDescent="0.25">
      <c r="A3288" s="56" t="s">
        <v>473</v>
      </c>
      <c r="B3288" s="56"/>
      <c r="C3288" s="56" t="s">
        <v>1196</v>
      </c>
      <c r="D3288" s="56" t="s">
        <v>1197</v>
      </c>
      <c r="E3288" s="56" t="s">
        <v>2888</v>
      </c>
      <c r="F3288" s="56" t="s">
        <v>2889</v>
      </c>
      <c r="G3288" s="56"/>
      <c r="H3288" s="56"/>
      <c r="I3288" s="56" t="s">
        <v>37</v>
      </c>
      <c r="J3288" s="56">
        <v>3</v>
      </c>
      <c r="K3288" s="56"/>
      <c r="L3288" s="56"/>
      <c r="M3288" s="56" t="str">
        <f t="shared" si="102"/>
        <v>TB_MEM_BAD_ACC_EXPLAIN.BAD_ACC_PROC_DIV_CD</v>
      </c>
      <c r="N3288" s="54" t="str">
        <f t="shared" si="103"/>
        <v>부정적립소명^TB_MEM_BAD_ACC_EXPLAIN^부정적립처리구분코드^BAD_ACC_PROC_DIV_CD^^VARCHAR2^3^^</v>
      </c>
    </row>
    <row r="3289" spans="1:14" x14ac:dyDescent="0.25">
      <c r="A3289" s="56" t="s">
        <v>473</v>
      </c>
      <c r="B3289" s="56"/>
      <c r="C3289" s="56" t="s">
        <v>1196</v>
      </c>
      <c r="D3289" s="56" t="s">
        <v>1197</v>
      </c>
      <c r="E3289" s="56" t="s">
        <v>2890</v>
      </c>
      <c r="F3289" s="56" t="s">
        <v>2891</v>
      </c>
      <c r="G3289" s="56"/>
      <c r="H3289" s="56"/>
      <c r="I3289" s="56" t="s">
        <v>37</v>
      </c>
      <c r="J3289" s="56">
        <v>32</v>
      </c>
      <c r="K3289" s="56"/>
      <c r="L3289" s="56"/>
      <c r="M3289" s="56" t="str">
        <f t="shared" si="102"/>
        <v>TB_MEM_BAD_ACC_EXPLAIN.EXPLAINER_ID</v>
      </c>
      <c r="N3289" s="54" t="str">
        <f t="shared" si="103"/>
        <v>부정적립소명^TB_MEM_BAD_ACC_EXPLAIN^소명자ID^EXPLAINER_ID^^VARCHAR2^32^^</v>
      </c>
    </row>
    <row r="3290" spans="1:14" x14ac:dyDescent="0.25">
      <c r="A3290" s="56" t="s">
        <v>473</v>
      </c>
      <c r="B3290" s="56"/>
      <c r="C3290" s="56" t="s">
        <v>1196</v>
      </c>
      <c r="D3290" s="56" t="s">
        <v>1197</v>
      </c>
      <c r="E3290" s="56" t="s">
        <v>2892</v>
      </c>
      <c r="F3290" s="56" t="s">
        <v>2893</v>
      </c>
      <c r="G3290" s="56"/>
      <c r="H3290" s="56"/>
      <c r="I3290" s="56" t="s">
        <v>37</v>
      </c>
      <c r="J3290" s="56">
        <v>8</v>
      </c>
      <c r="K3290" s="56"/>
      <c r="L3290" s="56"/>
      <c r="M3290" s="56" t="str">
        <f t="shared" si="102"/>
        <v>TB_MEM_BAD_ACC_EXPLAIN.EXPLAIN_DT</v>
      </c>
      <c r="N3290" s="54" t="str">
        <f t="shared" si="103"/>
        <v>부정적립소명^TB_MEM_BAD_ACC_EXPLAIN^소명일자^EXPLAIN_DT^^VARCHAR2^8^^</v>
      </c>
    </row>
    <row r="3291" spans="1:14" x14ac:dyDescent="0.25">
      <c r="A3291" s="56" t="s">
        <v>473</v>
      </c>
      <c r="B3291" s="56"/>
      <c r="C3291" s="56" t="s">
        <v>1196</v>
      </c>
      <c r="D3291" s="56" t="s">
        <v>1197</v>
      </c>
      <c r="E3291" s="56" t="s">
        <v>1716</v>
      </c>
      <c r="F3291" s="56" t="s">
        <v>1717</v>
      </c>
      <c r="G3291" s="56"/>
      <c r="H3291" s="56"/>
      <c r="I3291" s="56" t="s">
        <v>37</v>
      </c>
      <c r="J3291" s="56">
        <v>1</v>
      </c>
      <c r="K3291" s="56" t="s">
        <v>52</v>
      </c>
      <c r="L3291" s="56" t="s">
        <v>2082</v>
      </c>
      <c r="M3291" s="56" t="str">
        <f t="shared" si="102"/>
        <v>TB_MEM_BAD_ACC_EXPLAIN.PROC_YN</v>
      </c>
      <c r="N3291" s="54" t="str">
        <f t="shared" si="103"/>
        <v>부정적립소명^TB_MEM_BAD_ACC_EXPLAIN^처리여부^PROC_YN^^VARCHAR2^1^Y^'N'</v>
      </c>
    </row>
    <row r="3292" spans="1:14" x14ac:dyDescent="0.25">
      <c r="A3292" s="56" t="s">
        <v>473</v>
      </c>
      <c r="B3292" s="56"/>
      <c r="C3292" s="56" t="s">
        <v>1196</v>
      </c>
      <c r="D3292" s="56" t="s">
        <v>1197</v>
      </c>
      <c r="E3292" s="56" t="s">
        <v>2044</v>
      </c>
      <c r="F3292" s="56" t="s">
        <v>2045</v>
      </c>
      <c r="G3292" s="56"/>
      <c r="H3292" s="56"/>
      <c r="I3292" s="56" t="s">
        <v>37</v>
      </c>
      <c r="J3292" s="56">
        <v>14</v>
      </c>
      <c r="K3292" s="56"/>
      <c r="L3292" s="56"/>
      <c r="M3292" s="56" t="str">
        <f t="shared" si="102"/>
        <v>TB_MEM_BAD_ACC_EXPLAIN.PROC_DTM</v>
      </c>
      <c r="N3292" s="54" t="str">
        <f t="shared" si="103"/>
        <v>부정적립소명^TB_MEM_BAD_ACC_EXPLAIN^처리일시^PROC_DTM^^VARCHAR2^14^^</v>
      </c>
    </row>
    <row r="3293" spans="1:14" x14ac:dyDescent="0.25">
      <c r="A3293" s="56" t="s">
        <v>473</v>
      </c>
      <c r="B3293" s="56"/>
      <c r="C3293" s="56" t="s">
        <v>1196</v>
      </c>
      <c r="D3293" s="56" t="s">
        <v>1197</v>
      </c>
      <c r="E3293" s="56" t="s">
        <v>2040</v>
      </c>
      <c r="F3293" s="56" t="s">
        <v>2041</v>
      </c>
      <c r="G3293" s="56"/>
      <c r="H3293" s="56"/>
      <c r="I3293" s="56" t="s">
        <v>37</v>
      </c>
      <c r="J3293" s="56">
        <v>32</v>
      </c>
      <c r="K3293" s="56"/>
      <c r="L3293" s="56"/>
      <c r="M3293" s="56" t="str">
        <f t="shared" si="102"/>
        <v>TB_MEM_BAD_ACC_EXPLAIN.PROC_ID</v>
      </c>
      <c r="N3293" s="54" t="str">
        <f t="shared" si="103"/>
        <v>부정적립소명^TB_MEM_BAD_ACC_EXPLAIN^처리ID^PROC_ID^^VARCHAR2^32^^</v>
      </c>
    </row>
    <row r="3294" spans="1:14" x14ac:dyDescent="0.25">
      <c r="A3294" s="56" t="s">
        <v>473</v>
      </c>
      <c r="B3294" s="56"/>
      <c r="C3294" s="56" t="s">
        <v>1196</v>
      </c>
      <c r="D3294" s="56" t="s">
        <v>1197</v>
      </c>
      <c r="E3294" s="56" t="s">
        <v>53</v>
      </c>
      <c r="F3294" s="56" t="s">
        <v>54</v>
      </c>
      <c r="G3294" s="56"/>
      <c r="H3294" s="56"/>
      <c r="I3294" s="56" t="s">
        <v>37</v>
      </c>
      <c r="J3294" s="56">
        <v>14</v>
      </c>
      <c r="K3294" s="56" t="s">
        <v>52</v>
      </c>
      <c r="L3294" s="56"/>
      <c r="M3294" s="56" t="str">
        <f t="shared" si="102"/>
        <v>TB_MEM_BAD_ACC_EXPLAIN.REG_DTM</v>
      </c>
      <c r="N3294" s="54" t="str">
        <f t="shared" si="103"/>
        <v>부정적립소명^TB_MEM_BAD_ACC_EXPLAIN^등록일시^REG_DTM^^VARCHAR2^14^Y^</v>
      </c>
    </row>
    <row r="3295" spans="1:14" x14ac:dyDescent="0.25">
      <c r="A3295" s="56" t="s">
        <v>473</v>
      </c>
      <c r="B3295" s="56"/>
      <c r="C3295" s="56" t="s">
        <v>1196</v>
      </c>
      <c r="D3295" s="56" t="s">
        <v>1197</v>
      </c>
      <c r="E3295" s="56" t="s">
        <v>55</v>
      </c>
      <c r="F3295" s="56" t="s">
        <v>56</v>
      </c>
      <c r="G3295" s="56"/>
      <c r="H3295" s="56"/>
      <c r="I3295" s="56" t="s">
        <v>37</v>
      </c>
      <c r="J3295" s="56">
        <v>32</v>
      </c>
      <c r="K3295" s="56" t="s">
        <v>52</v>
      </c>
      <c r="L3295" s="56"/>
      <c r="M3295" s="56" t="str">
        <f t="shared" si="102"/>
        <v>TB_MEM_BAD_ACC_EXPLAIN.REGR_ID</v>
      </c>
      <c r="N3295" s="54" t="str">
        <f t="shared" si="103"/>
        <v>부정적립소명^TB_MEM_BAD_ACC_EXPLAIN^등록자ID^REGR_ID^^VARCHAR2^32^Y^</v>
      </c>
    </row>
    <row r="3296" spans="1:14" x14ac:dyDescent="0.25">
      <c r="A3296" s="56" t="s">
        <v>473</v>
      </c>
      <c r="B3296" s="56"/>
      <c r="C3296" s="56" t="s">
        <v>1196</v>
      </c>
      <c r="D3296" s="56" t="s">
        <v>1197</v>
      </c>
      <c r="E3296" s="56" t="s">
        <v>57</v>
      </c>
      <c r="F3296" s="56" t="s">
        <v>58</v>
      </c>
      <c r="G3296" s="56"/>
      <c r="H3296" s="56"/>
      <c r="I3296" s="56" t="s">
        <v>37</v>
      </c>
      <c r="J3296" s="56">
        <v>14</v>
      </c>
      <c r="K3296" s="56" t="s">
        <v>52</v>
      </c>
      <c r="L3296" s="56"/>
      <c r="M3296" s="56" t="str">
        <f t="shared" si="102"/>
        <v>TB_MEM_BAD_ACC_EXPLAIN.MOD_DTM</v>
      </c>
      <c r="N3296" s="54" t="str">
        <f t="shared" si="103"/>
        <v>부정적립소명^TB_MEM_BAD_ACC_EXPLAIN^수정일시^MOD_DTM^^VARCHAR2^14^Y^</v>
      </c>
    </row>
    <row r="3297" spans="1:14" x14ac:dyDescent="0.25">
      <c r="A3297" s="56" t="s">
        <v>473</v>
      </c>
      <c r="B3297" s="56"/>
      <c r="C3297" s="56" t="s">
        <v>1196</v>
      </c>
      <c r="D3297" s="56" t="s">
        <v>1197</v>
      </c>
      <c r="E3297" s="56" t="s">
        <v>59</v>
      </c>
      <c r="F3297" s="56" t="s">
        <v>60</v>
      </c>
      <c r="G3297" s="56"/>
      <c r="H3297" s="56"/>
      <c r="I3297" s="56" t="s">
        <v>37</v>
      </c>
      <c r="J3297" s="56">
        <v>32</v>
      </c>
      <c r="K3297" s="56" t="s">
        <v>52</v>
      </c>
      <c r="L3297" s="56"/>
      <c r="M3297" s="56" t="str">
        <f t="shared" si="102"/>
        <v>TB_MEM_BAD_ACC_EXPLAIN.MODR_ID</v>
      </c>
      <c r="N3297" s="54" t="str">
        <f t="shared" si="103"/>
        <v>부정적립소명^TB_MEM_BAD_ACC_EXPLAIN^수정자ID^MODR_ID^^VARCHAR2^32^Y^</v>
      </c>
    </row>
    <row r="3298" spans="1:14" x14ac:dyDescent="0.25">
      <c r="A3298" s="56" t="s">
        <v>473</v>
      </c>
      <c r="B3298" s="56"/>
      <c r="C3298" s="56" t="s">
        <v>3457</v>
      </c>
      <c r="D3298" s="56" t="s">
        <v>3458</v>
      </c>
      <c r="E3298" s="56" t="s">
        <v>848</v>
      </c>
      <c r="F3298" s="56" t="s">
        <v>859</v>
      </c>
      <c r="G3298" s="56" t="s">
        <v>52</v>
      </c>
      <c r="H3298" s="56"/>
      <c r="I3298" s="56" t="s">
        <v>37</v>
      </c>
      <c r="J3298" s="56">
        <v>6</v>
      </c>
      <c r="K3298" s="56" t="s">
        <v>52</v>
      </c>
      <c r="L3298" s="56"/>
      <c r="M3298" s="56" t="str">
        <f t="shared" si="102"/>
        <v>TB_MEM_MM_MEM_GRADE.REG_YM</v>
      </c>
      <c r="N3298" s="54" t="str">
        <f t="shared" si="103"/>
        <v>월회원등급^TB_MEM_MM_MEM_GRADE^등록년월^REG_YM^Y^VARCHAR2^6^Y^</v>
      </c>
    </row>
    <row r="3299" spans="1:14" x14ac:dyDescent="0.25">
      <c r="A3299" s="56" t="s">
        <v>473</v>
      </c>
      <c r="B3299" s="56"/>
      <c r="C3299" s="56" t="s">
        <v>3457</v>
      </c>
      <c r="D3299" s="56" t="s">
        <v>3458</v>
      </c>
      <c r="E3299" s="56" t="s">
        <v>849</v>
      </c>
      <c r="F3299" s="56" t="s">
        <v>860</v>
      </c>
      <c r="G3299" s="56" t="s">
        <v>52</v>
      </c>
      <c r="H3299" s="56"/>
      <c r="I3299" s="56" t="s">
        <v>37</v>
      </c>
      <c r="J3299" s="56">
        <v>3</v>
      </c>
      <c r="K3299" s="56" t="s">
        <v>52</v>
      </c>
      <c r="L3299" s="56"/>
      <c r="M3299" s="56" t="str">
        <f t="shared" si="102"/>
        <v>TB_MEM_MM_MEM_GRADE.SHOP_DIV_CD</v>
      </c>
      <c r="N3299" s="54" t="str">
        <f t="shared" si="103"/>
        <v>월회원등급^TB_MEM_MM_MEM_GRADE^매장구분코드^SHOP_DIV_CD^Y^VARCHAR2^3^Y^</v>
      </c>
    </row>
    <row r="3300" spans="1:14" x14ac:dyDescent="0.25">
      <c r="A3300" s="56" t="s">
        <v>473</v>
      </c>
      <c r="B3300" s="56"/>
      <c r="C3300" s="56" t="s">
        <v>3457</v>
      </c>
      <c r="D3300" s="56" t="s">
        <v>3458</v>
      </c>
      <c r="E3300" s="56" t="s">
        <v>472</v>
      </c>
      <c r="F3300" s="56" t="s">
        <v>64</v>
      </c>
      <c r="G3300" s="56" t="s">
        <v>52</v>
      </c>
      <c r="H3300" s="56"/>
      <c r="I3300" s="56" t="s">
        <v>37</v>
      </c>
      <c r="J3300" s="56">
        <v>10</v>
      </c>
      <c r="K3300" s="56" t="s">
        <v>52</v>
      </c>
      <c r="L3300" s="56"/>
      <c r="M3300" s="56" t="str">
        <f t="shared" si="102"/>
        <v>TB_MEM_MM_MEM_GRADE.SHOP_CD</v>
      </c>
      <c r="N3300" s="54" t="str">
        <f t="shared" si="103"/>
        <v>월회원등급^TB_MEM_MM_MEM_GRADE^매장코드^SHOP_CD^Y^VARCHAR2^10^Y^</v>
      </c>
    </row>
    <row r="3301" spans="1:14" x14ac:dyDescent="0.25">
      <c r="A3301" s="56" t="s">
        <v>473</v>
      </c>
      <c r="B3301" s="56"/>
      <c r="C3301" s="56" t="s">
        <v>3457</v>
      </c>
      <c r="D3301" s="56" t="s">
        <v>3458</v>
      </c>
      <c r="E3301" s="56" t="s">
        <v>850</v>
      </c>
      <c r="F3301" s="56" t="s">
        <v>474</v>
      </c>
      <c r="G3301" s="56" t="s">
        <v>52</v>
      </c>
      <c r="H3301" s="56"/>
      <c r="I3301" s="56" t="s">
        <v>37</v>
      </c>
      <c r="J3301" s="56">
        <v>10</v>
      </c>
      <c r="K3301" s="56" t="s">
        <v>52</v>
      </c>
      <c r="L3301" s="56" t="s">
        <v>2352</v>
      </c>
      <c r="M3301" s="56" t="str">
        <f t="shared" si="102"/>
        <v>TB_MEM_MM_MEM_GRADE.MEM_GRADE_CD</v>
      </c>
      <c r="N3301" s="54" t="str">
        <f t="shared" si="103"/>
        <v>월회원등급^TB_MEM_MM_MEM_GRADE^회원등급코드^MEM_GRADE_CD^Y^VARCHAR2^10^Y^'-'</v>
      </c>
    </row>
    <row r="3302" spans="1:14" x14ac:dyDescent="0.25">
      <c r="A3302" s="56" t="s">
        <v>473</v>
      </c>
      <c r="B3302" s="56"/>
      <c r="C3302" s="56" t="s">
        <v>3457</v>
      </c>
      <c r="D3302" s="56" t="s">
        <v>3458</v>
      </c>
      <c r="E3302" s="56" t="s">
        <v>2353</v>
      </c>
      <c r="F3302" s="56" t="s">
        <v>2354</v>
      </c>
      <c r="G3302" s="56" t="s">
        <v>52</v>
      </c>
      <c r="H3302" s="56"/>
      <c r="I3302" s="56" t="s">
        <v>37</v>
      </c>
      <c r="J3302" s="56">
        <v>1</v>
      </c>
      <c r="K3302" s="56" t="s">
        <v>52</v>
      </c>
      <c r="L3302" s="56" t="s">
        <v>2082</v>
      </c>
      <c r="M3302" s="56" t="str">
        <f t="shared" si="102"/>
        <v>TB_MEM_MM_MEM_GRADE.NEW_YN</v>
      </c>
      <c r="N3302" s="54" t="str">
        <f t="shared" si="103"/>
        <v>월회원등급^TB_MEM_MM_MEM_GRADE^신규여부^NEW_YN^Y^VARCHAR2^1^Y^'N'</v>
      </c>
    </row>
    <row r="3303" spans="1:14" x14ac:dyDescent="0.25">
      <c r="A3303" s="56" t="s">
        <v>473</v>
      </c>
      <c r="B3303" s="56"/>
      <c r="C3303" s="56" t="s">
        <v>3457</v>
      </c>
      <c r="D3303" s="56" t="s">
        <v>3458</v>
      </c>
      <c r="E3303" s="56" t="s">
        <v>3451</v>
      </c>
      <c r="F3303" s="56" t="s">
        <v>2288</v>
      </c>
      <c r="G3303" s="56"/>
      <c r="H3303" s="56"/>
      <c r="I3303" s="56" t="s">
        <v>110</v>
      </c>
      <c r="J3303" s="56" t="s">
        <v>476</v>
      </c>
      <c r="K3303" s="56" t="s">
        <v>52</v>
      </c>
      <c r="L3303" s="56">
        <v>0</v>
      </c>
      <c r="M3303" s="56" t="str">
        <f t="shared" si="102"/>
        <v>TB_MEM_MM_MEM_GRADE.MEM_CNT</v>
      </c>
      <c r="N3303" s="54" t="str">
        <f t="shared" si="103"/>
        <v>월회원등급^TB_MEM_MM_MEM_GRADE^회원수^MEM_CNT^^NUMBER^20,5^Y^0</v>
      </c>
    </row>
    <row r="3304" spans="1:14" x14ac:dyDescent="0.25">
      <c r="A3304" s="56" t="s">
        <v>473</v>
      </c>
      <c r="B3304" s="56"/>
      <c r="C3304" s="56" t="s">
        <v>3457</v>
      </c>
      <c r="D3304" s="56" t="s">
        <v>3458</v>
      </c>
      <c r="E3304" s="56" t="s">
        <v>53</v>
      </c>
      <c r="F3304" s="56" t="s">
        <v>54</v>
      </c>
      <c r="G3304" s="56"/>
      <c r="H3304" s="56"/>
      <c r="I3304" s="56" t="s">
        <v>37</v>
      </c>
      <c r="J3304" s="56">
        <v>14</v>
      </c>
      <c r="K3304" s="56" t="s">
        <v>52</v>
      </c>
      <c r="L3304" s="56"/>
      <c r="M3304" s="56" t="str">
        <f t="shared" si="102"/>
        <v>TB_MEM_MM_MEM_GRADE.REG_DTM</v>
      </c>
      <c r="N3304" s="54" t="str">
        <f t="shared" si="103"/>
        <v>월회원등급^TB_MEM_MM_MEM_GRADE^등록일시^REG_DTM^^VARCHAR2^14^Y^</v>
      </c>
    </row>
    <row r="3305" spans="1:14" x14ac:dyDescent="0.25">
      <c r="A3305" s="56" t="s">
        <v>473</v>
      </c>
      <c r="B3305" s="56"/>
      <c r="C3305" s="56" t="s">
        <v>3457</v>
      </c>
      <c r="D3305" s="56" t="s">
        <v>3458</v>
      </c>
      <c r="E3305" s="56" t="s">
        <v>55</v>
      </c>
      <c r="F3305" s="56" t="s">
        <v>56</v>
      </c>
      <c r="G3305" s="56"/>
      <c r="H3305" s="56"/>
      <c r="I3305" s="56" t="s">
        <v>37</v>
      </c>
      <c r="J3305" s="56">
        <v>32</v>
      </c>
      <c r="K3305" s="56" t="s">
        <v>52</v>
      </c>
      <c r="L3305" s="56"/>
      <c r="M3305" s="56" t="str">
        <f t="shared" si="102"/>
        <v>TB_MEM_MM_MEM_GRADE.REGR_ID</v>
      </c>
      <c r="N3305" s="54" t="str">
        <f t="shared" si="103"/>
        <v>월회원등급^TB_MEM_MM_MEM_GRADE^등록자ID^REGR_ID^^VARCHAR2^32^Y^</v>
      </c>
    </row>
    <row r="3306" spans="1:14" x14ac:dyDescent="0.25">
      <c r="A3306" s="56" t="s">
        <v>473</v>
      </c>
      <c r="B3306" s="56"/>
      <c r="C3306" s="56" t="s">
        <v>3457</v>
      </c>
      <c r="D3306" s="56" t="s">
        <v>3458</v>
      </c>
      <c r="E3306" s="56" t="s">
        <v>57</v>
      </c>
      <c r="F3306" s="56" t="s">
        <v>58</v>
      </c>
      <c r="G3306" s="56"/>
      <c r="H3306" s="56"/>
      <c r="I3306" s="56" t="s">
        <v>37</v>
      </c>
      <c r="J3306" s="56">
        <v>14</v>
      </c>
      <c r="K3306" s="56" t="s">
        <v>52</v>
      </c>
      <c r="L3306" s="56"/>
      <c r="M3306" s="56" t="str">
        <f t="shared" si="102"/>
        <v>TB_MEM_MM_MEM_GRADE.MOD_DTM</v>
      </c>
      <c r="N3306" s="54" t="str">
        <f t="shared" si="103"/>
        <v>월회원등급^TB_MEM_MM_MEM_GRADE^수정일시^MOD_DTM^^VARCHAR2^14^Y^</v>
      </c>
    </row>
    <row r="3307" spans="1:14" x14ac:dyDescent="0.25">
      <c r="A3307" s="56" t="s">
        <v>473</v>
      </c>
      <c r="B3307" s="56"/>
      <c r="C3307" s="56" t="s">
        <v>3457</v>
      </c>
      <c r="D3307" s="56" t="s">
        <v>3458</v>
      </c>
      <c r="E3307" s="56" t="s">
        <v>59</v>
      </c>
      <c r="F3307" s="56" t="s">
        <v>60</v>
      </c>
      <c r="G3307" s="56"/>
      <c r="H3307" s="56"/>
      <c r="I3307" s="56" t="s">
        <v>37</v>
      </c>
      <c r="J3307" s="56">
        <v>32</v>
      </c>
      <c r="K3307" s="56" t="s">
        <v>52</v>
      </c>
      <c r="L3307" s="56"/>
      <c r="M3307" s="56" t="str">
        <f t="shared" si="102"/>
        <v>TB_MEM_MM_MEM_GRADE.MODR_ID</v>
      </c>
      <c r="N3307" s="54" t="str">
        <f t="shared" si="103"/>
        <v>월회원등급^TB_MEM_MM_MEM_GRADE^수정자ID^MODR_ID^^VARCHAR2^32^Y^</v>
      </c>
    </row>
    <row r="3308" spans="1:14" x14ac:dyDescent="0.25">
      <c r="A3308" s="56" t="s">
        <v>473</v>
      </c>
      <c r="B3308" s="56"/>
      <c r="C3308" s="56" t="s">
        <v>3459</v>
      </c>
      <c r="D3308" s="56" t="s">
        <v>3460</v>
      </c>
      <c r="E3308" s="56" t="s">
        <v>848</v>
      </c>
      <c r="F3308" s="56" t="s">
        <v>859</v>
      </c>
      <c r="G3308" s="56" t="s">
        <v>52</v>
      </c>
      <c r="H3308" s="56"/>
      <c r="I3308" s="56" t="s">
        <v>37</v>
      </c>
      <c r="J3308" s="56">
        <v>6</v>
      </c>
      <c r="K3308" s="56" t="s">
        <v>52</v>
      </c>
      <c r="L3308" s="56"/>
      <c r="M3308" s="56" t="str">
        <f t="shared" si="102"/>
        <v>TB_MEM_MM_MEM_SEX.REG_YM</v>
      </c>
      <c r="N3308" s="54" t="str">
        <f t="shared" si="103"/>
        <v>월회원성별^TB_MEM_MM_MEM_SEX^등록년월^REG_YM^Y^VARCHAR2^6^Y^</v>
      </c>
    </row>
    <row r="3309" spans="1:14" x14ac:dyDescent="0.25">
      <c r="A3309" s="56" t="s">
        <v>473</v>
      </c>
      <c r="B3309" s="56"/>
      <c r="C3309" s="56" t="s">
        <v>3459</v>
      </c>
      <c r="D3309" s="56" t="s">
        <v>3460</v>
      </c>
      <c r="E3309" s="56" t="s">
        <v>849</v>
      </c>
      <c r="F3309" s="56" t="s">
        <v>860</v>
      </c>
      <c r="G3309" s="56" t="s">
        <v>52</v>
      </c>
      <c r="H3309" s="56"/>
      <c r="I3309" s="56" t="s">
        <v>37</v>
      </c>
      <c r="J3309" s="56">
        <v>3</v>
      </c>
      <c r="K3309" s="56" t="s">
        <v>52</v>
      </c>
      <c r="L3309" s="56"/>
      <c r="M3309" s="56" t="str">
        <f t="shared" si="102"/>
        <v>TB_MEM_MM_MEM_SEX.SHOP_DIV_CD</v>
      </c>
      <c r="N3309" s="54" t="str">
        <f t="shared" si="103"/>
        <v>월회원성별^TB_MEM_MM_MEM_SEX^매장구분코드^SHOP_DIV_CD^Y^VARCHAR2^3^Y^</v>
      </c>
    </row>
    <row r="3310" spans="1:14" x14ac:dyDescent="0.25">
      <c r="A3310" s="56" t="s">
        <v>473</v>
      </c>
      <c r="B3310" s="56"/>
      <c r="C3310" s="56" t="s">
        <v>3459</v>
      </c>
      <c r="D3310" s="56" t="s">
        <v>3460</v>
      </c>
      <c r="E3310" s="56" t="s">
        <v>472</v>
      </c>
      <c r="F3310" s="56" t="s">
        <v>64</v>
      </c>
      <c r="G3310" s="56" t="s">
        <v>52</v>
      </c>
      <c r="H3310" s="56"/>
      <c r="I3310" s="56" t="s">
        <v>37</v>
      </c>
      <c r="J3310" s="56">
        <v>10</v>
      </c>
      <c r="K3310" s="56" t="s">
        <v>52</v>
      </c>
      <c r="L3310" s="56"/>
      <c r="M3310" s="56" t="str">
        <f t="shared" si="102"/>
        <v>TB_MEM_MM_MEM_SEX.SHOP_CD</v>
      </c>
      <c r="N3310" s="54" t="str">
        <f t="shared" si="103"/>
        <v>월회원성별^TB_MEM_MM_MEM_SEX^매장코드^SHOP_CD^Y^VARCHAR2^10^Y^</v>
      </c>
    </row>
    <row r="3311" spans="1:14" x14ac:dyDescent="0.25">
      <c r="A3311" s="56" t="s">
        <v>473</v>
      </c>
      <c r="B3311" s="56"/>
      <c r="C3311" s="56" t="s">
        <v>3459</v>
      </c>
      <c r="D3311" s="56" t="s">
        <v>3460</v>
      </c>
      <c r="E3311" s="56" t="s">
        <v>852</v>
      </c>
      <c r="F3311" s="56" t="s">
        <v>862</v>
      </c>
      <c r="G3311" s="56" t="s">
        <v>52</v>
      </c>
      <c r="H3311" s="56"/>
      <c r="I3311" s="56" t="s">
        <v>37</v>
      </c>
      <c r="J3311" s="56">
        <v>10</v>
      </c>
      <c r="K3311" s="56" t="s">
        <v>52</v>
      </c>
      <c r="L3311" s="56" t="s">
        <v>2352</v>
      </c>
      <c r="M3311" s="56" t="str">
        <f t="shared" si="102"/>
        <v>TB_MEM_MM_MEM_SEX.SEX_CD</v>
      </c>
      <c r="N3311" s="54" t="str">
        <f t="shared" si="103"/>
        <v>월회원성별^TB_MEM_MM_MEM_SEX^성별코드^SEX_CD^Y^VARCHAR2^10^Y^'-'</v>
      </c>
    </row>
    <row r="3312" spans="1:14" x14ac:dyDescent="0.25">
      <c r="A3312" s="56" t="s">
        <v>473</v>
      </c>
      <c r="B3312" s="56"/>
      <c r="C3312" s="56" t="s">
        <v>3459</v>
      </c>
      <c r="D3312" s="56" t="s">
        <v>3460</v>
      </c>
      <c r="E3312" s="56" t="s">
        <v>2353</v>
      </c>
      <c r="F3312" s="56" t="s">
        <v>2354</v>
      </c>
      <c r="G3312" s="56" t="s">
        <v>52</v>
      </c>
      <c r="H3312" s="56"/>
      <c r="I3312" s="56" t="s">
        <v>37</v>
      </c>
      <c r="J3312" s="56">
        <v>1</v>
      </c>
      <c r="K3312" s="56" t="s">
        <v>52</v>
      </c>
      <c r="L3312" s="56" t="s">
        <v>2082</v>
      </c>
      <c r="M3312" s="56" t="str">
        <f t="shared" si="102"/>
        <v>TB_MEM_MM_MEM_SEX.NEW_YN</v>
      </c>
      <c r="N3312" s="54" t="str">
        <f t="shared" si="103"/>
        <v>월회원성별^TB_MEM_MM_MEM_SEX^신규여부^NEW_YN^Y^VARCHAR2^1^Y^'N'</v>
      </c>
    </row>
    <row r="3313" spans="1:14" x14ac:dyDescent="0.25">
      <c r="A3313" s="56" t="s">
        <v>473</v>
      </c>
      <c r="B3313" s="56"/>
      <c r="C3313" s="56" t="s">
        <v>3459</v>
      </c>
      <c r="D3313" s="56" t="s">
        <v>3460</v>
      </c>
      <c r="E3313" s="56" t="s">
        <v>3451</v>
      </c>
      <c r="F3313" s="56" t="s">
        <v>2288</v>
      </c>
      <c r="G3313" s="56"/>
      <c r="H3313" s="56"/>
      <c r="I3313" s="56" t="s">
        <v>110</v>
      </c>
      <c r="J3313" s="56" t="s">
        <v>476</v>
      </c>
      <c r="K3313" s="56" t="s">
        <v>52</v>
      </c>
      <c r="L3313" s="56">
        <v>0</v>
      </c>
      <c r="M3313" s="56" t="str">
        <f t="shared" ref="M3313:M3376" si="104">CONCATENATE(D3313,".",F3313)</f>
        <v>TB_MEM_MM_MEM_SEX.MEM_CNT</v>
      </c>
      <c r="N3313" s="54" t="str">
        <f t="shared" si="103"/>
        <v>월회원성별^TB_MEM_MM_MEM_SEX^회원수^MEM_CNT^^NUMBER^20,5^Y^0</v>
      </c>
    </row>
    <row r="3314" spans="1:14" x14ac:dyDescent="0.25">
      <c r="A3314" s="56" t="s">
        <v>473</v>
      </c>
      <c r="B3314" s="56"/>
      <c r="C3314" s="56" t="s">
        <v>3459</v>
      </c>
      <c r="D3314" s="56" t="s">
        <v>3460</v>
      </c>
      <c r="E3314" s="56" t="s">
        <v>53</v>
      </c>
      <c r="F3314" s="56" t="s">
        <v>54</v>
      </c>
      <c r="G3314" s="56"/>
      <c r="H3314" s="56"/>
      <c r="I3314" s="56" t="s">
        <v>37</v>
      </c>
      <c r="J3314" s="56">
        <v>14</v>
      </c>
      <c r="K3314" s="56" t="s">
        <v>52</v>
      </c>
      <c r="L3314" s="56"/>
      <c r="M3314" s="56" t="str">
        <f t="shared" si="104"/>
        <v>TB_MEM_MM_MEM_SEX.REG_DTM</v>
      </c>
      <c r="N3314" s="54" t="str">
        <f t="shared" si="103"/>
        <v>월회원성별^TB_MEM_MM_MEM_SEX^등록일시^REG_DTM^^VARCHAR2^14^Y^</v>
      </c>
    </row>
    <row r="3315" spans="1:14" x14ac:dyDescent="0.25">
      <c r="A3315" s="56" t="s">
        <v>473</v>
      </c>
      <c r="B3315" s="56"/>
      <c r="C3315" s="56" t="s">
        <v>3459</v>
      </c>
      <c r="D3315" s="56" t="s">
        <v>3460</v>
      </c>
      <c r="E3315" s="56" t="s">
        <v>55</v>
      </c>
      <c r="F3315" s="56" t="s">
        <v>56</v>
      </c>
      <c r="G3315" s="56"/>
      <c r="H3315" s="56"/>
      <c r="I3315" s="56" t="s">
        <v>37</v>
      </c>
      <c r="J3315" s="56">
        <v>32</v>
      </c>
      <c r="K3315" s="56" t="s">
        <v>52</v>
      </c>
      <c r="L3315" s="56"/>
      <c r="M3315" s="56" t="str">
        <f t="shared" si="104"/>
        <v>TB_MEM_MM_MEM_SEX.REGR_ID</v>
      </c>
      <c r="N3315" s="54" t="str">
        <f t="shared" si="103"/>
        <v>월회원성별^TB_MEM_MM_MEM_SEX^등록자ID^REGR_ID^^VARCHAR2^32^Y^</v>
      </c>
    </row>
    <row r="3316" spans="1:14" x14ac:dyDescent="0.25">
      <c r="A3316" s="56" t="s">
        <v>473</v>
      </c>
      <c r="B3316" s="56"/>
      <c r="C3316" s="56" t="s">
        <v>3459</v>
      </c>
      <c r="D3316" s="56" t="s">
        <v>3460</v>
      </c>
      <c r="E3316" s="56" t="s">
        <v>57</v>
      </c>
      <c r="F3316" s="56" t="s">
        <v>58</v>
      </c>
      <c r="G3316" s="56"/>
      <c r="H3316" s="56"/>
      <c r="I3316" s="56" t="s">
        <v>37</v>
      </c>
      <c r="J3316" s="56">
        <v>14</v>
      </c>
      <c r="K3316" s="56" t="s">
        <v>52</v>
      </c>
      <c r="L3316" s="56"/>
      <c r="M3316" s="56" t="str">
        <f t="shared" si="104"/>
        <v>TB_MEM_MM_MEM_SEX.MOD_DTM</v>
      </c>
      <c r="N3316" s="54" t="str">
        <f t="shared" si="103"/>
        <v>월회원성별^TB_MEM_MM_MEM_SEX^수정일시^MOD_DTM^^VARCHAR2^14^Y^</v>
      </c>
    </row>
    <row r="3317" spans="1:14" x14ac:dyDescent="0.25">
      <c r="A3317" s="56" t="s">
        <v>473</v>
      </c>
      <c r="B3317" s="56"/>
      <c r="C3317" s="56" t="s">
        <v>3459</v>
      </c>
      <c r="D3317" s="56" t="s">
        <v>3460</v>
      </c>
      <c r="E3317" s="56" t="s">
        <v>59</v>
      </c>
      <c r="F3317" s="56" t="s">
        <v>60</v>
      </c>
      <c r="G3317" s="56"/>
      <c r="H3317" s="56"/>
      <c r="I3317" s="56" t="s">
        <v>37</v>
      </c>
      <c r="J3317" s="56">
        <v>32</v>
      </c>
      <c r="K3317" s="56" t="s">
        <v>52</v>
      </c>
      <c r="L3317" s="56"/>
      <c r="M3317" s="56" t="str">
        <f t="shared" si="104"/>
        <v>TB_MEM_MM_MEM_SEX.MODR_ID</v>
      </c>
      <c r="N3317" s="54" t="str">
        <f t="shared" si="103"/>
        <v>월회원성별^TB_MEM_MM_MEM_SEX^수정자ID^MODR_ID^^VARCHAR2^32^Y^</v>
      </c>
    </row>
    <row r="3318" spans="1:14" x14ac:dyDescent="0.25">
      <c r="A3318" s="56" t="s">
        <v>473</v>
      </c>
      <c r="B3318" s="56"/>
      <c r="C3318" s="56" t="s">
        <v>3455</v>
      </c>
      <c r="D3318" s="56" t="s">
        <v>3456</v>
      </c>
      <c r="E3318" s="56" t="s">
        <v>848</v>
      </c>
      <c r="F3318" s="56" t="s">
        <v>859</v>
      </c>
      <c r="G3318" s="56" t="s">
        <v>52</v>
      </c>
      <c r="H3318" s="56"/>
      <c r="I3318" s="56" t="s">
        <v>37</v>
      </c>
      <c r="J3318" s="56">
        <v>6</v>
      </c>
      <c r="K3318" s="56" t="s">
        <v>52</v>
      </c>
      <c r="L3318" s="56"/>
      <c r="M3318" s="56" t="str">
        <f t="shared" si="104"/>
        <v>TB_MEM_MM_MEM_AGE.REG_YM</v>
      </c>
      <c r="N3318" s="54" t="str">
        <f t="shared" si="103"/>
        <v>월회원연령^TB_MEM_MM_MEM_AGE^등록년월^REG_YM^Y^VARCHAR2^6^Y^</v>
      </c>
    </row>
    <row r="3319" spans="1:14" x14ac:dyDescent="0.25">
      <c r="A3319" s="56" t="s">
        <v>473</v>
      </c>
      <c r="B3319" s="56"/>
      <c r="C3319" s="56" t="s">
        <v>3455</v>
      </c>
      <c r="D3319" s="56" t="s">
        <v>3456</v>
      </c>
      <c r="E3319" s="56" t="s">
        <v>849</v>
      </c>
      <c r="F3319" s="56" t="s">
        <v>860</v>
      </c>
      <c r="G3319" s="56" t="s">
        <v>52</v>
      </c>
      <c r="H3319" s="56"/>
      <c r="I3319" s="56" t="s">
        <v>37</v>
      </c>
      <c r="J3319" s="56">
        <v>3</v>
      </c>
      <c r="K3319" s="56" t="s">
        <v>52</v>
      </c>
      <c r="L3319" s="56"/>
      <c r="M3319" s="56" t="str">
        <f t="shared" si="104"/>
        <v>TB_MEM_MM_MEM_AGE.SHOP_DIV_CD</v>
      </c>
      <c r="N3319" s="54" t="str">
        <f t="shared" si="103"/>
        <v>월회원연령^TB_MEM_MM_MEM_AGE^매장구분코드^SHOP_DIV_CD^Y^VARCHAR2^3^Y^</v>
      </c>
    </row>
    <row r="3320" spans="1:14" x14ac:dyDescent="0.25">
      <c r="A3320" s="56" t="s">
        <v>473</v>
      </c>
      <c r="B3320" s="56"/>
      <c r="C3320" s="56" t="s">
        <v>3455</v>
      </c>
      <c r="D3320" s="56" t="s">
        <v>3456</v>
      </c>
      <c r="E3320" s="56" t="s">
        <v>472</v>
      </c>
      <c r="F3320" s="56" t="s">
        <v>64</v>
      </c>
      <c r="G3320" s="56" t="s">
        <v>52</v>
      </c>
      <c r="H3320" s="56"/>
      <c r="I3320" s="56" t="s">
        <v>37</v>
      </c>
      <c r="J3320" s="56">
        <v>10</v>
      </c>
      <c r="K3320" s="56" t="s">
        <v>52</v>
      </c>
      <c r="L3320" s="56"/>
      <c r="M3320" s="56" t="str">
        <f t="shared" si="104"/>
        <v>TB_MEM_MM_MEM_AGE.SHOP_CD</v>
      </c>
      <c r="N3320" s="54" t="str">
        <f t="shared" si="103"/>
        <v>월회원연령^TB_MEM_MM_MEM_AGE^매장코드^SHOP_CD^Y^VARCHAR2^10^Y^</v>
      </c>
    </row>
    <row r="3321" spans="1:14" x14ac:dyDescent="0.25">
      <c r="A3321" s="56" t="s">
        <v>473</v>
      </c>
      <c r="B3321" s="56"/>
      <c r="C3321" s="56" t="s">
        <v>3455</v>
      </c>
      <c r="D3321" s="56" t="s">
        <v>3456</v>
      </c>
      <c r="E3321" s="56" t="s">
        <v>851</v>
      </c>
      <c r="F3321" s="56" t="s">
        <v>861</v>
      </c>
      <c r="G3321" s="56" t="s">
        <v>52</v>
      </c>
      <c r="H3321" s="56"/>
      <c r="I3321" s="56" t="s">
        <v>37</v>
      </c>
      <c r="J3321" s="56">
        <v>3</v>
      </c>
      <c r="K3321" s="56" t="s">
        <v>52</v>
      </c>
      <c r="L3321" s="56" t="s">
        <v>2352</v>
      </c>
      <c r="M3321" s="56" t="str">
        <f t="shared" si="104"/>
        <v>TB_MEM_MM_MEM_AGE.AGE_GRP_CD</v>
      </c>
      <c r="N3321" s="54" t="str">
        <f t="shared" si="103"/>
        <v>월회원연령^TB_MEM_MM_MEM_AGE^연령대코드^AGE_GRP_CD^Y^VARCHAR2^3^Y^'-'</v>
      </c>
    </row>
    <row r="3322" spans="1:14" x14ac:dyDescent="0.25">
      <c r="A3322" s="56" t="s">
        <v>473</v>
      </c>
      <c r="B3322" s="56"/>
      <c r="C3322" s="56" t="s">
        <v>3455</v>
      </c>
      <c r="D3322" s="56" t="s">
        <v>3456</v>
      </c>
      <c r="E3322" s="56" t="s">
        <v>2353</v>
      </c>
      <c r="F3322" s="56" t="s">
        <v>2354</v>
      </c>
      <c r="G3322" s="56" t="s">
        <v>52</v>
      </c>
      <c r="H3322" s="56"/>
      <c r="I3322" s="56" t="s">
        <v>37</v>
      </c>
      <c r="J3322" s="56">
        <v>1</v>
      </c>
      <c r="K3322" s="56" t="s">
        <v>52</v>
      </c>
      <c r="L3322" s="56" t="s">
        <v>2082</v>
      </c>
      <c r="M3322" s="56" t="str">
        <f t="shared" si="104"/>
        <v>TB_MEM_MM_MEM_AGE.NEW_YN</v>
      </c>
      <c r="N3322" s="54" t="str">
        <f t="shared" si="103"/>
        <v>월회원연령^TB_MEM_MM_MEM_AGE^신규여부^NEW_YN^Y^VARCHAR2^1^Y^'N'</v>
      </c>
    </row>
    <row r="3323" spans="1:14" x14ac:dyDescent="0.25">
      <c r="A3323" s="56" t="s">
        <v>473</v>
      </c>
      <c r="B3323" s="56"/>
      <c r="C3323" s="56" t="s">
        <v>3455</v>
      </c>
      <c r="D3323" s="56" t="s">
        <v>3456</v>
      </c>
      <c r="E3323" s="56" t="s">
        <v>3451</v>
      </c>
      <c r="F3323" s="56" t="s">
        <v>2288</v>
      </c>
      <c r="G3323" s="56"/>
      <c r="H3323" s="56"/>
      <c r="I3323" s="56" t="s">
        <v>110</v>
      </c>
      <c r="J3323" s="56" t="s">
        <v>476</v>
      </c>
      <c r="K3323" s="56" t="s">
        <v>52</v>
      </c>
      <c r="L3323" s="56">
        <v>0</v>
      </c>
      <c r="M3323" s="56" t="str">
        <f t="shared" si="104"/>
        <v>TB_MEM_MM_MEM_AGE.MEM_CNT</v>
      </c>
      <c r="N3323" s="54" t="str">
        <f t="shared" si="103"/>
        <v>월회원연령^TB_MEM_MM_MEM_AGE^회원수^MEM_CNT^^NUMBER^20,5^Y^0</v>
      </c>
    </row>
    <row r="3324" spans="1:14" x14ac:dyDescent="0.25">
      <c r="A3324" s="56" t="s">
        <v>473</v>
      </c>
      <c r="B3324" s="56"/>
      <c r="C3324" s="56" t="s">
        <v>3455</v>
      </c>
      <c r="D3324" s="56" t="s">
        <v>3456</v>
      </c>
      <c r="E3324" s="56" t="s">
        <v>53</v>
      </c>
      <c r="F3324" s="56" t="s">
        <v>54</v>
      </c>
      <c r="G3324" s="56"/>
      <c r="H3324" s="56"/>
      <c r="I3324" s="56" t="s">
        <v>37</v>
      </c>
      <c r="J3324" s="56">
        <v>14</v>
      </c>
      <c r="K3324" s="56" t="s">
        <v>52</v>
      </c>
      <c r="L3324" s="56"/>
      <c r="M3324" s="56" t="str">
        <f t="shared" si="104"/>
        <v>TB_MEM_MM_MEM_AGE.REG_DTM</v>
      </c>
      <c r="N3324" s="54" t="str">
        <f t="shared" si="103"/>
        <v>월회원연령^TB_MEM_MM_MEM_AGE^등록일시^REG_DTM^^VARCHAR2^14^Y^</v>
      </c>
    </row>
    <row r="3325" spans="1:14" x14ac:dyDescent="0.25">
      <c r="A3325" s="56" t="s">
        <v>473</v>
      </c>
      <c r="B3325" s="56"/>
      <c r="C3325" s="56" t="s">
        <v>3455</v>
      </c>
      <c r="D3325" s="56" t="s">
        <v>3456</v>
      </c>
      <c r="E3325" s="56" t="s">
        <v>55</v>
      </c>
      <c r="F3325" s="56" t="s">
        <v>56</v>
      </c>
      <c r="G3325" s="56"/>
      <c r="H3325" s="56"/>
      <c r="I3325" s="56" t="s">
        <v>37</v>
      </c>
      <c r="J3325" s="56">
        <v>32</v>
      </c>
      <c r="K3325" s="56" t="s">
        <v>52</v>
      </c>
      <c r="L3325" s="56"/>
      <c r="M3325" s="56" t="str">
        <f t="shared" si="104"/>
        <v>TB_MEM_MM_MEM_AGE.REGR_ID</v>
      </c>
      <c r="N3325" s="54" t="str">
        <f t="shared" si="103"/>
        <v>월회원연령^TB_MEM_MM_MEM_AGE^등록자ID^REGR_ID^^VARCHAR2^32^Y^</v>
      </c>
    </row>
    <row r="3326" spans="1:14" x14ac:dyDescent="0.25">
      <c r="A3326" s="56" t="s">
        <v>473</v>
      </c>
      <c r="B3326" s="56"/>
      <c r="C3326" s="56" t="s">
        <v>3455</v>
      </c>
      <c r="D3326" s="56" t="s">
        <v>3456</v>
      </c>
      <c r="E3326" s="56" t="s">
        <v>57</v>
      </c>
      <c r="F3326" s="56" t="s">
        <v>58</v>
      </c>
      <c r="G3326" s="56"/>
      <c r="H3326" s="56"/>
      <c r="I3326" s="56" t="s">
        <v>37</v>
      </c>
      <c r="J3326" s="56">
        <v>14</v>
      </c>
      <c r="K3326" s="56" t="s">
        <v>52</v>
      </c>
      <c r="L3326" s="56"/>
      <c r="M3326" s="56" t="str">
        <f t="shared" si="104"/>
        <v>TB_MEM_MM_MEM_AGE.MOD_DTM</v>
      </c>
      <c r="N3326" s="54" t="str">
        <f t="shared" si="103"/>
        <v>월회원연령^TB_MEM_MM_MEM_AGE^수정일시^MOD_DTM^^VARCHAR2^14^Y^</v>
      </c>
    </row>
    <row r="3327" spans="1:14" x14ac:dyDescent="0.25">
      <c r="A3327" s="56" t="s">
        <v>473</v>
      </c>
      <c r="B3327" s="56"/>
      <c r="C3327" s="56" t="s">
        <v>3455</v>
      </c>
      <c r="D3327" s="56" t="s">
        <v>3456</v>
      </c>
      <c r="E3327" s="56" t="s">
        <v>59</v>
      </c>
      <c r="F3327" s="56" t="s">
        <v>60</v>
      </c>
      <c r="G3327" s="56"/>
      <c r="H3327" s="56"/>
      <c r="I3327" s="56" t="s">
        <v>37</v>
      </c>
      <c r="J3327" s="56">
        <v>32</v>
      </c>
      <c r="K3327" s="56" t="s">
        <v>52</v>
      </c>
      <c r="L3327" s="56"/>
      <c r="M3327" s="56" t="str">
        <f t="shared" si="104"/>
        <v>TB_MEM_MM_MEM_AGE.MODR_ID</v>
      </c>
      <c r="N3327" s="54" t="str">
        <f t="shared" si="103"/>
        <v>월회원연령^TB_MEM_MM_MEM_AGE^수정자ID^MODR_ID^^VARCHAR2^32^Y^</v>
      </c>
    </row>
    <row r="3328" spans="1:14" x14ac:dyDescent="0.25">
      <c r="A3328" s="56" t="s">
        <v>473</v>
      </c>
      <c r="B3328" s="56"/>
      <c r="C3328" s="56" t="s">
        <v>1219</v>
      </c>
      <c r="D3328" s="56" t="s">
        <v>3454</v>
      </c>
      <c r="E3328" s="56" t="s">
        <v>3270</v>
      </c>
      <c r="F3328" s="56" t="s">
        <v>2475</v>
      </c>
      <c r="G3328" s="56" t="s">
        <v>52</v>
      </c>
      <c r="H3328" s="56"/>
      <c r="I3328" s="56" t="s">
        <v>37</v>
      </c>
      <c r="J3328" s="56">
        <v>8</v>
      </c>
      <c r="K3328" s="56" t="s">
        <v>52</v>
      </c>
      <c r="L3328" s="56"/>
      <c r="M3328" s="56" t="str">
        <f t="shared" si="104"/>
        <v>TB_MEM_DD_MEM.REG_DT</v>
      </c>
      <c r="N3328" s="54" t="str">
        <f t="shared" si="103"/>
        <v>일회원^TB_MEM_DD_MEM^등록일자^REG_DT^Y^VARCHAR2^8^Y^</v>
      </c>
    </row>
    <row r="3329" spans="1:14" x14ac:dyDescent="0.25">
      <c r="A3329" s="56" t="s">
        <v>473</v>
      </c>
      <c r="B3329" s="56"/>
      <c r="C3329" s="56" t="s">
        <v>1219</v>
      </c>
      <c r="D3329" s="56" t="s">
        <v>3454</v>
      </c>
      <c r="E3329" s="56" t="s">
        <v>472</v>
      </c>
      <c r="F3329" s="56" t="s">
        <v>64</v>
      </c>
      <c r="G3329" s="56" t="s">
        <v>52</v>
      </c>
      <c r="H3329" s="56"/>
      <c r="I3329" s="56" t="s">
        <v>37</v>
      </c>
      <c r="J3329" s="56">
        <v>10</v>
      </c>
      <c r="K3329" s="56" t="s">
        <v>52</v>
      </c>
      <c r="L3329" s="56"/>
      <c r="M3329" s="56" t="str">
        <f t="shared" si="104"/>
        <v>TB_MEM_DD_MEM.SHOP_CD</v>
      </c>
      <c r="N3329" s="54" t="str">
        <f t="shared" si="103"/>
        <v>일회원^TB_MEM_DD_MEM^매장코드^SHOP_CD^Y^VARCHAR2^10^Y^</v>
      </c>
    </row>
    <row r="3330" spans="1:14" x14ac:dyDescent="0.25">
      <c r="A3330" s="56" t="s">
        <v>473</v>
      </c>
      <c r="B3330" s="56"/>
      <c r="C3330" s="56" t="s">
        <v>1219</v>
      </c>
      <c r="D3330" s="56" t="s">
        <v>3454</v>
      </c>
      <c r="E3330" s="56" t="s">
        <v>3461</v>
      </c>
      <c r="F3330" s="56" t="s">
        <v>3464</v>
      </c>
      <c r="G3330" s="56"/>
      <c r="H3330" s="56"/>
      <c r="I3330" s="56" t="s">
        <v>110</v>
      </c>
      <c r="J3330" s="56" t="s">
        <v>476</v>
      </c>
      <c r="K3330" s="56" t="s">
        <v>52</v>
      </c>
      <c r="L3330" s="56">
        <v>0</v>
      </c>
      <c r="M3330" s="56" t="str">
        <f t="shared" si="104"/>
        <v>TB_MEM_DD_MEM.JOIN_CNT</v>
      </c>
      <c r="N3330" s="54" t="str">
        <f t="shared" si="103"/>
        <v>일회원^TB_MEM_DD_MEM^가입수^JOIN_CNT^^NUMBER^20,5^Y^0</v>
      </c>
    </row>
    <row r="3331" spans="1:14" x14ac:dyDescent="0.25">
      <c r="A3331" s="56" t="s">
        <v>473</v>
      </c>
      <c r="B3331" s="56"/>
      <c r="C3331" s="56" t="s">
        <v>1219</v>
      </c>
      <c r="D3331" s="56" t="s">
        <v>3454</v>
      </c>
      <c r="E3331" s="56" t="s">
        <v>3462</v>
      </c>
      <c r="F3331" s="56" t="s">
        <v>3465</v>
      </c>
      <c r="G3331" s="56"/>
      <c r="H3331" s="56"/>
      <c r="I3331" s="56" t="s">
        <v>110</v>
      </c>
      <c r="J3331" s="56" t="s">
        <v>476</v>
      </c>
      <c r="K3331" s="56" t="s">
        <v>52</v>
      </c>
      <c r="L3331" s="56">
        <v>0</v>
      </c>
      <c r="M3331" s="56" t="str">
        <f t="shared" si="104"/>
        <v>TB_MEM_DD_MEM.LEAVE_CNT</v>
      </c>
      <c r="N3331" s="54" t="str">
        <f t="shared" ref="N3331:N3394" si="105">SUBSTITUTE(CONCATENATE(C3331,"^",D3331,"^",E3331,"^",F3331,"^",G3331,"^",I3331,"^",J3331,"^",K3331,"^",TRIM(L3331)),"~","-")</f>
        <v>일회원^TB_MEM_DD_MEM^탈퇴수^LEAVE_CNT^^NUMBER^20,5^Y^0</v>
      </c>
    </row>
    <row r="3332" spans="1:14" x14ac:dyDescent="0.25">
      <c r="A3332" s="56" t="s">
        <v>473</v>
      </c>
      <c r="B3332" s="56"/>
      <c r="C3332" s="56" t="s">
        <v>1219</v>
      </c>
      <c r="D3332" s="56" t="s">
        <v>3454</v>
      </c>
      <c r="E3332" s="56" t="s">
        <v>3463</v>
      </c>
      <c r="F3332" s="56" t="s">
        <v>3466</v>
      </c>
      <c r="G3332" s="56"/>
      <c r="H3332" s="56"/>
      <c r="I3332" s="56" t="s">
        <v>110</v>
      </c>
      <c r="J3332" s="56" t="s">
        <v>476</v>
      </c>
      <c r="K3332" s="56" t="s">
        <v>52</v>
      </c>
      <c r="L3332" s="56">
        <v>0</v>
      </c>
      <c r="M3332" s="56" t="str">
        <f t="shared" si="104"/>
        <v>TB_MEM_DD_MEM.TRANS_CNT</v>
      </c>
      <c r="N3332" s="54" t="str">
        <f t="shared" si="105"/>
        <v>일회원^TB_MEM_DD_MEM^이관수^TRANS_CNT^^NUMBER^20,5^Y^0</v>
      </c>
    </row>
    <row r="3333" spans="1:14" x14ac:dyDescent="0.25">
      <c r="A3333" s="56" t="s">
        <v>473</v>
      </c>
      <c r="B3333" s="56"/>
      <c r="C3333" s="56" t="s">
        <v>1219</v>
      </c>
      <c r="D3333" s="56" t="s">
        <v>3454</v>
      </c>
      <c r="E3333" s="56" t="s">
        <v>53</v>
      </c>
      <c r="F3333" s="56" t="s">
        <v>54</v>
      </c>
      <c r="G3333" s="56"/>
      <c r="H3333" s="56"/>
      <c r="I3333" s="56" t="s">
        <v>37</v>
      </c>
      <c r="J3333" s="56">
        <v>14</v>
      </c>
      <c r="K3333" s="56" t="s">
        <v>52</v>
      </c>
      <c r="L3333" s="56"/>
      <c r="M3333" s="56" t="str">
        <f t="shared" si="104"/>
        <v>TB_MEM_DD_MEM.REG_DTM</v>
      </c>
      <c r="N3333" s="54" t="str">
        <f t="shared" si="105"/>
        <v>일회원^TB_MEM_DD_MEM^등록일시^REG_DTM^^VARCHAR2^14^Y^</v>
      </c>
    </row>
    <row r="3334" spans="1:14" x14ac:dyDescent="0.25">
      <c r="A3334" s="56" t="s">
        <v>473</v>
      </c>
      <c r="B3334" s="56"/>
      <c r="C3334" s="56" t="s">
        <v>1219</v>
      </c>
      <c r="D3334" s="56" t="s">
        <v>3454</v>
      </c>
      <c r="E3334" s="56" t="s">
        <v>55</v>
      </c>
      <c r="F3334" s="56" t="s">
        <v>56</v>
      </c>
      <c r="G3334" s="56"/>
      <c r="H3334" s="56"/>
      <c r="I3334" s="56" t="s">
        <v>37</v>
      </c>
      <c r="J3334" s="56">
        <v>32</v>
      </c>
      <c r="K3334" s="56" t="s">
        <v>52</v>
      </c>
      <c r="L3334" s="56"/>
      <c r="M3334" s="56" t="str">
        <f t="shared" si="104"/>
        <v>TB_MEM_DD_MEM.REGR_ID</v>
      </c>
      <c r="N3334" s="54" t="str">
        <f t="shared" si="105"/>
        <v>일회원^TB_MEM_DD_MEM^등록자ID^REGR_ID^^VARCHAR2^32^Y^</v>
      </c>
    </row>
    <row r="3335" spans="1:14" x14ac:dyDescent="0.25">
      <c r="A3335" s="56" t="s">
        <v>473</v>
      </c>
      <c r="B3335" s="56"/>
      <c r="C3335" s="56" t="s">
        <v>1219</v>
      </c>
      <c r="D3335" s="56" t="s">
        <v>3454</v>
      </c>
      <c r="E3335" s="56" t="s">
        <v>57</v>
      </c>
      <c r="F3335" s="56" t="s">
        <v>58</v>
      </c>
      <c r="G3335" s="56"/>
      <c r="H3335" s="56"/>
      <c r="I3335" s="56" t="s">
        <v>37</v>
      </c>
      <c r="J3335" s="56">
        <v>14</v>
      </c>
      <c r="K3335" s="56" t="s">
        <v>52</v>
      </c>
      <c r="L3335" s="56"/>
      <c r="M3335" s="56" t="str">
        <f t="shared" si="104"/>
        <v>TB_MEM_DD_MEM.MOD_DTM</v>
      </c>
      <c r="N3335" s="54" t="str">
        <f t="shared" si="105"/>
        <v>일회원^TB_MEM_DD_MEM^수정일시^MOD_DTM^^VARCHAR2^14^Y^</v>
      </c>
    </row>
    <row r="3336" spans="1:14" x14ac:dyDescent="0.25">
      <c r="A3336" s="56" t="s">
        <v>473</v>
      </c>
      <c r="B3336" s="56"/>
      <c r="C3336" s="56" t="s">
        <v>1219</v>
      </c>
      <c r="D3336" s="56" t="s">
        <v>3454</v>
      </c>
      <c r="E3336" s="56" t="s">
        <v>59</v>
      </c>
      <c r="F3336" s="56" t="s">
        <v>60</v>
      </c>
      <c r="G3336" s="56"/>
      <c r="H3336" s="56"/>
      <c r="I3336" s="56" t="s">
        <v>37</v>
      </c>
      <c r="J3336" s="56">
        <v>32</v>
      </c>
      <c r="K3336" s="56" t="s">
        <v>52</v>
      </c>
      <c r="L3336" s="56"/>
      <c r="M3336" s="56" t="str">
        <f t="shared" si="104"/>
        <v>TB_MEM_DD_MEM.MODR_ID</v>
      </c>
      <c r="N3336" s="54" t="str">
        <f t="shared" si="105"/>
        <v>일회원^TB_MEM_DD_MEM^수정자ID^MODR_ID^^VARCHAR2^32^Y^</v>
      </c>
    </row>
    <row r="3337" spans="1:14" x14ac:dyDescent="0.25">
      <c r="A3337" s="56" t="s">
        <v>473</v>
      </c>
      <c r="B3337" s="56"/>
      <c r="C3337" s="56" t="s">
        <v>681</v>
      </c>
      <c r="D3337" s="56" t="s">
        <v>682</v>
      </c>
      <c r="E3337" s="56" t="s">
        <v>1535</v>
      </c>
      <c r="F3337" s="56" t="s">
        <v>1536</v>
      </c>
      <c r="G3337" s="56" t="s">
        <v>52</v>
      </c>
      <c r="H3337" s="56"/>
      <c r="I3337" s="56" t="s">
        <v>37</v>
      </c>
      <c r="J3337" s="56">
        <v>20</v>
      </c>
      <c r="K3337" s="56" t="s">
        <v>52</v>
      </c>
      <c r="L3337" s="56"/>
      <c r="M3337" s="56" t="str">
        <f t="shared" si="104"/>
        <v>TB_MEM_CARD_PBL.CARD_TP_CD</v>
      </c>
      <c r="N3337" s="54" t="str">
        <f t="shared" si="105"/>
        <v>카드발행^TB_MEM_CARD_PBL^카드유형코드^CARD_TP_CD^Y^VARCHAR2^20^Y^</v>
      </c>
    </row>
    <row r="3338" spans="1:14" x14ac:dyDescent="0.25">
      <c r="A3338" s="56" t="s">
        <v>473</v>
      </c>
      <c r="B3338" s="56"/>
      <c r="C3338" s="56" t="s">
        <v>681</v>
      </c>
      <c r="D3338" s="56" t="s">
        <v>682</v>
      </c>
      <c r="E3338" s="56" t="s">
        <v>2894</v>
      </c>
      <c r="F3338" s="56" t="s">
        <v>2895</v>
      </c>
      <c r="G3338" s="56" t="s">
        <v>52</v>
      </c>
      <c r="H3338" s="56"/>
      <c r="I3338" s="56" t="s">
        <v>110</v>
      </c>
      <c r="J3338" s="56">
        <v>4</v>
      </c>
      <c r="K3338" s="56" t="s">
        <v>52</v>
      </c>
      <c r="L3338" s="56"/>
      <c r="M3338" s="56" t="str">
        <f t="shared" si="104"/>
        <v>TB_MEM_CARD_PBL.PBL_SEQ</v>
      </c>
      <c r="N3338" s="54" t="str">
        <f t="shared" si="105"/>
        <v>카드발행^TB_MEM_CARD_PBL^발행일련번호^PBL_SEQ^Y^NUMBER^4^Y^</v>
      </c>
    </row>
    <row r="3339" spans="1:14" x14ac:dyDescent="0.25">
      <c r="A3339" s="56" t="s">
        <v>473</v>
      </c>
      <c r="B3339" s="56"/>
      <c r="C3339" s="56" t="s">
        <v>681</v>
      </c>
      <c r="D3339" s="56" t="s">
        <v>682</v>
      </c>
      <c r="E3339" s="56" t="s">
        <v>1168</v>
      </c>
      <c r="F3339" s="56" t="s">
        <v>1169</v>
      </c>
      <c r="G3339" s="56" t="s">
        <v>52</v>
      </c>
      <c r="H3339" s="56"/>
      <c r="I3339" s="56" t="s">
        <v>37</v>
      </c>
      <c r="J3339" s="56">
        <v>10</v>
      </c>
      <c r="K3339" s="56" t="s">
        <v>52</v>
      </c>
      <c r="L3339" s="56"/>
      <c r="M3339" s="56" t="str">
        <f t="shared" si="104"/>
        <v>TB_MEM_CARD_PBL.BRAND_CD</v>
      </c>
      <c r="N3339" s="54" t="str">
        <f t="shared" si="105"/>
        <v>카드발행^TB_MEM_CARD_PBL^브랜드코드^BRAND_CD^Y^VARCHAR2^10^Y^</v>
      </c>
    </row>
    <row r="3340" spans="1:14" x14ac:dyDescent="0.25">
      <c r="A3340" s="56" t="s">
        <v>473</v>
      </c>
      <c r="B3340" s="56"/>
      <c r="C3340" s="56" t="s">
        <v>681</v>
      </c>
      <c r="D3340" s="56" t="s">
        <v>682</v>
      </c>
      <c r="E3340" s="56" t="s">
        <v>2896</v>
      </c>
      <c r="F3340" s="56" t="s">
        <v>2897</v>
      </c>
      <c r="G3340" s="56"/>
      <c r="H3340" s="56"/>
      <c r="I3340" s="56" t="s">
        <v>37</v>
      </c>
      <c r="J3340" s="56">
        <v>20</v>
      </c>
      <c r="K3340" s="56" t="s">
        <v>52</v>
      </c>
      <c r="L3340" s="56"/>
      <c r="M3340" s="56" t="str">
        <f t="shared" si="104"/>
        <v>TB_MEM_CARD_PBL.CARD_STT_NO</v>
      </c>
      <c r="N3340" s="54" t="str">
        <f t="shared" si="105"/>
        <v>카드발행^TB_MEM_CARD_PBL^카드시작번호^CARD_STT_NO^^VARCHAR2^20^Y^</v>
      </c>
    </row>
    <row r="3341" spans="1:14" x14ac:dyDescent="0.25">
      <c r="A3341" s="56" t="s">
        <v>473</v>
      </c>
      <c r="B3341" s="56"/>
      <c r="C3341" s="56" t="s">
        <v>681</v>
      </c>
      <c r="D3341" s="56" t="s">
        <v>682</v>
      </c>
      <c r="E3341" s="56" t="s">
        <v>2898</v>
      </c>
      <c r="F3341" s="56" t="s">
        <v>2899</v>
      </c>
      <c r="G3341" s="56"/>
      <c r="H3341" s="56"/>
      <c r="I3341" s="56" t="s">
        <v>37</v>
      </c>
      <c r="J3341" s="56">
        <v>20</v>
      </c>
      <c r="K3341" s="56" t="s">
        <v>52</v>
      </c>
      <c r="L3341" s="56"/>
      <c r="M3341" s="56" t="str">
        <f t="shared" si="104"/>
        <v>TB_MEM_CARD_PBL.CARD_END_NO</v>
      </c>
      <c r="N3341" s="54" t="str">
        <f t="shared" si="105"/>
        <v>카드발행^TB_MEM_CARD_PBL^카드종료번호^CARD_END_NO^^VARCHAR2^20^Y^</v>
      </c>
    </row>
    <row r="3342" spans="1:14" x14ac:dyDescent="0.25">
      <c r="A3342" s="56" t="s">
        <v>473</v>
      </c>
      <c r="B3342" s="56"/>
      <c r="C3342" s="56" t="s">
        <v>681</v>
      </c>
      <c r="D3342" s="56" t="s">
        <v>682</v>
      </c>
      <c r="E3342" s="56" t="s">
        <v>2900</v>
      </c>
      <c r="F3342" s="56" t="s">
        <v>2901</v>
      </c>
      <c r="G3342" s="56"/>
      <c r="H3342" s="56"/>
      <c r="I3342" s="56" t="s">
        <v>110</v>
      </c>
      <c r="J3342" s="56" t="s">
        <v>476</v>
      </c>
      <c r="K3342" s="56" t="s">
        <v>52</v>
      </c>
      <c r="L3342" s="56">
        <v>0</v>
      </c>
      <c r="M3342" s="56" t="str">
        <f t="shared" si="104"/>
        <v>TB_MEM_CARD_PBL.PBL_QTY</v>
      </c>
      <c r="N3342" s="54" t="str">
        <f t="shared" si="105"/>
        <v>카드발행^TB_MEM_CARD_PBL^발행수량^PBL_QTY^^NUMBER^20,5^Y^0</v>
      </c>
    </row>
    <row r="3343" spans="1:14" x14ac:dyDescent="0.25">
      <c r="A3343" s="56" t="s">
        <v>473</v>
      </c>
      <c r="B3343" s="56"/>
      <c r="C3343" s="56" t="s">
        <v>681</v>
      </c>
      <c r="D3343" s="56" t="s">
        <v>682</v>
      </c>
      <c r="E3343" s="56" t="s">
        <v>2902</v>
      </c>
      <c r="F3343" s="56" t="s">
        <v>2903</v>
      </c>
      <c r="G3343" s="56"/>
      <c r="H3343" s="56"/>
      <c r="I3343" s="56" t="s">
        <v>37</v>
      </c>
      <c r="J3343" s="56">
        <v>14</v>
      </c>
      <c r="K3343" s="56"/>
      <c r="L3343" s="56"/>
      <c r="M3343" s="56" t="str">
        <f t="shared" si="104"/>
        <v>TB_MEM_CARD_PBL.PBL_DTM</v>
      </c>
      <c r="N3343" s="54" t="str">
        <f t="shared" si="105"/>
        <v>카드발행^TB_MEM_CARD_PBL^발행일시^PBL_DTM^^VARCHAR2^14^^</v>
      </c>
    </row>
    <row r="3344" spans="1:14" x14ac:dyDescent="0.25">
      <c r="A3344" s="56" t="s">
        <v>473</v>
      </c>
      <c r="B3344" s="56"/>
      <c r="C3344" s="56" t="s">
        <v>681</v>
      </c>
      <c r="D3344" s="56" t="s">
        <v>682</v>
      </c>
      <c r="E3344" s="56" t="s">
        <v>50</v>
      </c>
      <c r="F3344" s="56" t="s">
        <v>51</v>
      </c>
      <c r="G3344" s="56"/>
      <c r="H3344" s="56"/>
      <c r="I3344" s="56" t="s">
        <v>37</v>
      </c>
      <c r="J3344" s="56">
        <v>1</v>
      </c>
      <c r="K3344" s="56" t="s">
        <v>52</v>
      </c>
      <c r="L3344" s="56" t="s">
        <v>1496</v>
      </c>
      <c r="M3344" s="56" t="str">
        <f t="shared" si="104"/>
        <v>TB_MEM_CARD_PBL.USE_YN</v>
      </c>
      <c r="N3344" s="54" t="str">
        <f t="shared" si="105"/>
        <v>카드발행^TB_MEM_CARD_PBL^사용여부^USE_YN^^VARCHAR2^1^Y^'N'</v>
      </c>
    </row>
    <row r="3345" spans="1:14" x14ac:dyDescent="0.25">
      <c r="A3345" s="56" t="s">
        <v>473</v>
      </c>
      <c r="B3345" s="56"/>
      <c r="C3345" s="56" t="s">
        <v>681</v>
      </c>
      <c r="D3345" s="56" t="s">
        <v>682</v>
      </c>
      <c r="E3345" s="56" t="s">
        <v>53</v>
      </c>
      <c r="F3345" s="56" t="s">
        <v>54</v>
      </c>
      <c r="G3345" s="56"/>
      <c r="H3345" s="56"/>
      <c r="I3345" s="56" t="s">
        <v>37</v>
      </c>
      <c r="J3345" s="56">
        <v>14</v>
      </c>
      <c r="K3345" s="56" t="s">
        <v>52</v>
      </c>
      <c r="L3345" s="56"/>
      <c r="M3345" s="56" t="str">
        <f t="shared" si="104"/>
        <v>TB_MEM_CARD_PBL.REG_DTM</v>
      </c>
      <c r="N3345" s="54" t="str">
        <f t="shared" si="105"/>
        <v>카드발행^TB_MEM_CARD_PBL^등록일시^REG_DTM^^VARCHAR2^14^Y^</v>
      </c>
    </row>
    <row r="3346" spans="1:14" x14ac:dyDescent="0.25">
      <c r="A3346" s="56" t="s">
        <v>473</v>
      </c>
      <c r="B3346" s="56"/>
      <c r="C3346" s="56" t="s">
        <v>681</v>
      </c>
      <c r="D3346" s="56" t="s">
        <v>682</v>
      </c>
      <c r="E3346" s="56" t="s">
        <v>55</v>
      </c>
      <c r="F3346" s="56" t="s">
        <v>56</v>
      </c>
      <c r="G3346" s="56"/>
      <c r="H3346" s="56"/>
      <c r="I3346" s="56" t="s">
        <v>37</v>
      </c>
      <c r="J3346" s="56">
        <v>32</v>
      </c>
      <c r="K3346" s="56" t="s">
        <v>52</v>
      </c>
      <c r="L3346" s="56"/>
      <c r="M3346" s="56" t="str">
        <f t="shared" si="104"/>
        <v>TB_MEM_CARD_PBL.REGR_ID</v>
      </c>
      <c r="N3346" s="54" t="str">
        <f t="shared" si="105"/>
        <v>카드발행^TB_MEM_CARD_PBL^등록자ID^REGR_ID^^VARCHAR2^32^Y^</v>
      </c>
    </row>
    <row r="3347" spans="1:14" x14ac:dyDescent="0.25">
      <c r="A3347" s="56" t="s">
        <v>473</v>
      </c>
      <c r="B3347" s="56"/>
      <c r="C3347" s="56" t="s">
        <v>681</v>
      </c>
      <c r="D3347" s="56" t="s">
        <v>682</v>
      </c>
      <c r="E3347" s="56" t="s">
        <v>57</v>
      </c>
      <c r="F3347" s="56" t="s">
        <v>58</v>
      </c>
      <c r="G3347" s="56"/>
      <c r="H3347" s="56"/>
      <c r="I3347" s="56" t="s">
        <v>37</v>
      </c>
      <c r="J3347" s="56">
        <v>14</v>
      </c>
      <c r="K3347" s="56" t="s">
        <v>52</v>
      </c>
      <c r="L3347" s="56"/>
      <c r="M3347" s="56" t="str">
        <f t="shared" si="104"/>
        <v>TB_MEM_CARD_PBL.MOD_DTM</v>
      </c>
      <c r="N3347" s="54" t="str">
        <f t="shared" si="105"/>
        <v>카드발행^TB_MEM_CARD_PBL^수정일시^MOD_DTM^^VARCHAR2^14^Y^</v>
      </c>
    </row>
    <row r="3348" spans="1:14" x14ac:dyDescent="0.25">
      <c r="A3348" s="56" t="s">
        <v>473</v>
      </c>
      <c r="B3348" s="56"/>
      <c r="C3348" s="56" t="s">
        <v>681</v>
      </c>
      <c r="D3348" s="56" t="s">
        <v>682</v>
      </c>
      <c r="E3348" s="56" t="s">
        <v>59</v>
      </c>
      <c r="F3348" s="56" t="s">
        <v>60</v>
      </c>
      <c r="G3348" s="56"/>
      <c r="H3348" s="56"/>
      <c r="I3348" s="56" t="s">
        <v>37</v>
      </c>
      <c r="J3348" s="56">
        <v>32</v>
      </c>
      <c r="K3348" s="56" t="s">
        <v>52</v>
      </c>
      <c r="L3348" s="56"/>
      <c r="M3348" s="56" t="str">
        <f t="shared" si="104"/>
        <v>TB_MEM_CARD_PBL.MODR_ID</v>
      </c>
      <c r="N3348" s="54" t="str">
        <f t="shared" si="105"/>
        <v>카드발행^TB_MEM_CARD_PBL^수정자ID^MODR_ID^^VARCHAR2^32^Y^</v>
      </c>
    </row>
    <row r="3349" spans="1:14" x14ac:dyDescent="0.25">
      <c r="A3349" s="56" t="s">
        <v>473</v>
      </c>
      <c r="B3349" s="56"/>
      <c r="C3349" s="56" t="s">
        <v>683</v>
      </c>
      <c r="D3349" s="56" t="s">
        <v>684</v>
      </c>
      <c r="E3349" s="56" t="s">
        <v>468</v>
      </c>
      <c r="F3349" s="56" t="s">
        <v>2904</v>
      </c>
      <c r="G3349" s="56" t="s">
        <v>52</v>
      </c>
      <c r="H3349" s="56"/>
      <c r="I3349" s="56" t="s">
        <v>37</v>
      </c>
      <c r="J3349" s="56">
        <v>20</v>
      </c>
      <c r="K3349" s="56" t="s">
        <v>52</v>
      </c>
      <c r="L3349" s="56"/>
      <c r="M3349" s="56" t="str">
        <f t="shared" si="104"/>
        <v>TB_MEM_POINT.POINT_NO</v>
      </c>
      <c r="N3349" s="54" t="str">
        <f t="shared" si="105"/>
        <v>포인트^TB_MEM_POINT^포인트번호^POINT_NO^Y^VARCHAR2^20^Y^</v>
      </c>
    </row>
    <row r="3350" spans="1:14" x14ac:dyDescent="0.25">
      <c r="A3350" s="56" t="s">
        <v>473</v>
      </c>
      <c r="B3350" s="56"/>
      <c r="C3350" s="56" t="s">
        <v>683</v>
      </c>
      <c r="D3350" s="56" t="s">
        <v>684</v>
      </c>
      <c r="E3350" s="56" t="s">
        <v>2905</v>
      </c>
      <c r="F3350" s="56" t="s">
        <v>2906</v>
      </c>
      <c r="G3350" s="56"/>
      <c r="H3350" s="56"/>
      <c r="I3350" s="56" t="s">
        <v>37</v>
      </c>
      <c r="J3350" s="56">
        <v>8</v>
      </c>
      <c r="K3350" s="56" t="s">
        <v>52</v>
      </c>
      <c r="L3350" s="56"/>
      <c r="M3350" s="56" t="str">
        <f t="shared" si="104"/>
        <v>TB_MEM_POINT.POINT_DT</v>
      </c>
      <c r="N3350" s="54" t="str">
        <f t="shared" si="105"/>
        <v>포인트^TB_MEM_POINT^포인트일자^POINT_DT^^VARCHAR2^8^Y^</v>
      </c>
    </row>
    <row r="3351" spans="1:14" x14ac:dyDescent="0.25">
      <c r="A3351" s="56" t="s">
        <v>473</v>
      </c>
      <c r="B3351" s="56"/>
      <c r="C3351" s="56" t="s">
        <v>683</v>
      </c>
      <c r="D3351" s="56" t="s">
        <v>684</v>
      </c>
      <c r="E3351" s="56" t="s">
        <v>882</v>
      </c>
      <c r="F3351" s="56" t="s">
        <v>889</v>
      </c>
      <c r="G3351" s="56"/>
      <c r="H3351" s="56"/>
      <c r="I3351" s="56" t="s">
        <v>37</v>
      </c>
      <c r="J3351" s="56">
        <v>20</v>
      </c>
      <c r="K3351" s="56" t="s">
        <v>52</v>
      </c>
      <c r="L3351" s="56"/>
      <c r="M3351" s="56" t="str">
        <f t="shared" si="104"/>
        <v>TB_MEM_POINT.MEM_NO</v>
      </c>
      <c r="N3351" s="54" t="str">
        <f t="shared" si="105"/>
        <v>포인트^TB_MEM_POINT^회원번호^MEM_NO^^VARCHAR2^20^Y^</v>
      </c>
    </row>
    <row r="3352" spans="1:14" x14ac:dyDescent="0.25">
      <c r="A3352" s="56" t="s">
        <v>473</v>
      </c>
      <c r="B3352" s="56"/>
      <c r="C3352" s="56" t="s">
        <v>683</v>
      </c>
      <c r="D3352" s="56" t="s">
        <v>684</v>
      </c>
      <c r="E3352" s="56" t="s">
        <v>1168</v>
      </c>
      <c r="F3352" s="56" t="s">
        <v>1169</v>
      </c>
      <c r="G3352" s="56"/>
      <c r="H3352" s="56"/>
      <c r="I3352" s="56" t="s">
        <v>37</v>
      </c>
      <c r="J3352" s="56">
        <v>10</v>
      </c>
      <c r="K3352" s="56"/>
      <c r="L3352" s="56"/>
      <c r="M3352" s="56" t="str">
        <f t="shared" si="104"/>
        <v>TB_MEM_POINT.BRAND_CD</v>
      </c>
      <c r="N3352" s="54" t="str">
        <f t="shared" si="105"/>
        <v>포인트^TB_MEM_POINT^브랜드코드^BRAND_CD^^VARCHAR2^10^^</v>
      </c>
    </row>
    <row r="3353" spans="1:14" x14ac:dyDescent="0.25">
      <c r="A3353" s="56" t="s">
        <v>473</v>
      </c>
      <c r="B3353" s="56"/>
      <c r="C3353" s="56" t="s">
        <v>683</v>
      </c>
      <c r="D3353" s="56" t="s">
        <v>684</v>
      </c>
      <c r="E3353" s="56" t="s">
        <v>2907</v>
      </c>
      <c r="F3353" s="56" t="s">
        <v>2908</v>
      </c>
      <c r="G3353" s="56"/>
      <c r="H3353" s="56"/>
      <c r="I3353" s="56" t="s">
        <v>37</v>
      </c>
      <c r="J3353" s="56">
        <v>20</v>
      </c>
      <c r="K3353" s="56" t="s">
        <v>52</v>
      </c>
      <c r="L3353" s="56"/>
      <c r="M3353" s="56" t="str">
        <f t="shared" si="104"/>
        <v>TB_MEM_POINT.POINT_TP_CD</v>
      </c>
      <c r="N3353" s="54" t="str">
        <f t="shared" si="105"/>
        <v>포인트^TB_MEM_POINT^포인트유형코드^POINT_TP_CD^^VARCHAR2^20^Y^</v>
      </c>
    </row>
    <row r="3354" spans="1:14" x14ac:dyDescent="0.25">
      <c r="A3354" s="56" t="s">
        <v>473</v>
      </c>
      <c r="B3354" s="56"/>
      <c r="C3354" s="56" t="s">
        <v>683</v>
      </c>
      <c r="D3354" s="56" t="s">
        <v>684</v>
      </c>
      <c r="E3354" s="56" t="s">
        <v>2909</v>
      </c>
      <c r="F3354" s="56" t="s">
        <v>2910</v>
      </c>
      <c r="G3354" s="56"/>
      <c r="H3354" s="56"/>
      <c r="I3354" s="56" t="s">
        <v>37</v>
      </c>
      <c r="J3354" s="56">
        <v>20</v>
      </c>
      <c r="K3354" s="56"/>
      <c r="L3354" s="56"/>
      <c r="M3354" s="56" t="str">
        <f t="shared" si="104"/>
        <v>TB_MEM_POINT.POINT_REASON_CD</v>
      </c>
      <c r="N3354" s="54" t="str">
        <f t="shared" si="105"/>
        <v>포인트^TB_MEM_POINT^포인트사유코드^POINT_REASON_CD^^VARCHAR2^20^^</v>
      </c>
    </row>
    <row r="3355" spans="1:14" x14ac:dyDescent="0.25">
      <c r="A3355" s="56" t="s">
        <v>473</v>
      </c>
      <c r="B3355" s="56"/>
      <c r="C3355" s="56" t="s">
        <v>683</v>
      </c>
      <c r="D3355" s="56" t="s">
        <v>684</v>
      </c>
      <c r="E3355" s="56" t="s">
        <v>469</v>
      </c>
      <c r="F3355" s="56" t="s">
        <v>2911</v>
      </c>
      <c r="G3355" s="56"/>
      <c r="H3355" s="56"/>
      <c r="I3355" s="56" t="s">
        <v>37</v>
      </c>
      <c r="J3355" s="56">
        <v>1</v>
      </c>
      <c r="K3355" s="56" t="s">
        <v>52</v>
      </c>
      <c r="L3355" s="56" t="s">
        <v>1496</v>
      </c>
      <c r="M3355" s="56" t="str">
        <f t="shared" si="104"/>
        <v>TB_MEM_POINT.MANUAL_YN</v>
      </c>
      <c r="N3355" s="54" t="str">
        <f t="shared" si="105"/>
        <v>포인트^TB_MEM_POINT^수기여부^MANUAL_YN^^VARCHAR2^1^Y^'N'</v>
      </c>
    </row>
    <row r="3356" spans="1:14" x14ac:dyDescent="0.25">
      <c r="A3356" s="56" t="s">
        <v>473</v>
      </c>
      <c r="B3356" s="56"/>
      <c r="C3356" s="56" t="s">
        <v>683</v>
      </c>
      <c r="D3356" s="56" t="s">
        <v>684</v>
      </c>
      <c r="E3356" s="56" t="s">
        <v>2912</v>
      </c>
      <c r="F3356" s="56" t="s">
        <v>2913</v>
      </c>
      <c r="G3356" s="56"/>
      <c r="H3356" s="56"/>
      <c r="I3356" s="56" t="s">
        <v>110</v>
      </c>
      <c r="J3356" s="56" t="s">
        <v>476</v>
      </c>
      <c r="K3356" s="56" t="s">
        <v>52</v>
      </c>
      <c r="L3356" s="56">
        <v>0</v>
      </c>
      <c r="M3356" s="56" t="str">
        <f t="shared" si="104"/>
        <v>TB_MEM_POINT.POINT_AMT</v>
      </c>
      <c r="N3356" s="54" t="str">
        <f t="shared" si="105"/>
        <v>포인트^TB_MEM_POINT^포인트금액^POINT_AMT^^NUMBER^20,5^Y^0</v>
      </c>
    </row>
    <row r="3357" spans="1:14" x14ac:dyDescent="0.25">
      <c r="A3357" s="56" t="s">
        <v>473</v>
      </c>
      <c r="B3357" s="56"/>
      <c r="C3357" s="56" t="s">
        <v>683</v>
      </c>
      <c r="D3357" s="56" t="s">
        <v>684</v>
      </c>
      <c r="E3357" s="56" t="s">
        <v>470</v>
      </c>
      <c r="F3357" s="56" t="s">
        <v>657</v>
      </c>
      <c r="G3357" s="56"/>
      <c r="H3357" s="56"/>
      <c r="I3357" s="56" t="s">
        <v>37</v>
      </c>
      <c r="J3357" s="56">
        <v>8</v>
      </c>
      <c r="K3357" s="56"/>
      <c r="L3357" s="56"/>
      <c r="M3357" s="56" t="str">
        <f t="shared" si="104"/>
        <v>TB_MEM_POINT.SALE_DT</v>
      </c>
      <c r="N3357" s="54" t="str">
        <f t="shared" si="105"/>
        <v>포인트^TB_MEM_POINT^구매일자^SALE_DT^^VARCHAR2^8^^</v>
      </c>
    </row>
    <row r="3358" spans="1:14" x14ac:dyDescent="0.25">
      <c r="A3358" s="56" t="s">
        <v>473</v>
      </c>
      <c r="B3358" s="56"/>
      <c r="C3358" s="56" t="s">
        <v>683</v>
      </c>
      <c r="D3358" s="56" t="s">
        <v>684</v>
      </c>
      <c r="E3358" s="56" t="s">
        <v>471</v>
      </c>
      <c r="F3358" s="56" t="s">
        <v>2914</v>
      </c>
      <c r="G3358" s="56"/>
      <c r="H3358" s="56"/>
      <c r="I3358" s="56" t="s">
        <v>37</v>
      </c>
      <c r="J3358" s="56">
        <v>1</v>
      </c>
      <c r="K3358" s="56" t="s">
        <v>52</v>
      </c>
      <c r="L3358" s="56" t="s">
        <v>1496</v>
      </c>
      <c r="M3358" s="56" t="str">
        <f t="shared" si="104"/>
        <v>TB_MEM_POINT.EXTINCT_YN</v>
      </c>
      <c r="N3358" s="54" t="str">
        <f t="shared" si="105"/>
        <v>포인트^TB_MEM_POINT^소멸여부^EXTINCT_YN^^VARCHAR2^1^Y^'N'</v>
      </c>
    </row>
    <row r="3359" spans="1:14" x14ac:dyDescent="0.25">
      <c r="A3359" s="56" t="s">
        <v>473</v>
      </c>
      <c r="B3359" s="56"/>
      <c r="C3359" s="56" t="s">
        <v>683</v>
      </c>
      <c r="D3359" s="56" t="s">
        <v>684</v>
      </c>
      <c r="E3359" s="56" t="s">
        <v>2915</v>
      </c>
      <c r="F3359" s="56" t="s">
        <v>2916</v>
      </c>
      <c r="G3359" s="56"/>
      <c r="H3359" s="56"/>
      <c r="I3359" s="56" t="s">
        <v>110</v>
      </c>
      <c r="J3359" s="56" t="s">
        <v>476</v>
      </c>
      <c r="K3359" s="56" t="s">
        <v>52</v>
      </c>
      <c r="L3359" s="56">
        <v>0</v>
      </c>
      <c r="M3359" s="56" t="str">
        <f t="shared" si="104"/>
        <v>TB_MEM_POINT.U_POINT_AMT</v>
      </c>
      <c r="N3359" s="54" t="str">
        <f t="shared" si="105"/>
        <v>포인트^TB_MEM_POINT^U-포인트금액^U_POINT_AMT^^NUMBER^20,5^Y^0</v>
      </c>
    </row>
    <row r="3360" spans="1:14" x14ac:dyDescent="0.25">
      <c r="A3360" s="56" t="s">
        <v>473</v>
      </c>
      <c r="B3360" s="56"/>
      <c r="C3360" s="56" t="s">
        <v>683</v>
      </c>
      <c r="D3360" s="56" t="s">
        <v>684</v>
      </c>
      <c r="E3360" s="56" t="s">
        <v>477</v>
      </c>
      <c r="F3360" s="56" t="s">
        <v>479</v>
      </c>
      <c r="G3360" s="56"/>
      <c r="H3360" s="56"/>
      <c r="I3360" s="56" t="s">
        <v>37</v>
      </c>
      <c r="J3360" s="56">
        <v>8</v>
      </c>
      <c r="K3360" s="56"/>
      <c r="L3360" s="56"/>
      <c r="M3360" s="56" t="str">
        <f t="shared" si="104"/>
        <v>TB_MEM_POINT.SALES_DT</v>
      </c>
      <c r="N3360" s="54" t="str">
        <f t="shared" si="105"/>
        <v>포인트^TB_MEM_POINT^매출일자^SALES_DT^^VARCHAR2^8^^</v>
      </c>
    </row>
    <row r="3361" spans="1:14" x14ac:dyDescent="0.25">
      <c r="A3361" s="56" t="s">
        <v>473</v>
      </c>
      <c r="B3361" s="56"/>
      <c r="C3361" s="56" t="s">
        <v>683</v>
      </c>
      <c r="D3361" s="56" t="s">
        <v>684</v>
      </c>
      <c r="E3361" s="56" t="s">
        <v>472</v>
      </c>
      <c r="F3361" s="56" t="s">
        <v>64</v>
      </c>
      <c r="G3361" s="56"/>
      <c r="H3361" s="56"/>
      <c r="I3361" s="56" t="s">
        <v>37</v>
      </c>
      <c r="J3361" s="56">
        <v>10</v>
      </c>
      <c r="K3361" s="56"/>
      <c r="L3361" s="56"/>
      <c r="M3361" s="56" t="str">
        <f t="shared" si="104"/>
        <v>TB_MEM_POINT.SHOP_CD</v>
      </c>
      <c r="N3361" s="54" t="str">
        <f t="shared" si="105"/>
        <v>포인트^TB_MEM_POINT^매장코드^SHOP_CD^^VARCHAR2^10^^</v>
      </c>
    </row>
    <row r="3362" spans="1:14" x14ac:dyDescent="0.25">
      <c r="A3362" s="56" t="s">
        <v>473</v>
      </c>
      <c r="B3362" s="56"/>
      <c r="C3362" s="56" t="s">
        <v>683</v>
      </c>
      <c r="D3362" s="56" t="s">
        <v>684</v>
      </c>
      <c r="E3362" s="56" t="s">
        <v>480</v>
      </c>
      <c r="F3362" s="56" t="s">
        <v>481</v>
      </c>
      <c r="G3362" s="56"/>
      <c r="H3362" s="56"/>
      <c r="I3362" s="56" t="s">
        <v>37</v>
      </c>
      <c r="J3362" s="56">
        <v>2</v>
      </c>
      <c r="K3362" s="56"/>
      <c r="L3362" s="56"/>
      <c r="M3362" s="56" t="str">
        <f t="shared" si="104"/>
        <v>TB_MEM_POINT.POS_NO</v>
      </c>
      <c r="N3362" s="54" t="str">
        <f t="shared" si="105"/>
        <v>포인트^TB_MEM_POINT^POS번호^POS_NO^^VARCHAR2^2^^</v>
      </c>
    </row>
    <row r="3363" spans="1:14" x14ac:dyDescent="0.25">
      <c r="A3363" s="56" t="s">
        <v>473</v>
      </c>
      <c r="B3363" s="56"/>
      <c r="C3363" s="56" t="s">
        <v>683</v>
      </c>
      <c r="D3363" s="56" t="s">
        <v>684</v>
      </c>
      <c r="E3363" s="56" t="s">
        <v>478</v>
      </c>
      <c r="F3363" s="56" t="s">
        <v>482</v>
      </c>
      <c r="G3363" s="56"/>
      <c r="H3363" s="56"/>
      <c r="I3363" s="56" t="s">
        <v>37</v>
      </c>
      <c r="J3363" s="56">
        <v>4</v>
      </c>
      <c r="K3363" s="56"/>
      <c r="L3363" s="56"/>
      <c r="M3363" s="56" t="str">
        <f t="shared" si="104"/>
        <v>TB_MEM_POINT.BILL_NO</v>
      </c>
      <c r="N3363" s="54" t="str">
        <f t="shared" si="105"/>
        <v>포인트^TB_MEM_POINT^영수증번호^BILL_NO^^VARCHAR2^4^^</v>
      </c>
    </row>
    <row r="3364" spans="1:14" x14ac:dyDescent="0.25">
      <c r="A3364" s="56" t="s">
        <v>473</v>
      </c>
      <c r="B3364" s="56"/>
      <c r="C3364" s="56" t="s">
        <v>683</v>
      </c>
      <c r="D3364" s="56" t="s">
        <v>684</v>
      </c>
      <c r="E3364" s="56" t="s">
        <v>1799</v>
      </c>
      <c r="F3364" s="56" t="s">
        <v>1800</v>
      </c>
      <c r="G3364" s="56"/>
      <c r="H3364" s="56"/>
      <c r="I3364" s="56" t="s">
        <v>110</v>
      </c>
      <c r="J3364" s="56" t="s">
        <v>476</v>
      </c>
      <c r="K3364" s="56" t="s">
        <v>52</v>
      </c>
      <c r="L3364" s="56">
        <v>0</v>
      </c>
      <c r="M3364" s="56" t="str">
        <f t="shared" si="104"/>
        <v>TB_MEM_POINT.REMAIN_POINT_AMT</v>
      </c>
      <c r="N3364" s="54" t="str">
        <f t="shared" si="105"/>
        <v>포인트^TB_MEM_POINT^잔여포인트금액^REMAIN_POINT_AMT^^NUMBER^20,5^Y^0</v>
      </c>
    </row>
    <row r="3365" spans="1:14" x14ac:dyDescent="0.25">
      <c r="A3365" s="56" t="s">
        <v>473</v>
      </c>
      <c r="B3365" s="56"/>
      <c r="C3365" s="56" t="s">
        <v>683</v>
      </c>
      <c r="D3365" s="56" t="s">
        <v>684</v>
      </c>
      <c r="E3365" s="56" t="s">
        <v>2592</v>
      </c>
      <c r="F3365" s="56" t="s">
        <v>483</v>
      </c>
      <c r="G3365" s="56"/>
      <c r="H3365" s="56"/>
      <c r="I3365" s="56" t="s">
        <v>37</v>
      </c>
      <c r="J3365" s="56">
        <v>8</v>
      </c>
      <c r="K3365" s="56"/>
      <c r="L3365" s="56"/>
      <c r="M3365" s="56" t="str">
        <f t="shared" si="104"/>
        <v>TB_MEM_POINT.TRANS_DT</v>
      </c>
      <c r="N3365" s="54" t="str">
        <f t="shared" si="105"/>
        <v>포인트^TB_MEM_POINT^이관일자^TRANS_DT^^VARCHAR2^8^^</v>
      </c>
    </row>
    <row r="3366" spans="1:14" x14ac:dyDescent="0.25">
      <c r="A3366" s="56" t="s">
        <v>473</v>
      </c>
      <c r="B3366" s="56"/>
      <c r="C3366" s="56" t="s">
        <v>683</v>
      </c>
      <c r="D3366" s="56" t="s">
        <v>684</v>
      </c>
      <c r="E3366" s="56" t="s">
        <v>2597</v>
      </c>
      <c r="F3366" s="56" t="s">
        <v>484</v>
      </c>
      <c r="G3366" s="56"/>
      <c r="H3366" s="56"/>
      <c r="I3366" s="56" t="s">
        <v>110</v>
      </c>
      <c r="J3366" s="56">
        <v>5</v>
      </c>
      <c r="K3366" s="56"/>
      <c r="L3366" s="56"/>
      <c r="M3366" s="56" t="str">
        <f t="shared" si="104"/>
        <v>TB_MEM_POINT.TRANS_SEQ</v>
      </c>
      <c r="N3366" s="54" t="str">
        <f t="shared" si="105"/>
        <v>포인트^TB_MEM_POINT^이관일련번호^TRANS_SEQ^^NUMBER^5^^</v>
      </c>
    </row>
    <row r="3367" spans="1:14" x14ac:dyDescent="0.25">
      <c r="A3367" s="56" t="s">
        <v>473</v>
      </c>
      <c r="B3367" s="56"/>
      <c r="C3367" s="56" t="s">
        <v>683</v>
      </c>
      <c r="D3367" s="56" t="s">
        <v>684</v>
      </c>
      <c r="E3367" s="56" t="s">
        <v>2917</v>
      </c>
      <c r="F3367" s="56" t="s">
        <v>2918</v>
      </c>
      <c r="G3367" s="56"/>
      <c r="H3367" s="56"/>
      <c r="I3367" s="56" t="s">
        <v>37</v>
      </c>
      <c r="J3367" s="56">
        <v>10</v>
      </c>
      <c r="K3367" s="56"/>
      <c r="L3367" s="56"/>
      <c r="M3367" s="56" t="str">
        <f t="shared" si="104"/>
        <v>TB_MEM_POINT.TRANS_DIV_CD</v>
      </c>
      <c r="N3367" s="54" t="str">
        <f t="shared" si="105"/>
        <v>포인트^TB_MEM_POINT^이관구분코드^TRANS_DIV_CD^^VARCHAR2^10^^</v>
      </c>
    </row>
    <row r="3368" spans="1:14" x14ac:dyDescent="0.25">
      <c r="A3368" s="56" t="s">
        <v>473</v>
      </c>
      <c r="B3368" s="56"/>
      <c r="C3368" s="56" t="s">
        <v>683</v>
      </c>
      <c r="D3368" s="56" t="s">
        <v>684</v>
      </c>
      <c r="E3368" s="56" t="s">
        <v>2919</v>
      </c>
      <c r="F3368" s="56" t="s">
        <v>2920</v>
      </c>
      <c r="G3368" s="56"/>
      <c r="H3368" s="56"/>
      <c r="I3368" s="56" t="s">
        <v>37</v>
      </c>
      <c r="J3368" s="56">
        <v>30</v>
      </c>
      <c r="K3368" s="56"/>
      <c r="L3368" s="56"/>
      <c r="M3368" s="56" t="str">
        <f t="shared" si="104"/>
        <v>TB_MEM_POINT.MERGE_REASON_CD</v>
      </c>
      <c r="N3368" s="54" t="str">
        <f t="shared" si="105"/>
        <v>포인트^TB_MEM_POINT^통합사유코드^MERGE_REASON_CD^^VARCHAR2^30^^</v>
      </c>
    </row>
    <row r="3369" spans="1:14" x14ac:dyDescent="0.25">
      <c r="A3369" s="56" t="s">
        <v>473</v>
      </c>
      <c r="B3369" s="56"/>
      <c r="C3369" s="56" t="s">
        <v>683</v>
      </c>
      <c r="D3369" s="56" t="s">
        <v>684</v>
      </c>
      <c r="E3369" s="56" t="s">
        <v>2827</v>
      </c>
      <c r="F3369" s="56" t="s">
        <v>2828</v>
      </c>
      <c r="G3369" s="56"/>
      <c r="H3369" s="56"/>
      <c r="I3369" s="56" t="s">
        <v>37</v>
      </c>
      <c r="J3369" s="56">
        <v>1</v>
      </c>
      <c r="K3369" s="56" t="s">
        <v>52</v>
      </c>
      <c r="L3369" s="56" t="s">
        <v>1496</v>
      </c>
      <c r="M3369" s="56" t="str">
        <f t="shared" si="104"/>
        <v>TB_MEM_POINT.PROM_USE_YN</v>
      </c>
      <c r="N3369" s="54" t="str">
        <f t="shared" si="105"/>
        <v>포인트^TB_MEM_POINT^프로모션사용여부^PROM_USE_YN^^VARCHAR2^1^Y^'N'</v>
      </c>
    </row>
    <row r="3370" spans="1:14" x14ac:dyDescent="0.25">
      <c r="A3370" s="56" t="s">
        <v>473</v>
      </c>
      <c r="B3370" s="56"/>
      <c r="C3370" s="56" t="s">
        <v>683</v>
      </c>
      <c r="D3370" s="56" t="s">
        <v>684</v>
      </c>
      <c r="E3370" s="56" t="s">
        <v>50</v>
      </c>
      <c r="F3370" s="56" t="s">
        <v>51</v>
      </c>
      <c r="G3370" s="56"/>
      <c r="H3370" s="56"/>
      <c r="I3370" s="56" t="s">
        <v>37</v>
      </c>
      <c r="J3370" s="56">
        <v>1</v>
      </c>
      <c r="K3370" s="56" t="s">
        <v>52</v>
      </c>
      <c r="L3370" s="56" t="s">
        <v>1276</v>
      </c>
      <c r="M3370" s="56" t="str">
        <f t="shared" si="104"/>
        <v>TB_MEM_POINT.USE_YN</v>
      </c>
      <c r="N3370" s="54" t="str">
        <f t="shared" si="105"/>
        <v>포인트^TB_MEM_POINT^사용여부^USE_YN^^VARCHAR2^1^Y^'Y'</v>
      </c>
    </row>
    <row r="3371" spans="1:14" x14ac:dyDescent="0.25">
      <c r="A3371" s="56" t="s">
        <v>473</v>
      </c>
      <c r="B3371" s="56"/>
      <c r="C3371" s="56" t="s">
        <v>683</v>
      </c>
      <c r="D3371" s="56" t="s">
        <v>684</v>
      </c>
      <c r="E3371" s="56" t="s">
        <v>61</v>
      </c>
      <c r="F3371" s="56" t="s">
        <v>62</v>
      </c>
      <c r="G3371" s="56"/>
      <c r="H3371" s="56"/>
      <c r="I3371" s="56" t="s">
        <v>37</v>
      </c>
      <c r="J3371" s="56">
        <v>2000</v>
      </c>
      <c r="K3371" s="56"/>
      <c r="L3371" s="56"/>
      <c r="M3371" s="56" t="str">
        <f t="shared" si="104"/>
        <v>TB_MEM_POINT.REMARK</v>
      </c>
      <c r="N3371" s="54" t="str">
        <f t="shared" si="105"/>
        <v>포인트^TB_MEM_POINT^비고^REMARK^^VARCHAR2^2000^^</v>
      </c>
    </row>
    <row r="3372" spans="1:14" x14ac:dyDescent="0.25">
      <c r="A3372" s="56" t="s">
        <v>473</v>
      </c>
      <c r="B3372" s="56"/>
      <c r="C3372" s="56" t="s">
        <v>683</v>
      </c>
      <c r="D3372" s="56" t="s">
        <v>684</v>
      </c>
      <c r="E3372" s="56" t="s">
        <v>53</v>
      </c>
      <c r="F3372" s="56" t="s">
        <v>54</v>
      </c>
      <c r="G3372" s="56"/>
      <c r="H3372" s="56"/>
      <c r="I3372" s="56" t="s">
        <v>37</v>
      </c>
      <c r="J3372" s="56">
        <v>14</v>
      </c>
      <c r="K3372" s="56" t="s">
        <v>52</v>
      </c>
      <c r="L3372" s="56"/>
      <c r="M3372" s="56" t="str">
        <f t="shared" si="104"/>
        <v>TB_MEM_POINT.REG_DTM</v>
      </c>
      <c r="N3372" s="54" t="str">
        <f t="shared" si="105"/>
        <v>포인트^TB_MEM_POINT^등록일시^REG_DTM^^VARCHAR2^14^Y^</v>
      </c>
    </row>
    <row r="3373" spans="1:14" x14ac:dyDescent="0.25">
      <c r="A3373" s="56" t="s">
        <v>473</v>
      </c>
      <c r="B3373" s="56"/>
      <c r="C3373" s="56" t="s">
        <v>683</v>
      </c>
      <c r="D3373" s="56" t="s">
        <v>684</v>
      </c>
      <c r="E3373" s="56" t="s">
        <v>55</v>
      </c>
      <c r="F3373" s="56" t="s">
        <v>56</v>
      </c>
      <c r="G3373" s="56"/>
      <c r="H3373" s="56"/>
      <c r="I3373" s="56" t="s">
        <v>37</v>
      </c>
      <c r="J3373" s="56">
        <v>32</v>
      </c>
      <c r="K3373" s="56" t="s">
        <v>52</v>
      </c>
      <c r="L3373" s="56"/>
      <c r="M3373" s="56" t="str">
        <f t="shared" si="104"/>
        <v>TB_MEM_POINT.REGR_ID</v>
      </c>
      <c r="N3373" s="54" t="str">
        <f t="shared" si="105"/>
        <v>포인트^TB_MEM_POINT^등록자ID^REGR_ID^^VARCHAR2^32^Y^</v>
      </c>
    </row>
    <row r="3374" spans="1:14" x14ac:dyDescent="0.25">
      <c r="A3374" s="56" t="s">
        <v>473</v>
      </c>
      <c r="B3374" s="56"/>
      <c r="C3374" s="56" t="s">
        <v>683</v>
      </c>
      <c r="D3374" s="56" t="s">
        <v>684</v>
      </c>
      <c r="E3374" s="56" t="s">
        <v>57</v>
      </c>
      <c r="F3374" s="56" t="s">
        <v>58</v>
      </c>
      <c r="G3374" s="56"/>
      <c r="H3374" s="56"/>
      <c r="I3374" s="56" t="s">
        <v>37</v>
      </c>
      <c r="J3374" s="56">
        <v>14</v>
      </c>
      <c r="K3374" s="56" t="s">
        <v>52</v>
      </c>
      <c r="L3374" s="56"/>
      <c r="M3374" s="56" t="str">
        <f t="shared" si="104"/>
        <v>TB_MEM_POINT.MOD_DTM</v>
      </c>
      <c r="N3374" s="54" t="str">
        <f t="shared" si="105"/>
        <v>포인트^TB_MEM_POINT^수정일시^MOD_DTM^^VARCHAR2^14^Y^</v>
      </c>
    </row>
    <row r="3375" spans="1:14" x14ac:dyDescent="0.25">
      <c r="A3375" s="56" t="s">
        <v>473</v>
      </c>
      <c r="B3375" s="56"/>
      <c r="C3375" s="56" t="s">
        <v>683</v>
      </c>
      <c r="D3375" s="56" t="s">
        <v>684</v>
      </c>
      <c r="E3375" s="56" t="s">
        <v>59</v>
      </c>
      <c r="F3375" s="56" t="s">
        <v>60</v>
      </c>
      <c r="G3375" s="56"/>
      <c r="H3375" s="56"/>
      <c r="I3375" s="56" t="s">
        <v>37</v>
      </c>
      <c r="J3375" s="56">
        <v>32</v>
      </c>
      <c r="K3375" s="56" t="s">
        <v>52</v>
      </c>
      <c r="L3375" s="56"/>
      <c r="M3375" s="56" t="str">
        <f t="shared" si="104"/>
        <v>TB_MEM_POINT.MODR_ID</v>
      </c>
      <c r="N3375" s="54" t="str">
        <f t="shared" si="105"/>
        <v>포인트^TB_MEM_POINT^수정자ID^MODR_ID^^VARCHAR2^32^Y^</v>
      </c>
    </row>
    <row r="3376" spans="1:14" x14ac:dyDescent="0.25">
      <c r="A3376" s="56" t="s">
        <v>473</v>
      </c>
      <c r="B3376" s="56"/>
      <c r="C3376" s="56" t="s">
        <v>683</v>
      </c>
      <c r="D3376" s="56" t="s">
        <v>684</v>
      </c>
      <c r="E3376" s="56" t="s">
        <v>2921</v>
      </c>
      <c r="F3376" s="56" t="s">
        <v>2922</v>
      </c>
      <c r="G3376" s="56"/>
      <c r="H3376" s="56"/>
      <c r="I3376" s="56" t="s">
        <v>37</v>
      </c>
      <c r="J3376" s="56">
        <v>1</v>
      </c>
      <c r="K3376" s="56" t="s">
        <v>52</v>
      </c>
      <c r="L3376" s="56" t="s">
        <v>1496</v>
      </c>
      <c r="M3376" s="56" t="str">
        <f t="shared" si="104"/>
        <v>TB_MEM_POINT.APPLY_SKIP_YN</v>
      </c>
      <c r="N3376" s="54" t="str">
        <f t="shared" si="105"/>
        <v>포인트^TB_MEM_POINT^적용스킵여부^APPLY_SKIP_YN^^VARCHAR2^1^Y^'N'</v>
      </c>
    </row>
    <row r="3377" spans="1:14" x14ac:dyDescent="0.25">
      <c r="A3377" s="56" t="s">
        <v>473</v>
      </c>
      <c r="B3377" s="56"/>
      <c r="C3377" s="56" t="s">
        <v>1213</v>
      </c>
      <c r="D3377" s="56" t="s">
        <v>1214</v>
      </c>
      <c r="E3377" s="56" t="s">
        <v>468</v>
      </c>
      <c r="F3377" s="56" t="s">
        <v>2904</v>
      </c>
      <c r="G3377" s="56" t="s">
        <v>52</v>
      </c>
      <c r="H3377" s="56"/>
      <c r="I3377" s="56" t="s">
        <v>37</v>
      </c>
      <c r="J3377" s="56">
        <v>20</v>
      </c>
      <c r="K3377" s="56" t="s">
        <v>52</v>
      </c>
      <c r="L3377" s="56"/>
      <c r="M3377" s="56" t="str">
        <f t="shared" ref="M3377:M3440" si="106">CONCATENATE(D3377,".",F3377)</f>
        <v>TB_MEM_POINT_TR_PUSH.POINT_NO</v>
      </c>
      <c r="N3377" s="54" t="str">
        <f t="shared" si="105"/>
        <v>포인트TR푸쉬^TB_MEM_POINT_TR_PUSH^포인트번호^POINT_NO^Y^VARCHAR2^20^Y^</v>
      </c>
    </row>
    <row r="3378" spans="1:14" x14ac:dyDescent="0.25">
      <c r="A3378" s="56" t="s">
        <v>473</v>
      </c>
      <c r="B3378" s="56"/>
      <c r="C3378" s="56" t="s">
        <v>1213</v>
      </c>
      <c r="D3378" s="56" t="s">
        <v>1214</v>
      </c>
      <c r="E3378" s="56" t="s">
        <v>882</v>
      </c>
      <c r="F3378" s="56" t="s">
        <v>889</v>
      </c>
      <c r="G3378" s="56"/>
      <c r="H3378" s="56"/>
      <c r="I3378" s="56" t="s">
        <v>37</v>
      </c>
      <c r="J3378" s="56">
        <v>20</v>
      </c>
      <c r="K3378" s="56"/>
      <c r="L3378" s="56"/>
      <c r="M3378" s="56" t="str">
        <f t="shared" si="106"/>
        <v>TB_MEM_POINT_TR_PUSH.MEM_NO</v>
      </c>
      <c r="N3378" s="54" t="str">
        <f t="shared" si="105"/>
        <v>포인트TR푸쉬^TB_MEM_POINT_TR_PUSH^회원번호^MEM_NO^^VARCHAR2^20^^</v>
      </c>
    </row>
    <row r="3379" spans="1:14" x14ac:dyDescent="0.25">
      <c r="A3379" s="56" t="s">
        <v>473</v>
      </c>
      <c r="B3379" s="56"/>
      <c r="C3379" s="56" t="s">
        <v>1213</v>
      </c>
      <c r="D3379" s="56" t="s">
        <v>1214</v>
      </c>
      <c r="E3379" s="56" t="s">
        <v>444</v>
      </c>
      <c r="F3379" s="56" t="s">
        <v>2923</v>
      </c>
      <c r="G3379" s="56"/>
      <c r="H3379" s="56"/>
      <c r="I3379" s="56" t="s">
        <v>37</v>
      </c>
      <c r="J3379" s="56">
        <v>300</v>
      </c>
      <c r="K3379" s="56"/>
      <c r="L3379" s="56"/>
      <c r="M3379" s="56" t="str">
        <f t="shared" si="106"/>
        <v>TB_MEM_POINT_TR_PUSH.MEM_NM</v>
      </c>
      <c r="N3379" s="54" t="str">
        <f t="shared" si="105"/>
        <v>포인트TR푸쉬^TB_MEM_POINT_TR_PUSH^회원명^MEM_NM^^VARCHAR2^300^^</v>
      </c>
    </row>
    <row r="3380" spans="1:14" x14ac:dyDescent="0.25">
      <c r="A3380" s="56" t="s">
        <v>473</v>
      </c>
      <c r="B3380" s="56"/>
      <c r="C3380" s="56" t="s">
        <v>1213</v>
      </c>
      <c r="D3380" s="56" t="s">
        <v>1214</v>
      </c>
      <c r="E3380" s="56" t="s">
        <v>442</v>
      </c>
      <c r="F3380" s="56" t="s">
        <v>443</v>
      </c>
      <c r="G3380" s="56"/>
      <c r="H3380" s="56"/>
      <c r="I3380" s="56" t="s">
        <v>37</v>
      </c>
      <c r="J3380" s="56">
        <v>20</v>
      </c>
      <c r="K3380" s="56"/>
      <c r="L3380" s="56"/>
      <c r="M3380" s="56" t="str">
        <f t="shared" si="106"/>
        <v>TB_MEM_POINT_TR_PUSH.CARD_NO</v>
      </c>
      <c r="N3380" s="54" t="str">
        <f t="shared" si="105"/>
        <v>포인트TR푸쉬^TB_MEM_POINT_TR_PUSH^카드번호^CARD_NO^^VARCHAR2^20^^</v>
      </c>
    </row>
    <row r="3381" spans="1:14" x14ac:dyDescent="0.25">
      <c r="A3381" s="56" t="s">
        <v>473</v>
      </c>
      <c r="B3381" s="56"/>
      <c r="C3381" s="56" t="s">
        <v>1213</v>
      </c>
      <c r="D3381" s="56" t="s">
        <v>1214</v>
      </c>
      <c r="E3381" s="56" t="s">
        <v>1168</v>
      </c>
      <c r="F3381" s="56" t="s">
        <v>1169</v>
      </c>
      <c r="G3381" s="56"/>
      <c r="H3381" s="56"/>
      <c r="I3381" s="56" t="s">
        <v>37</v>
      </c>
      <c r="J3381" s="56">
        <v>10</v>
      </c>
      <c r="K3381" s="56"/>
      <c r="L3381" s="56"/>
      <c r="M3381" s="56" t="str">
        <f t="shared" si="106"/>
        <v>TB_MEM_POINT_TR_PUSH.BRAND_CD</v>
      </c>
      <c r="N3381" s="54" t="str">
        <f t="shared" si="105"/>
        <v>포인트TR푸쉬^TB_MEM_POINT_TR_PUSH^브랜드코드^BRAND_CD^^VARCHAR2^10^^</v>
      </c>
    </row>
    <row r="3382" spans="1:14" x14ac:dyDescent="0.25">
      <c r="A3382" s="56" t="s">
        <v>473</v>
      </c>
      <c r="B3382" s="56"/>
      <c r="C3382" s="56" t="s">
        <v>1213</v>
      </c>
      <c r="D3382" s="56" t="s">
        <v>1214</v>
      </c>
      <c r="E3382" s="56" t="s">
        <v>2924</v>
      </c>
      <c r="F3382" s="56" t="s">
        <v>2925</v>
      </c>
      <c r="G3382" s="56"/>
      <c r="H3382" s="56"/>
      <c r="I3382" s="56" t="s">
        <v>37</v>
      </c>
      <c r="J3382" s="56">
        <v>300</v>
      </c>
      <c r="K3382" s="56"/>
      <c r="L3382" s="56"/>
      <c r="M3382" s="56" t="str">
        <f t="shared" si="106"/>
        <v>TB_MEM_POINT_TR_PUSH.BRAND_NM</v>
      </c>
      <c r="N3382" s="54" t="str">
        <f t="shared" si="105"/>
        <v>포인트TR푸쉬^TB_MEM_POINT_TR_PUSH^브랜드명^BRAND_NM^^VARCHAR2^300^^</v>
      </c>
    </row>
    <row r="3383" spans="1:14" x14ac:dyDescent="0.25">
      <c r="A3383" s="56" t="s">
        <v>473</v>
      </c>
      <c r="B3383" s="56"/>
      <c r="C3383" s="56" t="s">
        <v>1213</v>
      </c>
      <c r="D3383" s="56" t="s">
        <v>1214</v>
      </c>
      <c r="E3383" s="56" t="s">
        <v>2912</v>
      </c>
      <c r="F3383" s="56" t="s">
        <v>2913</v>
      </c>
      <c r="G3383" s="56"/>
      <c r="H3383" s="56"/>
      <c r="I3383" s="56" t="s">
        <v>110</v>
      </c>
      <c r="J3383" s="56" t="s">
        <v>476</v>
      </c>
      <c r="K3383" s="56"/>
      <c r="L3383" s="56"/>
      <c r="M3383" s="56" t="str">
        <f t="shared" si="106"/>
        <v>TB_MEM_POINT_TR_PUSH.POINT_AMT</v>
      </c>
      <c r="N3383" s="54" t="str">
        <f t="shared" si="105"/>
        <v>포인트TR푸쉬^TB_MEM_POINT_TR_PUSH^포인트금액^POINT_AMT^^NUMBER^20,5^^</v>
      </c>
    </row>
    <row r="3384" spans="1:14" x14ac:dyDescent="0.25">
      <c r="A3384" s="56" t="s">
        <v>473</v>
      </c>
      <c r="B3384" s="56"/>
      <c r="C3384" s="56" t="s">
        <v>1213</v>
      </c>
      <c r="D3384" s="56" t="s">
        <v>1214</v>
      </c>
      <c r="E3384" s="56" t="s">
        <v>2909</v>
      </c>
      <c r="F3384" s="56" t="s">
        <v>2910</v>
      </c>
      <c r="G3384" s="56"/>
      <c r="H3384" s="56"/>
      <c r="I3384" s="56" t="s">
        <v>37</v>
      </c>
      <c r="J3384" s="56">
        <v>20</v>
      </c>
      <c r="K3384" s="56"/>
      <c r="L3384" s="56"/>
      <c r="M3384" s="56" t="str">
        <f t="shared" si="106"/>
        <v>TB_MEM_POINT_TR_PUSH.POINT_REASON_CD</v>
      </c>
      <c r="N3384" s="54" t="str">
        <f t="shared" si="105"/>
        <v>포인트TR푸쉬^TB_MEM_POINT_TR_PUSH^포인트사유코드^POINT_REASON_CD^^VARCHAR2^20^^</v>
      </c>
    </row>
    <row r="3385" spans="1:14" x14ac:dyDescent="0.25">
      <c r="A3385" s="56" t="s">
        <v>473</v>
      </c>
      <c r="B3385" s="56"/>
      <c r="C3385" s="56" t="s">
        <v>1213</v>
      </c>
      <c r="D3385" s="56" t="s">
        <v>1214</v>
      </c>
      <c r="E3385" s="56" t="s">
        <v>2907</v>
      </c>
      <c r="F3385" s="56" t="s">
        <v>2908</v>
      </c>
      <c r="G3385" s="56"/>
      <c r="H3385" s="56"/>
      <c r="I3385" s="56" t="s">
        <v>37</v>
      </c>
      <c r="J3385" s="56">
        <v>20</v>
      </c>
      <c r="K3385" s="56"/>
      <c r="L3385" s="56"/>
      <c r="M3385" s="56" t="str">
        <f t="shared" si="106"/>
        <v>TB_MEM_POINT_TR_PUSH.POINT_TP_CD</v>
      </c>
      <c r="N3385" s="54" t="str">
        <f t="shared" si="105"/>
        <v>포인트TR푸쉬^TB_MEM_POINT_TR_PUSH^포인트유형코드^POINT_TP_CD^^VARCHAR2^20^^</v>
      </c>
    </row>
    <row r="3386" spans="1:14" x14ac:dyDescent="0.25">
      <c r="A3386" s="56" t="s">
        <v>473</v>
      </c>
      <c r="B3386" s="56"/>
      <c r="C3386" s="56" t="s">
        <v>1213</v>
      </c>
      <c r="D3386" s="56" t="s">
        <v>1214</v>
      </c>
      <c r="E3386" s="56" t="s">
        <v>472</v>
      </c>
      <c r="F3386" s="56" t="s">
        <v>64</v>
      </c>
      <c r="G3386" s="56"/>
      <c r="H3386" s="56"/>
      <c r="I3386" s="56" t="s">
        <v>37</v>
      </c>
      <c r="J3386" s="56">
        <v>10</v>
      </c>
      <c r="K3386" s="56"/>
      <c r="L3386" s="56"/>
      <c r="M3386" s="56" t="str">
        <f t="shared" si="106"/>
        <v>TB_MEM_POINT_TR_PUSH.SHOP_CD</v>
      </c>
      <c r="N3386" s="54" t="str">
        <f t="shared" si="105"/>
        <v>포인트TR푸쉬^TB_MEM_POINT_TR_PUSH^매장코드^SHOP_CD^^VARCHAR2^10^^</v>
      </c>
    </row>
    <row r="3387" spans="1:14" x14ac:dyDescent="0.25">
      <c r="A3387" s="56" t="s">
        <v>473</v>
      </c>
      <c r="B3387" s="56"/>
      <c r="C3387" s="56" t="s">
        <v>1213</v>
      </c>
      <c r="D3387" s="56" t="s">
        <v>1214</v>
      </c>
      <c r="E3387" s="56" t="s">
        <v>1335</v>
      </c>
      <c r="F3387" s="56" t="s">
        <v>1336</v>
      </c>
      <c r="G3387" s="56"/>
      <c r="H3387" s="56"/>
      <c r="I3387" s="56" t="s">
        <v>37</v>
      </c>
      <c r="J3387" s="56">
        <v>300</v>
      </c>
      <c r="K3387" s="56"/>
      <c r="L3387" s="56"/>
      <c r="M3387" s="56" t="str">
        <f t="shared" si="106"/>
        <v>TB_MEM_POINT_TR_PUSH.SHOP_NM</v>
      </c>
      <c r="N3387" s="54" t="str">
        <f t="shared" si="105"/>
        <v>포인트TR푸쉬^TB_MEM_POINT_TR_PUSH^매장명^SHOP_NM^^VARCHAR2^300^^</v>
      </c>
    </row>
    <row r="3388" spans="1:14" x14ac:dyDescent="0.25">
      <c r="A3388" s="56" t="s">
        <v>473</v>
      </c>
      <c r="B3388" s="56"/>
      <c r="C3388" s="56" t="s">
        <v>1213</v>
      </c>
      <c r="D3388" s="56" t="s">
        <v>1214</v>
      </c>
      <c r="E3388" s="56" t="s">
        <v>2926</v>
      </c>
      <c r="F3388" s="56" t="s">
        <v>2927</v>
      </c>
      <c r="G3388" s="56"/>
      <c r="H3388" s="56"/>
      <c r="I3388" s="56" t="s">
        <v>37</v>
      </c>
      <c r="J3388" s="56">
        <v>300</v>
      </c>
      <c r="K3388" s="56"/>
      <c r="L3388" s="56"/>
      <c r="M3388" s="56" t="str">
        <f t="shared" si="106"/>
        <v>TB_MEM_POINT_TR_PUSH.PROC_TITLE</v>
      </c>
      <c r="N3388" s="54" t="str">
        <f t="shared" si="105"/>
        <v>포인트TR푸쉬^TB_MEM_POINT_TR_PUSH^처리제목^PROC_TITLE^^VARCHAR2^300^^</v>
      </c>
    </row>
    <row r="3389" spans="1:14" x14ac:dyDescent="0.25">
      <c r="A3389" s="56" t="s">
        <v>473</v>
      </c>
      <c r="B3389" s="56"/>
      <c r="C3389" s="56" t="s">
        <v>1213</v>
      </c>
      <c r="D3389" s="56" t="s">
        <v>1214</v>
      </c>
      <c r="E3389" s="56" t="s">
        <v>2928</v>
      </c>
      <c r="F3389" s="56" t="s">
        <v>2929</v>
      </c>
      <c r="G3389" s="56"/>
      <c r="H3389" s="56"/>
      <c r="I3389" s="56" t="s">
        <v>37</v>
      </c>
      <c r="J3389" s="56">
        <v>2000</v>
      </c>
      <c r="K3389" s="56"/>
      <c r="L3389" s="56"/>
      <c r="M3389" s="56" t="str">
        <f t="shared" si="106"/>
        <v>TB_MEM_POINT_TR_PUSH.PROC_DESC</v>
      </c>
      <c r="N3389" s="54" t="str">
        <f t="shared" si="105"/>
        <v>포인트TR푸쉬^TB_MEM_POINT_TR_PUSH^처리내용^PROC_DESC^^VARCHAR2^2000^^</v>
      </c>
    </row>
    <row r="3390" spans="1:14" x14ac:dyDescent="0.25">
      <c r="A3390" s="56" t="s">
        <v>473</v>
      </c>
      <c r="B3390" s="56"/>
      <c r="C3390" s="56" t="s">
        <v>1213</v>
      </c>
      <c r="D3390" s="56" t="s">
        <v>1214</v>
      </c>
      <c r="E3390" s="56" t="s">
        <v>2016</v>
      </c>
      <c r="F3390" s="56" t="s">
        <v>2017</v>
      </c>
      <c r="G3390" s="56"/>
      <c r="H3390" s="56"/>
      <c r="I3390" s="56" t="s">
        <v>37</v>
      </c>
      <c r="J3390" s="56">
        <v>1</v>
      </c>
      <c r="K3390" s="56"/>
      <c r="L3390" s="56"/>
      <c r="M3390" s="56" t="str">
        <f t="shared" si="106"/>
        <v>TB_MEM_POINT_TR_PUSH.PROC_DIV_CD</v>
      </c>
      <c r="N3390" s="54" t="str">
        <f t="shared" si="105"/>
        <v>포인트TR푸쉬^TB_MEM_POINT_TR_PUSH^처리구분코드^PROC_DIV_CD^^VARCHAR2^1^^</v>
      </c>
    </row>
    <row r="3391" spans="1:14" x14ac:dyDescent="0.25">
      <c r="A3391" s="56" t="s">
        <v>473</v>
      </c>
      <c r="B3391" s="56"/>
      <c r="C3391" s="56" t="s">
        <v>1213</v>
      </c>
      <c r="D3391" s="56" t="s">
        <v>1214</v>
      </c>
      <c r="E3391" s="56" t="s">
        <v>2044</v>
      </c>
      <c r="F3391" s="56" t="s">
        <v>2045</v>
      </c>
      <c r="G3391" s="56"/>
      <c r="H3391" s="56"/>
      <c r="I3391" s="56" t="s">
        <v>37</v>
      </c>
      <c r="J3391" s="56">
        <v>14</v>
      </c>
      <c r="K3391" s="56"/>
      <c r="L3391" s="56"/>
      <c r="M3391" s="56" t="str">
        <f t="shared" si="106"/>
        <v>TB_MEM_POINT_TR_PUSH.PROC_DTM</v>
      </c>
      <c r="N3391" s="54" t="str">
        <f t="shared" si="105"/>
        <v>포인트TR푸쉬^TB_MEM_POINT_TR_PUSH^처리일시^PROC_DTM^^VARCHAR2^14^^</v>
      </c>
    </row>
    <row r="3392" spans="1:14" x14ac:dyDescent="0.25">
      <c r="A3392" s="56" t="s">
        <v>473</v>
      </c>
      <c r="B3392" s="56"/>
      <c r="C3392" s="56" t="s">
        <v>1213</v>
      </c>
      <c r="D3392" s="56" t="s">
        <v>1214</v>
      </c>
      <c r="E3392" s="56" t="s">
        <v>2930</v>
      </c>
      <c r="F3392" s="56" t="s">
        <v>2931</v>
      </c>
      <c r="G3392" s="56"/>
      <c r="H3392" s="56"/>
      <c r="I3392" s="56" t="s">
        <v>37</v>
      </c>
      <c r="J3392" s="56">
        <v>20</v>
      </c>
      <c r="K3392" s="56"/>
      <c r="L3392" s="56"/>
      <c r="M3392" s="56" t="str">
        <f t="shared" si="106"/>
        <v>TB_MEM_POINT_TR_PUSH.WALLET_RTN_CD</v>
      </c>
      <c r="N3392" s="54" t="str">
        <f t="shared" si="105"/>
        <v>포인트TR푸쉬^TB_MEM_POINT_TR_PUSH^WALLET응답코드^WALLET_RTN_CD^^VARCHAR2^20^^</v>
      </c>
    </row>
    <row r="3393" spans="1:14" x14ac:dyDescent="0.25">
      <c r="A3393" s="56" t="s">
        <v>473</v>
      </c>
      <c r="B3393" s="56"/>
      <c r="C3393" s="56" t="s">
        <v>1213</v>
      </c>
      <c r="D3393" s="56" t="s">
        <v>1214</v>
      </c>
      <c r="E3393" s="56" t="s">
        <v>2932</v>
      </c>
      <c r="F3393" s="56" t="s">
        <v>2933</v>
      </c>
      <c r="G3393" s="56"/>
      <c r="H3393" s="56"/>
      <c r="I3393" s="56" t="s">
        <v>37</v>
      </c>
      <c r="J3393" s="56">
        <v>2000</v>
      </c>
      <c r="K3393" s="56"/>
      <c r="L3393" s="56"/>
      <c r="M3393" s="56" t="str">
        <f t="shared" si="106"/>
        <v>TB_MEM_POINT_TR_PUSH.WALLET_RTN_DESC</v>
      </c>
      <c r="N3393" s="54" t="str">
        <f t="shared" si="105"/>
        <v>포인트TR푸쉬^TB_MEM_POINT_TR_PUSH^WALLET응답내용^WALLET_RTN_DESC^^VARCHAR2^2000^^</v>
      </c>
    </row>
    <row r="3394" spans="1:14" x14ac:dyDescent="0.25">
      <c r="A3394" s="56" t="s">
        <v>473</v>
      </c>
      <c r="B3394" s="56"/>
      <c r="C3394" s="56" t="s">
        <v>1213</v>
      </c>
      <c r="D3394" s="56" t="s">
        <v>1214</v>
      </c>
      <c r="E3394" s="56" t="s">
        <v>53</v>
      </c>
      <c r="F3394" s="56" t="s">
        <v>54</v>
      </c>
      <c r="G3394" s="56"/>
      <c r="H3394" s="56"/>
      <c r="I3394" s="56" t="s">
        <v>37</v>
      </c>
      <c r="J3394" s="56">
        <v>14</v>
      </c>
      <c r="K3394" s="56"/>
      <c r="L3394" s="56"/>
      <c r="M3394" s="56" t="str">
        <f t="shared" si="106"/>
        <v>TB_MEM_POINT_TR_PUSH.REG_DTM</v>
      </c>
      <c r="N3394" s="54" t="str">
        <f t="shared" si="105"/>
        <v>포인트TR푸쉬^TB_MEM_POINT_TR_PUSH^등록일시^REG_DTM^^VARCHAR2^14^^</v>
      </c>
    </row>
    <row r="3395" spans="1:14" x14ac:dyDescent="0.25">
      <c r="A3395" s="56" t="s">
        <v>473</v>
      </c>
      <c r="B3395" s="56"/>
      <c r="C3395" s="56" t="s">
        <v>685</v>
      </c>
      <c r="D3395" s="56" t="s">
        <v>686</v>
      </c>
      <c r="E3395" s="56" t="s">
        <v>2001</v>
      </c>
      <c r="F3395" s="56" t="s">
        <v>2002</v>
      </c>
      <c r="G3395" s="56" t="s">
        <v>52</v>
      </c>
      <c r="H3395" s="56"/>
      <c r="I3395" s="56" t="s">
        <v>37</v>
      </c>
      <c r="J3395" s="56">
        <v>6</v>
      </c>
      <c r="K3395" s="56" t="s">
        <v>52</v>
      </c>
      <c r="L3395" s="56"/>
      <c r="M3395" s="56" t="str">
        <f t="shared" si="106"/>
        <v>TB_MEM_POINT_MMIO.IO_YM</v>
      </c>
      <c r="N3395" s="54" t="str">
        <f t="shared" ref="N3395:N3458" si="107">SUBSTITUTE(CONCATENATE(C3395,"^",D3395,"^",E3395,"^",F3395,"^",G3395,"^",I3395,"^",J3395,"^",K3395,"^",TRIM(L3395)),"~","-")</f>
        <v>포인트월수불^TB_MEM_POINT_MMIO^수불년월^IO_YM^Y^VARCHAR2^6^Y^</v>
      </c>
    </row>
    <row r="3396" spans="1:14" x14ac:dyDescent="0.25">
      <c r="A3396" s="56" t="s">
        <v>473</v>
      </c>
      <c r="B3396" s="56"/>
      <c r="C3396" s="56" t="s">
        <v>685</v>
      </c>
      <c r="D3396" s="56" t="s">
        <v>686</v>
      </c>
      <c r="E3396" s="56" t="s">
        <v>882</v>
      </c>
      <c r="F3396" s="56" t="s">
        <v>889</v>
      </c>
      <c r="G3396" s="56" t="s">
        <v>52</v>
      </c>
      <c r="H3396" s="56"/>
      <c r="I3396" s="56" t="s">
        <v>37</v>
      </c>
      <c r="J3396" s="56">
        <v>20</v>
      </c>
      <c r="K3396" s="56" t="s">
        <v>52</v>
      </c>
      <c r="L3396" s="56"/>
      <c r="M3396" s="56" t="str">
        <f t="shared" si="106"/>
        <v>TB_MEM_POINT_MMIO.MEM_NO</v>
      </c>
      <c r="N3396" s="54" t="str">
        <f t="shared" si="107"/>
        <v>포인트월수불^TB_MEM_POINT_MMIO^회원번호^MEM_NO^Y^VARCHAR2^20^Y^</v>
      </c>
    </row>
    <row r="3397" spans="1:14" x14ac:dyDescent="0.25">
      <c r="A3397" s="56" t="s">
        <v>473</v>
      </c>
      <c r="B3397" s="56"/>
      <c r="C3397" s="56" t="s">
        <v>685</v>
      </c>
      <c r="D3397" s="56" t="s">
        <v>686</v>
      </c>
      <c r="E3397" s="56" t="s">
        <v>472</v>
      </c>
      <c r="F3397" s="56" t="s">
        <v>64</v>
      </c>
      <c r="G3397" s="56" t="s">
        <v>52</v>
      </c>
      <c r="H3397" s="56"/>
      <c r="I3397" s="56" t="s">
        <v>37</v>
      </c>
      <c r="J3397" s="56">
        <v>10</v>
      </c>
      <c r="K3397" s="56" t="s">
        <v>52</v>
      </c>
      <c r="L3397" s="56"/>
      <c r="M3397" s="56" t="str">
        <f t="shared" si="106"/>
        <v>TB_MEM_POINT_MMIO.SHOP_CD</v>
      </c>
      <c r="N3397" s="54" t="str">
        <f t="shared" si="107"/>
        <v>포인트월수불^TB_MEM_POINT_MMIO^매장코드^SHOP_CD^Y^VARCHAR2^10^Y^</v>
      </c>
    </row>
    <row r="3398" spans="1:14" x14ac:dyDescent="0.25">
      <c r="A3398" s="56" t="s">
        <v>473</v>
      </c>
      <c r="B3398" s="56"/>
      <c r="C3398" s="56" t="s">
        <v>685</v>
      </c>
      <c r="D3398" s="56" t="s">
        <v>686</v>
      </c>
      <c r="E3398" s="56" t="s">
        <v>2934</v>
      </c>
      <c r="F3398" s="56" t="s">
        <v>2935</v>
      </c>
      <c r="G3398" s="56"/>
      <c r="H3398" s="56"/>
      <c r="I3398" s="56" t="s">
        <v>110</v>
      </c>
      <c r="J3398" s="56" t="s">
        <v>476</v>
      </c>
      <c r="K3398" s="56" t="s">
        <v>52</v>
      </c>
      <c r="L3398" s="56">
        <v>0</v>
      </c>
      <c r="M3398" s="56" t="str">
        <f t="shared" si="106"/>
        <v>TB_MEM_POINT_MMIO.BAS_POINT_AMT</v>
      </c>
      <c r="N3398" s="54" t="str">
        <f t="shared" si="107"/>
        <v>포인트월수불^TB_MEM_POINT_MMIO^기초포인트금액^BAS_POINT_AMT^^NUMBER^20,5^Y^0</v>
      </c>
    </row>
    <row r="3399" spans="1:14" x14ac:dyDescent="0.25">
      <c r="A3399" s="56" t="s">
        <v>473</v>
      </c>
      <c r="B3399" s="56"/>
      <c r="C3399" s="56" t="s">
        <v>685</v>
      </c>
      <c r="D3399" s="56" t="s">
        <v>686</v>
      </c>
      <c r="E3399" s="56" t="s">
        <v>2254</v>
      </c>
      <c r="F3399" s="56" t="s">
        <v>2255</v>
      </c>
      <c r="G3399" s="56"/>
      <c r="H3399" s="56"/>
      <c r="I3399" s="56" t="s">
        <v>110</v>
      </c>
      <c r="J3399" s="56" t="s">
        <v>476</v>
      </c>
      <c r="K3399" s="56" t="s">
        <v>52</v>
      </c>
      <c r="L3399" s="56">
        <v>0</v>
      </c>
      <c r="M3399" s="56" t="str">
        <f t="shared" si="106"/>
        <v>TB_MEM_POINT_MMIO.ACC_POINT_AMT</v>
      </c>
      <c r="N3399" s="54" t="str">
        <f t="shared" si="107"/>
        <v>포인트월수불^TB_MEM_POINT_MMIO^적립포인트금액^ACC_POINT_AMT^^NUMBER^20,5^Y^0</v>
      </c>
    </row>
    <row r="3400" spans="1:14" x14ac:dyDescent="0.25">
      <c r="A3400" s="56" t="s">
        <v>473</v>
      </c>
      <c r="B3400" s="56"/>
      <c r="C3400" s="56" t="s">
        <v>685</v>
      </c>
      <c r="D3400" s="56" t="s">
        <v>686</v>
      </c>
      <c r="E3400" s="56" t="s">
        <v>2936</v>
      </c>
      <c r="F3400" s="56" t="s">
        <v>2937</v>
      </c>
      <c r="G3400" s="56"/>
      <c r="H3400" s="56"/>
      <c r="I3400" s="56" t="s">
        <v>110</v>
      </c>
      <c r="J3400" s="56" t="s">
        <v>476</v>
      </c>
      <c r="K3400" s="56" t="s">
        <v>52</v>
      </c>
      <c r="L3400" s="56">
        <v>0</v>
      </c>
      <c r="M3400" s="56" t="str">
        <f t="shared" si="106"/>
        <v>TB_MEM_POINT_MMIO.DEDUCT_POINT_AMT</v>
      </c>
      <c r="N3400" s="54" t="str">
        <f t="shared" si="107"/>
        <v>포인트월수불^TB_MEM_POINT_MMIO^차감포인트금액^DEDUCT_POINT_AMT^^NUMBER^20,5^Y^0</v>
      </c>
    </row>
    <row r="3401" spans="1:14" x14ac:dyDescent="0.25">
      <c r="A3401" s="56" t="s">
        <v>473</v>
      </c>
      <c r="B3401" s="56"/>
      <c r="C3401" s="56" t="s">
        <v>685</v>
      </c>
      <c r="D3401" s="56" t="s">
        <v>686</v>
      </c>
      <c r="E3401" s="56" t="s">
        <v>2938</v>
      </c>
      <c r="F3401" s="56" t="s">
        <v>2939</v>
      </c>
      <c r="G3401" s="56"/>
      <c r="H3401" s="56"/>
      <c r="I3401" s="56" t="s">
        <v>110</v>
      </c>
      <c r="J3401" s="56" t="s">
        <v>476</v>
      </c>
      <c r="K3401" s="56" t="s">
        <v>52</v>
      </c>
      <c r="L3401" s="56">
        <v>0</v>
      </c>
      <c r="M3401" s="56" t="str">
        <f t="shared" si="106"/>
        <v>TB_MEM_POINT_MMIO.EXTINCT_POINT_AMT</v>
      </c>
      <c r="N3401" s="54" t="str">
        <f t="shared" si="107"/>
        <v>포인트월수불^TB_MEM_POINT_MMIO^소멸포인트금액^EXTINCT_POINT_AMT^^NUMBER^20,5^Y^0</v>
      </c>
    </row>
    <row r="3402" spans="1:14" x14ac:dyDescent="0.25">
      <c r="A3402" s="56" t="s">
        <v>473</v>
      </c>
      <c r="B3402" s="56"/>
      <c r="C3402" s="56" t="s">
        <v>685</v>
      </c>
      <c r="D3402" s="56" t="s">
        <v>686</v>
      </c>
      <c r="E3402" s="56" t="s">
        <v>2252</v>
      </c>
      <c r="F3402" s="56" t="s">
        <v>2253</v>
      </c>
      <c r="G3402" s="56"/>
      <c r="H3402" s="56"/>
      <c r="I3402" s="56" t="s">
        <v>110</v>
      </c>
      <c r="J3402" s="56" t="s">
        <v>476</v>
      </c>
      <c r="K3402" s="56" t="s">
        <v>52</v>
      </c>
      <c r="L3402" s="56">
        <v>0</v>
      </c>
      <c r="M3402" s="56" t="str">
        <f t="shared" si="106"/>
        <v>TB_MEM_POINT_MMIO.PROM_USE_POINT_AMT</v>
      </c>
      <c r="N3402" s="54" t="str">
        <f t="shared" si="107"/>
        <v>포인트월수불^TB_MEM_POINT_MMIO^프로모션사용포인트금액^PROM_USE_POINT_AMT^^NUMBER^20,5^Y^0</v>
      </c>
    </row>
    <row r="3403" spans="1:14" x14ac:dyDescent="0.25">
      <c r="A3403" s="56" t="s">
        <v>473</v>
      </c>
      <c r="B3403" s="56"/>
      <c r="C3403" s="56" t="s">
        <v>685</v>
      </c>
      <c r="D3403" s="56" t="s">
        <v>686</v>
      </c>
      <c r="E3403" s="56" t="s">
        <v>2940</v>
      </c>
      <c r="F3403" s="56" t="s">
        <v>2941</v>
      </c>
      <c r="G3403" s="56"/>
      <c r="H3403" s="56"/>
      <c r="I3403" s="56" t="s">
        <v>110</v>
      </c>
      <c r="J3403" s="56" t="s">
        <v>476</v>
      </c>
      <c r="K3403" s="56" t="s">
        <v>52</v>
      </c>
      <c r="L3403" s="56">
        <v>0</v>
      </c>
      <c r="M3403" s="56" t="str">
        <f t="shared" si="106"/>
        <v>TB_MEM_POINT_MMIO.M_ACC_POINT_AMT</v>
      </c>
      <c r="N3403" s="54" t="str">
        <f t="shared" si="107"/>
        <v>포인트월수불^TB_MEM_POINT_MMIO^수기적립포인트금액^M_ACC_POINT_AMT^^NUMBER^20,5^Y^0</v>
      </c>
    </row>
    <row r="3404" spans="1:14" x14ac:dyDescent="0.25">
      <c r="A3404" s="56" t="s">
        <v>473</v>
      </c>
      <c r="B3404" s="56"/>
      <c r="C3404" s="56" t="s">
        <v>685</v>
      </c>
      <c r="D3404" s="56" t="s">
        <v>686</v>
      </c>
      <c r="E3404" s="56" t="s">
        <v>2942</v>
      </c>
      <c r="F3404" s="56" t="s">
        <v>2943</v>
      </c>
      <c r="G3404" s="56"/>
      <c r="H3404" s="56"/>
      <c r="I3404" s="56" t="s">
        <v>110</v>
      </c>
      <c r="J3404" s="56" t="s">
        <v>476</v>
      </c>
      <c r="K3404" s="56" t="s">
        <v>52</v>
      </c>
      <c r="L3404" s="56">
        <v>0</v>
      </c>
      <c r="M3404" s="56" t="str">
        <f t="shared" si="106"/>
        <v>TB_MEM_POINT_MMIO.M_DEDUCT_POINT_AMT</v>
      </c>
      <c r="N3404" s="54" t="str">
        <f t="shared" si="107"/>
        <v>포인트월수불^TB_MEM_POINT_MMIO^수기차감포인트금액^M_DEDUCT_POINT_AMT^^NUMBER^20,5^Y^0</v>
      </c>
    </row>
    <row r="3405" spans="1:14" x14ac:dyDescent="0.25">
      <c r="A3405" s="56" t="s">
        <v>473</v>
      </c>
      <c r="B3405" s="56"/>
      <c r="C3405" s="56" t="s">
        <v>685</v>
      </c>
      <c r="D3405" s="56" t="s">
        <v>686</v>
      </c>
      <c r="E3405" s="56" t="s">
        <v>2944</v>
      </c>
      <c r="F3405" s="56" t="s">
        <v>2945</v>
      </c>
      <c r="G3405" s="56"/>
      <c r="H3405" s="56"/>
      <c r="I3405" s="56" t="s">
        <v>110</v>
      </c>
      <c r="J3405" s="56" t="s">
        <v>476</v>
      </c>
      <c r="K3405" s="56" t="s">
        <v>52</v>
      </c>
      <c r="L3405" s="56">
        <v>0</v>
      </c>
      <c r="M3405" s="56" t="str">
        <f t="shared" si="106"/>
        <v>TB_MEM_POINT_MMIO.M_EXTINCT_POINT_AMT</v>
      </c>
      <c r="N3405" s="54" t="str">
        <f t="shared" si="107"/>
        <v>포인트월수불^TB_MEM_POINT_MMIO^수기소멸포인트금액^M_EXTINCT_POINT_AMT^^NUMBER^20,5^Y^0</v>
      </c>
    </row>
    <row r="3406" spans="1:14" x14ac:dyDescent="0.25">
      <c r="A3406" s="56" t="s">
        <v>473</v>
      </c>
      <c r="B3406" s="56"/>
      <c r="C3406" s="56" t="s">
        <v>685</v>
      </c>
      <c r="D3406" s="56" t="s">
        <v>686</v>
      </c>
      <c r="E3406" s="56" t="s">
        <v>2946</v>
      </c>
      <c r="F3406" s="56" t="s">
        <v>2947</v>
      </c>
      <c r="G3406" s="56"/>
      <c r="H3406" s="56"/>
      <c r="I3406" s="56" t="s">
        <v>110</v>
      </c>
      <c r="J3406" s="56" t="s">
        <v>476</v>
      </c>
      <c r="K3406" s="56" t="s">
        <v>52</v>
      </c>
      <c r="L3406" s="56">
        <v>0</v>
      </c>
      <c r="M3406" s="56" t="str">
        <f t="shared" si="106"/>
        <v>TB_MEM_POINT_MMIO.FINAL_POINT_AMT</v>
      </c>
      <c r="N3406" s="54" t="str">
        <f t="shared" si="107"/>
        <v>포인트월수불^TB_MEM_POINT_MMIO^기말포인트금액^FINAL_POINT_AMT^^NUMBER^20,5^Y^0</v>
      </c>
    </row>
    <row r="3407" spans="1:14" x14ac:dyDescent="0.25">
      <c r="A3407" s="56" t="s">
        <v>473</v>
      </c>
      <c r="B3407" s="56"/>
      <c r="C3407" s="56" t="s">
        <v>685</v>
      </c>
      <c r="D3407" s="56" t="s">
        <v>686</v>
      </c>
      <c r="E3407" s="56" t="s">
        <v>53</v>
      </c>
      <c r="F3407" s="56" t="s">
        <v>54</v>
      </c>
      <c r="G3407" s="56"/>
      <c r="H3407" s="56"/>
      <c r="I3407" s="56" t="s">
        <v>37</v>
      </c>
      <c r="J3407" s="56">
        <v>14</v>
      </c>
      <c r="K3407" s="56" t="s">
        <v>52</v>
      </c>
      <c r="L3407" s="56"/>
      <c r="M3407" s="56" t="str">
        <f t="shared" si="106"/>
        <v>TB_MEM_POINT_MMIO.REG_DTM</v>
      </c>
      <c r="N3407" s="54" t="str">
        <f t="shared" si="107"/>
        <v>포인트월수불^TB_MEM_POINT_MMIO^등록일시^REG_DTM^^VARCHAR2^14^Y^</v>
      </c>
    </row>
    <row r="3408" spans="1:14" x14ac:dyDescent="0.25">
      <c r="A3408" s="56" t="s">
        <v>473</v>
      </c>
      <c r="B3408" s="56"/>
      <c r="C3408" s="56" t="s">
        <v>685</v>
      </c>
      <c r="D3408" s="56" t="s">
        <v>686</v>
      </c>
      <c r="E3408" s="56" t="s">
        <v>55</v>
      </c>
      <c r="F3408" s="56" t="s">
        <v>56</v>
      </c>
      <c r="G3408" s="56"/>
      <c r="H3408" s="56"/>
      <c r="I3408" s="56" t="s">
        <v>37</v>
      </c>
      <c r="J3408" s="56">
        <v>32</v>
      </c>
      <c r="K3408" s="56" t="s">
        <v>52</v>
      </c>
      <c r="L3408" s="56"/>
      <c r="M3408" s="56" t="str">
        <f t="shared" si="106"/>
        <v>TB_MEM_POINT_MMIO.REGR_ID</v>
      </c>
      <c r="N3408" s="54" t="str">
        <f t="shared" si="107"/>
        <v>포인트월수불^TB_MEM_POINT_MMIO^등록자ID^REGR_ID^^VARCHAR2^32^Y^</v>
      </c>
    </row>
    <row r="3409" spans="1:14" x14ac:dyDescent="0.25">
      <c r="A3409" s="56" t="s">
        <v>473</v>
      </c>
      <c r="B3409" s="56"/>
      <c r="C3409" s="56" t="s">
        <v>685</v>
      </c>
      <c r="D3409" s="56" t="s">
        <v>686</v>
      </c>
      <c r="E3409" s="56" t="s">
        <v>57</v>
      </c>
      <c r="F3409" s="56" t="s">
        <v>58</v>
      </c>
      <c r="G3409" s="56"/>
      <c r="H3409" s="56"/>
      <c r="I3409" s="56" t="s">
        <v>37</v>
      </c>
      <c r="J3409" s="56">
        <v>14</v>
      </c>
      <c r="K3409" s="56" t="s">
        <v>52</v>
      </c>
      <c r="L3409" s="56"/>
      <c r="M3409" s="56" t="str">
        <f t="shared" si="106"/>
        <v>TB_MEM_POINT_MMIO.MOD_DTM</v>
      </c>
      <c r="N3409" s="54" t="str">
        <f t="shared" si="107"/>
        <v>포인트월수불^TB_MEM_POINT_MMIO^수정일시^MOD_DTM^^VARCHAR2^14^Y^</v>
      </c>
    </row>
    <row r="3410" spans="1:14" x14ac:dyDescent="0.25">
      <c r="A3410" s="56" t="s">
        <v>473</v>
      </c>
      <c r="B3410" s="56"/>
      <c r="C3410" s="56" t="s">
        <v>685</v>
      </c>
      <c r="D3410" s="56" t="s">
        <v>686</v>
      </c>
      <c r="E3410" s="56" t="s">
        <v>59</v>
      </c>
      <c r="F3410" s="56" t="s">
        <v>60</v>
      </c>
      <c r="G3410" s="56"/>
      <c r="H3410" s="56"/>
      <c r="I3410" s="56" t="s">
        <v>37</v>
      </c>
      <c r="J3410" s="56">
        <v>32</v>
      </c>
      <c r="K3410" s="56" t="s">
        <v>52</v>
      </c>
      <c r="L3410" s="56"/>
      <c r="M3410" s="56" t="str">
        <f t="shared" si="106"/>
        <v>TB_MEM_POINT_MMIO.MODR_ID</v>
      </c>
      <c r="N3410" s="54" t="str">
        <f t="shared" si="107"/>
        <v>포인트월수불^TB_MEM_POINT_MMIO^수정자ID^MODR_ID^^VARCHAR2^32^Y^</v>
      </c>
    </row>
    <row r="3411" spans="1:14" x14ac:dyDescent="0.25">
      <c r="A3411" s="56" t="s">
        <v>473</v>
      </c>
      <c r="B3411" s="56"/>
      <c r="C3411" s="56" t="s">
        <v>1211</v>
      </c>
      <c r="D3411" s="56" t="s">
        <v>1212</v>
      </c>
      <c r="E3411" s="56" t="s">
        <v>2001</v>
      </c>
      <c r="F3411" s="56" t="s">
        <v>2002</v>
      </c>
      <c r="G3411" s="56" t="s">
        <v>52</v>
      </c>
      <c r="H3411" s="56"/>
      <c r="I3411" s="56" t="s">
        <v>37</v>
      </c>
      <c r="J3411" s="56">
        <v>6</v>
      </c>
      <c r="K3411" s="56" t="s">
        <v>52</v>
      </c>
      <c r="L3411" s="56"/>
      <c r="M3411" s="56" t="str">
        <f t="shared" si="106"/>
        <v>TB_MEM_POINT_MMIO_SHOP.IO_YM</v>
      </c>
      <c r="N3411" s="54" t="str">
        <f t="shared" si="107"/>
        <v>포인트월수불매장^TB_MEM_POINT_MMIO_SHOP^수불년월^IO_YM^Y^VARCHAR2^6^Y^</v>
      </c>
    </row>
    <row r="3412" spans="1:14" x14ac:dyDescent="0.25">
      <c r="A3412" s="56" t="s">
        <v>473</v>
      </c>
      <c r="B3412" s="56"/>
      <c r="C3412" s="56" t="s">
        <v>1211</v>
      </c>
      <c r="D3412" s="56" t="s">
        <v>1212</v>
      </c>
      <c r="E3412" s="56" t="s">
        <v>472</v>
      </c>
      <c r="F3412" s="56" t="s">
        <v>64</v>
      </c>
      <c r="G3412" s="56" t="s">
        <v>52</v>
      </c>
      <c r="H3412" s="56"/>
      <c r="I3412" s="56" t="s">
        <v>37</v>
      </c>
      <c r="J3412" s="56">
        <v>10</v>
      </c>
      <c r="K3412" s="56" t="s">
        <v>52</v>
      </c>
      <c r="L3412" s="56"/>
      <c r="M3412" s="56" t="str">
        <f t="shared" si="106"/>
        <v>TB_MEM_POINT_MMIO_SHOP.SHOP_CD</v>
      </c>
      <c r="N3412" s="54" t="str">
        <f t="shared" si="107"/>
        <v>포인트월수불매장^TB_MEM_POINT_MMIO_SHOP^매장코드^SHOP_CD^Y^VARCHAR2^10^Y^</v>
      </c>
    </row>
    <row r="3413" spans="1:14" x14ac:dyDescent="0.25">
      <c r="A3413" s="56" t="s">
        <v>473</v>
      </c>
      <c r="B3413" s="56"/>
      <c r="C3413" s="56" t="s">
        <v>1211</v>
      </c>
      <c r="D3413" s="56" t="s">
        <v>1212</v>
      </c>
      <c r="E3413" s="56" t="s">
        <v>2934</v>
      </c>
      <c r="F3413" s="56" t="s">
        <v>2935</v>
      </c>
      <c r="G3413" s="56"/>
      <c r="H3413" s="56"/>
      <c r="I3413" s="56" t="s">
        <v>110</v>
      </c>
      <c r="J3413" s="56" t="s">
        <v>476</v>
      </c>
      <c r="K3413" s="56" t="s">
        <v>52</v>
      </c>
      <c r="L3413" s="56">
        <v>0</v>
      </c>
      <c r="M3413" s="56" t="str">
        <f t="shared" si="106"/>
        <v>TB_MEM_POINT_MMIO_SHOP.BAS_POINT_AMT</v>
      </c>
      <c r="N3413" s="54" t="str">
        <f t="shared" si="107"/>
        <v>포인트월수불매장^TB_MEM_POINT_MMIO_SHOP^기초포인트금액^BAS_POINT_AMT^^NUMBER^20,5^Y^0</v>
      </c>
    </row>
    <row r="3414" spans="1:14" x14ac:dyDescent="0.25">
      <c r="A3414" s="56" t="s">
        <v>473</v>
      </c>
      <c r="B3414" s="56"/>
      <c r="C3414" s="56" t="s">
        <v>1211</v>
      </c>
      <c r="D3414" s="56" t="s">
        <v>1212</v>
      </c>
      <c r="E3414" s="56" t="s">
        <v>2254</v>
      </c>
      <c r="F3414" s="56" t="s">
        <v>2255</v>
      </c>
      <c r="G3414" s="56"/>
      <c r="H3414" s="56"/>
      <c r="I3414" s="56" t="s">
        <v>110</v>
      </c>
      <c r="J3414" s="56" t="s">
        <v>476</v>
      </c>
      <c r="K3414" s="56" t="s">
        <v>52</v>
      </c>
      <c r="L3414" s="56">
        <v>0</v>
      </c>
      <c r="M3414" s="56" t="str">
        <f t="shared" si="106"/>
        <v>TB_MEM_POINT_MMIO_SHOP.ACC_POINT_AMT</v>
      </c>
      <c r="N3414" s="54" t="str">
        <f t="shared" si="107"/>
        <v>포인트월수불매장^TB_MEM_POINT_MMIO_SHOP^적립포인트금액^ACC_POINT_AMT^^NUMBER^20,5^Y^0</v>
      </c>
    </row>
    <row r="3415" spans="1:14" x14ac:dyDescent="0.25">
      <c r="A3415" s="56" t="s">
        <v>473</v>
      </c>
      <c r="B3415" s="56"/>
      <c r="C3415" s="56" t="s">
        <v>1211</v>
      </c>
      <c r="D3415" s="56" t="s">
        <v>1212</v>
      </c>
      <c r="E3415" s="56" t="s">
        <v>2936</v>
      </c>
      <c r="F3415" s="56" t="s">
        <v>2937</v>
      </c>
      <c r="G3415" s="56"/>
      <c r="H3415" s="56"/>
      <c r="I3415" s="56" t="s">
        <v>110</v>
      </c>
      <c r="J3415" s="56" t="s">
        <v>476</v>
      </c>
      <c r="K3415" s="56" t="s">
        <v>52</v>
      </c>
      <c r="L3415" s="56">
        <v>0</v>
      </c>
      <c r="M3415" s="56" t="str">
        <f t="shared" si="106"/>
        <v>TB_MEM_POINT_MMIO_SHOP.DEDUCT_POINT_AMT</v>
      </c>
      <c r="N3415" s="54" t="str">
        <f t="shared" si="107"/>
        <v>포인트월수불매장^TB_MEM_POINT_MMIO_SHOP^차감포인트금액^DEDUCT_POINT_AMT^^NUMBER^20,5^Y^0</v>
      </c>
    </row>
    <row r="3416" spans="1:14" x14ac:dyDescent="0.25">
      <c r="A3416" s="56" t="s">
        <v>473</v>
      </c>
      <c r="B3416" s="56"/>
      <c r="C3416" s="56" t="s">
        <v>1211</v>
      </c>
      <c r="D3416" s="56" t="s">
        <v>1212</v>
      </c>
      <c r="E3416" s="56" t="s">
        <v>2938</v>
      </c>
      <c r="F3416" s="56" t="s">
        <v>2939</v>
      </c>
      <c r="G3416" s="56"/>
      <c r="H3416" s="56"/>
      <c r="I3416" s="56" t="s">
        <v>110</v>
      </c>
      <c r="J3416" s="56" t="s">
        <v>476</v>
      </c>
      <c r="K3416" s="56" t="s">
        <v>52</v>
      </c>
      <c r="L3416" s="56">
        <v>0</v>
      </c>
      <c r="M3416" s="56" t="str">
        <f t="shared" si="106"/>
        <v>TB_MEM_POINT_MMIO_SHOP.EXTINCT_POINT_AMT</v>
      </c>
      <c r="N3416" s="54" t="str">
        <f t="shared" si="107"/>
        <v>포인트월수불매장^TB_MEM_POINT_MMIO_SHOP^소멸포인트금액^EXTINCT_POINT_AMT^^NUMBER^20,5^Y^0</v>
      </c>
    </row>
    <row r="3417" spans="1:14" x14ac:dyDescent="0.25">
      <c r="A3417" s="56" t="s">
        <v>473</v>
      </c>
      <c r="B3417" s="56"/>
      <c r="C3417" s="56" t="s">
        <v>1211</v>
      </c>
      <c r="D3417" s="56" t="s">
        <v>1212</v>
      </c>
      <c r="E3417" s="56" t="s">
        <v>2252</v>
      </c>
      <c r="F3417" s="56" t="s">
        <v>2253</v>
      </c>
      <c r="G3417" s="56"/>
      <c r="H3417" s="56"/>
      <c r="I3417" s="56" t="s">
        <v>110</v>
      </c>
      <c r="J3417" s="56" t="s">
        <v>476</v>
      </c>
      <c r="K3417" s="56" t="s">
        <v>52</v>
      </c>
      <c r="L3417" s="56">
        <v>0</v>
      </c>
      <c r="M3417" s="56" t="str">
        <f t="shared" si="106"/>
        <v>TB_MEM_POINT_MMIO_SHOP.PROM_USE_POINT_AMT</v>
      </c>
      <c r="N3417" s="54" t="str">
        <f t="shared" si="107"/>
        <v>포인트월수불매장^TB_MEM_POINT_MMIO_SHOP^프로모션사용포인트금액^PROM_USE_POINT_AMT^^NUMBER^20,5^Y^0</v>
      </c>
    </row>
    <row r="3418" spans="1:14" x14ac:dyDescent="0.25">
      <c r="A3418" s="56" t="s">
        <v>473</v>
      </c>
      <c r="B3418" s="56"/>
      <c r="C3418" s="56" t="s">
        <v>1211</v>
      </c>
      <c r="D3418" s="56" t="s">
        <v>1212</v>
      </c>
      <c r="E3418" s="56" t="s">
        <v>2940</v>
      </c>
      <c r="F3418" s="56" t="s">
        <v>2941</v>
      </c>
      <c r="G3418" s="56"/>
      <c r="H3418" s="56"/>
      <c r="I3418" s="56" t="s">
        <v>110</v>
      </c>
      <c r="J3418" s="56" t="s">
        <v>476</v>
      </c>
      <c r="K3418" s="56" t="s">
        <v>52</v>
      </c>
      <c r="L3418" s="56">
        <v>0</v>
      </c>
      <c r="M3418" s="56" t="str">
        <f t="shared" si="106"/>
        <v>TB_MEM_POINT_MMIO_SHOP.M_ACC_POINT_AMT</v>
      </c>
      <c r="N3418" s="54" t="str">
        <f t="shared" si="107"/>
        <v>포인트월수불매장^TB_MEM_POINT_MMIO_SHOP^수기적립포인트금액^M_ACC_POINT_AMT^^NUMBER^20,5^Y^0</v>
      </c>
    </row>
    <row r="3419" spans="1:14" x14ac:dyDescent="0.25">
      <c r="A3419" s="56" t="s">
        <v>473</v>
      </c>
      <c r="B3419" s="56"/>
      <c r="C3419" s="56" t="s">
        <v>1211</v>
      </c>
      <c r="D3419" s="56" t="s">
        <v>1212</v>
      </c>
      <c r="E3419" s="56" t="s">
        <v>2942</v>
      </c>
      <c r="F3419" s="56" t="s">
        <v>2943</v>
      </c>
      <c r="G3419" s="56"/>
      <c r="H3419" s="56"/>
      <c r="I3419" s="56" t="s">
        <v>110</v>
      </c>
      <c r="J3419" s="56" t="s">
        <v>476</v>
      </c>
      <c r="K3419" s="56" t="s">
        <v>52</v>
      </c>
      <c r="L3419" s="56">
        <v>0</v>
      </c>
      <c r="M3419" s="56" t="str">
        <f t="shared" si="106"/>
        <v>TB_MEM_POINT_MMIO_SHOP.M_DEDUCT_POINT_AMT</v>
      </c>
      <c r="N3419" s="54" t="str">
        <f t="shared" si="107"/>
        <v>포인트월수불매장^TB_MEM_POINT_MMIO_SHOP^수기차감포인트금액^M_DEDUCT_POINT_AMT^^NUMBER^20,5^Y^0</v>
      </c>
    </row>
    <row r="3420" spans="1:14" x14ac:dyDescent="0.25">
      <c r="A3420" s="56" t="s">
        <v>473</v>
      </c>
      <c r="B3420" s="56"/>
      <c r="C3420" s="56" t="s">
        <v>1211</v>
      </c>
      <c r="D3420" s="56" t="s">
        <v>1212</v>
      </c>
      <c r="E3420" s="56" t="s">
        <v>2944</v>
      </c>
      <c r="F3420" s="56" t="s">
        <v>2945</v>
      </c>
      <c r="G3420" s="56"/>
      <c r="H3420" s="56"/>
      <c r="I3420" s="56" t="s">
        <v>110</v>
      </c>
      <c r="J3420" s="56" t="s">
        <v>476</v>
      </c>
      <c r="K3420" s="56" t="s">
        <v>52</v>
      </c>
      <c r="L3420" s="56">
        <v>0</v>
      </c>
      <c r="M3420" s="56" t="str">
        <f t="shared" si="106"/>
        <v>TB_MEM_POINT_MMIO_SHOP.M_EXTINCT_POINT_AMT</v>
      </c>
      <c r="N3420" s="54" t="str">
        <f t="shared" si="107"/>
        <v>포인트월수불매장^TB_MEM_POINT_MMIO_SHOP^수기소멸포인트금액^M_EXTINCT_POINT_AMT^^NUMBER^20,5^Y^0</v>
      </c>
    </row>
    <row r="3421" spans="1:14" x14ac:dyDescent="0.25">
      <c r="A3421" s="56" t="s">
        <v>473</v>
      </c>
      <c r="B3421" s="56"/>
      <c r="C3421" s="56" t="s">
        <v>1211</v>
      </c>
      <c r="D3421" s="56" t="s">
        <v>1212</v>
      </c>
      <c r="E3421" s="56" t="s">
        <v>2946</v>
      </c>
      <c r="F3421" s="56" t="s">
        <v>2947</v>
      </c>
      <c r="G3421" s="56"/>
      <c r="H3421" s="56"/>
      <c r="I3421" s="56" t="s">
        <v>110</v>
      </c>
      <c r="J3421" s="56" t="s">
        <v>476</v>
      </c>
      <c r="K3421" s="56" t="s">
        <v>52</v>
      </c>
      <c r="L3421" s="56">
        <v>0</v>
      </c>
      <c r="M3421" s="56" t="str">
        <f t="shared" si="106"/>
        <v>TB_MEM_POINT_MMIO_SHOP.FINAL_POINT_AMT</v>
      </c>
      <c r="N3421" s="54" t="str">
        <f t="shared" si="107"/>
        <v>포인트월수불매장^TB_MEM_POINT_MMIO_SHOP^기말포인트금액^FINAL_POINT_AMT^^NUMBER^20,5^Y^0</v>
      </c>
    </row>
    <row r="3422" spans="1:14" x14ac:dyDescent="0.25">
      <c r="A3422" s="56" t="s">
        <v>473</v>
      </c>
      <c r="B3422" s="56"/>
      <c r="C3422" s="56" t="s">
        <v>1211</v>
      </c>
      <c r="D3422" s="56" t="s">
        <v>1212</v>
      </c>
      <c r="E3422" s="56" t="s">
        <v>53</v>
      </c>
      <c r="F3422" s="56" t="s">
        <v>54</v>
      </c>
      <c r="G3422" s="56"/>
      <c r="H3422" s="56"/>
      <c r="I3422" s="56" t="s">
        <v>37</v>
      </c>
      <c r="J3422" s="56">
        <v>14</v>
      </c>
      <c r="K3422" s="56" t="s">
        <v>52</v>
      </c>
      <c r="L3422" s="56"/>
      <c r="M3422" s="56" t="str">
        <f t="shared" si="106"/>
        <v>TB_MEM_POINT_MMIO_SHOP.REG_DTM</v>
      </c>
      <c r="N3422" s="54" t="str">
        <f t="shared" si="107"/>
        <v>포인트월수불매장^TB_MEM_POINT_MMIO_SHOP^등록일시^REG_DTM^^VARCHAR2^14^Y^</v>
      </c>
    </row>
    <row r="3423" spans="1:14" x14ac:dyDescent="0.25">
      <c r="A3423" s="56" t="s">
        <v>473</v>
      </c>
      <c r="B3423" s="56"/>
      <c r="C3423" s="56" t="s">
        <v>1211</v>
      </c>
      <c r="D3423" s="56" t="s">
        <v>1212</v>
      </c>
      <c r="E3423" s="56" t="s">
        <v>55</v>
      </c>
      <c r="F3423" s="56" t="s">
        <v>56</v>
      </c>
      <c r="G3423" s="56"/>
      <c r="H3423" s="56"/>
      <c r="I3423" s="56" t="s">
        <v>37</v>
      </c>
      <c r="J3423" s="56">
        <v>32</v>
      </c>
      <c r="K3423" s="56" t="s">
        <v>52</v>
      </c>
      <c r="L3423" s="56"/>
      <c r="M3423" s="56" t="str">
        <f t="shared" si="106"/>
        <v>TB_MEM_POINT_MMIO_SHOP.REGR_ID</v>
      </c>
      <c r="N3423" s="54" t="str">
        <f t="shared" si="107"/>
        <v>포인트월수불매장^TB_MEM_POINT_MMIO_SHOP^등록자ID^REGR_ID^^VARCHAR2^32^Y^</v>
      </c>
    </row>
    <row r="3424" spans="1:14" x14ac:dyDescent="0.25">
      <c r="A3424" s="56" t="s">
        <v>473</v>
      </c>
      <c r="B3424" s="56"/>
      <c r="C3424" s="56" t="s">
        <v>1211</v>
      </c>
      <c r="D3424" s="56" t="s">
        <v>1212</v>
      </c>
      <c r="E3424" s="56" t="s">
        <v>57</v>
      </c>
      <c r="F3424" s="56" t="s">
        <v>58</v>
      </c>
      <c r="G3424" s="56"/>
      <c r="H3424" s="56"/>
      <c r="I3424" s="56" t="s">
        <v>37</v>
      </c>
      <c r="J3424" s="56">
        <v>14</v>
      </c>
      <c r="K3424" s="56" t="s">
        <v>52</v>
      </c>
      <c r="L3424" s="56"/>
      <c r="M3424" s="56" t="str">
        <f t="shared" si="106"/>
        <v>TB_MEM_POINT_MMIO_SHOP.MOD_DTM</v>
      </c>
      <c r="N3424" s="54" t="str">
        <f t="shared" si="107"/>
        <v>포인트월수불매장^TB_MEM_POINT_MMIO_SHOP^수정일시^MOD_DTM^^VARCHAR2^14^Y^</v>
      </c>
    </row>
    <row r="3425" spans="1:14" x14ac:dyDescent="0.25">
      <c r="A3425" s="56" t="s">
        <v>473</v>
      </c>
      <c r="B3425" s="56"/>
      <c r="C3425" s="56" t="s">
        <v>1211</v>
      </c>
      <c r="D3425" s="56" t="s">
        <v>1212</v>
      </c>
      <c r="E3425" s="56" t="s">
        <v>59</v>
      </c>
      <c r="F3425" s="56" t="s">
        <v>60</v>
      </c>
      <c r="G3425" s="56"/>
      <c r="H3425" s="56"/>
      <c r="I3425" s="56" t="s">
        <v>37</v>
      </c>
      <c r="J3425" s="56">
        <v>32</v>
      </c>
      <c r="K3425" s="56" t="s">
        <v>52</v>
      </c>
      <c r="L3425" s="56"/>
      <c r="M3425" s="56" t="str">
        <f t="shared" si="106"/>
        <v>TB_MEM_POINT_MMIO_SHOP.MODR_ID</v>
      </c>
      <c r="N3425" s="54" t="str">
        <f t="shared" si="107"/>
        <v>포인트월수불매장^TB_MEM_POINT_MMIO_SHOP^수정자ID^MODR_ID^^VARCHAR2^32^Y^</v>
      </c>
    </row>
    <row r="3426" spans="1:14" x14ac:dyDescent="0.25">
      <c r="A3426" s="56" t="s">
        <v>473</v>
      </c>
      <c r="B3426" s="56"/>
      <c r="C3426" s="56" t="s">
        <v>687</v>
      </c>
      <c r="D3426" s="56" t="s">
        <v>688</v>
      </c>
      <c r="E3426" s="56" t="s">
        <v>2592</v>
      </c>
      <c r="F3426" s="56" t="s">
        <v>483</v>
      </c>
      <c r="G3426" s="56" t="s">
        <v>52</v>
      </c>
      <c r="H3426" s="56"/>
      <c r="I3426" s="56" t="s">
        <v>37</v>
      </c>
      <c r="J3426" s="56">
        <v>8</v>
      </c>
      <c r="K3426" s="56" t="s">
        <v>52</v>
      </c>
      <c r="L3426" s="56"/>
      <c r="M3426" s="56" t="str">
        <f t="shared" si="106"/>
        <v>TB_MEM_POINT_TRANS.TRANS_DT</v>
      </c>
      <c r="N3426" s="54" t="str">
        <f t="shared" si="107"/>
        <v>포인트이관^TB_MEM_POINT_TRANS^이관일자^TRANS_DT^Y^VARCHAR2^8^Y^</v>
      </c>
    </row>
    <row r="3427" spans="1:14" x14ac:dyDescent="0.25">
      <c r="A3427" s="56" t="s">
        <v>473</v>
      </c>
      <c r="B3427" s="56"/>
      <c r="C3427" s="56" t="s">
        <v>687</v>
      </c>
      <c r="D3427" s="56" t="s">
        <v>688</v>
      </c>
      <c r="E3427" s="56" t="s">
        <v>2597</v>
      </c>
      <c r="F3427" s="56" t="s">
        <v>484</v>
      </c>
      <c r="G3427" s="56" t="s">
        <v>52</v>
      </c>
      <c r="H3427" s="56"/>
      <c r="I3427" s="56" t="s">
        <v>110</v>
      </c>
      <c r="J3427" s="56">
        <v>10</v>
      </c>
      <c r="K3427" s="56" t="s">
        <v>52</v>
      </c>
      <c r="L3427" s="56"/>
      <c r="M3427" s="56" t="str">
        <f t="shared" si="106"/>
        <v>TB_MEM_POINT_TRANS.TRANS_SEQ</v>
      </c>
      <c r="N3427" s="54" t="str">
        <f t="shared" si="107"/>
        <v>포인트이관^TB_MEM_POINT_TRANS^이관일련번호^TRANS_SEQ^Y^NUMBER^10^Y^</v>
      </c>
    </row>
    <row r="3428" spans="1:14" x14ac:dyDescent="0.25">
      <c r="A3428" s="56" t="s">
        <v>473</v>
      </c>
      <c r="B3428" s="56"/>
      <c r="C3428" s="56" t="s">
        <v>687</v>
      </c>
      <c r="D3428" s="56" t="s">
        <v>688</v>
      </c>
      <c r="E3428" s="56" t="s">
        <v>2948</v>
      </c>
      <c r="F3428" s="56" t="s">
        <v>2949</v>
      </c>
      <c r="G3428" s="56"/>
      <c r="H3428" s="56"/>
      <c r="I3428" s="56" t="s">
        <v>110</v>
      </c>
      <c r="J3428" s="56" t="s">
        <v>476</v>
      </c>
      <c r="K3428" s="56" t="s">
        <v>52</v>
      </c>
      <c r="L3428" s="56">
        <v>0</v>
      </c>
      <c r="M3428" s="56" t="str">
        <f t="shared" si="106"/>
        <v>TB_MEM_POINT_TRANS.TRANS_POINT_AMT</v>
      </c>
      <c r="N3428" s="54" t="str">
        <f t="shared" si="107"/>
        <v>포인트이관^TB_MEM_POINT_TRANS^이관포인트금액^TRANS_POINT_AMT^^NUMBER^20,5^Y^0</v>
      </c>
    </row>
    <row r="3429" spans="1:14" x14ac:dyDescent="0.25">
      <c r="A3429" s="56" t="s">
        <v>473</v>
      </c>
      <c r="B3429" s="56"/>
      <c r="C3429" s="56" t="s">
        <v>687</v>
      </c>
      <c r="D3429" s="56" t="s">
        <v>688</v>
      </c>
      <c r="E3429" s="56" t="s">
        <v>2193</v>
      </c>
      <c r="F3429" s="56" t="s">
        <v>2194</v>
      </c>
      <c r="G3429" s="56"/>
      <c r="H3429" s="56"/>
      <c r="I3429" s="56" t="s">
        <v>37</v>
      </c>
      <c r="J3429" s="56">
        <v>20</v>
      </c>
      <c r="K3429" s="56" t="s">
        <v>52</v>
      </c>
      <c r="L3429" s="56"/>
      <c r="M3429" s="56" t="str">
        <f t="shared" si="106"/>
        <v>TB_MEM_POINT_TRANS.MERGE_MEM_NO</v>
      </c>
      <c r="N3429" s="54" t="str">
        <f t="shared" si="107"/>
        <v>포인트이관^TB_MEM_POINT_TRANS^통합회원번호^MERGE_MEM_NO^^VARCHAR2^20^Y^</v>
      </c>
    </row>
    <row r="3430" spans="1:14" x14ac:dyDescent="0.25">
      <c r="A3430" s="56" t="s">
        <v>473</v>
      </c>
      <c r="B3430" s="56"/>
      <c r="C3430" s="56" t="s">
        <v>687</v>
      </c>
      <c r="D3430" s="56" t="s">
        <v>688</v>
      </c>
      <c r="E3430" s="56" t="s">
        <v>2950</v>
      </c>
      <c r="F3430" s="56" t="s">
        <v>2951</v>
      </c>
      <c r="G3430" s="56"/>
      <c r="H3430" s="56"/>
      <c r="I3430" s="56" t="s">
        <v>37</v>
      </c>
      <c r="J3430" s="56">
        <v>20</v>
      </c>
      <c r="K3430" s="56" t="s">
        <v>52</v>
      </c>
      <c r="L3430" s="56"/>
      <c r="M3430" s="56" t="str">
        <f t="shared" si="106"/>
        <v>TB_MEM_POINT_TRANS.MERGE_CARD_NO</v>
      </c>
      <c r="N3430" s="54" t="str">
        <f t="shared" si="107"/>
        <v>포인트이관^TB_MEM_POINT_TRANS^통합회원카드번호^MERGE_CARD_NO^^VARCHAR2^20^Y^</v>
      </c>
    </row>
    <row r="3431" spans="1:14" x14ac:dyDescent="0.25">
      <c r="A3431" s="56" t="s">
        <v>473</v>
      </c>
      <c r="B3431" s="56"/>
      <c r="C3431" s="56" t="s">
        <v>687</v>
      </c>
      <c r="D3431" s="56" t="s">
        <v>688</v>
      </c>
      <c r="E3431" s="56" t="s">
        <v>2952</v>
      </c>
      <c r="F3431" s="56" t="s">
        <v>2953</v>
      </c>
      <c r="G3431" s="56"/>
      <c r="H3431" s="56"/>
      <c r="I3431" s="56" t="s">
        <v>37</v>
      </c>
      <c r="J3431" s="56">
        <v>20</v>
      </c>
      <c r="K3431" s="56" t="s">
        <v>52</v>
      </c>
      <c r="L3431" s="56"/>
      <c r="M3431" s="56" t="str">
        <f t="shared" si="106"/>
        <v>TB_MEM_POINT_TRANS.MERGE_MEM_TP_CD</v>
      </c>
      <c r="N3431" s="54" t="str">
        <f t="shared" si="107"/>
        <v>포인트이관^TB_MEM_POINT_TRANS^통합회원유형코드^MERGE_MEM_TP_CD^^VARCHAR2^20^Y^</v>
      </c>
    </row>
    <row r="3432" spans="1:14" x14ac:dyDescent="0.25">
      <c r="A3432" s="56" t="s">
        <v>473</v>
      </c>
      <c r="B3432" s="56"/>
      <c r="C3432" s="56" t="s">
        <v>687</v>
      </c>
      <c r="D3432" s="56" t="s">
        <v>688</v>
      </c>
      <c r="E3432" s="56" t="s">
        <v>2954</v>
      </c>
      <c r="F3432" s="56" t="s">
        <v>2955</v>
      </c>
      <c r="G3432" s="56"/>
      <c r="H3432" s="56"/>
      <c r="I3432" s="56" t="s">
        <v>37</v>
      </c>
      <c r="J3432" s="56">
        <v>10</v>
      </c>
      <c r="K3432" s="56" t="s">
        <v>52</v>
      </c>
      <c r="L3432" s="56"/>
      <c r="M3432" s="56" t="str">
        <f t="shared" si="106"/>
        <v>TB_MEM_POINT_TRANS.MERGE_MEM_GRADE_CD</v>
      </c>
      <c r="N3432" s="54" t="str">
        <f t="shared" si="107"/>
        <v>포인트이관^TB_MEM_POINT_TRANS^통합회원등급코드^MERGE_MEM_GRADE_CD^^VARCHAR2^10^Y^</v>
      </c>
    </row>
    <row r="3433" spans="1:14" x14ac:dyDescent="0.25">
      <c r="A3433" s="56" t="s">
        <v>473</v>
      </c>
      <c r="B3433" s="56"/>
      <c r="C3433" s="56" t="s">
        <v>687</v>
      </c>
      <c r="D3433" s="56" t="s">
        <v>688</v>
      </c>
      <c r="E3433" s="56" t="s">
        <v>2956</v>
      </c>
      <c r="F3433" s="56" t="s">
        <v>2957</v>
      </c>
      <c r="G3433" s="56"/>
      <c r="H3433" s="56"/>
      <c r="I3433" s="56" t="s">
        <v>37</v>
      </c>
      <c r="J3433" s="56">
        <v>20</v>
      </c>
      <c r="K3433" s="56" t="s">
        <v>52</v>
      </c>
      <c r="L3433" s="56"/>
      <c r="M3433" s="56" t="str">
        <f t="shared" si="106"/>
        <v>TB_MEM_POINT_TRANS.TRG_MEM_NO</v>
      </c>
      <c r="N3433" s="54" t="str">
        <f t="shared" si="107"/>
        <v>포인트이관^TB_MEM_POINT_TRANS^대상회원번호^TRG_MEM_NO^^VARCHAR2^20^Y^</v>
      </c>
    </row>
    <row r="3434" spans="1:14" x14ac:dyDescent="0.25">
      <c r="A3434" s="56" t="s">
        <v>473</v>
      </c>
      <c r="B3434" s="56"/>
      <c r="C3434" s="56" t="s">
        <v>687</v>
      </c>
      <c r="D3434" s="56" t="s">
        <v>688</v>
      </c>
      <c r="E3434" s="56" t="s">
        <v>2958</v>
      </c>
      <c r="F3434" s="56" t="s">
        <v>2959</v>
      </c>
      <c r="G3434" s="56"/>
      <c r="H3434" s="56"/>
      <c r="I3434" s="56" t="s">
        <v>37</v>
      </c>
      <c r="J3434" s="56">
        <v>20</v>
      </c>
      <c r="K3434" s="56" t="s">
        <v>52</v>
      </c>
      <c r="L3434" s="56"/>
      <c r="M3434" s="56" t="str">
        <f t="shared" si="106"/>
        <v>TB_MEM_POINT_TRANS.TRG_CARD_NO</v>
      </c>
      <c r="N3434" s="54" t="str">
        <f t="shared" si="107"/>
        <v>포인트이관^TB_MEM_POINT_TRANS^대상회원카드번호^TRG_CARD_NO^^VARCHAR2^20^Y^</v>
      </c>
    </row>
    <row r="3435" spans="1:14" x14ac:dyDescent="0.25">
      <c r="A3435" s="56" t="s">
        <v>473</v>
      </c>
      <c r="B3435" s="56"/>
      <c r="C3435" s="56" t="s">
        <v>687</v>
      </c>
      <c r="D3435" s="56" t="s">
        <v>688</v>
      </c>
      <c r="E3435" s="56" t="s">
        <v>2960</v>
      </c>
      <c r="F3435" s="56" t="s">
        <v>2961</v>
      </c>
      <c r="G3435" s="56"/>
      <c r="H3435" s="56"/>
      <c r="I3435" s="56" t="s">
        <v>37</v>
      </c>
      <c r="J3435" s="56">
        <v>20</v>
      </c>
      <c r="K3435" s="56" t="s">
        <v>52</v>
      </c>
      <c r="L3435" s="56"/>
      <c r="M3435" s="56" t="str">
        <f t="shared" si="106"/>
        <v>TB_MEM_POINT_TRANS.TRG_MEM_TP_CD</v>
      </c>
      <c r="N3435" s="54" t="str">
        <f t="shared" si="107"/>
        <v>포인트이관^TB_MEM_POINT_TRANS^대상회원유형코드^TRG_MEM_TP_CD^^VARCHAR2^20^Y^</v>
      </c>
    </row>
    <row r="3436" spans="1:14" x14ac:dyDescent="0.25">
      <c r="A3436" s="56" t="s">
        <v>473</v>
      </c>
      <c r="B3436" s="56"/>
      <c r="C3436" s="56" t="s">
        <v>687</v>
      </c>
      <c r="D3436" s="56" t="s">
        <v>688</v>
      </c>
      <c r="E3436" s="56" t="s">
        <v>2962</v>
      </c>
      <c r="F3436" s="56" t="s">
        <v>2963</v>
      </c>
      <c r="G3436" s="56"/>
      <c r="H3436" s="56"/>
      <c r="I3436" s="56" t="s">
        <v>37</v>
      </c>
      <c r="J3436" s="56">
        <v>10</v>
      </c>
      <c r="K3436" s="56" t="s">
        <v>52</v>
      </c>
      <c r="L3436" s="56"/>
      <c r="M3436" s="56" t="str">
        <f t="shared" si="106"/>
        <v>TB_MEM_POINT_TRANS.TRG_MEM_GRADE_CD</v>
      </c>
      <c r="N3436" s="54" t="str">
        <f t="shared" si="107"/>
        <v>포인트이관^TB_MEM_POINT_TRANS^대상회원등급코드^TRG_MEM_GRADE_CD^^VARCHAR2^10^Y^</v>
      </c>
    </row>
    <row r="3437" spans="1:14" x14ac:dyDescent="0.25">
      <c r="A3437" s="56" t="s">
        <v>473</v>
      </c>
      <c r="B3437" s="56"/>
      <c r="C3437" s="56" t="s">
        <v>687</v>
      </c>
      <c r="D3437" s="56" t="s">
        <v>688</v>
      </c>
      <c r="E3437" s="56" t="s">
        <v>1168</v>
      </c>
      <c r="F3437" s="56" t="s">
        <v>1169</v>
      </c>
      <c r="G3437" s="56"/>
      <c r="H3437" s="56"/>
      <c r="I3437" s="56" t="s">
        <v>37</v>
      </c>
      <c r="J3437" s="56">
        <v>10</v>
      </c>
      <c r="K3437" s="56"/>
      <c r="L3437" s="56"/>
      <c r="M3437" s="56" t="str">
        <f t="shared" si="106"/>
        <v>TB_MEM_POINT_TRANS.BRAND_CD</v>
      </c>
      <c r="N3437" s="54" t="str">
        <f t="shared" si="107"/>
        <v>포인트이관^TB_MEM_POINT_TRANS^브랜드코드^BRAND_CD^^VARCHAR2^10^^</v>
      </c>
    </row>
    <row r="3438" spans="1:14" x14ac:dyDescent="0.25">
      <c r="A3438" s="56" t="s">
        <v>473</v>
      </c>
      <c r="B3438" s="56"/>
      <c r="C3438" s="56" t="s">
        <v>687</v>
      </c>
      <c r="D3438" s="56" t="s">
        <v>688</v>
      </c>
      <c r="E3438" s="56" t="s">
        <v>61</v>
      </c>
      <c r="F3438" s="56" t="s">
        <v>62</v>
      </c>
      <c r="G3438" s="56"/>
      <c r="H3438" s="56"/>
      <c r="I3438" s="56" t="s">
        <v>37</v>
      </c>
      <c r="J3438" s="56">
        <v>2000</v>
      </c>
      <c r="K3438" s="56"/>
      <c r="L3438" s="56"/>
      <c r="M3438" s="56" t="str">
        <f t="shared" si="106"/>
        <v>TB_MEM_POINT_TRANS.REMARK</v>
      </c>
      <c r="N3438" s="54" t="str">
        <f t="shared" si="107"/>
        <v>포인트이관^TB_MEM_POINT_TRANS^비고^REMARK^^VARCHAR2^2000^^</v>
      </c>
    </row>
    <row r="3439" spans="1:14" x14ac:dyDescent="0.25">
      <c r="A3439" s="56" t="s">
        <v>473</v>
      </c>
      <c r="B3439" s="56"/>
      <c r="C3439" s="56" t="s">
        <v>687</v>
      </c>
      <c r="D3439" s="56" t="s">
        <v>688</v>
      </c>
      <c r="E3439" s="56" t="s">
        <v>53</v>
      </c>
      <c r="F3439" s="56" t="s">
        <v>54</v>
      </c>
      <c r="G3439" s="56"/>
      <c r="H3439" s="56"/>
      <c r="I3439" s="56" t="s">
        <v>37</v>
      </c>
      <c r="J3439" s="56">
        <v>14</v>
      </c>
      <c r="K3439" s="56" t="s">
        <v>52</v>
      </c>
      <c r="L3439" s="56"/>
      <c r="M3439" s="56" t="str">
        <f t="shared" si="106"/>
        <v>TB_MEM_POINT_TRANS.REG_DTM</v>
      </c>
      <c r="N3439" s="54" t="str">
        <f t="shared" si="107"/>
        <v>포인트이관^TB_MEM_POINT_TRANS^등록일시^REG_DTM^^VARCHAR2^14^Y^</v>
      </c>
    </row>
    <row r="3440" spans="1:14" x14ac:dyDescent="0.25">
      <c r="A3440" s="56" t="s">
        <v>473</v>
      </c>
      <c r="B3440" s="56"/>
      <c r="C3440" s="56" t="s">
        <v>687</v>
      </c>
      <c r="D3440" s="56" t="s">
        <v>688</v>
      </c>
      <c r="E3440" s="56" t="s">
        <v>55</v>
      </c>
      <c r="F3440" s="56" t="s">
        <v>56</v>
      </c>
      <c r="G3440" s="56"/>
      <c r="H3440" s="56"/>
      <c r="I3440" s="56" t="s">
        <v>37</v>
      </c>
      <c r="J3440" s="56">
        <v>32</v>
      </c>
      <c r="K3440" s="56" t="s">
        <v>52</v>
      </c>
      <c r="L3440" s="56"/>
      <c r="M3440" s="56" t="str">
        <f t="shared" si="106"/>
        <v>TB_MEM_POINT_TRANS.REGR_ID</v>
      </c>
      <c r="N3440" s="54" t="str">
        <f t="shared" si="107"/>
        <v>포인트이관^TB_MEM_POINT_TRANS^등록자ID^REGR_ID^^VARCHAR2^32^Y^</v>
      </c>
    </row>
    <row r="3441" spans="1:14" x14ac:dyDescent="0.25">
      <c r="A3441" s="56" t="s">
        <v>473</v>
      </c>
      <c r="B3441" s="56"/>
      <c r="C3441" s="56" t="s">
        <v>687</v>
      </c>
      <c r="D3441" s="56" t="s">
        <v>688</v>
      </c>
      <c r="E3441" s="56" t="s">
        <v>57</v>
      </c>
      <c r="F3441" s="56" t="s">
        <v>58</v>
      </c>
      <c r="G3441" s="56"/>
      <c r="H3441" s="56"/>
      <c r="I3441" s="56" t="s">
        <v>37</v>
      </c>
      <c r="J3441" s="56">
        <v>14</v>
      </c>
      <c r="K3441" s="56" t="s">
        <v>52</v>
      </c>
      <c r="L3441" s="56"/>
      <c r="M3441" s="56" t="str">
        <f t="shared" ref="M3441:M3504" si="108">CONCATENATE(D3441,".",F3441)</f>
        <v>TB_MEM_POINT_TRANS.MOD_DTM</v>
      </c>
      <c r="N3441" s="54" t="str">
        <f t="shared" si="107"/>
        <v>포인트이관^TB_MEM_POINT_TRANS^수정일시^MOD_DTM^^VARCHAR2^14^Y^</v>
      </c>
    </row>
    <row r="3442" spans="1:14" x14ac:dyDescent="0.25">
      <c r="A3442" s="56" t="s">
        <v>473</v>
      </c>
      <c r="B3442" s="56"/>
      <c r="C3442" s="56" t="s">
        <v>687</v>
      </c>
      <c r="D3442" s="56" t="s">
        <v>688</v>
      </c>
      <c r="E3442" s="56" t="s">
        <v>59</v>
      </c>
      <c r="F3442" s="56" t="s">
        <v>60</v>
      </c>
      <c r="G3442" s="56"/>
      <c r="H3442" s="56"/>
      <c r="I3442" s="56" t="s">
        <v>37</v>
      </c>
      <c r="J3442" s="56">
        <v>32</v>
      </c>
      <c r="K3442" s="56" t="s">
        <v>52</v>
      </c>
      <c r="L3442" s="56"/>
      <c r="M3442" s="56" t="str">
        <f t="shared" si="108"/>
        <v>TB_MEM_POINT_TRANS.MODR_ID</v>
      </c>
      <c r="N3442" s="54" t="str">
        <f t="shared" si="107"/>
        <v>포인트이관^TB_MEM_POINT_TRANS^수정자ID^MODR_ID^^VARCHAR2^32^Y^</v>
      </c>
    </row>
    <row r="3443" spans="1:14" x14ac:dyDescent="0.25">
      <c r="A3443" s="56" t="s">
        <v>473</v>
      </c>
      <c r="B3443" s="56"/>
      <c r="C3443" s="56" t="s">
        <v>689</v>
      </c>
      <c r="D3443" s="56" t="s">
        <v>690</v>
      </c>
      <c r="E3443" s="56" t="s">
        <v>2032</v>
      </c>
      <c r="F3443" s="56" t="s">
        <v>2033</v>
      </c>
      <c r="G3443" s="56" t="s">
        <v>52</v>
      </c>
      <c r="H3443" s="56"/>
      <c r="I3443" s="56" t="s">
        <v>37</v>
      </c>
      <c r="J3443" s="56">
        <v>8</v>
      </c>
      <c r="K3443" s="56" t="s">
        <v>52</v>
      </c>
      <c r="L3443" s="56"/>
      <c r="M3443" s="56" t="str">
        <f t="shared" si="108"/>
        <v>TB_MEM_POINT_DDIO.IO_DT</v>
      </c>
      <c r="N3443" s="54" t="str">
        <f t="shared" si="107"/>
        <v>포인트일수불^TB_MEM_POINT_DDIO^수불일자^IO_DT^Y^VARCHAR2^8^Y^</v>
      </c>
    </row>
    <row r="3444" spans="1:14" x14ac:dyDescent="0.25">
      <c r="A3444" s="56" t="s">
        <v>473</v>
      </c>
      <c r="B3444" s="56"/>
      <c r="C3444" s="56" t="s">
        <v>689</v>
      </c>
      <c r="D3444" s="56" t="s">
        <v>690</v>
      </c>
      <c r="E3444" s="56" t="s">
        <v>882</v>
      </c>
      <c r="F3444" s="56" t="s">
        <v>889</v>
      </c>
      <c r="G3444" s="56" t="s">
        <v>52</v>
      </c>
      <c r="H3444" s="56"/>
      <c r="I3444" s="56" t="s">
        <v>37</v>
      </c>
      <c r="J3444" s="56">
        <v>20</v>
      </c>
      <c r="K3444" s="56" t="s">
        <v>52</v>
      </c>
      <c r="L3444" s="56"/>
      <c r="M3444" s="56" t="str">
        <f t="shared" si="108"/>
        <v>TB_MEM_POINT_DDIO.MEM_NO</v>
      </c>
      <c r="N3444" s="54" t="str">
        <f t="shared" si="107"/>
        <v>포인트일수불^TB_MEM_POINT_DDIO^회원번호^MEM_NO^Y^VARCHAR2^20^Y^</v>
      </c>
    </row>
    <row r="3445" spans="1:14" x14ac:dyDescent="0.25">
      <c r="A3445" s="56" t="s">
        <v>473</v>
      </c>
      <c r="B3445" s="56"/>
      <c r="C3445" s="56" t="s">
        <v>689</v>
      </c>
      <c r="D3445" s="56" t="s">
        <v>690</v>
      </c>
      <c r="E3445" s="56" t="s">
        <v>472</v>
      </c>
      <c r="F3445" s="56" t="s">
        <v>64</v>
      </c>
      <c r="G3445" s="56" t="s">
        <v>52</v>
      </c>
      <c r="H3445" s="56"/>
      <c r="I3445" s="56" t="s">
        <v>37</v>
      </c>
      <c r="J3445" s="56">
        <v>10</v>
      </c>
      <c r="K3445" s="56" t="s">
        <v>52</v>
      </c>
      <c r="L3445" s="56"/>
      <c r="M3445" s="56" t="str">
        <f t="shared" si="108"/>
        <v>TB_MEM_POINT_DDIO.SHOP_CD</v>
      </c>
      <c r="N3445" s="54" t="str">
        <f t="shared" si="107"/>
        <v>포인트일수불^TB_MEM_POINT_DDIO^매장코드^SHOP_CD^Y^VARCHAR2^10^Y^</v>
      </c>
    </row>
    <row r="3446" spans="1:14" x14ac:dyDescent="0.25">
      <c r="A3446" s="56" t="s">
        <v>473</v>
      </c>
      <c r="B3446" s="56"/>
      <c r="C3446" s="56" t="s">
        <v>689</v>
      </c>
      <c r="D3446" s="56" t="s">
        <v>690</v>
      </c>
      <c r="E3446" s="56" t="s">
        <v>2254</v>
      </c>
      <c r="F3446" s="56" t="s">
        <v>2255</v>
      </c>
      <c r="G3446" s="56"/>
      <c r="H3446" s="56"/>
      <c r="I3446" s="56" t="s">
        <v>110</v>
      </c>
      <c r="J3446" s="56" t="s">
        <v>476</v>
      </c>
      <c r="K3446" s="56" t="s">
        <v>52</v>
      </c>
      <c r="L3446" s="56">
        <v>0</v>
      </c>
      <c r="M3446" s="56" t="str">
        <f t="shared" si="108"/>
        <v>TB_MEM_POINT_DDIO.ACC_POINT_AMT</v>
      </c>
      <c r="N3446" s="54" t="str">
        <f t="shared" si="107"/>
        <v>포인트일수불^TB_MEM_POINT_DDIO^적립포인트금액^ACC_POINT_AMT^^NUMBER^20,5^Y^0</v>
      </c>
    </row>
    <row r="3447" spans="1:14" x14ac:dyDescent="0.25">
      <c r="A3447" s="56" t="s">
        <v>473</v>
      </c>
      <c r="B3447" s="56"/>
      <c r="C3447" s="56" t="s">
        <v>689</v>
      </c>
      <c r="D3447" s="56" t="s">
        <v>690</v>
      </c>
      <c r="E3447" s="56" t="s">
        <v>2936</v>
      </c>
      <c r="F3447" s="56" t="s">
        <v>2937</v>
      </c>
      <c r="G3447" s="56"/>
      <c r="H3447" s="56"/>
      <c r="I3447" s="56" t="s">
        <v>110</v>
      </c>
      <c r="J3447" s="56" t="s">
        <v>476</v>
      </c>
      <c r="K3447" s="56" t="s">
        <v>52</v>
      </c>
      <c r="L3447" s="56">
        <v>0</v>
      </c>
      <c r="M3447" s="56" t="str">
        <f t="shared" si="108"/>
        <v>TB_MEM_POINT_DDIO.DEDUCT_POINT_AMT</v>
      </c>
      <c r="N3447" s="54" t="str">
        <f t="shared" si="107"/>
        <v>포인트일수불^TB_MEM_POINT_DDIO^차감포인트금액^DEDUCT_POINT_AMT^^NUMBER^20,5^Y^0</v>
      </c>
    </row>
    <row r="3448" spans="1:14" x14ac:dyDescent="0.25">
      <c r="A3448" s="56" t="s">
        <v>473</v>
      </c>
      <c r="B3448" s="56"/>
      <c r="C3448" s="56" t="s">
        <v>689</v>
      </c>
      <c r="D3448" s="56" t="s">
        <v>690</v>
      </c>
      <c r="E3448" s="56" t="s">
        <v>2938</v>
      </c>
      <c r="F3448" s="56" t="s">
        <v>2939</v>
      </c>
      <c r="G3448" s="56"/>
      <c r="H3448" s="56"/>
      <c r="I3448" s="56" t="s">
        <v>110</v>
      </c>
      <c r="J3448" s="56" t="s">
        <v>476</v>
      </c>
      <c r="K3448" s="56" t="s">
        <v>52</v>
      </c>
      <c r="L3448" s="56">
        <v>0</v>
      </c>
      <c r="M3448" s="56" t="str">
        <f t="shared" si="108"/>
        <v>TB_MEM_POINT_DDIO.EXTINCT_POINT_AMT</v>
      </c>
      <c r="N3448" s="54" t="str">
        <f t="shared" si="107"/>
        <v>포인트일수불^TB_MEM_POINT_DDIO^소멸포인트금액^EXTINCT_POINT_AMT^^NUMBER^20,5^Y^0</v>
      </c>
    </row>
    <row r="3449" spans="1:14" x14ac:dyDescent="0.25">
      <c r="A3449" s="56" t="s">
        <v>473</v>
      </c>
      <c r="B3449" s="56"/>
      <c r="C3449" s="56" t="s">
        <v>689</v>
      </c>
      <c r="D3449" s="56" t="s">
        <v>690</v>
      </c>
      <c r="E3449" s="56" t="s">
        <v>2252</v>
      </c>
      <c r="F3449" s="56" t="s">
        <v>2253</v>
      </c>
      <c r="G3449" s="56"/>
      <c r="H3449" s="56"/>
      <c r="I3449" s="56" t="s">
        <v>110</v>
      </c>
      <c r="J3449" s="56" t="s">
        <v>476</v>
      </c>
      <c r="K3449" s="56" t="s">
        <v>52</v>
      </c>
      <c r="L3449" s="56">
        <v>0</v>
      </c>
      <c r="M3449" s="56" t="str">
        <f t="shared" si="108"/>
        <v>TB_MEM_POINT_DDIO.PROM_USE_POINT_AMT</v>
      </c>
      <c r="N3449" s="54" t="str">
        <f t="shared" si="107"/>
        <v>포인트일수불^TB_MEM_POINT_DDIO^프로모션사용포인트금액^PROM_USE_POINT_AMT^^NUMBER^20,5^Y^0</v>
      </c>
    </row>
    <row r="3450" spans="1:14" x14ac:dyDescent="0.25">
      <c r="A3450" s="56" t="s">
        <v>473</v>
      </c>
      <c r="B3450" s="56"/>
      <c r="C3450" s="56" t="s">
        <v>689</v>
      </c>
      <c r="D3450" s="56" t="s">
        <v>690</v>
      </c>
      <c r="E3450" s="56" t="s">
        <v>2940</v>
      </c>
      <c r="F3450" s="56" t="s">
        <v>2941</v>
      </c>
      <c r="G3450" s="56"/>
      <c r="H3450" s="56"/>
      <c r="I3450" s="56" t="s">
        <v>110</v>
      </c>
      <c r="J3450" s="56" t="s">
        <v>476</v>
      </c>
      <c r="K3450" s="56" t="s">
        <v>52</v>
      </c>
      <c r="L3450" s="56">
        <v>0</v>
      </c>
      <c r="M3450" s="56" t="str">
        <f t="shared" si="108"/>
        <v>TB_MEM_POINT_DDIO.M_ACC_POINT_AMT</v>
      </c>
      <c r="N3450" s="54" t="str">
        <f t="shared" si="107"/>
        <v>포인트일수불^TB_MEM_POINT_DDIO^수기적립포인트금액^M_ACC_POINT_AMT^^NUMBER^20,5^Y^0</v>
      </c>
    </row>
    <row r="3451" spans="1:14" x14ac:dyDescent="0.25">
      <c r="A3451" s="56" t="s">
        <v>473</v>
      </c>
      <c r="B3451" s="56"/>
      <c r="C3451" s="56" t="s">
        <v>689</v>
      </c>
      <c r="D3451" s="56" t="s">
        <v>690</v>
      </c>
      <c r="E3451" s="56" t="s">
        <v>2942</v>
      </c>
      <c r="F3451" s="56" t="s">
        <v>2943</v>
      </c>
      <c r="G3451" s="56"/>
      <c r="H3451" s="56"/>
      <c r="I3451" s="56" t="s">
        <v>110</v>
      </c>
      <c r="J3451" s="56" t="s">
        <v>476</v>
      </c>
      <c r="K3451" s="56" t="s">
        <v>52</v>
      </c>
      <c r="L3451" s="56">
        <v>0</v>
      </c>
      <c r="M3451" s="56" t="str">
        <f t="shared" si="108"/>
        <v>TB_MEM_POINT_DDIO.M_DEDUCT_POINT_AMT</v>
      </c>
      <c r="N3451" s="54" t="str">
        <f t="shared" si="107"/>
        <v>포인트일수불^TB_MEM_POINT_DDIO^수기차감포인트금액^M_DEDUCT_POINT_AMT^^NUMBER^20,5^Y^0</v>
      </c>
    </row>
    <row r="3452" spans="1:14" x14ac:dyDescent="0.25">
      <c r="A3452" s="56" t="s">
        <v>473</v>
      </c>
      <c r="B3452" s="56"/>
      <c r="C3452" s="56" t="s">
        <v>689</v>
      </c>
      <c r="D3452" s="56" t="s">
        <v>690</v>
      </c>
      <c r="E3452" s="56" t="s">
        <v>2944</v>
      </c>
      <c r="F3452" s="56" t="s">
        <v>2945</v>
      </c>
      <c r="G3452" s="56"/>
      <c r="H3452" s="56"/>
      <c r="I3452" s="56" t="s">
        <v>110</v>
      </c>
      <c r="J3452" s="56" t="s">
        <v>476</v>
      </c>
      <c r="K3452" s="56" t="s">
        <v>52</v>
      </c>
      <c r="L3452" s="56">
        <v>0</v>
      </c>
      <c r="M3452" s="56" t="str">
        <f t="shared" si="108"/>
        <v>TB_MEM_POINT_DDIO.M_EXTINCT_POINT_AMT</v>
      </c>
      <c r="N3452" s="54" t="str">
        <f t="shared" si="107"/>
        <v>포인트일수불^TB_MEM_POINT_DDIO^수기소멸포인트금액^M_EXTINCT_POINT_AMT^^NUMBER^20,5^Y^0</v>
      </c>
    </row>
    <row r="3453" spans="1:14" x14ac:dyDescent="0.25">
      <c r="A3453" s="56" t="s">
        <v>473</v>
      </c>
      <c r="B3453" s="56"/>
      <c r="C3453" s="56" t="s">
        <v>689</v>
      </c>
      <c r="D3453" s="56" t="s">
        <v>690</v>
      </c>
      <c r="E3453" s="56" t="s">
        <v>53</v>
      </c>
      <c r="F3453" s="56" t="s">
        <v>54</v>
      </c>
      <c r="G3453" s="56"/>
      <c r="H3453" s="56"/>
      <c r="I3453" s="56" t="s">
        <v>37</v>
      </c>
      <c r="J3453" s="56">
        <v>14</v>
      </c>
      <c r="K3453" s="56" t="s">
        <v>52</v>
      </c>
      <c r="L3453" s="56"/>
      <c r="M3453" s="56" t="str">
        <f t="shared" si="108"/>
        <v>TB_MEM_POINT_DDIO.REG_DTM</v>
      </c>
      <c r="N3453" s="54" t="str">
        <f t="shared" si="107"/>
        <v>포인트일수불^TB_MEM_POINT_DDIO^등록일시^REG_DTM^^VARCHAR2^14^Y^</v>
      </c>
    </row>
    <row r="3454" spans="1:14" x14ac:dyDescent="0.25">
      <c r="A3454" s="56" t="s">
        <v>473</v>
      </c>
      <c r="B3454" s="56"/>
      <c r="C3454" s="56" t="s">
        <v>689</v>
      </c>
      <c r="D3454" s="56" t="s">
        <v>690</v>
      </c>
      <c r="E3454" s="56" t="s">
        <v>55</v>
      </c>
      <c r="F3454" s="56" t="s">
        <v>56</v>
      </c>
      <c r="G3454" s="56"/>
      <c r="H3454" s="56"/>
      <c r="I3454" s="56" t="s">
        <v>37</v>
      </c>
      <c r="J3454" s="56">
        <v>32</v>
      </c>
      <c r="K3454" s="56" t="s">
        <v>52</v>
      </c>
      <c r="L3454" s="56"/>
      <c r="M3454" s="56" t="str">
        <f t="shared" si="108"/>
        <v>TB_MEM_POINT_DDIO.REGR_ID</v>
      </c>
      <c r="N3454" s="54" t="str">
        <f t="shared" si="107"/>
        <v>포인트일수불^TB_MEM_POINT_DDIO^등록자ID^REGR_ID^^VARCHAR2^32^Y^</v>
      </c>
    </row>
    <row r="3455" spans="1:14" x14ac:dyDescent="0.25">
      <c r="A3455" s="56" t="s">
        <v>473</v>
      </c>
      <c r="B3455" s="56"/>
      <c r="C3455" s="56" t="s">
        <v>689</v>
      </c>
      <c r="D3455" s="56" t="s">
        <v>690</v>
      </c>
      <c r="E3455" s="56" t="s">
        <v>57</v>
      </c>
      <c r="F3455" s="56" t="s">
        <v>58</v>
      </c>
      <c r="G3455" s="56"/>
      <c r="H3455" s="56"/>
      <c r="I3455" s="56" t="s">
        <v>37</v>
      </c>
      <c r="J3455" s="56">
        <v>14</v>
      </c>
      <c r="K3455" s="56" t="s">
        <v>52</v>
      </c>
      <c r="L3455" s="56"/>
      <c r="M3455" s="56" t="str">
        <f t="shared" si="108"/>
        <v>TB_MEM_POINT_DDIO.MOD_DTM</v>
      </c>
      <c r="N3455" s="54" t="str">
        <f t="shared" si="107"/>
        <v>포인트일수불^TB_MEM_POINT_DDIO^수정일시^MOD_DTM^^VARCHAR2^14^Y^</v>
      </c>
    </row>
    <row r="3456" spans="1:14" x14ac:dyDescent="0.25">
      <c r="A3456" s="56" t="s">
        <v>473</v>
      </c>
      <c r="B3456" s="56"/>
      <c r="C3456" s="56" t="s">
        <v>689</v>
      </c>
      <c r="D3456" s="56" t="s">
        <v>690</v>
      </c>
      <c r="E3456" s="56" t="s">
        <v>59</v>
      </c>
      <c r="F3456" s="56" t="s">
        <v>60</v>
      </c>
      <c r="G3456" s="56"/>
      <c r="H3456" s="56"/>
      <c r="I3456" s="56" t="s">
        <v>37</v>
      </c>
      <c r="J3456" s="56">
        <v>32</v>
      </c>
      <c r="K3456" s="56" t="s">
        <v>52</v>
      </c>
      <c r="L3456" s="56"/>
      <c r="M3456" s="56" t="str">
        <f t="shared" si="108"/>
        <v>TB_MEM_POINT_DDIO.MODR_ID</v>
      </c>
      <c r="N3456" s="54" t="str">
        <f t="shared" si="107"/>
        <v>포인트일수불^TB_MEM_POINT_DDIO^수정자ID^MODR_ID^^VARCHAR2^32^Y^</v>
      </c>
    </row>
    <row r="3457" spans="1:14" x14ac:dyDescent="0.25">
      <c r="A3457" s="56" t="s">
        <v>473</v>
      </c>
      <c r="B3457" s="56"/>
      <c r="C3457" s="56" t="s">
        <v>1209</v>
      </c>
      <c r="D3457" s="56" t="s">
        <v>1210</v>
      </c>
      <c r="E3457" s="56" t="s">
        <v>2032</v>
      </c>
      <c r="F3457" s="56" t="s">
        <v>2033</v>
      </c>
      <c r="G3457" s="56" t="s">
        <v>52</v>
      </c>
      <c r="H3457" s="56"/>
      <c r="I3457" s="56" t="s">
        <v>37</v>
      </c>
      <c r="J3457" s="56">
        <v>8</v>
      </c>
      <c r="K3457" s="56" t="s">
        <v>52</v>
      </c>
      <c r="L3457" s="56"/>
      <c r="M3457" s="56" t="str">
        <f t="shared" si="108"/>
        <v>TB_MEM_POINT_DDIO_SHOP.IO_DT</v>
      </c>
      <c r="N3457" s="54" t="str">
        <f t="shared" si="107"/>
        <v>포인트일수불매장^TB_MEM_POINT_DDIO_SHOP^수불일자^IO_DT^Y^VARCHAR2^8^Y^</v>
      </c>
    </row>
    <row r="3458" spans="1:14" x14ac:dyDescent="0.25">
      <c r="A3458" s="56" t="s">
        <v>473</v>
      </c>
      <c r="B3458" s="56"/>
      <c r="C3458" s="56" t="s">
        <v>1209</v>
      </c>
      <c r="D3458" s="56" t="s">
        <v>1210</v>
      </c>
      <c r="E3458" s="56" t="s">
        <v>472</v>
      </c>
      <c r="F3458" s="56" t="s">
        <v>64</v>
      </c>
      <c r="G3458" s="56" t="s">
        <v>52</v>
      </c>
      <c r="H3458" s="56"/>
      <c r="I3458" s="56" t="s">
        <v>37</v>
      </c>
      <c r="J3458" s="56">
        <v>10</v>
      </c>
      <c r="K3458" s="56" t="s">
        <v>52</v>
      </c>
      <c r="L3458" s="56"/>
      <c r="M3458" s="56" t="str">
        <f t="shared" si="108"/>
        <v>TB_MEM_POINT_DDIO_SHOP.SHOP_CD</v>
      </c>
      <c r="N3458" s="54" t="str">
        <f t="shared" si="107"/>
        <v>포인트일수불매장^TB_MEM_POINT_DDIO_SHOP^매장코드^SHOP_CD^Y^VARCHAR2^10^Y^</v>
      </c>
    </row>
    <row r="3459" spans="1:14" x14ac:dyDescent="0.25">
      <c r="A3459" s="56" t="s">
        <v>473</v>
      </c>
      <c r="B3459" s="56"/>
      <c r="C3459" s="56" t="s">
        <v>1209</v>
      </c>
      <c r="D3459" s="56" t="s">
        <v>1210</v>
      </c>
      <c r="E3459" s="56" t="s">
        <v>2254</v>
      </c>
      <c r="F3459" s="56" t="s">
        <v>2255</v>
      </c>
      <c r="G3459" s="56"/>
      <c r="H3459" s="56"/>
      <c r="I3459" s="56" t="s">
        <v>110</v>
      </c>
      <c r="J3459" s="56" t="s">
        <v>476</v>
      </c>
      <c r="K3459" s="56" t="s">
        <v>52</v>
      </c>
      <c r="L3459" s="56">
        <v>0</v>
      </c>
      <c r="M3459" s="56" t="str">
        <f t="shared" si="108"/>
        <v>TB_MEM_POINT_DDIO_SHOP.ACC_POINT_AMT</v>
      </c>
      <c r="N3459" s="54" t="str">
        <f t="shared" ref="N3459:N3522" si="109">SUBSTITUTE(CONCATENATE(C3459,"^",D3459,"^",E3459,"^",F3459,"^",G3459,"^",I3459,"^",J3459,"^",K3459,"^",TRIM(L3459)),"~","-")</f>
        <v>포인트일수불매장^TB_MEM_POINT_DDIO_SHOP^적립포인트금액^ACC_POINT_AMT^^NUMBER^20,5^Y^0</v>
      </c>
    </row>
    <row r="3460" spans="1:14" x14ac:dyDescent="0.25">
      <c r="A3460" s="56" t="s">
        <v>473</v>
      </c>
      <c r="B3460" s="56"/>
      <c r="C3460" s="56" t="s">
        <v>1209</v>
      </c>
      <c r="D3460" s="56" t="s">
        <v>1210</v>
      </c>
      <c r="E3460" s="56" t="s">
        <v>2936</v>
      </c>
      <c r="F3460" s="56" t="s">
        <v>2937</v>
      </c>
      <c r="G3460" s="56"/>
      <c r="H3460" s="56"/>
      <c r="I3460" s="56" t="s">
        <v>110</v>
      </c>
      <c r="J3460" s="56" t="s">
        <v>476</v>
      </c>
      <c r="K3460" s="56" t="s">
        <v>52</v>
      </c>
      <c r="L3460" s="56">
        <v>0</v>
      </c>
      <c r="M3460" s="56" t="str">
        <f t="shared" si="108"/>
        <v>TB_MEM_POINT_DDIO_SHOP.DEDUCT_POINT_AMT</v>
      </c>
      <c r="N3460" s="54" t="str">
        <f t="shared" si="109"/>
        <v>포인트일수불매장^TB_MEM_POINT_DDIO_SHOP^차감포인트금액^DEDUCT_POINT_AMT^^NUMBER^20,5^Y^0</v>
      </c>
    </row>
    <row r="3461" spans="1:14" x14ac:dyDescent="0.25">
      <c r="A3461" s="56" t="s">
        <v>473</v>
      </c>
      <c r="B3461" s="56"/>
      <c r="C3461" s="56" t="s">
        <v>1209</v>
      </c>
      <c r="D3461" s="56" t="s">
        <v>1210</v>
      </c>
      <c r="E3461" s="56" t="s">
        <v>2938</v>
      </c>
      <c r="F3461" s="56" t="s">
        <v>2939</v>
      </c>
      <c r="G3461" s="56"/>
      <c r="H3461" s="56"/>
      <c r="I3461" s="56" t="s">
        <v>110</v>
      </c>
      <c r="J3461" s="56" t="s">
        <v>476</v>
      </c>
      <c r="K3461" s="56" t="s">
        <v>52</v>
      </c>
      <c r="L3461" s="56">
        <v>0</v>
      </c>
      <c r="M3461" s="56" t="str">
        <f t="shared" si="108"/>
        <v>TB_MEM_POINT_DDIO_SHOP.EXTINCT_POINT_AMT</v>
      </c>
      <c r="N3461" s="54" t="str">
        <f t="shared" si="109"/>
        <v>포인트일수불매장^TB_MEM_POINT_DDIO_SHOP^소멸포인트금액^EXTINCT_POINT_AMT^^NUMBER^20,5^Y^0</v>
      </c>
    </row>
    <row r="3462" spans="1:14" x14ac:dyDescent="0.25">
      <c r="A3462" s="56" t="s">
        <v>473</v>
      </c>
      <c r="B3462" s="56"/>
      <c r="C3462" s="56" t="s">
        <v>1209</v>
      </c>
      <c r="D3462" s="56" t="s">
        <v>1210</v>
      </c>
      <c r="E3462" s="56" t="s">
        <v>2252</v>
      </c>
      <c r="F3462" s="56" t="s">
        <v>2253</v>
      </c>
      <c r="G3462" s="56"/>
      <c r="H3462" s="56"/>
      <c r="I3462" s="56" t="s">
        <v>110</v>
      </c>
      <c r="J3462" s="56" t="s">
        <v>476</v>
      </c>
      <c r="K3462" s="56" t="s">
        <v>52</v>
      </c>
      <c r="L3462" s="56">
        <v>0</v>
      </c>
      <c r="M3462" s="56" t="str">
        <f t="shared" si="108"/>
        <v>TB_MEM_POINT_DDIO_SHOP.PROM_USE_POINT_AMT</v>
      </c>
      <c r="N3462" s="54" t="str">
        <f t="shared" si="109"/>
        <v>포인트일수불매장^TB_MEM_POINT_DDIO_SHOP^프로모션사용포인트금액^PROM_USE_POINT_AMT^^NUMBER^20,5^Y^0</v>
      </c>
    </row>
    <row r="3463" spans="1:14" x14ac:dyDescent="0.25">
      <c r="A3463" s="56" t="s">
        <v>473</v>
      </c>
      <c r="B3463" s="56"/>
      <c r="C3463" s="56" t="s">
        <v>1209</v>
      </c>
      <c r="D3463" s="56" t="s">
        <v>1210</v>
      </c>
      <c r="E3463" s="56" t="s">
        <v>2940</v>
      </c>
      <c r="F3463" s="56" t="s">
        <v>2941</v>
      </c>
      <c r="G3463" s="56"/>
      <c r="H3463" s="56"/>
      <c r="I3463" s="56" t="s">
        <v>110</v>
      </c>
      <c r="J3463" s="56" t="s">
        <v>476</v>
      </c>
      <c r="K3463" s="56" t="s">
        <v>52</v>
      </c>
      <c r="L3463" s="56">
        <v>0</v>
      </c>
      <c r="M3463" s="56" t="str">
        <f t="shared" si="108"/>
        <v>TB_MEM_POINT_DDIO_SHOP.M_ACC_POINT_AMT</v>
      </c>
      <c r="N3463" s="54" t="str">
        <f t="shared" si="109"/>
        <v>포인트일수불매장^TB_MEM_POINT_DDIO_SHOP^수기적립포인트금액^M_ACC_POINT_AMT^^NUMBER^20,5^Y^0</v>
      </c>
    </row>
    <row r="3464" spans="1:14" x14ac:dyDescent="0.25">
      <c r="A3464" s="56" t="s">
        <v>473</v>
      </c>
      <c r="B3464" s="56"/>
      <c r="C3464" s="56" t="s">
        <v>1209</v>
      </c>
      <c r="D3464" s="56" t="s">
        <v>1210</v>
      </c>
      <c r="E3464" s="56" t="s">
        <v>2942</v>
      </c>
      <c r="F3464" s="56" t="s">
        <v>2943</v>
      </c>
      <c r="G3464" s="56"/>
      <c r="H3464" s="56"/>
      <c r="I3464" s="56" t="s">
        <v>110</v>
      </c>
      <c r="J3464" s="56" t="s">
        <v>476</v>
      </c>
      <c r="K3464" s="56" t="s">
        <v>52</v>
      </c>
      <c r="L3464" s="56">
        <v>0</v>
      </c>
      <c r="M3464" s="56" t="str">
        <f t="shared" si="108"/>
        <v>TB_MEM_POINT_DDIO_SHOP.M_DEDUCT_POINT_AMT</v>
      </c>
      <c r="N3464" s="54" t="str">
        <f t="shared" si="109"/>
        <v>포인트일수불매장^TB_MEM_POINT_DDIO_SHOP^수기차감포인트금액^M_DEDUCT_POINT_AMT^^NUMBER^20,5^Y^0</v>
      </c>
    </row>
    <row r="3465" spans="1:14" x14ac:dyDescent="0.25">
      <c r="A3465" s="56" t="s">
        <v>473</v>
      </c>
      <c r="B3465" s="56"/>
      <c r="C3465" s="56" t="s">
        <v>1209</v>
      </c>
      <c r="D3465" s="56" t="s">
        <v>1210</v>
      </c>
      <c r="E3465" s="56" t="s">
        <v>2944</v>
      </c>
      <c r="F3465" s="56" t="s">
        <v>2945</v>
      </c>
      <c r="G3465" s="56"/>
      <c r="H3465" s="56"/>
      <c r="I3465" s="56" t="s">
        <v>110</v>
      </c>
      <c r="J3465" s="56" t="s">
        <v>476</v>
      </c>
      <c r="K3465" s="56" t="s">
        <v>52</v>
      </c>
      <c r="L3465" s="56">
        <v>0</v>
      </c>
      <c r="M3465" s="56" t="str">
        <f t="shared" si="108"/>
        <v>TB_MEM_POINT_DDIO_SHOP.M_EXTINCT_POINT_AMT</v>
      </c>
      <c r="N3465" s="54" t="str">
        <f t="shared" si="109"/>
        <v>포인트일수불매장^TB_MEM_POINT_DDIO_SHOP^수기소멸포인트금액^M_EXTINCT_POINT_AMT^^NUMBER^20,5^Y^0</v>
      </c>
    </row>
    <row r="3466" spans="1:14" x14ac:dyDescent="0.25">
      <c r="A3466" s="56" t="s">
        <v>473</v>
      </c>
      <c r="B3466" s="56"/>
      <c r="C3466" s="56" t="s">
        <v>1209</v>
      </c>
      <c r="D3466" s="56" t="s">
        <v>1210</v>
      </c>
      <c r="E3466" s="56" t="s">
        <v>53</v>
      </c>
      <c r="F3466" s="56" t="s">
        <v>54</v>
      </c>
      <c r="G3466" s="56"/>
      <c r="H3466" s="56"/>
      <c r="I3466" s="56" t="s">
        <v>37</v>
      </c>
      <c r="J3466" s="56">
        <v>14</v>
      </c>
      <c r="K3466" s="56" t="s">
        <v>52</v>
      </c>
      <c r="L3466" s="56"/>
      <c r="M3466" s="56" t="str">
        <f t="shared" si="108"/>
        <v>TB_MEM_POINT_DDIO_SHOP.REG_DTM</v>
      </c>
      <c r="N3466" s="54" t="str">
        <f t="shared" si="109"/>
        <v>포인트일수불매장^TB_MEM_POINT_DDIO_SHOP^등록일시^REG_DTM^^VARCHAR2^14^Y^</v>
      </c>
    </row>
    <row r="3467" spans="1:14" x14ac:dyDescent="0.25">
      <c r="A3467" s="56" t="s">
        <v>473</v>
      </c>
      <c r="B3467" s="56"/>
      <c r="C3467" s="56" t="s">
        <v>1209</v>
      </c>
      <c r="D3467" s="56" t="s">
        <v>1210</v>
      </c>
      <c r="E3467" s="56" t="s">
        <v>55</v>
      </c>
      <c r="F3467" s="56" t="s">
        <v>56</v>
      </c>
      <c r="G3467" s="56"/>
      <c r="H3467" s="56"/>
      <c r="I3467" s="56" t="s">
        <v>37</v>
      </c>
      <c r="J3467" s="56">
        <v>32</v>
      </c>
      <c r="K3467" s="56" t="s">
        <v>52</v>
      </c>
      <c r="L3467" s="56"/>
      <c r="M3467" s="56" t="str">
        <f t="shared" si="108"/>
        <v>TB_MEM_POINT_DDIO_SHOP.REGR_ID</v>
      </c>
      <c r="N3467" s="54" t="str">
        <f t="shared" si="109"/>
        <v>포인트일수불매장^TB_MEM_POINT_DDIO_SHOP^등록자ID^REGR_ID^^VARCHAR2^32^Y^</v>
      </c>
    </row>
    <row r="3468" spans="1:14" x14ac:dyDescent="0.25">
      <c r="A3468" s="56" t="s">
        <v>473</v>
      </c>
      <c r="B3468" s="56"/>
      <c r="C3468" s="56" t="s">
        <v>1209</v>
      </c>
      <c r="D3468" s="56" t="s">
        <v>1210</v>
      </c>
      <c r="E3468" s="56" t="s">
        <v>57</v>
      </c>
      <c r="F3468" s="56" t="s">
        <v>58</v>
      </c>
      <c r="G3468" s="56"/>
      <c r="H3468" s="56"/>
      <c r="I3468" s="56" t="s">
        <v>37</v>
      </c>
      <c r="J3468" s="56">
        <v>14</v>
      </c>
      <c r="K3468" s="56" t="s">
        <v>52</v>
      </c>
      <c r="L3468" s="56"/>
      <c r="M3468" s="56" t="str">
        <f t="shared" si="108"/>
        <v>TB_MEM_POINT_DDIO_SHOP.MOD_DTM</v>
      </c>
      <c r="N3468" s="54" t="str">
        <f t="shared" si="109"/>
        <v>포인트일수불매장^TB_MEM_POINT_DDIO_SHOP^수정일시^MOD_DTM^^VARCHAR2^14^Y^</v>
      </c>
    </row>
    <row r="3469" spans="1:14" x14ac:dyDescent="0.25">
      <c r="A3469" s="56" t="s">
        <v>473</v>
      </c>
      <c r="B3469" s="56"/>
      <c r="C3469" s="56" t="s">
        <v>1209</v>
      </c>
      <c r="D3469" s="56" t="s">
        <v>1210</v>
      </c>
      <c r="E3469" s="56" t="s">
        <v>59</v>
      </c>
      <c r="F3469" s="56" t="s">
        <v>60</v>
      </c>
      <c r="G3469" s="56"/>
      <c r="H3469" s="56"/>
      <c r="I3469" s="56" t="s">
        <v>37</v>
      </c>
      <c r="J3469" s="56">
        <v>32</v>
      </c>
      <c r="K3469" s="56" t="s">
        <v>52</v>
      </c>
      <c r="L3469" s="56"/>
      <c r="M3469" s="56" t="str">
        <f t="shared" si="108"/>
        <v>TB_MEM_POINT_DDIO_SHOP.MODR_ID</v>
      </c>
      <c r="N3469" s="54" t="str">
        <f t="shared" si="109"/>
        <v>포인트일수불매장^TB_MEM_POINT_DDIO_SHOP^수정자ID^MODR_ID^^VARCHAR2^32^Y^</v>
      </c>
    </row>
    <row r="3470" spans="1:14" x14ac:dyDescent="0.25">
      <c r="A3470" s="56" t="s">
        <v>473</v>
      </c>
      <c r="B3470" s="56"/>
      <c r="C3470" s="56" t="s">
        <v>691</v>
      </c>
      <c r="D3470" s="56" t="s">
        <v>692</v>
      </c>
      <c r="E3470" s="56" t="s">
        <v>882</v>
      </c>
      <c r="F3470" s="56" t="s">
        <v>889</v>
      </c>
      <c r="G3470" s="56" t="s">
        <v>52</v>
      </c>
      <c r="H3470" s="56"/>
      <c r="I3470" s="56" t="s">
        <v>37</v>
      </c>
      <c r="J3470" s="56">
        <v>20</v>
      </c>
      <c r="K3470" s="56" t="s">
        <v>52</v>
      </c>
      <c r="L3470" s="56"/>
      <c r="M3470" s="56" t="str">
        <f t="shared" si="108"/>
        <v>TB_MEM_MEM.MEM_NO</v>
      </c>
      <c r="N3470" s="54" t="str">
        <f t="shared" si="109"/>
        <v>회원^TB_MEM_MEM^회원번호^MEM_NO^Y^VARCHAR2^20^Y^</v>
      </c>
    </row>
    <row r="3471" spans="1:14" x14ac:dyDescent="0.25">
      <c r="A3471" s="56" t="s">
        <v>473</v>
      </c>
      <c r="B3471" s="56"/>
      <c r="C3471" s="56" t="s">
        <v>691</v>
      </c>
      <c r="D3471" s="56" t="s">
        <v>692</v>
      </c>
      <c r="E3471" s="56" t="s">
        <v>3448</v>
      </c>
      <c r="F3471" s="56" t="s">
        <v>2194</v>
      </c>
      <c r="G3471" s="56"/>
      <c r="H3471" s="56"/>
      <c r="I3471" s="56" t="s">
        <v>37</v>
      </c>
      <c r="J3471" s="56">
        <v>20</v>
      </c>
      <c r="K3471" s="56"/>
      <c r="L3471" s="56"/>
      <c r="M3471" s="56" t="str">
        <f t="shared" si="108"/>
        <v>TB_MEM_MEM.MERGE_MEM_NO</v>
      </c>
      <c r="N3471" s="54" t="str">
        <f t="shared" si="109"/>
        <v>회원^TB_MEM_MEM^최종회원번호^MERGE_MEM_NO^^VARCHAR2^20^^</v>
      </c>
    </row>
    <row r="3472" spans="1:14" x14ac:dyDescent="0.25">
      <c r="A3472" s="56" t="s">
        <v>473</v>
      </c>
      <c r="B3472" s="56"/>
      <c r="C3472" s="56" t="s">
        <v>691</v>
      </c>
      <c r="D3472" s="56" t="s">
        <v>692</v>
      </c>
      <c r="E3472" s="56" t="s">
        <v>442</v>
      </c>
      <c r="F3472" s="56" t="s">
        <v>443</v>
      </c>
      <c r="G3472" s="56"/>
      <c r="H3472" s="56"/>
      <c r="I3472" s="56" t="s">
        <v>37</v>
      </c>
      <c r="J3472" s="56">
        <v>20</v>
      </c>
      <c r="K3472" s="56"/>
      <c r="L3472" s="56"/>
      <c r="M3472" s="56" t="str">
        <f t="shared" si="108"/>
        <v>TB_MEM_MEM.CARD_NO</v>
      </c>
      <c r="N3472" s="54" t="str">
        <f t="shared" si="109"/>
        <v>회원^TB_MEM_MEM^카드번호^CARD_NO^^VARCHAR2^20^^</v>
      </c>
    </row>
    <row r="3473" spans="1:14" x14ac:dyDescent="0.25">
      <c r="A3473" s="56" t="s">
        <v>473</v>
      </c>
      <c r="B3473" s="56"/>
      <c r="C3473" s="56" t="s">
        <v>691</v>
      </c>
      <c r="D3473" s="56" t="s">
        <v>692</v>
      </c>
      <c r="E3473" s="56" t="s">
        <v>444</v>
      </c>
      <c r="F3473" s="56" t="s">
        <v>2923</v>
      </c>
      <c r="G3473" s="56"/>
      <c r="H3473" s="56"/>
      <c r="I3473" s="56" t="s">
        <v>37</v>
      </c>
      <c r="J3473" s="56">
        <v>300</v>
      </c>
      <c r="K3473" s="56"/>
      <c r="L3473" s="56"/>
      <c r="M3473" s="56" t="str">
        <f t="shared" si="108"/>
        <v>TB_MEM_MEM.MEM_NM</v>
      </c>
      <c r="N3473" s="54" t="str">
        <f t="shared" si="109"/>
        <v>회원^TB_MEM_MEM^회원명^MEM_NM^^VARCHAR2^300^^</v>
      </c>
    </row>
    <row r="3474" spans="1:14" x14ac:dyDescent="0.25">
      <c r="A3474" s="56" t="s">
        <v>473</v>
      </c>
      <c r="B3474" s="56"/>
      <c r="C3474" s="56" t="s">
        <v>691</v>
      </c>
      <c r="D3474" s="56" t="s">
        <v>692</v>
      </c>
      <c r="E3474" s="56" t="s">
        <v>852</v>
      </c>
      <c r="F3474" s="56" t="s">
        <v>862</v>
      </c>
      <c r="G3474" s="56"/>
      <c r="H3474" s="56"/>
      <c r="I3474" s="56" t="s">
        <v>37</v>
      </c>
      <c r="J3474" s="56">
        <v>10</v>
      </c>
      <c r="K3474" s="56"/>
      <c r="L3474" s="56"/>
      <c r="M3474" s="56" t="str">
        <f t="shared" si="108"/>
        <v>TB_MEM_MEM.SEX_CD</v>
      </c>
      <c r="N3474" s="54" t="str">
        <f t="shared" si="109"/>
        <v>회원^TB_MEM_MEM^성별코드^SEX_CD^^VARCHAR2^10^^</v>
      </c>
    </row>
    <row r="3475" spans="1:14" x14ac:dyDescent="0.25">
      <c r="A3475" s="56" t="s">
        <v>473</v>
      </c>
      <c r="B3475" s="56"/>
      <c r="C3475" s="56" t="s">
        <v>691</v>
      </c>
      <c r="D3475" s="56" t="s">
        <v>692</v>
      </c>
      <c r="E3475" s="56" t="s">
        <v>2964</v>
      </c>
      <c r="F3475" s="56" t="s">
        <v>2965</v>
      </c>
      <c r="G3475" s="56"/>
      <c r="H3475" s="56"/>
      <c r="I3475" s="56" t="s">
        <v>37</v>
      </c>
      <c r="J3475" s="56">
        <v>10</v>
      </c>
      <c r="K3475" s="56"/>
      <c r="L3475" s="56"/>
      <c r="M3475" s="56" t="str">
        <f t="shared" si="108"/>
        <v>TB_MEM_MEM.SOL_DIV_CD</v>
      </c>
      <c r="N3475" s="54" t="str">
        <f t="shared" si="109"/>
        <v>회원^TB_MEM_MEM^양음구분코드^SOL_DIV_CD^^VARCHAR2^10^^</v>
      </c>
    </row>
    <row r="3476" spans="1:14" x14ac:dyDescent="0.25">
      <c r="A3476" s="56" t="s">
        <v>473</v>
      </c>
      <c r="B3476" s="56"/>
      <c r="C3476" s="56" t="s">
        <v>691</v>
      </c>
      <c r="D3476" s="56" t="s">
        <v>692</v>
      </c>
      <c r="E3476" s="56" t="s">
        <v>2872</v>
      </c>
      <c r="F3476" s="56" t="s">
        <v>2873</v>
      </c>
      <c r="G3476" s="56"/>
      <c r="H3476" s="56"/>
      <c r="I3476" s="56" t="s">
        <v>37</v>
      </c>
      <c r="J3476" s="56">
        <v>8</v>
      </c>
      <c r="K3476" s="56"/>
      <c r="L3476" s="56"/>
      <c r="M3476" s="56" t="str">
        <f t="shared" si="108"/>
        <v>TB_MEM_MEM.BIRTH_DT</v>
      </c>
      <c r="N3476" s="54" t="str">
        <f t="shared" si="109"/>
        <v>회원^TB_MEM_MEM^생년월일^BIRTH_DT^^VARCHAR2^8^^</v>
      </c>
    </row>
    <row r="3477" spans="1:14" x14ac:dyDescent="0.25">
      <c r="A3477" s="56" t="s">
        <v>473</v>
      </c>
      <c r="B3477" s="56"/>
      <c r="C3477" s="56" t="s">
        <v>691</v>
      </c>
      <c r="D3477" s="56" t="s">
        <v>692</v>
      </c>
      <c r="E3477" s="56" t="s">
        <v>2966</v>
      </c>
      <c r="F3477" s="56" t="s">
        <v>2967</v>
      </c>
      <c r="G3477" s="56"/>
      <c r="H3477" s="56"/>
      <c r="I3477" s="56" t="s">
        <v>37</v>
      </c>
      <c r="J3477" s="56">
        <v>4</v>
      </c>
      <c r="K3477" s="56"/>
      <c r="L3477" s="56"/>
      <c r="M3477" s="56" t="str">
        <f t="shared" si="108"/>
        <v>TB_MEM_MEM.BIRTH_YR</v>
      </c>
      <c r="N3477" s="54" t="str">
        <f t="shared" si="109"/>
        <v>회원^TB_MEM_MEM^출생년도^BIRTH_YR^^VARCHAR2^4^^</v>
      </c>
    </row>
    <row r="3478" spans="1:14" x14ac:dyDescent="0.25">
      <c r="A3478" s="56" t="s">
        <v>473</v>
      </c>
      <c r="B3478" s="56"/>
      <c r="C3478" s="56" t="s">
        <v>691</v>
      </c>
      <c r="D3478" s="56" t="s">
        <v>692</v>
      </c>
      <c r="E3478" s="56" t="s">
        <v>2968</v>
      </c>
      <c r="F3478" s="56" t="s">
        <v>2969</v>
      </c>
      <c r="G3478" s="56"/>
      <c r="H3478" s="56"/>
      <c r="I3478" s="56" t="s">
        <v>37</v>
      </c>
      <c r="J3478" s="56">
        <v>10</v>
      </c>
      <c r="K3478" s="56"/>
      <c r="L3478" s="56"/>
      <c r="M3478" s="56" t="str">
        <f t="shared" si="108"/>
        <v>TB_MEM_MEM.RESI_1_NO</v>
      </c>
      <c r="N3478" s="54" t="str">
        <f t="shared" si="109"/>
        <v>회원^TB_MEM_MEM^주민등록1번호^RESI_1_NO^^VARCHAR2^10^^</v>
      </c>
    </row>
    <row r="3479" spans="1:14" x14ac:dyDescent="0.25">
      <c r="A3479" s="56" t="s">
        <v>473</v>
      </c>
      <c r="B3479" s="56"/>
      <c r="C3479" s="56" t="s">
        <v>691</v>
      </c>
      <c r="D3479" s="56" t="s">
        <v>692</v>
      </c>
      <c r="E3479" s="56" t="s">
        <v>2970</v>
      </c>
      <c r="F3479" s="56" t="s">
        <v>2971</v>
      </c>
      <c r="G3479" s="56"/>
      <c r="H3479" s="56"/>
      <c r="I3479" s="56" t="s">
        <v>37</v>
      </c>
      <c r="J3479" s="56">
        <v>100</v>
      </c>
      <c r="K3479" s="56"/>
      <c r="L3479" s="56"/>
      <c r="M3479" s="56" t="str">
        <f t="shared" si="108"/>
        <v>TB_MEM_MEM.RESI_2_NO</v>
      </c>
      <c r="N3479" s="54" t="str">
        <f t="shared" si="109"/>
        <v>회원^TB_MEM_MEM^주민등록2번호^RESI_2_NO^^VARCHAR2^100^^</v>
      </c>
    </row>
    <row r="3480" spans="1:14" x14ac:dyDescent="0.25">
      <c r="A3480" s="56" t="s">
        <v>473</v>
      </c>
      <c r="B3480" s="56"/>
      <c r="C3480" s="56" t="s">
        <v>691</v>
      </c>
      <c r="D3480" s="56" t="s">
        <v>692</v>
      </c>
      <c r="E3480" s="56" t="s">
        <v>2972</v>
      </c>
      <c r="F3480" s="56" t="s">
        <v>2973</v>
      </c>
      <c r="G3480" s="56"/>
      <c r="H3480" s="56"/>
      <c r="I3480" s="56" t="s">
        <v>37</v>
      </c>
      <c r="J3480" s="56">
        <v>200</v>
      </c>
      <c r="K3480" s="56"/>
      <c r="L3480" s="56"/>
      <c r="M3480" s="56" t="str">
        <f t="shared" si="108"/>
        <v>TB_MEM_MEM.RESI_NO</v>
      </c>
      <c r="N3480" s="54" t="str">
        <f t="shared" si="109"/>
        <v>회원^TB_MEM_MEM^주민등록번호^RESI_NO^^VARCHAR2^200^^</v>
      </c>
    </row>
    <row r="3481" spans="1:14" x14ac:dyDescent="0.25">
      <c r="A3481" s="56" t="s">
        <v>473</v>
      </c>
      <c r="B3481" s="56"/>
      <c r="C3481" s="56" t="s">
        <v>691</v>
      </c>
      <c r="D3481" s="56" t="s">
        <v>692</v>
      </c>
      <c r="E3481" s="56" t="s">
        <v>1372</v>
      </c>
      <c r="F3481" s="56" t="s">
        <v>1373</v>
      </c>
      <c r="G3481" s="56"/>
      <c r="H3481" s="56"/>
      <c r="I3481" s="56" t="s">
        <v>37</v>
      </c>
      <c r="J3481" s="56">
        <v>50</v>
      </c>
      <c r="K3481" s="56"/>
      <c r="L3481" s="56"/>
      <c r="M3481" s="56" t="str">
        <f t="shared" si="108"/>
        <v>TB_MEM_MEM.MOBILE_NO</v>
      </c>
      <c r="N3481" s="54" t="str">
        <f t="shared" si="109"/>
        <v>회원^TB_MEM_MEM^모바일번호^MOBILE_NO^^VARCHAR2^50^^</v>
      </c>
    </row>
    <row r="3482" spans="1:14" x14ac:dyDescent="0.25">
      <c r="A3482" s="56" t="s">
        <v>473</v>
      </c>
      <c r="B3482" s="56"/>
      <c r="C3482" s="56" t="s">
        <v>691</v>
      </c>
      <c r="D3482" s="56" t="s">
        <v>692</v>
      </c>
      <c r="E3482" s="56" t="s">
        <v>2974</v>
      </c>
      <c r="F3482" s="56" t="s">
        <v>2975</v>
      </c>
      <c r="G3482" s="56"/>
      <c r="H3482" s="56"/>
      <c r="I3482" s="56" t="s">
        <v>37</v>
      </c>
      <c r="J3482" s="56">
        <v>4</v>
      </c>
      <c r="K3482" s="56"/>
      <c r="L3482" s="56"/>
      <c r="M3482" s="56" t="str">
        <f t="shared" si="108"/>
        <v>TB_MEM_MEM.MOBILE_LAST_NO</v>
      </c>
      <c r="N3482" s="54" t="str">
        <f t="shared" si="109"/>
        <v>회원^TB_MEM_MEM^모바일마지막번호^MOBILE_LAST_NO^^VARCHAR2^4^^</v>
      </c>
    </row>
    <row r="3483" spans="1:14" x14ac:dyDescent="0.25">
      <c r="A3483" s="56" t="s">
        <v>473</v>
      </c>
      <c r="B3483" s="56"/>
      <c r="C3483" s="56" t="s">
        <v>691</v>
      </c>
      <c r="D3483" s="56" t="s">
        <v>692</v>
      </c>
      <c r="E3483" s="56" t="s">
        <v>445</v>
      </c>
      <c r="F3483" s="56" t="s">
        <v>446</v>
      </c>
      <c r="G3483" s="56"/>
      <c r="H3483" s="56"/>
      <c r="I3483" s="56" t="s">
        <v>37</v>
      </c>
      <c r="J3483" s="56">
        <v>50</v>
      </c>
      <c r="K3483" s="56"/>
      <c r="L3483" s="56"/>
      <c r="M3483" s="56" t="str">
        <f t="shared" si="108"/>
        <v>TB_MEM_MEM.TEL_NO</v>
      </c>
      <c r="N3483" s="54" t="str">
        <f t="shared" si="109"/>
        <v>회원^TB_MEM_MEM^전화번호^TEL_NO^^VARCHAR2^50^^</v>
      </c>
    </row>
    <row r="3484" spans="1:14" x14ac:dyDescent="0.25">
      <c r="A3484" s="56" t="s">
        <v>473</v>
      </c>
      <c r="B3484" s="56"/>
      <c r="C3484" s="56" t="s">
        <v>691</v>
      </c>
      <c r="D3484" s="56" t="s">
        <v>692</v>
      </c>
      <c r="E3484" s="56" t="s">
        <v>2976</v>
      </c>
      <c r="F3484" s="56" t="s">
        <v>2977</v>
      </c>
      <c r="G3484" s="56"/>
      <c r="H3484" s="56"/>
      <c r="I3484" s="56" t="s">
        <v>37</v>
      </c>
      <c r="J3484" s="56">
        <v>20</v>
      </c>
      <c r="K3484" s="56"/>
      <c r="L3484" s="56"/>
      <c r="M3484" s="56" t="str">
        <f t="shared" si="108"/>
        <v>TB_MEM_MEM.EMAIL_ID</v>
      </c>
      <c r="N3484" s="54" t="str">
        <f t="shared" si="109"/>
        <v>회원^TB_MEM_MEM^이메일ID^EMAIL_ID^^VARCHAR2^20^^</v>
      </c>
    </row>
    <row r="3485" spans="1:14" x14ac:dyDescent="0.25">
      <c r="A3485" s="56" t="s">
        <v>473</v>
      </c>
      <c r="B3485" s="56"/>
      <c r="C3485" s="56" t="s">
        <v>691</v>
      </c>
      <c r="D3485" s="56" t="s">
        <v>692</v>
      </c>
      <c r="E3485" s="56" t="s">
        <v>2978</v>
      </c>
      <c r="F3485" s="56" t="s">
        <v>2979</v>
      </c>
      <c r="G3485" s="56"/>
      <c r="H3485" s="56"/>
      <c r="I3485" s="56" t="s">
        <v>37</v>
      </c>
      <c r="J3485" s="56">
        <v>20</v>
      </c>
      <c r="K3485" s="56"/>
      <c r="L3485" s="56"/>
      <c r="M3485" s="56" t="str">
        <f t="shared" si="108"/>
        <v>TB_MEM_MEM.EMAIL_SERVER_CD</v>
      </c>
      <c r="N3485" s="54" t="str">
        <f t="shared" si="109"/>
        <v>회원^TB_MEM_MEM^이메일서버코드^EMAIL_SERVER_CD^^VARCHAR2^20^^</v>
      </c>
    </row>
    <row r="3486" spans="1:14" x14ac:dyDescent="0.25">
      <c r="A3486" s="56" t="s">
        <v>473</v>
      </c>
      <c r="B3486" s="56"/>
      <c r="C3486" s="56" t="s">
        <v>691</v>
      </c>
      <c r="D3486" s="56" t="s">
        <v>692</v>
      </c>
      <c r="E3486" s="56" t="s">
        <v>2980</v>
      </c>
      <c r="F3486" s="56" t="s">
        <v>2981</v>
      </c>
      <c r="G3486" s="56"/>
      <c r="H3486" s="56"/>
      <c r="I3486" s="56" t="s">
        <v>37</v>
      </c>
      <c r="J3486" s="56">
        <v>30</v>
      </c>
      <c r="K3486" s="56"/>
      <c r="L3486" s="56"/>
      <c r="M3486" s="56" t="str">
        <f t="shared" si="108"/>
        <v>TB_MEM_MEM.EMAIL_SERVER_ADDR</v>
      </c>
      <c r="N3486" s="54" t="str">
        <f t="shared" si="109"/>
        <v>회원^TB_MEM_MEM^이메일서버주소^EMAIL_SERVER_ADDR^^VARCHAR2^30^^</v>
      </c>
    </row>
    <row r="3487" spans="1:14" x14ac:dyDescent="0.25">
      <c r="A3487" s="56" t="s">
        <v>473</v>
      </c>
      <c r="B3487" s="56"/>
      <c r="C3487" s="56" t="s">
        <v>691</v>
      </c>
      <c r="D3487" s="56" t="s">
        <v>692</v>
      </c>
      <c r="E3487" s="56" t="s">
        <v>2982</v>
      </c>
      <c r="F3487" s="56" t="s">
        <v>2983</v>
      </c>
      <c r="G3487" s="56"/>
      <c r="H3487" s="56"/>
      <c r="I3487" s="56" t="s">
        <v>37</v>
      </c>
      <c r="J3487" s="56">
        <v>50</v>
      </c>
      <c r="K3487" s="56"/>
      <c r="L3487" s="56"/>
      <c r="M3487" s="56" t="str">
        <f t="shared" si="108"/>
        <v>TB_MEM_MEM.EMAIL_ADDR</v>
      </c>
      <c r="N3487" s="54" t="str">
        <f t="shared" si="109"/>
        <v>회원^TB_MEM_MEM^이메일주소^EMAIL_ADDR^^VARCHAR2^50^^</v>
      </c>
    </row>
    <row r="3488" spans="1:14" x14ac:dyDescent="0.25">
      <c r="A3488" s="56" t="s">
        <v>473</v>
      </c>
      <c r="B3488" s="56"/>
      <c r="C3488" s="56" t="s">
        <v>691</v>
      </c>
      <c r="D3488" s="56" t="s">
        <v>692</v>
      </c>
      <c r="E3488" s="56" t="s">
        <v>447</v>
      </c>
      <c r="F3488" s="56" t="s">
        <v>1376</v>
      </c>
      <c r="G3488" s="56"/>
      <c r="H3488" s="56"/>
      <c r="I3488" s="56" t="s">
        <v>37</v>
      </c>
      <c r="J3488" s="56">
        <v>10</v>
      </c>
      <c r="K3488" s="56"/>
      <c r="L3488" s="56"/>
      <c r="M3488" s="56" t="str">
        <f t="shared" si="108"/>
        <v>TB_MEM_MEM.ZIP_NO</v>
      </c>
      <c r="N3488" s="54" t="str">
        <f t="shared" si="109"/>
        <v>회원^TB_MEM_MEM^우편번호^ZIP_NO^^VARCHAR2^10^^</v>
      </c>
    </row>
    <row r="3489" spans="1:14" x14ac:dyDescent="0.25">
      <c r="A3489" s="56" t="s">
        <v>473</v>
      </c>
      <c r="B3489" s="56"/>
      <c r="C3489" s="56" t="s">
        <v>691</v>
      </c>
      <c r="D3489" s="56" t="s">
        <v>692</v>
      </c>
      <c r="E3489" s="56" t="s">
        <v>1377</v>
      </c>
      <c r="F3489" s="56" t="s">
        <v>1378</v>
      </c>
      <c r="G3489" s="56"/>
      <c r="H3489" s="56"/>
      <c r="I3489" s="56" t="s">
        <v>37</v>
      </c>
      <c r="J3489" s="56">
        <v>300</v>
      </c>
      <c r="K3489" s="56"/>
      <c r="L3489" s="56"/>
      <c r="M3489" s="56" t="str">
        <f t="shared" si="108"/>
        <v>TB_MEM_MEM.ADDR</v>
      </c>
      <c r="N3489" s="54" t="str">
        <f t="shared" si="109"/>
        <v>회원^TB_MEM_MEM^주소^ADDR^^VARCHAR2^300^^</v>
      </c>
    </row>
    <row r="3490" spans="1:14" x14ac:dyDescent="0.25">
      <c r="A3490" s="56" t="s">
        <v>473</v>
      </c>
      <c r="B3490" s="56"/>
      <c r="C3490" s="56" t="s">
        <v>691</v>
      </c>
      <c r="D3490" s="56" t="s">
        <v>692</v>
      </c>
      <c r="E3490" s="56" t="s">
        <v>1379</v>
      </c>
      <c r="F3490" s="56" t="s">
        <v>1380</v>
      </c>
      <c r="G3490" s="56"/>
      <c r="H3490" s="56"/>
      <c r="I3490" s="56" t="s">
        <v>37</v>
      </c>
      <c r="J3490" s="56">
        <v>300</v>
      </c>
      <c r="K3490" s="56"/>
      <c r="L3490" s="56"/>
      <c r="M3490" s="56" t="str">
        <f t="shared" si="108"/>
        <v>TB_MEM_MEM.DTL_ADDR</v>
      </c>
      <c r="N3490" s="54" t="str">
        <f t="shared" si="109"/>
        <v>회원^TB_MEM_MEM^상세주소^DTL_ADDR^^VARCHAR2^300^^</v>
      </c>
    </row>
    <row r="3491" spans="1:14" x14ac:dyDescent="0.25">
      <c r="A3491" s="56" t="s">
        <v>473</v>
      </c>
      <c r="B3491" s="56"/>
      <c r="C3491" s="56" t="s">
        <v>691</v>
      </c>
      <c r="D3491" s="56" t="s">
        <v>692</v>
      </c>
      <c r="E3491" s="56" t="s">
        <v>448</v>
      </c>
      <c r="F3491" s="56" t="s">
        <v>2984</v>
      </c>
      <c r="G3491" s="56"/>
      <c r="H3491" s="56"/>
      <c r="I3491" s="56" t="s">
        <v>37</v>
      </c>
      <c r="J3491" s="56">
        <v>1</v>
      </c>
      <c r="K3491" s="56"/>
      <c r="L3491" s="56"/>
      <c r="M3491" s="56" t="str">
        <f t="shared" si="108"/>
        <v>TB_MEM_MEM.SMS_RECV_YN</v>
      </c>
      <c r="N3491" s="54" t="str">
        <f t="shared" si="109"/>
        <v>회원^TB_MEM_MEM^SMS수신여부^SMS_RECV_YN^^VARCHAR2^1^^</v>
      </c>
    </row>
    <row r="3492" spans="1:14" x14ac:dyDescent="0.25">
      <c r="A3492" s="56" t="s">
        <v>473</v>
      </c>
      <c r="B3492" s="56"/>
      <c r="C3492" s="56" t="s">
        <v>691</v>
      </c>
      <c r="D3492" s="56" t="s">
        <v>692</v>
      </c>
      <c r="E3492" s="56" t="s">
        <v>450</v>
      </c>
      <c r="F3492" s="56" t="s">
        <v>2985</v>
      </c>
      <c r="G3492" s="56"/>
      <c r="H3492" s="56"/>
      <c r="I3492" s="56" t="s">
        <v>37</v>
      </c>
      <c r="J3492" s="56">
        <v>8</v>
      </c>
      <c r="K3492" s="56"/>
      <c r="L3492" s="56"/>
      <c r="M3492" s="56" t="str">
        <f t="shared" si="108"/>
        <v>TB_MEM_MEM.SMS_AGR_DT</v>
      </c>
      <c r="N3492" s="54" t="str">
        <f t="shared" si="109"/>
        <v>회원^TB_MEM_MEM^SMS동의일자^SMS_AGR_DT^^VARCHAR2^8^^</v>
      </c>
    </row>
    <row r="3493" spans="1:14" x14ac:dyDescent="0.25">
      <c r="A3493" s="56" t="s">
        <v>473</v>
      </c>
      <c r="B3493" s="56"/>
      <c r="C3493" s="56" t="s">
        <v>691</v>
      </c>
      <c r="D3493" s="56" t="s">
        <v>692</v>
      </c>
      <c r="E3493" s="56" t="s">
        <v>2986</v>
      </c>
      <c r="F3493" s="56" t="s">
        <v>2987</v>
      </c>
      <c r="G3493" s="56"/>
      <c r="H3493" s="56"/>
      <c r="I3493" s="56" t="s">
        <v>37</v>
      </c>
      <c r="J3493" s="56">
        <v>20</v>
      </c>
      <c r="K3493" s="56"/>
      <c r="L3493" s="56"/>
      <c r="M3493" s="56" t="str">
        <f t="shared" si="108"/>
        <v>TB_MEM_MEM.SMS_DISAGR_PATH_CD</v>
      </c>
      <c r="N3493" s="54" t="str">
        <f t="shared" si="109"/>
        <v>회원^TB_MEM_MEM^SMS수신거부경로코드^SMS_DISAGR_PATH_CD^^VARCHAR2^20^^</v>
      </c>
    </row>
    <row r="3494" spans="1:14" x14ac:dyDescent="0.25">
      <c r="A3494" s="56" t="s">
        <v>473</v>
      </c>
      <c r="B3494" s="56"/>
      <c r="C3494" s="56" t="s">
        <v>691</v>
      </c>
      <c r="D3494" s="56" t="s">
        <v>692</v>
      </c>
      <c r="E3494" s="56" t="s">
        <v>451</v>
      </c>
      <c r="F3494" s="56" t="s">
        <v>2988</v>
      </c>
      <c r="G3494" s="56"/>
      <c r="H3494" s="56"/>
      <c r="I3494" s="56" t="s">
        <v>37</v>
      </c>
      <c r="J3494" s="56">
        <v>1</v>
      </c>
      <c r="K3494" s="56"/>
      <c r="L3494" s="56"/>
      <c r="M3494" s="56" t="str">
        <f t="shared" si="108"/>
        <v>TB_MEM_MEM.DM_RECV_YN</v>
      </c>
      <c r="N3494" s="54" t="str">
        <f t="shared" si="109"/>
        <v>회원^TB_MEM_MEM^DM수신여부^DM_RECV_YN^^VARCHAR2^1^^</v>
      </c>
    </row>
    <row r="3495" spans="1:14" x14ac:dyDescent="0.25">
      <c r="A3495" s="56" t="s">
        <v>473</v>
      </c>
      <c r="B3495" s="56"/>
      <c r="C3495" s="56" t="s">
        <v>691</v>
      </c>
      <c r="D3495" s="56" t="s">
        <v>692</v>
      </c>
      <c r="E3495" s="56" t="s">
        <v>452</v>
      </c>
      <c r="F3495" s="56" t="s">
        <v>2989</v>
      </c>
      <c r="G3495" s="56"/>
      <c r="H3495" s="56"/>
      <c r="I3495" s="56" t="s">
        <v>37</v>
      </c>
      <c r="J3495" s="56">
        <v>8</v>
      </c>
      <c r="K3495" s="56"/>
      <c r="L3495" s="56"/>
      <c r="M3495" s="56" t="str">
        <f t="shared" si="108"/>
        <v>TB_MEM_MEM.DM_AGR_DT</v>
      </c>
      <c r="N3495" s="54" t="str">
        <f t="shared" si="109"/>
        <v>회원^TB_MEM_MEM^DM동의일자^DM_AGR_DT^^VARCHAR2^8^^</v>
      </c>
    </row>
    <row r="3496" spans="1:14" x14ac:dyDescent="0.25">
      <c r="A3496" s="56" t="s">
        <v>473</v>
      </c>
      <c r="B3496" s="56"/>
      <c r="C3496" s="56" t="s">
        <v>691</v>
      </c>
      <c r="D3496" s="56" t="s">
        <v>692</v>
      </c>
      <c r="E3496" s="56" t="s">
        <v>2990</v>
      </c>
      <c r="F3496" s="56" t="s">
        <v>2991</v>
      </c>
      <c r="G3496" s="56"/>
      <c r="H3496" s="56"/>
      <c r="I3496" s="56" t="s">
        <v>37</v>
      </c>
      <c r="J3496" s="56">
        <v>20</v>
      </c>
      <c r="K3496" s="56"/>
      <c r="L3496" s="56"/>
      <c r="M3496" s="56" t="str">
        <f t="shared" si="108"/>
        <v>TB_MEM_MEM.DM_DISAGR_PATH_CD</v>
      </c>
      <c r="N3496" s="54" t="str">
        <f t="shared" si="109"/>
        <v>회원^TB_MEM_MEM^DM수신거부경로코드^DM_DISAGR_PATH_CD^^VARCHAR2^20^^</v>
      </c>
    </row>
    <row r="3497" spans="1:14" x14ac:dyDescent="0.25">
      <c r="A3497" s="56" t="s">
        <v>473</v>
      </c>
      <c r="B3497" s="56"/>
      <c r="C3497" s="56" t="s">
        <v>691</v>
      </c>
      <c r="D3497" s="56" t="s">
        <v>692</v>
      </c>
      <c r="E3497" s="56" t="s">
        <v>2992</v>
      </c>
      <c r="F3497" s="56" t="s">
        <v>2993</v>
      </c>
      <c r="G3497" s="56"/>
      <c r="H3497" s="56"/>
      <c r="I3497" s="56" t="s">
        <v>37</v>
      </c>
      <c r="J3497" s="56">
        <v>1</v>
      </c>
      <c r="K3497" s="56"/>
      <c r="L3497" s="56"/>
      <c r="M3497" s="56" t="str">
        <f t="shared" si="108"/>
        <v>TB_MEM_MEM.EMAIL_RECV_YN</v>
      </c>
      <c r="N3497" s="54" t="str">
        <f t="shared" si="109"/>
        <v>회원^TB_MEM_MEM^이메일수신여부^EMAIL_RECV_YN^^VARCHAR2^1^^</v>
      </c>
    </row>
    <row r="3498" spans="1:14" x14ac:dyDescent="0.25">
      <c r="A3498" s="56" t="s">
        <v>473</v>
      </c>
      <c r="B3498" s="56"/>
      <c r="C3498" s="56" t="s">
        <v>691</v>
      </c>
      <c r="D3498" s="56" t="s">
        <v>692</v>
      </c>
      <c r="E3498" s="56" t="s">
        <v>2994</v>
      </c>
      <c r="F3498" s="56" t="s">
        <v>2995</v>
      </c>
      <c r="G3498" s="56"/>
      <c r="H3498" s="56"/>
      <c r="I3498" s="56" t="s">
        <v>37</v>
      </c>
      <c r="J3498" s="56">
        <v>8</v>
      </c>
      <c r="K3498" s="56"/>
      <c r="L3498" s="56"/>
      <c r="M3498" s="56" t="str">
        <f t="shared" si="108"/>
        <v>TB_MEM_MEM.EMAIL_AGR_DT</v>
      </c>
      <c r="N3498" s="54" t="str">
        <f t="shared" si="109"/>
        <v>회원^TB_MEM_MEM^이메일동의일자^EMAIL_AGR_DT^^VARCHAR2^8^^</v>
      </c>
    </row>
    <row r="3499" spans="1:14" x14ac:dyDescent="0.25">
      <c r="A3499" s="56" t="s">
        <v>473</v>
      </c>
      <c r="B3499" s="56"/>
      <c r="C3499" s="56" t="s">
        <v>691</v>
      </c>
      <c r="D3499" s="56" t="s">
        <v>692</v>
      </c>
      <c r="E3499" s="56" t="s">
        <v>2996</v>
      </c>
      <c r="F3499" s="56" t="s">
        <v>2997</v>
      </c>
      <c r="G3499" s="56"/>
      <c r="H3499" s="56"/>
      <c r="I3499" s="56" t="s">
        <v>37</v>
      </c>
      <c r="J3499" s="56">
        <v>20</v>
      </c>
      <c r="K3499" s="56"/>
      <c r="L3499" s="56"/>
      <c r="M3499" s="56" t="str">
        <f t="shared" si="108"/>
        <v>TB_MEM_MEM.EMAIL_DISAGR_PATH_CD</v>
      </c>
      <c r="N3499" s="54" t="str">
        <f t="shared" si="109"/>
        <v>회원^TB_MEM_MEM^이메일수신거부경로코드^EMAIL_DISAGR_PATH_CD^^VARCHAR2^20^^</v>
      </c>
    </row>
    <row r="3500" spans="1:14" x14ac:dyDescent="0.25">
      <c r="A3500" s="56" t="s">
        <v>473</v>
      </c>
      <c r="B3500" s="56"/>
      <c r="C3500" s="56" t="s">
        <v>691</v>
      </c>
      <c r="D3500" s="56" t="s">
        <v>692</v>
      </c>
      <c r="E3500" s="56" t="s">
        <v>2998</v>
      </c>
      <c r="F3500" s="56" t="s">
        <v>2999</v>
      </c>
      <c r="G3500" s="56"/>
      <c r="H3500" s="56"/>
      <c r="I3500" s="56" t="s">
        <v>37</v>
      </c>
      <c r="J3500" s="56">
        <v>20</v>
      </c>
      <c r="K3500" s="56"/>
      <c r="L3500" s="56"/>
      <c r="M3500" s="56" t="str">
        <f t="shared" si="108"/>
        <v>TB_MEM_MEM.MEM_STAT_CD</v>
      </c>
      <c r="N3500" s="54" t="str">
        <f t="shared" si="109"/>
        <v>회원^TB_MEM_MEM^회원상태코드^MEM_STAT_CD^^VARCHAR2^20^^</v>
      </c>
    </row>
    <row r="3501" spans="1:14" x14ac:dyDescent="0.25">
      <c r="A3501" s="56" t="s">
        <v>473</v>
      </c>
      <c r="B3501" s="56"/>
      <c r="C3501" s="56" t="s">
        <v>691</v>
      </c>
      <c r="D3501" s="56" t="s">
        <v>692</v>
      </c>
      <c r="E3501" s="56" t="s">
        <v>2350</v>
      </c>
      <c r="F3501" s="56" t="s">
        <v>2351</v>
      </c>
      <c r="G3501" s="56"/>
      <c r="H3501" s="56"/>
      <c r="I3501" s="56" t="s">
        <v>37</v>
      </c>
      <c r="J3501" s="56">
        <v>20</v>
      </c>
      <c r="K3501" s="56"/>
      <c r="L3501" s="56"/>
      <c r="M3501" s="56" t="str">
        <f t="shared" si="108"/>
        <v>TB_MEM_MEM.MEM_TP_CD</v>
      </c>
      <c r="N3501" s="54" t="str">
        <f t="shared" si="109"/>
        <v>회원^TB_MEM_MEM^회원유형코드^MEM_TP_CD^^VARCHAR2^20^^</v>
      </c>
    </row>
    <row r="3502" spans="1:14" x14ac:dyDescent="0.25">
      <c r="A3502" s="56" t="s">
        <v>473</v>
      </c>
      <c r="B3502" s="56"/>
      <c r="C3502" s="56" t="s">
        <v>691</v>
      </c>
      <c r="D3502" s="56" t="s">
        <v>692</v>
      </c>
      <c r="E3502" s="56" t="s">
        <v>850</v>
      </c>
      <c r="F3502" s="56" t="s">
        <v>474</v>
      </c>
      <c r="G3502" s="56"/>
      <c r="H3502" s="56"/>
      <c r="I3502" s="56" t="s">
        <v>37</v>
      </c>
      <c r="J3502" s="56">
        <v>10</v>
      </c>
      <c r="K3502" s="56"/>
      <c r="L3502" s="56"/>
      <c r="M3502" s="56" t="str">
        <f t="shared" si="108"/>
        <v>TB_MEM_MEM.MEM_GRADE_CD</v>
      </c>
      <c r="N3502" s="54" t="str">
        <f t="shared" si="109"/>
        <v>회원^TB_MEM_MEM^회원등급코드^MEM_GRADE_CD^^VARCHAR2^10^^</v>
      </c>
    </row>
    <row r="3503" spans="1:14" x14ac:dyDescent="0.25">
      <c r="A3503" s="56" t="s">
        <v>473</v>
      </c>
      <c r="B3503" s="56"/>
      <c r="C3503" s="56" t="s">
        <v>691</v>
      </c>
      <c r="D3503" s="56" t="s">
        <v>692</v>
      </c>
      <c r="E3503" s="56" t="s">
        <v>3000</v>
      </c>
      <c r="F3503" s="56" t="s">
        <v>3001</v>
      </c>
      <c r="G3503" s="56"/>
      <c r="H3503" s="56"/>
      <c r="I3503" s="56" t="s">
        <v>37</v>
      </c>
      <c r="J3503" s="56">
        <v>10</v>
      </c>
      <c r="K3503" s="56"/>
      <c r="L3503" s="56"/>
      <c r="M3503" s="56" t="str">
        <f t="shared" si="108"/>
        <v>TB_MEM_MEM.MAIN_TRADE_SHOP_CD</v>
      </c>
      <c r="N3503" s="54" t="str">
        <f t="shared" si="109"/>
        <v>회원^TB_MEM_MEM^주거래매장코드^MAIN_TRADE_SHOP_CD^^VARCHAR2^10^^</v>
      </c>
    </row>
    <row r="3504" spans="1:14" x14ac:dyDescent="0.25">
      <c r="A3504" s="56" t="s">
        <v>473</v>
      </c>
      <c r="B3504" s="56"/>
      <c r="C3504" s="56" t="s">
        <v>691</v>
      </c>
      <c r="D3504" s="56" t="s">
        <v>692</v>
      </c>
      <c r="E3504" s="56" t="s">
        <v>453</v>
      </c>
      <c r="F3504" s="56" t="s">
        <v>3002</v>
      </c>
      <c r="G3504" s="56"/>
      <c r="H3504" s="56"/>
      <c r="I3504" s="56" t="s">
        <v>37</v>
      </c>
      <c r="J3504" s="56">
        <v>8</v>
      </c>
      <c r="K3504" s="56"/>
      <c r="L3504" s="56"/>
      <c r="M3504" s="56" t="str">
        <f t="shared" si="108"/>
        <v>TB_MEM_MEM.CARD_ISSUE_DT</v>
      </c>
      <c r="N3504" s="54" t="str">
        <f t="shared" si="109"/>
        <v>회원^TB_MEM_MEM^카드발급일자^CARD_ISSUE_DT^^VARCHAR2^8^^</v>
      </c>
    </row>
    <row r="3505" spans="1:14" x14ac:dyDescent="0.25">
      <c r="A3505" s="56" t="s">
        <v>473</v>
      </c>
      <c r="B3505" s="56"/>
      <c r="C3505" s="56" t="s">
        <v>691</v>
      </c>
      <c r="D3505" s="56" t="s">
        <v>692</v>
      </c>
      <c r="E3505" s="56" t="s">
        <v>3003</v>
      </c>
      <c r="F3505" s="56" t="s">
        <v>3004</v>
      </c>
      <c r="G3505" s="56"/>
      <c r="H3505" s="56"/>
      <c r="I3505" s="56" t="s">
        <v>37</v>
      </c>
      <c r="J3505" s="56">
        <v>10</v>
      </c>
      <c r="K3505" s="56"/>
      <c r="L3505" s="56"/>
      <c r="M3505" s="56" t="str">
        <f t="shared" ref="M3505:M3568" si="110">CONCATENATE(D3505,".",F3505)</f>
        <v>TB_MEM_MEM.CARD_ISSUE_SHOP_CD</v>
      </c>
      <c r="N3505" s="54" t="str">
        <f t="shared" si="109"/>
        <v>회원^TB_MEM_MEM^카드발급매장코드^CARD_ISSUE_SHOP_CD^^VARCHAR2^10^^</v>
      </c>
    </row>
    <row r="3506" spans="1:14" x14ac:dyDescent="0.25">
      <c r="A3506" s="56" t="s">
        <v>473</v>
      </c>
      <c r="B3506" s="56"/>
      <c r="C3506" s="56" t="s">
        <v>691</v>
      </c>
      <c r="D3506" s="56" t="s">
        <v>692</v>
      </c>
      <c r="E3506" s="56" t="s">
        <v>455</v>
      </c>
      <c r="F3506" s="56" t="s">
        <v>3005</v>
      </c>
      <c r="G3506" s="56"/>
      <c r="H3506" s="56"/>
      <c r="I3506" s="56" t="s">
        <v>37</v>
      </c>
      <c r="J3506" s="56">
        <v>8</v>
      </c>
      <c r="K3506" s="56"/>
      <c r="L3506" s="56"/>
      <c r="M3506" s="56" t="str">
        <f t="shared" si="110"/>
        <v>TB_MEM_MEM.NOR_MEM_REG_DT</v>
      </c>
      <c r="N3506" s="54" t="str">
        <f t="shared" si="109"/>
        <v>회원^TB_MEM_MEM^정회원등록일자^NOR_MEM_REG_DT^^VARCHAR2^8^^</v>
      </c>
    </row>
    <row r="3507" spans="1:14" x14ac:dyDescent="0.25">
      <c r="A3507" s="56" t="s">
        <v>473</v>
      </c>
      <c r="B3507" s="56"/>
      <c r="C3507" s="56" t="s">
        <v>691</v>
      </c>
      <c r="D3507" s="56" t="s">
        <v>692</v>
      </c>
      <c r="E3507" s="56" t="s">
        <v>3006</v>
      </c>
      <c r="F3507" s="56" t="s">
        <v>3007</v>
      </c>
      <c r="G3507" s="56"/>
      <c r="H3507" s="56"/>
      <c r="I3507" s="56" t="s">
        <v>37</v>
      </c>
      <c r="J3507" s="56">
        <v>10</v>
      </c>
      <c r="K3507" s="56"/>
      <c r="L3507" s="56"/>
      <c r="M3507" s="56" t="str">
        <f t="shared" si="110"/>
        <v>TB_MEM_MEM.NOR_MEM_REG_SHOP_CD</v>
      </c>
      <c r="N3507" s="54" t="str">
        <f t="shared" si="109"/>
        <v>회원^TB_MEM_MEM^정회원등록매장코드^NOR_MEM_REG_SHOP_CD^^VARCHAR2^10^^</v>
      </c>
    </row>
    <row r="3508" spans="1:14" x14ac:dyDescent="0.25">
      <c r="A3508" s="56" t="s">
        <v>473</v>
      </c>
      <c r="B3508" s="56"/>
      <c r="C3508" s="56" t="s">
        <v>691</v>
      </c>
      <c r="D3508" s="56" t="s">
        <v>692</v>
      </c>
      <c r="E3508" s="56" t="s">
        <v>3008</v>
      </c>
      <c r="F3508" s="56" t="s">
        <v>3009</v>
      </c>
      <c r="G3508" s="56"/>
      <c r="H3508" s="56"/>
      <c r="I3508" s="56" t="s">
        <v>110</v>
      </c>
      <c r="J3508" s="56" t="s">
        <v>476</v>
      </c>
      <c r="K3508" s="56" t="s">
        <v>52</v>
      </c>
      <c r="L3508" s="56">
        <v>0</v>
      </c>
      <c r="M3508" s="56" t="str">
        <f t="shared" si="110"/>
        <v>TB_MEM_MEM.ABLE_POINT_AMT</v>
      </c>
      <c r="N3508" s="54" t="str">
        <f t="shared" si="109"/>
        <v>회원^TB_MEM_MEM^가용포인트금액^ABLE_POINT_AMT^^NUMBER^20,5^Y^0</v>
      </c>
    </row>
    <row r="3509" spans="1:14" x14ac:dyDescent="0.25">
      <c r="A3509" s="56" t="s">
        <v>473</v>
      </c>
      <c r="B3509" s="56"/>
      <c r="C3509" s="56" t="s">
        <v>691</v>
      </c>
      <c r="D3509" s="56" t="s">
        <v>692</v>
      </c>
      <c r="E3509" s="56" t="s">
        <v>3010</v>
      </c>
      <c r="F3509" s="56" t="s">
        <v>3011</v>
      </c>
      <c r="G3509" s="56"/>
      <c r="H3509" s="56"/>
      <c r="I3509" s="56" t="s">
        <v>110</v>
      </c>
      <c r="J3509" s="56" t="s">
        <v>476</v>
      </c>
      <c r="K3509" s="56" t="s">
        <v>52</v>
      </c>
      <c r="L3509" s="56">
        <v>0</v>
      </c>
      <c r="M3509" s="56" t="str">
        <f t="shared" si="110"/>
        <v>TB_MEM_MEM.TOT_ACC_POINT_AMT</v>
      </c>
      <c r="N3509" s="54" t="str">
        <f t="shared" si="109"/>
        <v>회원^TB_MEM_MEM^누적적립포인트금액^TOT_ACC_POINT_AMT^^NUMBER^20,5^Y^0</v>
      </c>
    </row>
    <row r="3510" spans="1:14" x14ac:dyDescent="0.25">
      <c r="A3510" s="56" t="s">
        <v>473</v>
      </c>
      <c r="B3510" s="56"/>
      <c r="C3510" s="56" t="s">
        <v>691</v>
      </c>
      <c r="D3510" s="56" t="s">
        <v>692</v>
      </c>
      <c r="E3510" s="56" t="s">
        <v>3012</v>
      </c>
      <c r="F3510" s="56" t="s">
        <v>3013</v>
      </c>
      <c r="G3510" s="56"/>
      <c r="H3510" s="56"/>
      <c r="I3510" s="56" t="s">
        <v>110</v>
      </c>
      <c r="J3510" s="56" t="s">
        <v>476</v>
      </c>
      <c r="K3510" s="56" t="s">
        <v>52</v>
      </c>
      <c r="L3510" s="56">
        <v>0</v>
      </c>
      <c r="M3510" s="56" t="str">
        <f t="shared" si="110"/>
        <v>TB_MEM_MEM.TOT_USE_POINT_AMT</v>
      </c>
      <c r="N3510" s="54" t="str">
        <f t="shared" si="109"/>
        <v>회원^TB_MEM_MEM^누적사용포인트금액^TOT_USE_POINT_AMT^^NUMBER^20,5^Y^0</v>
      </c>
    </row>
    <row r="3511" spans="1:14" x14ac:dyDescent="0.25">
      <c r="A3511" s="56" t="s">
        <v>473</v>
      </c>
      <c r="B3511" s="56"/>
      <c r="C3511" s="56" t="s">
        <v>691</v>
      </c>
      <c r="D3511" s="56" t="s">
        <v>692</v>
      </c>
      <c r="E3511" s="56" t="s">
        <v>3014</v>
      </c>
      <c r="F3511" s="56" t="s">
        <v>3015</v>
      </c>
      <c r="G3511" s="56"/>
      <c r="H3511" s="56"/>
      <c r="I3511" s="56" t="s">
        <v>110</v>
      </c>
      <c r="J3511" s="56" t="s">
        <v>476</v>
      </c>
      <c r="K3511" s="56" t="s">
        <v>52</v>
      </c>
      <c r="L3511" s="56">
        <v>0</v>
      </c>
      <c r="M3511" s="56" t="str">
        <f t="shared" si="110"/>
        <v>TB_MEM_MEM.TOT_SALE_AMT</v>
      </c>
      <c r="N3511" s="54" t="str">
        <f t="shared" si="109"/>
        <v>회원^TB_MEM_MEM^총구매금액^TOT_SALE_AMT^^NUMBER^20,5^Y^0</v>
      </c>
    </row>
    <row r="3512" spans="1:14" x14ac:dyDescent="0.25">
      <c r="A3512" s="56" t="s">
        <v>473</v>
      </c>
      <c r="B3512" s="56"/>
      <c r="C3512" s="56" t="s">
        <v>691</v>
      </c>
      <c r="D3512" s="56" t="s">
        <v>692</v>
      </c>
      <c r="E3512" s="56" t="s">
        <v>457</v>
      </c>
      <c r="F3512" s="56" t="s">
        <v>3016</v>
      </c>
      <c r="G3512" s="56"/>
      <c r="H3512" s="56"/>
      <c r="I3512" s="56" t="s">
        <v>110</v>
      </c>
      <c r="J3512" s="56" t="s">
        <v>476</v>
      </c>
      <c r="K3512" s="56" t="s">
        <v>52</v>
      </c>
      <c r="L3512" s="56">
        <v>0</v>
      </c>
      <c r="M3512" s="56" t="str">
        <f t="shared" si="110"/>
        <v>TB_MEM_MEM.TOT_SALE_CNT</v>
      </c>
      <c r="N3512" s="54" t="str">
        <f t="shared" si="109"/>
        <v>회원^TB_MEM_MEM^총구매횟수^TOT_SALE_CNT^^NUMBER^20,5^Y^0</v>
      </c>
    </row>
    <row r="3513" spans="1:14" x14ac:dyDescent="0.25">
      <c r="A3513" s="56" t="s">
        <v>473</v>
      </c>
      <c r="B3513" s="56"/>
      <c r="C3513" s="56" t="s">
        <v>691</v>
      </c>
      <c r="D3513" s="56" t="s">
        <v>692</v>
      </c>
      <c r="E3513" s="56" t="s">
        <v>458</v>
      </c>
      <c r="F3513" s="56" t="s">
        <v>3017</v>
      </c>
      <c r="G3513" s="56"/>
      <c r="H3513" s="56"/>
      <c r="I3513" s="56" t="s">
        <v>110</v>
      </c>
      <c r="J3513" s="56" t="s">
        <v>476</v>
      </c>
      <c r="K3513" s="56" t="s">
        <v>52</v>
      </c>
      <c r="L3513" s="56">
        <v>0</v>
      </c>
      <c r="M3513" s="56" t="str">
        <f t="shared" si="110"/>
        <v>TB_MEM_MEM.SALE_CYCLE</v>
      </c>
      <c r="N3513" s="54" t="str">
        <f t="shared" si="109"/>
        <v>회원^TB_MEM_MEM^구매주기^SALE_CYCLE^^NUMBER^20,5^Y^0</v>
      </c>
    </row>
    <row r="3514" spans="1:14" x14ac:dyDescent="0.25">
      <c r="A3514" s="56" t="s">
        <v>473</v>
      </c>
      <c r="B3514" s="56"/>
      <c r="C3514" s="56" t="s">
        <v>691</v>
      </c>
      <c r="D3514" s="56" t="s">
        <v>692</v>
      </c>
      <c r="E3514" s="56" t="s">
        <v>3018</v>
      </c>
      <c r="F3514" s="56" t="s">
        <v>3019</v>
      </c>
      <c r="G3514" s="56"/>
      <c r="H3514" s="56"/>
      <c r="I3514" s="56" t="s">
        <v>37</v>
      </c>
      <c r="J3514" s="56">
        <v>8</v>
      </c>
      <c r="K3514" s="56"/>
      <c r="L3514" s="56"/>
      <c r="M3514" s="56" t="str">
        <f t="shared" si="110"/>
        <v>TB_MEM_MEM.FIRST_SALE_DT</v>
      </c>
      <c r="N3514" s="54" t="str">
        <f t="shared" si="109"/>
        <v>회원^TB_MEM_MEM^최초구매일자^FIRST_SALE_DT^^VARCHAR2^8^^</v>
      </c>
    </row>
    <row r="3515" spans="1:14" x14ac:dyDescent="0.25">
      <c r="A3515" s="56" t="s">
        <v>473</v>
      </c>
      <c r="B3515" s="56"/>
      <c r="C3515" s="56" t="s">
        <v>691</v>
      </c>
      <c r="D3515" s="56" t="s">
        <v>692</v>
      </c>
      <c r="E3515" s="56" t="s">
        <v>3020</v>
      </c>
      <c r="F3515" s="56" t="s">
        <v>3021</v>
      </c>
      <c r="G3515" s="56"/>
      <c r="H3515" s="56"/>
      <c r="I3515" s="56" t="s">
        <v>37</v>
      </c>
      <c r="J3515" s="56">
        <v>8</v>
      </c>
      <c r="K3515" s="56"/>
      <c r="L3515" s="56"/>
      <c r="M3515" s="56" t="str">
        <f t="shared" si="110"/>
        <v>TB_MEM_MEM.LAST_SALE_DT</v>
      </c>
      <c r="N3515" s="54" t="str">
        <f t="shared" si="109"/>
        <v>회원^TB_MEM_MEM^최종구매일자^LAST_SALE_DT^^VARCHAR2^8^^</v>
      </c>
    </row>
    <row r="3516" spans="1:14" x14ac:dyDescent="0.25">
      <c r="A3516" s="56" t="s">
        <v>473</v>
      </c>
      <c r="B3516" s="56"/>
      <c r="C3516" s="56" t="s">
        <v>691</v>
      </c>
      <c r="D3516" s="56" t="s">
        <v>692</v>
      </c>
      <c r="E3516" s="56" t="s">
        <v>3022</v>
      </c>
      <c r="F3516" s="56" t="s">
        <v>3023</v>
      </c>
      <c r="G3516" s="56"/>
      <c r="H3516" s="56"/>
      <c r="I3516" s="56" t="s">
        <v>37</v>
      </c>
      <c r="J3516" s="56">
        <v>1</v>
      </c>
      <c r="K3516" s="56"/>
      <c r="L3516" s="56"/>
      <c r="M3516" s="56" t="str">
        <f t="shared" si="110"/>
        <v>TB_MEM_MEM.MERGE_YN</v>
      </c>
      <c r="N3516" s="54" t="str">
        <f t="shared" si="109"/>
        <v>회원^TB_MEM_MEM^통합여부^MERGE_YN^^VARCHAR2^1^^</v>
      </c>
    </row>
    <row r="3517" spans="1:14" x14ac:dyDescent="0.25">
      <c r="A3517" s="56" t="s">
        <v>473</v>
      </c>
      <c r="B3517" s="56"/>
      <c r="C3517" s="56" t="s">
        <v>691</v>
      </c>
      <c r="D3517" s="56" t="s">
        <v>692</v>
      </c>
      <c r="E3517" s="56" t="s">
        <v>459</v>
      </c>
      <c r="F3517" s="56" t="s">
        <v>3024</v>
      </c>
      <c r="G3517" s="56"/>
      <c r="H3517" s="56"/>
      <c r="I3517" s="56" t="s">
        <v>37</v>
      </c>
      <c r="J3517" s="56">
        <v>8</v>
      </c>
      <c r="K3517" s="56"/>
      <c r="L3517" s="56"/>
      <c r="M3517" s="56" t="str">
        <f t="shared" si="110"/>
        <v>TB_MEM_MEM.MERGE_DT</v>
      </c>
      <c r="N3517" s="54" t="str">
        <f t="shared" si="109"/>
        <v>회원^TB_MEM_MEM^통합일자^MERGE_DT^^VARCHAR2^8^^</v>
      </c>
    </row>
    <row r="3518" spans="1:14" x14ac:dyDescent="0.25">
      <c r="A3518" s="56" t="s">
        <v>473</v>
      </c>
      <c r="B3518" s="56"/>
      <c r="C3518" s="56" t="s">
        <v>691</v>
      </c>
      <c r="D3518" s="56" t="s">
        <v>692</v>
      </c>
      <c r="E3518" s="56" t="s">
        <v>3025</v>
      </c>
      <c r="F3518" s="56" t="s">
        <v>3026</v>
      </c>
      <c r="G3518" s="56"/>
      <c r="H3518" s="56"/>
      <c r="I3518" s="56" t="s">
        <v>110</v>
      </c>
      <c r="J3518" s="56" t="s">
        <v>476</v>
      </c>
      <c r="K3518" s="56" t="s">
        <v>52</v>
      </c>
      <c r="L3518" s="56">
        <v>0</v>
      </c>
      <c r="M3518" s="56" t="str">
        <f t="shared" si="110"/>
        <v>TB_MEM_MEM.MERGE_UNUSE_POINT_AMT</v>
      </c>
      <c r="N3518" s="54" t="str">
        <f t="shared" si="109"/>
        <v>회원^TB_MEM_MEM^통합미사용포인트금액^MERGE_UNUSE_POINT_AMT^^NUMBER^20,5^Y^0</v>
      </c>
    </row>
    <row r="3519" spans="1:14" x14ac:dyDescent="0.25">
      <c r="A3519" s="56" t="s">
        <v>473</v>
      </c>
      <c r="B3519" s="56"/>
      <c r="C3519" s="56" t="s">
        <v>691</v>
      </c>
      <c r="D3519" s="56" t="s">
        <v>692</v>
      </c>
      <c r="E3519" s="56" t="s">
        <v>3027</v>
      </c>
      <c r="F3519" s="56" t="s">
        <v>3028</v>
      </c>
      <c r="G3519" s="56"/>
      <c r="H3519" s="56"/>
      <c r="I3519" s="56" t="s">
        <v>110</v>
      </c>
      <c r="J3519" s="56" t="s">
        <v>476</v>
      </c>
      <c r="K3519" s="56" t="s">
        <v>52</v>
      </c>
      <c r="L3519" s="56">
        <v>0</v>
      </c>
      <c r="M3519" s="56" t="str">
        <f t="shared" si="110"/>
        <v>TB_MEM_MEM.ETC_POINT_AMT</v>
      </c>
      <c r="N3519" s="54" t="str">
        <f t="shared" si="109"/>
        <v>회원^TB_MEM_MEM^기타포인트금액^ETC_POINT_AMT^^NUMBER^20,5^Y^0</v>
      </c>
    </row>
    <row r="3520" spans="1:14" x14ac:dyDescent="0.25">
      <c r="A3520" s="56" t="s">
        <v>473</v>
      </c>
      <c r="B3520" s="56"/>
      <c r="C3520" s="56" t="s">
        <v>691</v>
      </c>
      <c r="D3520" s="56" t="s">
        <v>692</v>
      </c>
      <c r="E3520" s="56" t="s">
        <v>3029</v>
      </c>
      <c r="F3520" s="56" t="s">
        <v>3030</v>
      </c>
      <c r="G3520" s="56"/>
      <c r="H3520" s="56"/>
      <c r="I3520" s="56" t="s">
        <v>37</v>
      </c>
      <c r="J3520" s="56">
        <v>1</v>
      </c>
      <c r="K3520" s="56"/>
      <c r="L3520" s="56"/>
      <c r="M3520" s="56" t="str">
        <f t="shared" si="110"/>
        <v>TB_MEM_MEM.BLACKCONSUMER_DIV_CD</v>
      </c>
      <c r="N3520" s="54" t="str">
        <f t="shared" si="109"/>
        <v>회원^TB_MEM_MEM^블랙컨슈머구분코드^BLACKCONSUMER_DIV_CD^^VARCHAR2^1^^</v>
      </c>
    </row>
    <row r="3521" spans="1:14" x14ac:dyDescent="0.25">
      <c r="A3521" s="56" t="s">
        <v>473</v>
      </c>
      <c r="B3521" s="56"/>
      <c r="C3521" s="56" t="s">
        <v>691</v>
      </c>
      <c r="D3521" s="56" t="s">
        <v>692</v>
      </c>
      <c r="E3521" s="56" t="s">
        <v>3031</v>
      </c>
      <c r="F3521" s="56" t="s">
        <v>3032</v>
      </c>
      <c r="G3521" s="56"/>
      <c r="H3521" s="56"/>
      <c r="I3521" s="56" t="s">
        <v>37</v>
      </c>
      <c r="J3521" s="56">
        <v>20</v>
      </c>
      <c r="K3521" s="56"/>
      <c r="L3521" s="56"/>
      <c r="M3521" s="56" t="str">
        <f t="shared" si="110"/>
        <v>TB_MEM_MEM.JOIN_CHANNEL_CD</v>
      </c>
      <c r="N3521" s="54" t="str">
        <f t="shared" si="109"/>
        <v>회원^TB_MEM_MEM^가입채널코드^JOIN_CHANNEL_CD^^VARCHAR2^20^^</v>
      </c>
    </row>
    <row r="3522" spans="1:14" x14ac:dyDescent="0.25">
      <c r="A3522" s="56" t="s">
        <v>473</v>
      </c>
      <c r="B3522" s="56"/>
      <c r="C3522" s="56" t="s">
        <v>691</v>
      </c>
      <c r="D3522" s="56" t="s">
        <v>692</v>
      </c>
      <c r="E3522" s="56" t="s">
        <v>3033</v>
      </c>
      <c r="F3522" s="56" t="s">
        <v>3034</v>
      </c>
      <c r="G3522" s="56"/>
      <c r="H3522" s="56"/>
      <c r="I3522" s="56" t="s">
        <v>37</v>
      </c>
      <c r="J3522" s="56">
        <v>32</v>
      </c>
      <c r="K3522" s="56"/>
      <c r="L3522" s="56"/>
      <c r="M3522" s="56" t="str">
        <f t="shared" si="110"/>
        <v>TB_MEM_MEM.LOGIN_ID</v>
      </c>
      <c r="N3522" s="54" t="str">
        <f t="shared" si="109"/>
        <v>회원^TB_MEM_MEM^로그인ID^LOGIN_ID^^VARCHAR2^32^^</v>
      </c>
    </row>
    <row r="3523" spans="1:14" x14ac:dyDescent="0.25">
      <c r="A3523" s="56" t="s">
        <v>473</v>
      </c>
      <c r="B3523" s="56"/>
      <c r="C3523" s="56" t="s">
        <v>691</v>
      </c>
      <c r="D3523" s="56" t="s">
        <v>692</v>
      </c>
      <c r="E3523" s="56" t="s">
        <v>3035</v>
      </c>
      <c r="F3523" s="56" t="s">
        <v>3036</v>
      </c>
      <c r="G3523" s="56"/>
      <c r="H3523" s="56"/>
      <c r="I3523" s="56" t="s">
        <v>37</v>
      </c>
      <c r="J3523" s="56">
        <v>200</v>
      </c>
      <c r="K3523" s="56"/>
      <c r="L3523" s="56"/>
      <c r="M3523" s="56" t="str">
        <f t="shared" si="110"/>
        <v>TB_MEM_MEM.PWD</v>
      </c>
      <c r="N3523" s="54" t="str">
        <f t="shared" ref="N3523:N3586" si="111">SUBSTITUTE(CONCATENATE(C3523,"^",D3523,"^",E3523,"^",F3523,"^",G3523,"^",I3523,"^",J3523,"^",K3523,"^",TRIM(L3523)),"~","-")</f>
        <v>회원^TB_MEM_MEM^암호^PWD^^VARCHAR2^200^^</v>
      </c>
    </row>
    <row r="3524" spans="1:14" x14ac:dyDescent="0.25">
      <c r="A3524" s="56" t="s">
        <v>473</v>
      </c>
      <c r="B3524" s="56"/>
      <c r="C3524" s="56" t="s">
        <v>691</v>
      </c>
      <c r="D3524" s="56" t="s">
        <v>692</v>
      </c>
      <c r="E3524" s="56" t="s">
        <v>3037</v>
      </c>
      <c r="F3524" s="56" t="s">
        <v>3038</v>
      </c>
      <c r="G3524" s="56"/>
      <c r="H3524" s="56"/>
      <c r="I3524" s="56" t="s">
        <v>37</v>
      </c>
      <c r="J3524" s="56">
        <v>8</v>
      </c>
      <c r="K3524" s="56"/>
      <c r="L3524" s="56"/>
      <c r="M3524" s="56" t="str">
        <f t="shared" si="110"/>
        <v>TB_MEM_MEM.MEM_JOIN_DT</v>
      </c>
      <c r="N3524" s="54" t="str">
        <f t="shared" si="111"/>
        <v>회원^TB_MEM_MEM^회원가입일자^MEM_JOIN_DT^^VARCHAR2^8^^</v>
      </c>
    </row>
    <row r="3525" spans="1:14" x14ac:dyDescent="0.25">
      <c r="A3525" s="56" t="s">
        <v>473</v>
      </c>
      <c r="B3525" s="56"/>
      <c r="C3525" s="56" t="s">
        <v>691</v>
      </c>
      <c r="D3525" s="56" t="s">
        <v>692</v>
      </c>
      <c r="E3525" s="56" t="s">
        <v>3039</v>
      </c>
      <c r="F3525" s="56" t="s">
        <v>3040</v>
      </c>
      <c r="G3525" s="56"/>
      <c r="H3525" s="56"/>
      <c r="I3525" s="56" t="s">
        <v>37</v>
      </c>
      <c r="J3525" s="56">
        <v>8</v>
      </c>
      <c r="K3525" s="56"/>
      <c r="L3525" s="56"/>
      <c r="M3525" s="56" t="str">
        <f t="shared" si="110"/>
        <v>TB_MEM_MEM.MEM_WITHDRAW_DT</v>
      </c>
      <c r="N3525" s="54" t="str">
        <f t="shared" si="111"/>
        <v>회원^TB_MEM_MEM^회원탈퇴일자^MEM_WITHDRAW_DT^^VARCHAR2^8^^</v>
      </c>
    </row>
    <row r="3526" spans="1:14" x14ac:dyDescent="0.25">
      <c r="A3526" s="56" t="s">
        <v>473</v>
      </c>
      <c r="B3526" s="56"/>
      <c r="C3526" s="56" t="s">
        <v>691</v>
      </c>
      <c r="D3526" s="56" t="s">
        <v>692</v>
      </c>
      <c r="E3526" s="56" t="s">
        <v>460</v>
      </c>
      <c r="F3526" s="56" t="s">
        <v>3041</v>
      </c>
      <c r="G3526" s="56"/>
      <c r="H3526" s="56"/>
      <c r="I3526" s="56" t="s">
        <v>37</v>
      </c>
      <c r="J3526" s="56">
        <v>1</v>
      </c>
      <c r="K3526" s="56"/>
      <c r="L3526" s="56"/>
      <c r="M3526" s="56" t="str">
        <f t="shared" si="110"/>
        <v>TB_MEM_MEM.NM_APPR_YN</v>
      </c>
      <c r="N3526" s="54" t="str">
        <f t="shared" si="111"/>
        <v>회원^TB_MEM_MEM^실명인증여부^NM_APPR_YN^^VARCHAR2^1^^</v>
      </c>
    </row>
    <row r="3527" spans="1:14" x14ac:dyDescent="0.25">
      <c r="A3527" s="56" t="s">
        <v>473</v>
      </c>
      <c r="B3527" s="56"/>
      <c r="C3527" s="56" t="s">
        <v>691</v>
      </c>
      <c r="D3527" s="56" t="s">
        <v>692</v>
      </c>
      <c r="E3527" s="56" t="s">
        <v>3042</v>
      </c>
      <c r="F3527" s="56" t="s">
        <v>461</v>
      </c>
      <c r="G3527" s="56"/>
      <c r="H3527" s="56"/>
      <c r="I3527" s="56" t="s">
        <v>37</v>
      </c>
      <c r="J3527" s="56">
        <v>1</v>
      </c>
      <c r="K3527" s="56"/>
      <c r="L3527" s="56"/>
      <c r="M3527" s="56" t="str">
        <f t="shared" si="110"/>
        <v>TB_MEM_MEM.FOREIGN_YN</v>
      </c>
      <c r="N3527" s="54" t="str">
        <f t="shared" si="111"/>
        <v>회원^TB_MEM_MEM^외국인여부^FOREIGN_YN^^VARCHAR2^1^^</v>
      </c>
    </row>
    <row r="3528" spans="1:14" x14ac:dyDescent="0.25">
      <c r="A3528" s="56" t="s">
        <v>473</v>
      </c>
      <c r="B3528" s="56"/>
      <c r="C3528" s="56" t="s">
        <v>691</v>
      </c>
      <c r="D3528" s="56" t="s">
        <v>692</v>
      </c>
      <c r="E3528" s="56" t="s">
        <v>1168</v>
      </c>
      <c r="F3528" s="56" t="s">
        <v>1169</v>
      </c>
      <c r="G3528" s="56"/>
      <c r="H3528" s="56"/>
      <c r="I3528" s="56" t="s">
        <v>37</v>
      </c>
      <c r="J3528" s="56">
        <v>10</v>
      </c>
      <c r="K3528" s="56"/>
      <c r="L3528" s="56"/>
      <c r="M3528" s="56" t="str">
        <f t="shared" si="110"/>
        <v>TB_MEM_MEM.BRAND_CD</v>
      </c>
      <c r="N3528" s="54" t="str">
        <f t="shared" si="111"/>
        <v>회원^TB_MEM_MEM^브랜드코드^BRAND_CD^^VARCHAR2^10^^</v>
      </c>
    </row>
    <row r="3529" spans="1:14" x14ac:dyDescent="0.25">
      <c r="A3529" s="56" t="s">
        <v>473</v>
      </c>
      <c r="B3529" s="56"/>
      <c r="C3529" s="56" t="s">
        <v>691</v>
      </c>
      <c r="D3529" s="56" t="s">
        <v>692</v>
      </c>
      <c r="E3529" s="56" t="s">
        <v>3043</v>
      </c>
      <c r="F3529" s="56" t="s">
        <v>3044</v>
      </c>
      <c r="G3529" s="56"/>
      <c r="H3529" s="56"/>
      <c r="I3529" s="56" t="s">
        <v>37</v>
      </c>
      <c r="J3529" s="56">
        <v>1</v>
      </c>
      <c r="K3529" s="56"/>
      <c r="L3529" s="56"/>
      <c r="M3529" s="56" t="str">
        <f t="shared" si="110"/>
        <v>TB_MEM_MEM.MARRIE_YN</v>
      </c>
      <c r="N3529" s="54" t="str">
        <f t="shared" si="111"/>
        <v>회원^TB_MEM_MEM^결혼여부^MARRIE_YN^^VARCHAR2^1^^</v>
      </c>
    </row>
    <row r="3530" spans="1:14" x14ac:dyDescent="0.25">
      <c r="A3530" s="56" t="s">
        <v>473</v>
      </c>
      <c r="B3530" s="56"/>
      <c r="C3530" s="56" t="s">
        <v>691</v>
      </c>
      <c r="D3530" s="56" t="s">
        <v>692</v>
      </c>
      <c r="E3530" s="56" t="s">
        <v>3045</v>
      </c>
      <c r="F3530" s="56" t="s">
        <v>3046</v>
      </c>
      <c r="G3530" s="56"/>
      <c r="H3530" s="56"/>
      <c r="I3530" s="56" t="s">
        <v>37</v>
      </c>
      <c r="J3530" s="56">
        <v>8</v>
      </c>
      <c r="K3530" s="56"/>
      <c r="L3530" s="56"/>
      <c r="M3530" s="56" t="str">
        <f t="shared" si="110"/>
        <v>TB_MEM_MEM.ANNI_DT</v>
      </c>
      <c r="N3530" s="54" t="str">
        <f t="shared" si="111"/>
        <v>회원^TB_MEM_MEM^기념일자^ANNI_DT^^VARCHAR2^8^^</v>
      </c>
    </row>
    <row r="3531" spans="1:14" x14ac:dyDescent="0.25">
      <c r="A3531" s="56" t="s">
        <v>473</v>
      </c>
      <c r="B3531" s="56"/>
      <c r="C3531" s="56" t="s">
        <v>691</v>
      </c>
      <c r="D3531" s="56" t="s">
        <v>692</v>
      </c>
      <c r="E3531" s="56" t="s">
        <v>3047</v>
      </c>
      <c r="F3531" s="56" t="s">
        <v>3048</v>
      </c>
      <c r="G3531" s="56"/>
      <c r="H3531" s="56"/>
      <c r="I3531" s="56" t="s">
        <v>37</v>
      </c>
      <c r="J3531" s="56">
        <v>20</v>
      </c>
      <c r="K3531" s="56"/>
      <c r="L3531" s="56"/>
      <c r="M3531" s="56" t="str">
        <f t="shared" si="110"/>
        <v>TB_MEM_MEM.ANNI_DIV_CD</v>
      </c>
      <c r="N3531" s="54" t="str">
        <f t="shared" si="111"/>
        <v>회원^TB_MEM_MEM^기념일구분코드^ANNI_DIV_CD^^VARCHAR2^20^^</v>
      </c>
    </row>
    <row r="3532" spans="1:14" x14ac:dyDescent="0.25">
      <c r="A3532" s="56" t="s">
        <v>473</v>
      </c>
      <c r="B3532" s="56"/>
      <c r="C3532" s="56" t="s">
        <v>691</v>
      </c>
      <c r="D3532" s="56" t="s">
        <v>692</v>
      </c>
      <c r="E3532" s="56" t="s">
        <v>3049</v>
      </c>
      <c r="F3532" s="56" t="s">
        <v>3050</v>
      </c>
      <c r="G3532" s="56"/>
      <c r="H3532" s="56"/>
      <c r="I3532" s="56" t="s">
        <v>37</v>
      </c>
      <c r="J3532" s="56">
        <v>300</v>
      </c>
      <c r="K3532" s="56"/>
      <c r="L3532" s="56"/>
      <c r="M3532" s="56" t="str">
        <f t="shared" si="110"/>
        <v>TB_MEM_MEM.ANNI_NM</v>
      </c>
      <c r="N3532" s="54" t="str">
        <f t="shared" si="111"/>
        <v>회원^TB_MEM_MEM^기념일명^ANNI_NM^^VARCHAR2^300^^</v>
      </c>
    </row>
    <row r="3533" spans="1:14" x14ac:dyDescent="0.25">
      <c r="A3533" s="56" t="s">
        <v>473</v>
      </c>
      <c r="B3533" s="56"/>
      <c r="C3533" s="56" t="s">
        <v>691</v>
      </c>
      <c r="D3533" s="56" t="s">
        <v>692</v>
      </c>
      <c r="E3533" s="56" t="s">
        <v>3051</v>
      </c>
      <c r="F3533" s="56" t="s">
        <v>2794</v>
      </c>
      <c r="G3533" s="56"/>
      <c r="H3533" s="56"/>
      <c r="I3533" s="56" t="s">
        <v>37</v>
      </c>
      <c r="J3533" s="56">
        <v>10</v>
      </c>
      <c r="K3533" s="56"/>
      <c r="L3533" s="56"/>
      <c r="M3533" s="56" t="str">
        <f t="shared" si="110"/>
        <v>TB_MEM_MEM.POST_DIV_CD</v>
      </c>
      <c r="N3533" s="54" t="str">
        <f t="shared" si="111"/>
        <v>회원^TB_MEM_MEM^우편번호구분코드^POST_DIV_CD^^VARCHAR2^10^^</v>
      </c>
    </row>
    <row r="3534" spans="1:14" x14ac:dyDescent="0.25">
      <c r="A3534" s="56" t="s">
        <v>473</v>
      </c>
      <c r="B3534" s="56"/>
      <c r="C3534" s="56" t="s">
        <v>691</v>
      </c>
      <c r="D3534" s="56" t="s">
        <v>692</v>
      </c>
      <c r="E3534" s="56" t="s">
        <v>3052</v>
      </c>
      <c r="F3534" s="56" t="s">
        <v>3053</v>
      </c>
      <c r="G3534" s="56"/>
      <c r="H3534" s="56"/>
      <c r="I3534" s="56" t="s">
        <v>37</v>
      </c>
      <c r="J3534" s="56">
        <v>10</v>
      </c>
      <c r="K3534" s="56"/>
      <c r="L3534" s="56"/>
      <c r="M3534" s="56" t="str">
        <f t="shared" si="110"/>
        <v>TB_MEM_MEM.DI_CD</v>
      </c>
      <c r="N3534" s="54" t="str">
        <f t="shared" si="111"/>
        <v>회원^TB_MEM_MEM^DI코드^DI_CD^^VARCHAR2^10^^</v>
      </c>
    </row>
    <row r="3535" spans="1:14" x14ac:dyDescent="0.25">
      <c r="A3535" s="56" t="s">
        <v>473</v>
      </c>
      <c r="B3535" s="56"/>
      <c r="C3535" s="56" t="s">
        <v>691</v>
      </c>
      <c r="D3535" s="56" t="s">
        <v>692</v>
      </c>
      <c r="E3535" s="56" t="s">
        <v>3054</v>
      </c>
      <c r="F3535" s="56" t="s">
        <v>462</v>
      </c>
      <c r="G3535" s="56"/>
      <c r="H3535" s="56"/>
      <c r="I3535" s="56" t="s">
        <v>37</v>
      </c>
      <c r="J3535" s="56">
        <v>1</v>
      </c>
      <c r="K3535" s="56"/>
      <c r="L3535" s="56"/>
      <c r="M3535" s="56" t="str">
        <f t="shared" si="110"/>
        <v>TB_MEM_MEM.WALLET_REG_YN</v>
      </c>
      <c r="N3535" s="54" t="str">
        <f t="shared" si="111"/>
        <v>회원^TB_MEM_MEM^스마트월렛등록여부^WALLET_REG_YN^^VARCHAR2^1^^</v>
      </c>
    </row>
    <row r="3536" spans="1:14" x14ac:dyDescent="0.25">
      <c r="A3536" s="56" t="s">
        <v>473</v>
      </c>
      <c r="B3536" s="56"/>
      <c r="C3536" s="56" t="s">
        <v>691</v>
      </c>
      <c r="D3536" s="56" t="s">
        <v>692</v>
      </c>
      <c r="E3536" s="56" t="s">
        <v>3055</v>
      </c>
      <c r="F3536" s="56" t="s">
        <v>3056</v>
      </c>
      <c r="G3536" s="56"/>
      <c r="H3536" s="56"/>
      <c r="I3536" s="56" t="s">
        <v>37</v>
      </c>
      <c r="J3536" s="56">
        <v>10</v>
      </c>
      <c r="K3536" s="56"/>
      <c r="L3536" s="56"/>
      <c r="M3536" s="56" t="str">
        <f t="shared" si="110"/>
        <v>TB_MEM_MEM.WALLET_BRAND_CD</v>
      </c>
      <c r="N3536" s="54" t="str">
        <f t="shared" si="111"/>
        <v>회원^TB_MEM_MEM^스마트월렛브랜드코드^WALLET_BRAND_CD^^VARCHAR2^10^^</v>
      </c>
    </row>
    <row r="3537" spans="1:14" x14ac:dyDescent="0.25">
      <c r="A3537" s="56" t="s">
        <v>473</v>
      </c>
      <c r="B3537" s="56"/>
      <c r="C3537" s="56" t="s">
        <v>691</v>
      </c>
      <c r="D3537" s="56" t="s">
        <v>692</v>
      </c>
      <c r="E3537" s="56" t="s">
        <v>3057</v>
      </c>
      <c r="F3537" s="56" t="s">
        <v>3058</v>
      </c>
      <c r="G3537" s="56"/>
      <c r="H3537" s="56"/>
      <c r="I3537" s="56" t="s">
        <v>37</v>
      </c>
      <c r="J3537" s="56">
        <v>14</v>
      </c>
      <c r="K3537" s="56"/>
      <c r="L3537" s="56"/>
      <c r="M3537" s="56" t="str">
        <f t="shared" si="110"/>
        <v>TB_MEM_MEM.WALLET_REG_DTM</v>
      </c>
      <c r="N3537" s="54" t="str">
        <f t="shared" si="111"/>
        <v>회원^TB_MEM_MEM^스마트월렛등록일시^WALLET_REG_DTM^^VARCHAR2^14^^</v>
      </c>
    </row>
    <row r="3538" spans="1:14" x14ac:dyDescent="0.25">
      <c r="A3538" s="56" t="s">
        <v>473</v>
      </c>
      <c r="B3538" s="56"/>
      <c r="C3538" s="56" t="s">
        <v>691</v>
      </c>
      <c r="D3538" s="56" t="s">
        <v>692</v>
      </c>
      <c r="E3538" s="56" t="s">
        <v>3059</v>
      </c>
      <c r="F3538" s="56" t="s">
        <v>463</v>
      </c>
      <c r="G3538" s="56"/>
      <c r="H3538" s="56"/>
      <c r="I3538" s="56" t="s">
        <v>37</v>
      </c>
      <c r="J3538" s="56">
        <v>1</v>
      </c>
      <c r="K3538" s="56"/>
      <c r="L3538" s="56"/>
      <c r="M3538" s="56" t="str">
        <f t="shared" si="110"/>
        <v>TB_MEM_MEM.WALLET_NEW_YN</v>
      </c>
      <c r="N3538" s="54" t="str">
        <f t="shared" si="111"/>
        <v>회원^TB_MEM_MEM^스마트월렛신규여부^WALLET_NEW_YN^^VARCHAR2^1^^</v>
      </c>
    </row>
    <row r="3539" spans="1:14" x14ac:dyDescent="0.25">
      <c r="A3539" s="56" t="s">
        <v>473</v>
      </c>
      <c r="B3539" s="56"/>
      <c r="C3539" s="56" t="s">
        <v>691</v>
      </c>
      <c r="D3539" s="56" t="s">
        <v>692</v>
      </c>
      <c r="E3539" s="56" t="s">
        <v>3060</v>
      </c>
      <c r="F3539" s="56" t="s">
        <v>3061</v>
      </c>
      <c r="G3539" s="56"/>
      <c r="H3539" s="56"/>
      <c r="I3539" s="56" t="s">
        <v>37</v>
      </c>
      <c r="J3539" s="56">
        <v>1</v>
      </c>
      <c r="K3539" s="56"/>
      <c r="L3539" s="56"/>
      <c r="M3539" s="56" t="str">
        <f t="shared" si="110"/>
        <v>TB_MEM_MEM.WALLET_ETC_SIGN_YN</v>
      </c>
      <c r="N3539" s="54" t="str">
        <f t="shared" si="111"/>
        <v>회원^TB_MEM_MEM^스마트월렛기타서명여부^WALLET_ETC_SIGN_YN^^VARCHAR2^1^^</v>
      </c>
    </row>
    <row r="3540" spans="1:14" x14ac:dyDescent="0.25">
      <c r="A3540" s="56" t="s">
        <v>473</v>
      </c>
      <c r="B3540" s="56"/>
      <c r="C3540" s="56" t="s">
        <v>691</v>
      </c>
      <c r="D3540" s="56" t="s">
        <v>692</v>
      </c>
      <c r="E3540" s="56" t="s">
        <v>3062</v>
      </c>
      <c r="F3540" s="56" t="s">
        <v>3063</v>
      </c>
      <c r="G3540" s="56"/>
      <c r="H3540" s="56"/>
      <c r="I3540" s="56" t="s">
        <v>37</v>
      </c>
      <c r="J3540" s="56">
        <v>1</v>
      </c>
      <c r="K3540" s="56"/>
      <c r="L3540" s="56"/>
      <c r="M3540" s="56" t="str">
        <f t="shared" si="110"/>
        <v>TB_MEM_MEM.WALLET_CERT_YN</v>
      </c>
      <c r="N3540" s="54" t="str">
        <f t="shared" si="111"/>
        <v>회원^TB_MEM_MEM^스마트월렛본인인증여부^WALLET_CERT_YN^^VARCHAR2^1^^</v>
      </c>
    </row>
    <row r="3541" spans="1:14" x14ac:dyDescent="0.25">
      <c r="A3541" s="56" t="s">
        <v>473</v>
      </c>
      <c r="B3541" s="56"/>
      <c r="C3541" s="56" t="s">
        <v>691</v>
      </c>
      <c r="D3541" s="56" t="s">
        <v>692</v>
      </c>
      <c r="E3541" s="56" t="s">
        <v>3064</v>
      </c>
      <c r="F3541" s="56" t="s">
        <v>3065</v>
      </c>
      <c r="G3541" s="56"/>
      <c r="H3541" s="56"/>
      <c r="I3541" s="56" t="s">
        <v>37</v>
      </c>
      <c r="J3541" s="56">
        <v>1</v>
      </c>
      <c r="K3541" s="56"/>
      <c r="L3541" s="56"/>
      <c r="M3541" s="56" t="str">
        <f t="shared" si="110"/>
        <v>TB_MEM_MEM.WALLET_INFO_SUPP_AGR_YN</v>
      </c>
      <c r="N3541" s="54" t="str">
        <f t="shared" si="111"/>
        <v>회원^TB_MEM_MEM^스마트월렛정보제공동의여부^WALLET_INFO_SUPP_AGR_YN^^VARCHAR2^1^^</v>
      </c>
    </row>
    <row r="3542" spans="1:14" x14ac:dyDescent="0.25">
      <c r="A3542" s="56" t="s">
        <v>473</v>
      </c>
      <c r="B3542" s="56"/>
      <c r="C3542" s="56" t="s">
        <v>691</v>
      </c>
      <c r="D3542" s="56" t="s">
        <v>692</v>
      </c>
      <c r="E3542" s="56" t="s">
        <v>464</v>
      </c>
      <c r="F3542" s="56" t="s">
        <v>3066</v>
      </c>
      <c r="G3542" s="56"/>
      <c r="H3542" s="56"/>
      <c r="I3542" s="56" t="s">
        <v>37</v>
      </c>
      <c r="J3542" s="56">
        <v>8</v>
      </c>
      <c r="K3542" s="56"/>
      <c r="L3542" s="56"/>
      <c r="M3542" s="56" t="str">
        <f t="shared" si="110"/>
        <v>TB_MEM_MEM.COLL_AGR_DT</v>
      </c>
      <c r="N3542" s="54" t="str">
        <f t="shared" si="111"/>
        <v>회원^TB_MEM_MEM^수집동의일자^COLL_AGR_DT^^VARCHAR2^8^^</v>
      </c>
    </row>
    <row r="3543" spans="1:14" x14ac:dyDescent="0.25">
      <c r="A3543" s="56" t="s">
        <v>473</v>
      </c>
      <c r="B3543" s="56"/>
      <c r="C3543" s="56" t="s">
        <v>691</v>
      </c>
      <c r="D3543" s="56" t="s">
        <v>692</v>
      </c>
      <c r="E3543" s="56" t="s">
        <v>3067</v>
      </c>
      <c r="F3543" s="56" t="s">
        <v>3068</v>
      </c>
      <c r="G3543" s="56"/>
      <c r="H3543" s="56"/>
      <c r="I3543" s="56" t="s">
        <v>37</v>
      </c>
      <c r="J3543" s="56">
        <v>20</v>
      </c>
      <c r="K3543" s="56"/>
      <c r="L3543" s="56"/>
      <c r="M3543" s="56" t="str">
        <f t="shared" si="110"/>
        <v>TB_MEM_MEM.COLL_AGR_PATH_CD</v>
      </c>
      <c r="N3543" s="54" t="str">
        <f t="shared" si="111"/>
        <v>회원^TB_MEM_MEM^수집동의경로코드^COLL_AGR_PATH_CD^^VARCHAR2^20^^</v>
      </c>
    </row>
    <row r="3544" spans="1:14" x14ac:dyDescent="0.25">
      <c r="A3544" s="56" t="s">
        <v>473</v>
      </c>
      <c r="B3544" s="56"/>
      <c r="C3544" s="56" t="s">
        <v>691</v>
      </c>
      <c r="D3544" s="56" t="s">
        <v>692</v>
      </c>
      <c r="E3544" s="56" t="s">
        <v>465</v>
      </c>
      <c r="F3544" s="56" t="s">
        <v>3069</v>
      </c>
      <c r="G3544" s="56"/>
      <c r="H3544" s="56"/>
      <c r="I3544" s="56" t="s">
        <v>37</v>
      </c>
      <c r="J3544" s="56">
        <v>1</v>
      </c>
      <c r="K3544" s="56"/>
      <c r="L3544" s="56"/>
      <c r="M3544" s="56" t="str">
        <f t="shared" si="110"/>
        <v>TB_MEM_MEM.COLL_AGR_EVID_YN</v>
      </c>
      <c r="N3544" s="54" t="str">
        <f t="shared" si="111"/>
        <v>회원^TB_MEM_MEM^수집동의증빙여부^COLL_AGR_EVID_YN^^VARCHAR2^1^^</v>
      </c>
    </row>
    <row r="3545" spans="1:14" x14ac:dyDescent="0.25">
      <c r="A3545" s="56" t="s">
        <v>473</v>
      </c>
      <c r="B3545" s="56"/>
      <c r="C3545" s="56" t="s">
        <v>691</v>
      </c>
      <c r="D3545" s="56" t="s">
        <v>692</v>
      </c>
      <c r="E3545" s="56" t="s">
        <v>3070</v>
      </c>
      <c r="F3545" s="56" t="s">
        <v>3071</v>
      </c>
      <c r="G3545" s="56"/>
      <c r="H3545" s="56"/>
      <c r="I3545" s="56" t="s">
        <v>37</v>
      </c>
      <c r="J3545" s="56">
        <v>1</v>
      </c>
      <c r="K3545" s="56"/>
      <c r="L3545" s="56"/>
      <c r="M3545" s="56" t="str">
        <f t="shared" si="110"/>
        <v>TB_MEM_MEM.MARK_AGR_YN</v>
      </c>
      <c r="N3545" s="54" t="str">
        <f t="shared" si="111"/>
        <v>회원^TB_MEM_MEM^마케팅동의여부^MARK_AGR_YN^^VARCHAR2^1^^</v>
      </c>
    </row>
    <row r="3546" spans="1:14" x14ac:dyDescent="0.25">
      <c r="A3546" s="56" t="s">
        <v>473</v>
      </c>
      <c r="B3546" s="56"/>
      <c r="C3546" s="56" t="s">
        <v>691</v>
      </c>
      <c r="D3546" s="56" t="s">
        <v>692</v>
      </c>
      <c r="E3546" s="56" t="s">
        <v>466</v>
      </c>
      <c r="F3546" s="56" t="s">
        <v>3072</v>
      </c>
      <c r="G3546" s="56"/>
      <c r="H3546" s="56"/>
      <c r="I3546" s="56" t="s">
        <v>37</v>
      </c>
      <c r="J3546" s="56">
        <v>8</v>
      </c>
      <c r="K3546" s="56"/>
      <c r="L3546" s="56"/>
      <c r="M3546" s="56" t="str">
        <f t="shared" si="110"/>
        <v>TB_MEM_MEM.MARK_AGR_DT</v>
      </c>
      <c r="N3546" s="54" t="str">
        <f t="shared" si="111"/>
        <v>회원^TB_MEM_MEM^마케팅동의일자^MARK_AGR_DT^^VARCHAR2^8^^</v>
      </c>
    </row>
    <row r="3547" spans="1:14" x14ac:dyDescent="0.25">
      <c r="A3547" s="56" t="s">
        <v>473</v>
      </c>
      <c r="B3547" s="56"/>
      <c r="C3547" s="56" t="s">
        <v>691</v>
      </c>
      <c r="D3547" s="56" t="s">
        <v>692</v>
      </c>
      <c r="E3547" s="56" t="s">
        <v>3073</v>
      </c>
      <c r="F3547" s="56" t="s">
        <v>3074</v>
      </c>
      <c r="G3547" s="56"/>
      <c r="H3547" s="56"/>
      <c r="I3547" s="56" t="s">
        <v>37</v>
      </c>
      <c r="J3547" s="56">
        <v>20</v>
      </c>
      <c r="K3547" s="56"/>
      <c r="L3547" s="56"/>
      <c r="M3547" s="56" t="str">
        <f t="shared" si="110"/>
        <v>TB_MEM_MEM.MARK_AGR_PATH_CD</v>
      </c>
      <c r="N3547" s="54" t="str">
        <f t="shared" si="111"/>
        <v>회원^TB_MEM_MEM^마케팅동의경로코드^MARK_AGR_PATH_CD^^VARCHAR2^20^^</v>
      </c>
    </row>
    <row r="3548" spans="1:14" x14ac:dyDescent="0.25">
      <c r="A3548" s="56" t="s">
        <v>473</v>
      </c>
      <c r="B3548" s="56"/>
      <c r="C3548" s="56" t="s">
        <v>691</v>
      </c>
      <c r="D3548" s="56" t="s">
        <v>692</v>
      </c>
      <c r="E3548" s="56" t="s">
        <v>467</v>
      </c>
      <c r="F3548" s="56" t="s">
        <v>3075</v>
      </c>
      <c r="G3548" s="56"/>
      <c r="H3548" s="56"/>
      <c r="I3548" s="56" t="s">
        <v>37</v>
      </c>
      <c r="J3548" s="56">
        <v>1</v>
      </c>
      <c r="K3548" s="56"/>
      <c r="L3548" s="56"/>
      <c r="M3548" s="56" t="str">
        <f t="shared" si="110"/>
        <v>TB_MEM_MEM.MARK_AGR_EVID_YN</v>
      </c>
      <c r="N3548" s="54" t="str">
        <f t="shared" si="111"/>
        <v>회원^TB_MEM_MEM^마케팅동의증빙여부^MARK_AGR_EVID_YN^^VARCHAR2^1^^</v>
      </c>
    </row>
    <row r="3549" spans="1:14" x14ac:dyDescent="0.25">
      <c r="A3549" s="56" t="s">
        <v>473</v>
      </c>
      <c r="B3549" s="56"/>
      <c r="C3549" s="56" t="s">
        <v>691</v>
      </c>
      <c r="D3549" s="56" t="s">
        <v>692</v>
      </c>
      <c r="E3549" s="56" t="s">
        <v>3076</v>
      </c>
      <c r="F3549" s="56" t="s">
        <v>3077</v>
      </c>
      <c r="G3549" s="56"/>
      <c r="H3549" s="56"/>
      <c r="I3549" s="56" t="s">
        <v>37</v>
      </c>
      <c r="J3549" s="56">
        <v>1</v>
      </c>
      <c r="K3549" s="56"/>
      <c r="L3549" s="56"/>
      <c r="M3549" s="56" t="str">
        <f t="shared" si="110"/>
        <v>TB_MEM_MEM.SHINHAN_CARD_JOIN_YN</v>
      </c>
      <c r="N3549" s="54" t="str">
        <f t="shared" si="111"/>
        <v>회원^TB_MEM_MEM^신한카드가입여부^SHINHAN_CARD_JOIN_YN^^VARCHAR2^1^^</v>
      </c>
    </row>
    <row r="3550" spans="1:14" x14ac:dyDescent="0.25">
      <c r="A3550" s="56" t="s">
        <v>473</v>
      </c>
      <c r="B3550" s="56"/>
      <c r="C3550" s="56" t="s">
        <v>691</v>
      </c>
      <c r="D3550" s="56" t="s">
        <v>692</v>
      </c>
      <c r="E3550" s="56" t="s">
        <v>3078</v>
      </c>
      <c r="F3550" s="56" t="s">
        <v>3079</v>
      </c>
      <c r="G3550" s="56"/>
      <c r="H3550" s="56"/>
      <c r="I3550" s="56" t="s">
        <v>37</v>
      </c>
      <c r="J3550" s="56">
        <v>8</v>
      </c>
      <c r="K3550" s="56"/>
      <c r="L3550" s="56"/>
      <c r="M3550" s="56" t="str">
        <f t="shared" si="110"/>
        <v>TB_MEM_MEM.SHINHAN_CARD_JOIN_DT</v>
      </c>
      <c r="N3550" s="54" t="str">
        <f t="shared" si="111"/>
        <v>회원^TB_MEM_MEM^신한카드가입일자^SHINHAN_CARD_JOIN_DT^^VARCHAR2^8^^</v>
      </c>
    </row>
    <row r="3551" spans="1:14" x14ac:dyDescent="0.25">
      <c r="A3551" s="56" t="s">
        <v>473</v>
      </c>
      <c r="B3551" s="56"/>
      <c r="C3551" s="56" t="s">
        <v>691</v>
      </c>
      <c r="D3551" s="56" t="s">
        <v>692</v>
      </c>
      <c r="E3551" s="56" t="s">
        <v>3080</v>
      </c>
      <c r="F3551" s="56" t="s">
        <v>3081</v>
      </c>
      <c r="G3551" s="56"/>
      <c r="H3551" s="56"/>
      <c r="I3551" s="56" t="s">
        <v>37</v>
      </c>
      <c r="J3551" s="56">
        <v>1</v>
      </c>
      <c r="K3551" s="56"/>
      <c r="L3551" s="56"/>
      <c r="M3551" s="56" t="str">
        <f t="shared" si="110"/>
        <v>TB_MEM_MEM.CERT_SUCC_YN</v>
      </c>
      <c r="N3551" s="54" t="str">
        <f t="shared" si="111"/>
        <v>회원^TB_MEM_MEM^본인인증성공여부^CERT_SUCC_YN^^VARCHAR2^1^^</v>
      </c>
    </row>
    <row r="3552" spans="1:14" x14ac:dyDescent="0.25">
      <c r="A3552" s="56" t="s">
        <v>473</v>
      </c>
      <c r="B3552" s="56"/>
      <c r="C3552" s="56" t="s">
        <v>691</v>
      </c>
      <c r="D3552" s="56" t="s">
        <v>692</v>
      </c>
      <c r="E3552" s="56" t="s">
        <v>3082</v>
      </c>
      <c r="F3552" s="56" t="s">
        <v>3083</v>
      </c>
      <c r="G3552" s="56"/>
      <c r="H3552" s="56"/>
      <c r="I3552" s="56" t="s">
        <v>37</v>
      </c>
      <c r="J3552" s="56">
        <v>200</v>
      </c>
      <c r="K3552" s="56"/>
      <c r="L3552" s="56"/>
      <c r="M3552" s="56" t="str">
        <f t="shared" si="110"/>
        <v>TB_MEM_MEM.CERT_NO</v>
      </c>
      <c r="N3552" s="54" t="str">
        <f t="shared" si="111"/>
        <v>회원^TB_MEM_MEM^본인인증번호^CERT_NO^^VARCHAR2^200^^</v>
      </c>
    </row>
    <row r="3553" spans="1:14" x14ac:dyDescent="0.25">
      <c r="A3553" s="56" t="s">
        <v>473</v>
      </c>
      <c r="B3553" s="56"/>
      <c r="C3553" s="56" t="s">
        <v>691</v>
      </c>
      <c r="D3553" s="56" t="s">
        <v>692</v>
      </c>
      <c r="E3553" s="56" t="s">
        <v>50</v>
      </c>
      <c r="F3553" s="56" t="s">
        <v>51</v>
      </c>
      <c r="G3553" s="56"/>
      <c r="H3553" s="56"/>
      <c r="I3553" s="56" t="s">
        <v>37</v>
      </c>
      <c r="J3553" s="56">
        <v>1</v>
      </c>
      <c r="K3553" s="56"/>
      <c r="L3553" s="56"/>
      <c r="M3553" s="56" t="str">
        <f t="shared" si="110"/>
        <v>TB_MEM_MEM.USE_YN</v>
      </c>
      <c r="N3553" s="54" t="str">
        <f t="shared" si="111"/>
        <v>회원^TB_MEM_MEM^사용여부^USE_YN^^VARCHAR2^1^^</v>
      </c>
    </row>
    <row r="3554" spans="1:14" x14ac:dyDescent="0.25">
      <c r="A3554" s="56" t="s">
        <v>473</v>
      </c>
      <c r="B3554" s="56"/>
      <c r="C3554" s="56" t="s">
        <v>691</v>
      </c>
      <c r="D3554" s="56" t="s">
        <v>692</v>
      </c>
      <c r="E3554" s="56" t="s">
        <v>61</v>
      </c>
      <c r="F3554" s="56" t="s">
        <v>62</v>
      </c>
      <c r="G3554" s="56"/>
      <c r="H3554" s="56"/>
      <c r="I3554" s="56" t="s">
        <v>37</v>
      </c>
      <c r="J3554" s="56">
        <v>2000</v>
      </c>
      <c r="K3554" s="56"/>
      <c r="L3554" s="56"/>
      <c r="M3554" s="56" t="str">
        <f t="shared" si="110"/>
        <v>TB_MEM_MEM.REMARK</v>
      </c>
      <c r="N3554" s="54" t="str">
        <f t="shared" si="111"/>
        <v>회원^TB_MEM_MEM^비고^REMARK^^VARCHAR2^2000^^</v>
      </c>
    </row>
    <row r="3555" spans="1:14" x14ac:dyDescent="0.25">
      <c r="A3555" s="56" t="s">
        <v>473</v>
      </c>
      <c r="B3555" s="56"/>
      <c r="C3555" s="56" t="s">
        <v>691</v>
      </c>
      <c r="D3555" s="56" t="s">
        <v>692</v>
      </c>
      <c r="E3555" s="56" t="s">
        <v>53</v>
      </c>
      <c r="F3555" s="56" t="s">
        <v>54</v>
      </c>
      <c r="G3555" s="56"/>
      <c r="H3555" s="56"/>
      <c r="I3555" s="56" t="s">
        <v>37</v>
      </c>
      <c r="J3555" s="56">
        <v>14</v>
      </c>
      <c r="K3555" s="56" t="s">
        <v>52</v>
      </c>
      <c r="L3555" s="56"/>
      <c r="M3555" s="56" t="str">
        <f t="shared" si="110"/>
        <v>TB_MEM_MEM.REG_DTM</v>
      </c>
      <c r="N3555" s="54" t="str">
        <f t="shared" si="111"/>
        <v>회원^TB_MEM_MEM^등록일시^REG_DTM^^VARCHAR2^14^Y^</v>
      </c>
    </row>
    <row r="3556" spans="1:14" x14ac:dyDescent="0.25">
      <c r="A3556" s="56" t="s">
        <v>473</v>
      </c>
      <c r="B3556" s="56"/>
      <c r="C3556" s="56" t="s">
        <v>691</v>
      </c>
      <c r="D3556" s="56" t="s">
        <v>692</v>
      </c>
      <c r="E3556" s="56" t="s">
        <v>55</v>
      </c>
      <c r="F3556" s="56" t="s">
        <v>56</v>
      </c>
      <c r="G3556" s="56"/>
      <c r="H3556" s="56"/>
      <c r="I3556" s="56" t="s">
        <v>37</v>
      </c>
      <c r="J3556" s="56">
        <v>32</v>
      </c>
      <c r="K3556" s="56" t="s">
        <v>52</v>
      </c>
      <c r="L3556" s="56"/>
      <c r="M3556" s="56" t="str">
        <f t="shared" si="110"/>
        <v>TB_MEM_MEM.REGR_ID</v>
      </c>
      <c r="N3556" s="54" t="str">
        <f t="shared" si="111"/>
        <v>회원^TB_MEM_MEM^등록자ID^REGR_ID^^VARCHAR2^32^Y^</v>
      </c>
    </row>
    <row r="3557" spans="1:14" x14ac:dyDescent="0.25">
      <c r="A3557" s="56" t="s">
        <v>473</v>
      </c>
      <c r="B3557" s="56"/>
      <c r="C3557" s="56" t="s">
        <v>691</v>
      </c>
      <c r="D3557" s="56" t="s">
        <v>692</v>
      </c>
      <c r="E3557" s="56" t="s">
        <v>57</v>
      </c>
      <c r="F3557" s="56" t="s">
        <v>58</v>
      </c>
      <c r="G3557" s="56"/>
      <c r="H3557" s="56"/>
      <c r="I3557" s="56" t="s">
        <v>37</v>
      </c>
      <c r="J3557" s="56">
        <v>14</v>
      </c>
      <c r="K3557" s="56" t="s">
        <v>52</v>
      </c>
      <c r="L3557" s="56"/>
      <c r="M3557" s="56" t="str">
        <f t="shared" si="110"/>
        <v>TB_MEM_MEM.MOD_DTM</v>
      </c>
      <c r="N3557" s="54" t="str">
        <f t="shared" si="111"/>
        <v>회원^TB_MEM_MEM^수정일시^MOD_DTM^^VARCHAR2^14^Y^</v>
      </c>
    </row>
    <row r="3558" spans="1:14" x14ac:dyDescent="0.25">
      <c r="A3558" s="56" t="s">
        <v>473</v>
      </c>
      <c r="B3558" s="56"/>
      <c r="C3558" s="56" t="s">
        <v>691</v>
      </c>
      <c r="D3558" s="56" t="s">
        <v>692</v>
      </c>
      <c r="E3558" s="56" t="s">
        <v>59</v>
      </c>
      <c r="F3558" s="56" t="s">
        <v>60</v>
      </c>
      <c r="G3558" s="56"/>
      <c r="H3558" s="56"/>
      <c r="I3558" s="56" t="s">
        <v>37</v>
      </c>
      <c r="J3558" s="56">
        <v>32</v>
      </c>
      <c r="K3558" s="56" t="s">
        <v>52</v>
      </c>
      <c r="L3558" s="56"/>
      <c r="M3558" s="56" t="str">
        <f t="shared" si="110"/>
        <v>TB_MEM_MEM.MODR_ID</v>
      </c>
      <c r="N3558" s="54" t="str">
        <f t="shared" si="111"/>
        <v>회원^TB_MEM_MEM^수정자ID^MODR_ID^^VARCHAR2^32^Y^</v>
      </c>
    </row>
    <row r="3559" spans="1:14" x14ac:dyDescent="0.25">
      <c r="A3559" s="56" t="s">
        <v>473</v>
      </c>
      <c r="B3559" s="56"/>
      <c r="C3559" s="56" t="s">
        <v>1202</v>
      </c>
      <c r="D3559" s="56" t="s">
        <v>1203</v>
      </c>
      <c r="E3559" s="56" t="s">
        <v>3084</v>
      </c>
      <c r="F3559" s="56" t="s">
        <v>3085</v>
      </c>
      <c r="G3559" s="56" t="s">
        <v>52</v>
      </c>
      <c r="H3559" s="56"/>
      <c r="I3559" s="56" t="s">
        <v>37</v>
      </c>
      <c r="J3559" s="56">
        <v>8</v>
      </c>
      <c r="K3559" s="56" t="s">
        <v>52</v>
      </c>
      <c r="L3559" s="56"/>
      <c r="M3559" s="56" t="str">
        <f t="shared" si="110"/>
        <v>TB_MEM_MEM_JOIN_REQ_LOG.REQ_DT</v>
      </c>
      <c r="N3559" s="54" t="str">
        <f t="shared" si="111"/>
        <v>회원가입요청이력^TB_MEM_MEM_JOIN_REQ_LOG^요청일자^REQ_DT^Y^VARCHAR2^8^Y^</v>
      </c>
    </row>
    <row r="3560" spans="1:14" x14ac:dyDescent="0.25">
      <c r="A3560" s="56" t="s">
        <v>473</v>
      </c>
      <c r="B3560" s="56"/>
      <c r="C3560" s="56" t="s">
        <v>1202</v>
      </c>
      <c r="D3560" s="56" t="s">
        <v>1203</v>
      </c>
      <c r="E3560" s="56" t="s">
        <v>472</v>
      </c>
      <c r="F3560" s="56" t="s">
        <v>64</v>
      </c>
      <c r="G3560" s="56" t="s">
        <v>52</v>
      </c>
      <c r="H3560" s="56"/>
      <c r="I3560" s="56" t="s">
        <v>37</v>
      </c>
      <c r="J3560" s="56">
        <v>10</v>
      </c>
      <c r="K3560" s="56" t="s">
        <v>52</v>
      </c>
      <c r="L3560" s="56"/>
      <c r="M3560" s="56" t="str">
        <f t="shared" si="110"/>
        <v>TB_MEM_MEM_JOIN_REQ_LOG.SHOP_CD</v>
      </c>
      <c r="N3560" s="54" t="str">
        <f t="shared" si="111"/>
        <v>회원가입요청이력^TB_MEM_MEM_JOIN_REQ_LOG^매장코드^SHOP_CD^Y^VARCHAR2^10^Y^</v>
      </c>
    </row>
    <row r="3561" spans="1:14" x14ac:dyDescent="0.25">
      <c r="A3561" s="56" t="s">
        <v>473</v>
      </c>
      <c r="B3561" s="56"/>
      <c r="C3561" s="56" t="s">
        <v>1202</v>
      </c>
      <c r="D3561" s="56" t="s">
        <v>1203</v>
      </c>
      <c r="E3561" s="56" t="s">
        <v>3086</v>
      </c>
      <c r="F3561" s="56" t="s">
        <v>3087</v>
      </c>
      <c r="G3561" s="56" t="s">
        <v>52</v>
      </c>
      <c r="H3561" s="56"/>
      <c r="I3561" s="56" t="s">
        <v>110</v>
      </c>
      <c r="J3561" s="56">
        <v>5</v>
      </c>
      <c r="K3561" s="56" t="s">
        <v>52</v>
      </c>
      <c r="L3561" s="56"/>
      <c r="M3561" s="56" t="str">
        <f t="shared" si="110"/>
        <v>TB_MEM_MEM_JOIN_REQ_LOG.REQ_SEQ</v>
      </c>
      <c r="N3561" s="54" t="str">
        <f t="shared" si="111"/>
        <v>회원가입요청이력^TB_MEM_MEM_JOIN_REQ_LOG^요청일련번호^REQ_SEQ^Y^NUMBER^5^Y^</v>
      </c>
    </row>
    <row r="3562" spans="1:14" x14ac:dyDescent="0.25">
      <c r="A3562" s="56" t="s">
        <v>473</v>
      </c>
      <c r="B3562" s="56"/>
      <c r="C3562" s="56" t="s">
        <v>1202</v>
      </c>
      <c r="D3562" s="56" t="s">
        <v>1203</v>
      </c>
      <c r="E3562" s="56" t="s">
        <v>442</v>
      </c>
      <c r="F3562" s="56" t="s">
        <v>443</v>
      </c>
      <c r="G3562" s="56"/>
      <c r="H3562" s="56"/>
      <c r="I3562" s="56" t="s">
        <v>37</v>
      </c>
      <c r="J3562" s="56">
        <v>20</v>
      </c>
      <c r="K3562" s="56" t="s">
        <v>52</v>
      </c>
      <c r="L3562" s="56"/>
      <c r="M3562" s="56" t="str">
        <f t="shared" si="110"/>
        <v>TB_MEM_MEM_JOIN_REQ_LOG.CARD_NO</v>
      </c>
      <c r="N3562" s="54" t="str">
        <f t="shared" si="111"/>
        <v>회원가입요청이력^TB_MEM_MEM_JOIN_REQ_LOG^카드번호^CARD_NO^^VARCHAR2^20^Y^</v>
      </c>
    </row>
    <row r="3563" spans="1:14" x14ac:dyDescent="0.25">
      <c r="A3563" s="56" t="s">
        <v>473</v>
      </c>
      <c r="B3563" s="56"/>
      <c r="C3563" s="56" t="s">
        <v>1202</v>
      </c>
      <c r="D3563" s="56" t="s">
        <v>1203</v>
      </c>
      <c r="E3563" s="56" t="s">
        <v>1372</v>
      </c>
      <c r="F3563" s="56" t="s">
        <v>1373</v>
      </c>
      <c r="G3563" s="56"/>
      <c r="H3563" s="56"/>
      <c r="I3563" s="56" t="s">
        <v>37</v>
      </c>
      <c r="J3563" s="56">
        <v>50</v>
      </c>
      <c r="K3563" s="56" t="s">
        <v>52</v>
      </c>
      <c r="L3563" s="56"/>
      <c r="M3563" s="56" t="str">
        <f t="shared" si="110"/>
        <v>TB_MEM_MEM_JOIN_REQ_LOG.MOBILE_NO</v>
      </c>
      <c r="N3563" s="54" t="str">
        <f t="shared" si="111"/>
        <v>회원가입요청이력^TB_MEM_MEM_JOIN_REQ_LOG^모바일번호^MOBILE_NO^^VARCHAR2^50^Y^</v>
      </c>
    </row>
    <row r="3564" spans="1:14" x14ac:dyDescent="0.25">
      <c r="A3564" s="56" t="s">
        <v>473</v>
      </c>
      <c r="B3564" s="56"/>
      <c r="C3564" s="56" t="s">
        <v>1202</v>
      </c>
      <c r="D3564" s="56" t="s">
        <v>1203</v>
      </c>
      <c r="E3564" s="56" t="s">
        <v>3088</v>
      </c>
      <c r="F3564" s="56" t="s">
        <v>3089</v>
      </c>
      <c r="G3564" s="56"/>
      <c r="H3564" s="56"/>
      <c r="I3564" s="56" t="s">
        <v>37</v>
      </c>
      <c r="J3564" s="56">
        <v>14</v>
      </c>
      <c r="K3564" s="56" t="s">
        <v>52</v>
      </c>
      <c r="L3564" s="56"/>
      <c r="M3564" s="56" t="str">
        <f t="shared" si="110"/>
        <v>TB_MEM_MEM_JOIN_REQ_LOG.REQ_DTM</v>
      </c>
      <c r="N3564" s="54" t="str">
        <f t="shared" si="111"/>
        <v>회원가입요청이력^TB_MEM_MEM_JOIN_REQ_LOG^요청일시^REQ_DTM^^VARCHAR2^14^Y^</v>
      </c>
    </row>
    <row r="3565" spans="1:14" x14ac:dyDescent="0.25">
      <c r="A3565" s="56" t="s">
        <v>473</v>
      </c>
      <c r="B3565" s="56"/>
      <c r="C3565" s="56" t="s">
        <v>1202</v>
      </c>
      <c r="D3565" s="56" t="s">
        <v>1203</v>
      </c>
      <c r="E3565" s="56" t="s">
        <v>3090</v>
      </c>
      <c r="F3565" s="56" t="s">
        <v>3091</v>
      </c>
      <c r="G3565" s="56"/>
      <c r="H3565" s="56"/>
      <c r="I3565" s="56" t="s">
        <v>37</v>
      </c>
      <c r="J3565" s="56">
        <v>2000</v>
      </c>
      <c r="K3565" s="56" t="s">
        <v>52</v>
      </c>
      <c r="L3565" s="56"/>
      <c r="M3565" s="56" t="str">
        <f t="shared" si="110"/>
        <v>TB_MEM_MEM_JOIN_REQ_LOG.REQ_DESC</v>
      </c>
      <c r="N3565" s="54" t="str">
        <f t="shared" si="111"/>
        <v>회원가입요청이력^TB_MEM_MEM_JOIN_REQ_LOG^요청내용^REQ_DESC^^VARCHAR2^2000^Y^</v>
      </c>
    </row>
    <row r="3566" spans="1:14" x14ac:dyDescent="0.25">
      <c r="A3566" s="56" t="s">
        <v>473</v>
      </c>
      <c r="B3566" s="56"/>
      <c r="C3566" s="56" t="s">
        <v>1202</v>
      </c>
      <c r="D3566" s="56" t="s">
        <v>1203</v>
      </c>
      <c r="E3566" s="56" t="s">
        <v>1931</v>
      </c>
      <c r="F3566" s="56" t="s">
        <v>1932</v>
      </c>
      <c r="G3566" s="56"/>
      <c r="H3566" s="56"/>
      <c r="I3566" s="56" t="s">
        <v>37</v>
      </c>
      <c r="J3566" s="56">
        <v>20</v>
      </c>
      <c r="K3566" s="56" t="s">
        <v>52</v>
      </c>
      <c r="L3566" s="56"/>
      <c r="M3566" s="56" t="str">
        <f t="shared" si="110"/>
        <v>TB_MEM_MEM_JOIN_REQ_LOG.CONN_IP</v>
      </c>
      <c r="N3566" s="54" t="str">
        <f t="shared" si="111"/>
        <v>회원가입요청이력^TB_MEM_MEM_JOIN_REQ_LOG^접속IP^CONN_IP^^VARCHAR2^20^Y^</v>
      </c>
    </row>
    <row r="3567" spans="1:14" x14ac:dyDescent="0.25">
      <c r="A3567" s="56" t="s">
        <v>473</v>
      </c>
      <c r="B3567" s="56"/>
      <c r="C3567" s="56" t="s">
        <v>1202</v>
      </c>
      <c r="D3567" s="56" t="s">
        <v>1203</v>
      </c>
      <c r="E3567" s="56" t="s">
        <v>3092</v>
      </c>
      <c r="F3567" s="56" t="s">
        <v>3093</v>
      </c>
      <c r="G3567" s="56"/>
      <c r="H3567" s="56"/>
      <c r="I3567" s="56" t="s">
        <v>37</v>
      </c>
      <c r="J3567" s="56">
        <v>2000</v>
      </c>
      <c r="K3567" s="56"/>
      <c r="L3567" s="56"/>
      <c r="M3567" s="56" t="str">
        <f t="shared" si="110"/>
        <v>TB_MEM_MEM_JOIN_REQ_LOG.REQ_KEY_CD</v>
      </c>
      <c r="N3567" s="54" t="str">
        <f t="shared" si="111"/>
        <v>회원가입요청이력^TB_MEM_MEM_JOIN_REQ_LOG^요청키코드^REQ_KEY_CD^^VARCHAR2^2000^^</v>
      </c>
    </row>
    <row r="3568" spans="1:14" x14ac:dyDescent="0.25">
      <c r="A3568" s="56" t="s">
        <v>473</v>
      </c>
      <c r="B3568" s="56"/>
      <c r="C3568" s="56" t="s">
        <v>1202</v>
      </c>
      <c r="D3568" s="56" t="s">
        <v>1203</v>
      </c>
      <c r="E3568" s="56" t="s">
        <v>2016</v>
      </c>
      <c r="F3568" s="56" t="s">
        <v>2017</v>
      </c>
      <c r="G3568" s="56"/>
      <c r="H3568" s="56"/>
      <c r="I3568" s="56" t="s">
        <v>37</v>
      </c>
      <c r="J3568" s="56">
        <v>3</v>
      </c>
      <c r="K3568" s="56" t="s">
        <v>52</v>
      </c>
      <c r="L3568" s="56" t="s">
        <v>3094</v>
      </c>
      <c r="M3568" s="56" t="str">
        <f t="shared" si="110"/>
        <v>TB_MEM_MEM_JOIN_REQ_LOG.PROC_DIV_CD</v>
      </c>
      <c r="N3568" s="54" t="str">
        <f t="shared" si="111"/>
        <v>회원가입요청이력^TB_MEM_MEM_JOIN_REQ_LOG^처리구분코드^PROC_DIV_CD^^VARCHAR2^3^Y^'R'</v>
      </c>
    </row>
    <row r="3569" spans="1:14" x14ac:dyDescent="0.25">
      <c r="A3569" s="56" t="s">
        <v>473</v>
      </c>
      <c r="B3569" s="56"/>
      <c r="C3569" s="56" t="s">
        <v>1202</v>
      </c>
      <c r="D3569" s="56" t="s">
        <v>1203</v>
      </c>
      <c r="E3569" s="56" t="s">
        <v>3095</v>
      </c>
      <c r="F3569" s="56" t="s">
        <v>3096</v>
      </c>
      <c r="G3569" s="56"/>
      <c r="H3569" s="56"/>
      <c r="I3569" s="56" t="s">
        <v>37</v>
      </c>
      <c r="J3569" s="56">
        <v>2000</v>
      </c>
      <c r="K3569" s="56"/>
      <c r="L3569" s="56"/>
      <c r="M3569" s="56" t="str">
        <f t="shared" ref="M3569:M3632" si="112">CONCATENATE(D3569,".",F3569)</f>
        <v>TB_MEM_MEM_JOIN_REQ_LOG.CERT_DATA</v>
      </c>
      <c r="N3569" s="54" t="str">
        <f t="shared" si="111"/>
        <v>회원가입요청이력^TB_MEM_MEM_JOIN_REQ_LOG^인증데이터^CERT_DATA^^VARCHAR2^2000^^</v>
      </c>
    </row>
    <row r="3570" spans="1:14" x14ac:dyDescent="0.25">
      <c r="A3570" s="56" t="s">
        <v>473</v>
      </c>
      <c r="B3570" s="56"/>
      <c r="C3570" s="56" t="s">
        <v>356</v>
      </c>
      <c r="D3570" s="56" t="s">
        <v>693</v>
      </c>
      <c r="E3570" s="56" t="s">
        <v>850</v>
      </c>
      <c r="F3570" s="56" t="s">
        <v>474</v>
      </c>
      <c r="G3570" s="56" t="s">
        <v>52</v>
      </c>
      <c r="H3570" s="56"/>
      <c r="I3570" s="56" t="s">
        <v>37</v>
      </c>
      <c r="J3570" s="56">
        <v>10</v>
      </c>
      <c r="K3570" s="56" t="s">
        <v>52</v>
      </c>
      <c r="L3570" s="56"/>
      <c r="M3570" s="56" t="str">
        <f t="shared" si="112"/>
        <v>TB_MEM_MEM_GRADE.MEM_GRADE_CD</v>
      </c>
      <c r="N3570" s="54" t="str">
        <f t="shared" si="111"/>
        <v>회원등급^TB_MEM_MEM_GRADE^회원등급코드^MEM_GRADE_CD^Y^VARCHAR2^10^Y^</v>
      </c>
    </row>
    <row r="3571" spans="1:14" x14ac:dyDescent="0.25">
      <c r="A3571" s="56" t="s">
        <v>473</v>
      </c>
      <c r="B3571" s="56"/>
      <c r="C3571" s="56" t="s">
        <v>356</v>
      </c>
      <c r="D3571" s="56" t="s">
        <v>693</v>
      </c>
      <c r="E3571" s="56" t="s">
        <v>3097</v>
      </c>
      <c r="F3571" s="56" t="s">
        <v>3098</v>
      </c>
      <c r="G3571" s="56"/>
      <c r="H3571" s="56"/>
      <c r="I3571" s="56" t="s">
        <v>37</v>
      </c>
      <c r="J3571" s="56">
        <v>300</v>
      </c>
      <c r="K3571" s="56" t="s">
        <v>52</v>
      </c>
      <c r="L3571" s="56"/>
      <c r="M3571" s="56" t="str">
        <f t="shared" si="112"/>
        <v>TB_MEM_MEM_GRADE.MEM_GRADE_NM</v>
      </c>
      <c r="N3571" s="54" t="str">
        <f t="shared" si="111"/>
        <v>회원등급^TB_MEM_MEM_GRADE^회원등급명^MEM_GRADE_NM^^VARCHAR2^300^Y^</v>
      </c>
    </row>
    <row r="3572" spans="1:14" x14ac:dyDescent="0.25">
      <c r="A3572" s="56" t="s">
        <v>473</v>
      </c>
      <c r="B3572" s="56"/>
      <c r="C3572" s="56" t="s">
        <v>356</v>
      </c>
      <c r="D3572" s="56" t="s">
        <v>693</v>
      </c>
      <c r="E3572" s="56" t="s">
        <v>3099</v>
      </c>
      <c r="F3572" s="56" t="s">
        <v>475</v>
      </c>
      <c r="G3572" s="56"/>
      <c r="H3572" s="56"/>
      <c r="I3572" s="56" t="s">
        <v>110</v>
      </c>
      <c r="J3572" s="56" t="s">
        <v>476</v>
      </c>
      <c r="K3572" s="56" t="s">
        <v>52</v>
      </c>
      <c r="L3572" s="56">
        <v>0</v>
      </c>
      <c r="M3572" s="56" t="str">
        <f t="shared" si="112"/>
        <v>TB_MEM_MEM_GRADE.POINT_ACC_RATE</v>
      </c>
      <c r="N3572" s="54" t="str">
        <f t="shared" si="111"/>
        <v>회원등급^TB_MEM_MEM_GRADE^포인트적립율^POINT_ACC_RATE^^NUMBER^20,5^Y^0</v>
      </c>
    </row>
    <row r="3573" spans="1:14" x14ac:dyDescent="0.25">
      <c r="A3573" s="56" t="s">
        <v>473</v>
      </c>
      <c r="B3573" s="56"/>
      <c r="C3573" s="56" t="s">
        <v>356</v>
      </c>
      <c r="D3573" s="56" t="s">
        <v>693</v>
      </c>
      <c r="E3573" s="56" t="s">
        <v>50</v>
      </c>
      <c r="F3573" s="56" t="s">
        <v>51</v>
      </c>
      <c r="G3573" s="56"/>
      <c r="H3573" s="56"/>
      <c r="I3573" s="56" t="s">
        <v>37</v>
      </c>
      <c r="J3573" s="56">
        <v>1</v>
      </c>
      <c r="K3573" s="56" t="s">
        <v>52</v>
      </c>
      <c r="L3573" s="56" t="s">
        <v>1276</v>
      </c>
      <c r="M3573" s="56" t="str">
        <f t="shared" si="112"/>
        <v>TB_MEM_MEM_GRADE.USE_YN</v>
      </c>
      <c r="N3573" s="54" t="str">
        <f t="shared" si="111"/>
        <v>회원등급^TB_MEM_MEM_GRADE^사용여부^USE_YN^^VARCHAR2^1^Y^'Y'</v>
      </c>
    </row>
    <row r="3574" spans="1:14" x14ac:dyDescent="0.25">
      <c r="A3574" s="56" t="s">
        <v>473</v>
      </c>
      <c r="B3574" s="56"/>
      <c r="C3574" s="56" t="s">
        <v>356</v>
      </c>
      <c r="D3574" s="56" t="s">
        <v>693</v>
      </c>
      <c r="E3574" s="56" t="s">
        <v>53</v>
      </c>
      <c r="F3574" s="56" t="s">
        <v>54</v>
      </c>
      <c r="G3574" s="56"/>
      <c r="H3574" s="56"/>
      <c r="I3574" s="56" t="s">
        <v>37</v>
      </c>
      <c r="J3574" s="56">
        <v>14</v>
      </c>
      <c r="K3574" s="56" t="s">
        <v>52</v>
      </c>
      <c r="L3574" s="56"/>
      <c r="M3574" s="56" t="str">
        <f t="shared" si="112"/>
        <v>TB_MEM_MEM_GRADE.REG_DTM</v>
      </c>
      <c r="N3574" s="54" t="str">
        <f t="shared" si="111"/>
        <v>회원등급^TB_MEM_MEM_GRADE^등록일시^REG_DTM^^VARCHAR2^14^Y^</v>
      </c>
    </row>
    <row r="3575" spans="1:14" x14ac:dyDescent="0.25">
      <c r="A3575" s="56" t="s">
        <v>473</v>
      </c>
      <c r="B3575" s="56"/>
      <c r="C3575" s="56" t="s">
        <v>356</v>
      </c>
      <c r="D3575" s="56" t="s">
        <v>693</v>
      </c>
      <c r="E3575" s="56" t="s">
        <v>55</v>
      </c>
      <c r="F3575" s="56" t="s">
        <v>56</v>
      </c>
      <c r="G3575" s="56"/>
      <c r="H3575" s="56"/>
      <c r="I3575" s="56" t="s">
        <v>37</v>
      </c>
      <c r="J3575" s="56">
        <v>32</v>
      </c>
      <c r="K3575" s="56" t="s">
        <v>52</v>
      </c>
      <c r="L3575" s="56"/>
      <c r="M3575" s="56" t="str">
        <f t="shared" si="112"/>
        <v>TB_MEM_MEM_GRADE.REGR_ID</v>
      </c>
      <c r="N3575" s="54" t="str">
        <f t="shared" si="111"/>
        <v>회원등급^TB_MEM_MEM_GRADE^등록자ID^REGR_ID^^VARCHAR2^32^Y^</v>
      </c>
    </row>
    <row r="3576" spans="1:14" x14ac:dyDescent="0.25">
      <c r="A3576" s="56" t="s">
        <v>473</v>
      </c>
      <c r="B3576" s="56"/>
      <c r="C3576" s="56" t="s">
        <v>356</v>
      </c>
      <c r="D3576" s="56" t="s">
        <v>693</v>
      </c>
      <c r="E3576" s="56" t="s">
        <v>57</v>
      </c>
      <c r="F3576" s="56" t="s">
        <v>58</v>
      </c>
      <c r="G3576" s="56"/>
      <c r="H3576" s="56"/>
      <c r="I3576" s="56" t="s">
        <v>37</v>
      </c>
      <c r="J3576" s="56">
        <v>14</v>
      </c>
      <c r="K3576" s="56" t="s">
        <v>52</v>
      </c>
      <c r="L3576" s="56"/>
      <c r="M3576" s="56" t="str">
        <f t="shared" si="112"/>
        <v>TB_MEM_MEM_GRADE.MOD_DTM</v>
      </c>
      <c r="N3576" s="54" t="str">
        <f t="shared" si="111"/>
        <v>회원등급^TB_MEM_MEM_GRADE^수정일시^MOD_DTM^^VARCHAR2^14^Y^</v>
      </c>
    </row>
    <row r="3577" spans="1:14" x14ac:dyDescent="0.25">
      <c r="A3577" s="56" t="s">
        <v>473</v>
      </c>
      <c r="B3577" s="56"/>
      <c r="C3577" s="56" t="s">
        <v>356</v>
      </c>
      <c r="D3577" s="56" t="s">
        <v>693</v>
      </c>
      <c r="E3577" s="56" t="s">
        <v>59</v>
      </c>
      <c r="F3577" s="56" t="s">
        <v>60</v>
      </c>
      <c r="G3577" s="56"/>
      <c r="H3577" s="56"/>
      <c r="I3577" s="56" t="s">
        <v>37</v>
      </c>
      <c r="J3577" s="56">
        <v>32</v>
      </c>
      <c r="K3577" s="56" t="s">
        <v>52</v>
      </c>
      <c r="L3577" s="56"/>
      <c r="M3577" s="56" t="str">
        <f t="shared" si="112"/>
        <v>TB_MEM_MEM_GRADE.MODR_ID</v>
      </c>
      <c r="N3577" s="54" t="str">
        <f t="shared" si="111"/>
        <v>회원등급^TB_MEM_MEM_GRADE^수정자ID^MODR_ID^^VARCHAR2^32^Y^</v>
      </c>
    </row>
    <row r="3578" spans="1:14" x14ac:dyDescent="0.25">
      <c r="A3578" s="56" t="s">
        <v>473</v>
      </c>
      <c r="B3578" s="56"/>
      <c r="C3578" s="56" t="s">
        <v>1208</v>
      </c>
      <c r="D3578" s="56" t="s">
        <v>881</v>
      </c>
      <c r="E3578" s="56" t="s">
        <v>882</v>
      </c>
      <c r="F3578" s="56" t="s">
        <v>889</v>
      </c>
      <c r="G3578" s="56" t="s">
        <v>52</v>
      </c>
      <c r="H3578" s="56"/>
      <c r="I3578" s="56" t="s">
        <v>37</v>
      </c>
      <c r="J3578" s="56">
        <v>20</v>
      </c>
      <c r="K3578" s="56" t="s">
        <v>52</v>
      </c>
      <c r="L3578" s="56"/>
      <c r="M3578" s="56" t="str">
        <f t="shared" si="112"/>
        <v>TB_MEM_MEM_SIGN.MEM_NO</v>
      </c>
      <c r="N3578" s="54" t="str">
        <f t="shared" si="111"/>
        <v>회원서명^TB_MEM_MEM_SIGN^회원번호^MEM_NO^Y^VARCHAR2^20^Y^</v>
      </c>
    </row>
    <row r="3579" spans="1:14" x14ac:dyDescent="0.25">
      <c r="A3579" s="56" t="s">
        <v>473</v>
      </c>
      <c r="B3579" s="56"/>
      <c r="C3579" s="56" t="s">
        <v>1208</v>
      </c>
      <c r="D3579" s="56" t="s">
        <v>881</v>
      </c>
      <c r="E3579" s="56" t="s">
        <v>883</v>
      </c>
      <c r="F3579" s="56" t="s">
        <v>890</v>
      </c>
      <c r="G3579" s="56"/>
      <c r="H3579" s="56"/>
      <c r="I3579" s="56" t="s">
        <v>37</v>
      </c>
      <c r="J3579" s="56">
        <v>4000</v>
      </c>
      <c r="K3579" s="56"/>
      <c r="L3579" s="56"/>
      <c r="M3579" s="56" t="str">
        <f t="shared" si="112"/>
        <v>TB_MEM_MEM_SIGN.SIGN_DATA</v>
      </c>
      <c r="N3579" s="54" t="str">
        <f t="shared" si="111"/>
        <v>회원서명^TB_MEM_MEM_SIGN^서명데이터^SIGN_DATA^^VARCHAR2^4000^^</v>
      </c>
    </row>
    <row r="3580" spans="1:14" x14ac:dyDescent="0.25">
      <c r="A3580" s="56" t="s">
        <v>473</v>
      </c>
      <c r="B3580" s="56"/>
      <c r="C3580" s="56" t="s">
        <v>1208</v>
      </c>
      <c r="D3580" s="56" t="s">
        <v>881</v>
      </c>
      <c r="E3580" s="56" t="s">
        <v>884</v>
      </c>
      <c r="F3580" s="56" t="s">
        <v>891</v>
      </c>
      <c r="G3580" s="56"/>
      <c r="H3580" s="56"/>
      <c r="I3580" s="56" t="s">
        <v>37</v>
      </c>
      <c r="J3580" s="56">
        <v>8</v>
      </c>
      <c r="K3580" s="56"/>
      <c r="L3580" s="56"/>
      <c r="M3580" s="56" t="str">
        <f t="shared" si="112"/>
        <v>TB_MEM_MEM_SIGN.SIGN_DT</v>
      </c>
      <c r="N3580" s="54" t="str">
        <f t="shared" si="111"/>
        <v>회원서명^TB_MEM_MEM_SIGN^서명일자^SIGN_DT^^VARCHAR2^8^^</v>
      </c>
    </row>
    <row r="3581" spans="1:14" x14ac:dyDescent="0.25">
      <c r="A3581" s="56" t="s">
        <v>473</v>
      </c>
      <c r="B3581" s="56"/>
      <c r="C3581" s="56" t="s">
        <v>1208</v>
      </c>
      <c r="D3581" s="56" t="s">
        <v>881</v>
      </c>
      <c r="E3581" s="56" t="s">
        <v>885</v>
      </c>
      <c r="F3581" s="56" t="s">
        <v>892</v>
      </c>
      <c r="G3581" s="56"/>
      <c r="H3581" s="56"/>
      <c r="I3581" s="56" t="s">
        <v>37</v>
      </c>
      <c r="J3581" s="56">
        <v>10</v>
      </c>
      <c r="K3581" s="56"/>
      <c r="L3581" s="56"/>
      <c r="M3581" s="56" t="str">
        <f t="shared" si="112"/>
        <v>TB_MEM_MEM_SIGN.SIGN_SHOP_CD</v>
      </c>
      <c r="N3581" s="54" t="str">
        <f t="shared" si="111"/>
        <v>회원서명^TB_MEM_MEM_SIGN^서명매장코드^SIGN_SHOP_CD^^VARCHAR2^10^^</v>
      </c>
    </row>
    <row r="3582" spans="1:14" x14ac:dyDescent="0.25">
      <c r="A3582" s="56" t="s">
        <v>473</v>
      </c>
      <c r="B3582" s="56"/>
      <c r="C3582" s="56" t="s">
        <v>1208</v>
      </c>
      <c r="D3582" s="56" t="s">
        <v>881</v>
      </c>
      <c r="E3582" s="56" t="s">
        <v>886</v>
      </c>
      <c r="F3582" s="56" t="s">
        <v>893</v>
      </c>
      <c r="G3582" s="56"/>
      <c r="H3582" s="56"/>
      <c r="I3582" s="56" t="s">
        <v>37</v>
      </c>
      <c r="J3582" s="56">
        <v>4000</v>
      </c>
      <c r="K3582" s="56"/>
      <c r="L3582" s="56"/>
      <c r="M3582" s="56" t="str">
        <f t="shared" si="112"/>
        <v>TB_MEM_MEM_SIGN.MARK_SIGN_DATA</v>
      </c>
      <c r="N3582" s="54" t="str">
        <f t="shared" si="111"/>
        <v>회원서명^TB_MEM_MEM_SIGN^마케팅서명데이터^MARK_SIGN_DATA^^VARCHAR2^4000^^</v>
      </c>
    </row>
    <row r="3583" spans="1:14" x14ac:dyDescent="0.25">
      <c r="A3583" s="56" t="s">
        <v>473</v>
      </c>
      <c r="B3583" s="56"/>
      <c r="C3583" s="56" t="s">
        <v>1208</v>
      </c>
      <c r="D3583" s="56" t="s">
        <v>881</v>
      </c>
      <c r="E3583" s="56" t="s">
        <v>887</v>
      </c>
      <c r="F3583" s="56" t="s">
        <v>894</v>
      </c>
      <c r="G3583" s="56"/>
      <c r="H3583" s="56"/>
      <c r="I3583" s="56" t="s">
        <v>37</v>
      </c>
      <c r="J3583" s="56">
        <v>8</v>
      </c>
      <c r="K3583" s="56"/>
      <c r="L3583" s="56"/>
      <c r="M3583" s="56" t="str">
        <f t="shared" si="112"/>
        <v>TB_MEM_MEM_SIGN.MARK_SIGN_DT</v>
      </c>
      <c r="N3583" s="54" t="str">
        <f t="shared" si="111"/>
        <v>회원서명^TB_MEM_MEM_SIGN^마케팅서명일자^MARK_SIGN_DT^^VARCHAR2^8^^</v>
      </c>
    </row>
    <row r="3584" spans="1:14" x14ac:dyDescent="0.25">
      <c r="A3584" s="56" t="s">
        <v>473</v>
      </c>
      <c r="B3584" s="56"/>
      <c r="C3584" s="56" t="s">
        <v>1208</v>
      </c>
      <c r="D3584" s="56" t="s">
        <v>881</v>
      </c>
      <c r="E3584" s="56" t="s">
        <v>888</v>
      </c>
      <c r="F3584" s="56" t="s">
        <v>895</v>
      </c>
      <c r="G3584" s="56"/>
      <c r="H3584" s="56"/>
      <c r="I3584" s="56" t="s">
        <v>37</v>
      </c>
      <c r="J3584" s="56">
        <v>10</v>
      </c>
      <c r="K3584" s="56"/>
      <c r="L3584" s="56"/>
      <c r="M3584" s="56" t="str">
        <f t="shared" si="112"/>
        <v>TB_MEM_MEM_SIGN.MARK_SIGN_SHOP_CD</v>
      </c>
      <c r="N3584" s="54" t="str">
        <f t="shared" si="111"/>
        <v>회원서명^TB_MEM_MEM_SIGN^마케팅서명매장코드^MARK_SIGN_SHOP_CD^^VARCHAR2^10^^</v>
      </c>
    </row>
    <row r="3585" spans="1:14" x14ac:dyDescent="0.25">
      <c r="A3585" s="56" t="s">
        <v>473</v>
      </c>
      <c r="B3585" s="56"/>
      <c r="C3585" s="56" t="s">
        <v>1208</v>
      </c>
      <c r="D3585" s="56" t="s">
        <v>881</v>
      </c>
      <c r="E3585" s="56" t="s">
        <v>53</v>
      </c>
      <c r="F3585" s="56" t="s">
        <v>54</v>
      </c>
      <c r="G3585" s="56"/>
      <c r="H3585" s="56"/>
      <c r="I3585" s="56" t="s">
        <v>37</v>
      </c>
      <c r="J3585" s="56">
        <v>14</v>
      </c>
      <c r="K3585" s="56" t="s">
        <v>52</v>
      </c>
      <c r="L3585" s="56"/>
      <c r="M3585" s="56" t="str">
        <f t="shared" si="112"/>
        <v>TB_MEM_MEM_SIGN.REG_DTM</v>
      </c>
      <c r="N3585" s="54" t="str">
        <f t="shared" si="111"/>
        <v>회원서명^TB_MEM_MEM_SIGN^등록일시^REG_DTM^^VARCHAR2^14^Y^</v>
      </c>
    </row>
    <row r="3586" spans="1:14" x14ac:dyDescent="0.25">
      <c r="A3586" s="56" t="s">
        <v>473</v>
      </c>
      <c r="B3586" s="56"/>
      <c r="C3586" s="56" t="s">
        <v>1208</v>
      </c>
      <c r="D3586" s="56" t="s">
        <v>881</v>
      </c>
      <c r="E3586" s="56" t="s">
        <v>55</v>
      </c>
      <c r="F3586" s="56" t="s">
        <v>56</v>
      </c>
      <c r="G3586" s="56"/>
      <c r="H3586" s="56"/>
      <c r="I3586" s="56" t="s">
        <v>37</v>
      </c>
      <c r="J3586" s="56">
        <v>32</v>
      </c>
      <c r="K3586" s="56" t="s">
        <v>52</v>
      </c>
      <c r="L3586" s="56"/>
      <c r="M3586" s="56" t="str">
        <f t="shared" si="112"/>
        <v>TB_MEM_MEM_SIGN.REGR_ID</v>
      </c>
      <c r="N3586" s="54" t="str">
        <f t="shared" si="111"/>
        <v>회원서명^TB_MEM_MEM_SIGN^등록자ID^REGR_ID^^VARCHAR2^32^Y^</v>
      </c>
    </row>
    <row r="3587" spans="1:14" x14ac:dyDescent="0.25">
      <c r="A3587" s="56" t="s">
        <v>473</v>
      </c>
      <c r="B3587" s="56"/>
      <c r="C3587" s="56" t="s">
        <v>1208</v>
      </c>
      <c r="D3587" s="56" t="s">
        <v>881</v>
      </c>
      <c r="E3587" s="56" t="s">
        <v>57</v>
      </c>
      <c r="F3587" s="56" t="s">
        <v>58</v>
      </c>
      <c r="G3587" s="56"/>
      <c r="H3587" s="56"/>
      <c r="I3587" s="56" t="s">
        <v>37</v>
      </c>
      <c r="J3587" s="56">
        <v>14</v>
      </c>
      <c r="K3587" s="56" t="s">
        <v>52</v>
      </c>
      <c r="L3587" s="56"/>
      <c r="M3587" s="56" t="str">
        <f t="shared" si="112"/>
        <v>TB_MEM_MEM_SIGN.MOD_DTM</v>
      </c>
      <c r="N3587" s="54" t="str">
        <f t="shared" ref="N3587:N3650" si="113">SUBSTITUTE(CONCATENATE(C3587,"^",D3587,"^",E3587,"^",F3587,"^",G3587,"^",I3587,"^",J3587,"^",K3587,"^",TRIM(L3587)),"~","-")</f>
        <v>회원서명^TB_MEM_MEM_SIGN^수정일시^MOD_DTM^^VARCHAR2^14^Y^</v>
      </c>
    </row>
    <row r="3588" spans="1:14" x14ac:dyDescent="0.25">
      <c r="A3588" s="56" t="s">
        <v>473</v>
      </c>
      <c r="B3588" s="56"/>
      <c r="C3588" s="56" t="s">
        <v>1208</v>
      </c>
      <c r="D3588" s="56" t="s">
        <v>881</v>
      </c>
      <c r="E3588" s="56" t="s">
        <v>59</v>
      </c>
      <c r="F3588" s="56" t="s">
        <v>60</v>
      </c>
      <c r="G3588" s="56"/>
      <c r="H3588" s="56"/>
      <c r="I3588" s="56" t="s">
        <v>37</v>
      </c>
      <c r="J3588" s="56">
        <v>32</v>
      </c>
      <c r="K3588" s="56" t="s">
        <v>52</v>
      </c>
      <c r="L3588" s="56"/>
      <c r="M3588" s="56" t="str">
        <f t="shared" si="112"/>
        <v>TB_MEM_MEM_SIGN.MODR_ID</v>
      </c>
      <c r="N3588" s="54" t="str">
        <f t="shared" si="113"/>
        <v>회원서명^TB_MEM_MEM_SIGN^수정자ID^MODR_ID^^VARCHAR2^32^Y^</v>
      </c>
    </row>
    <row r="3589" spans="1:14" x14ac:dyDescent="0.25">
      <c r="A3589" s="56" t="s">
        <v>473</v>
      </c>
      <c r="B3589" s="56"/>
      <c r="C3589" s="56" t="s">
        <v>1204</v>
      </c>
      <c r="D3589" s="56" t="s">
        <v>1205</v>
      </c>
      <c r="E3589" s="56" t="s">
        <v>1458</v>
      </c>
      <c r="F3589" s="56" t="s">
        <v>1459</v>
      </c>
      <c r="G3589" s="56" t="s">
        <v>52</v>
      </c>
      <c r="H3589" s="56"/>
      <c r="I3589" s="56" t="s">
        <v>37</v>
      </c>
      <c r="J3589" s="56">
        <v>6</v>
      </c>
      <c r="K3589" s="56" t="s">
        <v>52</v>
      </c>
      <c r="L3589" s="56"/>
      <c r="M3589" s="56" t="str">
        <f t="shared" si="112"/>
        <v>TB_MEM_MEM_MM_SALE.SALES_YM</v>
      </c>
      <c r="N3589" s="54" t="str">
        <f t="shared" si="113"/>
        <v>회원월구매^TB_MEM_MEM_MM_SALE^매출년월^SALES_YM^Y^VARCHAR2^6^Y^</v>
      </c>
    </row>
    <row r="3590" spans="1:14" x14ac:dyDescent="0.25">
      <c r="A3590" s="56" t="s">
        <v>473</v>
      </c>
      <c r="B3590" s="56"/>
      <c r="C3590" s="56" t="s">
        <v>1204</v>
      </c>
      <c r="D3590" s="56" t="s">
        <v>1205</v>
      </c>
      <c r="E3590" s="56" t="s">
        <v>472</v>
      </c>
      <c r="F3590" s="56" t="s">
        <v>64</v>
      </c>
      <c r="G3590" s="56" t="s">
        <v>52</v>
      </c>
      <c r="H3590" s="56"/>
      <c r="I3590" s="56" t="s">
        <v>37</v>
      </c>
      <c r="J3590" s="56">
        <v>10</v>
      </c>
      <c r="K3590" s="56" t="s">
        <v>52</v>
      </c>
      <c r="L3590" s="56"/>
      <c r="M3590" s="56" t="str">
        <f t="shared" si="112"/>
        <v>TB_MEM_MEM_MM_SALE.SHOP_CD</v>
      </c>
      <c r="N3590" s="54" t="str">
        <f t="shared" si="113"/>
        <v>회원월구매^TB_MEM_MEM_MM_SALE^매장코드^SHOP_CD^Y^VARCHAR2^10^Y^</v>
      </c>
    </row>
    <row r="3591" spans="1:14" x14ac:dyDescent="0.25">
      <c r="A3591" s="56" t="s">
        <v>473</v>
      </c>
      <c r="B3591" s="56"/>
      <c r="C3591" s="56" t="s">
        <v>1204</v>
      </c>
      <c r="D3591" s="56" t="s">
        <v>1205</v>
      </c>
      <c r="E3591" s="56" t="s">
        <v>882</v>
      </c>
      <c r="F3591" s="56" t="s">
        <v>889</v>
      </c>
      <c r="G3591" s="56" t="s">
        <v>52</v>
      </c>
      <c r="H3591" s="56"/>
      <c r="I3591" s="56" t="s">
        <v>37</v>
      </c>
      <c r="J3591" s="56">
        <v>20</v>
      </c>
      <c r="K3591" s="56" t="s">
        <v>52</v>
      </c>
      <c r="L3591" s="56"/>
      <c r="M3591" s="56" t="str">
        <f t="shared" si="112"/>
        <v>TB_MEM_MEM_MM_SALE.MEM_NO</v>
      </c>
      <c r="N3591" s="54" t="str">
        <f t="shared" si="113"/>
        <v>회원월구매^TB_MEM_MEM_MM_SALE^회원번호^MEM_NO^Y^VARCHAR2^20^Y^</v>
      </c>
    </row>
    <row r="3592" spans="1:14" x14ac:dyDescent="0.25">
      <c r="A3592" s="56" t="s">
        <v>473</v>
      </c>
      <c r="B3592" s="56"/>
      <c r="C3592" s="56" t="s">
        <v>1204</v>
      </c>
      <c r="D3592" s="56" t="s">
        <v>1205</v>
      </c>
      <c r="E3592" s="56" t="s">
        <v>850</v>
      </c>
      <c r="F3592" s="56" t="s">
        <v>474</v>
      </c>
      <c r="G3592" s="56" t="s">
        <v>52</v>
      </c>
      <c r="H3592" s="56"/>
      <c r="I3592" s="56" t="s">
        <v>37</v>
      </c>
      <c r="J3592" s="56">
        <v>10</v>
      </c>
      <c r="K3592" s="56" t="s">
        <v>52</v>
      </c>
      <c r="L3592" s="56" t="s">
        <v>3100</v>
      </c>
      <c r="M3592" s="56" t="str">
        <f t="shared" si="112"/>
        <v>TB_MEM_MEM_MM_SALE.MEM_GRADE_CD</v>
      </c>
      <c r="N3592" s="54" t="str">
        <f t="shared" si="113"/>
        <v>회원월구매^TB_MEM_MEM_MM_SALE^회원등급코드^MEM_GRADE_CD^Y^VARCHAR2^10^Y^'G'</v>
      </c>
    </row>
    <row r="3593" spans="1:14" x14ac:dyDescent="0.25">
      <c r="A3593" s="56" t="s">
        <v>473</v>
      </c>
      <c r="B3593" s="56"/>
      <c r="C3593" s="56" t="s">
        <v>1204</v>
      </c>
      <c r="D3593" s="56" t="s">
        <v>1205</v>
      </c>
      <c r="E3593" s="56" t="s">
        <v>2353</v>
      </c>
      <c r="F3593" s="56" t="s">
        <v>2354</v>
      </c>
      <c r="G3593" s="56"/>
      <c r="H3593" s="56"/>
      <c r="I3593" s="56" t="s">
        <v>37</v>
      </c>
      <c r="J3593" s="56">
        <v>1</v>
      </c>
      <c r="K3593" s="56" t="s">
        <v>52</v>
      </c>
      <c r="L3593" s="56" t="s">
        <v>1496</v>
      </c>
      <c r="M3593" s="56" t="str">
        <f t="shared" si="112"/>
        <v>TB_MEM_MEM_MM_SALE.NEW_YN</v>
      </c>
      <c r="N3593" s="54" t="str">
        <f t="shared" si="113"/>
        <v>회원월구매^TB_MEM_MEM_MM_SALE^신규여부^NEW_YN^^VARCHAR2^1^Y^'N'</v>
      </c>
    </row>
    <row r="3594" spans="1:14" x14ac:dyDescent="0.25">
      <c r="A3594" s="56" t="s">
        <v>473</v>
      </c>
      <c r="B3594" s="56"/>
      <c r="C3594" s="56" t="s">
        <v>1204</v>
      </c>
      <c r="D3594" s="56" t="s">
        <v>1205</v>
      </c>
      <c r="E3594" s="56" t="s">
        <v>851</v>
      </c>
      <c r="F3594" s="56" t="s">
        <v>861</v>
      </c>
      <c r="G3594" s="56"/>
      <c r="H3594" s="56"/>
      <c r="I3594" s="56" t="s">
        <v>37</v>
      </c>
      <c r="J3594" s="56">
        <v>3</v>
      </c>
      <c r="K3594" s="56" t="s">
        <v>52</v>
      </c>
      <c r="L3594" s="56" t="s">
        <v>2410</v>
      </c>
      <c r="M3594" s="56" t="str">
        <f t="shared" si="112"/>
        <v>TB_MEM_MEM_MM_SALE.AGE_GRP_CD</v>
      </c>
      <c r="N3594" s="54" t="str">
        <f t="shared" si="113"/>
        <v>회원월구매^TB_MEM_MEM_MM_SALE^연령대코드^AGE_GRP_CD^^VARCHAR2^3^Y^'-'</v>
      </c>
    </row>
    <row r="3595" spans="1:14" x14ac:dyDescent="0.25">
      <c r="A3595" s="56" t="s">
        <v>473</v>
      </c>
      <c r="B3595" s="56"/>
      <c r="C3595" s="56" t="s">
        <v>1204</v>
      </c>
      <c r="D3595" s="56" t="s">
        <v>1205</v>
      </c>
      <c r="E3595" s="56" t="s">
        <v>852</v>
      </c>
      <c r="F3595" s="56" t="s">
        <v>862</v>
      </c>
      <c r="G3595" s="56"/>
      <c r="H3595" s="56"/>
      <c r="I3595" s="56" t="s">
        <v>37</v>
      </c>
      <c r="J3595" s="56">
        <v>10</v>
      </c>
      <c r="K3595" s="56" t="s">
        <v>52</v>
      </c>
      <c r="L3595" s="56" t="s">
        <v>2410</v>
      </c>
      <c r="M3595" s="56" t="str">
        <f t="shared" si="112"/>
        <v>TB_MEM_MEM_MM_SALE.SEX_CD</v>
      </c>
      <c r="N3595" s="54" t="str">
        <f t="shared" si="113"/>
        <v>회원월구매^TB_MEM_MEM_MM_SALE^성별코드^SEX_CD^^VARCHAR2^10^Y^'-'</v>
      </c>
    </row>
    <row r="3596" spans="1:14" x14ac:dyDescent="0.25">
      <c r="A3596" s="56" t="s">
        <v>473</v>
      </c>
      <c r="B3596" s="56"/>
      <c r="C3596" s="56" t="s">
        <v>1204</v>
      </c>
      <c r="D3596" s="56" t="s">
        <v>1205</v>
      </c>
      <c r="E3596" s="56" t="s">
        <v>2256</v>
      </c>
      <c r="F3596" s="56" t="s">
        <v>2257</v>
      </c>
      <c r="G3596" s="56"/>
      <c r="H3596" s="56"/>
      <c r="I3596" s="56" t="s">
        <v>110</v>
      </c>
      <c r="J3596" s="56" t="s">
        <v>476</v>
      </c>
      <c r="K3596" s="56" t="s">
        <v>52</v>
      </c>
      <c r="L3596" s="56">
        <v>0</v>
      </c>
      <c r="M3596" s="56" t="str">
        <f t="shared" si="112"/>
        <v>TB_MEM_MEM_MM_SALE.BILL_CNT</v>
      </c>
      <c r="N3596" s="54" t="str">
        <f t="shared" si="113"/>
        <v>회원월구매^TB_MEM_MEM_MM_SALE^영수증건수^BILL_CNT^^NUMBER^20,5^Y^0</v>
      </c>
    </row>
    <row r="3597" spans="1:14" x14ac:dyDescent="0.25">
      <c r="A3597" s="56" t="s">
        <v>473</v>
      </c>
      <c r="B3597" s="56"/>
      <c r="C3597" s="56" t="s">
        <v>1204</v>
      </c>
      <c r="D3597" s="56" t="s">
        <v>1205</v>
      </c>
      <c r="E3597" s="56" t="s">
        <v>608</v>
      </c>
      <c r="F3597" s="56" t="s">
        <v>529</v>
      </c>
      <c r="G3597" s="56"/>
      <c r="H3597" s="56"/>
      <c r="I3597" s="56" t="s">
        <v>110</v>
      </c>
      <c r="J3597" s="56" t="s">
        <v>476</v>
      </c>
      <c r="K3597" s="56" t="s">
        <v>52</v>
      </c>
      <c r="L3597" s="56">
        <v>0</v>
      </c>
      <c r="M3597" s="56" t="str">
        <f t="shared" si="112"/>
        <v>TB_MEM_MEM_MM_SALE.SALES_TOT_CNT</v>
      </c>
      <c r="N3597" s="54" t="str">
        <f t="shared" si="113"/>
        <v>회원월구매^TB_MEM_MEM_MM_SALE^매출총건수^SALES_TOT_CNT^^NUMBER^20,5^Y^0</v>
      </c>
    </row>
    <row r="3598" spans="1:14" x14ac:dyDescent="0.25">
      <c r="A3598" s="56" t="s">
        <v>473</v>
      </c>
      <c r="B3598" s="56"/>
      <c r="C3598" s="56" t="s">
        <v>1204</v>
      </c>
      <c r="D3598" s="56" t="s">
        <v>1205</v>
      </c>
      <c r="E3598" s="56" t="s">
        <v>485</v>
      </c>
      <c r="F3598" s="56" t="s">
        <v>492</v>
      </c>
      <c r="G3598" s="56"/>
      <c r="H3598" s="56"/>
      <c r="I3598" s="56" t="s">
        <v>110</v>
      </c>
      <c r="J3598" s="56" t="s">
        <v>476</v>
      </c>
      <c r="K3598" s="56" t="s">
        <v>52</v>
      </c>
      <c r="L3598" s="56">
        <v>0</v>
      </c>
      <c r="M3598" s="56" t="str">
        <f t="shared" si="112"/>
        <v>TB_MEM_MEM_MM_SALE.SALES_TOT_AMT</v>
      </c>
      <c r="N3598" s="54" t="str">
        <f t="shared" si="113"/>
        <v>회원월구매^TB_MEM_MEM_MM_SALE^매출총금액^SALES_TOT_AMT^^NUMBER^20,5^Y^0</v>
      </c>
    </row>
    <row r="3599" spans="1:14" x14ac:dyDescent="0.25">
      <c r="A3599" s="56" t="s">
        <v>473</v>
      </c>
      <c r="B3599" s="56"/>
      <c r="C3599" s="56" t="s">
        <v>1204</v>
      </c>
      <c r="D3599" s="56" t="s">
        <v>1205</v>
      </c>
      <c r="E3599" s="56" t="s">
        <v>486</v>
      </c>
      <c r="F3599" s="56" t="s">
        <v>493</v>
      </c>
      <c r="G3599" s="56"/>
      <c r="H3599" s="56"/>
      <c r="I3599" s="56" t="s">
        <v>110</v>
      </c>
      <c r="J3599" s="56" t="s">
        <v>476</v>
      </c>
      <c r="K3599" s="56" t="s">
        <v>52</v>
      </c>
      <c r="L3599" s="56">
        <v>0</v>
      </c>
      <c r="M3599" s="56" t="str">
        <f t="shared" si="112"/>
        <v>TB_MEM_MEM_MM_SALE.SALES_AMT</v>
      </c>
      <c r="N3599" s="54" t="str">
        <f t="shared" si="113"/>
        <v>회원월구매^TB_MEM_MEM_MM_SALE^매출금액^SALES_AMT^^NUMBER^20,5^Y^0</v>
      </c>
    </row>
    <row r="3600" spans="1:14" x14ac:dyDescent="0.25">
      <c r="A3600" s="56" t="s">
        <v>473</v>
      </c>
      <c r="B3600" s="56"/>
      <c r="C3600" s="56" t="s">
        <v>1204</v>
      </c>
      <c r="D3600" s="56" t="s">
        <v>1205</v>
      </c>
      <c r="E3600" s="56" t="s">
        <v>487</v>
      </c>
      <c r="F3600" s="56" t="s">
        <v>494</v>
      </c>
      <c r="G3600" s="56"/>
      <c r="H3600" s="56"/>
      <c r="I3600" s="56" t="s">
        <v>110</v>
      </c>
      <c r="J3600" s="56" t="s">
        <v>476</v>
      </c>
      <c r="K3600" s="56" t="s">
        <v>52</v>
      </c>
      <c r="L3600" s="56">
        <v>0</v>
      </c>
      <c r="M3600" s="56" t="str">
        <f t="shared" si="112"/>
        <v>TB_MEM_MEM_MM_SALE.SALES_SUPP_AMT</v>
      </c>
      <c r="N3600" s="54" t="str">
        <f t="shared" si="113"/>
        <v>회원월구매^TB_MEM_MEM_MM_SALE^매출공급금액^SALES_SUPP_AMT^^NUMBER^20,5^Y^0</v>
      </c>
    </row>
    <row r="3601" spans="1:14" x14ac:dyDescent="0.25">
      <c r="A3601" s="56" t="s">
        <v>473</v>
      </c>
      <c r="B3601" s="56"/>
      <c r="C3601" s="56" t="s">
        <v>1204</v>
      </c>
      <c r="D3601" s="56" t="s">
        <v>1205</v>
      </c>
      <c r="E3601" s="56" t="s">
        <v>1760</v>
      </c>
      <c r="F3601" s="56" t="s">
        <v>1761</v>
      </c>
      <c r="G3601" s="56"/>
      <c r="H3601" s="56"/>
      <c r="I3601" s="56" t="s">
        <v>110</v>
      </c>
      <c r="J3601" s="56" t="s">
        <v>476</v>
      </c>
      <c r="K3601" s="56" t="s">
        <v>52</v>
      </c>
      <c r="L3601" s="56">
        <v>0</v>
      </c>
      <c r="M3601" s="56" t="str">
        <f t="shared" si="112"/>
        <v>TB_MEM_MEM_MM_SALE.SALES_VAT</v>
      </c>
      <c r="N3601" s="54" t="str">
        <f t="shared" si="113"/>
        <v>회원월구매^TB_MEM_MEM_MM_SALE^매출부가세액^SALES_VAT^^NUMBER^20,5^Y^0</v>
      </c>
    </row>
    <row r="3602" spans="1:14" x14ac:dyDescent="0.25">
      <c r="A3602" s="56" t="s">
        <v>473</v>
      </c>
      <c r="B3602" s="56"/>
      <c r="C3602" s="56" t="s">
        <v>1204</v>
      </c>
      <c r="D3602" s="56" t="s">
        <v>1205</v>
      </c>
      <c r="E3602" s="56" t="s">
        <v>488</v>
      </c>
      <c r="F3602" s="56" t="s">
        <v>495</v>
      </c>
      <c r="G3602" s="56"/>
      <c r="H3602" s="56"/>
      <c r="I3602" s="56" t="s">
        <v>110</v>
      </c>
      <c r="J3602" s="56" t="s">
        <v>476</v>
      </c>
      <c r="K3602" s="56" t="s">
        <v>52</v>
      </c>
      <c r="L3602" s="56">
        <v>0</v>
      </c>
      <c r="M3602" s="56" t="str">
        <f t="shared" si="112"/>
        <v>TB_MEM_MEM_MM_SALE.DC_AMT</v>
      </c>
      <c r="N3602" s="54" t="str">
        <f t="shared" si="113"/>
        <v>회원월구매^TB_MEM_MEM_MM_SALE^할인금액^DC_AMT^^NUMBER^20,5^Y^0</v>
      </c>
    </row>
    <row r="3603" spans="1:14" x14ac:dyDescent="0.25">
      <c r="A3603" s="56" t="s">
        <v>473</v>
      </c>
      <c r="B3603" s="56"/>
      <c r="C3603" s="56" t="s">
        <v>1204</v>
      </c>
      <c r="D3603" s="56" t="s">
        <v>1205</v>
      </c>
      <c r="E3603" s="56" t="s">
        <v>638</v>
      </c>
      <c r="F3603" s="56" t="s">
        <v>559</v>
      </c>
      <c r="G3603" s="56"/>
      <c r="H3603" s="56"/>
      <c r="I3603" s="56" t="s">
        <v>110</v>
      </c>
      <c r="J3603" s="56" t="s">
        <v>476</v>
      </c>
      <c r="K3603" s="56" t="s">
        <v>52</v>
      </c>
      <c r="L3603" s="56">
        <v>0</v>
      </c>
      <c r="M3603" s="56" t="str">
        <f t="shared" si="112"/>
        <v>TB_MEM_MEM_MM_SALE.NOR_DC_AMT</v>
      </c>
      <c r="N3603" s="54" t="str">
        <f t="shared" si="113"/>
        <v>회원월구매^TB_MEM_MEM_MM_SALE^정상할인금액^NOR_DC_AMT^^NUMBER^20,5^Y^0</v>
      </c>
    </row>
    <row r="3604" spans="1:14" x14ac:dyDescent="0.25">
      <c r="A3604" s="56" t="s">
        <v>473</v>
      </c>
      <c r="B3604" s="56"/>
      <c r="C3604" s="56" t="s">
        <v>1204</v>
      </c>
      <c r="D3604" s="56" t="s">
        <v>1205</v>
      </c>
      <c r="E3604" s="56" t="s">
        <v>490</v>
      </c>
      <c r="F3604" s="56" t="s">
        <v>497</v>
      </c>
      <c r="G3604" s="56"/>
      <c r="H3604" s="56"/>
      <c r="I3604" s="56" t="s">
        <v>110</v>
      </c>
      <c r="J3604" s="56" t="s">
        <v>476</v>
      </c>
      <c r="K3604" s="56" t="s">
        <v>52</v>
      </c>
      <c r="L3604" s="56">
        <v>0</v>
      </c>
      <c r="M3604" s="56" t="str">
        <f t="shared" si="112"/>
        <v>TB_MEM_MEM_MM_SALE.NON_SALES_DC_AMT</v>
      </c>
      <c r="N3604" s="54" t="str">
        <f t="shared" si="113"/>
        <v>회원월구매^TB_MEM_MEM_MM_SALE^비매출할인금액^NON_SALES_DC_AMT^^NUMBER^20,5^Y^0</v>
      </c>
    </row>
    <row r="3605" spans="1:14" x14ac:dyDescent="0.25">
      <c r="A3605" s="56" t="s">
        <v>473</v>
      </c>
      <c r="B3605" s="56"/>
      <c r="C3605" s="56" t="s">
        <v>1204</v>
      </c>
      <c r="D3605" s="56" t="s">
        <v>1205</v>
      </c>
      <c r="E3605" s="56" t="s">
        <v>641</v>
      </c>
      <c r="F3605" s="56" t="s">
        <v>562</v>
      </c>
      <c r="G3605" s="56"/>
      <c r="H3605" s="56"/>
      <c r="I3605" s="56" t="s">
        <v>110</v>
      </c>
      <c r="J3605" s="56" t="s">
        <v>476</v>
      </c>
      <c r="K3605" s="56" t="s">
        <v>52</v>
      </c>
      <c r="L3605" s="56">
        <v>0</v>
      </c>
      <c r="M3605" s="56" t="str">
        <f t="shared" si="112"/>
        <v>TB_MEM_MEM_MM_SALE.ALLI_DC_AMT</v>
      </c>
      <c r="N3605" s="54" t="str">
        <f t="shared" si="113"/>
        <v>회원월구매^TB_MEM_MEM_MM_SALE^제휴할인금액^ALLI_DC_AMT^^NUMBER^20,5^Y^0</v>
      </c>
    </row>
    <row r="3606" spans="1:14" x14ac:dyDescent="0.25">
      <c r="A3606" s="56" t="s">
        <v>473</v>
      </c>
      <c r="B3606" s="56"/>
      <c r="C3606" s="56" t="s">
        <v>1204</v>
      </c>
      <c r="D3606" s="56" t="s">
        <v>1205</v>
      </c>
      <c r="E3606" s="56" t="s">
        <v>489</v>
      </c>
      <c r="F3606" s="56" t="s">
        <v>496</v>
      </c>
      <c r="G3606" s="56"/>
      <c r="H3606" s="56"/>
      <c r="I3606" s="56" t="s">
        <v>110</v>
      </c>
      <c r="J3606" s="56" t="s">
        <v>476</v>
      </c>
      <c r="K3606" s="56" t="s">
        <v>52</v>
      </c>
      <c r="L3606" s="56">
        <v>0</v>
      </c>
      <c r="M3606" s="56" t="str">
        <f t="shared" si="112"/>
        <v>TB_MEM_MEM_MM_SALE.PROM_DC_AMT</v>
      </c>
      <c r="N3606" s="54" t="str">
        <f t="shared" si="113"/>
        <v>회원월구매^TB_MEM_MEM_MM_SALE^프로모션할인금액^PROM_DC_AMT^^NUMBER^20,5^Y^0</v>
      </c>
    </row>
    <row r="3607" spans="1:14" x14ac:dyDescent="0.25">
      <c r="A3607" s="56" t="s">
        <v>473</v>
      </c>
      <c r="B3607" s="56"/>
      <c r="C3607" s="56" t="s">
        <v>1204</v>
      </c>
      <c r="D3607" s="56" t="s">
        <v>1205</v>
      </c>
      <c r="E3607" s="56" t="s">
        <v>644</v>
      </c>
      <c r="F3607" s="56" t="s">
        <v>565</v>
      </c>
      <c r="G3607" s="56"/>
      <c r="H3607" s="56"/>
      <c r="I3607" s="56" t="s">
        <v>110</v>
      </c>
      <c r="J3607" s="56" t="s">
        <v>476</v>
      </c>
      <c r="K3607" s="56" t="s">
        <v>52</v>
      </c>
      <c r="L3607" s="56">
        <v>0</v>
      </c>
      <c r="M3607" s="56" t="str">
        <f t="shared" si="112"/>
        <v>TB_MEM_MEM_MM_SALE.COUP_DC_AMT</v>
      </c>
      <c r="N3607" s="54" t="str">
        <f t="shared" si="113"/>
        <v>회원월구매^TB_MEM_MEM_MM_SALE^쿠폰할인금액^COUP_DC_AMT^^NUMBER^20,5^Y^0</v>
      </c>
    </row>
    <row r="3608" spans="1:14" x14ac:dyDescent="0.25">
      <c r="A3608" s="56" t="s">
        <v>473</v>
      </c>
      <c r="B3608" s="56"/>
      <c r="C3608" s="56" t="s">
        <v>1204</v>
      </c>
      <c r="D3608" s="56" t="s">
        <v>1205</v>
      </c>
      <c r="E3608" s="56" t="s">
        <v>646</v>
      </c>
      <c r="F3608" s="56" t="s">
        <v>567</v>
      </c>
      <c r="G3608" s="56"/>
      <c r="H3608" s="56"/>
      <c r="I3608" s="56" t="s">
        <v>110</v>
      </c>
      <c r="J3608" s="56" t="s">
        <v>476</v>
      </c>
      <c r="K3608" s="56" t="s">
        <v>52</v>
      </c>
      <c r="L3608" s="56">
        <v>0</v>
      </c>
      <c r="M3608" s="56" t="str">
        <f t="shared" si="112"/>
        <v>TB_MEM_MEM_MM_SALE.CUST_DC_AMT</v>
      </c>
      <c r="N3608" s="54" t="str">
        <f t="shared" si="113"/>
        <v>회원월구매^TB_MEM_MEM_MM_SALE^고객할인금액^CUST_DC_AMT^^NUMBER^20,5^Y^0</v>
      </c>
    </row>
    <row r="3609" spans="1:14" x14ac:dyDescent="0.25">
      <c r="A3609" s="56" t="s">
        <v>473</v>
      </c>
      <c r="B3609" s="56"/>
      <c r="C3609" s="56" t="s">
        <v>1204</v>
      </c>
      <c r="D3609" s="56" t="s">
        <v>1205</v>
      </c>
      <c r="E3609" s="56" t="s">
        <v>624</v>
      </c>
      <c r="F3609" s="56" t="s">
        <v>545</v>
      </c>
      <c r="G3609" s="56"/>
      <c r="H3609" s="56"/>
      <c r="I3609" s="56" t="s">
        <v>110</v>
      </c>
      <c r="J3609" s="56" t="s">
        <v>476</v>
      </c>
      <c r="K3609" s="56" t="s">
        <v>52</v>
      </c>
      <c r="L3609" s="56">
        <v>0</v>
      </c>
      <c r="M3609" s="56" t="str">
        <f t="shared" si="112"/>
        <v>TB_MEM_MEM_MM_SALE.CASH_PAY_AMT</v>
      </c>
      <c r="N3609" s="54" t="str">
        <f t="shared" si="113"/>
        <v>회원월구매^TB_MEM_MEM_MM_SALE^현금결제금액^CASH_PAY_AMT^^NUMBER^20,5^Y^0</v>
      </c>
    </row>
    <row r="3610" spans="1:14" x14ac:dyDescent="0.25">
      <c r="A3610" s="56" t="s">
        <v>473</v>
      </c>
      <c r="B3610" s="56"/>
      <c r="C3610" s="56" t="s">
        <v>1204</v>
      </c>
      <c r="D3610" s="56" t="s">
        <v>1205</v>
      </c>
      <c r="E3610" s="56" t="s">
        <v>3101</v>
      </c>
      <c r="F3610" s="56" t="s">
        <v>3102</v>
      </c>
      <c r="G3610" s="56"/>
      <c r="H3610" s="56"/>
      <c r="I3610" s="56" t="s">
        <v>110</v>
      </c>
      <c r="J3610" s="56" t="s">
        <v>476</v>
      </c>
      <c r="K3610" s="56" t="s">
        <v>52</v>
      </c>
      <c r="L3610" s="56">
        <v>0</v>
      </c>
      <c r="M3610" s="56" t="str">
        <f t="shared" si="112"/>
        <v>TB_MEM_MEM_MM_SALE.CARD_PAY_AMT</v>
      </c>
      <c r="N3610" s="54" t="str">
        <f t="shared" si="113"/>
        <v>회원월구매^TB_MEM_MEM_MM_SALE^카드결제금액^CARD_PAY_AMT^^NUMBER^20,5^Y^0</v>
      </c>
    </row>
    <row r="3611" spans="1:14" x14ac:dyDescent="0.25">
      <c r="A3611" s="56" t="s">
        <v>473</v>
      </c>
      <c r="B3611" s="56"/>
      <c r="C3611" s="56" t="s">
        <v>1204</v>
      </c>
      <c r="D3611" s="56" t="s">
        <v>1205</v>
      </c>
      <c r="E3611" s="56" t="s">
        <v>648</v>
      </c>
      <c r="F3611" s="56" t="s">
        <v>569</v>
      </c>
      <c r="G3611" s="56"/>
      <c r="H3611" s="56"/>
      <c r="I3611" s="56" t="s">
        <v>110</v>
      </c>
      <c r="J3611" s="56" t="s">
        <v>476</v>
      </c>
      <c r="K3611" s="56" t="s">
        <v>52</v>
      </c>
      <c r="L3611" s="56">
        <v>0</v>
      </c>
      <c r="M3611" s="56" t="str">
        <f t="shared" si="112"/>
        <v>TB_MEM_MEM_MM_SALE.POINT_PAY_AMT</v>
      </c>
      <c r="N3611" s="54" t="str">
        <f t="shared" si="113"/>
        <v>회원월구매^TB_MEM_MEM_MM_SALE^포인트결제금액^POINT_PAY_AMT^^NUMBER^20,5^Y^0</v>
      </c>
    </row>
    <row r="3612" spans="1:14" x14ac:dyDescent="0.25">
      <c r="A3612" s="56" t="s">
        <v>473</v>
      </c>
      <c r="B3612" s="56"/>
      <c r="C3612" s="56" t="s">
        <v>1204</v>
      </c>
      <c r="D3612" s="56" t="s">
        <v>1205</v>
      </c>
      <c r="E3612" s="56" t="s">
        <v>3103</v>
      </c>
      <c r="F3612" s="56" t="s">
        <v>3104</v>
      </c>
      <c r="G3612" s="56"/>
      <c r="H3612" s="56"/>
      <c r="I3612" s="56" t="s">
        <v>110</v>
      </c>
      <c r="J3612" s="56" t="s">
        <v>476</v>
      </c>
      <c r="K3612" s="56" t="s">
        <v>52</v>
      </c>
      <c r="L3612" s="56">
        <v>0</v>
      </c>
      <c r="M3612" s="56" t="str">
        <f t="shared" si="112"/>
        <v>TB_MEM_MEM_MM_SALE.ETC_PAY_AMT</v>
      </c>
      <c r="N3612" s="54" t="str">
        <f t="shared" si="113"/>
        <v>회원월구매^TB_MEM_MEM_MM_SALE^기타결제금액^ETC_PAY_AMT^^NUMBER^20,5^Y^0</v>
      </c>
    </row>
    <row r="3613" spans="1:14" x14ac:dyDescent="0.25">
      <c r="A3613" s="56" t="s">
        <v>473</v>
      </c>
      <c r="B3613" s="56"/>
      <c r="C3613" s="56" t="s">
        <v>1204</v>
      </c>
      <c r="D3613" s="56" t="s">
        <v>1205</v>
      </c>
      <c r="E3613" s="56" t="s">
        <v>2254</v>
      </c>
      <c r="F3613" s="56" t="s">
        <v>2255</v>
      </c>
      <c r="G3613" s="56"/>
      <c r="H3613" s="56"/>
      <c r="I3613" s="56" t="s">
        <v>110</v>
      </c>
      <c r="J3613" s="56" t="s">
        <v>476</v>
      </c>
      <c r="K3613" s="56" t="s">
        <v>52</v>
      </c>
      <c r="L3613" s="56">
        <v>0</v>
      </c>
      <c r="M3613" s="56" t="str">
        <f t="shared" si="112"/>
        <v>TB_MEM_MEM_MM_SALE.ACC_POINT_AMT</v>
      </c>
      <c r="N3613" s="54" t="str">
        <f t="shared" si="113"/>
        <v>회원월구매^TB_MEM_MEM_MM_SALE^적립포인트금액^ACC_POINT_AMT^^NUMBER^20,5^Y^0</v>
      </c>
    </row>
    <row r="3614" spans="1:14" x14ac:dyDescent="0.25">
      <c r="A3614" s="56" t="s">
        <v>473</v>
      </c>
      <c r="B3614" s="56"/>
      <c r="C3614" s="56" t="s">
        <v>1204</v>
      </c>
      <c r="D3614" s="56" t="s">
        <v>1205</v>
      </c>
      <c r="E3614" s="56" t="s">
        <v>606</v>
      </c>
      <c r="F3614" s="56" t="s">
        <v>527</v>
      </c>
      <c r="G3614" s="56"/>
      <c r="H3614" s="56"/>
      <c r="I3614" s="56" t="s">
        <v>110</v>
      </c>
      <c r="J3614" s="56" t="s">
        <v>476</v>
      </c>
      <c r="K3614" s="56" t="s">
        <v>52</v>
      </c>
      <c r="L3614" s="56">
        <v>0</v>
      </c>
      <c r="M3614" s="56" t="str">
        <f t="shared" si="112"/>
        <v>TB_MEM_MEM_MM_SALE.CNCL_CNT</v>
      </c>
      <c r="N3614" s="54" t="str">
        <f t="shared" si="113"/>
        <v>회원월구매^TB_MEM_MEM_MM_SALE^취소건수^CNCL_CNT^^NUMBER^20,5^Y^0</v>
      </c>
    </row>
    <row r="3615" spans="1:14" x14ac:dyDescent="0.25">
      <c r="A3615" s="56" t="s">
        <v>473</v>
      </c>
      <c r="B3615" s="56"/>
      <c r="C3615" s="56" t="s">
        <v>1204</v>
      </c>
      <c r="D3615" s="56" t="s">
        <v>1205</v>
      </c>
      <c r="E3615" s="56" t="s">
        <v>2266</v>
      </c>
      <c r="F3615" s="56" t="s">
        <v>2267</v>
      </c>
      <c r="G3615" s="56"/>
      <c r="H3615" s="56"/>
      <c r="I3615" s="56" t="s">
        <v>110</v>
      </c>
      <c r="J3615" s="56" t="s">
        <v>476</v>
      </c>
      <c r="K3615" s="56" t="s">
        <v>52</v>
      </c>
      <c r="L3615" s="56">
        <v>0</v>
      </c>
      <c r="M3615" s="56" t="str">
        <f t="shared" si="112"/>
        <v>TB_MEM_MEM_MM_SALE.SALES_CNCL_CNT</v>
      </c>
      <c r="N3615" s="54" t="str">
        <f t="shared" si="113"/>
        <v>회원월구매^TB_MEM_MEM_MM_SALE^매출취소건수^SALES_CNCL_CNT^^NUMBER^20,5^Y^0</v>
      </c>
    </row>
    <row r="3616" spans="1:14" x14ac:dyDescent="0.25">
      <c r="A3616" s="56" t="s">
        <v>473</v>
      </c>
      <c r="B3616" s="56"/>
      <c r="C3616" s="56" t="s">
        <v>1204</v>
      </c>
      <c r="D3616" s="56" t="s">
        <v>1205</v>
      </c>
      <c r="E3616" s="56" t="s">
        <v>2268</v>
      </c>
      <c r="F3616" s="56" t="s">
        <v>2269</v>
      </c>
      <c r="G3616" s="56"/>
      <c r="H3616" s="56"/>
      <c r="I3616" s="56" t="s">
        <v>110</v>
      </c>
      <c r="J3616" s="56" t="s">
        <v>476</v>
      </c>
      <c r="K3616" s="56" t="s">
        <v>52</v>
      </c>
      <c r="L3616" s="56">
        <v>0</v>
      </c>
      <c r="M3616" s="56" t="str">
        <f t="shared" si="112"/>
        <v>TB_MEM_MEM_MM_SALE.SALES_CNCL_TOT_AMT</v>
      </c>
      <c r="N3616" s="54" t="str">
        <f t="shared" si="113"/>
        <v>회원월구매^TB_MEM_MEM_MM_SALE^매출취소총금액^SALES_CNCL_TOT_AMT^^NUMBER^20,5^Y^0</v>
      </c>
    </row>
    <row r="3617" spans="1:14" x14ac:dyDescent="0.25">
      <c r="A3617" s="56" t="s">
        <v>473</v>
      </c>
      <c r="B3617" s="56"/>
      <c r="C3617" s="56" t="s">
        <v>1204</v>
      </c>
      <c r="D3617" s="56" t="s">
        <v>1205</v>
      </c>
      <c r="E3617" s="56" t="s">
        <v>2308</v>
      </c>
      <c r="F3617" s="56" t="s">
        <v>2309</v>
      </c>
      <c r="G3617" s="56"/>
      <c r="H3617" s="56"/>
      <c r="I3617" s="56" t="s">
        <v>110</v>
      </c>
      <c r="J3617" s="56" t="s">
        <v>476</v>
      </c>
      <c r="K3617" s="56" t="s">
        <v>52</v>
      </c>
      <c r="L3617" s="56">
        <v>0</v>
      </c>
      <c r="M3617" s="56" t="str">
        <f t="shared" si="112"/>
        <v>TB_MEM_MEM_MM_SALE.SALES_CNCL_AMT</v>
      </c>
      <c r="N3617" s="54" t="str">
        <f t="shared" si="113"/>
        <v>회원월구매^TB_MEM_MEM_MM_SALE^매출취소금액^SALES_CNCL_AMT^^NUMBER^20,5^Y^0</v>
      </c>
    </row>
    <row r="3618" spans="1:14" x14ac:dyDescent="0.25">
      <c r="A3618" s="56" t="s">
        <v>473</v>
      </c>
      <c r="B3618" s="56"/>
      <c r="C3618" s="56" t="s">
        <v>1204</v>
      </c>
      <c r="D3618" s="56" t="s">
        <v>1205</v>
      </c>
      <c r="E3618" s="56" t="s">
        <v>2310</v>
      </c>
      <c r="F3618" s="56" t="s">
        <v>2311</v>
      </c>
      <c r="G3618" s="56"/>
      <c r="H3618" s="56"/>
      <c r="I3618" s="56" t="s">
        <v>110</v>
      </c>
      <c r="J3618" s="56" t="s">
        <v>476</v>
      </c>
      <c r="K3618" s="56" t="s">
        <v>52</v>
      </c>
      <c r="L3618" s="56">
        <v>0</v>
      </c>
      <c r="M3618" s="56" t="str">
        <f t="shared" si="112"/>
        <v>TB_MEM_MEM_MM_SALE.SALES_CNCL_SUPP_AMT</v>
      </c>
      <c r="N3618" s="54" t="str">
        <f t="shared" si="113"/>
        <v>회원월구매^TB_MEM_MEM_MM_SALE^매출취소공급금액^SALES_CNCL_SUPP_AMT^^NUMBER^20,5^Y^0</v>
      </c>
    </row>
    <row r="3619" spans="1:14" x14ac:dyDescent="0.25">
      <c r="A3619" s="56" t="s">
        <v>473</v>
      </c>
      <c r="B3619" s="56"/>
      <c r="C3619" s="56" t="s">
        <v>1204</v>
      </c>
      <c r="D3619" s="56" t="s">
        <v>1205</v>
      </c>
      <c r="E3619" s="56" t="s">
        <v>2312</v>
      </c>
      <c r="F3619" s="56" t="s">
        <v>2313</v>
      </c>
      <c r="G3619" s="56"/>
      <c r="H3619" s="56"/>
      <c r="I3619" s="56" t="s">
        <v>110</v>
      </c>
      <c r="J3619" s="56" t="s">
        <v>476</v>
      </c>
      <c r="K3619" s="56" t="s">
        <v>52</v>
      </c>
      <c r="L3619" s="56">
        <v>0</v>
      </c>
      <c r="M3619" s="56" t="str">
        <f t="shared" si="112"/>
        <v>TB_MEM_MEM_MM_SALE.SALES_CNCL_VAT</v>
      </c>
      <c r="N3619" s="54" t="str">
        <f t="shared" si="113"/>
        <v>회원월구매^TB_MEM_MEM_MM_SALE^매출취소부가세액^SALES_CNCL_VAT^^NUMBER^20,5^Y^0</v>
      </c>
    </row>
    <row r="3620" spans="1:14" x14ac:dyDescent="0.25">
      <c r="A3620" s="56" t="s">
        <v>473</v>
      </c>
      <c r="B3620" s="56"/>
      <c r="C3620" s="56" t="s">
        <v>1204</v>
      </c>
      <c r="D3620" s="56" t="s">
        <v>1205</v>
      </c>
      <c r="E3620" s="56" t="s">
        <v>53</v>
      </c>
      <c r="F3620" s="56" t="s">
        <v>54</v>
      </c>
      <c r="G3620" s="56"/>
      <c r="H3620" s="56"/>
      <c r="I3620" s="56" t="s">
        <v>37</v>
      </c>
      <c r="J3620" s="56">
        <v>14</v>
      </c>
      <c r="K3620" s="56" t="s">
        <v>52</v>
      </c>
      <c r="L3620" s="56"/>
      <c r="M3620" s="56" t="str">
        <f t="shared" si="112"/>
        <v>TB_MEM_MEM_MM_SALE.REG_DTM</v>
      </c>
      <c r="N3620" s="54" t="str">
        <f t="shared" si="113"/>
        <v>회원월구매^TB_MEM_MEM_MM_SALE^등록일시^REG_DTM^^VARCHAR2^14^Y^</v>
      </c>
    </row>
    <row r="3621" spans="1:14" x14ac:dyDescent="0.25">
      <c r="A3621" s="56" t="s">
        <v>473</v>
      </c>
      <c r="B3621" s="56"/>
      <c r="C3621" s="56" t="s">
        <v>1204</v>
      </c>
      <c r="D3621" s="56" t="s">
        <v>1205</v>
      </c>
      <c r="E3621" s="56" t="s">
        <v>55</v>
      </c>
      <c r="F3621" s="56" t="s">
        <v>56</v>
      </c>
      <c r="G3621" s="56"/>
      <c r="H3621" s="56"/>
      <c r="I3621" s="56" t="s">
        <v>37</v>
      </c>
      <c r="J3621" s="56">
        <v>32</v>
      </c>
      <c r="K3621" s="56" t="s">
        <v>52</v>
      </c>
      <c r="L3621" s="56"/>
      <c r="M3621" s="56" t="str">
        <f t="shared" si="112"/>
        <v>TB_MEM_MEM_MM_SALE.REGR_ID</v>
      </c>
      <c r="N3621" s="54" t="str">
        <f t="shared" si="113"/>
        <v>회원월구매^TB_MEM_MEM_MM_SALE^등록자ID^REGR_ID^^VARCHAR2^32^Y^</v>
      </c>
    </row>
    <row r="3622" spans="1:14" x14ac:dyDescent="0.25">
      <c r="A3622" s="56" t="s">
        <v>473</v>
      </c>
      <c r="B3622" s="56"/>
      <c r="C3622" s="56" t="s">
        <v>1204</v>
      </c>
      <c r="D3622" s="56" t="s">
        <v>1205</v>
      </c>
      <c r="E3622" s="56" t="s">
        <v>57</v>
      </c>
      <c r="F3622" s="56" t="s">
        <v>58</v>
      </c>
      <c r="G3622" s="56"/>
      <c r="H3622" s="56"/>
      <c r="I3622" s="56" t="s">
        <v>37</v>
      </c>
      <c r="J3622" s="56">
        <v>14</v>
      </c>
      <c r="K3622" s="56" t="s">
        <v>52</v>
      </c>
      <c r="L3622" s="56"/>
      <c r="M3622" s="56" t="str">
        <f t="shared" si="112"/>
        <v>TB_MEM_MEM_MM_SALE.MOD_DTM</v>
      </c>
      <c r="N3622" s="54" t="str">
        <f t="shared" si="113"/>
        <v>회원월구매^TB_MEM_MEM_MM_SALE^수정일시^MOD_DTM^^VARCHAR2^14^Y^</v>
      </c>
    </row>
    <row r="3623" spans="1:14" x14ac:dyDescent="0.25">
      <c r="A3623" s="56" t="s">
        <v>473</v>
      </c>
      <c r="B3623" s="56"/>
      <c r="C3623" s="56" t="s">
        <v>1204</v>
      </c>
      <c r="D3623" s="56" t="s">
        <v>1205</v>
      </c>
      <c r="E3623" s="56" t="s">
        <v>59</v>
      </c>
      <c r="F3623" s="56" t="s">
        <v>60</v>
      </c>
      <c r="G3623" s="56"/>
      <c r="H3623" s="56"/>
      <c r="I3623" s="56" t="s">
        <v>37</v>
      </c>
      <c r="J3623" s="56">
        <v>32</v>
      </c>
      <c r="K3623" s="56" t="s">
        <v>52</v>
      </c>
      <c r="L3623" s="56"/>
      <c r="M3623" s="56" t="str">
        <f t="shared" si="112"/>
        <v>TB_MEM_MEM_MM_SALE.MODR_ID</v>
      </c>
      <c r="N3623" s="54" t="str">
        <f t="shared" si="113"/>
        <v>회원월구매^TB_MEM_MEM_MM_SALE^수정자ID^MODR_ID^^VARCHAR2^32^Y^</v>
      </c>
    </row>
    <row r="3624" spans="1:14" x14ac:dyDescent="0.25">
      <c r="A3624" s="56" t="s">
        <v>473</v>
      </c>
      <c r="B3624" s="56"/>
      <c r="C3624" s="56" t="s">
        <v>1206</v>
      </c>
      <c r="D3624" s="56" t="s">
        <v>1207</v>
      </c>
      <c r="E3624" s="56" t="s">
        <v>1458</v>
      </c>
      <c r="F3624" s="56" t="s">
        <v>1459</v>
      </c>
      <c r="G3624" s="56" t="s">
        <v>52</v>
      </c>
      <c r="H3624" s="56"/>
      <c r="I3624" s="56" t="s">
        <v>37</v>
      </c>
      <c r="J3624" s="56">
        <v>6</v>
      </c>
      <c r="K3624" s="56" t="s">
        <v>52</v>
      </c>
      <c r="L3624" s="56"/>
      <c r="M3624" s="56" t="str">
        <f t="shared" si="112"/>
        <v>TB_MEM_MEM_MM_SALE_ITEM.SALES_YM</v>
      </c>
      <c r="N3624" s="54" t="str">
        <f t="shared" si="113"/>
        <v>회원월구매품목^TB_MEM_MEM_MM_SALE_ITEM^매출년월^SALES_YM^Y^VARCHAR2^6^Y^</v>
      </c>
    </row>
    <row r="3625" spans="1:14" x14ac:dyDescent="0.25">
      <c r="A3625" s="56" t="s">
        <v>473</v>
      </c>
      <c r="B3625" s="56"/>
      <c r="C3625" s="56" t="s">
        <v>1206</v>
      </c>
      <c r="D3625" s="56" t="s">
        <v>1207</v>
      </c>
      <c r="E3625" s="56" t="s">
        <v>472</v>
      </c>
      <c r="F3625" s="56" t="s">
        <v>64</v>
      </c>
      <c r="G3625" s="56" t="s">
        <v>52</v>
      </c>
      <c r="H3625" s="56"/>
      <c r="I3625" s="56" t="s">
        <v>37</v>
      </c>
      <c r="J3625" s="56">
        <v>10</v>
      </c>
      <c r="K3625" s="56" t="s">
        <v>52</v>
      </c>
      <c r="L3625" s="56"/>
      <c r="M3625" s="56" t="str">
        <f t="shared" si="112"/>
        <v>TB_MEM_MEM_MM_SALE_ITEM.SHOP_CD</v>
      </c>
      <c r="N3625" s="54" t="str">
        <f t="shared" si="113"/>
        <v>회원월구매품목^TB_MEM_MEM_MM_SALE_ITEM^매장코드^SHOP_CD^Y^VARCHAR2^10^Y^</v>
      </c>
    </row>
    <row r="3626" spans="1:14" x14ac:dyDescent="0.25">
      <c r="A3626" s="56" t="s">
        <v>473</v>
      </c>
      <c r="B3626" s="56"/>
      <c r="C3626" s="56" t="s">
        <v>1206</v>
      </c>
      <c r="D3626" s="56" t="s">
        <v>1207</v>
      </c>
      <c r="E3626" s="56" t="s">
        <v>829</v>
      </c>
      <c r="F3626" s="56" t="s">
        <v>838</v>
      </c>
      <c r="G3626" s="56" t="s">
        <v>52</v>
      </c>
      <c r="H3626" s="56"/>
      <c r="I3626" s="56" t="s">
        <v>37</v>
      </c>
      <c r="J3626" s="56">
        <v>20</v>
      </c>
      <c r="K3626" s="56" t="s">
        <v>52</v>
      </c>
      <c r="L3626" s="56"/>
      <c r="M3626" s="56" t="str">
        <f t="shared" si="112"/>
        <v>TB_MEM_MEM_MM_SALE_ITEM.ITEM_CD</v>
      </c>
      <c r="N3626" s="54" t="str">
        <f t="shared" si="113"/>
        <v>회원월구매품목^TB_MEM_MEM_MM_SALE_ITEM^품목코드^ITEM_CD^Y^VARCHAR2^20^Y^</v>
      </c>
    </row>
    <row r="3627" spans="1:14" x14ac:dyDescent="0.25">
      <c r="A3627" s="56" t="s">
        <v>473</v>
      </c>
      <c r="B3627" s="56"/>
      <c r="C3627" s="56" t="s">
        <v>1206</v>
      </c>
      <c r="D3627" s="56" t="s">
        <v>1207</v>
      </c>
      <c r="E3627" s="56" t="s">
        <v>882</v>
      </c>
      <c r="F3627" s="56" t="s">
        <v>889</v>
      </c>
      <c r="G3627" s="56" t="s">
        <v>52</v>
      </c>
      <c r="H3627" s="56"/>
      <c r="I3627" s="56" t="s">
        <v>37</v>
      </c>
      <c r="J3627" s="56">
        <v>20</v>
      </c>
      <c r="K3627" s="56" t="s">
        <v>52</v>
      </c>
      <c r="L3627" s="56"/>
      <c r="M3627" s="56" t="str">
        <f t="shared" si="112"/>
        <v>TB_MEM_MEM_MM_SALE_ITEM.MEM_NO</v>
      </c>
      <c r="N3627" s="54" t="str">
        <f t="shared" si="113"/>
        <v>회원월구매품목^TB_MEM_MEM_MM_SALE_ITEM^회원번호^MEM_NO^Y^VARCHAR2^20^Y^</v>
      </c>
    </row>
    <row r="3628" spans="1:14" x14ac:dyDescent="0.25">
      <c r="A3628" s="56" t="s">
        <v>473</v>
      </c>
      <c r="B3628" s="56"/>
      <c r="C3628" s="56" t="s">
        <v>1206</v>
      </c>
      <c r="D3628" s="56" t="s">
        <v>1207</v>
      </c>
      <c r="E3628" s="56" t="s">
        <v>850</v>
      </c>
      <c r="F3628" s="56" t="s">
        <v>474</v>
      </c>
      <c r="G3628" s="56" t="s">
        <v>52</v>
      </c>
      <c r="H3628" s="56"/>
      <c r="I3628" s="56" t="s">
        <v>37</v>
      </c>
      <c r="J3628" s="56">
        <v>10</v>
      </c>
      <c r="K3628" s="56" t="s">
        <v>52</v>
      </c>
      <c r="L3628" s="56" t="s">
        <v>3100</v>
      </c>
      <c r="M3628" s="56" t="str">
        <f t="shared" si="112"/>
        <v>TB_MEM_MEM_MM_SALE_ITEM.MEM_GRADE_CD</v>
      </c>
      <c r="N3628" s="54" t="str">
        <f t="shared" si="113"/>
        <v>회원월구매품목^TB_MEM_MEM_MM_SALE_ITEM^회원등급코드^MEM_GRADE_CD^Y^VARCHAR2^10^Y^'G'</v>
      </c>
    </row>
    <row r="3629" spans="1:14" x14ac:dyDescent="0.25">
      <c r="A3629" s="56" t="s">
        <v>473</v>
      </c>
      <c r="B3629" s="56"/>
      <c r="C3629" s="56" t="s">
        <v>1206</v>
      </c>
      <c r="D3629" s="56" t="s">
        <v>1207</v>
      </c>
      <c r="E3629" s="56" t="s">
        <v>2353</v>
      </c>
      <c r="F3629" s="56" t="s">
        <v>2354</v>
      </c>
      <c r="G3629" s="56"/>
      <c r="H3629" s="56"/>
      <c r="I3629" s="56" t="s">
        <v>37</v>
      </c>
      <c r="J3629" s="56">
        <v>1</v>
      </c>
      <c r="K3629" s="56" t="s">
        <v>52</v>
      </c>
      <c r="L3629" s="56" t="s">
        <v>1496</v>
      </c>
      <c r="M3629" s="56" t="str">
        <f t="shared" si="112"/>
        <v>TB_MEM_MEM_MM_SALE_ITEM.NEW_YN</v>
      </c>
      <c r="N3629" s="54" t="str">
        <f t="shared" si="113"/>
        <v>회원월구매품목^TB_MEM_MEM_MM_SALE_ITEM^신규여부^NEW_YN^^VARCHAR2^1^Y^'N'</v>
      </c>
    </row>
    <row r="3630" spans="1:14" x14ac:dyDescent="0.25">
      <c r="A3630" s="56" t="s">
        <v>473</v>
      </c>
      <c r="B3630" s="56"/>
      <c r="C3630" s="56" t="s">
        <v>1206</v>
      </c>
      <c r="D3630" s="56" t="s">
        <v>1207</v>
      </c>
      <c r="E3630" s="56" t="s">
        <v>485</v>
      </c>
      <c r="F3630" s="56" t="s">
        <v>492</v>
      </c>
      <c r="G3630" s="56"/>
      <c r="H3630" s="56"/>
      <c r="I3630" s="56" t="s">
        <v>110</v>
      </c>
      <c r="J3630" s="56" t="s">
        <v>476</v>
      </c>
      <c r="K3630" s="56" t="s">
        <v>52</v>
      </c>
      <c r="L3630" s="56">
        <v>0</v>
      </c>
      <c r="M3630" s="56" t="str">
        <f t="shared" si="112"/>
        <v>TB_MEM_MEM_MM_SALE_ITEM.SALES_TOT_AMT</v>
      </c>
      <c r="N3630" s="54" t="str">
        <f t="shared" si="113"/>
        <v>회원월구매품목^TB_MEM_MEM_MM_SALE_ITEM^매출총금액^SALES_TOT_AMT^^NUMBER^20,5^Y^0</v>
      </c>
    </row>
    <row r="3631" spans="1:14" x14ac:dyDescent="0.25">
      <c r="A3631" s="56" t="s">
        <v>473</v>
      </c>
      <c r="B3631" s="56"/>
      <c r="C3631" s="56" t="s">
        <v>1206</v>
      </c>
      <c r="D3631" s="56" t="s">
        <v>1207</v>
      </c>
      <c r="E3631" s="56" t="s">
        <v>486</v>
      </c>
      <c r="F3631" s="56" t="s">
        <v>493</v>
      </c>
      <c r="G3631" s="56"/>
      <c r="H3631" s="56"/>
      <c r="I3631" s="56" t="s">
        <v>110</v>
      </c>
      <c r="J3631" s="56" t="s">
        <v>476</v>
      </c>
      <c r="K3631" s="56" t="s">
        <v>52</v>
      </c>
      <c r="L3631" s="56">
        <v>0</v>
      </c>
      <c r="M3631" s="56" t="str">
        <f t="shared" si="112"/>
        <v>TB_MEM_MEM_MM_SALE_ITEM.SALES_AMT</v>
      </c>
      <c r="N3631" s="54" t="str">
        <f t="shared" si="113"/>
        <v>회원월구매품목^TB_MEM_MEM_MM_SALE_ITEM^매출금액^SALES_AMT^^NUMBER^20,5^Y^0</v>
      </c>
    </row>
    <row r="3632" spans="1:14" x14ac:dyDescent="0.25">
      <c r="A3632" s="56" t="s">
        <v>473</v>
      </c>
      <c r="B3632" s="56"/>
      <c r="C3632" s="56" t="s">
        <v>1206</v>
      </c>
      <c r="D3632" s="56" t="s">
        <v>1207</v>
      </c>
      <c r="E3632" s="56" t="s">
        <v>487</v>
      </c>
      <c r="F3632" s="56" t="s">
        <v>494</v>
      </c>
      <c r="G3632" s="56"/>
      <c r="H3632" s="56"/>
      <c r="I3632" s="56" t="s">
        <v>110</v>
      </c>
      <c r="J3632" s="56" t="s">
        <v>476</v>
      </c>
      <c r="K3632" s="56" t="s">
        <v>52</v>
      </c>
      <c r="L3632" s="56">
        <v>0</v>
      </c>
      <c r="M3632" s="56" t="str">
        <f t="shared" si="112"/>
        <v>TB_MEM_MEM_MM_SALE_ITEM.SALES_SUPP_AMT</v>
      </c>
      <c r="N3632" s="54" t="str">
        <f t="shared" si="113"/>
        <v>회원월구매품목^TB_MEM_MEM_MM_SALE_ITEM^매출공급금액^SALES_SUPP_AMT^^NUMBER^20,5^Y^0</v>
      </c>
    </row>
    <row r="3633" spans="1:14" x14ac:dyDescent="0.25">
      <c r="A3633" s="56" t="s">
        <v>473</v>
      </c>
      <c r="B3633" s="56"/>
      <c r="C3633" s="56" t="s">
        <v>1206</v>
      </c>
      <c r="D3633" s="56" t="s">
        <v>1207</v>
      </c>
      <c r="E3633" s="56" t="s">
        <v>1760</v>
      </c>
      <c r="F3633" s="56" t="s">
        <v>1761</v>
      </c>
      <c r="G3633" s="56"/>
      <c r="H3633" s="56"/>
      <c r="I3633" s="56" t="s">
        <v>110</v>
      </c>
      <c r="J3633" s="56" t="s">
        <v>476</v>
      </c>
      <c r="K3633" s="56" t="s">
        <v>52</v>
      </c>
      <c r="L3633" s="56">
        <v>0</v>
      </c>
      <c r="M3633" s="56" t="str">
        <f t="shared" ref="M3633:M3696" si="114">CONCATENATE(D3633,".",F3633)</f>
        <v>TB_MEM_MEM_MM_SALE_ITEM.SALES_VAT</v>
      </c>
      <c r="N3633" s="54" t="str">
        <f t="shared" si="113"/>
        <v>회원월구매품목^TB_MEM_MEM_MM_SALE_ITEM^매출부가세액^SALES_VAT^^NUMBER^20,5^Y^0</v>
      </c>
    </row>
    <row r="3634" spans="1:14" x14ac:dyDescent="0.25">
      <c r="A3634" s="56" t="s">
        <v>473</v>
      </c>
      <c r="B3634" s="56"/>
      <c r="C3634" s="56" t="s">
        <v>1206</v>
      </c>
      <c r="D3634" s="56" t="s">
        <v>1207</v>
      </c>
      <c r="E3634" s="56" t="s">
        <v>488</v>
      </c>
      <c r="F3634" s="56" t="s">
        <v>495</v>
      </c>
      <c r="G3634" s="56"/>
      <c r="H3634" s="56"/>
      <c r="I3634" s="56" t="s">
        <v>110</v>
      </c>
      <c r="J3634" s="56" t="s">
        <v>476</v>
      </c>
      <c r="K3634" s="56" t="s">
        <v>52</v>
      </c>
      <c r="L3634" s="56">
        <v>0</v>
      </c>
      <c r="M3634" s="56" t="str">
        <f t="shared" si="114"/>
        <v>TB_MEM_MEM_MM_SALE_ITEM.DC_AMT</v>
      </c>
      <c r="N3634" s="54" t="str">
        <f t="shared" si="113"/>
        <v>회원월구매품목^TB_MEM_MEM_MM_SALE_ITEM^할인금액^DC_AMT^^NUMBER^20,5^Y^0</v>
      </c>
    </row>
    <row r="3635" spans="1:14" x14ac:dyDescent="0.25">
      <c r="A3635" s="56" t="s">
        <v>473</v>
      </c>
      <c r="B3635" s="56"/>
      <c r="C3635" s="56" t="s">
        <v>1206</v>
      </c>
      <c r="D3635" s="56" t="s">
        <v>1207</v>
      </c>
      <c r="E3635" s="56" t="s">
        <v>638</v>
      </c>
      <c r="F3635" s="56" t="s">
        <v>559</v>
      </c>
      <c r="G3635" s="56"/>
      <c r="H3635" s="56"/>
      <c r="I3635" s="56" t="s">
        <v>110</v>
      </c>
      <c r="J3635" s="56" t="s">
        <v>476</v>
      </c>
      <c r="K3635" s="56" t="s">
        <v>52</v>
      </c>
      <c r="L3635" s="56">
        <v>0</v>
      </c>
      <c r="M3635" s="56" t="str">
        <f t="shared" si="114"/>
        <v>TB_MEM_MEM_MM_SALE_ITEM.NOR_DC_AMT</v>
      </c>
      <c r="N3635" s="54" t="str">
        <f t="shared" si="113"/>
        <v>회원월구매품목^TB_MEM_MEM_MM_SALE_ITEM^정상할인금액^NOR_DC_AMT^^NUMBER^20,5^Y^0</v>
      </c>
    </row>
    <row r="3636" spans="1:14" x14ac:dyDescent="0.25">
      <c r="A3636" s="56" t="s">
        <v>473</v>
      </c>
      <c r="B3636" s="56"/>
      <c r="C3636" s="56" t="s">
        <v>1206</v>
      </c>
      <c r="D3636" s="56" t="s">
        <v>1207</v>
      </c>
      <c r="E3636" s="56" t="s">
        <v>490</v>
      </c>
      <c r="F3636" s="56" t="s">
        <v>497</v>
      </c>
      <c r="G3636" s="56"/>
      <c r="H3636" s="56"/>
      <c r="I3636" s="56" t="s">
        <v>110</v>
      </c>
      <c r="J3636" s="56" t="s">
        <v>476</v>
      </c>
      <c r="K3636" s="56" t="s">
        <v>52</v>
      </c>
      <c r="L3636" s="56">
        <v>0</v>
      </c>
      <c r="M3636" s="56" t="str">
        <f t="shared" si="114"/>
        <v>TB_MEM_MEM_MM_SALE_ITEM.NON_SALES_DC_AMT</v>
      </c>
      <c r="N3636" s="54" t="str">
        <f t="shared" si="113"/>
        <v>회원월구매품목^TB_MEM_MEM_MM_SALE_ITEM^비매출할인금액^NON_SALES_DC_AMT^^NUMBER^20,5^Y^0</v>
      </c>
    </row>
    <row r="3637" spans="1:14" x14ac:dyDescent="0.25">
      <c r="A3637" s="56" t="s">
        <v>473</v>
      </c>
      <c r="B3637" s="56"/>
      <c r="C3637" s="56" t="s">
        <v>1206</v>
      </c>
      <c r="D3637" s="56" t="s">
        <v>1207</v>
      </c>
      <c r="E3637" s="56" t="s">
        <v>641</v>
      </c>
      <c r="F3637" s="56" t="s">
        <v>562</v>
      </c>
      <c r="G3637" s="56"/>
      <c r="H3637" s="56"/>
      <c r="I3637" s="56" t="s">
        <v>110</v>
      </c>
      <c r="J3637" s="56" t="s">
        <v>476</v>
      </c>
      <c r="K3637" s="56" t="s">
        <v>52</v>
      </c>
      <c r="L3637" s="56">
        <v>0</v>
      </c>
      <c r="M3637" s="56" t="str">
        <f t="shared" si="114"/>
        <v>TB_MEM_MEM_MM_SALE_ITEM.ALLI_DC_AMT</v>
      </c>
      <c r="N3637" s="54" t="str">
        <f t="shared" si="113"/>
        <v>회원월구매품목^TB_MEM_MEM_MM_SALE_ITEM^제휴할인금액^ALLI_DC_AMT^^NUMBER^20,5^Y^0</v>
      </c>
    </row>
    <row r="3638" spans="1:14" x14ac:dyDescent="0.25">
      <c r="A3638" s="56" t="s">
        <v>473</v>
      </c>
      <c r="B3638" s="56"/>
      <c r="C3638" s="56" t="s">
        <v>1206</v>
      </c>
      <c r="D3638" s="56" t="s">
        <v>1207</v>
      </c>
      <c r="E3638" s="56" t="s">
        <v>489</v>
      </c>
      <c r="F3638" s="56" t="s">
        <v>496</v>
      </c>
      <c r="G3638" s="56"/>
      <c r="H3638" s="56"/>
      <c r="I3638" s="56" t="s">
        <v>110</v>
      </c>
      <c r="J3638" s="56" t="s">
        <v>476</v>
      </c>
      <c r="K3638" s="56" t="s">
        <v>52</v>
      </c>
      <c r="L3638" s="56">
        <v>0</v>
      </c>
      <c r="M3638" s="56" t="str">
        <f t="shared" si="114"/>
        <v>TB_MEM_MEM_MM_SALE_ITEM.PROM_DC_AMT</v>
      </c>
      <c r="N3638" s="54" t="str">
        <f t="shared" si="113"/>
        <v>회원월구매품목^TB_MEM_MEM_MM_SALE_ITEM^프로모션할인금액^PROM_DC_AMT^^NUMBER^20,5^Y^0</v>
      </c>
    </row>
    <row r="3639" spans="1:14" x14ac:dyDescent="0.25">
      <c r="A3639" s="56" t="s">
        <v>473</v>
      </c>
      <c r="B3639" s="56"/>
      <c r="C3639" s="56" t="s">
        <v>1206</v>
      </c>
      <c r="D3639" s="56" t="s">
        <v>1207</v>
      </c>
      <c r="E3639" s="56" t="s">
        <v>2284</v>
      </c>
      <c r="F3639" s="56" t="s">
        <v>2285</v>
      </c>
      <c r="G3639" s="56"/>
      <c r="H3639" s="56"/>
      <c r="I3639" s="56" t="s">
        <v>110</v>
      </c>
      <c r="J3639" s="56" t="s">
        <v>476</v>
      </c>
      <c r="K3639" s="56" t="s">
        <v>52</v>
      </c>
      <c r="L3639" s="56">
        <v>0</v>
      </c>
      <c r="M3639" s="56" t="str">
        <f t="shared" si="114"/>
        <v>TB_MEM_MEM_MM_SALE_ITEM.PROM_PRESENT_AMT</v>
      </c>
      <c r="N3639" s="54" t="str">
        <f t="shared" si="113"/>
        <v>회원월구매품목^TB_MEM_MEM_MM_SALE_ITEM^프로모션증정금액^PROM_PRESENT_AMT^^NUMBER^20,5^Y^0</v>
      </c>
    </row>
    <row r="3640" spans="1:14" x14ac:dyDescent="0.25">
      <c r="A3640" s="56" t="s">
        <v>473</v>
      </c>
      <c r="B3640" s="56"/>
      <c r="C3640" s="56" t="s">
        <v>1206</v>
      </c>
      <c r="D3640" s="56" t="s">
        <v>1207</v>
      </c>
      <c r="E3640" s="56" t="s">
        <v>644</v>
      </c>
      <c r="F3640" s="56" t="s">
        <v>565</v>
      </c>
      <c r="G3640" s="56"/>
      <c r="H3640" s="56"/>
      <c r="I3640" s="56" t="s">
        <v>110</v>
      </c>
      <c r="J3640" s="56" t="s">
        <v>476</v>
      </c>
      <c r="K3640" s="56" t="s">
        <v>52</v>
      </c>
      <c r="L3640" s="56">
        <v>0</v>
      </c>
      <c r="M3640" s="56" t="str">
        <f t="shared" si="114"/>
        <v>TB_MEM_MEM_MM_SALE_ITEM.COUP_DC_AMT</v>
      </c>
      <c r="N3640" s="54" t="str">
        <f t="shared" si="113"/>
        <v>회원월구매품목^TB_MEM_MEM_MM_SALE_ITEM^쿠폰할인금액^COUP_DC_AMT^^NUMBER^20,5^Y^0</v>
      </c>
    </row>
    <row r="3641" spans="1:14" x14ac:dyDescent="0.25">
      <c r="A3641" s="56" t="s">
        <v>473</v>
      </c>
      <c r="B3641" s="56"/>
      <c r="C3641" s="56" t="s">
        <v>1206</v>
      </c>
      <c r="D3641" s="56" t="s">
        <v>1207</v>
      </c>
      <c r="E3641" s="56" t="s">
        <v>646</v>
      </c>
      <c r="F3641" s="56" t="s">
        <v>567</v>
      </c>
      <c r="G3641" s="56"/>
      <c r="H3641" s="56"/>
      <c r="I3641" s="56" t="s">
        <v>110</v>
      </c>
      <c r="J3641" s="56" t="s">
        <v>476</v>
      </c>
      <c r="K3641" s="56" t="s">
        <v>52</v>
      </c>
      <c r="L3641" s="56">
        <v>0</v>
      </c>
      <c r="M3641" s="56" t="str">
        <f t="shared" si="114"/>
        <v>TB_MEM_MEM_MM_SALE_ITEM.CUST_DC_AMT</v>
      </c>
      <c r="N3641" s="54" t="str">
        <f t="shared" si="113"/>
        <v>회원월구매품목^TB_MEM_MEM_MM_SALE_ITEM^고객할인금액^CUST_DC_AMT^^NUMBER^20,5^Y^0</v>
      </c>
    </row>
    <row r="3642" spans="1:14" x14ac:dyDescent="0.25">
      <c r="A3642" s="56" t="s">
        <v>473</v>
      </c>
      <c r="B3642" s="56"/>
      <c r="C3642" s="56" t="s">
        <v>1206</v>
      </c>
      <c r="D3642" s="56" t="s">
        <v>1207</v>
      </c>
      <c r="E3642" s="56" t="s">
        <v>2254</v>
      </c>
      <c r="F3642" s="56" t="s">
        <v>2255</v>
      </c>
      <c r="G3642" s="56"/>
      <c r="H3642" s="56"/>
      <c r="I3642" s="56" t="s">
        <v>110</v>
      </c>
      <c r="J3642" s="56" t="s">
        <v>476</v>
      </c>
      <c r="K3642" s="56" t="s">
        <v>52</v>
      </c>
      <c r="L3642" s="56">
        <v>0</v>
      </c>
      <c r="M3642" s="56" t="str">
        <f t="shared" si="114"/>
        <v>TB_MEM_MEM_MM_SALE_ITEM.ACC_POINT_AMT</v>
      </c>
      <c r="N3642" s="54" t="str">
        <f t="shared" si="113"/>
        <v>회원월구매품목^TB_MEM_MEM_MM_SALE_ITEM^적립포인트금액^ACC_POINT_AMT^^NUMBER^20,5^Y^0</v>
      </c>
    </row>
    <row r="3643" spans="1:14" x14ac:dyDescent="0.25">
      <c r="A3643" s="56" t="s">
        <v>473</v>
      </c>
      <c r="B3643" s="56"/>
      <c r="C3643" s="56" t="s">
        <v>1206</v>
      </c>
      <c r="D3643" s="56" t="s">
        <v>1207</v>
      </c>
      <c r="E3643" s="56" t="s">
        <v>3105</v>
      </c>
      <c r="F3643" s="56" t="s">
        <v>2407</v>
      </c>
      <c r="G3643" s="56"/>
      <c r="H3643" s="56"/>
      <c r="I3643" s="56" t="s">
        <v>110</v>
      </c>
      <c r="J3643" s="56" t="s">
        <v>476</v>
      </c>
      <c r="K3643" s="56" t="s">
        <v>52</v>
      </c>
      <c r="L3643" s="56">
        <v>0</v>
      </c>
      <c r="M3643" s="56" t="str">
        <f t="shared" si="114"/>
        <v>TB_MEM_MEM_MM_SALE_ITEM.USE_POINT_AMT</v>
      </c>
      <c r="N3643" s="54" t="str">
        <f t="shared" si="113"/>
        <v>회원월구매품목^TB_MEM_MEM_MM_SALE_ITEM^사용립포인트금액^USE_POINT_AMT^^NUMBER^20,5^Y^0</v>
      </c>
    </row>
    <row r="3644" spans="1:14" x14ac:dyDescent="0.25">
      <c r="A3644" s="56" t="s">
        <v>473</v>
      </c>
      <c r="B3644" s="56"/>
      <c r="C3644" s="56" t="s">
        <v>1206</v>
      </c>
      <c r="D3644" s="56" t="s">
        <v>1207</v>
      </c>
      <c r="E3644" s="56" t="s">
        <v>2256</v>
      </c>
      <c r="F3644" s="56" t="s">
        <v>2257</v>
      </c>
      <c r="G3644" s="56"/>
      <c r="H3644" s="56"/>
      <c r="I3644" s="56" t="s">
        <v>110</v>
      </c>
      <c r="J3644" s="56" t="s">
        <v>476</v>
      </c>
      <c r="K3644" s="56" t="s">
        <v>52</v>
      </c>
      <c r="L3644" s="56">
        <v>0</v>
      </c>
      <c r="M3644" s="56" t="str">
        <f t="shared" si="114"/>
        <v>TB_MEM_MEM_MM_SALE_ITEM.BILL_CNT</v>
      </c>
      <c r="N3644" s="54" t="str">
        <f t="shared" si="113"/>
        <v>회원월구매품목^TB_MEM_MEM_MM_SALE_ITEM^영수증건수^BILL_CNT^^NUMBER^20,5^Y^0</v>
      </c>
    </row>
    <row r="3645" spans="1:14" x14ac:dyDescent="0.25">
      <c r="A3645" s="56" t="s">
        <v>473</v>
      </c>
      <c r="B3645" s="56"/>
      <c r="C3645" s="56" t="s">
        <v>1206</v>
      </c>
      <c r="D3645" s="56" t="s">
        <v>1207</v>
      </c>
      <c r="E3645" s="56" t="s">
        <v>1141</v>
      </c>
      <c r="F3645" s="56" t="s">
        <v>1142</v>
      </c>
      <c r="G3645" s="56"/>
      <c r="H3645" s="56"/>
      <c r="I3645" s="56" t="s">
        <v>110</v>
      </c>
      <c r="J3645" s="56" t="s">
        <v>476</v>
      </c>
      <c r="K3645" s="56" t="s">
        <v>52</v>
      </c>
      <c r="L3645" s="56">
        <v>0</v>
      </c>
      <c r="M3645" s="56" t="str">
        <f t="shared" si="114"/>
        <v>TB_MEM_MEM_MM_SALE_ITEM.SALES_QTY</v>
      </c>
      <c r="N3645" s="54" t="str">
        <f t="shared" si="113"/>
        <v>회원월구매품목^TB_MEM_MEM_MM_SALE_ITEM^매출수량^SALES_QTY^^NUMBER^20,5^Y^0</v>
      </c>
    </row>
    <row r="3646" spans="1:14" x14ac:dyDescent="0.25">
      <c r="A3646" s="56" t="s">
        <v>473</v>
      </c>
      <c r="B3646" s="56"/>
      <c r="C3646" s="56" t="s">
        <v>1206</v>
      </c>
      <c r="D3646" s="56" t="s">
        <v>1207</v>
      </c>
      <c r="E3646" s="56" t="s">
        <v>2297</v>
      </c>
      <c r="F3646" s="56" t="s">
        <v>2298</v>
      </c>
      <c r="G3646" s="56"/>
      <c r="H3646" s="56"/>
      <c r="I3646" s="56" t="s">
        <v>110</v>
      </c>
      <c r="J3646" s="56" t="s">
        <v>476</v>
      </c>
      <c r="K3646" s="56" t="s">
        <v>52</v>
      </c>
      <c r="L3646" s="56">
        <v>0</v>
      </c>
      <c r="M3646" s="56" t="str">
        <f t="shared" si="114"/>
        <v>TB_MEM_MEM_MM_SALE_ITEM.PROM_DC_QTY</v>
      </c>
      <c r="N3646" s="54" t="str">
        <f t="shared" si="113"/>
        <v>회원월구매품목^TB_MEM_MEM_MM_SALE_ITEM^프로모션할인수량^PROM_DC_QTY^^NUMBER^20,5^Y^0</v>
      </c>
    </row>
    <row r="3647" spans="1:14" x14ac:dyDescent="0.25">
      <c r="A3647" s="56" t="s">
        <v>473</v>
      </c>
      <c r="B3647" s="56"/>
      <c r="C3647" s="56" t="s">
        <v>1206</v>
      </c>
      <c r="D3647" s="56" t="s">
        <v>1207</v>
      </c>
      <c r="E3647" s="56" t="s">
        <v>833</v>
      </c>
      <c r="F3647" s="56" t="s">
        <v>842</v>
      </c>
      <c r="G3647" s="56"/>
      <c r="H3647" s="56"/>
      <c r="I3647" s="56" t="s">
        <v>110</v>
      </c>
      <c r="J3647" s="56" t="s">
        <v>476</v>
      </c>
      <c r="K3647" s="56" t="s">
        <v>52</v>
      </c>
      <c r="L3647" s="56">
        <v>0</v>
      </c>
      <c r="M3647" s="56" t="str">
        <f t="shared" si="114"/>
        <v>TB_MEM_MEM_MM_SALE_ITEM.PROM_PRESENT_QTY</v>
      </c>
      <c r="N3647" s="54" t="str">
        <f t="shared" si="113"/>
        <v>회원월구매품목^TB_MEM_MEM_MM_SALE_ITEM^프로모션증정수량^PROM_PRESENT_QTY^^NUMBER^20,5^Y^0</v>
      </c>
    </row>
    <row r="3648" spans="1:14" x14ac:dyDescent="0.25">
      <c r="A3648" s="56" t="s">
        <v>473</v>
      </c>
      <c r="B3648" s="56"/>
      <c r="C3648" s="56" t="s">
        <v>1206</v>
      </c>
      <c r="D3648" s="56" t="s">
        <v>1207</v>
      </c>
      <c r="E3648" s="56" t="s">
        <v>1139</v>
      </c>
      <c r="F3648" s="56" t="s">
        <v>1140</v>
      </c>
      <c r="G3648" s="56"/>
      <c r="H3648" s="56"/>
      <c r="I3648" s="56" t="s">
        <v>110</v>
      </c>
      <c r="J3648" s="56" t="s">
        <v>476</v>
      </c>
      <c r="K3648" s="56" t="s">
        <v>52</v>
      </c>
      <c r="L3648" s="56">
        <v>0</v>
      </c>
      <c r="M3648" s="56" t="str">
        <f t="shared" si="114"/>
        <v>TB_MEM_MEM_MM_SALE_ITEM.NON_SALES_QTY</v>
      </c>
      <c r="N3648" s="54" t="str">
        <f t="shared" si="113"/>
        <v>회원월구매품목^TB_MEM_MEM_MM_SALE_ITEM^비매출수량^NON_SALES_QTY^^NUMBER^20,5^Y^0</v>
      </c>
    </row>
    <row r="3649" spans="1:14" x14ac:dyDescent="0.25">
      <c r="A3649" s="56" t="s">
        <v>473</v>
      </c>
      <c r="B3649" s="56"/>
      <c r="C3649" s="56" t="s">
        <v>1206</v>
      </c>
      <c r="D3649" s="56" t="s">
        <v>1207</v>
      </c>
      <c r="E3649" s="56" t="s">
        <v>606</v>
      </c>
      <c r="F3649" s="56" t="s">
        <v>527</v>
      </c>
      <c r="G3649" s="56"/>
      <c r="H3649" s="56"/>
      <c r="I3649" s="56" t="s">
        <v>110</v>
      </c>
      <c r="J3649" s="56" t="s">
        <v>476</v>
      </c>
      <c r="K3649" s="56" t="s">
        <v>52</v>
      </c>
      <c r="L3649" s="56">
        <v>0</v>
      </c>
      <c r="M3649" s="56" t="str">
        <f t="shared" si="114"/>
        <v>TB_MEM_MEM_MM_SALE_ITEM.CNCL_CNT</v>
      </c>
      <c r="N3649" s="54" t="str">
        <f t="shared" si="113"/>
        <v>회원월구매품목^TB_MEM_MEM_MM_SALE_ITEM^취소건수^CNCL_CNT^^NUMBER^20,5^Y^0</v>
      </c>
    </row>
    <row r="3650" spans="1:14" x14ac:dyDescent="0.25">
      <c r="A3650" s="56" t="s">
        <v>473</v>
      </c>
      <c r="B3650" s="56"/>
      <c r="C3650" s="56" t="s">
        <v>1206</v>
      </c>
      <c r="D3650" s="56" t="s">
        <v>1207</v>
      </c>
      <c r="E3650" s="56" t="s">
        <v>2307</v>
      </c>
      <c r="F3650" s="56" t="s">
        <v>843</v>
      </c>
      <c r="G3650" s="56"/>
      <c r="H3650" s="56"/>
      <c r="I3650" s="56" t="s">
        <v>110</v>
      </c>
      <c r="J3650" s="56" t="s">
        <v>476</v>
      </c>
      <c r="K3650" s="56" t="s">
        <v>52</v>
      </c>
      <c r="L3650" s="56">
        <v>0</v>
      </c>
      <c r="M3650" s="56" t="str">
        <f t="shared" si="114"/>
        <v>TB_MEM_MEM_MM_SALE_ITEM.SALES_CNCL_QTY</v>
      </c>
      <c r="N3650" s="54" t="str">
        <f t="shared" si="113"/>
        <v>회원월구매품목^TB_MEM_MEM_MM_SALE_ITEM^매출취소수량^SALES_CNCL_QTY^^NUMBER^20,5^Y^0</v>
      </c>
    </row>
    <row r="3651" spans="1:14" x14ac:dyDescent="0.25">
      <c r="A3651" s="56" t="s">
        <v>473</v>
      </c>
      <c r="B3651" s="56"/>
      <c r="C3651" s="56" t="s">
        <v>1206</v>
      </c>
      <c r="D3651" s="56" t="s">
        <v>1207</v>
      </c>
      <c r="E3651" s="56" t="s">
        <v>2268</v>
      </c>
      <c r="F3651" s="56" t="s">
        <v>2269</v>
      </c>
      <c r="G3651" s="56"/>
      <c r="H3651" s="56"/>
      <c r="I3651" s="56" t="s">
        <v>110</v>
      </c>
      <c r="J3651" s="56" t="s">
        <v>476</v>
      </c>
      <c r="K3651" s="56" t="s">
        <v>52</v>
      </c>
      <c r="L3651" s="56">
        <v>0</v>
      </c>
      <c r="M3651" s="56" t="str">
        <f t="shared" si="114"/>
        <v>TB_MEM_MEM_MM_SALE_ITEM.SALES_CNCL_TOT_AMT</v>
      </c>
      <c r="N3651" s="54" t="str">
        <f t="shared" ref="N3651:N3714" si="115">SUBSTITUTE(CONCATENATE(C3651,"^",D3651,"^",E3651,"^",F3651,"^",G3651,"^",I3651,"^",J3651,"^",K3651,"^",TRIM(L3651)),"~","-")</f>
        <v>회원월구매품목^TB_MEM_MEM_MM_SALE_ITEM^매출취소총금액^SALES_CNCL_TOT_AMT^^NUMBER^20,5^Y^0</v>
      </c>
    </row>
    <row r="3652" spans="1:14" x14ac:dyDescent="0.25">
      <c r="A3652" s="56" t="s">
        <v>473</v>
      </c>
      <c r="B3652" s="56"/>
      <c r="C3652" s="56" t="s">
        <v>1206</v>
      </c>
      <c r="D3652" s="56" t="s">
        <v>1207</v>
      </c>
      <c r="E3652" s="56" t="s">
        <v>2308</v>
      </c>
      <c r="F3652" s="56" t="s">
        <v>2309</v>
      </c>
      <c r="G3652" s="56"/>
      <c r="H3652" s="56"/>
      <c r="I3652" s="56" t="s">
        <v>110</v>
      </c>
      <c r="J3652" s="56" t="s">
        <v>476</v>
      </c>
      <c r="K3652" s="56" t="s">
        <v>52</v>
      </c>
      <c r="L3652" s="56">
        <v>0</v>
      </c>
      <c r="M3652" s="56" t="str">
        <f t="shared" si="114"/>
        <v>TB_MEM_MEM_MM_SALE_ITEM.SALES_CNCL_AMT</v>
      </c>
      <c r="N3652" s="54" t="str">
        <f t="shared" si="115"/>
        <v>회원월구매품목^TB_MEM_MEM_MM_SALE_ITEM^매출취소금액^SALES_CNCL_AMT^^NUMBER^20,5^Y^0</v>
      </c>
    </row>
    <row r="3653" spans="1:14" x14ac:dyDescent="0.25">
      <c r="A3653" s="56" t="s">
        <v>473</v>
      </c>
      <c r="B3653" s="56"/>
      <c r="C3653" s="56" t="s">
        <v>1206</v>
      </c>
      <c r="D3653" s="56" t="s">
        <v>1207</v>
      </c>
      <c r="E3653" s="56" t="s">
        <v>2310</v>
      </c>
      <c r="F3653" s="56" t="s">
        <v>2311</v>
      </c>
      <c r="G3653" s="56"/>
      <c r="H3653" s="56"/>
      <c r="I3653" s="56" t="s">
        <v>110</v>
      </c>
      <c r="J3653" s="56" t="s">
        <v>476</v>
      </c>
      <c r="K3653" s="56" t="s">
        <v>52</v>
      </c>
      <c r="L3653" s="56">
        <v>0</v>
      </c>
      <c r="M3653" s="56" t="str">
        <f t="shared" si="114"/>
        <v>TB_MEM_MEM_MM_SALE_ITEM.SALES_CNCL_SUPP_AMT</v>
      </c>
      <c r="N3653" s="54" t="str">
        <f t="shared" si="115"/>
        <v>회원월구매품목^TB_MEM_MEM_MM_SALE_ITEM^매출취소공급금액^SALES_CNCL_SUPP_AMT^^NUMBER^20,5^Y^0</v>
      </c>
    </row>
    <row r="3654" spans="1:14" x14ac:dyDescent="0.25">
      <c r="A3654" s="56" t="s">
        <v>473</v>
      </c>
      <c r="B3654" s="56"/>
      <c r="C3654" s="56" t="s">
        <v>1206</v>
      </c>
      <c r="D3654" s="56" t="s">
        <v>1207</v>
      </c>
      <c r="E3654" s="56" t="s">
        <v>2312</v>
      </c>
      <c r="F3654" s="56" t="s">
        <v>2313</v>
      </c>
      <c r="G3654" s="56"/>
      <c r="H3654" s="56"/>
      <c r="I3654" s="56" t="s">
        <v>110</v>
      </c>
      <c r="J3654" s="56" t="s">
        <v>476</v>
      </c>
      <c r="K3654" s="56" t="s">
        <v>52</v>
      </c>
      <c r="L3654" s="56">
        <v>0</v>
      </c>
      <c r="M3654" s="56" t="str">
        <f t="shared" si="114"/>
        <v>TB_MEM_MEM_MM_SALE_ITEM.SALES_CNCL_VAT</v>
      </c>
      <c r="N3654" s="54" t="str">
        <f t="shared" si="115"/>
        <v>회원월구매품목^TB_MEM_MEM_MM_SALE_ITEM^매출취소부가세액^SALES_CNCL_VAT^^NUMBER^20,5^Y^0</v>
      </c>
    </row>
    <row r="3655" spans="1:14" x14ac:dyDescent="0.25">
      <c r="A3655" s="56" t="s">
        <v>473</v>
      </c>
      <c r="B3655" s="56"/>
      <c r="C3655" s="56" t="s">
        <v>1206</v>
      </c>
      <c r="D3655" s="56" t="s">
        <v>1207</v>
      </c>
      <c r="E3655" s="56" t="s">
        <v>53</v>
      </c>
      <c r="F3655" s="56" t="s">
        <v>54</v>
      </c>
      <c r="G3655" s="56"/>
      <c r="H3655" s="56"/>
      <c r="I3655" s="56" t="s">
        <v>37</v>
      </c>
      <c r="J3655" s="56">
        <v>14</v>
      </c>
      <c r="K3655" s="56" t="s">
        <v>52</v>
      </c>
      <c r="L3655" s="56"/>
      <c r="M3655" s="56" t="str">
        <f t="shared" si="114"/>
        <v>TB_MEM_MEM_MM_SALE_ITEM.REG_DTM</v>
      </c>
      <c r="N3655" s="54" t="str">
        <f t="shared" si="115"/>
        <v>회원월구매품목^TB_MEM_MEM_MM_SALE_ITEM^등록일시^REG_DTM^^VARCHAR2^14^Y^</v>
      </c>
    </row>
    <row r="3656" spans="1:14" x14ac:dyDescent="0.25">
      <c r="A3656" s="56" t="s">
        <v>473</v>
      </c>
      <c r="B3656" s="56"/>
      <c r="C3656" s="56" t="s">
        <v>1206</v>
      </c>
      <c r="D3656" s="56" t="s">
        <v>1207</v>
      </c>
      <c r="E3656" s="56" t="s">
        <v>55</v>
      </c>
      <c r="F3656" s="56" t="s">
        <v>56</v>
      </c>
      <c r="G3656" s="56"/>
      <c r="H3656" s="56"/>
      <c r="I3656" s="56" t="s">
        <v>37</v>
      </c>
      <c r="J3656" s="56">
        <v>32</v>
      </c>
      <c r="K3656" s="56" t="s">
        <v>52</v>
      </c>
      <c r="L3656" s="56"/>
      <c r="M3656" s="56" t="str">
        <f t="shared" si="114"/>
        <v>TB_MEM_MEM_MM_SALE_ITEM.REGR_ID</v>
      </c>
      <c r="N3656" s="54" t="str">
        <f t="shared" si="115"/>
        <v>회원월구매품목^TB_MEM_MEM_MM_SALE_ITEM^등록자ID^REGR_ID^^VARCHAR2^32^Y^</v>
      </c>
    </row>
    <row r="3657" spans="1:14" x14ac:dyDescent="0.25">
      <c r="A3657" s="56" t="s">
        <v>473</v>
      </c>
      <c r="B3657" s="56"/>
      <c r="C3657" s="56" t="s">
        <v>1206</v>
      </c>
      <c r="D3657" s="56" t="s">
        <v>1207</v>
      </c>
      <c r="E3657" s="56" t="s">
        <v>57</v>
      </c>
      <c r="F3657" s="56" t="s">
        <v>58</v>
      </c>
      <c r="G3657" s="56"/>
      <c r="H3657" s="56"/>
      <c r="I3657" s="56" t="s">
        <v>37</v>
      </c>
      <c r="J3657" s="56">
        <v>14</v>
      </c>
      <c r="K3657" s="56" t="s">
        <v>52</v>
      </c>
      <c r="L3657" s="56"/>
      <c r="M3657" s="56" t="str">
        <f t="shared" si="114"/>
        <v>TB_MEM_MEM_MM_SALE_ITEM.MOD_DTM</v>
      </c>
      <c r="N3657" s="54" t="str">
        <f t="shared" si="115"/>
        <v>회원월구매품목^TB_MEM_MEM_MM_SALE_ITEM^수정일시^MOD_DTM^^VARCHAR2^14^Y^</v>
      </c>
    </row>
    <row r="3658" spans="1:14" x14ac:dyDescent="0.25">
      <c r="A3658" s="56" t="s">
        <v>473</v>
      </c>
      <c r="B3658" s="56"/>
      <c r="C3658" s="56" t="s">
        <v>1206</v>
      </c>
      <c r="D3658" s="56" t="s">
        <v>1207</v>
      </c>
      <c r="E3658" s="56" t="s">
        <v>59</v>
      </c>
      <c r="F3658" s="56" t="s">
        <v>60</v>
      </c>
      <c r="G3658" s="56"/>
      <c r="H3658" s="56"/>
      <c r="I3658" s="56" t="s">
        <v>37</v>
      </c>
      <c r="J3658" s="56">
        <v>32</v>
      </c>
      <c r="K3658" s="56" t="s">
        <v>52</v>
      </c>
      <c r="L3658" s="56"/>
      <c r="M3658" s="56" t="str">
        <f t="shared" si="114"/>
        <v>TB_MEM_MEM_MM_SALE_ITEM.MODR_ID</v>
      </c>
      <c r="N3658" s="54" t="str">
        <f t="shared" si="115"/>
        <v>회원월구매품목^TB_MEM_MEM_MM_SALE_ITEM^수정자ID^MODR_ID^^VARCHAR2^32^Y^</v>
      </c>
    </row>
    <row r="3659" spans="1:14" x14ac:dyDescent="0.25">
      <c r="A3659" s="56" t="s">
        <v>473</v>
      </c>
      <c r="B3659" s="56"/>
      <c r="C3659" s="56" t="s">
        <v>441</v>
      </c>
      <c r="D3659" s="56" t="s">
        <v>694</v>
      </c>
      <c r="E3659" s="56" t="s">
        <v>882</v>
      </c>
      <c r="F3659" s="56" t="s">
        <v>889</v>
      </c>
      <c r="G3659" s="56" t="s">
        <v>52</v>
      </c>
      <c r="H3659" s="56"/>
      <c r="I3659" s="56" t="s">
        <v>37</v>
      </c>
      <c r="J3659" s="56">
        <v>20</v>
      </c>
      <c r="K3659" s="56" t="s">
        <v>52</v>
      </c>
      <c r="L3659" s="56"/>
      <c r="M3659" s="56" t="str">
        <f t="shared" si="114"/>
        <v>TB_MEM_MEM_LOG.MEM_NO</v>
      </c>
      <c r="N3659" s="54" t="str">
        <f t="shared" si="115"/>
        <v>회원이력^TB_MEM_MEM_LOG^회원번호^MEM_NO^Y^VARCHAR2^20^Y^</v>
      </c>
    </row>
    <row r="3660" spans="1:14" x14ac:dyDescent="0.25">
      <c r="A3660" s="56" t="s">
        <v>473</v>
      </c>
      <c r="B3660" s="56"/>
      <c r="C3660" s="56" t="s">
        <v>441</v>
      </c>
      <c r="D3660" s="56" t="s">
        <v>694</v>
      </c>
      <c r="E3660" s="56" t="s">
        <v>3106</v>
      </c>
      <c r="F3660" s="56" t="s">
        <v>3107</v>
      </c>
      <c r="G3660" s="56" t="s">
        <v>52</v>
      </c>
      <c r="H3660" s="56"/>
      <c r="I3660" s="56" t="s">
        <v>37</v>
      </c>
      <c r="J3660" s="56">
        <v>30</v>
      </c>
      <c r="K3660" s="56" t="s">
        <v>52</v>
      </c>
      <c r="L3660" s="56"/>
      <c r="M3660" s="56" t="str">
        <f t="shared" si="114"/>
        <v>TB_MEM_MEM_LOG.CHG_COL_NM</v>
      </c>
      <c r="N3660" s="54" t="str">
        <f t="shared" si="115"/>
        <v>회원이력^TB_MEM_MEM_LOG^변경컬럼명^CHG_COL_NM^Y^VARCHAR2^30^Y^</v>
      </c>
    </row>
    <row r="3661" spans="1:14" x14ac:dyDescent="0.25">
      <c r="A3661" s="56" t="s">
        <v>473</v>
      </c>
      <c r="B3661" s="56"/>
      <c r="C3661" s="56" t="s">
        <v>441</v>
      </c>
      <c r="D3661" s="56" t="s">
        <v>694</v>
      </c>
      <c r="E3661" s="56" t="s">
        <v>3108</v>
      </c>
      <c r="F3661" s="56" t="s">
        <v>3109</v>
      </c>
      <c r="G3661" s="56" t="s">
        <v>52</v>
      </c>
      <c r="H3661" s="56"/>
      <c r="I3661" s="56" t="s">
        <v>110</v>
      </c>
      <c r="J3661" s="56">
        <v>5</v>
      </c>
      <c r="K3661" s="56" t="s">
        <v>52</v>
      </c>
      <c r="L3661" s="56"/>
      <c r="M3661" s="56" t="str">
        <f t="shared" si="114"/>
        <v>TB_MEM_MEM_LOG.CHG_SEQ</v>
      </c>
      <c r="N3661" s="54" t="str">
        <f t="shared" si="115"/>
        <v>회원이력^TB_MEM_MEM_LOG^변경일련번호^CHG_SEQ^Y^NUMBER^5^Y^</v>
      </c>
    </row>
    <row r="3662" spans="1:14" x14ac:dyDescent="0.25">
      <c r="A3662" s="56" t="s">
        <v>473</v>
      </c>
      <c r="B3662" s="56"/>
      <c r="C3662" s="56" t="s">
        <v>441</v>
      </c>
      <c r="D3662" s="56" t="s">
        <v>694</v>
      </c>
      <c r="E3662" s="56" t="s">
        <v>3110</v>
      </c>
      <c r="F3662" s="56" t="s">
        <v>3111</v>
      </c>
      <c r="G3662" s="56"/>
      <c r="H3662" s="56"/>
      <c r="I3662" s="56" t="s">
        <v>37</v>
      </c>
      <c r="J3662" s="56">
        <v>2000</v>
      </c>
      <c r="K3662" s="56"/>
      <c r="L3662" s="56"/>
      <c r="M3662" s="56" t="str">
        <f t="shared" si="114"/>
        <v>TB_MEM_MEM_LOG.CHG_BF_VAL</v>
      </c>
      <c r="N3662" s="54" t="str">
        <f t="shared" si="115"/>
        <v>회원이력^TB_MEM_MEM_LOG^변경전값^CHG_BF_VAL^^VARCHAR2^2000^^</v>
      </c>
    </row>
    <row r="3663" spans="1:14" x14ac:dyDescent="0.25">
      <c r="A3663" s="56" t="s">
        <v>473</v>
      </c>
      <c r="B3663" s="56"/>
      <c r="C3663" s="56" t="s">
        <v>441</v>
      </c>
      <c r="D3663" s="56" t="s">
        <v>694</v>
      </c>
      <c r="E3663" s="56" t="s">
        <v>3112</v>
      </c>
      <c r="F3663" s="56" t="s">
        <v>3113</v>
      </c>
      <c r="G3663" s="56"/>
      <c r="H3663" s="56"/>
      <c r="I3663" s="56" t="s">
        <v>37</v>
      </c>
      <c r="J3663" s="56">
        <v>2000</v>
      </c>
      <c r="K3663" s="56"/>
      <c r="L3663" s="56"/>
      <c r="M3663" s="56" t="str">
        <f t="shared" si="114"/>
        <v>TB_MEM_MEM_LOG.CHG_AF_VAL</v>
      </c>
      <c r="N3663" s="54" t="str">
        <f t="shared" si="115"/>
        <v>회원이력^TB_MEM_MEM_LOG^변경후값^CHG_AF_VAL^^VARCHAR2^2000^^</v>
      </c>
    </row>
    <row r="3664" spans="1:14" x14ac:dyDescent="0.25">
      <c r="A3664" s="56" t="s">
        <v>473</v>
      </c>
      <c r="B3664" s="56"/>
      <c r="C3664" s="56" t="s">
        <v>441</v>
      </c>
      <c r="D3664" s="56" t="s">
        <v>694</v>
      </c>
      <c r="E3664" s="56" t="s">
        <v>53</v>
      </c>
      <c r="F3664" s="56" t="s">
        <v>54</v>
      </c>
      <c r="G3664" s="56"/>
      <c r="H3664" s="56"/>
      <c r="I3664" s="56" t="s">
        <v>37</v>
      </c>
      <c r="J3664" s="56">
        <v>14</v>
      </c>
      <c r="K3664" s="56" t="s">
        <v>52</v>
      </c>
      <c r="L3664" s="56"/>
      <c r="M3664" s="56" t="str">
        <f t="shared" si="114"/>
        <v>TB_MEM_MEM_LOG.REG_DTM</v>
      </c>
      <c r="N3664" s="54" t="str">
        <f t="shared" si="115"/>
        <v>회원이력^TB_MEM_MEM_LOG^등록일시^REG_DTM^^VARCHAR2^14^Y^</v>
      </c>
    </row>
    <row r="3665" spans="1:14" x14ac:dyDescent="0.25">
      <c r="A3665" s="56" t="s">
        <v>473</v>
      </c>
      <c r="B3665" s="56"/>
      <c r="C3665" s="56" t="s">
        <v>441</v>
      </c>
      <c r="D3665" s="56" t="s">
        <v>694</v>
      </c>
      <c r="E3665" s="56" t="s">
        <v>55</v>
      </c>
      <c r="F3665" s="56" t="s">
        <v>56</v>
      </c>
      <c r="G3665" s="56"/>
      <c r="H3665" s="56"/>
      <c r="I3665" s="56" t="s">
        <v>37</v>
      </c>
      <c r="J3665" s="56">
        <v>32</v>
      </c>
      <c r="K3665" s="56" t="s">
        <v>52</v>
      </c>
      <c r="L3665" s="56"/>
      <c r="M3665" s="56" t="str">
        <f t="shared" si="114"/>
        <v>TB_MEM_MEM_LOG.REGR_ID</v>
      </c>
      <c r="N3665" s="54" t="str">
        <f t="shared" si="115"/>
        <v>회원이력^TB_MEM_MEM_LOG^등록자ID^REGR_ID^^VARCHAR2^32^Y^</v>
      </c>
    </row>
    <row r="3666" spans="1:14" x14ac:dyDescent="0.25">
      <c r="A3666" s="56" t="s">
        <v>473</v>
      </c>
      <c r="B3666" s="56"/>
      <c r="C3666" s="56" t="s">
        <v>1198</v>
      </c>
      <c r="D3666" s="56" t="s">
        <v>1199</v>
      </c>
      <c r="E3666" s="56" t="s">
        <v>477</v>
      </c>
      <c r="F3666" s="56" t="s">
        <v>479</v>
      </c>
      <c r="G3666" s="56" t="s">
        <v>52</v>
      </c>
      <c r="H3666" s="56"/>
      <c r="I3666" s="56" t="s">
        <v>37</v>
      </c>
      <c r="J3666" s="56">
        <v>8</v>
      </c>
      <c r="K3666" s="56" t="s">
        <v>52</v>
      </c>
      <c r="L3666" s="56"/>
      <c r="M3666" s="56" t="str">
        <f t="shared" si="114"/>
        <v>TB_MEM_MEM_DD_SALE.SALES_DT</v>
      </c>
      <c r="N3666" s="54" t="str">
        <f t="shared" si="115"/>
        <v>회원일구매^TB_MEM_MEM_DD_SALE^매출일자^SALES_DT^Y^VARCHAR2^8^Y^</v>
      </c>
    </row>
    <row r="3667" spans="1:14" x14ac:dyDescent="0.25">
      <c r="A3667" s="56" t="s">
        <v>473</v>
      </c>
      <c r="B3667" s="56"/>
      <c r="C3667" s="56" t="s">
        <v>1198</v>
      </c>
      <c r="D3667" s="56" t="s">
        <v>1199</v>
      </c>
      <c r="E3667" s="56" t="s">
        <v>472</v>
      </c>
      <c r="F3667" s="56" t="s">
        <v>64</v>
      </c>
      <c r="G3667" s="56" t="s">
        <v>52</v>
      </c>
      <c r="H3667" s="56"/>
      <c r="I3667" s="56" t="s">
        <v>37</v>
      </c>
      <c r="J3667" s="56">
        <v>10</v>
      </c>
      <c r="K3667" s="56" t="s">
        <v>52</v>
      </c>
      <c r="L3667" s="56"/>
      <c r="M3667" s="56" t="str">
        <f t="shared" si="114"/>
        <v>TB_MEM_MEM_DD_SALE.SHOP_CD</v>
      </c>
      <c r="N3667" s="54" t="str">
        <f t="shared" si="115"/>
        <v>회원일구매^TB_MEM_MEM_DD_SALE^매장코드^SHOP_CD^Y^VARCHAR2^10^Y^</v>
      </c>
    </row>
    <row r="3668" spans="1:14" x14ac:dyDescent="0.25">
      <c r="A3668" s="56" t="s">
        <v>473</v>
      </c>
      <c r="B3668" s="56"/>
      <c r="C3668" s="56" t="s">
        <v>1198</v>
      </c>
      <c r="D3668" s="56" t="s">
        <v>1199</v>
      </c>
      <c r="E3668" s="56" t="s">
        <v>882</v>
      </c>
      <c r="F3668" s="56" t="s">
        <v>889</v>
      </c>
      <c r="G3668" s="56" t="s">
        <v>52</v>
      </c>
      <c r="H3668" s="56"/>
      <c r="I3668" s="56" t="s">
        <v>37</v>
      </c>
      <c r="J3668" s="56">
        <v>20</v>
      </c>
      <c r="K3668" s="56" t="s">
        <v>52</v>
      </c>
      <c r="L3668" s="56"/>
      <c r="M3668" s="56" t="str">
        <f t="shared" si="114"/>
        <v>TB_MEM_MEM_DD_SALE.MEM_NO</v>
      </c>
      <c r="N3668" s="54" t="str">
        <f t="shared" si="115"/>
        <v>회원일구매^TB_MEM_MEM_DD_SALE^회원번호^MEM_NO^Y^VARCHAR2^20^Y^</v>
      </c>
    </row>
    <row r="3669" spans="1:14" x14ac:dyDescent="0.25">
      <c r="A3669" s="56" t="s">
        <v>473</v>
      </c>
      <c r="B3669" s="56"/>
      <c r="C3669" s="56" t="s">
        <v>1198</v>
      </c>
      <c r="D3669" s="56" t="s">
        <v>1199</v>
      </c>
      <c r="E3669" s="56" t="s">
        <v>850</v>
      </c>
      <c r="F3669" s="56" t="s">
        <v>474</v>
      </c>
      <c r="G3669" s="56" t="s">
        <v>52</v>
      </c>
      <c r="H3669" s="56"/>
      <c r="I3669" s="56" t="s">
        <v>37</v>
      </c>
      <c r="J3669" s="56">
        <v>10</v>
      </c>
      <c r="K3669" s="56" t="s">
        <v>52</v>
      </c>
      <c r="L3669" s="56" t="s">
        <v>3114</v>
      </c>
      <c r="M3669" s="56" t="str">
        <f t="shared" si="114"/>
        <v>TB_MEM_MEM_DD_SALE.MEM_GRADE_CD</v>
      </c>
      <c r="N3669" s="54" t="str">
        <f t="shared" si="115"/>
        <v>회원일구매^TB_MEM_MEM_DD_SALE^회원등급코드^MEM_GRADE_CD^Y^VARCHAR2^10^Y^'G'</v>
      </c>
    </row>
    <row r="3670" spans="1:14" x14ac:dyDescent="0.25">
      <c r="A3670" s="56" t="s">
        <v>473</v>
      </c>
      <c r="B3670" s="56"/>
      <c r="C3670" s="56" t="s">
        <v>1198</v>
      </c>
      <c r="D3670" s="56" t="s">
        <v>1199</v>
      </c>
      <c r="E3670" s="56" t="s">
        <v>2353</v>
      </c>
      <c r="F3670" s="56" t="s">
        <v>2354</v>
      </c>
      <c r="G3670" s="56"/>
      <c r="H3670" s="56"/>
      <c r="I3670" s="56" t="s">
        <v>37</v>
      </c>
      <c r="J3670" s="56">
        <v>1</v>
      </c>
      <c r="K3670" s="56" t="s">
        <v>52</v>
      </c>
      <c r="L3670" s="56" t="s">
        <v>2082</v>
      </c>
      <c r="M3670" s="56" t="str">
        <f t="shared" si="114"/>
        <v>TB_MEM_MEM_DD_SALE.NEW_YN</v>
      </c>
      <c r="N3670" s="54" t="str">
        <f t="shared" si="115"/>
        <v>회원일구매^TB_MEM_MEM_DD_SALE^신규여부^NEW_YN^^VARCHAR2^1^Y^'N'</v>
      </c>
    </row>
    <row r="3671" spans="1:14" x14ac:dyDescent="0.25">
      <c r="A3671" s="56" t="s">
        <v>473</v>
      </c>
      <c r="B3671" s="56"/>
      <c r="C3671" s="56" t="s">
        <v>1198</v>
      </c>
      <c r="D3671" s="56" t="s">
        <v>1199</v>
      </c>
      <c r="E3671" s="56" t="s">
        <v>851</v>
      </c>
      <c r="F3671" s="56" t="s">
        <v>861</v>
      </c>
      <c r="G3671" s="56"/>
      <c r="H3671" s="56"/>
      <c r="I3671" s="56" t="s">
        <v>37</v>
      </c>
      <c r="J3671" s="56">
        <v>3</v>
      </c>
      <c r="K3671" s="56" t="s">
        <v>52</v>
      </c>
      <c r="L3671" s="56" t="s">
        <v>2352</v>
      </c>
      <c r="M3671" s="56" t="str">
        <f t="shared" si="114"/>
        <v>TB_MEM_MEM_DD_SALE.AGE_GRP_CD</v>
      </c>
      <c r="N3671" s="54" t="str">
        <f t="shared" si="115"/>
        <v>회원일구매^TB_MEM_MEM_DD_SALE^연령대코드^AGE_GRP_CD^^VARCHAR2^3^Y^'-'</v>
      </c>
    </row>
    <row r="3672" spans="1:14" x14ac:dyDescent="0.25">
      <c r="A3672" s="56" t="s">
        <v>473</v>
      </c>
      <c r="B3672" s="56"/>
      <c r="C3672" s="56" t="s">
        <v>1198</v>
      </c>
      <c r="D3672" s="56" t="s">
        <v>1199</v>
      </c>
      <c r="E3672" s="56" t="s">
        <v>852</v>
      </c>
      <c r="F3672" s="56" t="s">
        <v>862</v>
      </c>
      <c r="G3672" s="56"/>
      <c r="H3672" s="56"/>
      <c r="I3672" s="56" t="s">
        <v>37</v>
      </c>
      <c r="J3672" s="56">
        <v>10</v>
      </c>
      <c r="K3672" s="56" t="s">
        <v>52</v>
      </c>
      <c r="L3672" s="56" t="s">
        <v>2352</v>
      </c>
      <c r="M3672" s="56" t="str">
        <f t="shared" si="114"/>
        <v>TB_MEM_MEM_DD_SALE.SEX_CD</v>
      </c>
      <c r="N3672" s="54" t="str">
        <f t="shared" si="115"/>
        <v>회원일구매^TB_MEM_MEM_DD_SALE^성별코드^SEX_CD^^VARCHAR2^10^Y^'-'</v>
      </c>
    </row>
    <row r="3673" spans="1:14" x14ac:dyDescent="0.25">
      <c r="A3673" s="56" t="s">
        <v>473</v>
      </c>
      <c r="B3673" s="56"/>
      <c r="C3673" s="56" t="s">
        <v>1198</v>
      </c>
      <c r="D3673" s="56" t="s">
        <v>1199</v>
      </c>
      <c r="E3673" s="56" t="s">
        <v>2256</v>
      </c>
      <c r="F3673" s="56" t="s">
        <v>2257</v>
      </c>
      <c r="G3673" s="56"/>
      <c r="H3673" s="56"/>
      <c r="I3673" s="56" t="s">
        <v>110</v>
      </c>
      <c r="J3673" s="56" t="s">
        <v>476</v>
      </c>
      <c r="K3673" s="56" t="s">
        <v>52</v>
      </c>
      <c r="L3673" s="56">
        <v>0</v>
      </c>
      <c r="M3673" s="56" t="str">
        <f t="shared" si="114"/>
        <v>TB_MEM_MEM_DD_SALE.BILL_CNT</v>
      </c>
      <c r="N3673" s="54" t="str">
        <f t="shared" si="115"/>
        <v>회원일구매^TB_MEM_MEM_DD_SALE^영수증건수^BILL_CNT^^NUMBER^20,5^Y^0</v>
      </c>
    </row>
    <row r="3674" spans="1:14" x14ac:dyDescent="0.25">
      <c r="A3674" s="56" t="s">
        <v>473</v>
      </c>
      <c r="B3674" s="56"/>
      <c r="C3674" s="56" t="s">
        <v>1198</v>
      </c>
      <c r="D3674" s="56" t="s">
        <v>1199</v>
      </c>
      <c r="E3674" s="56" t="s">
        <v>608</v>
      </c>
      <c r="F3674" s="56" t="s">
        <v>529</v>
      </c>
      <c r="G3674" s="56"/>
      <c r="H3674" s="56"/>
      <c r="I3674" s="56" t="s">
        <v>110</v>
      </c>
      <c r="J3674" s="56" t="s">
        <v>476</v>
      </c>
      <c r="K3674" s="56" t="s">
        <v>52</v>
      </c>
      <c r="L3674" s="56">
        <v>0</v>
      </c>
      <c r="M3674" s="56" t="str">
        <f t="shared" si="114"/>
        <v>TB_MEM_MEM_DD_SALE.SALES_TOT_CNT</v>
      </c>
      <c r="N3674" s="54" t="str">
        <f t="shared" si="115"/>
        <v>회원일구매^TB_MEM_MEM_DD_SALE^매출총건수^SALES_TOT_CNT^^NUMBER^20,5^Y^0</v>
      </c>
    </row>
    <row r="3675" spans="1:14" x14ac:dyDescent="0.25">
      <c r="A3675" s="56" t="s">
        <v>473</v>
      </c>
      <c r="B3675" s="56"/>
      <c r="C3675" s="56" t="s">
        <v>1198</v>
      </c>
      <c r="D3675" s="56" t="s">
        <v>1199</v>
      </c>
      <c r="E3675" s="56" t="s">
        <v>485</v>
      </c>
      <c r="F3675" s="56" t="s">
        <v>492</v>
      </c>
      <c r="G3675" s="56"/>
      <c r="H3675" s="56"/>
      <c r="I3675" s="56" t="s">
        <v>110</v>
      </c>
      <c r="J3675" s="56" t="s">
        <v>476</v>
      </c>
      <c r="K3675" s="56" t="s">
        <v>52</v>
      </c>
      <c r="L3675" s="56">
        <v>0</v>
      </c>
      <c r="M3675" s="56" t="str">
        <f t="shared" si="114"/>
        <v>TB_MEM_MEM_DD_SALE.SALES_TOT_AMT</v>
      </c>
      <c r="N3675" s="54" t="str">
        <f t="shared" si="115"/>
        <v>회원일구매^TB_MEM_MEM_DD_SALE^매출총금액^SALES_TOT_AMT^^NUMBER^20,5^Y^0</v>
      </c>
    </row>
    <row r="3676" spans="1:14" x14ac:dyDescent="0.25">
      <c r="A3676" s="56" t="s">
        <v>473</v>
      </c>
      <c r="B3676" s="56"/>
      <c r="C3676" s="56" t="s">
        <v>1198</v>
      </c>
      <c r="D3676" s="56" t="s">
        <v>1199</v>
      </c>
      <c r="E3676" s="56" t="s">
        <v>486</v>
      </c>
      <c r="F3676" s="56" t="s">
        <v>493</v>
      </c>
      <c r="G3676" s="56"/>
      <c r="H3676" s="56"/>
      <c r="I3676" s="56" t="s">
        <v>110</v>
      </c>
      <c r="J3676" s="56" t="s">
        <v>476</v>
      </c>
      <c r="K3676" s="56" t="s">
        <v>52</v>
      </c>
      <c r="L3676" s="56">
        <v>0</v>
      </c>
      <c r="M3676" s="56" t="str">
        <f t="shared" si="114"/>
        <v>TB_MEM_MEM_DD_SALE.SALES_AMT</v>
      </c>
      <c r="N3676" s="54" t="str">
        <f t="shared" si="115"/>
        <v>회원일구매^TB_MEM_MEM_DD_SALE^매출금액^SALES_AMT^^NUMBER^20,5^Y^0</v>
      </c>
    </row>
    <row r="3677" spans="1:14" x14ac:dyDescent="0.25">
      <c r="A3677" s="56" t="s">
        <v>473</v>
      </c>
      <c r="B3677" s="56"/>
      <c r="C3677" s="56" t="s">
        <v>1198</v>
      </c>
      <c r="D3677" s="56" t="s">
        <v>1199</v>
      </c>
      <c r="E3677" s="56" t="s">
        <v>487</v>
      </c>
      <c r="F3677" s="56" t="s">
        <v>494</v>
      </c>
      <c r="G3677" s="56"/>
      <c r="H3677" s="56"/>
      <c r="I3677" s="56" t="s">
        <v>110</v>
      </c>
      <c r="J3677" s="56" t="s">
        <v>476</v>
      </c>
      <c r="K3677" s="56" t="s">
        <v>52</v>
      </c>
      <c r="L3677" s="56">
        <v>0</v>
      </c>
      <c r="M3677" s="56" t="str">
        <f t="shared" si="114"/>
        <v>TB_MEM_MEM_DD_SALE.SALES_SUPP_AMT</v>
      </c>
      <c r="N3677" s="54" t="str">
        <f t="shared" si="115"/>
        <v>회원일구매^TB_MEM_MEM_DD_SALE^매출공급금액^SALES_SUPP_AMT^^NUMBER^20,5^Y^0</v>
      </c>
    </row>
    <row r="3678" spans="1:14" x14ac:dyDescent="0.25">
      <c r="A3678" s="56" t="s">
        <v>473</v>
      </c>
      <c r="B3678" s="56"/>
      <c r="C3678" s="56" t="s">
        <v>1198</v>
      </c>
      <c r="D3678" s="56" t="s">
        <v>1199</v>
      </c>
      <c r="E3678" s="56" t="s">
        <v>1760</v>
      </c>
      <c r="F3678" s="56" t="s">
        <v>1761</v>
      </c>
      <c r="G3678" s="56"/>
      <c r="H3678" s="56"/>
      <c r="I3678" s="56" t="s">
        <v>110</v>
      </c>
      <c r="J3678" s="56" t="s">
        <v>476</v>
      </c>
      <c r="K3678" s="56" t="s">
        <v>52</v>
      </c>
      <c r="L3678" s="56">
        <v>0</v>
      </c>
      <c r="M3678" s="56" t="str">
        <f t="shared" si="114"/>
        <v>TB_MEM_MEM_DD_SALE.SALES_VAT</v>
      </c>
      <c r="N3678" s="54" t="str">
        <f t="shared" si="115"/>
        <v>회원일구매^TB_MEM_MEM_DD_SALE^매출부가세액^SALES_VAT^^NUMBER^20,5^Y^0</v>
      </c>
    </row>
    <row r="3679" spans="1:14" x14ac:dyDescent="0.25">
      <c r="A3679" s="56" t="s">
        <v>473</v>
      </c>
      <c r="B3679" s="56"/>
      <c r="C3679" s="56" t="s">
        <v>1198</v>
      </c>
      <c r="D3679" s="56" t="s">
        <v>1199</v>
      </c>
      <c r="E3679" s="56" t="s">
        <v>488</v>
      </c>
      <c r="F3679" s="56" t="s">
        <v>495</v>
      </c>
      <c r="G3679" s="56"/>
      <c r="H3679" s="56"/>
      <c r="I3679" s="56" t="s">
        <v>110</v>
      </c>
      <c r="J3679" s="56" t="s">
        <v>476</v>
      </c>
      <c r="K3679" s="56" t="s">
        <v>52</v>
      </c>
      <c r="L3679" s="56">
        <v>0</v>
      </c>
      <c r="M3679" s="56" t="str">
        <f t="shared" si="114"/>
        <v>TB_MEM_MEM_DD_SALE.DC_AMT</v>
      </c>
      <c r="N3679" s="54" t="str">
        <f t="shared" si="115"/>
        <v>회원일구매^TB_MEM_MEM_DD_SALE^할인금액^DC_AMT^^NUMBER^20,5^Y^0</v>
      </c>
    </row>
    <row r="3680" spans="1:14" x14ac:dyDescent="0.25">
      <c r="A3680" s="56" t="s">
        <v>473</v>
      </c>
      <c r="B3680" s="56"/>
      <c r="C3680" s="56" t="s">
        <v>1198</v>
      </c>
      <c r="D3680" s="56" t="s">
        <v>1199</v>
      </c>
      <c r="E3680" s="56" t="s">
        <v>638</v>
      </c>
      <c r="F3680" s="56" t="s">
        <v>559</v>
      </c>
      <c r="G3680" s="56"/>
      <c r="H3680" s="56"/>
      <c r="I3680" s="56" t="s">
        <v>110</v>
      </c>
      <c r="J3680" s="56" t="s">
        <v>476</v>
      </c>
      <c r="K3680" s="56" t="s">
        <v>52</v>
      </c>
      <c r="L3680" s="56">
        <v>0</v>
      </c>
      <c r="M3680" s="56" t="str">
        <f t="shared" si="114"/>
        <v>TB_MEM_MEM_DD_SALE.NOR_DC_AMT</v>
      </c>
      <c r="N3680" s="54" t="str">
        <f t="shared" si="115"/>
        <v>회원일구매^TB_MEM_MEM_DD_SALE^정상할인금액^NOR_DC_AMT^^NUMBER^20,5^Y^0</v>
      </c>
    </row>
    <row r="3681" spans="1:14" x14ac:dyDescent="0.25">
      <c r="A3681" s="56" t="s">
        <v>473</v>
      </c>
      <c r="B3681" s="56"/>
      <c r="C3681" s="56" t="s">
        <v>1198</v>
      </c>
      <c r="D3681" s="56" t="s">
        <v>1199</v>
      </c>
      <c r="E3681" s="56" t="s">
        <v>490</v>
      </c>
      <c r="F3681" s="56" t="s">
        <v>497</v>
      </c>
      <c r="G3681" s="56"/>
      <c r="H3681" s="56"/>
      <c r="I3681" s="56" t="s">
        <v>110</v>
      </c>
      <c r="J3681" s="56" t="s">
        <v>476</v>
      </c>
      <c r="K3681" s="56" t="s">
        <v>52</v>
      </c>
      <c r="L3681" s="56">
        <v>0</v>
      </c>
      <c r="M3681" s="56" t="str">
        <f t="shared" si="114"/>
        <v>TB_MEM_MEM_DD_SALE.NON_SALES_DC_AMT</v>
      </c>
      <c r="N3681" s="54" t="str">
        <f t="shared" si="115"/>
        <v>회원일구매^TB_MEM_MEM_DD_SALE^비매출할인금액^NON_SALES_DC_AMT^^NUMBER^20,5^Y^0</v>
      </c>
    </row>
    <row r="3682" spans="1:14" x14ac:dyDescent="0.25">
      <c r="A3682" s="56" t="s">
        <v>473</v>
      </c>
      <c r="B3682" s="56"/>
      <c r="C3682" s="56" t="s">
        <v>1198</v>
      </c>
      <c r="D3682" s="56" t="s">
        <v>1199</v>
      </c>
      <c r="E3682" s="56" t="s">
        <v>641</v>
      </c>
      <c r="F3682" s="56" t="s">
        <v>562</v>
      </c>
      <c r="G3682" s="56"/>
      <c r="H3682" s="56"/>
      <c r="I3682" s="56" t="s">
        <v>110</v>
      </c>
      <c r="J3682" s="56" t="s">
        <v>476</v>
      </c>
      <c r="K3682" s="56" t="s">
        <v>52</v>
      </c>
      <c r="L3682" s="56">
        <v>0</v>
      </c>
      <c r="M3682" s="56" t="str">
        <f t="shared" si="114"/>
        <v>TB_MEM_MEM_DD_SALE.ALLI_DC_AMT</v>
      </c>
      <c r="N3682" s="54" t="str">
        <f t="shared" si="115"/>
        <v>회원일구매^TB_MEM_MEM_DD_SALE^제휴할인금액^ALLI_DC_AMT^^NUMBER^20,5^Y^0</v>
      </c>
    </row>
    <row r="3683" spans="1:14" x14ac:dyDescent="0.25">
      <c r="A3683" s="56" t="s">
        <v>473</v>
      </c>
      <c r="B3683" s="56"/>
      <c r="C3683" s="56" t="s">
        <v>1198</v>
      </c>
      <c r="D3683" s="56" t="s">
        <v>1199</v>
      </c>
      <c r="E3683" s="56" t="s">
        <v>489</v>
      </c>
      <c r="F3683" s="56" t="s">
        <v>496</v>
      </c>
      <c r="G3683" s="56"/>
      <c r="H3683" s="56"/>
      <c r="I3683" s="56" t="s">
        <v>110</v>
      </c>
      <c r="J3683" s="56" t="s">
        <v>476</v>
      </c>
      <c r="K3683" s="56" t="s">
        <v>52</v>
      </c>
      <c r="L3683" s="56">
        <v>0</v>
      </c>
      <c r="M3683" s="56" t="str">
        <f t="shared" si="114"/>
        <v>TB_MEM_MEM_DD_SALE.PROM_DC_AMT</v>
      </c>
      <c r="N3683" s="54" t="str">
        <f t="shared" si="115"/>
        <v>회원일구매^TB_MEM_MEM_DD_SALE^프로모션할인금액^PROM_DC_AMT^^NUMBER^20,5^Y^0</v>
      </c>
    </row>
    <row r="3684" spans="1:14" x14ac:dyDescent="0.25">
      <c r="A3684" s="56" t="s">
        <v>473</v>
      </c>
      <c r="B3684" s="56"/>
      <c r="C3684" s="56" t="s">
        <v>1198</v>
      </c>
      <c r="D3684" s="56" t="s">
        <v>1199</v>
      </c>
      <c r="E3684" s="56" t="s">
        <v>644</v>
      </c>
      <c r="F3684" s="56" t="s">
        <v>565</v>
      </c>
      <c r="G3684" s="56"/>
      <c r="H3684" s="56"/>
      <c r="I3684" s="56" t="s">
        <v>110</v>
      </c>
      <c r="J3684" s="56" t="s">
        <v>476</v>
      </c>
      <c r="K3684" s="56" t="s">
        <v>52</v>
      </c>
      <c r="L3684" s="56">
        <v>0</v>
      </c>
      <c r="M3684" s="56" t="str">
        <f t="shared" si="114"/>
        <v>TB_MEM_MEM_DD_SALE.COUP_DC_AMT</v>
      </c>
      <c r="N3684" s="54" t="str">
        <f t="shared" si="115"/>
        <v>회원일구매^TB_MEM_MEM_DD_SALE^쿠폰할인금액^COUP_DC_AMT^^NUMBER^20,5^Y^0</v>
      </c>
    </row>
    <row r="3685" spans="1:14" x14ac:dyDescent="0.25">
      <c r="A3685" s="56" t="s">
        <v>473</v>
      </c>
      <c r="B3685" s="56"/>
      <c r="C3685" s="56" t="s">
        <v>1198</v>
      </c>
      <c r="D3685" s="56" t="s">
        <v>1199</v>
      </c>
      <c r="E3685" s="56" t="s">
        <v>646</v>
      </c>
      <c r="F3685" s="56" t="s">
        <v>567</v>
      </c>
      <c r="G3685" s="56"/>
      <c r="H3685" s="56"/>
      <c r="I3685" s="56" t="s">
        <v>110</v>
      </c>
      <c r="J3685" s="56" t="s">
        <v>476</v>
      </c>
      <c r="K3685" s="56" t="s">
        <v>52</v>
      </c>
      <c r="L3685" s="56">
        <v>0</v>
      </c>
      <c r="M3685" s="56" t="str">
        <f t="shared" si="114"/>
        <v>TB_MEM_MEM_DD_SALE.CUST_DC_AMT</v>
      </c>
      <c r="N3685" s="54" t="str">
        <f t="shared" si="115"/>
        <v>회원일구매^TB_MEM_MEM_DD_SALE^고객할인금액^CUST_DC_AMT^^NUMBER^20,5^Y^0</v>
      </c>
    </row>
    <row r="3686" spans="1:14" x14ac:dyDescent="0.25">
      <c r="A3686" s="56" t="s">
        <v>473</v>
      </c>
      <c r="B3686" s="56"/>
      <c r="C3686" s="56" t="s">
        <v>1198</v>
      </c>
      <c r="D3686" s="56" t="s">
        <v>1199</v>
      </c>
      <c r="E3686" s="56" t="s">
        <v>624</v>
      </c>
      <c r="F3686" s="56" t="s">
        <v>545</v>
      </c>
      <c r="G3686" s="56"/>
      <c r="H3686" s="56"/>
      <c r="I3686" s="56" t="s">
        <v>110</v>
      </c>
      <c r="J3686" s="56" t="s">
        <v>476</v>
      </c>
      <c r="K3686" s="56" t="s">
        <v>52</v>
      </c>
      <c r="L3686" s="56">
        <v>0</v>
      </c>
      <c r="M3686" s="56" t="str">
        <f t="shared" si="114"/>
        <v>TB_MEM_MEM_DD_SALE.CASH_PAY_AMT</v>
      </c>
      <c r="N3686" s="54" t="str">
        <f t="shared" si="115"/>
        <v>회원일구매^TB_MEM_MEM_DD_SALE^현금결제금액^CASH_PAY_AMT^^NUMBER^20,5^Y^0</v>
      </c>
    </row>
    <row r="3687" spans="1:14" x14ac:dyDescent="0.25">
      <c r="A3687" s="56" t="s">
        <v>473</v>
      </c>
      <c r="B3687" s="56"/>
      <c r="C3687" s="56" t="s">
        <v>1198</v>
      </c>
      <c r="D3687" s="56" t="s">
        <v>1199</v>
      </c>
      <c r="E3687" s="56" t="s">
        <v>3101</v>
      </c>
      <c r="F3687" s="56" t="s">
        <v>3102</v>
      </c>
      <c r="G3687" s="56"/>
      <c r="H3687" s="56"/>
      <c r="I3687" s="56" t="s">
        <v>110</v>
      </c>
      <c r="J3687" s="56" t="s">
        <v>476</v>
      </c>
      <c r="K3687" s="56" t="s">
        <v>52</v>
      </c>
      <c r="L3687" s="56">
        <v>0</v>
      </c>
      <c r="M3687" s="56" t="str">
        <f t="shared" si="114"/>
        <v>TB_MEM_MEM_DD_SALE.CARD_PAY_AMT</v>
      </c>
      <c r="N3687" s="54" t="str">
        <f t="shared" si="115"/>
        <v>회원일구매^TB_MEM_MEM_DD_SALE^카드결제금액^CARD_PAY_AMT^^NUMBER^20,5^Y^0</v>
      </c>
    </row>
    <row r="3688" spans="1:14" x14ac:dyDescent="0.25">
      <c r="A3688" s="56" t="s">
        <v>473</v>
      </c>
      <c r="B3688" s="56"/>
      <c r="C3688" s="56" t="s">
        <v>1198</v>
      </c>
      <c r="D3688" s="56" t="s">
        <v>1199</v>
      </c>
      <c r="E3688" s="56" t="s">
        <v>648</v>
      </c>
      <c r="F3688" s="56" t="s">
        <v>569</v>
      </c>
      <c r="G3688" s="56"/>
      <c r="H3688" s="56"/>
      <c r="I3688" s="56" t="s">
        <v>110</v>
      </c>
      <c r="J3688" s="56" t="s">
        <v>476</v>
      </c>
      <c r="K3688" s="56" t="s">
        <v>52</v>
      </c>
      <c r="L3688" s="56">
        <v>0</v>
      </c>
      <c r="M3688" s="56" t="str">
        <f t="shared" si="114"/>
        <v>TB_MEM_MEM_DD_SALE.POINT_PAY_AMT</v>
      </c>
      <c r="N3688" s="54" t="str">
        <f t="shared" si="115"/>
        <v>회원일구매^TB_MEM_MEM_DD_SALE^포인트결제금액^POINT_PAY_AMT^^NUMBER^20,5^Y^0</v>
      </c>
    </row>
    <row r="3689" spans="1:14" x14ac:dyDescent="0.25">
      <c r="A3689" s="56" t="s">
        <v>473</v>
      </c>
      <c r="B3689" s="56"/>
      <c r="C3689" s="56" t="s">
        <v>1198</v>
      </c>
      <c r="D3689" s="56" t="s">
        <v>1199</v>
      </c>
      <c r="E3689" s="56" t="s">
        <v>3103</v>
      </c>
      <c r="F3689" s="56" t="s">
        <v>3104</v>
      </c>
      <c r="G3689" s="56"/>
      <c r="H3689" s="56"/>
      <c r="I3689" s="56" t="s">
        <v>110</v>
      </c>
      <c r="J3689" s="56" t="s">
        <v>476</v>
      </c>
      <c r="K3689" s="56" t="s">
        <v>52</v>
      </c>
      <c r="L3689" s="56">
        <v>0</v>
      </c>
      <c r="M3689" s="56" t="str">
        <f t="shared" si="114"/>
        <v>TB_MEM_MEM_DD_SALE.ETC_PAY_AMT</v>
      </c>
      <c r="N3689" s="54" t="str">
        <f t="shared" si="115"/>
        <v>회원일구매^TB_MEM_MEM_DD_SALE^기타결제금액^ETC_PAY_AMT^^NUMBER^20,5^Y^0</v>
      </c>
    </row>
    <row r="3690" spans="1:14" x14ac:dyDescent="0.25">
      <c r="A3690" s="56" t="s">
        <v>473</v>
      </c>
      <c r="B3690" s="56"/>
      <c r="C3690" s="56" t="s">
        <v>1198</v>
      </c>
      <c r="D3690" s="56" t="s">
        <v>1199</v>
      </c>
      <c r="E3690" s="56" t="s">
        <v>2254</v>
      </c>
      <c r="F3690" s="56" t="s">
        <v>2255</v>
      </c>
      <c r="G3690" s="56"/>
      <c r="H3690" s="56"/>
      <c r="I3690" s="56" t="s">
        <v>110</v>
      </c>
      <c r="J3690" s="56" t="s">
        <v>476</v>
      </c>
      <c r="K3690" s="56" t="s">
        <v>52</v>
      </c>
      <c r="L3690" s="56">
        <v>0</v>
      </c>
      <c r="M3690" s="56" t="str">
        <f t="shared" si="114"/>
        <v>TB_MEM_MEM_DD_SALE.ACC_POINT_AMT</v>
      </c>
      <c r="N3690" s="54" t="str">
        <f t="shared" si="115"/>
        <v>회원일구매^TB_MEM_MEM_DD_SALE^적립포인트금액^ACC_POINT_AMT^^NUMBER^20,5^Y^0</v>
      </c>
    </row>
    <row r="3691" spans="1:14" x14ac:dyDescent="0.25">
      <c r="A3691" s="56" t="s">
        <v>473</v>
      </c>
      <c r="B3691" s="56"/>
      <c r="C3691" s="56" t="s">
        <v>1198</v>
      </c>
      <c r="D3691" s="56" t="s">
        <v>1199</v>
      </c>
      <c r="E3691" s="56" t="s">
        <v>606</v>
      </c>
      <c r="F3691" s="56" t="s">
        <v>527</v>
      </c>
      <c r="G3691" s="56"/>
      <c r="H3691" s="56"/>
      <c r="I3691" s="56" t="s">
        <v>110</v>
      </c>
      <c r="J3691" s="56" t="s">
        <v>476</v>
      </c>
      <c r="K3691" s="56" t="s">
        <v>52</v>
      </c>
      <c r="L3691" s="56">
        <v>0</v>
      </c>
      <c r="M3691" s="56" t="str">
        <f t="shared" si="114"/>
        <v>TB_MEM_MEM_DD_SALE.CNCL_CNT</v>
      </c>
      <c r="N3691" s="54" t="str">
        <f t="shared" si="115"/>
        <v>회원일구매^TB_MEM_MEM_DD_SALE^취소건수^CNCL_CNT^^NUMBER^20,5^Y^0</v>
      </c>
    </row>
    <row r="3692" spans="1:14" x14ac:dyDescent="0.25">
      <c r="A3692" s="56" t="s">
        <v>473</v>
      </c>
      <c r="B3692" s="56"/>
      <c r="C3692" s="56" t="s">
        <v>1198</v>
      </c>
      <c r="D3692" s="56" t="s">
        <v>1199</v>
      </c>
      <c r="E3692" s="56" t="s">
        <v>2266</v>
      </c>
      <c r="F3692" s="56" t="s">
        <v>2267</v>
      </c>
      <c r="G3692" s="56"/>
      <c r="H3692" s="56"/>
      <c r="I3692" s="56" t="s">
        <v>110</v>
      </c>
      <c r="J3692" s="56" t="s">
        <v>476</v>
      </c>
      <c r="K3692" s="56" t="s">
        <v>52</v>
      </c>
      <c r="L3692" s="56">
        <v>0</v>
      </c>
      <c r="M3692" s="56" t="str">
        <f t="shared" si="114"/>
        <v>TB_MEM_MEM_DD_SALE.SALES_CNCL_CNT</v>
      </c>
      <c r="N3692" s="54" t="str">
        <f t="shared" si="115"/>
        <v>회원일구매^TB_MEM_MEM_DD_SALE^매출취소건수^SALES_CNCL_CNT^^NUMBER^20,5^Y^0</v>
      </c>
    </row>
    <row r="3693" spans="1:14" x14ac:dyDescent="0.25">
      <c r="A3693" s="56" t="s">
        <v>473</v>
      </c>
      <c r="B3693" s="56"/>
      <c r="C3693" s="56" t="s">
        <v>1198</v>
      </c>
      <c r="D3693" s="56" t="s">
        <v>1199</v>
      </c>
      <c r="E3693" s="56" t="s">
        <v>2268</v>
      </c>
      <c r="F3693" s="56" t="s">
        <v>2269</v>
      </c>
      <c r="G3693" s="56"/>
      <c r="H3693" s="56"/>
      <c r="I3693" s="56" t="s">
        <v>110</v>
      </c>
      <c r="J3693" s="56" t="s">
        <v>476</v>
      </c>
      <c r="K3693" s="56" t="s">
        <v>52</v>
      </c>
      <c r="L3693" s="56">
        <v>0</v>
      </c>
      <c r="M3693" s="56" t="str">
        <f t="shared" si="114"/>
        <v>TB_MEM_MEM_DD_SALE.SALES_CNCL_TOT_AMT</v>
      </c>
      <c r="N3693" s="54" t="str">
        <f t="shared" si="115"/>
        <v>회원일구매^TB_MEM_MEM_DD_SALE^매출취소총금액^SALES_CNCL_TOT_AMT^^NUMBER^20,5^Y^0</v>
      </c>
    </row>
    <row r="3694" spans="1:14" x14ac:dyDescent="0.25">
      <c r="A3694" s="56" t="s">
        <v>473</v>
      </c>
      <c r="B3694" s="56"/>
      <c r="C3694" s="56" t="s">
        <v>1198</v>
      </c>
      <c r="D3694" s="56" t="s">
        <v>1199</v>
      </c>
      <c r="E3694" s="56" t="s">
        <v>2308</v>
      </c>
      <c r="F3694" s="56" t="s">
        <v>2309</v>
      </c>
      <c r="G3694" s="56"/>
      <c r="H3694" s="56"/>
      <c r="I3694" s="56" t="s">
        <v>110</v>
      </c>
      <c r="J3694" s="56" t="s">
        <v>476</v>
      </c>
      <c r="K3694" s="56" t="s">
        <v>52</v>
      </c>
      <c r="L3694" s="56">
        <v>0</v>
      </c>
      <c r="M3694" s="56" t="str">
        <f t="shared" si="114"/>
        <v>TB_MEM_MEM_DD_SALE.SALES_CNCL_AMT</v>
      </c>
      <c r="N3694" s="54" t="str">
        <f t="shared" si="115"/>
        <v>회원일구매^TB_MEM_MEM_DD_SALE^매출취소금액^SALES_CNCL_AMT^^NUMBER^20,5^Y^0</v>
      </c>
    </row>
    <row r="3695" spans="1:14" x14ac:dyDescent="0.25">
      <c r="A3695" s="56" t="s">
        <v>473</v>
      </c>
      <c r="B3695" s="56"/>
      <c r="C3695" s="56" t="s">
        <v>1198</v>
      </c>
      <c r="D3695" s="56" t="s">
        <v>1199</v>
      </c>
      <c r="E3695" s="56" t="s">
        <v>2310</v>
      </c>
      <c r="F3695" s="56" t="s">
        <v>2311</v>
      </c>
      <c r="G3695" s="56"/>
      <c r="H3695" s="56"/>
      <c r="I3695" s="56" t="s">
        <v>110</v>
      </c>
      <c r="J3695" s="56" t="s">
        <v>476</v>
      </c>
      <c r="K3695" s="56" t="s">
        <v>52</v>
      </c>
      <c r="L3695" s="56">
        <v>0</v>
      </c>
      <c r="M3695" s="56" t="str">
        <f t="shared" si="114"/>
        <v>TB_MEM_MEM_DD_SALE.SALES_CNCL_SUPP_AMT</v>
      </c>
      <c r="N3695" s="54" t="str">
        <f t="shared" si="115"/>
        <v>회원일구매^TB_MEM_MEM_DD_SALE^매출취소공급금액^SALES_CNCL_SUPP_AMT^^NUMBER^20,5^Y^0</v>
      </c>
    </row>
    <row r="3696" spans="1:14" x14ac:dyDescent="0.25">
      <c r="A3696" s="56" t="s">
        <v>473</v>
      </c>
      <c r="B3696" s="56"/>
      <c r="C3696" s="56" t="s">
        <v>1198</v>
      </c>
      <c r="D3696" s="56" t="s">
        <v>1199</v>
      </c>
      <c r="E3696" s="56" t="s">
        <v>2312</v>
      </c>
      <c r="F3696" s="56" t="s">
        <v>2313</v>
      </c>
      <c r="G3696" s="56"/>
      <c r="H3696" s="56"/>
      <c r="I3696" s="56" t="s">
        <v>110</v>
      </c>
      <c r="J3696" s="56" t="s">
        <v>476</v>
      </c>
      <c r="K3696" s="56" t="s">
        <v>52</v>
      </c>
      <c r="L3696" s="56">
        <v>0</v>
      </c>
      <c r="M3696" s="56" t="str">
        <f t="shared" si="114"/>
        <v>TB_MEM_MEM_DD_SALE.SALES_CNCL_VAT</v>
      </c>
      <c r="N3696" s="54" t="str">
        <f t="shared" si="115"/>
        <v>회원일구매^TB_MEM_MEM_DD_SALE^매출취소부가세액^SALES_CNCL_VAT^^NUMBER^20,5^Y^0</v>
      </c>
    </row>
    <row r="3697" spans="1:14" x14ac:dyDescent="0.25">
      <c r="A3697" s="56" t="s">
        <v>473</v>
      </c>
      <c r="B3697" s="56"/>
      <c r="C3697" s="56" t="s">
        <v>1198</v>
      </c>
      <c r="D3697" s="56" t="s">
        <v>1199</v>
      </c>
      <c r="E3697" s="56" t="s">
        <v>53</v>
      </c>
      <c r="F3697" s="56" t="s">
        <v>54</v>
      </c>
      <c r="G3697" s="56"/>
      <c r="H3697" s="56"/>
      <c r="I3697" s="56" t="s">
        <v>37</v>
      </c>
      <c r="J3697" s="56">
        <v>14</v>
      </c>
      <c r="K3697" s="56" t="s">
        <v>52</v>
      </c>
      <c r="L3697" s="56"/>
      <c r="M3697" s="56" t="str">
        <f t="shared" ref="M3697:M3760" si="116">CONCATENATE(D3697,".",F3697)</f>
        <v>TB_MEM_MEM_DD_SALE.REG_DTM</v>
      </c>
      <c r="N3697" s="54" t="str">
        <f t="shared" si="115"/>
        <v>회원일구매^TB_MEM_MEM_DD_SALE^등록일시^REG_DTM^^VARCHAR2^14^Y^</v>
      </c>
    </row>
    <row r="3698" spans="1:14" x14ac:dyDescent="0.25">
      <c r="A3698" s="56" t="s">
        <v>473</v>
      </c>
      <c r="B3698" s="56"/>
      <c r="C3698" s="56" t="s">
        <v>1198</v>
      </c>
      <c r="D3698" s="56" t="s">
        <v>1199</v>
      </c>
      <c r="E3698" s="56" t="s">
        <v>55</v>
      </c>
      <c r="F3698" s="56" t="s">
        <v>56</v>
      </c>
      <c r="G3698" s="56"/>
      <c r="H3698" s="56"/>
      <c r="I3698" s="56" t="s">
        <v>37</v>
      </c>
      <c r="J3698" s="56">
        <v>32</v>
      </c>
      <c r="K3698" s="56" t="s">
        <v>52</v>
      </c>
      <c r="L3698" s="56"/>
      <c r="M3698" s="56" t="str">
        <f t="shared" si="116"/>
        <v>TB_MEM_MEM_DD_SALE.REGR_ID</v>
      </c>
      <c r="N3698" s="54" t="str">
        <f t="shared" si="115"/>
        <v>회원일구매^TB_MEM_MEM_DD_SALE^등록자ID^REGR_ID^^VARCHAR2^32^Y^</v>
      </c>
    </row>
    <row r="3699" spans="1:14" x14ac:dyDescent="0.25">
      <c r="A3699" s="56" t="s">
        <v>473</v>
      </c>
      <c r="B3699" s="56"/>
      <c r="C3699" s="56" t="s">
        <v>1198</v>
      </c>
      <c r="D3699" s="56" t="s">
        <v>1199</v>
      </c>
      <c r="E3699" s="56" t="s">
        <v>57</v>
      </c>
      <c r="F3699" s="56" t="s">
        <v>58</v>
      </c>
      <c r="G3699" s="56"/>
      <c r="H3699" s="56"/>
      <c r="I3699" s="56" t="s">
        <v>37</v>
      </c>
      <c r="J3699" s="56">
        <v>14</v>
      </c>
      <c r="K3699" s="56" t="s">
        <v>52</v>
      </c>
      <c r="L3699" s="56"/>
      <c r="M3699" s="56" t="str">
        <f t="shared" si="116"/>
        <v>TB_MEM_MEM_DD_SALE.MOD_DTM</v>
      </c>
      <c r="N3699" s="54" t="str">
        <f t="shared" si="115"/>
        <v>회원일구매^TB_MEM_MEM_DD_SALE^수정일시^MOD_DTM^^VARCHAR2^14^Y^</v>
      </c>
    </row>
    <row r="3700" spans="1:14" x14ac:dyDescent="0.25">
      <c r="A3700" s="56" t="s">
        <v>473</v>
      </c>
      <c r="B3700" s="56"/>
      <c r="C3700" s="56" t="s">
        <v>1198</v>
      </c>
      <c r="D3700" s="56" t="s">
        <v>1199</v>
      </c>
      <c r="E3700" s="56" t="s">
        <v>59</v>
      </c>
      <c r="F3700" s="56" t="s">
        <v>60</v>
      </c>
      <c r="G3700" s="56"/>
      <c r="H3700" s="56"/>
      <c r="I3700" s="56" t="s">
        <v>37</v>
      </c>
      <c r="J3700" s="56">
        <v>32</v>
      </c>
      <c r="K3700" s="56" t="s">
        <v>52</v>
      </c>
      <c r="L3700" s="56"/>
      <c r="M3700" s="56" t="str">
        <f t="shared" si="116"/>
        <v>TB_MEM_MEM_DD_SALE.MODR_ID</v>
      </c>
      <c r="N3700" s="54" t="str">
        <f t="shared" si="115"/>
        <v>회원일구매^TB_MEM_MEM_DD_SALE^수정자ID^MODR_ID^^VARCHAR2^32^Y^</v>
      </c>
    </row>
    <row r="3701" spans="1:14" x14ac:dyDescent="0.25">
      <c r="A3701" s="56" t="s">
        <v>473</v>
      </c>
      <c r="B3701" s="56"/>
      <c r="C3701" s="56" t="s">
        <v>1200</v>
      </c>
      <c r="D3701" s="56" t="s">
        <v>1201</v>
      </c>
      <c r="E3701" s="56" t="s">
        <v>477</v>
      </c>
      <c r="F3701" s="56" t="s">
        <v>479</v>
      </c>
      <c r="G3701" s="56" t="s">
        <v>52</v>
      </c>
      <c r="H3701" s="56"/>
      <c r="I3701" s="56" t="s">
        <v>37</v>
      </c>
      <c r="J3701" s="56">
        <v>8</v>
      </c>
      <c r="K3701" s="56" t="s">
        <v>52</v>
      </c>
      <c r="L3701" s="56"/>
      <c r="M3701" s="56" t="str">
        <f t="shared" si="116"/>
        <v>TB_MEM_MEM_DD_SALE_ITEM.SALES_DT</v>
      </c>
      <c r="N3701" s="54" t="str">
        <f t="shared" si="115"/>
        <v>회원일구매품목^TB_MEM_MEM_DD_SALE_ITEM^매출일자^SALES_DT^Y^VARCHAR2^8^Y^</v>
      </c>
    </row>
    <row r="3702" spans="1:14" x14ac:dyDescent="0.25">
      <c r="A3702" s="56" t="s">
        <v>473</v>
      </c>
      <c r="B3702" s="56"/>
      <c r="C3702" s="56" t="s">
        <v>1200</v>
      </c>
      <c r="D3702" s="56" t="s">
        <v>1201</v>
      </c>
      <c r="E3702" s="56" t="s">
        <v>472</v>
      </c>
      <c r="F3702" s="56" t="s">
        <v>64</v>
      </c>
      <c r="G3702" s="56" t="s">
        <v>52</v>
      </c>
      <c r="H3702" s="56"/>
      <c r="I3702" s="56" t="s">
        <v>37</v>
      </c>
      <c r="J3702" s="56">
        <v>10</v>
      </c>
      <c r="K3702" s="56" t="s">
        <v>52</v>
      </c>
      <c r="L3702" s="56"/>
      <c r="M3702" s="56" t="str">
        <f t="shared" si="116"/>
        <v>TB_MEM_MEM_DD_SALE_ITEM.SHOP_CD</v>
      </c>
      <c r="N3702" s="54" t="str">
        <f t="shared" si="115"/>
        <v>회원일구매품목^TB_MEM_MEM_DD_SALE_ITEM^매장코드^SHOP_CD^Y^VARCHAR2^10^Y^</v>
      </c>
    </row>
    <row r="3703" spans="1:14" x14ac:dyDescent="0.25">
      <c r="A3703" s="56" t="s">
        <v>473</v>
      </c>
      <c r="B3703" s="56"/>
      <c r="C3703" s="56" t="s">
        <v>1200</v>
      </c>
      <c r="D3703" s="56" t="s">
        <v>1201</v>
      </c>
      <c r="E3703" s="56" t="s">
        <v>829</v>
      </c>
      <c r="F3703" s="56" t="s">
        <v>838</v>
      </c>
      <c r="G3703" s="56" t="s">
        <v>52</v>
      </c>
      <c r="H3703" s="56"/>
      <c r="I3703" s="56" t="s">
        <v>37</v>
      </c>
      <c r="J3703" s="56">
        <v>20</v>
      </c>
      <c r="K3703" s="56" t="s">
        <v>52</v>
      </c>
      <c r="L3703" s="56"/>
      <c r="M3703" s="56" t="str">
        <f t="shared" si="116"/>
        <v>TB_MEM_MEM_DD_SALE_ITEM.ITEM_CD</v>
      </c>
      <c r="N3703" s="54" t="str">
        <f t="shared" si="115"/>
        <v>회원일구매품목^TB_MEM_MEM_DD_SALE_ITEM^품목코드^ITEM_CD^Y^VARCHAR2^20^Y^</v>
      </c>
    </row>
    <row r="3704" spans="1:14" x14ac:dyDescent="0.25">
      <c r="A3704" s="56" t="s">
        <v>473</v>
      </c>
      <c r="B3704" s="56"/>
      <c r="C3704" s="56" t="s">
        <v>1200</v>
      </c>
      <c r="D3704" s="56" t="s">
        <v>1201</v>
      </c>
      <c r="E3704" s="56" t="s">
        <v>882</v>
      </c>
      <c r="F3704" s="56" t="s">
        <v>889</v>
      </c>
      <c r="G3704" s="56" t="s">
        <v>52</v>
      </c>
      <c r="H3704" s="56"/>
      <c r="I3704" s="56" t="s">
        <v>37</v>
      </c>
      <c r="J3704" s="56">
        <v>20</v>
      </c>
      <c r="K3704" s="56" t="s">
        <v>52</v>
      </c>
      <c r="L3704" s="56"/>
      <c r="M3704" s="56" t="str">
        <f t="shared" si="116"/>
        <v>TB_MEM_MEM_DD_SALE_ITEM.MEM_NO</v>
      </c>
      <c r="N3704" s="54" t="str">
        <f t="shared" si="115"/>
        <v>회원일구매품목^TB_MEM_MEM_DD_SALE_ITEM^회원번호^MEM_NO^Y^VARCHAR2^20^Y^</v>
      </c>
    </row>
    <row r="3705" spans="1:14" x14ac:dyDescent="0.25">
      <c r="A3705" s="56" t="s">
        <v>473</v>
      </c>
      <c r="B3705" s="56"/>
      <c r="C3705" s="56" t="s">
        <v>1200</v>
      </c>
      <c r="D3705" s="56" t="s">
        <v>1201</v>
      </c>
      <c r="E3705" s="56" t="s">
        <v>850</v>
      </c>
      <c r="F3705" s="56" t="s">
        <v>474</v>
      </c>
      <c r="G3705" s="56" t="s">
        <v>52</v>
      </c>
      <c r="H3705" s="56"/>
      <c r="I3705" s="56" t="s">
        <v>37</v>
      </c>
      <c r="J3705" s="56">
        <v>10</v>
      </c>
      <c r="K3705" s="56" t="s">
        <v>52</v>
      </c>
      <c r="L3705" s="56" t="s">
        <v>3100</v>
      </c>
      <c r="M3705" s="56" t="str">
        <f t="shared" si="116"/>
        <v>TB_MEM_MEM_DD_SALE_ITEM.MEM_GRADE_CD</v>
      </c>
      <c r="N3705" s="54" t="str">
        <f t="shared" si="115"/>
        <v>회원일구매품목^TB_MEM_MEM_DD_SALE_ITEM^회원등급코드^MEM_GRADE_CD^Y^VARCHAR2^10^Y^'G'</v>
      </c>
    </row>
    <row r="3706" spans="1:14" x14ac:dyDescent="0.25">
      <c r="A3706" s="56" t="s">
        <v>473</v>
      </c>
      <c r="B3706" s="56"/>
      <c r="C3706" s="56" t="s">
        <v>1200</v>
      </c>
      <c r="D3706" s="56" t="s">
        <v>1201</v>
      </c>
      <c r="E3706" s="56" t="s">
        <v>2353</v>
      </c>
      <c r="F3706" s="56" t="s">
        <v>2354</v>
      </c>
      <c r="G3706" s="56"/>
      <c r="H3706" s="56"/>
      <c r="I3706" s="56" t="s">
        <v>37</v>
      </c>
      <c r="J3706" s="56">
        <v>1</v>
      </c>
      <c r="K3706" s="56" t="s">
        <v>52</v>
      </c>
      <c r="L3706" s="56" t="s">
        <v>1496</v>
      </c>
      <c r="M3706" s="56" t="str">
        <f t="shared" si="116"/>
        <v>TB_MEM_MEM_DD_SALE_ITEM.NEW_YN</v>
      </c>
      <c r="N3706" s="54" t="str">
        <f t="shared" si="115"/>
        <v>회원일구매품목^TB_MEM_MEM_DD_SALE_ITEM^신규여부^NEW_YN^^VARCHAR2^1^Y^'N'</v>
      </c>
    </row>
    <row r="3707" spans="1:14" x14ac:dyDescent="0.25">
      <c r="A3707" s="56" t="s">
        <v>473</v>
      </c>
      <c r="B3707" s="56"/>
      <c r="C3707" s="56" t="s">
        <v>1200</v>
      </c>
      <c r="D3707" s="56" t="s">
        <v>1201</v>
      </c>
      <c r="E3707" s="56" t="s">
        <v>485</v>
      </c>
      <c r="F3707" s="56" t="s">
        <v>492</v>
      </c>
      <c r="G3707" s="56"/>
      <c r="H3707" s="56"/>
      <c r="I3707" s="56" t="s">
        <v>110</v>
      </c>
      <c r="J3707" s="56" t="s">
        <v>476</v>
      </c>
      <c r="K3707" s="56" t="s">
        <v>52</v>
      </c>
      <c r="L3707" s="56">
        <v>0</v>
      </c>
      <c r="M3707" s="56" t="str">
        <f t="shared" si="116"/>
        <v>TB_MEM_MEM_DD_SALE_ITEM.SALES_TOT_AMT</v>
      </c>
      <c r="N3707" s="54" t="str">
        <f t="shared" si="115"/>
        <v>회원일구매품목^TB_MEM_MEM_DD_SALE_ITEM^매출총금액^SALES_TOT_AMT^^NUMBER^20,5^Y^0</v>
      </c>
    </row>
    <row r="3708" spans="1:14" x14ac:dyDescent="0.25">
      <c r="A3708" s="56" t="s">
        <v>473</v>
      </c>
      <c r="B3708" s="56"/>
      <c r="C3708" s="56" t="s">
        <v>1200</v>
      </c>
      <c r="D3708" s="56" t="s">
        <v>1201</v>
      </c>
      <c r="E3708" s="56" t="s">
        <v>486</v>
      </c>
      <c r="F3708" s="56" t="s">
        <v>493</v>
      </c>
      <c r="G3708" s="56"/>
      <c r="H3708" s="56"/>
      <c r="I3708" s="56" t="s">
        <v>110</v>
      </c>
      <c r="J3708" s="56" t="s">
        <v>476</v>
      </c>
      <c r="K3708" s="56" t="s">
        <v>52</v>
      </c>
      <c r="L3708" s="56">
        <v>0</v>
      </c>
      <c r="M3708" s="56" t="str">
        <f t="shared" si="116"/>
        <v>TB_MEM_MEM_DD_SALE_ITEM.SALES_AMT</v>
      </c>
      <c r="N3708" s="54" t="str">
        <f t="shared" si="115"/>
        <v>회원일구매품목^TB_MEM_MEM_DD_SALE_ITEM^매출금액^SALES_AMT^^NUMBER^20,5^Y^0</v>
      </c>
    </row>
    <row r="3709" spans="1:14" x14ac:dyDescent="0.25">
      <c r="A3709" s="56" t="s">
        <v>473</v>
      </c>
      <c r="B3709" s="56"/>
      <c r="C3709" s="56" t="s">
        <v>1200</v>
      </c>
      <c r="D3709" s="56" t="s">
        <v>1201</v>
      </c>
      <c r="E3709" s="56" t="s">
        <v>487</v>
      </c>
      <c r="F3709" s="56" t="s">
        <v>494</v>
      </c>
      <c r="G3709" s="56"/>
      <c r="H3709" s="56"/>
      <c r="I3709" s="56" t="s">
        <v>110</v>
      </c>
      <c r="J3709" s="56" t="s">
        <v>476</v>
      </c>
      <c r="K3709" s="56" t="s">
        <v>52</v>
      </c>
      <c r="L3709" s="56">
        <v>0</v>
      </c>
      <c r="M3709" s="56" t="str">
        <f t="shared" si="116"/>
        <v>TB_MEM_MEM_DD_SALE_ITEM.SALES_SUPP_AMT</v>
      </c>
      <c r="N3709" s="54" t="str">
        <f t="shared" si="115"/>
        <v>회원일구매품목^TB_MEM_MEM_DD_SALE_ITEM^매출공급금액^SALES_SUPP_AMT^^NUMBER^20,5^Y^0</v>
      </c>
    </row>
    <row r="3710" spans="1:14" x14ac:dyDescent="0.25">
      <c r="A3710" s="56" t="s">
        <v>473</v>
      </c>
      <c r="B3710" s="56"/>
      <c r="C3710" s="56" t="s">
        <v>1200</v>
      </c>
      <c r="D3710" s="56" t="s">
        <v>1201</v>
      </c>
      <c r="E3710" s="56" t="s">
        <v>1760</v>
      </c>
      <c r="F3710" s="56" t="s">
        <v>1761</v>
      </c>
      <c r="G3710" s="56"/>
      <c r="H3710" s="56"/>
      <c r="I3710" s="56" t="s">
        <v>110</v>
      </c>
      <c r="J3710" s="56" t="s">
        <v>476</v>
      </c>
      <c r="K3710" s="56" t="s">
        <v>52</v>
      </c>
      <c r="L3710" s="56">
        <v>0</v>
      </c>
      <c r="M3710" s="56" t="str">
        <f t="shared" si="116"/>
        <v>TB_MEM_MEM_DD_SALE_ITEM.SALES_VAT</v>
      </c>
      <c r="N3710" s="54" t="str">
        <f t="shared" si="115"/>
        <v>회원일구매품목^TB_MEM_MEM_DD_SALE_ITEM^매출부가세액^SALES_VAT^^NUMBER^20,5^Y^0</v>
      </c>
    </row>
    <row r="3711" spans="1:14" x14ac:dyDescent="0.25">
      <c r="A3711" s="56" t="s">
        <v>473</v>
      </c>
      <c r="B3711" s="56"/>
      <c r="C3711" s="56" t="s">
        <v>1200</v>
      </c>
      <c r="D3711" s="56" t="s">
        <v>1201</v>
      </c>
      <c r="E3711" s="56" t="s">
        <v>488</v>
      </c>
      <c r="F3711" s="56" t="s">
        <v>495</v>
      </c>
      <c r="G3711" s="56"/>
      <c r="H3711" s="56"/>
      <c r="I3711" s="56" t="s">
        <v>110</v>
      </c>
      <c r="J3711" s="56" t="s">
        <v>476</v>
      </c>
      <c r="K3711" s="56" t="s">
        <v>52</v>
      </c>
      <c r="L3711" s="56">
        <v>0</v>
      </c>
      <c r="M3711" s="56" t="str">
        <f t="shared" si="116"/>
        <v>TB_MEM_MEM_DD_SALE_ITEM.DC_AMT</v>
      </c>
      <c r="N3711" s="54" t="str">
        <f t="shared" si="115"/>
        <v>회원일구매품목^TB_MEM_MEM_DD_SALE_ITEM^할인금액^DC_AMT^^NUMBER^20,5^Y^0</v>
      </c>
    </row>
    <row r="3712" spans="1:14" x14ac:dyDescent="0.25">
      <c r="A3712" s="56" t="s">
        <v>473</v>
      </c>
      <c r="B3712" s="56"/>
      <c r="C3712" s="56" t="s">
        <v>1200</v>
      </c>
      <c r="D3712" s="56" t="s">
        <v>1201</v>
      </c>
      <c r="E3712" s="56" t="s">
        <v>638</v>
      </c>
      <c r="F3712" s="56" t="s">
        <v>559</v>
      </c>
      <c r="G3712" s="56"/>
      <c r="H3712" s="56"/>
      <c r="I3712" s="56" t="s">
        <v>110</v>
      </c>
      <c r="J3712" s="56" t="s">
        <v>476</v>
      </c>
      <c r="K3712" s="56" t="s">
        <v>52</v>
      </c>
      <c r="L3712" s="56">
        <v>0</v>
      </c>
      <c r="M3712" s="56" t="str">
        <f t="shared" si="116"/>
        <v>TB_MEM_MEM_DD_SALE_ITEM.NOR_DC_AMT</v>
      </c>
      <c r="N3712" s="54" t="str">
        <f t="shared" si="115"/>
        <v>회원일구매품목^TB_MEM_MEM_DD_SALE_ITEM^정상할인금액^NOR_DC_AMT^^NUMBER^20,5^Y^0</v>
      </c>
    </row>
    <row r="3713" spans="1:14" x14ac:dyDescent="0.25">
      <c r="A3713" s="56" t="s">
        <v>473</v>
      </c>
      <c r="B3713" s="56"/>
      <c r="C3713" s="56" t="s">
        <v>1200</v>
      </c>
      <c r="D3713" s="56" t="s">
        <v>1201</v>
      </c>
      <c r="E3713" s="56" t="s">
        <v>490</v>
      </c>
      <c r="F3713" s="56" t="s">
        <v>497</v>
      </c>
      <c r="G3713" s="56"/>
      <c r="H3713" s="56"/>
      <c r="I3713" s="56" t="s">
        <v>110</v>
      </c>
      <c r="J3713" s="56" t="s">
        <v>476</v>
      </c>
      <c r="K3713" s="56" t="s">
        <v>52</v>
      </c>
      <c r="L3713" s="56">
        <v>0</v>
      </c>
      <c r="M3713" s="56" t="str">
        <f t="shared" si="116"/>
        <v>TB_MEM_MEM_DD_SALE_ITEM.NON_SALES_DC_AMT</v>
      </c>
      <c r="N3713" s="54" t="str">
        <f t="shared" si="115"/>
        <v>회원일구매품목^TB_MEM_MEM_DD_SALE_ITEM^비매출할인금액^NON_SALES_DC_AMT^^NUMBER^20,5^Y^0</v>
      </c>
    </row>
    <row r="3714" spans="1:14" x14ac:dyDescent="0.25">
      <c r="A3714" s="56" t="s">
        <v>473</v>
      </c>
      <c r="B3714" s="56"/>
      <c r="C3714" s="56" t="s">
        <v>1200</v>
      </c>
      <c r="D3714" s="56" t="s">
        <v>1201</v>
      </c>
      <c r="E3714" s="56" t="s">
        <v>641</v>
      </c>
      <c r="F3714" s="56" t="s">
        <v>562</v>
      </c>
      <c r="G3714" s="56"/>
      <c r="H3714" s="56"/>
      <c r="I3714" s="56" t="s">
        <v>110</v>
      </c>
      <c r="J3714" s="56" t="s">
        <v>476</v>
      </c>
      <c r="K3714" s="56" t="s">
        <v>52</v>
      </c>
      <c r="L3714" s="56">
        <v>0</v>
      </c>
      <c r="M3714" s="56" t="str">
        <f t="shared" si="116"/>
        <v>TB_MEM_MEM_DD_SALE_ITEM.ALLI_DC_AMT</v>
      </c>
      <c r="N3714" s="54" t="str">
        <f t="shared" si="115"/>
        <v>회원일구매품목^TB_MEM_MEM_DD_SALE_ITEM^제휴할인금액^ALLI_DC_AMT^^NUMBER^20,5^Y^0</v>
      </c>
    </row>
    <row r="3715" spans="1:14" x14ac:dyDescent="0.25">
      <c r="A3715" s="56" t="s">
        <v>473</v>
      </c>
      <c r="B3715" s="56"/>
      <c r="C3715" s="56" t="s">
        <v>1200</v>
      </c>
      <c r="D3715" s="56" t="s">
        <v>1201</v>
      </c>
      <c r="E3715" s="56" t="s">
        <v>489</v>
      </c>
      <c r="F3715" s="56" t="s">
        <v>496</v>
      </c>
      <c r="G3715" s="56"/>
      <c r="H3715" s="56"/>
      <c r="I3715" s="56" t="s">
        <v>110</v>
      </c>
      <c r="J3715" s="56" t="s">
        <v>476</v>
      </c>
      <c r="K3715" s="56" t="s">
        <v>52</v>
      </c>
      <c r="L3715" s="56">
        <v>0</v>
      </c>
      <c r="M3715" s="56" t="str">
        <f t="shared" si="116"/>
        <v>TB_MEM_MEM_DD_SALE_ITEM.PROM_DC_AMT</v>
      </c>
      <c r="N3715" s="54" t="str">
        <f t="shared" ref="N3715:N3778" si="117">SUBSTITUTE(CONCATENATE(C3715,"^",D3715,"^",E3715,"^",F3715,"^",G3715,"^",I3715,"^",J3715,"^",K3715,"^",TRIM(L3715)),"~","-")</f>
        <v>회원일구매품목^TB_MEM_MEM_DD_SALE_ITEM^프로모션할인금액^PROM_DC_AMT^^NUMBER^20,5^Y^0</v>
      </c>
    </row>
    <row r="3716" spans="1:14" x14ac:dyDescent="0.25">
      <c r="A3716" s="56" t="s">
        <v>473</v>
      </c>
      <c r="B3716" s="56"/>
      <c r="C3716" s="56" t="s">
        <v>1200</v>
      </c>
      <c r="D3716" s="56" t="s">
        <v>1201</v>
      </c>
      <c r="E3716" s="56" t="s">
        <v>2284</v>
      </c>
      <c r="F3716" s="56" t="s">
        <v>2285</v>
      </c>
      <c r="G3716" s="56"/>
      <c r="H3716" s="56"/>
      <c r="I3716" s="56" t="s">
        <v>110</v>
      </c>
      <c r="J3716" s="56" t="s">
        <v>476</v>
      </c>
      <c r="K3716" s="56" t="s">
        <v>52</v>
      </c>
      <c r="L3716" s="56">
        <v>0</v>
      </c>
      <c r="M3716" s="56" t="str">
        <f t="shared" si="116"/>
        <v>TB_MEM_MEM_DD_SALE_ITEM.PROM_PRESENT_AMT</v>
      </c>
      <c r="N3716" s="54" t="str">
        <f t="shared" si="117"/>
        <v>회원일구매품목^TB_MEM_MEM_DD_SALE_ITEM^프로모션증정금액^PROM_PRESENT_AMT^^NUMBER^20,5^Y^0</v>
      </c>
    </row>
    <row r="3717" spans="1:14" x14ac:dyDescent="0.25">
      <c r="A3717" s="56" t="s">
        <v>473</v>
      </c>
      <c r="B3717" s="56"/>
      <c r="C3717" s="56" t="s">
        <v>1200</v>
      </c>
      <c r="D3717" s="56" t="s">
        <v>1201</v>
      </c>
      <c r="E3717" s="56" t="s">
        <v>644</v>
      </c>
      <c r="F3717" s="56" t="s">
        <v>565</v>
      </c>
      <c r="G3717" s="56"/>
      <c r="H3717" s="56"/>
      <c r="I3717" s="56" t="s">
        <v>110</v>
      </c>
      <c r="J3717" s="56" t="s">
        <v>476</v>
      </c>
      <c r="K3717" s="56" t="s">
        <v>52</v>
      </c>
      <c r="L3717" s="56">
        <v>0</v>
      </c>
      <c r="M3717" s="56" t="str">
        <f t="shared" si="116"/>
        <v>TB_MEM_MEM_DD_SALE_ITEM.COUP_DC_AMT</v>
      </c>
      <c r="N3717" s="54" t="str">
        <f t="shared" si="117"/>
        <v>회원일구매품목^TB_MEM_MEM_DD_SALE_ITEM^쿠폰할인금액^COUP_DC_AMT^^NUMBER^20,5^Y^0</v>
      </c>
    </row>
    <row r="3718" spans="1:14" x14ac:dyDescent="0.25">
      <c r="A3718" s="56" t="s">
        <v>473</v>
      </c>
      <c r="B3718" s="56"/>
      <c r="C3718" s="56" t="s">
        <v>1200</v>
      </c>
      <c r="D3718" s="56" t="s">
        <v>1201</v>
      </c>
      <c r="E3718" s="56" t="s">
        <v>646</v>
      </c>
      <c r="F3718" s="56" t="s">
        <v>567</v>
      </c>
      <c r="G3718" s="56"/>
      <c r="H3718" s="56"/>
      <c r="I3718" s="56" t="s">
        <v>110</v>
      </c>
      <c r="J3718" s="56" t="s">
        <v>476</v>
      </c>
      <c r="K3718" s="56" t="s">
        <v>52</v>
      </c>
      <c r="L3718" s="56">
        <v>0</v>
      </c>
      <c r="M3718" s="56" t="str">
        <f t="shared" si="116"/>
        <v>TB_MEM_MEM_DD_SALE_ITEM.CUST_DC_AMT</v>
      </c>
      <c r="N3718" s="54" t="str">
        <f t="shared" si="117"/>
        <v>회원일구매품목^TB_MEM_MEM_DD_SALE_ITEM^고객할인금액^CUST_DC_AMT^^NUMBER^20,5^Y^0</v>
      </c>
    </row>
    <row r="3719" spans="1:14" x14ac:dyDescent="0.25">
      <c r="A3719" s="56" t="s">
        <v>473</v>
      </c>
      <c r="B3719" s="56"/>
      <c r="C3719" s="56" t="s">
        <v>1200</v>
      </c>
      <c r="D3719" s="56" t="s">
        <v>1201</v>
      </c>
      <c r="E3719" s="56" t="s">
        <v>2254</v>
      </c>
      <c r="F3719" s="56" t="s">
        <v>2255</v>
      </c>
      <c r="G3719" s="56"/>
      <c r="H3719" s="56"/>
      <c r="I3719" s="56" t="s">
        <v>110</v>
      </c>
      <c r="J3719" s="56" t="s">
        <v>476</v>
      </c>
      <c r="K3719" s="56" t="s">
        <v>52</v>
      </c>
      <c r="L3719" s="56">
        <v>0</v>
      </c>
      <c r="M3719" s="56" t="str">
        <f t="shared" si="116"/>
        <v>TB_MEM_MEM_DD_SALE_ITEM.ACC_POINT_AMT</v>
      </c>
      <c r="N3719" s="54" t="str">
        <f t="shared" si="117"/>
        <v>회원일구매품목^TB_MEM_MEM_DD_SALE_ITEM^적립포인트금액^ACC_POINT_AMT^^NUMBER^20,5^Y^0</v>
      </c>
    </row>
    <row r="3720" spans="1:14" x14ac:dyDescent="0.25">
      <c r="A3720" s="56" t="s">
        <v>473</v>
      </c>
      <c r="B3720" s="56"/>
      <c r="C3720" s="56" t="s">
        <v>1200</v>
      </c>
      <c r="D3720" s="56" t="s">
        <v>1201</v>
      </c>
      <c r="E3720" s="56" t="s">
        <v>3105</v>
      </c>
      <c r="F3720" s="56" t="s">
        <v>2407</v>
      </c>
      <c r="G3720" s="56"/>
      <c r="H3720" s="56"/>
      <c r="I3720" s="56" t="s">
        <v>110</v>
      </c>
      <c r="J3720" s="56" t="s">
        <v>476</v>
      </c>
      <c r="K3720" s="56" t="s">
        <v>52</v>
      </c>
      <c r="L3720" s="56">
        <v>0</v>
      </c>
      <c r="M3720" s="56" t="str">
        <f t="shared" si="116"/>
        <v>TB_MEM_MEM_DD_SALE_ITEM.USE_POINT_AMT</v>
      </c>
      <c r="N3720" s="54" t="str">
        <f t="shared" si="117"/>
        <v>회원일구매품목^TB_MEM_MEM_DD_SALE_ITEM^사용립포인트금액^USE_POINT_AMT^^NUMBER^20,5^Y^0</v>
      </c>
    </row>
    <row r="3721" spans="1:14" x14ac:dyDescent="0.25">
      <c r="A3721" s="56" t="s">
        <v>473</v>
      </c>
      <c r="B3721" s="56"/>
      <c r="C3721" s="56" t="s">
        <v>1200</v>
      </c>
      <c r="D3721" s="56" t="s">
        <v>1201</v>
      </c>
      <c r="E3721" s="56" t="s">
        <v>2256</v>
      </c>
      <c r="F3721" s="56" t="s">
        <v>2257</v>
      </c>
      <c r="G3721" s="56"/>
      <c r="H3721" s="56"/>
      <c r="I3721" s="56" t="s">
        <v>110</v>
      </c>
      <c r="J3721" s="56" t="s">
        <v>476</v>
      </c>
      <c r="K3721" s="56" t="s">
        <v>52</v>
      </c>
      <c r="L3721" s="56">
        <v>0</v>
      </c>
      <c r="M3721" s="56" t="str">
        <f t="shared" si="116"/>
        <v>TB_MEM_MEM_DD_SALE_ITEM.BILL_CNT</v>
      </c>
      <c r="N3721" s="54" t="str">
        <f t="shared" si="117"/>
        <v>회원일구매품목^TB_MEM_MEM_DD_SALE_ITEM^영수증건수^BILL_CNT^^NUMBER^20,5^Y^0</v>
      </c>
    </row>
    <row r="3722" spans="1:14" x14ac:dyDescent="0.25">
      <c r="A3722" s="56" t="s">
        <v>473</v>
      </c>
      <c r="B3722" s="56"/>
      <c r="C3722" s="56" t="s">
        <v>1200</v>
      </c>
      <c r="D3722" s="56" t="s">
        <v>1201</v>
      </c>
      <c r="E3722" s="56" t="s">
        <v>1141</v>
      </c>
      <c r="F3722" s="56" t="s">
        <v>1142</v>
      </c>
      <c r="G3722" s="56"/>
      <c r="H3722" s="56"/>
      <c r="I3722" s="56" t="s">
        <v>110</v>
      </c>
      <c r="J3722" s="56" t="s">
        <v>476</v>
      </c>
      <c r="K3722" s="56" t="s">
        <v>52</v>
      </c>
      <c r="L3722" s="56">
        <v>0</v>
      </c>
      <c r="M3722" s="56" t="str">
        <f t="shared" si="116"/>
        <v>TB_MEM_MEM_DD_SALE_ITEM.SALES_QTY</v>
      </c>
      <c r="N3722" s="54" t="str">
        <f t="shared" si="117"/>
        <v>회원일구매품목^TB_MEM_MEM_DD_SALE_ITEM^매출수량^SALES_QTY^^NUMBER^20,5^Y^0</v>
      </c>
    </row>
    <row r="3723" spans="1:14" x14ac:dyDescent="0.25">
      <c r="A3723" s="56" t="s">
        <v>473</v>
      </c>
      <c r="B3723" s="56"/>
      <c r="C3723" s="56" t="s">
        <v>1200</v>
      </c>
      <c r="D3723" s="56" t="s">
        <v>1201</v>
      </c>
      <c r="E3723" s="56" t="s">
        <v>2297</v>
      </c>
      <c r="F3723" s="56" t="s">
        <v>2298</v>
      </c>
      <c r="G3723" s="56"/>
      <c r="H3723" s="56"/>
      <c r="I3723" s="56" t="s">
        <v>110</v>
      </c>
      <c r="J3723" s="56" t="s">
        <v>476</v>
      </c>
      <c r="K3723" s="56" t="s">
        <v>52</v>
      </c>
      <c r="L3723" s="56">
        <v>0</v>
      </c>
      <c r="M3723" s="56" t="str">
        <f t="shared" si="116"/>
        <v>TB_MEM_MEM_DD_SALE_ITEM.PROM_DC_QTY</v>
      </c>
      <c r="N3723" s="54" t="str">
        <f t="shared" si="117"/>
        <v>회원일구매품목^TB_MEM_MEM_DD_SALE_ITEM^프로모션할인수량^PROM_DC_QTY^^NUMBER^20,5^Y^0</v>
      </c>
    </row>
    <row r="3724" spans="1:14" x14ac:dyDescent="0.25">
      <c r="A3724" s="56" t="s">
        <v>473</v>
      </c>
      <c r="B3724" s="56"/>
      <c r="C3724" s="56" t="s">
        <v>1200</v>
      </c>
      <c r="D3724" s="56" t="s">
        <v>1201</v>
      </c>
      <c r="E3724" s="56" t="s">
        <v>833</v>
      </c>
      <c r="F3724" s="56" t="s">
        <v>842</v>
      </c>
      <c r="G3724" s="56"/>
      <c r="H3724" s="56"/>
      <c r="I3724" s="56" t="s">
        <v>110</v>
      </c>
      <c r="J3724" s="56" t="s">
        <v>476</v>
      </c>
      <c r="K3724" s="56" t="s">
        <v>52</v>
      </c>
      <c r="L3724" s="56">
        <v>0</v>
      </c>
      <c r="M3724" s="56" t="str">
        <f t="shared" si="116"/>
        <v>TB_MEM_MEM_DD_SALE_ITEM.PROM_PRESENT_QTY</v>
      </c>
      <c r="N3724" s="54" t="str">
        <f t="shared" si="117"/>
        <v>회원일구매품목^TB_MEM_MEM_DD_SALE_ITEM^프로모션증정수량^PROM_PRESENT_QTY^^NUMBER^20,5^Y^0</v>
      </c>
    </row>
    <row r="3725" spans="1:14" x14ac:dyDescent="0.25">
      <c r="A3725" s="56" t="s">
        <v>473</v>
      </c>
      <c r="B3725" s="56"/>
      <c r="C3725" s="56" t="s">
        <v>1200</v>
      </c>
      <c r="D3725" s="56" t="s">
        <v>1201</v>
      </c>
      <c r="E3725" s="56" t="s">
        <v>1139</v>
      </c>
      <c r="F3725" s="56" t="s">
        <v>1140</v>
      </c>
      <c r="G3725" s="56"/>
      <c r="H3725" s="56"/>
      <c r="I3725" s="56" t="s">
        <v>110</v>
      </c>
      <c r="J3725" s="56" t="s">
        <v>476</v>
      </c>
      <c r="K3725" s="56" t="s">
        <v>52</v>
      </c>
      <c r="L3725" s="56">
        <v>0</v>
      </c>
      <c r="M3725" s="56" t="str">
        <f t="shared" si="116"/>
        <v>TB_MEM_MEM_DD_SALE_ITEM.NON_SALES_QTY</v>
      </c>
      <c r="N3725" s="54" t="str">
        <f t="shared" si="117"/>
        <v>회원일구매품목^TB_MEM_MEM_DD_SALE_ITEM^비매출수량^NON_SALES_QTY^^NUMBER^20,5^Y^0</v>
      </c>
    </row>
    <row r="3726" spans="1:14" x14ac:dyDescent="0.25">
      <c r="A3726" s="56" t="s">
        <v>473</v>
      </c>
      <c r="B3726" s="56"/>
      <c r="C3726" s="56" t="s">
        <v>1200</v>
      </c>
      <c r="D3726" s="56" t="s">
        <v>1201</v>
      </c>
      <c r="E3726" s="56" t="s">
        <v>606</v>
      </c>
      <c r="F3726" s="56" t="s">
        <v>527</v>
      </c>
      <c r="G3726" s="56"/>
      <c r="H3726" s="56"/>
      <c r="I3726" s="56" t="s">
        <v>110</v>
      </c>
      <c r="J3726" s="56" t="s">
        <v>476</v>
      </c>
      <c r="K3726" s="56" t="s">
        <v>52</v>
      </c>
      <c r="L3726" s="56">
        <v>0</v>
      </c>
      <c r="M3726" s="56" t="str">
        <f t="shared" si="116"/>
        <v>TB_MEM_MEM_DD_SALE_ITEM.CNCL_CNT</v>
      </c>
      <c r="N3726" s="54" t="str">
        <f t="shared" si="117"/>
        <v>회원일구매품목^TB_MEM_MEM_DD_SALE_ITEM^취소건수^CNCL_CNT^^NUMBER^20,5^Y^0</v>
      </c>
    </row>
    <row r="3727" spans="1:14" x14ac:dyDescent="0.25">
      <c r="A3727" s="56" t="s">
        <v>473</v>
      </c>
      <c r="B3727" s="56"/>
      <c r="C3727" s="56" t="s">
        <v>1200</v>
      </c>
      <c r="D3727" s="56" t="s">
        <v>1201</v>
      </c>
      <c r="E3727" s="56" t="s">
        <v>2307</v>
      </c>
      <c r="F3727" s="56" t="s">
        <v>843</v>
      </c>
      <c r="G3727" s="56"/>
      <c r="H3727" s="56"/>
      <c r="I3727" s="56" t="s">
        <v>110</v>
      </c>
      <c r="J3727" s="56" t="s">
        <v>476</v>
      </c>
      <c r="K3727" s="56" t="s">
        <v>52</v>
      </c>
      <c r="L3727" s="56">
        <v>0</v>
      </c>
      <c r="M3727" s="56" t="str">
        <f t="shared" si="116"/>
        <v>TB_MEM_MEM_DD_SALE_ITEM.SALES_CNCL_QTY</v>
      </c>
      <c r="N3727" s="54" t="str">
        <f t="shared" si="117"/>
        <v>회원일구매품목^TB_MEM_MEM_DD_SALE_ITEM^매출취소수량^SALES_CNCL_QTY^^NUMBER^20,5^Y^0</v>
      </c>
    </row>
    <row r="3728" spans="1:14" x14ac:dyDescent="0.25">
      <c r="A3728" s="56" t="s">
        <v>473</v>
      </c>
      <c r="B3728" s="56"/>
      <c r="C3728" s="56" t="s">
        <v>1200</v>
      </c>
      <c r="D3728" s="56" t="s">
        <v>1201</v>
      </c>
      <c r="E3728" s="56" t="s">
        <v>2268</v>
      </c>
      <c r="F3728" s="56" t="s">
        <v>2269</v>
      </c>
      <c r="G3728" s="56"/>
      <c r="H3728" s="56"/>
      <c r="I3728" s="56" t="s">
        <v>110</v>
      </c>
      <c r="J3728" s="56" t="s">
        <v>476</v>
      </c>
      <c r="K3728" s="56" t="s">
        <v>52</v>
      </c>
      <c r="L3728" s="56">
        <v>0</v>
      </c>
      <c r="M3728" s="56" t="str">
        <f t="shared" si="116"/>
        <v>TB_MEM_MEM_DD_SALE_ITEM.SALES_CNCL_TOT_AMT</v>
      </c>
      <c r="N3728" s="54" t="str">
        <f t="shared" si="117"/>
        <v>회원일구매품목^TB_MEM_MEM_DD_SALE_ITEM^매출취소총금액^SALES_CNCL_TOT_AMT^^NUMBER^20,5^Y^0</v>
      </c>
    </row>
    <row r="3729" spans="1:14" x14ac:dyDescent="0.25">
      <c r="A3729" s="56" t="s">
        <v>473</v>
      </c>
      <c r="B3729" s="56"/>
      <c r="C3729" s="56" t="s">
        <v>1200</v>
      </c>
      <c r="D3729" s="56" t="s">
        <v>1201</v>
      </c>
      <c r="E3729" s="56" t="s">
        <v>2308</v>
      </c>
      <c r="F3729" s="56" t="s">
        <v>2309</v>
      </c>
      <c r="G3729" s="56"/>
      <c r="H3729" s="56"/>
      <c r="I3729" s="56" t="s">
        <v>110</v>
      </c>
      <c r="J3729" s="56" t="s">
        <v>476</v>
      </c>
      <c r="K3729" s="56" t="s">
        <v>52</v>
      </c>
      <c r="L3729" s="56">
        <v>0</v>
      </c>
      <c r="M3729" s="56" t="str">
        <f t="shared" si="116"/>
        <v>TB_MEM_MEM_DD_SALE_ITEM.SALES_CNCL_AMT</v>
      </c>
      <c r="N3729" s="54" t="str">
        <f t="shared" si="117"/>
        <v>회원일구매품목^TB_MEM_MEM_DD_SALE_ITEM^매출취소금액^SALES_CNCL_AMT^^NUMBER^20,5^Y^0</v>
      </c>
    </row>
    <row r="3730" spans="1:14" x14ac:dyDescent="0.25">
      <c r="A3730" s="56" t="s">
        <v>473</v>
      </c>
      <c r="B3730" s="56"/>
      <c r="C3730" s="56" t="s">
        <v>1200</v>
      </c>
      <c r="D3730" s="56" t="s">
        <v>1201</v>
      </c>
      <c r="E3730" s="56" t="s">
        <v>2310</v>
      </c>
      <c r="F3730" s="56" t="s">
        <v>2311</v>
      </c>
      <c r="G3730" s="56"/>
      <c r="H3730" s="56"/>
      <c r="I3730" s="56" t="s">
        <v>110</v>
      </c>
      <c r="J3730" s="56" t="s">
        <v>476</v>
      </c>
      <c r="K3730" s="56" t="s">
        <v>52</v>
      </c>
      <c r="L3730" s="56">
        <v>0</v>
      </c>
      <c r="M3730" s="56" t="str">
        <f t="shared" si="116"/>
        <v>TB_MEM_MEM_DD_SALE_ITEM.SALES_CNCL_SUPP_AMT</v>
      </c>
      <c r="N3730" s="54" t="str">
        <f t="shared" si="117"/>
        <v>회원일구매품목^TB_MEM_MEM_DD_SALE_ITEM^매출취소공급금액^SALES_CNCL_SUPP_AMT^^NUMBER^20,5^Y^0</v>
      </c>
    </row>
    <row r="3731" spans="1:14" x14ac:dyDescent="0.25">
      <c r="A3731" s="56" t="s">
        <v>473</v>
      </c>
      <c r="B3731" s="56"/>
      <c r="C3731" s="56" t="s">
        <v>1200</v>
      </c>
      <c r="D3731" s="56" t="s">
        <v>1201</v>
      </c>
      <c r="E3731" s="56" t="s">
        <v>2312</v>
      </c>
      <c r="F3731" s="56" t="s">
        <v>2313</v>
      </c>
      <c r="G3731" s="56"/>
      <c r="H3731" s="56"/>
      <c r="I3731" s="56" t="s">
        <v>110</v>
      </c>
      <c r="J3731" s="56" t="s">
        <v>476</v>
      </c>
      <c r="K3731" s="56" t="s">
        <v>52</v>
      </c>
      <c r="L3731" s="56">
        <v>0</v>
      </c>
      <c r="M3731" s="56" t="str">
        <f t="shared" si="116"/>
        <v>TB_MEM_MEM_DD_SALE_ITEM.SALES_CNCL_VAT</v>
      </c>
      <c r="N3731" s="54" t="str">
        <f t="shared" si="117"/>
        <v>회원일구매품목^TB_MEM_MEM_DD_SALE_ITEM^매출취소부가세액^SALES_CNCL_VAT^^NUMBER^20,5^Y^0</v>
      </c>
    </row>
    <row r="3732" spans="1:14" x14ac:dyDescent="0.25">
      <c r="A3732" s="56" t="s">
        <v>473</v>
      </c>
      <c r="B3732" s="56"/>
      <c r="C3732" s="56" t="s">
        <v>1200</v>
      </c>
      <c r="D3732" s="56" t="s">
        <v>1201</v>
      </c>
      <c r="E3732" s="56" t="s">
        <v>53</v>
      </c>
      <c r="F3732" s="56" t="s">
        <v>54</v>
      </c>
      <c r="G3732" s="56"/>
      <c r="H3732" s="56"/>
      <c r="I3732" s="56" t="s">
        <v>37</v>
      </c>
      <c r="J3732" s="56">
        <v>14</v>
      </c>
      <c r="K3732" s="56" t="s">
        <v>52</v>
      </c>
      <c r="L3732" s="56"/>
      <c r="M3732" s="56" t="str">
        <f t="shared" si="116"/>
        <v>TB_MEM_MEM_DD_SALE_ITEM.REG_DTM</v>
      </c>
      <c r="N3732" s="54" t="str">
        <f t="shared" si="117"/>
        <v>회원일구매품목^TB_MEM_MEM_DD_SALE_ITEM^등록일시^REG_DTM^^VARCHAR2^14^Y^</v>
      </c>
    </row>
    <row r="3733" spans="1:14" x14ac:dyDescent="0.25">
      <c r="A3733" s="56" t="s">
        <v>473</v>
      </c>
      <c r="B3733" s="56"/>
      <c r="C3733" s="56" t="s">
        <v>1200</v>
      </c>
      <c r="D3733" s="56" t="s">
        <v>1201</v>
      </c>
      <c r="E3733" s="56" t="s">
        <v>55</v>
      </c>
      <c r="F3733" s="56" t="s">
        <v>56</v>
      </c>
      <c r="G3733" s="56"/>
      <c r="H3733" s="56"/>
      <c r="I3733" s="56" t="s">
        <v>37</v>
      </c>
      <c r="J3733" s="56">
        <v>32</v>
      </c>
      <c r="K3733" s="56" t="s">
        <v>52</v>
      </c>
      <c r="L3733" s="56"/>
      <c r="M3733" s="56" t="str">
        <f t="shared" si="116"/>
        <v>TB_MEM_MEM_DD_SALE_ITEM.REGR_ID</v>
      </c>
      <c r="N3733" s="54" t="str">
        <f t="shared" si="117"/>
        <v>회원일구매품목^TB_MEM_MEM_DD_SALE_ITEM^등록자ID^REGR_ID^^VARCHAR2^32^Y^</v>
      </c>
    </row>
    <row r="3734" spans="1:14" x14ac:dyDescent="0.25">
      <c r="A3734" s="56" t="s">
        <v>473</v>
      </c>
      <c r="B3734" s="56"/>
      <c r="C3734" s="56" t="s">
        <v>1200</v>
      </c>
      <c r="D3734" s="56" t="s">
        <v>1201</v>
      </c>
      <c r="E3734" s="56" t="s">
        <v>57</v>
      </c>
      <c r="F3734" s="56" t="s">
        <v>58</v>
      </c>
      <c r="G3734" s="56"/>
      <c r="H3734" s="56"/>
      <c r="I3734" s="56" t="s">
        <v>37</v>
      </c>
      <c r="J3734" s="56">
        <v>14</v>
      </c>
      <c r="K3734" s="56" t="s">
        <v>52</v>
      </c>
      <c r="L3734" s="56"/>
      <c r="M3734" s="56" t="str">
        <f t="shared" si="116"/>
        <v>TB_MEM_MEM_DD_SALE_ITEM.MOD_DTM</v>
      </c>
      <c r="N3734" s="54" t="str">
        <f t="shared" si="117"/>
        <v>회원일구매품목^TB_MEM_MEM_DD_SALE_ITEM^수정일시^MOD_DTM^^VARCHAR2^14^Y^</v>
      </c>
    </row>
    <row r="3735" spans="1:14" x14ac:dyDescent="0.25">
      <c r="A3735" s="56" t="s">
        <v>473</v>
      </c>
      <c r="B3735" s="56"/>
      <c r="C3735" s="56" t="s">
        <v>1200</v>
      </c>
      <c r="D3735" s="56" t="s">
        <v>1201</v>
      </c>
      <c r="E3735" s="56" t="s">
        <v>59</v>
      </c>
      <c r="F3735" s="56" t="s">
        <v>60</v>
      </c>
      <c r="G3735" s="56"/>
      <c r="H3735" s="56"/>
      <c r="I3735" s="56" t="s">
        <v>37</v>
      </c>
      <c r="J3735" s="56">
        <v>32</v>
      </c>
      <c r="K3735" s="56" t="s">
        <v>52</v>
      </c>
      <c r="L3735" s="56"/>
      <c r="M3735" s="56" t="str">
        <f t="shared" si="116"/>
        <v>TB_MEM_MEM_DD_SALE_ITEM.MODR_ID</v>
      </c>
      <c r="N3735" s="54" t="str">
        <f t="shared" si="117"/>
        <v>회원일구매품목^TB_MEM_MEM_DD_SALE_ITEM^수정자ID^MODR_ID^^VARCHAR2^32^Y^</v>
      </c>
    </row>
    <row r="3736" spans="1:14" x14ac:dyDescent="0.25">
      <c r="A3736" s="56" t="s">
        <v>473</v>
      </c>
      <c r="B3736" s="56"/>
      <c r="C3736" s="56" t="s">
        <v>695</v>
      </c>
      <c r="D3736" s="56" t="s">
        <v>696</v>
      </c>
      <c r="E3736" s="56" t="s">
        <v>882</v>
      </c>
      <c r="F3736" s="56" t="s">
        <v>889</v>
      </c>
      <c r="G3736" s="56" t="s">
        <v>52</v>
      </c>
      <c r="H3736" s="56"/>
      <c r="I3736" s="56" t="s">
        <v>37</v>
      </c>
      <c r="J3736" s="56">
        <v>20</v>
      </c>
      <c r="K3736" s="56" t="s">
        <v>52</v>
      </c>
      <c r="L3736" s="56"/>
      <c r="M3736" s="56" t="str">
        <f t="shared" si="116"/>
        <v>TB_MEM_MEM_CARD_ISSUE.MEM_NO</v>
      </c>
      <c r="N3736" s="54" t="str">
        <f t="shared" si="117"/>
        <v>회원카드발급^TB_MEM_MEM_CARD_ISSUE^회원번호^MEM_NO^Y^VARCHAR2^20^Y^</v>
      </c>
    </row>
    <row r="3737" spans="1:14" x14ac:dyDescent="0.25">
      <c r="A3737" s="56" t="s">
        <v>473</v>
      </c>
      <c r="B3737" s="56"/>
      <c r="C3737" s="56" t="s">
        <v>695</v>
      </c>
      <c r="D3737" s="56" t="s">
        <v>696</v>
      </c>
      <c r="E3737" s="56" t="s">
        <v>3115</v>
      </c>
      <c r="F3737" s="56" t="s">
        <v>3116</v>
      </c>
      <c r="G3737" s="56" t="s">
        <v>52</v>
      </c>
      <c r="H3737" s="56"/>
      <c r="I3737" s="56" t="s">
        <v>110</v>
      </c>
      <c r="J3737" s="56">
        <v>5</v>
      </c>
      <c r="K3737" s="56" t="s">
        <v>52</v>
      </c>
      <c r="L3737" s="56"/>
      <c r="M3737" s="56" t="str">
        <f t="shared" si="116"/>
        <v>TB_MEM_MEM_CARD_ISSUE.ISSUE_SEQ</v>
      </c>
      <c r="N3737" s="54" t="str">
        <f t="shared" si="117"/>
        <v>회원카드발급^TB_MEM_MEM_CARD_ISSUE^발급일련번호^ISSUE_SEQ^Y^NUMBER^5^Y^</v>
      </c>
    </row>
    <row r="3738" spans="1:14" x14ac:dyDescent="0.25">
      <c r="A3738" s="56" t="s">
        <v>473</v>
      </c>
      <c r="B3738" s="56"/>
      <c r="C3738" s="56" t="s">
        <v>695</v>
      </c>
      <c r="D3738" s="56" t="s">
        <v>696</v>
      </c>
      <c r="E3738" s="56" t="s">
        <v>1535</v>
      </c>
      <c r="F3738" s="56" t="s">
        <v>1536</v>
      </c>
      <c r="G3738" s="56"/>
      <c r="H3738" s="56"/>
      <c r="I3738" s="56" t="s">
        <v>37</v>
      </c>
      <c r="J3738" s="56">
        <v>20</v>
      </c>
      <c r="K3738" s="56" t="s">
        <v>52</v>
      </c>
      <c r="L3738" s="56"/>
      <c r="M3738" s="56" t="str">
        <f t="shared" si="116"/>
        <v>TB_MEM_MEM_CARD_ISSUE.CARD_TP_CD</v>
      </c>
      <c r="N3738" s="54" t="str">
        <f t="shared" si="117"/>
        <v>회원카드발급^TB_MEM_MEM_CARD_ISSUE^카드유형코드^CARD_TP_CD^^VARCHAR2^20^Y^</v>
      </c>
    </row>
    <row r="3739" spans="1:14" x14ac:dyDescent="0.25">
      <c r="A3739" s="56" t="s">
        <v>473</v>
      </c>
      <c r="B3739" s="56"/>
      <c r="C3739" s="56" t="s">
        <v>695</v>
      </c>
      <c r="D3739" s="56" t="s">
        <v>696</v>
      </c>
      <c r="E3739" s="56" t="s">
        <v>3117</v>
      </c>
      <c r="F3739" s="56" t="s">
        <v>3118</v>
      </c>
      <c r="G3739" s="56"/>
      <c r="H3739" s="56"/>
      <c r="I3739" s="56" t="s">
        <v>37</v>
      </c>
      <c r="J3739" s="56">
        <v>30</v>
      </c>
      <c r="K3739" s="56"/>
      <c r="L3739" s="56"/>
      <c r="M3739" s="56" t="str">
        <f t="shared" si="116"/>
        <v>TB_MEM_MEM_CARD_ISSUE.COOP_CARD_NO</v>
      </c>
      <c r="N3739" s="54" t="str">
        <f t="shared" si="117"/>
        <v>회원카드발급^TB_MEM_MEM_CARD_ISSUE^협력카드번호^COOP_CARD_NO^^VARCHAR2^30^^</v>
      </c>
    </row>
    <row r="3740" spans="1:14" x14ac:dyDescent="0.25">
      <c r="A3740" s="56" t="s">
        <v>473</v>
      </c>
      <c r="B3740" s="56"/>
      <c r="C3740" s="56" t="s">
        <v>695</v>
      </c>
      <c r="D3740" s="56" t="s">
        <v>696</v>
      </c>
      <c r="E3740" s="56" t="s">
        <v>3119</v>
      </c>
      <c r="F3740" s="56" t="s">
        <v>3120</v>
      </c>
      <c r="G3740" s="56"/>
      <c r="H3740" s="56"/>
      <c r="I3740" s="56" t="s">
        <v>37</v>
      </c>
      <c r="J3740" s="56">
        <v>8</v>
      </c>
      <c r="K3740" s="56"/>
      <c r="L3740" s="56"/>
      <c r="M3740" s="56" t="str">
        <f t="shared" si="116"/>
        <v>TB_MEM_MEM_CARD_ISSUE.ISSUE_STT_DT</v>
      </c>
      <c r="N3740" s="54" t="str">
        <f t="shared" si="117"/>
        <v>회원카드발급^TB_MEM_MEM_CARD_ISSUE^발급시작일자^ISSUE_STT_DT^^VARCHAR2^8^^</v>
      </c>
    </row>
    <row r="3741" spans="1:14" x14ac:dyDescent="0.25">
      <c r="A3741" s="56" t="s">
        <v>473</v>
      </c>
      <c r="B3741" s="56"/>
      <c r="C3741" s="56" t="s">
        <v>695</v>
      </c>
      <c r="D3741" s="56" t="s">
        <v>696</v>
      </c>
      <c r="E3741" s="56" t="s">
        <v>3121</v>
      </c>
      <c r="F3741" s="56" t="s">
        <v>3122</v>
      </c>
      <c r="G3741" s="56"/>
      <c r="H3741" s="56"/>
      <c r="I3741" s="56" t="s">
        <v>37</v>
      </c>
      <c r="J3741" s="56">
        <v>8</v>
      </c>
      <c r="K3741" s="56"/>
      <c r="L3741" s="56"/>
      <c r="M3741" s="56" t="str">
        <f t="shared" si="116"/>
        <v>TB_MEM_MEM_CARD_ISSUE.ISSUE_END_DT</v>
      </c>
      <c r="N3741" s="54" t="str">
        <f t="shared" si="117"/>
        <v>회원카드발급^TB_MEM_MEM_CARD_ISSUE^발급종료일자^ISSUE_END_DT^^VARCHAR2^8^^</v>
      </c>
    </row>
    <row r="3742" spans="1:14" x14ac:dyDescent="0.25">
      <c r="A3742" s="56" t="s">
        <v>473</v>
      </c>
      <c r="B3742" s="56"/>
      <c r="C3742" s="56" t="s">
        <v>695</v>
      </c>
      <c r="D3742" s="56" t="s">
        <v>696</v>
      </c>
      <c r="E3742" s="56" t="s">
        <v>3123</v>
      </c>
      <c r="F3742" s="56" t="s">
        <v>3124</v>
      </c>
      <c r="G3742" s="56"/>
      <c r="H3742" s="56"/>
      <c r="I3742" s="56" t="s">
        <v>37</v>
      </c>
      <c r="J3742" s="56">
        <v>20</v>
      </c>
      <c r="K3742" s="56" t="s">
        <v>52</v>
      </c>
      <c r="L3742" s="56"/>
      <c r="M3742" s="56" t="str">
        <f t="shared" si="116"/>
        <v>TB_MEM_MEM_CARD_ISSUE.CARD_STAT_CD</v>
      </c>
      <c r="N3742" s="54" t="str">
        <f t="shared" si="117"/>
        <v>회원카드발급^TB_MEM_MEM_CARD_ISSUE^카드상태코드^CARD_STAT_CD^^VARCHAR2^20^Y^</v>
      </c>
    </row>
    <row r="3743" spans="1:14" x14ac:dyDescent="0.25">
      <c r="A3743" s="56" t="s">
        <v>473</v>
      </c>
      <c r="B3743" s="56"/>
      <c r="C3743" s="56" t="s">
        <v>695</v>
      </c>
      <c r="D3743" s="56" t="s">
        <v>696</v>
      </c>
      <c r="E3743" s="56" t="s">
        <v>3125</v>
      </c>
      <c r="F3743" s="56" t="s">
        <v>3126</v>
      </c>
      <c r="G3743" s="56"/>
      <c r="H3743" s="56"/>
      <c r="I3743" s="56" t="s">
        <v>37</v>
      </c>
      <c r="J3743" s="56">
        <v>7</v>
      </c>
      <c r="K3743" s="56"/>
      <c r="L3743" s="56"/>
      <c r="M3743" s="56" t="str">
        <f t="shared" si="116"/>
        <v>TB_MEM_MEM_CARD_ISSUE.CARD_VALID_YM</v>
      </c>
      <c r="N3743" s="54" t="str">
        <f t="shared" si="117"/>
        <v>회원카드발급^TB_MEM_MEM_CARD_ISSUE^카드유효년월^CARD_VALID_YM^^VARCHAR2^7^^</v>
      </c>
    </row>
    <row r="3744" spans="1:14" x14ac:dyDescent="0.25">
      <c r="A3744" s="56" t="s">
        <v>473</v>
      </c>
      <c r="B3744" s="56"/>
      <c r="C3744" s="56" t="s">
        <v>695</v>
      </c>
      <c r="D3744" s="56" t="s">
        <v>696</v>
      </c>
      <c r="E3744" s="56" t="s">
        <v>442</v>
      </c>
      <c r="F3744" s="56" t="s">
        <v>443</v>
      </c>
      <c r="G3744" s="56"/>
      <c r="H3744" s="56"/>
      <c r="I3744" s="56" t="s">
        <v>37</v>
      </c>
      <c r="J3744" s="56">
        <v>20</v>
      </c>
      <c r="K3744" s="56"/>
      <c r="L3744" s="56"/>
      <c r="M3744" s="56" t="str">
        <f t="shared" si="116"/>
        <v>TB_MEM_MEM_CARD_ISSUE.CARD_NO</v>
      </c>
      <c r="N3744" s="54" t="str">
        <f t="shared" si="117"/>
        <v>회원카드발급^TB_MEM_MEM_CARD_ISSUE^카드번호^CARD_NO^^VARCHAR2^20^^</v>
      </c>
    </row>
    <row r="3745" spans="1:14" x14ac:dyDescent="0.25">
      <c r="A3745" s="56" t="s">
        <v>473</v>
      </c>
      <c r="B3745" s="56"/>
      <c r="C3745" s="56" t="s">
        <v>695</v>
      </c>
      <c r="D3745" s="56" t="s">
        <v>696</v>
      </c>
      <c r="E3745" s="56" t="s">
        <v>53</v>
      </c>
      <c r="F3745" s="56" t="s">
        <v>54</v>
      </c>
      <c r="G3745" s="56"/>
      <c r="H3745" s="56"/>
      <c r="I3745" s="56" t="s">
        <v>37</v>
      </c>
      <c r="J3745" s="56">
        <v>14</v>
      </c>
      <c r="K3745" s="56" t="s">
        <v>52</v>
      </c>
      <c r="L3745" s="56"/>
      <c r="M3745" s="56" t="str">
        <f t="shared" si="116"/>
        <v>TB_MEM_MEM_CARD_ISSUE.REG_DTM</v>
      </c>
      <c r="N3745" s="54" t="str">
        <f t="shared" si="117"/>
        <v>회원카드발급^TB_MEM_MEM_CARD_ISSUE^등록일시^REG_DTM^^VARCHAR2^14^Y^</v>
      </c>
    </row>
    <row r="3746" spans="1:14" x14ac:dyDescent="0.25">
      <c r="A3746" s="56" t="s">
        <v>473</v>
      </c>
      <c r="B3746" s="56"/>
      <c r="C3746" s="56" t="s">
        <v>695</v>
      </c>
      <c r="D3746" s="56" t="s">
        <v>696</v>
      </c>
      <c r="E3746" s="56" t="s">
        <v>55</v>
      </c>
      <c r="F3746" s="56" t="s">
        <v>56</v>
      </c>
      <c r="G3746" s="56"/>
      <c r="H3746" s="56"/>
      <c r="I3746" s="56" t="s">
        <v>37</v>
      </c>
      <c r="J3746" s="56">
        <v>32</v>
      </c>
      <c r="K3746" s="56" t="s">
        <v>52</v>
      </c>
      <c r="L3746" s="56"/>
      <c r="M3746" s="56" t="str">
        <f t="shared" si="116"/>
        <v>TB_MEM_MEM_CARD_ISSUE.REGR_ID</v>
      </c>
      <c r="N3746" s="54" t="str">
        <f t="shared" si="117"/>
        <v>회원카드발급^TB_MEM_MEM_CARD_ISSUE^등록자ID^REGR_ID^^VARCHAR2^32^Y^</v>
      </c>
    </row>
    <row r="3747" spans="1:14" x14ac:dyDescent="0.25">
      <c r="A3747" s="56" t="s">
        <v>473</v>
      </c>
      <c r="B3747" s="56"/>
      <c r="C3747" s="56" t="s">
        <v>695</v>
      </c>
      <c r="D3747" s="56" t="s">
        <v>696</v>
      </c>
      <c r="E3747" s="56" t="s">
        <v>57</v>
      </c>
      <c r="F3747" s="56" t="s">
        <v>58</v>
      </c>
      <c r="G3747" s="56"/>
      <c r="H3747" s="56"/>
      <c r="I3747" s="56" t="s">
        <v>37</v>
      </c>
      <c r="J3747" s="56">
        <v>14</v>
      </c>
      <c r="K3747" s="56" t="s">
        <v>52</v>
      </c>
      <c r="L3747" s="56"/>
      <c r="M3747" s="56" t="str">
        <f t="shared" si="116"/>
        <v>TB_MEM_MEM_CARD_ISSUE.MOD_DTM</v>
      </c>
      <c r="N3747" s="54" t="str">
        <f t="shared" si="117"/>
        <v>회원카드발급^TB_MEM_MEM_CARD_ISSUE^수정일시^MOD_DTM^^VARCHAR2^14^Y^</v>
      </c>
    </row>
    <row r="3748" spans="1:14" x14ac:dyDescent="0.25">
      <c r="A3748" s="56" t="s">
        <v>473</v>
      </c>
      <c r="B3748" s="56"/>
      <c r="C3748" s="56" t="s">
        <v>695</v>
      </c>
      <c r="D3748" s="56" t="s">
        <v>696</v>
      </c>
      <c r="E3748" s="56" t="s">
        <v>59</v>
      </c>
      <c r="F3748" s="56" t="s">
        <v>60</v>
      </c>
      <c r="G3748" s="56"/>
      <c r="H3748" s="56"/>
      <c r="I3748" s="56" t="s">
        <v>37</v>
      </c>
      <c r="J3748" s="56">
        <v>32</v>
      </c>
      <c r="K3748" s="56" t="s">
        <v>52</v>
      </c>
      <c r="L3748" s="56"/>
      <c r="M3748" s="56" t="str">
        <f t="shared" si="116"/>
        <v>TB_MEM_MEM_CARD_ISSUE.MODR_ID</v>
      </c>
      <c r="N3748" s="54" t="str">
        <f t="shared" si="117"/>
        <v>회원카드발급^TB_MEM_MEM_CARD_ISSUE^수정자ID^MODR_ID^^VARCHAR2^32^Y^</v>
      </c>
    </row>
    <row r="3749" spans="1:14" x14ac:dyDescent="0.25">
      <c r="A3749" s="56"/>
      <c r="B3749" s="56"/>
      <c r="C3749" s="56" t="s">
        <v>697</v>
      </c>
      <c r="D3749" s="56" t="s">
        <v>698</v>
      </c>
      <c r="E3749" s="56" t="s">
        <v>1897</v>
      </c>
      <c r="F3749" s="56" t="s">
        <v>1898</v>
      </c>
      <c r="G3749" s="56" t="s">
        <v>52</v>
      </c>
      <c r="H3749" s="56"/>
      <c r="I3749" s="56" t="s">
        <v>37</v>
      </c>
      <c r="J3749" s="56">
        <v>100</v>
      </c>
      <c r="K3749" s="56" t="s">
        <v>52</v>
      </c>
      <c r="L3749" s="56"/>
      <c r="M3749" s="56" t="str">
        <f t="shared" si="116"/>
        <v>TB_IFM_ERP_MASTER_LOG.BATCH_ID</v>
      </c>
      <c r="N3749" s="54" t="str">
        <f t="shared" si="117"/>
        <v>ERP기준정보수신로그^TB_IFM_ERP_MASTER_LOG^배치ID^BATCH_ID^Y^VARCHAR2^100^Y^</v>
      </c>
    </row>
    <row r="3750" spans="1:14" x14ac:dyDescent="0.25">
      <c r="A3750" s="56"/>
      <c r="B3750" s="56"/>
      <c r="C3750" s="56" t="s">
        <v>697</v>
      </c>
      <c r="D3750" s="56" t="s">
        <v>698</v>
      </c>
      <c r="E3750" s="56" t="s">
        <v>1901</v>
      </c>
      <c r="F3750" s="56" t="s">
        <v>1902</v>
      </c>
      <c r="G3750" s="56"/>
      <c r="H3750" s="56"/>
      <c r="I3750" s="56" t="s">
        <v>37</v>
      </c>
      <c r="J3750" s="56">
        <v>14</v>
      </c>
      <c r="K3750" s="56" t="s">
        <v>52</v>
      </c>
      <c r="L3750" s="56"/>
      <c r="M3750" s="56" t="str">
        <f t="shared" si="116"/>
        <v>TB_IFM_ERP_MASTER_LOG.LOG_DTM</v>
      </c>
      <c r="N3750" s="54" t="str">
        <f t="shared" si="117"/>
        <v>ERP기준정보수신로그^TB_IFM_ERP_MASTER_LOG^이력일시^LOG_DTM^^VARCHAR2^14^Y^</v>
      </c>
    </row>
    <row r="3751" spans="1:14" x14ac:dyDescent="0.25">
      <c r="A3751" s="56"/>
      <c r="B3751" s="56"/>
      <c r="C3751" s="56" t="s">
        <v>697</v>
      </c>
      <c r="D3751" s="56" t="s">
        <v>698</v>
      </c>
      <c r="E3751" s="56" t="s">
        <v>61</v>
      </c>
      <c r="F3751" s="56" t="s">
        <v>62</v>
      </c>
      <c r="G3751" s="56"/>
      <c r="H3751" s="56"/>
      <c r="I3751" s="56" t="s">
        <v>37</v>
      </c>
      <c r="J3751" s="56">
        <v>2000</v>
      </c>
      <c r="K3751" s="56"/>
      <c r="L3751" s="56"/>
      <c r="M3751" s="56" t="str">
        <f t="shared" si="116"/>
        <v>TB_IFM_ERP_MASTER_LOG.REMARK</v>
      </c>
      <c r="N3751" s="54" t="str">
        <f t="shared" si="117"/>
        <v>ERP기준정보수신로그^TB_IFM_ERP_MASTER_LOG^비고^REMARK^^VARCHAR2^2000^^</v>
      </c>
    </row>
    <row r="3752" spans="1:14" x14ac:dyDescent="0.25">
      <c r="A3752" s="56"/>
      <c r="B3752" s="56"/>
      <c r="C3752" s="56" t="s">
        <v>697</v>
      </c>
      <c r="D3752" s="56" t="s">
        <v>698</v>
      </c>
      <c r="E3752" s="56" t="s">
        <v>57</v>
      </c>
      <c r="F3752" s="56" t="s">
        <v>58</v>
      </c>
      <c r="G3752" s="56"/>
      <c r="H3752" s="56"/>
      <c r="I3752" s="56" t="s">
        <v>37</v>
      </c>
      <c r="J3752" s="56">
        <v>14</v>
      </c>
      <c r="K3752" s="56" t="s">
        <v>52</v>
      </c>
      <c r="L3752" s="56"/>
      <c r="M3752" s="56" t="str">
        <f t="shared" si="116"/>
        <v>TB_IFM_ERP_MASTER_LOG.MOD_DTM</v>
      </c>
      <c r="N3752" s="54" t="str">
        <f t="shared" si="117"/>
        <v>ERP기준정보수신로그^TB_IFM_ERP_MASTER_LOG^수정일시^MOD_DTM^^VARCHAR2^14^Y^</v>
      </c>
    </row>
    <row r="3753" spans="1:14" x14ac:dyDescent="0.25">
      <c r="A3753" s="56"/>
      <c r="B3753" s="56"/>
      <c r="C3753" s="56" t="s">
        <v>697</v>
      </c>
      <c r="D3753" s="56" t="s">
        <v>698</v>
      </c>
      <c r="E3753" s="56" t="s">
        <v>59</v>
      </c>
      <c r="F3753" s="56" t="s">
        <v>60</v>
      </c>
      <c r="G3753" s="56"/>
      <c r="H3753" s="56"/>
      <c r="I3753" s="56" t="s">
        <v>37</v>
      </c>
      <c r="J3753" s="56">
        <v>32</v>
      </c>
      <c r="K3753" s="56" t="s">
        <v>52</v>
      </c>
      <c r="L3753" s="56"/>
      <c r="M3753" s="56" t="str">
        <f t="shared" si="116"/>
        <v>TB_IFM_ERP_MASTER_LOG.MODR_ID</v>
      </c>
      <c r="N3753" s="54" t="str">
        <f t="shared" si="117"/>
        <v>ERP기준정보수신로그^TB_IFM_ERP_MASTER_LOG^수정자ID^MODR_ID^^VARCHAR2^32^Y^</v>
      </c>
    </row>
    <row r="3754" spans="1:14" x14ac:dyDescent="0.25">
      <c r="A3754" s="56"/>
      <c r="B3754" s="56"/>
      <c r="C3754" s="56" t="s">
        <v>764</v>
      </c>
      <c r="D3754" s="56" t="s">
        <v>763</v>
      </c>
      <c r="E3754" s="56" t="s">
        <v>3127</v>
      </c>
      <c r="F3754" s="56" t="s">
        <v>3128</v>
      </c>
      <c r="G3754" s="56"/>
      <c r="H3754" s="56"/>
      <c r="I3754" s="56" t="s">
        <v>37</v>
      </c>
      <c r="J3754" s="56">
        <v>3</v>
      </c>
      <c r="K3754" s="56" t="s">
        <v>52</v>
      </c>
      <c r="L3754" s="56"/>
      <c r="M3754" s="56" t="str">
        <f t="shared" si="116"/>
        <v>TB_IFM_POS_TR_APPLY_ERR.TELEX_ID</v>
      </c>
      <c r="N3754" s="54" t="str">
        <f t="shared" si="117"/>
        <v>POSTR반영오류^TB_IFM_POS_TR_APPLY_ERR^전문ID^TELEX_ID^^VARCHAR2^3^Y^</v>
      </c>
    </row>
    <row r="3755" spans="1:14" x14ac:dyDescent="0.25">
      <c r="A3755" s="56"/>
      <c r="B3755" s="56"/>
      <c r="C3755" s="56" t="s">
        <v>764</v>
      </c>
      <c r="D3755" s="56" t="s">
        <v>763</v>
      </c>
      <c r="E3755" s="56" t="s">
        <v>472</v>
      </c>
      <c r="F3755" s="56" t="s">
        <v>64</v>
      </c>
      <c r="G3755" s="56"/>
      <c r="H3755" s="56"/>
      <c r="I3755" s="56" t="s">
        <v>37</v>
      </c>
      <c r="J3755" s="56">
        <v>10</v>
      </c>
      <c r="K3755" s="56" t="s">
        <v>52</v>
      </c>
      <c r="L3755" s="56"/>
      <c r="M3755" s="56" t="str">
        <f t="shared" si="116"/>
        <v>TB_IFM_POS_TR_APPLY_ERR.SHOP_CD</v>
      </c>
      <c r="N3755" s="54" t="str">
        <f t="shared" si="117"/>
        <v>POSTR반영오류^TB_IFM_POS_TR_APPLY_ERR^매장코드^SHOP_CD^^VARCHAR2^10^Y^</v>
      </c>
    </row>
    <row r="3756" spans="1:14" x14ac:dyDescent="0.25">
      <c r="A3756" s="56"/>
      <c r="B3756" s="56"/>
      <c r="C3756" s="56" t="s">
        <v>764</v>
      </c>
      <c r="D3756" s="56" t="s">
        <v>763</v>
      </c>
      <c r="E3756" s="56" t="s">
        <v>477</v>
      </c>
      <c r="F3756" s="56" t="s">
        <v>479</v>
      </c>
      <c r="G3756" s="56"/>
      <c r="H3756" s="56"/>
      <c r="I3756" s="56" t="s">
        <v>37</v>
      </c>
      <c r="J3756" s="56">
        <v>8</v>
      </c>
      <c r="K3756" s="56" t="s">
        <v>52</v>
      </c>
      <c r="L3756" s="56"/>
      <c r="M3756" s="56" t="str">
        <f t="shared" si="116"/>
        <v>TB_IFM_POS_TR_APPLY_ERR.SALES_DT</v>
      </c>
      <c r="N3756" s="54" t="str">
        <f t="shared" si="117"/>
        <v>POSTR반영오류^TB_IFM_POS_TR_APPLY_ERR^매출일자^SALES_DT^^VARCHAR2^8^Y^</v>
      </c>
    </row>
    <row r="3757" spans="1:14" x14ac:dyDescent="0.25">
      <c r="A3757" s="56"/>
      <c r="B3757" s="56"/>
      <c r="C3757" s="56" t="s">
        <v>764</v>
      </c>
      <c r="D3757" s="56" t="s">
        <v>763</v>
      </c>
      <c r="E3757" s="56" t="s">
        <v>1333</v>
      </c>
      <c r="F3757" s="56" t="s">
        <v>1334</v>
      </c>
      <c r="G3757" s="56"/>
      <c r="H3757" s="56"/>
      <c r="I3757" s="56" t="s">
        <v>37</v>
      </c>
      <c r="J3757" s="56">
        <v>50</v>
      </c>
      <c r="K3757" s="56" t="s">
        <v>52</v>
      </c>
      <c r="L3757" s="56"/>
      <c r="M3757" s="56" t="str">
        <f t="shared" si="116"/>
        <v>TB_IFM_POS_TR_APPLY_ERR.FILE_NM</v>
      </c>
      <c r="N3757" s="54" t="str">
        <f t="shared" si="117"/>
        <v>POSTR반영오류^TB_IFM_POS_TR_APPLY_ERR^파일명^FILE_NM^^VARCHAR2^50^Y^</v>
      </c>
    </row>
    <row r="3758" spans="1:14" x14ac:dyDescent="0.25">
      <c r="A3758" s="56"/>
      <c r="B3758" s="56"/>
      <c r="C3758" s="56" t="s">
        <v>764</v>
      </c>
      <c r="D3758" s="56" t="s">
        <v>763</v>
      </c>
      <c r="E3758" s="56" t="s">
        <v>3129</v>
      </c>
      <c r="F3758" s="56" t="s">
        <v>3130</v>
      </c>
      <c r="G3758" s="56"/>
      <c r="H3758" s="56"/>
      <c r="I3758" s="56" t="s">
        <v>37</v>
      </c>
      <c r="J3758" s="56">
        <v>300</v>
      </c>
      <c r="K3758" s="56" t="s">
        <v>52</v>
      </c>
      <c r="L3758" s="56"/>
      <c r="M3758" s="56" t="str">
        <f t="shared" si="116"/>
        <v>TB_IFM_POS_TR_APPLY_ERR.UPLOAD_PATH_NM</v>
      </c>
      <c r="N3758" s="54" t="str">
        <f t="shared" si="117"/>
        <v>POSTR반영오류^TB_IFM_POS_TR_APPLY_ERR^업로드경로명^UPLOAD_PATH_NM^^VARCHAR2^300^Y^</v>
      </c>
    </row>
    <row r="3759" spans="1:14" x14ac:dyDescent="0.25">
      <c r="A3759" s="56"/>
      <c r="B3759" s="56"/>
      <c r="C3759" s="56" t="s">
        <v>764</v>
      </c>
      <c r="D3759" s="56" t="s">
        <v>763</v>
      </c>
      <c r="E3759" s="56" t="s">
        <v>3131</v>
      </c>
      <c r="F3759" s="56" t="s">
        <v>3132</v>
      </c>
      <c r="G3759" s="56"/>
      <c r="H3759" s="56"/>
      <c r="I3759" s="56" t="s">
        <v>37</v>
      </c>
      <c r="J3759" s="56">
        <v>300</v>
      </c>
      <c r="K3759" s="56" t="s">
        <v>52</v>
      </c>
      <c r="L3759" s="56"/>
      <c r="M3759" s="56" t="str">
        <f t="shared" si="116"/>
        <v>TB_IFM_POS_TR_APPLY_ERR.ERR_PATH_NM</v>
      </c>
      <c r="N3759" s="54" t="str">
        <f t="shared" si="117"/>
        <v>POSTR반영오류^TB_IFM_POS_TR_APPLY_ERR^오류경로명^ERR_PATH_NM^^VARCHAR2^300^Y^</v>
      </c>
    </row>
    <row r="3760" spans="1:14" x14ac:dyDescent="0.25">
      <c r="A3760" s="56"/>
      <c r="B3760" s="56"/>
      <c r="C3760" s="56" t="s">
        <v>764</v>
      </c>
      <c r="D3760" s="56" t="s">
        <v>763</v>
      </c>
      <c r="E3760" s="56" t="s">
        <v>1997</v>
      </c>
      <c r="F3760" s="56" t="s">
        <v>1998</v>
      </c>
      <c r="G3760" s="56"/>
      <c r="H3760" s="56"/>
      <c r="I3760" s="56" t="s">
        <v>37</v>
      </c>
      <c r="J3760" s="56">
        <v>10</v>
      </c>
      <c r="K3760" s="56"/>
      <c r="L3760" s="56"/>
      <c r="M3760" s="56" t="str">
        <f t="shared" si="116"/>
        <v>TB_IFM_POS_TR_APPLY_ERR.ERR_CD</v>
      </c>
      <c r="N3760" s="54" t="str">
        <f t="shared" si="117"/>
        <v>POSTR반영오류^TB_IFM_POS_TR_APPLY_ERR^오류코드^ERR_CD^^VARCHAR2^10^^</v>
      </c>
    </row>
    <row r="3761" spans="1:14" x14ac:dyDescent="0.25">
      <c r="A3761" s="56"/>
      <c r="B3761" s="56"/>
      <c r="C3761" s="56" t="s">
        <v>764</v>
      </c>
      <c r="D3761" s="56" t="s">
        <v>763</v>
      </c>
      <c r="E3761" s="56" t="s">
        <v>1999</v>
      </c>
      <c r="F3761" s="56" t="s">
        <v>2000</v>
      </c>
      <c r="G3761" s="56"/>
      <c r="H3761" s="56"/>
      <c r="I3761" s="56" t="s">
        <v>37</v>
      </c>
      <c r="J3761" s="56">
        <v>2000</v>
      </c>
      <c r="K3761" s="56"/>
      <c r="L3761" s="56"/>
      <c r="M3761" s="56" t="str">
        <f t="shared" ref="M3761:M3824" si="118">CONCATENATE(D3761,".",F3761)</f>
        <v>TB_IFM_POS_TR_APPLY_ERR.ERR_DESC</v>
      </c>
      <c r="N3761" s="54" t="str">
        <f t="shared" si="117"/>
        <v>POSTR반영오류^TB_IFM_POS_TR_APPLY_ERR^오류내용^ERR_DESC^^VARCHAR2^2000^^</v>
      </c>
    </row>
    <row r="3762" spans="1:14" x14ac:dyDescent="0.25">
      <c r="A3762" s="56"/>
      <c r="B3762" s="56"/>
      <c r="C3762" s="56" t="s">
        <v>764</v>
      </c>
      <c r="D3762" s="56" t="s">
        <v>763</v>
      </c>
      <c r="E3762" s="56" t="s">
        <v>3133</v>
      </c>
      <c r="F3762" s="56" t="s">
        <v>3134</v>
      </c>
      <c r="G3762" s="56"/>
      <c r="H3762" s="56"/>
      <c r="I3762" s="56" t="s">
        <v>37</v>
      </c>
      <c r="J3762" s="56">
        <v>1</v>
      </c>
      <c r="K3762" s="56" t="s">
        <v>52</v>
      </c>
      <c r="L3762" s="56"/>
      <c r="M3762" s="56" t="str">
        <f t="shared" si="118"/>
        <v>TB_IFM_POS_TR_APPLY_ERR.TELEX_PROC_CD</v>
      </c>
      <c r="N3762" s="54" t="str">
        <f t="shared" si="117"/>
        <v>POSTR반영오류^TB_IFM_POS_TR_APPLY_ERR^전문처리코드^TELEX_PROC_CD^^VARCHAR2^1^Y^</v>
      </c>
    </row>
    <row r="3763" spans="1:14" x14ac:dyDescent="0.25">
      <c r="A3763" s="56"/>
      <c r="B3763" s="56"/>
      <c r="C3763" s="56" t="s">
        <v>764</v>
      </c>
      <c r="D3763" s="56" t="s">
        <v>763</v>
      </c>
      <c r="E3763" s="56" t="s">
        <v>61</v>
      </c>
      <c r="F3763" s="56" t="s">
        <v>62</v>
      </c>
      <c r="G3763" s="56"/>
      <c r="H3763" s="56"/>
      <c r="I3763" s="56" t="s">
        <v>37</v>
      </c>
      <c r="J3763" s="56">
        <v>2000</v>
      </c>
      <c r="K3763" s="56"/>
      <c r="L3763" s="56"/>
      <c r="M3763" s="56" t="str">
        <f t="shared" si="118"/>
        <v>TB_IFM_POS_TR_APPLY_ERR.REMARK</v>
      </c>
      <c r="N3763" s="54" t="str">
        <f t="shared" si="117"/>
        <v>POSTR반영오류^TB_IFM_POS_TR_APPLY_ERR^비고^REMARK^^VARCHAR2^2000^^</v>
      </c>
    </row>
    <row r="3764" spans="1:14" x14ac:dyDescent="0.25">
      <c r="A3764" s="56"/>
      <c r="B3764" s="56"/>
      <c r="C3764" s="56" t="s">
        <v>764</v>
      </c>
      <c r="D3764" s="56" t="s">
        <v>763</v>
      </c>
      <c r="E3764" s="56" t="s">
        <v>53</v>
      </c>
      <c r="F3764" s="56" t="s">
        <v>54</v>
      </c>
      <c r="G3764" s="56"/>
      <c r="H3764" s="56"/>
      <c r="I3764" s="56" t="s">
        <v>37</v>
      </c>
      <c r="J3764" s="56">
        <v>14</v>
      </c>
      <c r="K3764" s="56" t="s">
        <v>52</v>
      </c>
      <c r="L3764" s="56"/>
      <c r="M3764" s="56" t="str">
        <f t="shared" si="118"/>
        <v>TB_IFM_POS_TR_APPLY_ERR.REG_DTM</v>
      </c>
      <c r="N3764" s="54" t="str">
        <f t="shared" si="117"/>
        <v>POSTR반영오류^TB_IFM_POS_TR_APPLY_ERR^등록일시^REG_DTM^^VARCHAR2^14^Y^</v>
      </c>
    </row>
    <row r="3765" spans="1:14" x14ac:dyDescent="0.25">
      <c r="A3765" s="56"/>
      <c r="B3765" s="56"/>
      <c r="C3765" s="56" t="s">
        <v>764</v>
      </c>
      <c r="D3765" s="56" t="s">
        <v>763</v>
      </c>
      <c r="E3765" s="56" t="s">
        <v>55</v>
      </c>
      <c r="F3765" s="56" t="s">
        <v>56</v>
      </c>
      <c r="G3765" s="56"/>
      <c r="H3765" s="56"/>
      <c r="I3765" s="56" t="s">
        <v>37</v>
      </c>
      <c r="J3765" s="56">
        <v>32</v>
      </c>
      <c r="K3765" s="56" t="s">
        <v>52</v>
      </c>
      <c r="L3765" s="56"/>
      <c r="M3765" s="56" t="str">
        <f t="shared" si="118"/>
        <v>TB_IFM_POS_TR_APPLY_ERR.REGR_ID</v>
      </c>
      <c r="N3765" s="54" t="str">
        <f t="shared" si="117"/>
        <v>POSTR반영오류^TB_IFM_POS_TR_APPLY_ERR^등록자ID^REGR_ID^^VARCHAR2^32^Y^</v>
      </c>
    </row>
    <row r="3766" spans="1:14" x14ac:dyDescent="0.25">
      <c r="A3766" s="56"/>
      <c r="B3766" s="56"/>
      <c r="C3766" s="56" t="s">
        <v>764</v>
      </c>
      <c r="D3766" s="56" t="s">
        <v>763</v>
      </c>
      <c r="E3766" s="56" t="s">
        <v>2044</v>
      </c>
      <c r="F3766" s="56" t="s">
        <v>2045</v>
      </c>
      <c r="G3766" s="56"/>
      <c r="H3766" s="56"/>
      <c r="I3766" s="56" t="s">
        <v>37</v>
      </c>
      <c r="J3766" s="56">
        <v>14</v>
      </c>
      <c r="K3766" s="56"/>
      <c r="L3766" s="56"/>
      <c r="M3766" s="56" t="str">
        <f t="shared" si="118"/>
        <v>TB_IFM_POS_TR_APPLY_ERR.PROC_DTM</v>
      </c>
      <c r="N3766" s="54" t="str">
        <f t="shared" si="117"/>
        <v>POSTR반영오류^TB_IFM_POS_TR_APPLY_ERR^처리일시^PROC_DTM^^VARCHAR2^14^^</v>
      </c>
    </row>
    <row r="3767" spans="1:14" x14ac:dyDescent="0.25">
      <c r="A3767" s="56"/>
      <c r="B3767" s="56"/>
      <c r="C3767" s="56" t="s">
        <v>764</v>
      </c>
      <c r="D3767" s="56" t="s">
        <v>763</v>
      </c>
      <c r="E3767" s="56" t="s">
        <v>2040</v>
      </c>
      <c r="F3767" s="56" t="s">
        <v>2041</v>
      </c>
      <c r="G3767" s="56"/>
      <c r="H3767" s="56"/>
      <c r="I3767" s="56" t="s">
        <v>37</v>
      </c>
      <c r="J3767" s="56">
        <v>32</v>
      </c>
      <c r="K3767" s="56"/>
      <c r="L3767" s="56"/>
      <c r="M3767" s="56" t="str">
        <f t="shared" si="118"/>
        <v>TB_IFM_POS_TR_APPLY_ERR.PROC_ID</v>
      </c>
      <c r="N3767" s="54" t="str">
        <f t="shared" si="117"/>
        <v>POSTR반영오류^TB_IFM_POS_TR_APPLY_ERR^처리ID^PROC_ID^^VARCHAR2^32^^</v>
      </c>
    </row>
    <row r="3768" spans="1:14" x14ac:dyDescent="0.25">
      <c r="A3768" s="56"/>
      <c r="B3768" s="56"/>
      <c r="C3768" s="56" t="s">
        <v>699</v>
      </c>
      <c r="D3768" s="56" t="s">
        <v>428</v>
      </c>
      <c r="E3768" s="56" t="s">
        <v>660</v>
      </c>
      <c r="F3768" s="56" t="s">
        <v>657</v>
      </c>
      <c r="G3768" s="56" t="s">
        <v>52</v>
      </c>
      <c r="H3768" s="56"/>
      <c r="I3768" s="56" t="s">
        <v>37</v>
      </c>
      <c r="J3768" s="56">
        <v>8</v>
      </c>
      <c r="K3768" s="56" t="s">
        <v>52</v>
      </c>
      <c r="L3768" s="56"/>
      <c r="M3768" s="56" t="str">
        <f t="shared" si="118"/>
        <v>TB_IFM_POS_WORK.SALE_DT</v>
      </c>
      <c r="N3768" s="54" t="str">
        <f t="shared" si="117"/>
        <v>POS근태^TB_IFM_POS_WORK^영업일자^SALE_DT^Y^VARCHAR2^8^Y^</v>
      </c>
    </row>
    <row r="3769" spans="1:14" x14ac:dyDescent="0.25">
      <c r="A3769" s="56"/>
      <c r="B3769" s="56"/>
      <c r="C3769" s="56" t="s">
        <v>699</v>
      </c>
      <c r="D3769" s="56" t="s">
        <v>428</v>
      </c>
      <c r="E3769" s="56" t="s">
        <v>472</v>
      </c>
      <c r="F3769" s="56" t="s">
        <v>64</v>
      </c>
      <c r="G3769" s="56" t="s">
        <v>52</v>
      </c>
      <c r="H3769" s="56"/>
      <c r="I3769" s="56" t="s">
        <v>37</v>
      </c>
      <c r="J3769" s="56">
        <v>10</v>
      </c>
      <c r="K3769" s="56" t="s">
        <v>52</v>
      </c>
      <c r="L3769" s="56"/>
      <c r="M3769" s="56" t="str">
        <f t="shared" si="118"/>
        <v>TB_IFM_POS_WORK.SHOP_CD</v>
      </c>
      <c r="N3769" s="54" t="str">
        <f t="shared" si="117"/>
        <v>POS근태^TB_IFM_POS_WORK^매장코드^SHOP_CD^Y^VARCHAR2^10^Y^</v>
      </c>
    </row>
    <row r="3770" spans="1:14" x14ac:dyDescent="0.25">
      <c r="A3770" s="56"/>
      <c r="B3770" s="56"/>
      <c r="C3770" s="56" t="s">
        <v>699</v>
      </c>
      <c r="D3770" s="56" t="s">
        <v>428</v>
      </c>
      <c r="E3770" s="56" t="s">
        <v>480</v>
      </c>
      <c r="F3770" s="56" t="s">
        <v>481</v>
      </c>
      <c r="G3770" s="56" t="s">
        <v>52</v>
      </c>
      <c r="H3770" s="56"/>
      <c r="I3770" s="56" t="s">
        <v>37</v>
      </c>
      <c r="J3770" s="56">
        <v>2</v>
      </c>
      <c r="K3770" s="56" t="s">
        <v>52</v>
      </c>
      <c r="L3770" s="56"/>
      <c r="M3770" s="56" t="str">
        <f t="shared" si="118"/>
        <v>TB_IFM_POS_WORK.POS_NO</v>
      </c>
      <c r="N3770" s="54" t="str">
        <f t="shared" si="117"/>
        <v>POS근태^TB_IFM_POS_WORK^POS번호^POS_NO^Y^VARCHAR2^2^Y^</v>
      </c>
    </row>
    <row r="3771" spans="1:14" x14ac:dyDescent="0.25">
      <c r="A3771" s="56"/>
      <c r="B3771" s="56"/>
      <c r="C3771" s="56" t="s">
        <v>699</v>
      </c>
      <c r="D3771" s="56" t="s">
        <v>428</v>
      </c>
      <c r="E3771" s="56" t="s">
        <v>661</v>
      </c>
      <c r="F3771" s="56" t="s">
        <v>658</v>
      </c>
      <c r="G3771" s="56" t="s">
        <v>52</v>
      </c>
      <c r="H3771" s="56"/>
      <c r="I3771" s="56" t="s">
        <v>37</v>
      </c>
      <c r="J3771" s="56">
        <v>32</v>
      </c>
      <c r="K3771" s="56" t="s">
        <v>52</v>
      </c>
      <c r="L3771" s="56"/>
      <c r="M3771" s="56" t="str">
        <f t="shared" si="118"/>
        <v>TB_IFM_POS_WORK.EMP_ID</v>
      </c>
      <c r="N3771" s="54" t="str">
        <f t="shared" si="117"/>
        <v>POS근태^TB_IFM_POS_WORK^사원ID^EMP_ID^Y^VARCHAR2^32^Y^</v>
      </c>
    </row>
    <row r="3772" spans="1:14" x14ac:dyDescent="0.25">
      <c r="A3772" s="56"/>
      <c r="B3772" s="56"/>
      <c r="C3772" s="56" t="s">
        <v>699</v>
      </c>
      <c r="D3772" s="56" t="s">
        <v>428</v>
      </c>
      <c r="E3772" s="56" t="s">
        <v>662</v>
      </c>
      <c r="F3772" s="56" t="s">
        <v>659</v>
      </c>
      <c r="G3772" s="56" t="s">
        <v>52</v>
      </c>
      <c r="H3772" s="56"/>
      <c r="I3772" s="56" t="s">
        <v>37</v>
      </c>
      <c r="J3772" s="56">
        <v>3</v>
      </c>
      <c r="K3772" s="56" t="s">
        <v>52</v>
      </c>
      <c r="L3772" s="56"/>
      <c r="M3772" s="56" t="str">
        <f t="shared" si="118"/>
        <v>TB_IFM_POS_WORK.WORK_DIV_CD</v>
      </c>
      <c r="N3772" s="54" t="str">
        <f t="shared" si="117"/>
        <v>POS근태^TB_IFM_POS_WORK^근태구분^WORK_DIV_CD^Y^VARCHAR2^3^Y^</v>
      </c>
    </row>
    <row r="3773" spans="1:14" x14ac:dyDescent="0.25">
      <c r="A3773" s="56"/>
      <c r="B3773" s="56"/>
      <c r="C3773" s="56" t="s">
        <v>699</v>
      </c>
      <c r="D3773" s="56" t="s">
        <v>428</v>
      </c>
      <c r="E3773" s="56" t="s">
        <v>53</v>
      </c>
      <c r="F3773" s="56" t="s">
        <v>54</v>
      </c>
      <c r="G3773" s="56"/>
      <c r="H3773" s="56"/>
      <c r="I3773" s="56" t="s">
        <v>37</v>
      </c>
      <c r="J3773" s="56">
        <v>14</v>
      </c>
      <c r="K3773" s="56" t="s">
        <v>52</v>
      </c>
      <c r="L3773" s="56"/>
      <c r="M3773" s="56" t="str">
        <f t="shared" si="118"/>
        <v>TB_IFM_POS_WORK.REG_DTM</v>
      </c>
      <c r="N3773" s="54" t="str">
        <f t="shared" si="117"/>
        <v>POS근태^TB_IFM_POS_WORK^등록일시^REG_DTM^^VARCHAR2^14^Y^</v>
      </c>
    </row>
    <row r="3774" spans="1:14" x14ac:dyDescent="0.25">
      <c r="A3774" s="56"/>
      <c r="B3774" s="56"/>
      <c r="C3774" s="56" t="s">
        <v>405</v>
      </c>
      <c r="D3774" s="56" t="s">
        <v>406</v>
      </c>
      <c r="E3774" s="56" t="s">
        <v>477</v>
      </c>
      <c r="F3774" s="56" t="s">
        <v>479</v>
      </c>
      <c r="G3774" s="56" t="s">
        <v>52</v>
      </c>
      <c r="H3774" s="56"/>
      <c r="I3774" s="56" t="s">
        <v>37</v>
      </c>
      <c r="J3774" s="56">
        <v>8</v>
      </c>
      <c r="K3774" s="56" t="s">
        <v>52</v>
      </c>
      <c r="L3774" s="56"/>
      <c r="M3774" s="56" t="str">
        <f t="shared" si="118"/>
        <v>TB_IFM_POS_SALES.SALES_DT</v>
      </c>
      <c r="N3774" s="54" t="str">
        <f t="shared" si="117"/>
        <v>POS매출^TB_IFM_POS_SALES^매출일자^SALES_DT^Y^VARCHAR2^8^Y^</v>
      </c>
    </row>
    <row r="3775" spans="1:14" x14ac:dyDescent="0.25">
      <c r="A3775" s="56"/>
      <c r="B3775" s="56"/>
      <c r="C3775" s="56" t="s">
        <v>405</v>
      </c>
      <c r="D3775" s="56" t="s">
        <v>406</v>
      </c>
      <c r="E3775" s="56" t="s">
        <v>472</v>
      </c>
      <c r="F3775" s="56" t="s">
        <v>64</v>
      </c>
      <c r="G3775" s="56" t="s">
        <v>52</v>
      </c>
      <c r="H3775" s="56"/>
      <c r="I3775" s="56" t="s">
        <v>37</v>
      </c>
      <c r="J3775" s="56">
        <v>10</v>
      </c>
      <c r="K3775" s="56" t="s">
        <v>52</v>
      </c>
      <c r="L3775" s="56"/>
      <c r="M3775" s="56" t="str">
        <f t="shared" si="118"/>
        <v>TB_IFM_POS_SALES.SHOP_CD</v>
      </c>
      <c r="N3775" s="54" t="str">
        <f t="shared" si="117"/>
        <v>POS매출^TB_IFM_POS_SALES^매장코드^SHOP_CD^Y^VARCHAR2^10^Y^</v>
      </c>
    </row>
    <row r="3776" spans="1:14" x14ac:dyDescent="0.25">
      <c r="A3776" s="56"/>
      <c r="B3776" s="56"/>
      <c r="C3776" s="56" t="s">
        <v>405</v>
      </c>
      <c r="D3776" s="56" t="s">
        <v>406</v>
      </c>
      <c r="E3776" s="56" t="s">
        <v>480</v>
      </c>
      <c r="F3776" s="56" t="s">
        <v>481</v>
      </c>
      <c r="G3776" s="56" t="s">
        <v>52</v>
      </c>
      <c r="H3776" s="56"/>
      <c r="I3776" s="56" t="s">
        <v>37</v>
      </c>
      <c r="J3776" s="56">
        <v>2</v>
      </c>
      <c r="K3776" s="56" t="s">
        <v>52</v>
      </c>
      <c r="L3776" s="56"/>
      <c r="M3776" s="56" t="str">
        <f t="shared" si="118"/>
        <v>TB_IFM_POS_SALES.POS_NO</v>
      </c>
      <c r="N3776" s="54" t="str">
        <f t="shared" si="117"/>
        <v>POS매출^TB_IFM_POS_SALES^POS번호^POS_NO^Y^VARCHAR2^2^Y^</v>
      </c>
    </row>
    <row r="3777" spans="1:14" x14ac:dyDescent="0.25">
      <c r="A3777" s="56"/>
      <c r="B3777" s="56"/>
      <c r="C3777" s="56" t="s">
        <v>405</v>
      </c>
      <c r="D3777" s="56" t="s">
        <v>406</v>
      </c>
      <c r="E3777" s="56" t="s">
        <v>478</v>
      </c>
      <c r="F3777" s="56" t="s">
        <v>482</v>
      </c>
      <c r="G3777" s="56" t="s">
        <v>52</v>
      </c>
      <c r="H3777" s="56"/>
      <c r="I3777" s="56" t="s">
        <v>37</v>
      </c>
      <c r="J3777" s="56">
        <v>4</v>
      </c>
      <c r="K3777" s="56" t="s">
        <v>52</v>
      </c>
      <c r="L3777" s="56"/>
      <c r="M3777" s="56" t="str">
        <f t="shared" si="118"/>
        <v>TB_IFM_POS_SALES.BILL_NO</v>
      </c>
      <c r="N3777" s="54" t="str">
        <f t="shared" si="117"/>
        <v>POS매출^TB_IFM_POS_SALES^영수증번호^BILL_NO^Y^VARCHAR2^4^Y^</v>
      </c>
    </row>
    <row r="3778" spans="1:14" x14ac:dyDescent="0.25">
      <c r="A3778" s="56"/>
      <c r="B3778" s="56"/>
      <c r="C3778" s="56" t="s">
        <v>405</v>
      </c>
      <c r="D3778" s="56" t="s">
        <v>406</v>
      </c>
      <c r="E3778" s="56" t="s">
        <v>2371</v>
      </c>
      <c r="F3778" s="56" t="s">
        <v>2372</v>
      </c>
      <c r="G3778" s="56"/>
      <c r="H3778" s="56"/>
      <c r="I3778" s="56" t="s">
        <v>37</v>
      </c>
      <c r="J3778" s="56">
        <v>3</v>
      </c>
      <c r="K3778" s="56" t="s">
        <v>52</v>
      </c>
      <c r="L3778" s="56"/>
      <c r="M3778" s="56" t="str">
        <f t="shared" si="118"/>
        <v>TB_IFM_POS_SALES.SALES_DIV_CD</v>
      </c>
      <c r="N3778" s="54" t="str">
        <f t="shared" si="117"/>
        <v>POS매출^TB_IFM_POS_SALES^매출구분코드^SALES_DIV_CD^^VARCHAR2^3^Y^</v>
      </c>
    </row>
    <row r="3779" spans="1:14" x14ac:dyDescent="0.25">
      <c r="A3779" s="56"/>
      <c r="B3779" s="56"/>
      <c r="C3779" s="56" t="s">
        <v>405</v>
      </c>
      <c r="D3779" s="56" t="s">
        <v>406</v>
      </c>
      <c r="E3779" s="56" t="s">
        <v>3135</v>
      </c>
      <c r="F3779" s="56" t="s">
        <v>3136</v>
      </c>
      <c r="G3779" s="56"/>
      <c r="H3779" s="56"/>
      <c r="I3779" s="56" t="s">
        <v>37</v>
      </c>
      <c r="J3779" s="56">
        <v>14</v>
      </c>
      <c r="K3779" s="56" t="s">
        <v>52</v>
      </c>
      <c r="L3779" s="56"/>
      <c r="M3779" s="56" t="str">
        <f t="shared" si="118"/>
        <v>TB_IFM_POS_SALES.PAY_DTM</v>
      </c>
      <c r="N3779" s="54" t="str">
        <f t="shared" ref="N3779:N3842" si="119">SUBSTITUTE(CONCATENATE(C3779,"^",D3779,"^",E3779,"^",F3779,"^",G3779,"^",I3779,"^",J3779,"^",K3779,"^",TRIM(L3779)),"~","-")</f>
        <v>POS매출^TB_IFM_POS_SALES^결제일시^PAY_DTM^^VARCHAR2^14^Y^</v>
      </c>
    </row>
    <row r="3780" spans="1:14" x14ac:dyDescent="0.25">
      <c r="A3780" s="56"/>
      <c r="B3780" s="56"/>
      <c r="C3780" s="56" t="s">
        <v>405</v>
      </c>
      <c r="D3780" s="56" t="s">
        <v>406</v>
      </c>
      <c r="E3780" s="56" t="s">
        <v>485</v>
      </c>
      <c r="F3780" s="56" t="s">
        <v>492</v>
      </c>
      <c r="G3780" s="56"/>
      <c r="H3780" s="56"/>
      <c r="I3780" s="56" t="s">
        <v>110</v>
      </c>
      <c r="J3780" s="56" t="s">
        <v>476</v>
      </c>
      <c r="K3780" s="56" t="s">
        <v>52</v>
      </c>
      <c r="L3780" s="56">
        <v>0</v>
      </c>
      <c r="M3780" s="56" t="str">
        <f t="shared" si="118"/>
        <v>TB_IFM_POS_SALES.SALES_TOT_AMT</v>
      </c>
      <c r="N3780" s="54" t="str">
        <f t="shared" si="119"/>
        <v>POS매출^TB_IFM_POS_SALES^매출총금액^SALES_TOT_AMT^^NUMBER^20,5^Y^0</v>
      </c>
    </row>
    <row r="3781" spans="1:14" x14ac:dyDescent="0.25">
      <c r="A3781" s="56"/>
      <c r="B3781" s="56"/>
      <c r="C3781" s="56" t="s">
        <v>405</v>
      </c>
      <c r="D3781" s="56" t="s">
        <v>406</v>
      </c>
      <c r="E3781" s="56" t="s">
        <v>486</v>
      </c>
      <c r="F3781" s="56" t="s">
        <v>493</v>
      </c>
      <c r="G3781" s="56"/>
      <c r="H3781" s="56"/>
      <c r="I3781" s="56" t="s">
        <v>110</v>
      </c>
      <c r="J3781" s="56" t="s">
        <v>476</v>
      </c>
      <c r="K3781" s="56" t="s">
        <v>52</v>
      </c>
      <c r="L3781" s="56">
        <v>0</v>
      </c>
      <c r="M3781" s="56" t="str">
        <f t="shared" si="118"/>
        <v>TB_IFM_POS_SALES.SALES_AMT</v>
      </c>
      <c r="N3781" s="54" t="str">
        <f t="shared" si="119"/>
        <v>POS매출^TB_IFM_POS_SALES^매출금액^SALES_AMT^^NUMBER^20,5^Y^0</v>
      </c>
    </row>
    <row r="3782" spans="1:14" x14ac:dyDescent="0.25">
      <c r="A3782" s="56"/>
      <c r="B3782" s="56"/>
      <c r="C3782" s="56" t="s">
        <v>405</v>
      </c>
      <c r="D3782" s="56" t="s">
        <v>406</v>
      </c>
      <c r="E3782" s="56" t="s">
        <v>488</v>
      </c>
      <c r="F3782" s="56" t="s">
        <v>495</v>
      </c>
      <c r="G3782" s="56"/>
      <c r="H3782" s="56"/>
      <c r="I3782" s="56" t="s">
        <v>110</v>
      </c>
      <c r="J3782" s="56" t="s">
        <v>476</v>
      </c>
      <c r="K3782" s="56" t="s">
        <v>52</v>
      </c>
      <c r="L3782" s="56">
        <v>0</v>
      </c>
      <c r="M3782" s="56" t="str">
        <f t="shared" si="118"/>
        <v>TB_IFM_POS_SALES.DC_AMT</v>
      </c>
      <c r="N3782" s="54" t="str">
        <f t="shared" si="119"/>
        <v>POS매출^TB_IFM_POS_SALES^할인금액^DC_AMT^^NUMBER^20,5^Y^0</v>
      </c>
    </row>
    <row r="3783" spans="1:14" x14ac:dyDescent="0.25">
      <c r="A3783" s="56"/>
      <c r="B3783" s="56"/>
      <c r="C3783" s="56" t="s">
        <v>405</v>
      </c>
      <c r="D3783" s="56" t="s">
        <v>406</v>
      </c>
      <c r="E3783" s="56" t="s">
        <v>638</v>
      </c>
      <c r="F3783" s="56" t="s">
        <v>559</v>
      </c>
      <c r="G3783" s="56"/>
      <c r="H3783" s="56"/>
      <c r="I3783" s="56" t="s">
        <v>110</v>
      </c>
      <c r="J3783" s="56" t="s">
        <v>476</v>
      </c>
      <c r="K3783" s="56" t="s">
        <v>52</v>
      </c>
      <c r="L3783" s="56">
        <v>0</v>
      </c>
      <c r="M3783" s="56" t="str">
        <f t="shared" si="118"/>
        <v>TB_IFM_POS_SALES.NOR_DC_AMT</v>
      </c>
      <c r="N3783" s="54" t="str">
        <f t="shared" si="119"/>
        <v>POS매출^TB_IFM_POS_SALES^정상할인금액^NOR_DC_AMT^^NUMBER^20,5^Y^0</v>
      </c>
    </row>
    <row r="3784" spans="1:14" x14ac:dyDescent="0.25">
      <c r="A3784" s="56"/>
      <c r="B3784" s="56"/>
      <c r="C3784" s="56" t="s">
        <v>405</v>
      </c>
      <c r="D3784" s="56" t="s">
        <v>406</v>
      </c>
      <c r="E3784" s="56" t="s">
        <v>490</v>
      </c>
      <c r="F3784" s="56" t="s">
        <v>497</v>
      </c>
      <c r="G3784" s="56"/>
      <c r="H3784" s="56"/>
      <c r="I3784" s="56" t="s">
        <v>110</v>
      </c>
      <c r="J3784" s="56" t="s">
        <v>476</v>
      </c>
      <c r="K3784" s="56" t="s">
        <v>52</v>
      </c>
      <c r="L3784" s="56">
        <v>0</v>
      </c>
      <c r="M3784" s="56" t="str">
        <f t="shared" si="118"/>
        <v>TB_IFM_POS_SALES.NON_SALES_DC_AMT</v>
      </c>
      <c r="N3784" s="54" t="str">
        <f t="shared" si="119"/>
        <v>POS매출^TB_IFM_POS_SALES^비매출할인금액^NON_SALES_DC_AMT^^NUMBER^20,5^Y^0</v>
      </c>
    </row>
    <row r="3785" spans="1:14" x14ac:dyDescent="0.25">
      <c r="A3785" s="56"/>
      <c r="B3785" s="56"/>
      <c r="C3785" s="56" t="s">
        <v>405</v>
      </c>
      <c r="D3785" s="56" t="s">
        <v>406</v>
      </c>
      <c r="E3785" s="56" t="s">
        <v>641</v>
      </c>
      <c r="F3785" s="56" t="s">
        <v>562</v>
      </c>
      <c r="G3785" s="56"/>
      <c r="H3785" s="56"/>
      <c r="I3785" s="56" t="s">
        <v>110</v>
      </c>
      <c r="J3785" s="56" t="s">
        <v>476</v>
      </c>
      <c r="K3785" s="56" t="s">
        <v>52</v>
      </c>
      <c r="L3785" s="56">
        <v>0</v>
      </c>
      <c r="M3785" s="56" t="str">
        <f t="shared" si="118"/>
        <v>TB_IFM_POS_SALES.ALLI_DC_AMT</v>
      </c>
      <c r="N3785" s="54" t="str">
        <f t="shared" si="119"/>
        <v>POS매출^TB_IFM_POS_SALES^제휴할인금액^ALLI_DC_AMT^^NUMBER^20,5^Y^0</v>
      </c>
    </row>
    <row r="3786" spans="1:14" x14ac:dyDescent="0.25">
      <c r="A3786" s="56"/>
      <c r="B3786" s="56"/>
      <c r="C3786" s="56" t="s">
        <v>405</v>
      </c>
      <c r="D3786" s="56" t="s">
        <v>406</v>
      </c>
      <c r="E3786" s="56" t="s">
        <v>489</v>
      </c>
      <c r="F3786" s="56" t="s">
        <v>496</v>
      </c>
      <c r="G3786" s="56"/>
      <c r="H3786" s="56"/>
      <c r="I3786" s="56" t="s">
        <v>110</v>
      </c>
      <c r="J3786" s="56" t="s">
        <v>476</v>
      </c>
      <c r="K3786" s="56" t="s">
        <v>52</v>
      </c>
      <c r="L3786" s="56">
        <v>0</v>
      </c>
      <c r="M3786" s="56" t="str">
        <f t="shared" si="118"/>
        <v>TB_IFM_POS_SALES.PROM_DC_AMT</v>
      </c>
      <c r="N3786" s="54" t="str">
        <f t="shared" si="119"/>
        <v>POS매출^TB_IFM_POS_SALES^프로모션할인금액^PROM_DC_AMT^^NUMBER^20,5^Y^0</v>
      </c>
    </row>
    <row r="3787" spans="1:14" x14ac:dyDescent="0.25">
      <c r="A3787" s="56"/>
      <c r="B3787" s="56"/>
      <c r="C3787" s="56" t="s">
        <v>405</v>
      </c>
      <c r="D3787" s="56" t="s">
        <v>406</v>
      </c>
      <c r="E3787" s="56" t="s">
        <v>644</v>
      </c>
      <c r="F3787" s="56" t="s">
        <v>565</v>
      </c>
      <c r="G3787" s="56"/>
      <c r="H3787" s="56"/>
      <c r="I3787" s="56" t="s">
        <v>110</v>
      </c>
      <c r="J3787" s="56" t="s">
        <v>476</v>
      </c>
      <c r="K3787" s="56" t="s">
        <v>52</v>
      </c>
      <c r="L3787" s="56">
        <v>0</v>
      </c>
      <c r="M3787" s="56" t="str">
        <f t="shared" si="118"/>
        <v>TB_IFM_POS_SALES.COUP_DC_AMT</v>
      </c>
      <c r="N3787" s="54" t="str">
        <f t="shared" si="119"/>
        <v>POS매출^TB_IFM_POS_SALES^쿠폰할인금액^COUP_DC_AMT^^NUMBER^20,5^Y^0</v>
      </c>
    </row>
    <row r="3788" spans="1:14" x14ac:dyDescent="0.25">
      <c r="A3788" s="56"/>
      <c r="B3788" s="56"/>
      <c r="C3788" s="56" t="s">
        <v>405</v>
      </c>
      <c r="D3788" s="56" t="s">
        <v>406</v>
      </c>
      <c r="E3788" s="56" t="s">
        <v>646</v>
      </c>
      <c r="F3788" s="56" t="s">
        <v>567</v>
      </c>
      <c r="G3788" s="56"/>
      <c r="H3788" s="56"/>
      <c r="I3788" s="56" t="s">
        <v>110</v>
      </c>
      <c r="J3788" s="56" t="s">
        <v>476</v>
      </c>
      <c r="K3788" s="56" t="s">
        <v>52</v>
      </c>
      <c r="L3788" s="56">
        <v>0</v>
      </c>
      <c r="M3788" s="56" t="str">
        <f t="shared" si="118"/>
        <v>TB_IFM_POS_SALES.CUST_DC_AMT</v>
      </c>
      <c r="N3788" s="54" t="str">
        <f t="shared" si="119"/>
        <v>POS매출^TB_IFM_POS_SALES^고객할인금액^CUST_DC_AMT^^NUMBER^20,5^Y^0</v>
      </c>
    </row>
    <row r="3789" spans="1:14" x14ac:dyDescent="0.25">
      <c r="A3789" s="56"/>
      <c r="B3789" s="56"/>
      <c r="C3789" s="56" t="s">
        <v>405</v>
      </c>
      <c r="D3789" s="56" t="s">
        <v>406</v>
      </c>
      <c r="E3789" s="56" t="s">
        <v>487</v>
      </c>
      <c r="F3789" s="56" t="s">
        <v>494</v>
      </c>
      <c r="G3789" s="56"/>
      <c r="H3789" s="56"/>
      <c r="I3789" s="56" t="s">
        <v>110</v>
      </c>
      <c r="J3789" s="56" t="s">
        <v>476</v>
      </c>
      <c r="K3789" s="56" t="s">
        <v>52</v>
      </c>
      <c r="L3789" s="56">
        <v>0</v>
      </c>
      <c r="M3789" s="56" t="str">
        <f t="shared" si="118"/>
        <v>TB_IFM_POS_SALES.SALES_SUPP_AMT</v>
      </c>
      <c r="N3789" s="54" t="str">
        <f t="shared" si="119"/>
        <v>POS매출^TB_IFM_POS_SALES^매출공급금액^SALES_SUPP_AMT^^NUMBER^20,5^Y^0</v>
      </c>
    </row>
    <row r="3790" spans="1:14" x14ac:dyDescent="0.25">
      <c r="A3790" s="56"/>
      <c r="B3790" s="56"/>
      <c r="C3790" s="56" t="s">
        <v>405</v>
      </c>
      <c r="D3790" s="56" t="s">
        <v>406</v>
      </c>
      <c r="E3790" s="56" t="s">
        <v>1760</v>
      </c>
      <c r="F3790" s="56" t="s">
        <v>1761</v>
      </c>
      <c r="G3790" s="56"/>
      <c r="H3790" s="56"/>
      <c r="I3790" s="56" t="s">
        <v>110</v>
      </c>
      <c r="J3790" s="56" t="s">
        <v>476</v>
      </c>
      <c r="K3790" s="56" t="s">
        <v>52</v>
      </c>
      <c r="L3790" s="56">
        <v>0</v>
      </c>
      <c r="M3790" s="56" t="str">
        <f t="shared" si="118"/>
        <v>TB_IFM_POS_SALES.SALES_VAT</v>
      </c>
      <c r="N3790" s="54" t="str">
        <f t="shared" si="119"/>
        <v>POS매출^TB_IFM_POS_SALES^매출부가세액^SALES_VAT^^NUMBER^20,5^Y^0</v>
      </c>
    </row>
    <row r="3791" spans="1:14" x14ac:dyDescent="0.25">
      <c r="A3791" s="56"/>
      <c r="B3791" s="56"/>
      <c r="C3791" s="56" t="s">
        <v>405</v>
      </c>
      <c r="D3791" s="56" t="s">
        <v>406</v>
      </c>
      <c r="E3791" s="56" t="s">
        <v>624</v>
      </c>
      <c r="F3791" s="56" t="s">
        <v>545</v>
      </c>
      <c r="G3791" s="56"/>
      <c r="H3791" s="56"/>
      <c r="I3791" s="56" t="s">
        <v>110</v>
      </c>
      <c r="J3791" s="56" t="s">
        <v>476</v>
      </c>
      <c r="K3791" s="56" t="s">
        <v>52</v>
      </c>
      <c r="L3791" s="56">
        <v>0</v>
      </c>
      <c r="M3791" s="56" t="str">
        <f t="shared" si="118"/>
        <v>TB_IFM_POS_SALES.CASH_PAY_AMT</v>
      </c>
      <c r="N3791" s="54" t="str">
        <f t="shared" si="119"/>
        <v>POS매출^TB_IFM_POS_SALES^현금결제금액^CASH_PAY_AMT^^NUMBER^20,5^Y^0</v>
      </c>
    </row>
    <row r="3792" spans="1:14" x14ac:dyDescent="0.25">
      <c r="A3792" s="56"/>
      <c r="B3792" s="56"/>
      <c r="C3792" s="56" t="s">
        <v>405</v>
      </c>
      <c r="D3792" s="56" t="s">
        <v>406</v>
      </c>
      <c r="E3792" s="56" t="s">
        <v>3101</v>
      </c>
      <c r="F3792" s="56" t="s">
        <v>3102</v>
      </c>
      <c r="G3792" s="56"/>
      <c r="H3792" s="56"/>
      <c r="I3792" s="56" t="s">
        <v>110</v>
      </c>
      <c r="J3792" s="56" t="s">
        <v>476</v>
      </c>
      <c r="K3792" s="56" t="s">
        <v>52</v>
      </c>
      <c r="L3792" s="56">
        <v>0</v>
      </c>
      <c r="M3792" s="56" t="str">
        <f t="shared" si="118"/>
        <v>TB_IFM_POS_SALES.CARD_PAY_AMT</v>
      </c>
      <c r="N3792" s="54" t="str">
        <f t="shared" si="119"/>
        <v>POS매출^TB_IFM_POS_SALES^카드결제금액^CARD_PAY_AMT^^NUMBER^20,5^Y^0</v>
      </c>
    </row>
    <row r="3793" spans="1:14" x14ac:dyDescent="0.25">
      <c r="A3793" s="56"/>
      <c r="B3793" s="56"/>
      <c r="C3793" s="56" t="s">
        <v>405</v>
      </c>
      <c r="D3793" s="56" t="s">
        <v>406</v>
      </c>
      <c r="E3793" s="56" t="s">
        <v>650</v>
      </c>
      <c r="F3793" s="56" t="s">
        <v>571</v>
      </c>
      <c r="G3793" s="56"/>
      <c r="H3793" s="56"/>
      <c r="I3793" s="56" t="s">
        <v>110</v>
      </c>
      <c r="J3793" s="56" t="s">
        <v>476</v>
      </c>
      <c r="K3793" s="56" t="s">
        <v>52</v>
      </c>
      <c r="L3793" s="56">
        <v>0</v>
      </c>
      <c r="M3793" s="56" t="str">
        <f t="shared" si="118"/>
        <v>TB_IFM_POS_SALES.GIFT_PAY_AMT</v>
      </c>
      <c r="N3793" s="54" t="str">
        <f t="shared" si="119"/>
        <v>POS매출^TB_IFM_POS_SALES^상품권결제금액^GIFT_PAY_AMT^^NUMBER^20,5^Y^0</v>
      </c>
    </row>
    <row r="3794" spans="1:14" x14ac:dyDescent="0.25">
      <c r="A3794" s="56"/>
      <c r="B3794" s="56"/>
      <c r="C3794" s="56" t="s">
        <v>405</v>
      </c>
      <c r="D3794" s="56" t="s">
        <v>406</v>
      </c>
      <c r="E3794" s="56" t="s">
        <v>652</v>
      </c>
      <c r="F3794" s="56" t="s">
        <v>573</v>
      </c>
      <c r="G3794" s="56"/>
      <c r="H3794" s="56"/>
      <c r="I3794" s="56" t="s">
        <v>110</v>
      </c>
      <c r="J3794" s="56" t="s">
        <v>476</v>
      </c>
      <c r="K3794" s="56" t="s">
        <v>52</v>
      </c>
      <c r="L3794" s="56">
        <v>0</v>
      </c>
      <c r="M3794" s="56" t="str">
        <f t="shared" si="118"/>
        <v>TB_IFM_POS_SALES.ALIPAY_PAY_AMT</v>
      </c>
      <c r="N3794" s="54" t="str">
        <f t="shared" si="119"/>
        <v>POS매출^TB_IFM_POS_SALES^알리페이결제금액^ALIPAY_PAY_AMT^^NUMBER^20,5^Y^0</v>
      </c>
    </row>
    <row r="3795" spans="1:14" x14ac:dyDescent="0.25">
      <c r="A3795" s="56"/>
      <c r="B3795" s="56"/>
      <c r="C3795" s="56" t="s">
        <v>405</v>
      </c>
      <c r="D3795" s="56" t="s">
        <v>406</v>
      </c>
      <c r="E3795" s="56" t="s">
        <v>648</v>
      </c>
      <c r="F3795" s="56" t="s">
        <v>569</v>
      </c>
      <c r="G3795" s="56"/>
      <c r="H3795" s="56"/>
      <c r="I3795" s="56" t="s">
        <v>110</v>
      </c>
      <c r="J3795" s="56" t="s">
        <v>476</v>
      </c>
      <c r="K3795" s="56" t="s">
        <v>52</v>
      </c>
      <c r="L3795" s="56">
        <v>0</v>
      </c>
      <c r="M3795" s="56" t="str">
        <f t="shared" si="118"/>
        <v>TB_IFM_POS_SALES.POINT_PAY_AMT</v>
      </c>
      <c r="N3795" s="54" t="str">
        <f t="shared" si="119"/>
        <v>POS매출^TB_IFM_POS_SALES^포인트결제금액^POINT_PAY_AMT^^NUMBER^20,5^Y^0</v>
      </c>
    </row>
    <row r="3796" spans="1:14" x14ac:dyDescent="0.25">
      <c r="A3796" s="56"/>
      <c r="B3796" s="56"/>
      <c r="C3796" s="56" t="s">
        <v>405</v>
      </c>
      <c r="D3796" s="56" t="s">
        <v>406</v>
      </c>
      <c r="E3796" s="56" t="s">
        <v>3137</v>
      </c>
      <c r="F3796" s="56" t="s">
        <v>575</v>
      </c>
      <c r="G3796" s="56"/>
      <c r="H3796" s="56"/>
      <c r="I3796" s="56" t="s">
        <v>110</v>
      </c>
      <c r="J3796" s="56" t="s">
        <v>476</v>
      </c>
      <c r="K3796" s="56" t="s">
        <v>52</v>
      </c>
      <c r="L3796" s="56">
        <v>0</v>
      </c>
      <c r="M3796" s="56" t="str">
        <f t="shared" si="118"/>
        <v>TB_IFM_POS_SALES.MTIC_PAY_AMT</v>
      </c>
      <c r="N3796" s="54" t="str">
        <f t="shared" si="119"/>
        <v>POS매출^TB_IFM_POS_SALES^앰틱결제금액^MTIC_PAY_AMT^^NUMBER^20,5^Y^0</v>
      </c>
    </row>
    <row r="3797" spans="1:14" x14ac:dyDescent="0.25">
      <c r="A3797" s="56"/>
      <c r="B3797" s="56"/>
      <c r="C3797" s="56" t="s">
        <v>405</v>
      </c>
      <c r="D3797" s="56" t="s">
        <v>406</v>
      </c>
      <c r="E3797" s="56" t="s">
        <v>656</v>
      </c>
      <c r="F3797" s="56" t="s">
        <v>3138</v>
      </c>
      <c r="G3797" s="56"/>
      <c r="H3797" s="56"/>
      <c r="I3797" s="56" t="s">
        <v>110</v>
      </c>
      <c r="J3797" s="56" t="s">
        <v>476</v>
      </c>
      <c r="K3797" s="56" t="s">
        <v>52</v>
      </c>
      <c r="L3797" s="56">
        <v>0</v>
      </c>
      <c r="M3797" s="56" t="str">
        <f t="shared" si="118"/>
        <v>TB_IFM_POS_SALES.REFUND_PAY_AMT</v>
      </c>
      <c r="N3797" s="54" t="str">
        <f t="shared" si="119"/>
        <v>POS매출^TB_IFM_POS_SALES^즉시환급금액^REFUND_PAY_AMT^^NUMBER^20,5^Y^0</v>
      </c>
    </row>
    <row r="3798" spans="1:14" x14ac:dyDescent="0.25">
      <c r="A3798" s="56"/>
      <c r="B3798" s="56"/>
      <c r="C3798" s="56" t="s">
        <v>405</v>
      </c>
      <c r="D3798" s="56" t="s">
        <v>406</v>
      </c>
      <c r="E3798" s="56" t="s">
        <v>3139</v>
      </c>
      <c r="F3798" s="56" t="s">
        <v>3140</v>
      </c>
      <c r="G3798" s="56"/>
      <c r="H3798" s="56"/>
      <c r="I3798" s="56" t="s">
        <v>110</v>
      </c>
      <c r="J3798" s="56">
        <v>5</v>
      </c>
      <c r="K3798" s="56" t="s">
        <v>52</v>
      </c>
      <c r="L3798" s="56">
        <v>0</v>
      </c>
      <c r="M3798" s="56" t="str">
        <f t="shared" si="118"/>
        <v>TB_IFM_POS_SALES.SALES_DTL_CNT</v>
      </c>
      <c r="N3798" s="54" t="str">
        <f t="shared" si="119"/>
        <v>POS매출^TB_IFM_POS_SALES^매출상세건수^SALES_DTL_CNT^^NUMBER^5^Y^0</v>
      </c>
    </row>
    <row r="3799" spans="1:14" x14ac:dyDescent="0.25">
      <c r="A3799" s="56"/>
      <c r="B3799" s="56"/>
      <c r="C3799" s="56" t="s">
        <v>405</v>
      </c>
      <c r="D3799" s="56" t="s">
        <v>406</v>
      </c>
      <c r="E3799" s="56" t="s">
        <v>3141</v>
      </c>
      <c r="F3799" s="56" t="s">
        <v>3142</v>
      </c>
      <c r="G3799" s="56"/>
      <c r="H3799" s="56"/>
      <c r="I3799" s="56" t="s">
        <v>110</v>
      </c>
      <c r="J3799" s="56">
        <v>5</v>
      </c>
      <c r="K3799" s="56" t="s">
        <v>52</v>
      </c>
      <c r="L3799" s="56">
        <v>0</v>
      </c>
      <c r="M3799" s="56" t="str">
        <f t="shared" si="118"/>
        <v>TB_IFM_POS_SALES.PAY_SLIP_CNT</v>
      </c>
      <c r="N3799" s="54" t="str">
        <f t="shared" si="119"/>
        <v>POS매출^TB_IFM_POS_SALES^결제전표건수^PAY_SLIP_CNT^^NUMBER^5^Y^0</v>
      </c>
    </row>
    <row r="3800" spans="1:14" x14ac:dyDescent="0.25">
      <c r="A3800" s="56"/>
      <c r="B3800" s="56"/>
      <c r="C3800" s="56" t="s">
        <v>405</v>
      </c>
      <c r="D3800" s="56" t="s">
        <v>406</v>
      </c>
      <c r="E3800" s="56" t="s">
        <v>882</v>
      </c>
      <c r="F3800" s="56" t="s">
        <v>889</v>
      </c>
      <c r="G3800" s="56"/>
      <c r="H3800" s="56"/>
      <c r="I3800" s="56" t="s">
        <v>37</v>
      </c>
      <c r="J3800" s="56">
        <v>20</v>
      </c>
      <c r="K3800" s="56"/>
      <c r="L3800" s="56"/>
      <c r="M3800" s="56" t="str">
        <f t="shared" si="118"/>
        <v>TB_IFM_POS_SALES.MEM_NO</v>
      </c>
      <c r="N3800" s="54" t="str">
        <f t="shared" si="119"/>
        <v>POS매출^TB_IFM_POS_SALES^회원번호^MEM_NO^^VARCHAR2^20^^</v>
      </c>
    </row>
    <row r="3801" spans="1:14" x14ac:dyDescent="0.25">
      <c r="A3801" s="56"/>
      <c r="B3801" s="56"/>
      <c r="C3801" s="56" t="s">
        <v>405</v>
      </c>
      <c r="D3801" s="56" t="s">
        <v>406</v>
      </c>
      <c r="E3801" s="56" t="s">
        <v>3143</v>
      </c>
      <c r="F3801" s="56" t="s">
        <v>3144</v>
      </c>
      <c r="G3801" s="56"/>
      <c r="H3801" s="56"/>
      <c r="I3801" s="56" t="s">
        <v>37</v>
      </c>
      <c r="J3801" s="56">
        <v>2000</v>
      </c>
      <c r="K3801" s="56"/>
      <c r="L3801" s="56"/>
      <c r="M3801" s="56" t="str">
        <f t="shared" si="118"/>
        <v>TB_IFM_POS_SALES.MEM_CARD_NO</v>
      </c>
      <c r="N3801" s="54" t="str">
        <f t="shared" si="119"/>
        <v>POS매출^TB_IFM_POS_SALES^회원카드번호^MEM_CARD_NO^^VARCHAR2^2000^^</v>
      </c>
    </row>
    <row r="3802" spans="1:14" x14ac:dyDescent="0.25">
      <c r="A3802" s="56"/>
      <c r="B3802" s="56"/>
      <c r="C3802" s="56" t="s">
        <v>405</v>
      </c>
      <c r="D3802" s="56" t="s">
        <v>406</v>
      </c>
      <c r="E3802" s="56" t="s">
        <v>850</v>
      </c>
      <c r="F3802" s="56" t="s">
        <v>474</v>
      </c>
      <c r="G3802" s="56"/>
      <c r="H3802" s="56"/>
      <c r="I3802" s="56" t="s">
        <v>37</v>
      </c>
      <c r="J3802" s="56">
        <v>10</v>
      </c>
      <c r="K3802" s="56"/>
      <c r="L3802" s="56"/>
      <c r="M3802" s="56" t="str">
        <f t="shared" si="118"/>
        <v>TB_IFM_POS_SALES.MEM_GRADE_CD</v>
      </c>
      <c r="N3802" s="54" t="str">
        <f t="shared" si="119"/>
        <v>POS매출^TB_IFM_POS_SALES^회원등급코드^MEM_GRADE_CD^^VARCHAR2^10^^</v>
      </c>
    </row>
    <row r="3803" spans="1:14" x14ac:dyDescent="0.25">
      <c r="A3803" s="56"/>
      <c r="B3803" s="56"/>
      <c r="C3803" s="56" t="s">
        <v>405</v>
      </c>
      <c r="D3803" s="56" t="s">
        <v>406</v>
      </c>
      <c r="E3803" s="56" t="s">
        <v>2254</v>
      </c>
      <c r="F3803" s="56" t="s">
        <v>2255</v>
      </c>
      <c r="G3803" s="56"/>
      <c r="H3803" s="56"/>
      <c r="I3803" s="56" t="s">
        <v>110</v>
      </c>
      <c r="J3803" s="56" t="s">
        <v>476</v>
      </c>
      <c r="K3803" s="56" t="s">
        <v>52</v>
      </c>
      <c r="L3803" s="56">
        <v>0</v>
      </c>
      <c r="M3803" s="56" t="str">
        <f t="shared" si="118"/>
        <v>TB_IFM_POS_SALES.ACC_POINT_AMT</v>
      </c>
      <c r="N3803" s="54" t="str">
        <f t="shared" si="119"/>
        <v>POS매출^TB_IFM_POS_SALES^적립포인트금액^ACC_POINT_AMT^^NUMBER^20,5^Y^0</v>
      </c>
    </row>
    <row r="3804" spans="1:14" x14ac:dyDescent="0.25">
      <c r="A3804" s="56"/>
      <c r="B3804" s="56"/>
      <c r="C3804" s="56" t="s">
        <v>405</v>
      </c>
      <c r="D3804" s="56" t="s">
        <v>406</v>
      </c>
      <c r="E3804" s="56" t="s">
        <v>2884</v>
      </c>
      <c r="F3804" s="56" t="s">
        <v>2407</v>
      </c>
      <c r="G3804" s="56"/>
      <c r="H3804" s="56"/>
      <c r="I3804" s="56" t="s">
        <v>110</v>
      </c>
      <c r="J3804" s="56" t="s">
        <v>476</v>
      </c>
      <c r="K3804" s="56" t="s">
        <v>52</v>
      </c>
      <c r="L3804" s="56">
        <v>0</v>
      </c>
      <c r="M3804" s="56" t="str">
        <f t="shared" si="118"/>
        <v>TB_IFM_POS_SALES.USE_POINT_AMT</v>
      </c>
      <c r="N3804" s="54" t="str">
        <f t="shared" si="119"/>
        <v>POS매출^TB_IFM_POS_SALES^사용포인트금액^USE_POINT_AMT^^NUMBER^20,5^Y^0</v>
      </c>
    </row>
    <row r="3805" spans="1:14" x14ac:dyDescent="0.25">
      <c r="A3805" s="56"/>
      <c r="B3805" s="56"/>
      <c r="C3805" s="56" t="s">
        <v>405</v>
      </c>
      <c r="D3805" s="56" t="s">
        <v>406</v>
      </c>
      <c r="E3805" s="56" t="s">
        <v>3145</v>
      </c>
      <c r="F3805" s="56" t="s">
        <v>3146</v>
      </c>
      <c r="G3805" s="56"/>
      <c r="H3805" s="56"/>
      <c r="I3805" s="56" t="s">
        <v>37</v>
      </c>
      <c r="J3805" s="56">
        <v>3</v>
      </c>
      <c r="K3805" s="56"/>
      <c r="L3805" s="56"/>
      <c r="M3805" s="56" t="str">
        <f t="shared" si="118"/>
        <v>TB_IFM_POS_SALES.CNCL_DIV_CD</v>
      </c>
      <c r="N3805" s="54" t="str">
        <f t="shared" si="119"/>
        <v>POS매출^TB_IFM_POS_SALES^취소구분코드^CNCL_DIV_CD^^VARCHAR2^3^^</v>
      </c>
    </row>
    <row r="3806" spans="1:14" x14ac:dyDescent="0.25">
      <c r="A3806" s="56"/>
      <c r="B3806" s="56"/>
      <c r="C3806" s="56" t="s">
        <v>405</v>
      </c>
      <c r="D3806" s="56" t="s">
        <v>406</v>
      </c>
      <c r="E3806" s="56" t="s">
        <v>3147</v>
      </c>
      <c r="F3806" s="56" t="s">
        <v>3148</v>
      </c>
      <c r="G3806" s="56"/>
      <c r="H3806" s="56"/>
      <c r="I3806" s="56" t="s">
        <v>37</v>
      </c>
      <c r="J3806" s="56">
        <v>24</v>
      </c>
      <c r="K3806" s="56"/>
      <c r="L3806" s="56"/>
      <c r="M3806" s="56" t="str">
        <f t="shared" si="118"/>
        <v>TB_IFM_POS_SALES.ORI_BILL_NO</v>
      </c>
      <c r="N3806" s="54" t="str">
        <f t="shared" si="119"/>
        <v>POS매출^TB_IFM_POS_SALES^원영수증번호^ORI_BILL_NO^^VARCHAR2^24^^</v>
      </c>
    </row>
    <row r="3807" spans="1:14" x14ac:dyDescent="0.25">
      <c r="A3807" s="56"/>
      <c r="B3807" s="56"/>
      <c r="C3807" s="56" t="s">
        <v>405</v>
      </c>
      <c r="D3807" s="56" t="s">
        <v>406</v>
      </c>
      <c r="E3807" s="56" t="s">
        <v>3149</v>
      </c>
      <c r="F3807" s="56" t="s">
        <v>3150</v>
      </c>
      <c r="G3807" s="56"/>
      <c r="H3807" s="56"/>
      <c r="I3807" s="56" t="s">
        <v>37</v>
      </c>
      <c r="J3807" s="56">
        <v>32</v>
      </c>
      <c r="K3807" s="56"/>
      <c r="L3807" s="56"/>
      <c r="M3807" s="56" t="str">
        <f t="shared" si="118"/>
        <v>TB_IFM_POS_SALES.MNGR_ID</v>
      </c>
      <c r="N3807" s="54" t="str">
        <f t="shared" si="119"/>
        <v>POS매출^TB_IFM_POS_SALES^담당자ID^MNGR_ID^^VARCHAR2^32^^</v>
      </c>
    </row>
    <row r="3808" spans="1:14" x14ac:dyDescent="0.25">
      <c r="A3808" s="56"/>
      <c r="B3808" s="56"/>
      <c r="C3808" s="56" t="s">
        <v>405</v>
      </c>
      <c r="D3808" s="56" t="s">
        <v>406</v>
      </c>
      <c r="E3808" s="56" t="s">
        <v>3151</v>
      </c>
      <c r="F3808" s="56" t="s">
        <v>3152</v>
      </c>
      <c r="G3808" s="56"/>
      <c r="H3808" s="56"/>
      <c r="I3808" s="56" t="s">
        <v>37</v>
      </c>
      <c r="J3808" s="56">
        <v>3</v>
      </c>
      <c r="K3808" s="56"/>
      <c r="L3808" s="56"/>
      <c r="M3808" s="56" t="str">
        <f t="shared" si="118"/>
        <v>TB_IFM_POS_SALES.CUST_GRADE_CD</v>
      </c>
      <c r="N3808" s="54" t="str">
        <f t="shared" si="119"/>
        <v>POS매출^TB_IFM_POS_SALES^객층코드^CUST_GRADE_CD^^VARCHAR2^3^^</v>
      </c>
    </row>
    <row r="3809" spans="1:14" x14ac:dyDescent="0.25">
      <c r="A3809" s="56"/>
      <c r="B3809" s="56"/>
      <c r="C3809" s="56" t="s">
        <v>405</v>
      </c>
      <c r="D3809" s="56" t="s">
        <v>406</v>
      </c>
      <c r="E3809" s="56" t="s">
        <v>3153</v>
      </c>
      <c r="F3809" s="56" t="s">
        <v>2279</v>
      </c>
      <c r="G3809" s="56"/>
      <c r="H3809" s="56"/>
      <c r="I3809" s="56" t="s">
        <v>110</v>
      </c>
      <c r="J3809" s="56">
        <v>3</v>
      </c>
      <c r="K3809" s="56" t="s">
        <v>52</v>
      </c>
      <c r="L3809" s="56">
        <v>1</v>
      </c>
      <c r="M3809" s="56" t="str">
        <f t="shared" si="118"/>
        <v>TB_IFM_POS_SALES.CUST_CNT</v>
      </c>
      <c r="N3809" s="54" t="str">
        <f t="shared" si="119"/>
        <v>POS매출^TB_IFM_POS_SALES^객수^CUST_CNT^^NUMBER^3^Y^1</v>
      </c>
    </row>
    <row r="3810" spans="1:14" x14ac:dyDescent="0.25">
      <c r="A3810" s="56"/>
      <c r="B3810" s="56"/>
      <c r="C3810" s="56" t="s">
        <v>405</v>
      </c>
      <c r="D3810" s="56" t="s">
        <v>406</v>
      </c>
      <c r="E3810" s="56" t="s">
        <v>2659</v>
      </c>
      <c r="F3810" s="56" t="s">
        <v>2660</v>
      </c>
      <c r="G3810" s="56"/>
      <c r="H3810" s="56"/>
      <c r="I3810" s="56" t="s">
        <v>37</v>
      </c>
      <c r="J3810" s="56">
        <v>3</v>
      </c>
      <c r="K3810" s="56"/>
      <c r="L3810" s="56"/>
      <c r="M3810" s="56" t="str">
        <f t="shared" si="118"/>
        <v>TB_IFM_POS_SALES.REASON_DIV_CD</v>
      </c>
      <c r="N3810" s="54" t="str">
        <f t="shared" si="119"/>
        <v>POS매출^TB_IFM_POS_SALES^사유구분코드^REASON_DIV_CD^^VARCHAR2^3^^</v>
      </c>
    </row>
    <row r="3811" spans="1:14" x14ac:dyDescent="0.25">
      <c r="A3811" s="56"/>
      <c r="B3811" s="56"/>
      <c r="C3811" s="56" t="s">
        <v>405</v>
      </c>
      <c r="D3811" s="56" t="s">
        <v>406</v>
      </c>
      <c r="E3811" s="56" t="s">
        <v>53</v>
      </c>
      <c r="F3811" s="56" t="s">
        <v>54</v>
      </c>
      <c r="G3811" s="56"/>
      <c r="H3811" s="56"/>
      <c r="I3811" s="56" t="s">
        <v>37</v>
      </c>
      <c r="J3811" s="56">
        <v>14</v>
      </c>
      <c r="K3811" s="56" t="s">
        <v>52</v>
      </c>
      <c r="L3811" s="56"/>
      <c r="M3811" s="56" t="str">
        <f t="shared" si="118"/>
        <v>TB_IFM_POS_SALES.REG_DTM</v>
      </c>
      <c r="N3811" s="54" t="str">
        <f t="shared" si="119"/>
        <v>POS매출^TB_IFM_POS_SALES^등록일시^REG_DTM^^VARCHAR2^14^Y^</v>
      </c>
    </row>
    <row r="3812" spans="1:14" x14ac:dyDescent="0.25">
      <c r="A3812" s="56"/>
      <c r="B3812" s="56"/>
      <c r="C3812" s="56" t="s">
        <v>405</v>
      </c>
      <c r="D3812" s="56" t="s">
        <v>406</v>
      </c>
      <c r="E3812" s="56" t="s">
        <v>55</v>
      </c>
      <c r="F3812" s="56" t="s">
        <v>56</v>
      </c>
      <c r="G3812" s="56"/>
      <c r="H3812" s="56"/>
      <c r="I3812" s="56" t="s">
        <v>37</v>
      </c>
      <c r="J3812" s="56">
        <v>32</v>
      </c>
      <c r="K3812" s="56" t="s">
        <v>52</v>
      </c>
      <c r="L3812" s="56"/>
      <c r="M3812" s="56" t="str">
        <f t="shared" si="118"/>
        <v>TB_IFM_POS_SALES.REGR_ID</v>
      </c>
      <c r="N3812" s="54" t="str">
        <f t="shared" si="119"/>
        <v>POS매출^TB_IFM_POS_SALES^등록자ID^REGR_ID^^VARCHAR2^32^Y^</v>
      </c>
    </row>
    <row r="3813" spans="1:14" x14ac:dyDescent="0.25">
      <c r="A3813" s="56"/>
      <c r="B3813" s="56"/>
      <c r="C3813" s="56" t="s">
        <v>405</v>
      </c>
      <c r="D3813" s="56" t="s">
        <v>406</v>
      </c>
      <c r="E3813" s="56" t="s">
        <v>57</v>
      </c>
      <c r="F3813" s="56" t="s">
        <v>58</v>
      </c>
      <c r="G3813" s="56"/>
      <c r="H3813" s="56"/>
      <c r="I3813" s="56" t="s">
        <v>37</v>
      </c>
      <c r="J3813" s="56">
        <v>14</v>
      </c>
      <c r="K3813" s="56" t="s">
        <v>52</v>
      </c>
      <c r="L3813" s="56"/>
      <c r="M3813" s="56" t="str">
        <f t="shared" si="118"/>
        <v>TB_IFM_POS_SALES.MOD_DTM</v>
      </c>
      <c r="N3813" s="54" t="str">
        <f t="shared" si="119"/>
        <v>POS매출^TB_IFM_POS_SALES^수정일시^MOD_DTM^^VARCHAR2^14^Y^</v>
      </c>
    </row>
    <row r="3814" spans="1:14" x14ac:dyDescent="0.25">
      <c r="A3814" s="56"/>
      <c r="B3814" s="56"/>
      <c r="C3814" s="56" t="s">
        <v>405</v>
      </c>
      <c r="D3814" s="56" t="s">
        <v>406</v>
      </c>
      <c r="E3814" s="56" t="s">
        <v>59</v>
      </c>
      <c r="F3814" s="56" t="s">
        <v>60</v>
      </c>
      <c r="G3814" s="56"/>
      <c r="H3814" s="56"/>
      <c r="I3814" s="56" t="s">
        <v>37</v>
      </c>
      <c r="J3814" s="56">
        <v>32</v>
      </c>
      <c r="K3814" s="56" t="s">
        <v>52</v>
      </c>
      <c r="L3814" s="56"/>
      <c r="M3814" s="56" t="str">
        <f t="shared" si="118"/>
        <v>TB_IFM_POS_SALES.MODR_ID</v>
      </c>
      <c r="N3814" s="54" t="str">
        <f t="shared" si="119"/>
        <v>POS매출^TB_IFM_POS_SALES^수정자ID^MODR_ID^^VARCHAR2^32^Y^</v>
      </c>
    </row>
    <row r="3815" spans="1:14" x14ac:dyDescent="0.25">
      <c r="A3815" s="56"/>
      <c r="B3815" s="56"/>
      <c r="C3815" s="56" t="s">
        <v>405</v>
      </c>
      <c r="D3815" s="56" t="s">
        <v>406</v>
      </c>
      <c r="E3815" s="56" t="s">
        <v>2252</v>
      </c>
      <c r="F3815" s="56" t="s">
        <v>2253</v>
      </c>
      <c r="G3815" s="56"/>
      <c r="H3815" s="56"/>
      <c r="I3815" s="56" t="s">
        <v>110</v>
      </c>
      <c r="J3815" s="56" t="s">
        <v>476</v>
      </c>
      <c r="K3815" s="56" t="s">
        <v>52</v>
      </c>
      <c r="L3815" s="56">
        <v>0</v>
      </c>
      <c r="M3815" s="56" t="str">
        <f t="shared" si="118"/>
        <v>TB_IFM_POS_SALES.PROM_USE_POINT_AMT</v>
      </c>
      <c r="N3815" s="54" t="str">
        <f t="shared" si="119"/>
        <v>POS매출^TB_IFM_POS_SALES^프로모션사용포인트금액^PROM_USE_POINT_AMT^^NUMBER^20,5^Y^0</v>
      </c>
    </row>
    <row r="3816" spans="1:14" x14ac:dyDescent="0.25">
      <c r="A3816" s="56"/>
      <c r="B3816" s="56"/>
      <c r="C3816" s="56" t="s">
        <v>405</v>
      </c>
      <c r="D3816" s="56" t="s">
        <v>406</v>
      </c>
      <c r="E3816" s="56" t="s">
        <v>3154</v>
      </c>
      <c r="F3816" s="56" t="s">
        <v>3155</v>
      </c>
      <c r="G3816" s="56"/>
      <c r="H3816" s="56"/>
      <c r="I3816" s="56" t="s">
        <v>37</v>
      </c>
      <c r="J3816" s="56">
        <v>1</v>
      </c>
      <c r="K3816" s="56" t="s">
        <v>52</v>
      </c>
      <c r="L3816" s="56" t="s">
        <v>1496</v>
      </c>
      <c r="M3816" s="56" t="str">
        <f t="shared" si="118"/>
        <v>TB_IFM_POS_SALES.GUIDE_SALES_YN</v>
      </c>
      <c r="N3816" s="54" t="str">
        <f t="shared" si="119"/>
        <v>POS매출^TB_IFM_POS_SALES^가이드매출여부^GUIDE_SALES_YN^^VARCHAR2^1^Y^'N'</v>
      </c>
    </row>
    <row r="3817" spans="1:14" x14ac:dyDescent="0.25">
      <c r="A3817" s="56"/>
      <c r="B3817" s="56"/>
      <c r="C3817" s="56" t="s">
        <v>405</v>
      </c>
      <c r="D3817" s="56" t="s">
        <v>406</v>
      </c>
      <c r="E3817" s="56" t="s">
        <v>3156</v>
      </c>
      <c r="F3817" s="56" t="s">
        <v>3157</v>
      </c>
      <c r="G3817" s="56"/>
      <c r="H3817" s="56"/>
      <c r="I3817" s="56" t="s">
        <v>37</v>
      </c>
      <c r="J3817" s="56">
        <v>50</v>
      </c>
      <c r="K3817" s="56"/>
      <c r="L3817" s="56"/>
      <c r="M3817" s="56" t="str">
        <f t="shared" si="118"/>
        <v>TB_IFM_POS_SALES.GUIDE_NO</v>
      </c>
      <c r="N3817" s="54" t="str">
        <f t="shared" si="119"/>
        <v>POS매출^TB_IFM_POS_SALES^가이드번호^GUIDE_NO^^VARCHAR2^50^^</v>
      </c>
    </row>
    <row r="3818" spans="1:14" x14ac:dyDescent="0.25">
      <c r="A3818" s="56"/>
      <c r="B3818" s="56"/>
      <c r="C3818" s="56" t="s">
        <v>405</v>
      </c>
      <c r="D3818" s="56" t="s">
        <v>406</v>
      </c>
      <c r="E3818" s="56" t="s">
        <v>3158</v>
      </c>
      <c r="F3818" s="56" t="s">
        <v>3159</v>
      </c>
      <c r="G3818" s="56"/>
      <c r="H3818" s="56"/>
      <c r="I3818" s="56" t="s">
        <v>110</v>
      </c>
      <c r="J3818" s="56" t="s">
        <v>476</v>
      </c>
      <c r="K3818" s="56" t="s">
        <v>52</v>
      </c>
      <c r="L3818" s="56">
        <v>0</v>
      </c>
      <c r="M3818" s="56" t="str">
        <f t="shared" si="118"/>
        <v>TB_IFM_POS_SALES.PRESENT_AMT</v>
      </c>
      <c r="N3818" s="54" t="str">
        <f t="shared" si="119"/>
        <v>POS매출^TB_IFM_POS_SALES^증정금액^PRESENT_AMT^^NUMBER^20,5^Y^0</v>
      </c>
    </row>
    <row r="3819" spans="1:14" x14ac:dyDescent="0.25">
      <c r="A3819" s="56"/>
      <c r="B3819" s="56"/>
      <c r="C3819" s="56" t="s">
        <v>405</v>
      </c>
      <c r="D3819" s="56" t="s">
        <v>406</v>
      </c>
      <c r="E3819" s="56" t="s">
        <v>3160</v>
      </c>
      <c r="F3819" s="56" t="s">
        <v>3161</v>
      </c>
      <c r="G3819" s="56"/>
      <c r="H3819" s="56"/>
      <c r="I3819" s="56" t="s">
        <v>110</v>
      </c>
      <c r="J3819" s="56" t="s">
        <v>476</v>
      </c>
      <c r="K3819" s="56" t="s">
        <v>52</v>
      </c>
      <c r="L3819" s="56">
        <v>0</v>
      </c>
      <c r="M3819" s="56" t="str">
        <f t="shared" si="118"/>
        <v>TB_IFM_POS_SALES.DROP_AMT</v>
      </c>
      <c r="N3819" s="54" t="str">
        <f t="shared" si="119"/>
        <v>POS매출^TB_IFM_POS_SALES^에누리금액^DROP_AMT^^NUMBER^20,5^Y^0</v>
      </c>
    </row>
    <row r="3820" spans="1:14" x14ac:dyDescent="0.25">
      <c r="A3820" s="56"/>
      <c r="B3820" s="56"/>
      <c r="C3820" s="56" t="s">
        <v>1248</v>
      </c>
      <c r="D3820" s="56" t="s">
        <v>1249</v>
      </c>
      <c r="E3820" s="56" t="s">
        <v>477</v>
      </c>
      <c r="F3820" s="56" t="s">
        <v>479</v>
      </c>
      <c r="G3820" s="56" t="s">
        <v>52</v>
      </c>
      <c r="H3820" s="56"/>
      <c r="I3820" s="56" t="s">
        <v>37</v>
      </c>
      <c r="J3820" s="56">
        <v>8</v>
      </c>
      <c r="K3820" s="56" t="s">
        <v>52</v>
      </c>
      <c r="L3820" s="56"/>
      <c r="M3820" s="56" t="str">
        <f t="shared" si="118"/>
        <v>TB_IFM_POS_SALES_KTMILG.SALES_DT</v>
      </c>
      <c r="N3820" s="54" t="str">
        <f t="shared" si="119"/>
        <v>POS매출KT마일리지^TB_IFM_POS_SALES_KTMILG^매출일자^SALES_DT^Y^VARCHAR2^8^Y^</v>
      </c>
    </row>
    <row r="3821" spans="1:14" x14ac:dyDescent="0.25">
      <c r="A3821" s="56"/>
      <c r="B3821" s="56"/>
      <c r="C3821" s="56" t="s">
        <v>1248</v>
      </c>
      <c r="D3821" s="56" t="s">
        <v>1249</v>
      </c>
      <c r="E3821" s="56" t="s">
        <v>472</v>
      </c>
      <c r="F3821" s="56" t="s">
        <v>64</v>
      </c>
      <c r="G3821" s="56" t="s">
        <v>52</v>
      </c>
      <c r="H3821" s="56"/>
      <c r="I3821" s="56" t="s">
        <v>37</v>
      </c>
      <c r="J3821" s="56">
        <v>10</v>
      </c>
      <c r="K3821" s="56" t="s">
        <v>52</v>
      </c>
      <c r="L3821" s="56"/>
      <c r="M3821" s="56" t="str">
        <f t="shared" si="118"/>
        <v>TB_IFM_POS_SALES_KTMILG.SHOP_CD</v>
      </c>
      <c r="N3821" s="54" t="str">
        <f t="shared" si="119"/>
        <v>POS매출KT마일리지^TB_IFM_POS_SALES_KTMILG^매장코드^SHOP_CD^Y^VARCHAR2^10^Y^</v>
      </c>
    </row>
    <row r="3822" spans="1:14" x14ac:dyDescent="0.25">
      <c r="A3822" s="56"/>
      <c r="B3822" s="56"/>
      <c r="C3822" s="56" t="s">
        <v>1248</v>
      </c>
      <c r="D3822" s="56" t="s">
        <v>1249</v>
      </c>
      <c r="E3822" s="56" t="s">
        <v>480</v>
      </c>
      <c r="F3822" s="56" t="s">
        <v>481</v>
      </c>
      <c r="G3822" s="56" t="s">
        <v>52</v>
      </c>
      <c r="H3822" s="56"/>
      <c r="I3822" s="56" t="s">
        <v>37</v>
      </c>
      <c r="J3822" s="56">
        <v>2</v>
      </c>
      <c r="K3822" s="56" t="s">
        <v>52</v>
      </c>
      <c r="L3822" s="56"/>
      <c r="M3822" s="56" t="str">
        <f t="shared" si="118"/>
        <v>TB_IFM_POS_SALES_KTMILG.POS_NO</v>
      </c>
      <c r="N3822" s="54" t="str">
        <f t="shared" si="119"/>
        <v>POS매출KT마일리지^TB_IFM_POS_SALES_KTMILG^POS번호^POS_NO^Y^VARCHAR2^2^Y^</v>
      </c>
    </row>
    <row r="3823" spans="1:14" x14ac:dyDescent="0.25">
      <c r="A3823" s="56"/>
      <c r="B3823" s="56"/>
      <c r="C3823" s="56" t="s">
        <v>1248</v>
      </c>
      <c r="D3823" s="56" t="s">
        <v>1249</v>
      </c>
      <c r="E3823" s="56" t="s">
        <v>478</v>
      </c>
      <c r="F3823" s="56" t="s">
        <v>482</v>
      </c>
      <c r="G3823" s="56" t="s">
        <v>52</v>
      </c>
      <c r="H3823" s="56"/>
      <c r="I3823" s="56" t="s">
        <v>37</v>
      </c>
      <c r="J3823" s="56">
        <v>4</v>
      </c>
      <c r="K3823" s="56" t="s">
        <v>52</v>
      </c>
      <c r="L3823" s="56"/>
      <c r="M3823" s="56" t="str">
        <f t="shared" si="118"/>
        <v>TB_IFM_POS_SALES_KTMILG.BILL_NO</v>
      </c>
      <c r="N3823" s="54" t="str">
        <f t="shared" si="119"/>
        <v>POS매출KT마일리지^TB_IFM_POS_SALES_KTMILG^영수증번호^BILL_NO^Y^VARCHAR2^4^Y^</v>
      </c>
    </row>
    <row r="3824" spans="1:14" x14ac:dyDescent="0.25">
      <c r="A3824" s="56"/>
      <c r="B3824" s="56"/>
      <c r="C3824" s="56" t="s">
        <v>1248</v>
      </c>
      <c r="D3824" s="56" t="s">
        <v>1249</v>
      </c>
      <c r="E3824" s="56" t="s">
        <v>783</v>
      </c>
      <c r="F3824" s="56" t="s">
        <v>784</v>
      </c>
      <c r="G3824" s="56" t="s">
        <v>52</v>
      </c>
      <c r="H3824" s="56"/>
      <c r="I3824" s="56" t="s">
        <v>37</v>
      </c>
      <c r="J3824" s="56">
        <v>4</v>
      </c>
      <c r="K3824" s="56" t="s">
        <v>52</v>
      </c>
      <c r="L3824" s="56"/>
      <c r="M3824" s="56" t="str">
        <f t="shared" si="118"/>
        <v>TB_IFM_POS_SALES_KTMILG.LINE_NO</v>
      </c>
      <c r="N3824" s="54" t="str">
        <f t="shared" si="119"/>
        <v>POS매출KT마일리지^TB_IFM_POS_SALES_KTMILG^라인번호^LINE_NO^Y^VARCHAR2^4^Y^</v>
      </c>
    </row>
    <row r="3825" spans="1:14" x14ac:dyDescent="0.25">
      <c r="A3825" s="56"/>
      <c r="B3825" s="56"/>
      <c r="C3825" s="56" t="s">
        <v>1248</v>
      </c>
      <c r="D3825" s="56" t="s">
        <v>1249</v>
      </c>
      <c r="E3825" s="56" t="s">
        <v>2371</v>
      </c>
      <c r="F3825" s="56" t="s">
        <v>2372</v>
      </c>
      <c r="G3825" s="56"/>
      <c r="H3825" s="56"/>
      <c r="I3825" s="56" t="s">
        <v>37</v>
      </c>
      <c r="J3825" s="56">
        <v>3</v>
      </c>
      <c r="K3825" s="56" t="s">
        <v>52</v>
      </c>
      <c r="L3825" s="56"/>
      <c r="M3825" s="56" t="str">
        <f t="shared" ref="M3825:M3888" si="120">CONCATENATE(D3825,".",F3825)</f>
        <v>TB_IFM_POS_SALES_KTMILG.SALES_DIV_CD</v>
      </c>
      <c r="N3825" s="54" t="str">
        <f t="shared" si="119"/>
        <v>POS매출KT마일리지^TB_IFM_POS_SALES_KTMILG^매출구분코드^SALES_DIV_CD^^VARCHAR2^3^Y^</v>
      </c>
    </row>
    <row r="3826" spans="1:14" x14ac:dyDescent="0.25">
      <c r="A3826" s="56"/>
      <c r="B3826" s="56"/>
      <c r="C3826" s="56" t="s">
        <v>1248</v>
      </c>
      <c r="D3826" s="56" t="s">
        <v>1249</v>
      </c>
      <c r="E3826" s="56" t="s">
        <v>442</v>
      </c>
      <c r="F3826" s="56" t="s">
        <v>443</v>
      </c>
      <c r="G3826" s="56"/>
      <c r="H3826" s="56"/>
      <c r="I3826" s="56" t="s">
        <v>37</v>
      </c>
      <c r="J3826" s="56">
        <v>2000</v>
      </c>
      <c r="K3826" s="56"/>
      <c r="L3826" s="56"/>
      <c r="M3826" s="56" t="str">
        <f t="shared" si="120"/>
        <v>TB_IFM_POS_SALES_KTMILG.CARD_NO</v>
      </c>
      <c r="N3826" s="54" t="str">
        <f t="shared" si="119"/>
        <v>POS매출KT마일리지^TB_IFM_POS_SALES_KTMILG^카드번호^CARD_NO^^VARCHAR2^2000^^</v>
      </c>
    </row>
    <row r="3827" spans="1:14" x14ac:dyDescent="0.25">
      <c r="A3827" s="56"/>
      <c r="B3827" s="56"/>
      <c r="C3827" s="56" t="s">
        <v>1248</v>
      </c>
      <c r="D3827" s="56" t="s">
        <v>1249</v>
      </c>
      <c r="E3827" s="56" t="s">
        <v>3162</v>
      </c>
      <c r="F3827" s="56" t="s">
        <v>3163</v>
      </c>
      <c r="G3827" s="56"/>
      <c r="H3827" s="56"/>
      <c r="I3827" s="56" t="s">
        <v>110</v>
      </c>
      <c r="J3827" s="56" t="s">
        <v>476</v>
      </c>
      <c r="K3827" s="56" t="s">
        <v>52</v>
      </c>
      <c r="L3827" s="56">
        <v>0</v>
      </c>
      <c r="M3827" s="56" t="str">
        <f t="shared" si="120"/>
        <v>TB_IFM_POS_SALES_KTMILG.APPR_AMT</v>
      </c>
      <c r="N3827" s="54" t="str">
        <f t="shared" si="119"/>
        <v>POS매출KT마일리지^TB_IFM_POS_SALES_KTMILG^승인금액^APPR_AMT^^NUMBER^20,5^Y^0</v>
      </c>
    </row>
    <row r="3828" spans="1:14" x14ac:dyDescent="0.25">
      <c r="A3828" s="56"/>
      <c r="B3828" s="56"/>
      <c r="C3828" s="56" t="s">
        <v>1248</v>
      </c>
      <c r="D3828" s="56" t="s">
        <v>1249</v>
      </c>
      <c r="E3828" s="56" t="s">
        <v>3164</v>
      </c>
      <c r="F3828" s="56" t="s">
        <v>3165</v>
      </c>
      <c r="G3828" s="56"/>
      <c r="H3828" s="56"/>
      <c r="I3828" s="56" t="s">
        <v>37</v>
      </c>
      <c r="J3828" s="56">
        <v>20</v>
      </c>
      <c r="K3828" s="56"/>
      <c r="L3828" s="56"/>
      <c r="M3828" s="56" t="str">
        <f t="shared" si="120"/>
        <v>TB_IFM_POS_SALES_KTMILG.APPR_NO</v>
      </c>
      <c r="N3828" s="54" t="str">
        <f t="shared" si="119"/>
        <v>POS매출KT마일리지^TB_IFM_POS_SALES_KTMILG^승인번호^APPR_NO^^VARCHAR2^20^^</v>
      </c>
    </row>
    <row r="3829" spans="1:14" x14ac:dyDescent="0.25">
      <c r="A3829" s="56"/>
      <c r="B3829" s="56"/>
      <c r="C3829" s="56" t="s">
        <v>1248</v>
      </c>
      <c r="D3829" s="56" t="s">
        <v>1249</v>
      </c>
      <c r="E3829" s="56" t="s">
        <v>3166</v>
      </c>
      <c r="F3829" s="56" t="s">
        <v>3167</v>
      </c>
      <c r="G3829" s="56"/>
      <c r="H3829" s="56"/>
      <c r="I3829" s="56" t="s">
        <v>37</v>
      </c>
      <c r="J3829" s="56">
        <v>8</v>
      </c>
      <c r="K3829" s="56"/>
      <c r="L3829" s="56"/>
      <c r="M3829" s="56" t="str">
        <f t="shared" si="120"/>
        <v>TB_IFM_POS_SALES_KTMILG.APPR_DT</v>
      </c>
      <c r="N3829" s="54" t="str">
        <f t="shared" si="119"/>
        <v>POS매출KT마일리지^TB_IFM_POS_SALES_KTMILG^승인일자^APPR_DT^^VARCHAR2^8^^</v>
      </c>
    </row>
    <row r="3830" spans="1:14" x14ac:dyDescent="0.25">
      <c r="A3830" s="56"/>
      <c r="B3830" s="56"/>
      <c r="C3830" s="56" t="s">
        <v>1248</v>
      </c>
      <c r="D3830" s="56" t="s">
        <v>1249</v>
      </c>
      <c r="E3830" s="56" t="s">
        <v>3168</v>
      </c>
      <c r="F3830" s="56" t="s">
        <v>3169</v>
      </c>
      <c r="G3830" s="56"/>
      <c r="H3830" s="56"/>
      <c r="I3830" s="56" t="s">
        <v>37</v>
      </c>
      <c r="J3830" s="56">
        <v>6</v>
      </c>
      <c r="K3830" s="56"/>
      <c r="L3830" s="56"/>
      <c r="M3830" s="56" t="str">
        <f t="shared" si="120"/>
        <v>TB_IFM_POS_SALES_KTMILG.APPR_TM</v>
      </c>
      <c r="N3830" s="54" t="str">
        <f t="shared" si="119"/>
        <v>POS매출KT마일리지^TB_IFM_POS_SALES_KTMILG^승인시간^APPR_TM^^VARCHAR2^6^^</v>
      </c>
    </row>
    <row r="3831" spans="1:14" x14ac:dyDescent="0.25">
      <c r="A3831" s="56"/>
      <c r="B3831" s="56"/>
      <c r="C3831" s="56" t="s">
        <v>1248</v>
      </c>
      <c r="D3831" s="56" t="s">
        <v>1249</v>
      </c>
      <c r="E3831" s="56" t="s">
        <v>3170</v>
      </c>
      <c r="F3831" s="56" t="s">
        <v>3170</v>
      </c>
      <c r="G3831" s="56"/>
      <c r="H3831" s="56"/>
      <c r="I3831" s="56" t="s">
        <v>37</v>
      </c>
      <c r="J3831" s="56">
        <v>1</v>
      </c>
      <c r="K3831" s="56"/>
      <c r="L3831" s="56"/>
      <c r="M3831" s="56" t="str">
        <f t="shared" si="120"/>
        <v>TB_IFM_POS_SALES_KTMILG.WCC</v>
      </c>
      <c r="N3831" s="54" t="str">
        <f t="shared" si="119"/>
        <v>POS매출KT마일리지^TB_IFM_POS_SALES_KTMILG^WCC^WCC^^VARCHAR2^1^^</v>
      </c>
    </row>
    <row r="3832" spans="1:14" x14ac:dyDescent="0.25">
      <c r="A3832" s="56"/>
      <c r="B3832" s="56"/>
      <c r="C3832" s="56" t="s">
        <v>1248</v>
      </c>
      <c r="D3832" s="56" t="s">
        <v>1249</v>
      </c>
      <c r="E3832" s="56" t="s">
        <v>2884</v>
      </c>
      <c r="F3832" s="56" t="s">
        <v>2407</v>
      </c>
      <c r="G3832" s="56"/>
      <c r="H3832" s="56"/>
      <c r="I3832" s="56" t="s">
        <v>110</v>
      </c>
      <c r="J3832" s="56" t="s">
        <v>476</v>
      </c>
      <c r="K3832" s="56" t="s">
        <v>52</v>
      </c>
      <c r="L3832" s="56">
        <v>0</v>
      </c>
      <c r="M3832" s="56" t="str">
        <f t="shared" si="120"/>
        <v>TB_IFM_POS_SALES_KTMILG.USE_POINT_AMT</v>
      </c>
      <c r="N3832" s="54" t="str">
        <f t="shared" si="119"/>
        <v>POS매출KT마일리지^TB_IFM_POS_SALES_KTMILG^사용포인트금액^USE_POINT_AMT^^NUMBER^20,5^Y^0</v>
      </c>
    </row>
    <row r="3833" spans="1:14" x14ac:dyDescent="0.25">
      <c r="A3833" s="56"/>
      <c r="B3833" s="56"/>
      <c r="C3833" s="56" t="s">
        <v>1248</v>
      </c>
      <c r="D3833" s="56" t="s">
        <v>1249</v>
      </c>
      <c r="E3833" s="56" t="s">
        <v>3008</v>
      </c>
      <c r="F3833" s="56" t="s">
        <v>3009</v>
      </c>
      <c r="G3833" s="56"/>
      <c r="H3833" s="56"/>
      <c r="I3833" s="56" t="s">
        <v>110</v>
      </c>
      <c r="J3833" s="56" t="s">
        <v>476</v>
      </c>
      <c r="K3833" s="56" t="s">
        <v>52</v>
      </c>
      <c r="L3833" s="56">
        <v>0</v>
      </c>
      <c r="M3833" s="56" t="str">
        <f t="shared" si="120"/>
        <v>TB_IFM_POS_SALES_KTMILG.ABLE_POINT_AMT</v>
      </c>
      <c r="N3833" s="54" t="str">
        <f t="shared" si="119"/>
        <v>POS매출KT마일리지^TB_IFM_POS_SALES_KTMILG^가용포인트금액^ABLE_POINT_AMT^^NUMBER^20,5^Y^0</v>
      </c>
    </row>
    <row r="3834" spans="1:14" x14ac:dyDescent="0.25">
      <c r="A3834" s="56"/>
      <c r="B3834" s="56"/>
      <c r="C3834" s="56" t="s">
        <v>1248</v>
      </c>
      <c r="D3834" s="56" t="s">
        <v>1249</v>
      </c>
      <c r="E3834" s="56" t="s">
        <v>3171</v>
      </c>
      <c r="F3834" s="56" t="s">
        <v>3172</v>
      </c>
      <c r="G3834" s="56"/>
      <c r="H3834" s="56"/>
      <c r="I3834" s="56" t="s">
        <v>37</v>
      </c>
      <c r="J3834" s="56">
        <v>8</v>
      </c>
      <c r="K3834" s="56"/>
      <c r="L3834" s="56"/>
      <c r="M3834" s="56" t="str">
        <f t="shared" si="120"/>
        <v>TB_IFM_POS_SALES_KTMILG.ORG_APPR_DT</v>
      </c>
      <c r="N3834" s="54" t="str">
        <f t="shared" si="119"/>
        <v>POS매출KT마일리지^TB_IFM_POS_SALES_KTMILG^원승인일자^ORG_APPR_DT^^VARCHAR2^8^^</v>
      </c>
    </row>
    <row r="3835" spans="1:14" x14ac:dyDescent="0.25">
      <c r="A3835" s="56"/>
      <c r="B3835" s="56"/>
      <c r="C3835" s="56" t="s">
        <v>1248</v>
      </c>
      <c r="D3835" s="56" t="s">
        <v>1249</v>
      </c>
      <c r="E3835" s="56" t="s">
        <v>3173</v>
      </c>
      <c r="F3835" s="56" t="s">
        <v>3174</v>
      </c>
      <c r="G3835" s="56"/>
      <c r="H3835" s="56"/>
      <c r="I3835" s="56" t="s">
        <v>37</v>
      </c>
      <c r="J3835" s="56">
        <v>20</v>
      </c>
      <c r="K3835" s="56"/>
      <c r="L3835" s="56"/>
      <c r="M3835" s="56" t="str">
        <f t="shared" si="120"/>
        <v>TB_IFM_POS_SALES_KTMILG.ORG_APPR_NO</v>
      </c>
      <c r="N3835" s="54" t="str">
        <f t="shared" si="119"/>
        <v>POS매출KT마일리지^TB_IFM_POS_SALES_KTMILG^원승인번호^ORG_APPR_NO^^VARCHAR2^20^^</v>
      </c>
    </row>
    <row r="3836" spans="1:14" x14ac:dyDescent="0.25">
      <c r="A3836" s="56"/>
      <c r="B3836" s="56"/>
      <c r="C3836" s="56" t="s">
        <v>1248</v>
      </c>
      <c r="D3836" s="56" t="s">
        <v>1249</v>
      </c>
      <c r="E3836" s="56" t="s">
        <v>53</v>
      </c>
      <c r="F3836" s="56" t="s">
        <v>54</v>
      </c>
      <c r="G3836" s="56"/>
      <c r="H3836" s="56"/>
      <c r="I3836" s="56" t="s">
        <v>37</v>
      </c>
      <c r="J3836" s="56">
        <v>14</v>
      </c>
      <c r="K3836" s="56" t="s">
        <v>52</v>
      </c>
      <c r="L3836" s="56"/>
      <c r="M3836" s="56" t="str">
        <f t="shared" si="120"/>
        <v>TB_IFM_POS_SALES_KTMILG.REG_DTM</v>
      </c>
      <c r="N3836" s="54" t="str">
        <f t="shared" si="119"/>
        <v>POS매출KT마일리지^TB_IFM_POS_SALES_KTMILG^등록일시^REG_DTM^^VARCHAR2^14^Y^</v>
      </c>
    </row>
    <row r="3837" spans="1:14" x14ac:dyDescent="0.25">
      <c r="A3837" s="56"/>
      <c r="B3837" s="56"/>
      <c r="C3837" s="56" t="s">
        <v>1248</v>
      </c>
      <c r="D3837" s="56" t="s">
        <v>1249</v>
      </c>
      <c r="E3837" s="56" t="s">
        <v>55</v>
      </c>
      <c r="F3837" s="56" t="s">
        <v>56</v>
      </c>
      <c r="G3837" s="56"/>
      <c r="H3837" s="56"/>
      <c r="I3837" s="56" t="s">
        <v>37</v>
      </c>
      <c r="J3837" s="56">
        <v>32</v>
      </c>
      <c r="K3837" s="56" t="s">
        <v>52</v>
      </c>
      <c r="L3837" s="56"/>
      <c r="M3837" s="56" t="str">
        <f t="shared" si="120"/>
        <v>TB_IFM_POS_SALES_KTMILG.REGR_ID</v>
      </c>
      <c r="N3837" s="54" t="str">
        <f t="shared" si="119"/>
        <v>POS매출KT마일리지^TB_IFM_POS_SALES_KTMILG^등록자ID^REGR_ID^^VARCHAR2^32^Y^</v>
      </c>
    </row>
    <row r="3838" spans="1:14" x14ac:dyDescent="0.25">
      <c r="A3838" s="56"/>
      <c r="B3838" s="56"/>
      <c r="C3838" s="56" t="s">
        <v>1248</v>
      </c>
      <c r="D3838" s="56" t="s">
        <v>1249</v>
      </c>
      <c r="E3838" s="56" t="s">
        <v>57</v>
      </c>
      <c r="F3838" s="56" t="s">
        <v>58</v>
      </c>
      <c r="G3838" s="56"/>
      <c r="H3838" s="56"/>
      <c r="I3838" s="56" t="s">
        <v>37</v>
      </c>
      <c r="J3838" s="56">
        <v>14</v>
      </c>
      <c r="K3838" s="56" t="s">
        <v>52</v>
      </c>
      <c r="L3838" s="56"/>
      <c r="M3838" s="56" t="str">
        <f t="shared" si="120"/>
        <v>TB_IFM_POS_SALES_KTMILG.MOD_DTM</v>
      </c>
      <c r="N3838" s="54" t="str">
        <f t="shared" si="119"/>
        <v>POS매출KT마일리지^TB_IFM_POS_SALES_KTMILG^수정일시^MOD_DTM^^VARCHAR2^14^Y^</v>
      </c>
    </row>
    <row r="3839" spans="1:14" x14ac:dyDescent="0.25">
      <c r="A3839" s="56"/>
      <c r="B3839" s="56"/>
      <c r="C3839" s="56" t="s">
        <v>1248</v>
      </c>
      <c r="D3839" s="56" t="s">
        <v>1249</v>
      </c>
      <c r="E3839" s="56" t="s">
        <v>59</v>
      </c>
      <c r="F3839" s="56" t="s">
        <v>60</v>
      </c>
      <c r="G3839" s="56"/>
      <c r="H3839" s="56"/>
      <c r="I3839" s="56" t="s">
        <v>37</v>
      </c>
      <c r="J3839" s="56">
        <v>32</v>
      </c>
      <c r="K3839" s="56" t="s">
        <v>52</v>
      </c>
      <c r="L3839" s="56"/>
      <c r="M3839" s="56" t="str">
        <f t="shared" si="120"/>
        <v>TB_IFM_POS_SALES_KTMILG.MODR_ID</v>
      </c>
      <c r="N3839" s="54" t="str">
        <f t="shared" si="119"/>
        <v>POS매출KT마일리지^TB_IFM_POS_SALES_KTMILG^수정자ID^MODR_ID^^VARCHAR2^32^Y^</v>
      </c>
    </row>
    <row r="3840" spans="1:14" x14ac:dyDescent="0.25">
      <c r="A3840" s="56"/>
      <c r="B3840" s="56"/>
      <c r="C3840" s="56" t="s">
        <v>415</v>
      </c>
      <c r="D3840" s="56" t="s">
        <v>416</v>
      </c>
      <c r="E3840" s="56" t="s">
        <v>477</v>
      </c>
      <c r="F3840" s="56" t="s">
        <v>479</v>
      </c>
      <c r="G3840" s="56" t="s">
        <v>52</v>
      </c>
      <c r="H3840" s="56"/>
      <c r="I3840" s="56" t="s">
        <v>37</v>
      </c>
      <c r="J3840" s="56">
        <v>8</v>
      </c>
      <c r="K3840" s="56" t="s">
        <v>52</v>
      </c>
      <c r="L3840" s="56"/>
      <c r="M3840" s="56" t="str">
        <f t="shared" si="120"/>
        <v>TB_IFM_POS_SALES_MOBILE_GIFT.SALES_DT</v>
      </c>
      <c r="N3840" s="54" t="str">
        <f t="shared" si="119"/>
        <v>POS매출모바일상품권^TB_IFM_POS_SALES_MOBILE_GIFT^매출일자^SALES_DT^Y^VARCHAR2^8^Y^</v>
      </c>
    </row>
    <row r="3841" spans="1:14" x14ac:dyDescent="0.25">
      <c r="A3841" s="56"/>
      <c r="B3841" s="56"/>
      <c r="C3841" s="56" t="s">
        <v>415</v>
      </c>
      <c r="D3841" s="56" t="s">
        <v>416</v>
      </c>
      <c r="E3841" s="56" t="s">
        <v>472</v>
      </c>
      <c r="F3841" s="56" t="s">
        <v>64</v>
      </c>
      <c r="G3841" s="56" t="s">
        <v>52</v>
      </c>
      <c r="H3841" s="56"/>
      <c r="I3841" s="56" t="s">
        <v>37</v>
      </c>
      <c r="J3841" s="56">
        <v>10</v>
      </c>
      <c r="K3841" s="56" t="s">
        <v>52</v>
      </c>
      <c r="L3841" s="56"/>
      <c r="M3841" s="56" t="str">
        <f t="shared" si="120"/>
        <v>TB_IFM_POS_SALES_MOBILE_GIFT.SHOP_CD</v>
      </c>
      <c r="N3841" s="54" t="str">
        <f t="shared" si="119"/>
        <v>POS매출모바일상품권^TB_IFM_POS_SALES_MOBILE_GIFT^매장코드^SHOP_CD^Y^VARCHAR2^10^Y^</v>
      </c>
    </row>
    <row r="3842" spans="1:14" x14ac:dyDescent="0.25">
      <c r="A3842" s="56"/>
      <c r="B3842" s="56"/>
      <c r="C3842" s="56" t="s">
        <v>415</v>
      </c>
      <c r="D3842" s="56" t="s">
        <v>416</v>
      </c>
      <c r="E3842" s="56" t="s">
        <v>480</v>
      </c>
      <c r="F3842" s="56" t="s">
        <v>481</v>
      </c>
      <c r="G3842" s="56" t="s">
        <v>52</v>
      </c>
      <c r="H3842" s="56"/>
      <c r="I3842" s="56" t="s">
        <v>37</v>
      </c>
      <c r="J3842" s="56">
        <v>2</v>
      </c>
      <c r="K3842" s="56" t="s">
        <v>52</v>
      </c>
      <c r="L3842" s="56"/>
      <c r="M3842" s="56" t="str">
        <f t="shared" si="120"/>
        <v>TB_IFM_POS_SALES_MOBILE_GIFT.POS_NO</v>
      </c>
      <c r="N3842" s="54" t="str">
        <f t="shared" si="119"/>
        <v>POS매출모바일상품권^TB_IFM_POS_SALES_MOBILE_GIFT^POS번호^POS_NO^Y^VARCHAR2^2^Y^</v>
      </c>
    </row>
    <row r="3843" spans="1:14" x14ac:dyDescent="0.25">
      <c r="A3843" s="56"/>
      <c r="B3843" s="56"/>
      <c r="C3843" s="56" t="s">
        <v>415</v>
      </c>
      <c r="D3843" s="56" t="s">
        <v>416</v>
      </c>
      <c r="E3843" s="56" t="s">
        <v>478</v>
      </c>
      <c r="F3843" s="56" t="s">
        <v>482</v>
      </c>
      <c r="G3843" s="56" t="s">
        <v>52</v>
      </c>
      <c r="H3843" s="56"/>
      <c r="I3843" s="56" t="s">
        <v>37</v>
      </c>
      <c r="J3843" s="56">
        <v>4</v>
      </c>
      <c r="K3843" s="56" t="s">
        <v>52</v>
      </c>
      <c r="L3843" s="56"/>
      <c r="M3843" s="56" t="str">
        <f t="shared" si="120"/>
        <v>TB_IFM_POS_SALES_MOBILE_GIFT.BILL_NO</v>
      </c>
      <c r="N3843" s="54" t="str">
        <f t="shared" ref="N3843:N3906" si="121">SUBSTITUTE(CONCATENATE(C3843,"^",D3843,"^",E3843,"^",F3843,"^",G3843,"^",I3843,"^",J3843,"^",K3843,"^",TRIM(L3843)),"~","-")</f>
        <v>POS매출모바일상품권^TB_IFM_POS_SALES_MOBILE_GIFT^영수증번호^BILL_NO^Y^VARCHAR2^4^Y^</v>
      </c>
    </row>
    <row r="3844" spans="1:14" x14ac:dyDescent="0.25">
      <c r="A3844" s="56"/>
      <c r="B3844" s="56"/>
      <c r="C3844" s="56" t="s">
        <v>415</v>
      </c>
      <c r="D3844" s="56" t="s">
        <v>416</v>
      </c>
      <c r="E3844" s="56" t="s">
        <v>783</v>
      </c>
      <c r="F3844" s="56" t="s">
        <v>784</v>
      </c>
      <c r="G3844" s="56" t="s">
        <v>52</v>
      </c>
      <c r="H3844" s="56"/>
      <c r="I3844" s="56" t="s">
        <v>37</v>
      </c>
      <c r="J3844" s="56">
        <v>4</v>
      </c>
      <c r="K3844" s="56" t="s">
        <v>52</v>
      </c>
      <c r="L3844" s="56"/>
      <c r="M3844" s="56" t="str">
        <f t="shared" si="120"/>
        <v>TB_IFM_POS_SALES_MOBILE_GIFT.LINE_NO</v>
      </c>
      <c r="N3844" s="54" t="str">
        <f t="shared" si="121"/>
        <v>POS매출모바일상품권^TB_IFM_POS_SALES_MOBILE_GIFT^라인번호^LINE_NO^Y^VARCHAR2^4^Y^</v>
      </c>
    </row>
    <row r="3845" spans="1:14" x14ac:dyDescent="0.25">
      <c r="A3845" s="56"/>
      <c r="B3845" s="56"/>
      <c r="C3845" s="56" t="s">
        <v>415</v>
      </c>
      <c r="D3845" s="56" t="s">
        <v>416</v>
      </c>
      <c r="E3845" s="56" t="s">
        <v>2371</v>
      </c>
      <c r="F3845" s="56" t="s">
        <v>2372</v>
      </c>
      <c r="G3845" s="56"/>
      <c r="H3845" s="56"/>
      <c r="I3845" s="56" t="s">
        <v>37</v>
      </c>
      <c r="J3845" s="56">
        <v>3</v>
      </c>
      <c r="K3845" s="56" t="s">
        <v>52</v>
      </c>
      <c r="L3845" s="56"/>
      <c r="M3845" s="56" t="str">
        <f t="shared" si="120"/>
        <v>TB_IFM_POS_SALES_MOBILE_GIFT.SALES_DIV_CD</v>
      </c>
      <c r="N3845" s="54" t="str">
        <f t="shared" si="121"/>
        <v>POS매출모바일상품권^TB_IFM_POS_SALES_MOBILE_GIFT^매출구분코드^SALES_DIV_CD^^VARCHAR2^3^Y^</v>
      </c>
    </row>
    <row r="3846" spans="1:14" x14ac:dyDescent="0.25">
      <c r="A3846" s="56"/>
      <c r="B3846" s="56"/>
      <c r="C3846" s="56" t="s">
        <v>415</v>
      </c>
      <c r="D3846" s="56" t="s">
        <v>416</v>
      </c>
      <c r="E3846" s="56" t="s">
        <v>3175</v>
      </c>
      <c r="F3846" s="56" t="s">
        <v>3176</v>
      </c>
      <c r="G3846" s="56"/>
      <c r="H3846" s="56"/>
      <c r="I3846" s="56" t="s">
        <v>37</v>
      </c>
      <c r="J3846" s="56">
        <v>50</v>
      </c>
      <c r="K3846" s="56"/>
      <c r="L3846" s="56"/>
      <c r="M3846" s="56" t="str">
        <f t="shared" si="120"/>
        <v>TB_IFM_POS_SALES_MOBILE_GIFT.GIFT_NO</v>
      </c>
      <c r="N3846" s="54" t="str">
        <f t="shared" si="121"/>
        <v>POS매출모바일상품권^TB_IFM_POS_SALES_MOBILE_GIFT^상품권번호^GIFT_NO^^VARCHAR2^50^^</v>
      </c>
    </row>
    <row r="3847" spans="1:14" x14ac:dyDescent="0.25">
      <c r="A3847" s="56"/>
      <c r="B3847" s="56"/>
      <c r="C3847" s="56" t="s">
        <v>415</v>
      </c>
      <c r="D3847" s="56" t="s">
        <v>416</v>
      </c>
      <c r="E3847" s="56" t="s">
        <v>3177</v>
      </c>
      <c r="F3847" s="56" t="s">
        <v>3178</v>
      </c>
      <c r="G3847" s="56"/>
      <c r="H3847" s="56"/>
      <c r="I3847" s="56" t="s">
        <v>37</v>
      </c>
      <c r="J3847" s="56">
        <v>300</v>
      </c>
      <c r="K3847" s="56"/>
      <c r="L3847" s="56"/>
      <c r="M3847" s="56" t="str">
        <f t="shared" si="120"/>
        <v>TB_IFM_POS_SALES_MOBILE_GIFT.GIFT_NM</v>
      </c>
      <c r="N3847" s="54" t="str">
        <f t="shared" si="121"/>
        <v>POS매출모바일상품권^TB_IFM_POS_SALES_MOBILE_GIFT^상품권명^GIFT_NM^^VARCHAR2^300^^</v>
      </c>
    </row>
    <row r="3848" spans="1:14" x14ac:dyDescent="0.25">
      <c r="A3848" s="56"/>
      <c r="B3848" s="56"/>
      <c r="C3848" s="56" t="s">
        <v>415</v>
      </c>
      <c r="D3848" s="56" t="s">
        <v>416</v>
      </c>
      <c r="E3848" s="56" t="s">
        <v>3179</v>
      </c>
      <c r="F3848" s="56" t="s">
        <v>3180</v>
      </c>
      <c r="G3848" s="56"/>
      <c r="H3848" s="56"/>
      <c r="I3848" s="56" t="s">
        <v>110</v>
      </c>
      <c r="J3848" s="56" t="s">
        <v>476</v>
      </c>
      <c r="K3848" s="56" t="s">
        <v>52</v>
      </c>
      <c r="L3848" s="56">
        <v>0</v>
      </c>
      <c r="M3848" s="56" t="str">
        <f t="shared" si="120"/>
        <v>TB_IFM_POS_SALES_MOBILE_GIFT.GIFT_UPRC</v>
      </c>
      <c r="N3848" s="54" t="str">
        <f t="shared" si="121"/>
        <v>POS매출모바일상품권^TB_IFM_POS_SALES_MOBILE_GIFT^상품권단가^GIFT_UPRC^^NUMBER^20,5^Y^0</v>
      </c>
    </row>
    <row r="3849" spans="1:14" x14ac:dyDescent="0.25">
      <c r="A3849" s="56"/>
      <c r="B3849" s="56"/>
      <c r="C3849" s="56" t="s">
        <v>415</v>
      </c>
      <c r="D3849" s="56" t="s">
        <v>416</v>
      </c>
      <c r="E3849" s="56" t="s">
        <v>3181</v>
      </c>
      <c r="F3849" s="56" t="s">
        <v>3182</v>
      </c>
      <c r="G3849" s="56"/>
      <c r="H3849" s="56"/>
      <c r="I3849" s="56" t="s">
        <v>37</v>
      </c>
      <c r="J3849" s="56">
        <v>30</v>
      </c>
      <c r="K3849" s="56"/>
      <c r="L3849" s="56"/>
      <c r="M3849" s="56" t="str">
        <f t="shared" si="120"/>
        <v>TB_IFM_POS_SALES_MOBILE_GIFT.TRADE_NO</v>
      </c>
      <c r="N3849" s="54" t="str">
        <f t="shared" si="121"/>
        <v>POS매출모바일상품권^TB_IFM_POS_SALES_MOBILE_GIFT^거래번호^TRADE_NO^^VARCHAR2^30^^</v>
      </c>
    </row>
    <row r="3850" spans="1:14" x14ac:dyDescent="0.25">
      <c r="A3850" s="56"/>
      <c r="B3850" s="56"/>
      <c r="C3850" s="56" t="s">
        <v>415</v>
      </c>
      <c r="D3850" s="56" t="s">
        <v>416</v>
      </c>
      <c r="E3850" s="56" t="s">
        <v>3183</v>
      </c>
      <c r="F3850" s="56" t="s">
        <v>3184</v>
      </c>
      <c r="G3850" s="56"/>
      <c r="H3850" s="56"/>
      <c r="I3850" s="56" t="s">
        <v>37</v>
      </c>
      <c r="J3850" s="56">
        <v>30</v>
      </c>
      <c r="K3850" s="56"/>
      <c r="L3850" s="56"/>
      <c r="M3850" s="56" t="str">
        <f t="shared" si="120"/>
        <v>TB_IFM_POS_SALES_MOBILE_GIFT.ORI_TRADE_NO</v>
      </c>
      <c r="N3850" s="54" t="str">
        <f t="shared" si="121"/>
        <v>POS매출모바일상품권^TB_IFM_POS_SALES_MOBILE_GIFT^원거래번호^ORI_TRADE_NO^^VARCHAR2^30^^</v>
      </c>
    </row>
    <row r="3851" spans="1:14" x14ac:dyDescent="0.25">
      <c r="A3851" s="56"/>
      <c r="B3851" s="56"/>
      <c r="C3851" s="56" t="s">
        <v>415</v>
      </c>
      <c r="D3851" s="56" t="s">
        <v>416</v>
      </c>
      <c r="E3851" s="56" t="s">
        <v>3185</v>
      </c>
      <c r="F3851" s="56" t="s">
        <v>3186</v>
      </c>
      <c r="G3851" s="56"/>
      <c r="H3851" s="56"/>
      <c r="I3851" s="56" t="s">
        <v>110</v>
      </c>
      <c r="J3851" s="56" t="s">
        <v>476</v>
      </c>
      <c r="K3851" s="56" t="s">
        <v>52</v>
      </c>
      <c r="L3851" s="56">
        <v>0</v>
      </c>
      <c r="M3851" s="56" t="str">
        <f t="shared" si="120"/>
        <v>TB_IFM_POS_SALES_MOBILE_GIFT.PAY_QTY</v>
      </c>
      <c r="N3851" s="54" t="str">
        <f t="shared" si="121"/>
        <v>POS매출모바일상품권^TB_IFM_POS_SALES_MOBILE_GIFT^결제수량^PAY_QTY^^NUMBER^20,5^Y^0</v>
      </c>
    </row>
    <row r="3852" spans="1:14" x14ac:dyDescent="0.25">
      <c r="A3852" s="56"/>
      <c r="B3852" s="56"/>
      <c r="C3852" s="56" t="s">
        <v>415</v>
      </c>
      <c r="D3852" s="56" t="s">
        <v>416</v>
      </c>
      <c r="E3852" s="56" t="s">
        <v>2361</v>
      </c>
      <c r="F3852" s="56" t="s">
        <v>2362</v>
      </c>
      <c r="G3852" s="56"/>
      <c r="H3852" s="56"/>
      <c r="I3852" s="56" t="s">
        <v>110</v>
      </c>
      <c r="J3852" s="56" t="s">
        <v>476</v>
      </c>
      <c r="K3852" s="56" t="s">
        <v>52</v>
      </c>
      <c r="L3852" s="56">
        <v>0</v>
      </c>
      <c r="M3852" s="56" t="str">
        <f t="shared" si="120"/>
        <v>TB_IFM_POS_SALES_MOBILE_GIFT.PAY_AMT</v>
      </c>
      <c r="N3852" s="54" t="str">
        <f t="shared" si="121"/>
        <v>POS매출모바일상품권^TB_IFM_POS_SALES_MOBILE_GIFT^결제금액^PAY_AMT^^NUMBER^20,5^Y^0</v>
      </c>
    </row>
    <row r="3853" spans="1:14" x14ac:dyDescent="0.25">
      <c r="A3853" s="56"/>
      <c r="B3853" s="56"/>
      <c r="C3853" s="56" t="s">
        <v>415</v>
      </c>
      <c r="D3853" s="56" t="s">
        <v>416</v>
      </c>
      <c r="E3853" s="56" t="s">
        <v>3187</v>
      </c>
      <c r="F3853" s="56" t="s">
        <v>3188</v>
      </c>
      <c r="G3853" s="56"/>
      <c r="H3853" s="56"/>
      <c r="I3853" s="56" t="s">
        <v>110</v>
      </c>
      <c r="J3853" s="56" t="s">
        <v>476</v>
      </c>
      <c r="K3853" s="56" t="s">
        <v>52</v>
      </c>
      <c r="L3853" s="56">
        <v>0</v>
      </c>
      <c r="M3853" s="56" t="str">
        <f t="shared" si="120"/>
        <v>TB_IFM_POS_SALES_MOBILE_GIFT.PAY_BAL</v>
      </c>
      <c r="N3853" s="54" t="str">
        <f t="shared" si="121"/>
        <v>POS매출모바일상품권^TB_IFM_POS_SALES_MOBILE_GIFT^결제잔액^PAY_BAL^^NUMBER^20,5^Y^0</v>
      </c>
    </row>
    <row r="3854" spans="1:14" x14ac:dyDescent="0.25">
      <c r="A3854" s="56"/>
      <c r="B3854" s="56"/>
      <c r="C3854" s="56" t="s">
        <v>415</v>
      </c>
      <c r="D3854" s="56" t="s">
        <v>416</v>
      </c>
      <c r="E3854" s="56" t="s">
        <v>53</v>
      </c>
      <c r="F3854" s="56" t="s">
        <v>54</v>
      </c>
      <c r="G3854" s="56"/>
      <c r="H3854" s="56"/>
      <c r="I3854" s="56" t="s">
        <v>37</v>
      </c>
      <c r="J3854" s="56">
        <v>14</v>
      </c>
      <c r="K3854" s="56" t="s">
        <v>52</v>
      </c>
      <c r="L3854" s="56"/>
      <c r="M3854" s="56" t="str">
        <f t="shared" si="120"/>
        <v>TB_IFM_POS_SALES_MOBILE_GIFT.REG_DTM</v>
      </c>
      <c r="N3854" s="54" t="str">
        <f t="shared" si="121"/>
        <v>POS매출모바일상품권^TB_IFM_POS_SALES_MOBILE_GIFT^등록일시^REG_DTM^^VARCHAR2^14^Y^</v>
      </c>
    </row>
    <row r="3855" spans="1:14" x14ac:dyDescent="0.25">
      <c r="A3855" s="56"/>
      <c r="B3855" s="56"/>
      <c r="C3855" s="56" t="s">
        <v>415</v>
      </c>
      <c r="D3855" s="56" t="s">
        <v>416</v>
      </c>
      <c r="E3855" s="56" t="s">
        <v>55</v>
      </c>
      <c r="F3855" s="56" t="s">
        <v>56</v>
      </c>
      <c r="G3855" s="56"/>
      <c r="H3855" s="56"/>
      <c r="I3855" s="56" t="s">
        <v>37</v>
      </c>
      <c r="J3855" s="56">
        <v>32</v>
      </c>
      <c r="K3855" s="56" t="s">
        <v>52</v>
      </c>
      <c r="L3855" s="56"/>
      <c r="M3855" s="56" t="str">
        <f t="shared" si="120"/>
        <v>TB_IFM_POS_SALES_MOBILE_GIFT.REGR_ID</v>
      </c>
      <c r="N3855" s="54" t="str">
        <f t="shared" si="121"/>
        <v>POS매출모바일상품권^TB_IFM_POS_SALES_MOBILE_GIFT^등록자ID^REGR_ID^^VARCHAR2^32^Y^</v>
      </c>
    </row>
    <row r="3856" spans="1:14" x14ac:dyDescent="0.25">
      <c r="A3856" s="56"/>
      <c r="B3856" s="56"/>
      <c r="C3856" s="56" t="s">
        <v>415</v>
      </c>
      <c r="D3856" s="56" t="s">
        <v>416</v>
      </c>
      <c r="E3856" s="56" t="s">
        <v>57</v>
      </c>
      <c r="F3856" s="56" t="s">
        <v>58</v>
      </c>
      <c r="G3856" s="56"/>
      <c r="H3856" s="56"/>
      <c r="I3856" s="56" t="s">
        <v>37</v>
      </c>
      <c r="J3856" s="56">
        <v>14</v>
      </c>
      <c r="K3856" s="56" t="s">
        <v>52</v>
      </c>
      <c r="L3856" s="56"/>
      <c r="M3856" s="56" t="str">
        <f t="shared" si="120"/>
        <v>TB_IFM_POS_SALES_MOBILE_GIFT.MOD_DTM</v>
      </c>
      <c r="N3856" s="54" t="str">
        <f t="shared" si="121"/>
        <v>POS매출모바일상품권^TB_IFM_POS_SALES_MOBILE_GIFT^수정일시^MOD_DTM^^VARCHAR2^14^Y^</v>
      </c>
    </row>
    <row r="3857" spans="1:14" x14ac:dyDescent="0.25">
      <c r="A3857" s="56"/>
      <c r="B3857" s="56"/>
      <c r="C3857" s="56" t="s">
        <v>415</v>
      </c>
      <c r="D3857" s="56" t="s">
        <v>416</v>
      </c>
      <c r="E3857" s="56" t="s">
        <v>59</v>
      </c>
      <c r="F3857" s="56" t="s">
        <v>60</v>
      </c>
      <c r="G3857" s="56"/>
      <c r="H3857" s="56"/>
      <c r="I3857" s="56" t="s">
        <v>37</v>
      </c>
      <c r="J3857" s="56">
        <v>32</v>
      </c>
      <c r="K3857" s="56" t="s">
        <v>52</v>
      </c>
      <c r="L3857" s="56"/>
      <c r="M3857" s="56" t="str">
        <f t="shared" si="120"/>
        <v>TB_IFM_POS_SALES_MOBILE_GIFT.MODR_ID</v>
      </c>
      <c r="N3857" s="54" t="str">
        <f t="shared" si="121"/>
        <v>POS매출모바일상품권^TB_IFM_POS_SALES_MOBILE_GIFT^수정자ID^MODR_ID^^VARCHAR2^32^Y^</v>
      </c>
    </row>
    <row r="3858" spans="1:14" x14ac:dyDescent="0.25">
      <c r="A3858" s="56"/>
      <c r="B3858" s="56"/>
      <c r="C3858" s="56" t="s">
        <v>700</v>
      </c>
      <c r="D3858" s="56" t="s">
        <v>701</v>
      </c>
      <c r="E3858" s="56" t="s">
        <v>477</v>
      </c>
      <c r="F3858" s="56" t="s">
        <v>479</v>
      </c>
      <c r="G3858" s="56" t="s">
        <v>52</v>
      </c>
      <c r="H3858" s="56"/>
      <c r="I3858" s="56" t="s">
        <v>37</v>
      </c>
      <c r="J3858" s="56">
        <v>8</v>
      </c>
      <c r="K3858" s="56" t="s">
        <v>52</v>
      </c>
      <c r="L3858" s="56"/>
      <c r="M3858" s="56" t="str">
        <f t="shared" si="120"/>
        <v>TB_IFM_POS_SALES_AF_ACC.SALES_DT</v>
      </c>
      <c r="N3858" s="54" t="str">
        <f t="shared" si="121"/>
        <v>POS매출사후적립^TB_IFM_POS_SALES_AF_ACC^매출일자^SALES_DT^Y^VARCHAR2^8^Y^</v>
      </c>
    </row>
    <row r="3859" spans="1:14" x14ac:dyDescent="0.25">
      <c r="A3859" s="56"/>
      <c r="B3859" s="56"/>
      <c r="C3859" s="56" t="s">
        <v>700</v>
      </c>
      <c r="D3859" s="56" t="s">
        <v>701</v>
      </c>
      <c r="E3859" s="56" t="s">
        <v>472</v>
      </c>
      <c r="F3859" s="56" t="s">
        <v>64</v>
      </c>
      <c r="G3859" s="56" t="s">
        <v>52</v>
      </c>
      <c r="H3859" s="56"/>
      <c r="I3859" s="56" t="s">
        <v>37</v>
      </c>
      <c r="J3859" s="56">
        <v>10</v>
      </c>
      <c r="K3859" s="56" t="s">
        <v>52</v>
      </c>
      <c r="L3859" s="56"/>
      <c r="M3859" s="56" t="str">
        <f t="shared" si="120"/>
        <v>TB_IFM_POS_SALES_AF_ACC.SHOP_CD</v>
      </c>
      <c r="N3859" s="54" t="str">
        <f t="shared" si="121"/>
        <v>POS매출사후적립^TB_IFM_POS_SALES_AF_ACC^매장코드^SHOP_CD^Y^VARCHAR2^10^Y^</v>
      </c>
    </row>
    <row r="3860" spans="1:14" x14ac:dyDescent="0.25">
      <c r="A3860" s="56"/>
      <c r="B3860" s="56"/>
      <c r="C3860" s="56" t="s">
        <v>700</v>
      </c>
      <c r="D3860" s="56" t="s">
        <v>701</v>
      </c>
      <c r="E3860" s="56" t="s">
        <v>480</v>
      </c>
      <c r="F3860" s="56" t="s">
        <v>481</v>
      </c>
      <c r="G3860" s="56" t="s">
        <v>52</v>
      </c>
      <c r="H3860" s="56"/>
      <c r="I3860" s="56" t="s">
        <v>37</v>
      </c>
      <c r="J3860" s="56">
        <v>2</v>
      </c>
      <c r="K3860" s="56" t="s">
        <v>52</v>
      </c>
      <c r="L3860" s="56"/>
      <c r="M3860" s="56" t="str">
        <f t="shared" si="120"/>
        <v>TB_IFM_POS_SALES_AF_ACC.POS_NO</v>
      </c>
      <c r="N3860" s="54" t="str">
        <f t="shared" si="121"/>
        <v>POS매출사후적립^TB_IFM_POS_SALES_AF_ACC^POS번호^POS_NO^Y^VARCHAR2^2^Y^</v>
      </c>
    </row>
    <row r="3861" spans="1:14" x14ac:dyDescent="0.25">
      <c r="A3861" s="56"/>
      <c r="B3861" s="56"/>
      <c r="C3861" s="56" t="s">
        <v>700</v>
      </c>
      <c r="D3861" s="56" t="s">
        <v>701</v>
      </c>
      <c r="E3861" s="56" t="s">
        <v>478</v>
      </c>
      <c r="F3861" s="56" t="s">
        <v>482</v>
      </c>
      <c r="G3861" s="56" t="s">
        <v>52</v>
      </c>
      <c r="H3861" s="56"/>
      <c r="I3861" s="56" t="s">
        <v>37</v>
      </c>
      <c r="J3861" s="56">
        <v>4</v>
      </c>
      <c r="K3861" s="56" t="s">
        <v>52</v>
      </c>
      <c r="L3861" s="56"/>
      <c r="M3861" s="56" t="str">
        <f t="shared" si="120"/>
        <v>TB_IFM_POS_SALES_AF_ACC.BILL_NO</v>
      </c>
      <c r="N3861" s="54" t="str">
        <f t="shared" si="121"/>
        <v>POS매출사후적립^TB_IFM_POS_SALES_AF_ACC^영수증번호^BILL_NO^Y^VARCHAR2^4^Y^</v>
      </c>
    </row>
    <row r="3862" spans="1:14" x14ac:dyDescent="0.25">
      <c r="A3862" s="56"/>
      <c r="B3862" s="56"/>
      <c r="C3862" s="56" t="s">
        <v>700</v>
      </c>
      <c r="D3862" s="56" t="s">
        <v>701</v>
      </c>
      <c r="E3862" s="56" t="s">
        <v>783</v>
      </c>
      <c r="F3862" s="56" t="s">
        <v>784</v>
      </c>
      <c r="G3862" s="56" t="s">
        <v>52</v>
      </c>
      <c r="H3862" s="56"/>
      <c r="I3862" s="56" t="s">
        <v>37</v>
      </c>
      <c r="J3862" s="56">
        <v>4</v>
      </c>
      <c r="K3862" s="56" t="s">
        <v>52</v>
      </c>
      <c r="L3862" s="56"/>
      <c r="M3862" s="56" t="str">
        <f t="shared" si="120"/>
        <v>TB_IFM_POS_SALES_AF_ACC.LINE_NO</v>
      </c>
      <c r="N3862" s="54" t="str">
        <f t="shared" si="121"/>
        <v>POS매출사후적립^TB_IFM_POS_SALES_AF_ACC^라인번호^LINE_NO^Y^VARCHAR2^4^Y^</v>
      </c>
    </row>
    <row r="3863" spans="1:14" x14ac:dyDescent="0.25">
      <c r="A3863" s="56"/>
      <c r="B3863" s="56"/>
      <c r="C3863" s="56" t="s">
        <v>700</v>
      </c>
      <c r="D3863" s="56" t="s">
        <v>701</v>
      </c>
      <c r="E3863" s="56" t="s">
        <v>2371</v>
      </c>
      <c r="F3863" s="56" t="s">
        <v>2372</v>
      </c>
      <c r="G3863" s="56"/>
      <c r="H3863" s="56"/>
      <c r="I3863" s="56" t="s">
        <v>37</v>
      </c>
      <c r="J3863" s="56">
        <v>3</v>
      </c>
      <c r="K3863" s="56" t="s">
        <v>52</v>
      </c>
      <c r="L3863" s="56"/>
      <c r="M3863" s="56" t="str">
        <f t="shared" si="120"/>
        <v>TB_IFM_POS_SALES_AF_ACC.SALES_DIV_CD</v>
      </c>
      <c r="N3863" s="54" t="str">
        <f t="shared" si="121"/>
        <v>POS매출사후적립^TB_IFM_POS_SALES_AF_ACC^매출구분코드^SALES_DIV_CD^^VARCHAR2^3^Y^</v>
      </c>
    </row>
    <row r="3864" spans="1:14" x14ac:dyDescent="0.25">
      <c r="A3864" s="56"/>
      <c r="B3864" s="56"/>
      <c r="C3864" s="56" t="s">
        <v>700</v>
      </c>
      <c r="D3864" s="56" t="s">
        <v>701</v>
      </c>
      <c r="E3864" s="56" t="s">
        <v>3145</v>
      </c>
      <c r="F3864" s="56" t="s">
        <v>3146</v>
      </c>
      <c r="G3864" s="56"/>
      <c r="H3864" s="56"/>
      <c r="I3864" s="56" t="s">
        <v>37</v>
      </c>
      <c r="J3864" s="56">
        <v>3</v>
      </c>
      <c r="K3864" s="56" t="s">
        <v>52</v>
      </c>
      <c r="L3864" s="56"/>
      <c r="M3864" s="56" t="str">
        <f t="shared" si="120"/>
        <v>TB_IFM_POS_SALES_AF_ACC.CNCL_DIV_CD</v>
      </c>
      <c r="N3864" s="54" t="str">
        <f t="shared" si="121"/>
        <v>POS매출사후적립^TB_IFM_POS_SALES_AF_ACC^취소구분코드^CNCL_DIV_CD^^VARCHAR2^3^Y^</v>
      </c>
    </row>
    <row r="3865" spans="1:14" x14ac:dyDescent="0.25">
      <c r="A3865" s="56"/>
      <c r="B3865" s="56"/>
      <c r="C3865" s="56" t="s">
        <v>700</v>
      </c>
      <c r="D3865" s="56" t="s">
        <v>701</v>
      </c>
      <c r="E3865" s="56" t="s">
        <v>3147</v>
      </c>
      <c r="F3865" s="56" t="s">
        <v>3148</v>
      </c>
      <c r="G3865" s="56"/>
      <c r="H3865" s="56"/>
      <c r="I3865" s="56" t="s">
        <v>37</v>
      </c>
      <c r="J3865" s="56">
        <v>24</v>
      </c>
      <c r="K3865" s="56"/>
      <c r="L3865" s="56"/>
      <c r="M3865" s="56" t="str">
        <f t="shared" si="120"/>
        <v>TB_IFM_POS_SALES_AF_ACC.ORI_BILL_NO</v>
      </c>
      <c r="N3865" s="54" t="str">
        <f t="shared" si="121"/>
        <v>POS매출사후적립^TB_IFM_POS_SALES_AF_ACC^원영수증번호^ORI_BILL_NO^^VARCHAR2^24^^</v>
      </c>
    </row>
    <row r="3866" spans="1:14" x14ac:dyDescent="0.25">
      <c r="A3866" s="56"/>
      <c r="B3866" s="56"/>
      <c r="C3866" s="56" t="s">
        <v>700</v>
      </c>
      <c r="D3866" s="56" t="s">
        <v>701</v>
      </c>
      <c r="E3866" s="56" t="s">
        <v>486</v>
      </c>
      <c r="F3866" s="56" t="s">
        <v>493</v>
      </c>
      <c r="G3866" s="56"/>
      <c r="H3866" s="56"/>
      <c r="I3866" s="56" t="s">
        <v>110</v>
      </c>
      <c r="J3866" s="56" t="s">
        <v>476</v>
      </c>
      <c r="K3866" s="56" t="s">
        <v>52</v>
      </c>
      <c r="L3866" s="56">
        <v>0</v>
      </c>
      <c r="M3866" s="56" t="str">
        <f t="shared" si="120"/>
        <v>TB_IFM_POS_SALES_AF_ACC.SALES_AMT</v>
      </c>
      <c r="N3866" s="54" t="str">
        <f t="shared" si="121"/>
        <v>POS매출사후적립^TB_IFM_POS_SALES_AF_ACC^매출금액^SALES_AMT^^NUMBER^20,5^Y^0</v>
      </c>
    </row>
    <row r="3867" spans="1:14" x14ac:dyDescent="0.25">
      <c r="A3867" s="56"/>
      <c r="B3867" s="56"/>
      <c r="C3867" s="56" t="s">
        <v>700</v>
      </c>
      <c r="D3867" s="56" t="s">
        <v>701</v>
      </c>
      <c r="E3867" s="56" t="s">
        <v>882</v>
      </c>
      <c r="F3867" s="56" t="s">
        <v>889</v>
      </c>
      <c r="G3867" s="56"/>
      <c r="H3867" s="56"/>
      <c r="I3867" s="56" t="s">
        <v>37</v>
      </c>
      <c r="J3867" s="56">
        <v>20</v>
      </c>
      <c r="K3867" s="56" t="s">
        <v>52</v>
      </c>
      <c r="L3867" s="56"/>
      <c r="M3867" s="56" t="str">
        <f t="shared" si="120"/>
        <v>TB_IFM_POS_SALES_AF_ACC.MEM_NO</v>
      </c>
      <c r="N3867" s="54" t="str">
        <f t="shared" si="121"/>
        <v>POS매출사후적립^TB_IFM_POS_SALES_AF_ACC^회원번호^MEM_NO^^VARCHAR2^20^Y^</v>
      </c>
    </row>
    <row r="3868" spans="1:14" x14ac:dyDescent="0.25">
      <c r="A3868" s="56"/>
      <c r="B3868" s="56"/>
      <c r="C3868" s="56" t="s">
        <v>700</v>
      </c>
      <c r="D3868" s="56" t="s">
        <v>701</v>
      </c>
      <c r="E3868" s="56" t="s">
        <v>3143</v>
      </c>
      <c r="F3868" s="56" t="s">
        <v>3144</v>
      </c>
      <c r="G3868" s="56"/>
      <c r="H3868" s="56"/>
      <c r="I3868" s="56" t="s">
        <v>37</v>
      </c>
      <c r="J3868" s="56">
        <v>20</v>
      </c>
      <c r="K3868" s="56" t="s">
        <v>52</v>
      </c>
      <c r="L3868" s="56"/>
      <c r="M3868" s="56" t="str">
        <f t="shared" si="120"/>
        <v>TB_IFM_POS_SALES_AF_ACC.MEM_CARD_NO</v>
      </c>
      <c r="N3868" s="54" t="str">
        <f t="shared" si="121"/>
        <v>POS매출사후적립^TB_IFM_POS_SALES_AF_ACC^회원카드번호^MEM_CARD_NO^^VARCHAR2^20^Y^</v>
      </c>
    </row>
    <row r="3869" spans="1:14" x14ac:dyDescent="0.25">
      <c r="A3869" s="56"/>
      <c r="B3869" s="56"/>
      <c r="C3869" s="56" t="s">
        <v>700</v>
      </c>
      <c r="D3869" s="56" t="s">
        <v>701</v>
      </c>
      <c r="E3869" s="56" t="s">
        <v>850</v>
      </c>
      <c r="F3869" s="56" t="s">
        <v>474</v>
      </c>
      <c r="G3869" s="56"/>
      <c r="H3869" s="56"/>
      <c r="I3869" s="56" t="s">
        <v>37</v>
      </c>
      <c r="J3869" s="56">
        <v>10</v>
      </c>
      <c r="K3869" s="56" t="s">
        <v>52</v>
      </c>
      <c r="L3869" s="56"/>
      <c r="M3869" s="56" t="str">
        <f t="shared" si="120"/>
        <v>TB_IFM_POS_SALES_AF_ACC.MEM_GRADE_CD</v>
      </c>
      <c r="N3869" s="54" t="str">
        <f t="shared" si="121"/>
        <v>POS매출사후적립^TB_IFM_POS_SALES_AF_ACC^회원등급코드^MEM_GRADE_CD^^VARCHAR2^10^Y^</v>
      </c>
    </row>
    <row r="3870" spans="1:14" x14ac:dyDescent="0.25">
      <c r="A3870" s="56"/>
      <c r="B3870" s="56"/>
      <c r="C3870" s="56" t="s">
        <v>700</v>
      </c>
      <c r="D3870" s="56" t="s">
        <v>701</v>
      </c>
      <c r="E3870" s="56" t="s">
        <v>2254</v>
      </c>
      <c r="F3870" s="56" t="s">
        <v>2255</v>
      </c>
      <c r="G3870" s="56"/>
      <c r="H3870" s="56"/>
      <c r="I3870" s="56" t="s">
        <v>110</v>
      </c>
      <c r="J3870" s="56" t="s">
        <v>476</v>
      </c>
      <c r="K3870" s="56" t="s">
        <v>52</v>
      </c>
      <c r="L3870" s="56">
        <v>0</v>
      </c>
      <c r="M3870" s="56" t="str">
        <f t="shared" si="120"/>
        <v>TB_IFM_POS_SALES_AF_ACC.ACC_POINT_AMT</v>
      </c>
      <c r="N3870" s="54" t="str">
        <f t="shared" si="121"/>
        <v>POS매출사후적립^TB_IFM_POS_SALES_AF_ACC^적립포인트금액^ACC_POINT_AMT^^NUMBER^20,5^Y^0</v>
      </c>
    </row>
    <row r="3871" spans="1:14" x14ac:dyDescent="0.25">
      <c r="A3871" s="56"/>
      <c r="B3871" s="56"/>
      <c r="C3871" s="56" t="s">
        <v>700</v>
      </c>
      <c r="D3871" s="56" t="s">
        <v>701</v>
      </c>
      <c r="E3871" s="56" t="s">
        <v>53</v>
      </c>
      <c r="F3871" s="56" t="s">
        <v>54</v>
      </c>
      <c r="G3871" s="56"/>
      <c r="H3871" s="56"/>
      <c r="I3871" s="56" t="s">
        <v>37</v>
      </c>
      <c r="J3871" s="56">
        <v>14</v>
      </c>
      <c r="K3871" s="56" t="s">
        <v>52</v>
      </c>
      <c r="L3871" s="56"/>
      <c r="M3871" s="56" t="str">
        <f t="shared" si="120"/>
        <v>TB_IFM_POS_SALES_AF_ACC.REG_DTM</v>
      </c>
      <c r="N3871" s="54" t="str">
        <f t="shared" si="121"/>
        <v>POS매출사후적립^TB_IFM_POS_SALES_AF_ACC^등록일시^REG_DTM^^VARCHAR2^14^Y^</v>
      </c>
    </row>
    <row r="3872" spans="1:14" x14ac:dyDescent="0.25">
      <c r="A3872" s="56"/>
      <c r="B3872" s="56"/>
      <c r="C3872" s="56" t="s">
        <v>700</v>
      </c>
      <c r="D3872" s="56" t="s">
        <v>701</v>
      </c>
      <c r="E3872" s="56" t="s">
        <v>55</v>
      </c>
      <c r="F3872" s="56" t="s">
        <v>56</v>
      </c>
      <c r="G3872" s="56"/>
      <c r="H3872" s="56"/>
      <c r="I3872" s="56" t="s">
        <v>37</v>
      </c>
      <c r="J3872" s="56">
        <v>32</v>
      </c>
      <c r="K3872" s="56" t="s">
        <v>52</v>
      </c>
      <c r="L3872" s="56"/>
      <c r="M3872" s="56" t="str">
        <f t="shared" si="120"/>
        <v>TB_IFM_POS_SALES_AF_ACC.REGR_ID</v>
      </c>
      <c r="N3872" s="54" t="str">
        <f t="shared" si="121"/>
        <v>POS매출사후적립^TB_IFM_POS_SALES_AF_ACC^등록자ID^REGR_ID^^VARCHAR2^32^Y^</v>
      </c>
    </row>
    <row r="3873" spans="1:14" x14ac:dyDescent="0.25">
      <c r="A3873" s="56"/>
      <c r="B3873" s="56"/>
      <c r="C3873" s="56" t="s">
        <v>700</v>
      </c>
      <c r="D3873" s="56" t="s">
        <v>701</v>
      </c>
      <c r="E3873" s="56" t="s">
        <v>57</v>
      </c>
      <c r="F3873" s="56" t="s">
        <v>58</v>
      </c>
      <c r="G3873" s="56"/>
      <c r="H3873" s="56"/>
      <c r="I3873" s="56" t="s">
        <v>37</v>
      </c>
      <c r="J3873" s="56">
        <v>14</v>
      </c>
      <c r="K3873" s="56" t="s">
        <v>52</v>
      </c>
      <c r="L3873" s="56"/>
      <c r="M3873" s="56" t="str">
        <f t="shared" si="120"/>
        <v>TB_IFM_POS_SALES_AF_ACC.MOD_DTM</v>
      </c>
      <c r="N3873" s="54" t="str">
        <f t="shared" si="121"/>
        <v>POS매출사후적립^TB_IFM_POS_SALES_AF_ACC^수정일시^MOD_DTM^^VARCHAR2^14^Y^</v>
      </c>
    </row>
    <row r="3874" spans="1:14" x14ac:dyDescent="0.25">
      <c r="A3874" s="56"/>
      <c r="B3874" s="56"/>
      <c r="C3874" s="56" t="s">
        <v>700</v>
      </c>
      <c r="D3874" s="56" t="s">
        <v>701</v>
      </c>
      <c r="E3874" s="56" t="s">
        <v>59</v>
      </c>
      <c r="F3874" s="56" t="s">
        <v>60</v>
      </c>
      <c r="G3874" s="56"/>
      <c r="H3874" s="56"/>
      <c r="I3874" s="56" t="s">
        <v>37</v>
      </c>
      <c r="J3874" s="56">
        <v>32</v>
      </c>
      <c r="K3874" s="56" t="s">
        <v>52</v>
      </c>
      <c r="L3874" s="56"/>
      <c r="M3874" s="56" t="str">
        <f t="shared" si="120"/>
        <v>TB_IFM_POS_SALES_AF_ACC.MODR_ID</v>
      </c>
      <c r="N3874" s="54" t="str">
        <f t="shared" si="121"/>
        <v>POS매출사후적립^TB_IFM_POS_SALES_AF_ACC^수정자ID^MODR_ID^^VARCHAR2^32^Y^</v>
      </c>
    </row>
    <row r="3875" spans="1:14" x14ac:dyDescent="0.25">
      <c r="A3875" s="56"/>
      <c r="B3875" s="56"/>
      <c r="C3875" s="56" t="s">
        <v>1244</v>
      </c>
      <c r="D3875" s="56" t="s">
        <v>1245</v>
      </c>
      <c r="E3875" s="56" t="s">
        <v>477</v>
      </c>
      <c r="F3875" s="56" t="s">
        <v>479</v>
      </c>
      <c r="G3875" s="56" t="s">
        <v>52</v>
      </c>
      <c r="H3875" s="56"/>
      <c r="I3875" s="56" t="s">
        <v>37</v>
      </c>
      <c r="J3875" s="56">
        <v>8</v>
      </c>
      <c r="K3875" s="56" t="s">
        <v>52</v>
      </c>
      <c r="L3875" s="56"/>
      <c r="M3875" s="56" t="str">
        <f t="shared" si="120"/>
        <v>TB_IFM_POS_SALES_AF_ACC_DTL.SALES_DT</v>
      </c>
      <c r="N3875" s="54" t="str">
        <f t="shared" si="121"/>
        <v>POS매출사후적립상세^TB_IFM_POS_SALES_AF_ACC_DTL^매출일자^SALES_DT^Y^VARCHAR2^8^Y^</v>
      </c>
    </row>
    <row r="3876" spans="1:14" x14ac:dyDescent="0.25">
      <c r="A3876" s="56"/>
      <c r="B3876" s="56"/>
      <c r="C3876" s="56" t="s">
        <v>1244</v>
      </c>
      <c r="D3876" s="56" t="s">
        <v>1245</v>
      </c>
      <c r="E3876" s="56" t="s">
        <v>472</v>
      </c>
      <c r="F3876" s="56" t="s">
        <v>64</v>
      </c>
      <c r="G3876" s="56" t="s">
        <v>52</v>
      </c>
      <c r="H3876" s="56"/>
      <c r="I3876" s="56" t="s">
        <v>37</v>
      </c>
      <c r="J3876" s="56">
        <v>10</v>
      </c>
      <c r="K3876" s="56" t="s">
        <v>52</v>
      </c>
      <c r="L3876" s="56"/>
      <c r="M3876" s="56" t="str">
        <f t="shared" si="120"/>
        <v>TB_IFM_POS_SALES_AF_ACC_DTL.SHOP_CD</v>
      </c>
      <c r="N3876" s="54" t="str">
        <f t="shared" si="121"/>
        <v>POS매출사후적립상세^TB_IFM_POS_SALES_AF_ACC_DTL^매장코드^SHOP_CD^Y^VARCHAR2^10^Y^</v>
      </c>
    </row>
    <row r="3877" spans="1:14" x14ac:dyDescent="0.25">
      <c r="A3877" s="56"/>
      <c r="B3877" s="56"/>
      <c r="C3877" s="56" t="s">
        <v>1244</v>
      </c>
      <c r="D3877" s="56" t="s">
        <v>1245</v>
      </c>
      <c r="E3877" s="56" t="s">
        <v>480</v>
      </c>
      <c r="F3877" s="56" t="s">
        <v>481</v>
      </c>
      <c r="G3877" s="56" t="s">
        <v>52</v>
      </c>
      <c r="H3877" s="56"/>
      <c r="I3877" s="56" t="s">
        <v>37</v>
      </c>
      <c r="J3877" s="56">
        <v>2</v>
      </c>
      <c r="K3877" s="56" t="s">
        <v>52</v>
      </c>
      <c r="L3877" s="56"/>
      <c r="M3877" s="56" t="str">
        <f t="shared" si="120"/>
        <v>TB_IFM_POS_SALES_AF_ACC_DTL.POS_NO</v>
      </c>
      <c r="N3877" s="54" t="str">
        <f t="shared" si="121"/>
        <v>POS매출사후적립상세^TB_IFM_POS_SALES_AF_ACC_DTL^POS번호^POS_NO^Y^VARCHAR2^2^Y^</v>
      </c>
    </row>
    <row r="3878" spans="1:14" x14ac:dyDescent="0.25">
      <c r="A3878" s="56"/>
      <c r="B3878" s="56"/>
      <c r="C3878" s="56" t="s">
        <v>1244</v>
      </c>
      <c r="D3878" s="56" t="s">
        <v>1245</v>
      </c>
      <c r="E3878" s="56" t="s">
        <v>478</v>
      </c>
      <c r="F3878" s="56" t="s">
        <v>482</v>
      </c>
      <c r="G3878" s="56" t="s">
        <v>52</v>
      </c>
      <c r="H3878" s="56"/>
      <c r="I3878" s="56" t="s">
        <v>37</v>
      </c>
      <c r="J3878" s="56">
        <v>4</v>
      </c>
      <c r="K3878" s="56" t="s">
        <v>52</v>
      </c>
      <c r="L3878" s="56"/>
      <c r="M3878" s="56" t="str">
        <f t="shared" si="120"/>
        <v>TB_IFM_POS_SALES_AF_ACC_DTL.BILL_NO</v>
      </c>
      <c r="N3878" s="54" t="str">
        <f t="shared" si="121"/>
        <v>POS매출사후적립상세^TB_IFM_POS_SALES_AF_ACC_DTL^영수증번호^BILL_NO^Y^VARCHAR2^4^Y^</v>
      </c>
    </row>
    <row r="3879" spans="1:14" x14ac:dyDescent="0.25">
      <c r="A3879" s="56"/>
      <c r="B3879" s="56"/>
      <c r="C3879" s="56" t="s">
        <v>1244</v>
      </c>
      <c r="D3879" s="56" t="s">
        <v>1245</v>
      </c>
      <c r="E3879" s="56" t="s">
        <v>783</v>
      </c>
      <c r="F3879" s="56" t="s">
        <v>784</v>
      </c>
      <c r="G3879" s="56" t="s">
        <v>52</v>
      </c>
      <c r="H3879" s="56"/>
      <c r="I3879" s="56" t="s">
        <v>37</v>
      </c>
      <c r="J3879" s="56">
        <v>4</v>
      </c>
      <c r="K3879" s="56" t="s">
        <v>52</v>
      </c>
      <c r="L3879" s="56"/>
      <c r="M3879" s="56" t="str">
        <f t="shared" si="120"/>
        <v>TB_IFM_POS_SALES_AF_ACC_DTL.LINE_NO</v>
      </c>
      <c r="N3879" s="54" t="str">
        <f t="shared" si="121"/>
        <v>POS매출사후적립상세^TB_IFM_POS_SALES_AF_ACC_DTL^라인번호^LINE_NO^Y^VARCHAR2^4^Y^</v>
      </c>
    </row>
    <row r="3880" spans="1:14" x14ac:dyDescent="0.25">
      <c r="A3880" s="56"/>
      <c r="B3880" s="56"/>
      <c r="C3880" s="56" t="s">
        <v>1244</v>
      </c>
      <c r="D3880" s="56" t="s">
        <v>1245</v>
      </c>
      <c r="E3880" s="56" t="s">
        <v>3189</v>
      </c>
      <c r="F3880" s="56" t="s">
        <v>3190</v>
      </c>
      <c r="G3880" s="56" t="s">
        <v>52</v>
      </c>
      <c r="H3880" s="56"/>
      <c r="I3880" s="56" t="s">
        <v>37</v>
      </c>
      <c r="J3880" s="56">
        <v>4</v>
      </c>
      <c r="K3880" s="56" t="s">
        <v>52</v>
      </c>
      <c r="L3880" s="56"/>
      <c r="M3880" s="56" t="str">
        <f t="shared" si="120"/>
        <v>TB_IFM_POS_SALES_AF_ACC_DTL.DTL_LINE_NO</v>
      </c>
      <c r="N3880" s="54" t="str">
        <f t="shared" si="121"/>
        <v>POS매출사후적립상세^TB_IFM_POS_SALES_AF_ACC_DTL^상세라인번호^DTL_LINE_NO^Y^VARCHAR2^4^Y^</v>
      </c>
    </row>
    <row r="3881" spans="1:14" x14ac:dyDescent="0.25">
      <c r="A3881" s="56"/>
      <c r="B3881" s="56"/>
      <c r="C3881" s="56" t="s">
        <v>1244</v>
      </c>
      <c r="D3881" s="56" t="s">
        <v>1245</v>
      </c>
      <c r="E3881" s="56" t="s">
        <v>829</v>
      </c>
      <c r="F3881" s="56" t="s">
        <v>838</v>
      </c>
      <c r="G3881" s="56"/>
      <c r="H3881" s="56"/>
      <c r="I3881" s="56" t="s">
        <v>37</v>
      </c>
      <c r="J3881" s="56">
        <v>20</v>
      </c>
      <c r="K3881" s="56" t="s">
        <v>52</v>
      </c>
      <c r="L3881" s="56"/>
      <c r="M3881" s="56" t="str">
        <f t="shared" si="120"/>
        <v>TB_IFM_POS_SALES_AF_ACC_DTL.ITEM_CD</v>
      </c>
      <c r="N3881" s="54" t="str">
        <f t="shared" si="121"/>
        <v>POS매출사후적립상세^TB_IFM_POS_SALES_AF_ACC_DTL^품목코드^ITEM_CD^^VARCHAR2^20^Y^</v>
      </c>
    </row>
    <row r="3882" spans="1:14" x14ac:dyDescent="0.25">
      <c r="A3882" s="56"/>
      <c r="B3882" s="56"/>
      <c r="C3882" s="56" t="s">
        <v>1244</v>
      </c>
      <c r="D3882" s="56" t="s">
        <v>1245</v>
      </c>
      <c r="E3882" s="56" t="s">
        <v>486</v>
      </c>
      <c r="F3882" s="56" t="s">
        <v>493</v>
      </c>
      <c r="G3882" s="56"/>
      <c r="H3882" s="56"/>
      <c r="I3882" s="56" t="s">
        <v>110</v>
      </c>
      <c r="J3882" s="56" t="s">
        <v>476</v>
      </c>
      <c r="K3882" s="56" t="s">
        <v>52</v>
      </c>
      <c r="L3882" s="56">
        <v>0</v>
      </c>
      <c r="M3882" s="56" t="str">
        <f t="shared" si="120"/>
        <v>TB_IFM_POS_SALES_AF_ACC_DTL.SALES_AMT</v>
      </c>
      <c r="N3882" s="54" t="str">
        <f t="shared" si="121"/>
        <v>POS매출사후적립상세^TB_IFM_POS_SALES_AF_ACC_DTL^매출금액^SALES_AMT^^NUMBER^20,5^Y^0</v>
      </c>
    </row>
    <row r="3883" spans="1:14" x14ac:dyDescent="0.25">
      <c r="A3883" s="56"/>
      <c r="B3883" s="56"/>
      <c r="C3883" s="56" t="s">
        <v>1244</v>
      </c>
      <c r="D3883" s="56" t="s">
        <v>1245</v>
      </c>
      <c r="E3883" s="56" t="s">
        <v>2254</v>
      </c>
      <c r="F3883" s="56" t="s">
        <v>2255</v>
      </c>
      <c r="G3883" s="56"/>
      <c r="H3883" s="56"/>
      <c r="I3883" s="56" t="s">
        <v>110</v>
      </c>
      <c r="J3883" s="56" t="s">
        <v>476</v>
      </c>
      <c r="K3883" s="56" t="s">
        <v>52</v>
      </c>
      <c r="L3883" s="56">
        <v>0</v>
      </c>
      <c r="M3883" s="56" t="str">
        <f t="shared" si="120"/>
        <v>TB_IFM_POS_SALES_AF_ACC_DTL.ACC_POINT_AMT</v>
      </c>
      <c r="N3883" s="54" t="str">
        <f t="shared" si="121"/>
        <v>POS매출사후적립상세^TB_IFM_POS_SALES_AF_ACC_DTL^적립포인트금액^ACC_POINT_AMT^^NUMBER^20,5^Y^0</v>
      </c>
    </row>
    <row r="3884" spans="1:14" x14ac:dyDescent="0.25">
      <c r="A3884" s="56"/>
      <c r="B3884" s="56"/>
      <c r="C3884" s="56" t="s">
        <v>1244</v>
      </c>
      <c r="D3884" s="56" t="s">
        <v>1245</v>
      </c>
      <c r="E3884" s="56" t="s">
        <v>53</v>
      </c>
      <c r="F3884" s="56" t="s">
        <v>54</v>
      </c>
      <c r="G3884" s="56"/>
      <c r="H3884" s="56"/>
      <c r="I3884" s="56" t="s">
        <v>37</v>
      </c>
      <c r="J3884" s="56">
        <v>14</v>
      </c>
      <c r="K3884" s="56" t="s">
        <v>52</v>
      </c>
      <c r="L3884" s="56"/>
      <c r="M3884" s="56" t="str">
        <f t="shared" si="120"/>
        <v>TB_IFM_POS_SALES_AF_ACC_DTL.REG_DTM</v>
      </c>
      <c r="N3884" s="54" t="str">
        <f t="shared" si="121"/>
        <v>POS매출사후적립상세^TB_IFM_POS_SALES_AF_ACC_DTL^등록일시^REG_DTM^^VARCHAR2^14^Y^</v>
      </c>
    </row>
    <row r="3885" spans="1:14" x14ac:dyDescent="0.25">
      <c r="A3885" s="56"/>
      <c r="B3885" s="56"/>
      <c r="C3885" s="56" t="s">
        <v>1244</v>
      </c>
      <c r="D3885" s="56" t="s">
        <v>1245</v>
      </c>
      <c r="E3885" s="56" t="s">
        <v>55</v>
      </c>
      <c r="F3885" s="56" t="s">
        <v>56</v>
      </c>
      <c r="G3885" s="56"/>
      <c r="H3885" s="56"/>
      <c r="I3885" s="56" t="s">
        <v>37</v>
      </c>
      <c r="J3885" s="56">
        <v>32</v>
      </c>
      <c r="K3885" s="56" t="s">
        <v>52</v>
      </c>
      <c r="L3885" s="56"/>
      <c r="M3885" s="56" t="str">
        <f t="shared" si="120"/>
        <v>TB_IFM_POS_SALES_AF_ACC_DTL.REGR_ID</v>
      </c>
      <c r="N3885" s="54" t="str">
        <f t="shared" si="121"/>
        <v>POS매출사후적립상세^TB_IFM_POS_SALES_AF_ACC_DTL^등록자ID^REGR_ID^^VARCHAR2^32^Y^</v>
      </c>
    </row>
    <row r="3886" spans="1:14" x14ac:dyDescent="0.25">
      <c r="A3886" s="56"/>
      <c r="B3886" s="56"/>
      <c r="C3886" s="56" t="s">
        <v>1244</v>
      </c>
      <c r="D3886" s="56" t="s">
        <v>1245</v>
      </c>
      <c r="E3886" s="56" t="s">
        <v>57</v>
      </c>
      <c r="F3886" s="56" t="s">
        <v>58</v>
      </c>
      <c r="G3886" s="56"/>
      <c r="H3886" s="56"/>
      <c r="I3886" s="56" t="s">
        <v>37</v>
      </c>
      <c r="J3886" s="56">
        <v>14</v>
      </c>
      <c r="K3886" s="56" t="s">
        <v>52</v>
      </c>
      <c r="L3886" s="56"/>
      <c r="M3886" s="56" t="str">
        <f t="shared" si="120"/>
        <v>TB_IFM_POS_SALES_AF_ACC_DTL.MOD_DTM</v>
      </c>
      <c r="N3886" s="54" t="str">
        <f t="shared" si="121"/>
        <v>POS매출사후적립상세^TB_IFM_POS_SALES_AF_ACC_DTL^수정일시^MOD_DTM^^VARCHAR2^14^Y^</v>
      </c>
    </row>
    <row r="3887" spans="1:14" x14ac:dyDescent="0.25">
      <c r="A3887" s="56"/>
      <c r="B3887" s="56"/>
      <c r="C3887" s="56" t="s">
        <v>1244</v>
      </c>
      <c r="D3887" s="56" t="s">
        <v>1245</v>
      </c>
      <c r="E3887" s="56" t="s">
        <v>59</v>
      </c>
      <c r="F3887" s="56" t="s">
        <v>60</v>
      </c>
      <c r="G3887" s="56"/>
      <c r="H3887" s="56"/>
      <c r="I3887" s="56" t="s">
        <v>37</v>
      </c>
      <c r="J3887" s="56">
        <v>32</v>
      </c>
      <c r="K3887" s="56" t="s">
        <v>52</v>
      </c>
      <c r="L3887" s="56"/>
      <c r="M3887" s="56" t="str">
        <f t="shared" si="120"/>
        <v>TB_IFM_POS_SALES_AF_ACC_DTL.MODR_ID</v>
      </c>
      <c r="N3887" s="54" t="str">
        <f t="shared" si="121"/>
        <v>POS매출사후적립상세^TB_IFM_POS_SALES_AF_ACC_DTL^수정자ID^MODR_ID^^VARCHAR2^32^Y^</v>
      </c>
    </row>
    <row r="3888" spans="1:14" x14ac:dyDescent="0.25">
      <c r="A3888" s="56"/>
      <c r="B3888" s="56"/>
      <c r="C3888" s="56" t="s">
        <v>407</v>
      </c>
      <c r="D3888" s="56" t="s">
        <v>408</v>
      </c>
      <c r="E3888" s="56" t="s">
        <v>477</v>
      </c>
      <c r="F3888" s="56" t="s">
        <v>479</v>
      </c>
      <c r="G3888" s="56" t="s">
        <v>52</v>
      </c>
      <c r="H3888" s="56"/>
      <c r="I3888" s="56" t="s">
        <v>37</v>
      </c>
      <c r="J3888" s="56">
        <v>8</v>
      </c>
      <c r="K3888" s="56" t="s">
        <v>52</v>
      </c>
      <c r="L3888" s="56"/>
      <c r="M3888" s="56" t="str">
        <f t="shared" si="120"/>
        <v>TB_IFM_POS_SALES_DTL.SALES_DT</v>
      </c>
      <c r="N3888" s="54" t="str">
        <f t="shared" si="121"/>
        <v>POS매출상세^TB_IFM_POS_SALES_DTL^매출일자^SALES_DT^Y^VARCHAR2^8^Y^</v>
      </c>
    </row>
    <row r="3889" spans="1:14" x14ac:dyDescent="0.25">
      <c r="A3889" s="56"/>
      <c r="B3889" s="56"/>
      <c r="C3889" s="56" t="s">
        <v>407</v>
      </c>
      <c r="D3889" s="56" t="s">
        <v>408</v>
      </c>
      <c r="E3889" s="56" t="s">
        <v>472</v>
      </c>
      <c r="F3889" s="56" t="s">
        <v>64</v>
      </c>
      <c r="G3889" s="56" t="s">
        <v>52</v>
      </c>
      <c r="H3889" s="56"/>
      <c r="I3889" s="56" t="s">
        <v>37</v>
      </c>
      <c r="J3889" s="56">
        <v>10</v>
      </c>
      <c r="K3889" s="56" t="s">
        <v>52</v>
      </c>
      <c r="L3889" s="56"/>
      <c r="M3889" s="56" t="str">
        <f t="shared" ref="M3889:M3952" si="122">CONCATENATE(D3889,".",F3889)</f>
        <v>TB_IFM_POS_SALES_DTL.SHOP_CD</v>
      </c>
      <c r="N3889" s="54" t="str">
        <f t="shared" si="121"/>
        <v>POS매출상세^TB_IFM_POS_SALES_DTL^매장코드^SHOP_CD^Y^VARCHAR2^10^Y^</v>
      </c>
    </row>
    <row r="3890" spans="1:14" x14ac:dyDescent="0.25">
      <c r="A3890" s="56"/>
      <c r="B3890" s="56"/>
      <c r="C3890" s="56" t="s">
        <v>407</v>
      </c>
      <c r="D3890" s="56" t="s">
        <v>408</v>
      </c>
      <c r="E3890" s="56" t="s">
        <v>480</v>
      </c>
      <c r="F3890" s="56" t="s">
        <v>481</v>
      </c>
      <c r="G3890" s="56" t="s">
        <v>52</v>
      </c>
      <c r="H3890" s="56"/>
      <c r="I3890" s="56" t="s">
        <v>37</v>
      </c>
      <c r="J3890" s="56">
        <v>2</v>
      </c>
      <c r="K3890" s="56" t="s">
        <v>52</v>
      </c>
      <c r="L3890" s="56"/>
      <c r="M3890" s="56" t="str">
        <f t="shared" si="122"/>
        <v>TB_IFM_POS_SALES_DTL.POS_NO</v>
      </c>
      <c r="N3890" s="54" t="str">
        <f t="shared" si="121"/>
        <v>POS매출상세^TB_IFM_POS_SALES_DTL^POS번호^POS_NO^Y^VARCHAR2^2^Y^</v>
      </c>
    </row>
    <row r="3891" spans="1:14" x14ac:dyDescent="0.25">
      <c r="A3891" s="56"/>
      <c r="B3891" s="56"/>
      <c r="C3891" s="56" t="s">
        <v>407</v>
      </c>
      <c r="D3891" s="56" t="s">
        <v>408</v>
      </c>
      <c r="E3891" s="56" t="s">
        <v>478</v>
      </c>
      <c r="F3891" s="56" t="s">
        <v>482</v>
      </c>
      <c r="G3891" s="56" t="s">
        <v>52</v>
      </c>
      <c r="H3891" s="56"/>
      <c r="I3891" s="56" t="s">
        <v>37</v>
      </c>
      <c r="J3891" s="56">
        <v>4</v>
      </c>
      <c r="K3891" s="56" t="s">
        <v>52</v>
      </c>
      <c r="L3891" s="56"/>
      <c r="M3891" s="56" t="str">
        <f t="shared" si="122"/>
        <v>TB_IFM_POS_SALES_DTL.BILL_NO</v>
      </c>
      <c r="N3891" s="54" t="str">
        <f t="shared" si="121"/>
        <v>POS매출상세^TB_IFM_POS_SALES_DTL^영수증번호^BILL_NO^Y^VARCHAR2^4^Y^</v>
      </c>
    </row>
    <row r="3892" spans="1:14" x14ac:dyDescent="0.25">
      <c r="A3892" s="56"/>
      <c r="B3892" s="56"/>
      <c r="C3892" s="56" t="s">
        <v>407</v>
      </c>
      <c r="D3892" s="56" t="s">
        <v>408</v>
      </c>
      <c r="E3892" s="56" t="s">
        <v>783</v>
      </c>
      <c r="F3892" s="56" t="s">
        <v>784</v>
      </c>
      <c r="G3892" s="56" t="s">
        <v>52</v>
      </c>
      <c r="H3892" s="56"/>
      <c r="I3892" s="56" t="s">
        <v>37</v>
      </c>
      <c r="J3892" s="56">
        <v>4</v>
      </c>
      <c r="K3892" s="56" t="s">
        <v>52</v>
      </c>
      <c r="L3892" s="56"/>
      <c r="M3892" s="56" t="str">
        <f t="shared" si="122"/>
        <v>TB_IFM_POS_SALES_DTL.LINE_NO</v>
      </c>
      <c r="N3892" s="54" t="str">
        <f t="shared" si="121"/>
        <v>POS매출상세^TB_IFM_POS_SALES_DTL^라인번호^LINE_NO^Y^VARCHAR2^4^Y^</v>
      </c>
    </row>
    <row r="3893" spans="1:14" x14ac:dyDescent="0.25">
      <c r="A3893" s="56"/>
      <c r="B3893" s="56"/>
      <c r="C3893" s="56" t="s">
        <v>407</v>
      </c>
      <c r="D3893" s="56" t="s">
        <v>408</v>
      </c>
      <c r="E3893" s="56" t="s">
        <v>2371</v>
      </c>
      <c r="F3893" s="56" t="s">
        <v>2372</v>
      </c>
      <c r="G3893" s="56"/>
      <c r="H3893" s="56"/>
      <c r="I3893" s="56" t="s">
        <v>37</v>
      </c>
      <c r="J3893" s="56">
        <v>3</v>
      </c>
      <c r="K3893" s="56" t="s">
        <v>52</v>
      </c>
      <c r="L3893" s="56"/>
      <c r="M3893" s="56" t="str">
        <f t="shared" si="122"/>
        <v>TB_IFM_POS_SALES_DTL.SALES_DIV_CD</v>
      </c>
      <c r="N3893" s="54" t="str">
        <f t="shared" si="121"/>
        <v>POS매출상세^TB_IFM_POS_SALES_DTL^매출구분코드^SALES_DIV_CD^^VARCHAR2^3^Y^</v>
      </c>
    </row>
    <row r="3894" spans="1:14" x14ac:dyDescent="0.25">
      <c r="A3894" s="56"/>
      <c r="B3894" s="56"/>
      <c r="C3894" s="56" t="s">
        <v>407</v>
      </c>
      <c r="D3894" s="56" t="s">
        <v>408</v>
      </c>
      <c r="E3894" s="56" t="s">
        <v>829</v>
      </c>
      <c r="F3894" s="56" t="s">
        <v>838</v>
      </c>
      <c r="G3894" s="56"/>
      <c r="H3894" s="56"/>
      <c r="I3894" s="56" t="s">
        <v>37</v>
      </c>
      <c r="J3894" s="56">
        <v>20</v>
      </c>
      <c r="K3894" s="56" t="s">
        <v>52</v>
      </c>
      <c r="L3894" s="56"/>
      <c r="M3894" s="56" t="str">
        <f t="shared" si="122"/>
        <v>TB_IFM_POS_SALES_DTL.ITEM_CD</v>
      </c>
      <c r="N3894" s="54" t="str">
        <f t="shared" si="121"/>
        <v>POS매출상세^TB_IFM_POS_SALES_DTL^품목코드^ITEM_CD^^VARCHAR2^20^Y^</v>
      </c>
    </row>
    <row r="3895" spans="1:14" x14ac:dyDescent="0.25">
      <c r="A3895" s="56"/>
      <c r="B3895" s="56"/>
      <c r="C3895" s="56" t="s">
        <v>407</v>
      </c>
      <c r="D3895" s="56" t="s">
        <v>408</v>
      </c>
      <c r="E3895" s="56" t="s">
        <v>3191</v>
      </c>
      <c r="F3895" s="56" t="s">
        <v>3192</v>
      </c>
      <c r="G3895" s="56"/>
      <c r="H3895" s="56"/>
      <c r="I3895" s="56" t="s">
        <v>110</v>
      </c>
      <c r="J3895" s="56" t="s">
        <v>476</v>
      </c>
      <c r="K3895" s="56" t="s">
        <v>52</v>
      </c>
      <c r="L3895" s="56">
        <v>0</v>
      </c>
      <c r="M3895" s="56" t="str">
        <f t="shared" si="122"/>
        <v>TB_IFM_POS_SALES_DTL.SALE_PRC</v>
      </c>
      <c r="N3895" s="54" t="str">
        <f t="shared" si="121"/>
        <v>POS매출상세^TB_IFM_POS_SALES_DTL^판매가^SALE_PRC^^NUMBER^20,5^Y^0</v>
      </c>
    </row>
    <row r="3896" spans="1:14" x14ac:dyDescent="0.25">
      <c r="A3896" s="56"/>
      <c r="B3896" s="56"/>
      <c r="C3896" s="56" t="s">
        <v>407</v>
      </c>
      <c r="D3896" s="56" t="s">
        <v>408</v>
      </c>
      <c r="E3896" s="56" t="s">
        <v>1141</v>
      </c>
      <c r="F3896" s="56" t="s">
        <v>1142</v>
      </c>
      <c r="G3896" s="56"/>
      <c r="H3896" s="56"/>
      <c r="I3896" s="56" t="s">
        <v>110</v>
      </c>
      <c r="J3896" s="56" t="s">
        <v>476</v>
      </c>
      <c r="K3896" s="56" t="s">
        <v>52</v>
      </c>
      <c r="L3896" s="56">
        <v>0</v>
      </c>
      <c r="M3896" s="56" t="str">
        <f t="shared" si="122"/>
        <v>TB_IFM_POS_SALES_DTL.SALES_QTY</v>
      </c>
      <c r="N3896" s="54" t="str">
        <f t="shared" si="121"/>
        <v>POS매출상세^TB_IFM_POS_SALES_DTL^매출수량^SALES_QTY^^NUMBER^20,5^Y^0</v>
      </c>
    </row>
    <row r="3897" spans="1:14" x14ac:dyDescent="0.25">
      <c r="A3897" s="56"/>
      <c r="B3897" s="56"/>
      <c r="C3897" s="56" t="s">
        <v>407</v>
      </c>
      <c r="D3897" s="56" t="s">
        <v>408</v>
      </c>
      <c r="E3897" s="56" t="s">
        <v>485</v>
      </c>
      <c r="F3897" s="56" t="s">
        <v>492</v>
      </c>
      <c r="G3897" s="56"/>
      <c r="H3897" s="56"/>
      <c r="I3897" s="56" t="s">
        <v>110</v>
      </c>
      <c r="J3897" s="56" t="s">
        <v>476</v>
      </c>
      <c r="K3897" s="56" t="s">
        <v>52</v>
      </c>
      <c r="L3897" s="56">
        <v>0</v>
      </c>
      <c r="M3897" s="56" t="str">
        <f t="shared" si="122"/>
        <v>TB_IFM_POS_SALES_DTL.SALES_TOT_AMT</v>
      </c>
      <c r="N3897" s="54" t="str">
        <f t="shared" si="121"/>
        <v>POS매출상세^TB_IFM_POS_SALES_DTL^매출총금액^SALES_TOT_AMT^^NUMBER^20,5^Y^0</v>
      </c>
    </row>
    <row r="3898" spans="1:14" x14ac:dyDescent="0.25">
      <c r="A3898" s="56"/>
      <c r="B3898" s="56"/>
      <c r="C3898" s="56" t="s">
        <v>407</v>
      </c>
      <c r="D3898" s="56" t="s">
        <v>408</v>
      </c>
      <c r="E3898" s="56" t="s">
        <v>486</v>
      </c>
      <c r="F3898" s="56" t="s">
        <v>493</v>
      </c>
      <c r="G3898" s="56"/>
      <c r="H3898" s="56"/>
      <c r="I3898" s="56" t="s">
        <v>110</v>
      </c>
      <c r="J3898" s="56" t="s">
        <v>476</v>
      </c>
      <c r="K3898" s="56" t="s">
        <v>52</v>
      </c>
      <c r="L3898" s="56">
        <v>0</v>
      </c>
      <c r="M3898" s="56" t="str">
        <f t="shared" si="122"/>
        <v>TB_IFM_POS_SALES_DTL.SALES_AMT</v>
      </c>
      <c r="N3898" s="54" t="str">
        <f t="shared" si="121"/>
        <v>POS매출상세^TB_IFM_POS_SALES_DTL^매출금액^SALES_AMT^^NUMBER^20,5^Y^0</v>
      </c>
    </row>
    <row r="3899" spans="1:14" x14ac:dyDescent="0.25">
      <c r="A3899" s="56"/>
      <c r="B3899" s="56"/>
      <c r="C3899" s="56" t="s">
        <v>407</v>
      </c>
      <c r="D3899" s="56" t="s">
        <v>408</v>
      </c>
      <c r="E3899" s="56" t="s">
        <v>488</v>
      </c>
      <c r="F3899" s="56" t="s">
        <v>495</v>
      </c>
      <c r="G3899" s="56"/>
      <c r="H3899" s="56"/>
      <c r="I3899" s="56" t="s">
        <v>110</v>
      </c>
      <c r="J3899" s="56" t="s">
        <v>476</v>
      </c>
      <c r="K3899" s="56" t="s">
        <v>52</v>
      </c>
      <c r="L3899" s="56">
        <v>0</v>
      </c>
      <c r="M3899" s="56" t="str">
        <f t="shared" si="122"/>
        <v>TB_IFM_POS_SALES_DTL.DC_AMT</v>
      </c>
      <c r="N3899" s="54" t="str">
        <f t="shared" si="121"/>
        <v>POS매출상세^TB_IFM_POS_SALES_DTL^할인금액^DC_AMT^^NUMBER^20,5^Y^0</v>
      </c>
    </row>
    <row r="3900" spans="1:14" x14ac:dyDescent="0.25">
      <c r="A3900" s="56"/>
      <c r="B3900" s="56"/>
      <c r="C3900" s="56" t="s">
        <v>407</v>
      </c>
      <c r="D3900" s="56" t="s">
        <v>408</v>
      </c>
      <c r="E3900" s="56" t="s">
        <v>638</v>
      </c>
      <c r="F3900" s="56" t="s">
        <v>559</v>
      </c>
      <c r="G3900" s="56"/>
      <c r="H3900" s="56"/>
      <c r="I3900" s="56" t="s">
        <v>110</v>
      </c>
      <c r="J3900" s="56" t="s">
        <v>476</v>
      </c>
      <c r="K3900" s="56" t="s">
        <v>52</v>
      </c>
      <c r="L3900" s="56">
        <v>0</v>
      </c>
      <c r="M3900" s="56" t="str">
        <f t="shared" si="122"/>
        <v>TB_IFM_POS_SALES_DTL.NOR_DC_AMT</v>
      </c>
      <c r="N3900" s="54" t="str">
        <f t="shared" si="121"/>
        <v>POS매출상세^TB_IFM_POS_SALES_DTL^정상할인금액^NOR_DC_AMT^^NUMBER^20,5^Y^0</v>
      </c>
    </row>
    <row r="3901" spans="1:14" x14ac:dyDescent="0.25">
      <c r="A3901" s="56"/>
      <c r="B3901" s="56"/>
      <c r="C3901" s="56" t="s">
        <v>407</v>
      </c>
      <c r="D3901" s="56" t="s">
        <v>408</v>
      </c>
      <c r="E3901" s="56" t="s">
        <v>490</v>
      </c>
      <c r="F3901" s="56" t="s">
        <v>497</v>
      </c>
      <c r="G3901" s="56"/>
      <c r="H3901" s="56"/>
      <c r="I3901" s="56" t="s">
        <v>110</v>
      </c>
      <c r="J3901" s="56" t="s">
        <v>476</v>
      </c>
      <c r="K3901" s="56" t="s">
        <v>52</v>
      </c>
      <c r="L3901" s="56">
        <v>0</v>
      </c>
      <c r="M3901" s="56" t="str">
        <f t="shared" si="122"/>
        <v>TB_IFM_POS_SALES_DTL.NON_SALES_DC_AMT</v>
      </c>
      <c r="N3901" s="54" t="str">
        <f t="shared" si="121"/>
        <v>POS매출상세^TB_IFM_POS_SALES_DTL^비매출할인금액^NON_SALES_DC_AMT^^NUMBER^20,5^Y^0</v>
      </c>
    </row>
    <row r="3902" spans="1:14" x14ac:dyDescent="0.25">
      <c r="A3902" s="56"/>
      <c r="B3902" s="56"/>
      <c r="C3902" s="56" t="s">
        <v>407</v>
      </c>
      <c r="D3902" s="56" t="s">
        <v>408</v>
      </c>
      <c r="E3902" s="56" t="s">
        <v>641</v>
      </c>
      <c r="F3902" s="56" t="s">
        <v>562</v>
      </c>
      <c r="G3902" s="56"/>
      <c r="H3902" s="56"/>
      <c r="I3902" s="56" t="s">
        <v>110</v>
      </c>
      <c r="J3902" s="56" t="s">
        <v>476</v>
      </c>
      <c r="K3902" s="56" t="s">
        <v>52</v>
      </c>
      <c r="L3902" s="56">
        <v>0</v>
      </c>
      <c r="M3902" s="56" t="str">
        <f t="shared" si="122"/>
        <v>TB_IFM_POS_SALES_DTL.ALLI_DC_AMT</v>
      </c>
      <c r="N3902" s="54" t="str">
        <f t="shared" si="121"/>
        <v>POS매출상세^TB_IFM_POS_SALES_DTL^제휴할인금액^ALLI_DC_AMT^^NUMBER^20,5^Y^0</v>
      </c>
    </row>
    <row r="3903" spans="1:14" x14ac:dyDescent="0.25">
      <c r="A3903" s="56"/>
      <c r="B3903" s="56"/>
      <c r="C3903" s="56" t="s">
        <v>407</v>
      </c>
      <c r="D3903" s="56" t="s">
        <v>408</v>
      </c>
      <c r="E3903" s="56" t="s">
        <v>489</v>
      </c>
      <c r="F3903" s="56" t="s">
        <v>496</v>
      </c>
      <c r="G3903" s="56"/>
      <c r="H3903" s="56"/>
      <c r="I3903" s="56" t="s">
        <v>110</v>
      </c>
      <c r="J3903" s="56" t="s">
        <v>476</v>
      </c>
      <c r="K3903" s="56" t="s">
        <v>52</v>
      </c>
      <c r="L3903" s="56">
        <v>0</v>
      </c>
      <c r="M3903" s="56" t="str">
        <f t="shared" si="122"/>
        <v>TB_IFM_POS_SALES_DTL.PROM_DC_AMT</v>
      </c>
      <c r="N3903" s="54" t="str">
        <f t="shared" si="121"/>
        <v>POS매출상세^TB_IFM_POS_SALES_DTL^프로모션할인금액^PROM_DC_AMT^^NUMBER^20,5^Y^0</v>
      </c>
    </row>
    <row r="3904" spans="1:14" x14ac:dyDescent="0.25">
      <c r="A3904" s="56"/>
      <c r="B3904" s="56"/>
      <c r="C3904" s="56" t="s">
        <v>407</v>
      </c>
      <c r="D3904" s="56" t="s">
        <v>408</v>
      </c>
      <c r="E3904" s="56" t="s">
        <v>644</v>
      </c>
      <c r="F3904" s="56" t="s">
        <v>565</v>
      </c>
      <c r="G3904" s="56"/>
      <c r="H3904" s="56"/>
      <c r="I3904" s="56" t="s">
        <v>110</v>
      </c>
      <c r="J3904" s="56" t="s">
        <v>476</v>
      </c>
      <c r="K3904" s="56" t="s">
        <v>52</v>
      </c>
      <c r="L3904" s="56">
        <v>0</v>
      </c>
      <c r="M3904" s="56" t="str">
        <f t="shared" si="122"/>
        <v>TB_IFM_POS_SALES_DTL.COUP_DC_AMT</v>
      </c>
      <c r="N3904" s="54" t="str">
        <f t="shared" si="121"/>
        <v>POS매출상세^TB_IFM_POS_SALES_DTL^쿠폰할인금액^COUP_DC_AMT^^NUMBER^20,5^Y^0</v>
      </c>
    </row>
    <row r="3905" spans="1:14" x14ac:dyDescent="0.25">
      <c r="A3905" s="56"/>
      <c r="B3905" s="56"/>
      <c r="C3905" s="56" t="s">
        <v>407</v>
      </c>
      <c r="D3905" s="56" t="s">
        <v>408</v>
      </c>
      <c r="E3905" s="56" t="s">
        <v>646</v>
      </c>
      <c r="F3905" s="56" t="s">
        <v>567</v>
      </c>
      <c r="G3905" s="56"/>
      <c r="H3905" s="56"/>
      <c r="I3905" s="56" t="s">
        <v>110</v>
      </c>
      <c r="J3905" s="56" t="s">
        <v>476</v>
      </c>
      <c r="K3905" s="56" t="s">
        <v>52</v>
      </c>
      <c r="L3905" s="56">
        <v>0</v>
      </c>
      <c r="M3905" s="56" t="str">
        <f t="shared" si="122"/>
        <v>TB_IFM_POS_SALES_DTL.CUST_DC_AMT</v>
      </c>
      <c r="N3905" s="54" t="str">
        <f t="shared" si="121"/>
        <v>POS매출상세^TB_IFM_POS_SALES_DTL^고객할인금액^CUST_DC_AMT^^NUMBER^20,5^Y^0</v>
      </c>
    </row>
    <row r="3906" spans="1:14" x14ac:dyDescent="0.25">
      <c r="A3906" s="56"/>
      <c r="B3906" s="56"/>
      <c r="C3906" s="56" t="s">
        <v>407</v>
      </c>
      <c r="D3906" s="56" t="s">
        <v>408</v>
      </c>
      <c r="E3906" s="56" t="s">
        <v>487</v>
      </c>
      <c r="F3906" s="56" t="s">
        <v>494</v>
      </c>
      <c r="G3906" s="56"/>
      <c r="H3906" s="56"/>
      <c r="I3906" s="56" t="s">
        <v>110</v>
      </c>
      <c r="J3906" s="56" t="s">
        <v>476</v>
      </c>
      <c r="K3906" s="56" t="s">
        <v>52</v>
      </c>
      <c r="L3906" s="56">
        <v>0</v>
      </c>
      <c r="M3906" s="56" t="str">
        <f t="shared" si="122"/>
        <v>TB_IFM_POS_SALES_DTL.SALES_SUPP_AMT</v>
      </c>
      <c r="N3906" s="54" t="str">
        <f t="shared" si="121"/>
        <v>POS매출상세^TB_IFM_POS_SALES_DTL^매출공급금액^SALES_SUPP_AMT^^NUMBER^20,5^Y^0</v>
      </c>
    </row>
    <row r="3907" spans="1:14" x14ac:dyDescent="0.25">
      <c r="A3907" s="56"/>
      <c r="B3907" s="56"/>
      <c r="C3907" s="56" t="s">
        <v>407</v>
      </c>
      <c r="D3907" s="56" t="s">
        <v>408</v>
      </c>
      <c r="E3907" s="56" t="s">
        <v>1760</v>
      </c>
      <c r="F3907" s="56" t="s">
        <v>1761</v>
      </c>
      <c r="G3907" s="56"/>
      <c r="H3907" s="56"/>
      <c r="I3907" s="56" t="s">
        <v>110</v>
      </c>
      <c r="J3907" s="56" t="s">
        <v>476</v>
      </c>
      <c r="K3907" s="56" t="s">
        <v>52</v>
      </c>
      <c r="L3907" s="56">
        <v>0</v>
      </c>
      <c r="M3907" s="56" t="str">
        <f t="shared" si="122"/>
        <v>TB_IFM_POS_SALES_DTL.SALES_VAT</v>
      </c>
      <c r="N3907" s="54" t="str">
        <f t="shared" ref="N3907:N3970" si="123">SUBSTITUTE(CONCATENATE(C3907,"^",D3907,"^",E3907,"^",F3907,"^",G3907,"^",I3907,"^",J3907,"^",K3907,"^",TRIM(L3907)),"~","-")</f>
        <v>POS매출상세^TB_IFM_POS_SALES_DTL^매출부가세액^SALES_VAT^^NUMBER^20,5^Y^0</v>
      </c>
    </row>
    <row r="3908" spans="1:14" x14ac:dyDescent="0.25">
      <c r="A3908" s="56"/>
      <c r="B3908" s="56"/>
      <c r="C3908" s="56" t="s">
        <v>407</v>
      </c>
      <c r="D3908" s="56" t="s">
        <v>408</v>
      </c>
      <c r="E3908" s="56" t="s">
        <v>3193</v>
      </c>
      <c r="F3908" s="56" t="s">
        <v>3194</v>
      </c>
      <c r="G3908" s="56"/>
      <c r="H3908" s="56"/>
      <c r="I3908" s="56" t="s">
        <v>37</v>
      </c>
      <c r="J3908" s="56">
        <v>3</v>
      </c>
      <c r="K3908" s="56" t="s">
        <v>52</v>
      </c>
      <c r="L3908" s="56"/>
      <c r="M3908" s="56" t="str">
        <f t="shared" si="122"/>
        <v>TB_IFM_POS_SALES_DTL.SALES_TP_CD</v>
      </c>
      <c r="N3908" s="54" t="str">
        <f t="shared" si="123"/>
        <v>POS매출상세^TB_IFM_POS_SALES_DTL^매출유형코드^SALES_TP_CD^^VARCHAR2^3^Y^</v>
      </c>
    </row>
    <row r="3909" spans="1:14" x14ac:dyDescent="0.25">
      <c r="A3909" s="56"/>
      <c r="B3909" s="56"/>
      <c r="C3909" s="56" t="s">
        <v>407</v>
      </c>
      <c r="D3909" s="56" t="s">
        <v>408</v>
      </c>
      <c r="E3909" s="56" t="s">
        <v>882</v>
      </c>
      <c r="F3909" s="56" t="s">
        <v>889</v>
      </c>
      <c r="G3909" s="56"/>
      <c r="H3909" s="56"/>
      <c r="I3909" s="56" t="s">
        <v>37</v>
      </c>
      <c r="J3909" s="56">
        <v>20</v>
      </c>
      <c r="K3909" s="56"/>
      <c r="L3909" s="56"/>
      <c r="M3909" s="56" t="str">
        <f t="shared" si="122"/>
        <v>TB_IFM_POS_SALES_DTL.MEM_NO</v>
      </c>
      <c r="N3909" s="54" t="str">
        <f t="shared" si="123"/>
        <v>POS매출상세^TB_IFM_POS_SALES_DTL^회원번호^MEM_NO^^VARCHAR2^20^^</v>
      </c>
    </row>
    <row r="3910" spans="1:14" x14ac:dyDescent="0.25">
      <c r="A3910" s="56"/>
      <c r="B3910" s="56"/>
      <c r="C3910" s="56" t="s">
        <v>407</v>
      </c>
      <c r="D3910" s="56" t="s">
        <v>408</v>
      </c>
      <c r="E3910" s="56" t="s">
        <v>2254</v>
      </c>
      <c r="F3910" s="56" t="s">
        <v>2255</v>
      </c>
      <c r="G3910" s="56"/>
      <c r="H3910" s="56"/>
      <c r="I3910" s="56" t="s">
        <v>110</v>
      </c>
      <c r="J3910" s="56" t="s">
        <v>476</v>
      </c>
      <c r="K3910" s="56" t="s">
        <v>52</v>
      </c>
      <c r="L3910" s="56">
        <v>0</v>
      </c>
      <c r="M3910" s="56" t="str">
        <f t="shared" si="122"/>
        <v>TB_IFM_POS_SALES_DTL.ACC_POINT_AMT</v>
      </c>
      <c r="N3910" s="54" t="str">
        <f t="shared" si="123"/>
        <v>POS매출상세^TB_IFM_POS_SALES_DTL^적립포인트금액^ACC_POINT_AMT^^NUMBER^20,5^Y^0</v>
      </c>
    </row>
    <row r="3911" spans="1:14" x14ac:dyDescent="0.25">
      <c r="A3911" s="56"/>
      <c r="B3911" s="56"/>
      <c r="C3911" s="56" t="s">
        <v>407</v>
      </c>
      <c r="D3911" s="56" t="s">
        <v>408</v>
      </c>
      <c r="E3911" s="56" t="s">
        <v>3195</v>
      </c>
      <c r="F3911" s="56" t="s">
        <v>3196</v>
      </c>
      <c r="G3911" s="56"/>
      <c r="H3911" s="56"/>
      <c r="I3911" s="56" t="s">
        <v>37</v>
      </c>
      <c r="J3911" s="56">
        <v>3</v>
      </c>
      <c r="K3911" s="56"/>
      <c r="L3911" s="56"/>
      <c r="M3911" s="56" t="str">
        <f t="shared" si="122"/>
        <v>TB_IFM_POS_SALES_DTL.NON_SALES_DIV_CD</v>
      </c>
      <c r="N3911" s="54" t="str">
        <f t="shared" si="123"/>
        <v>POS매출상세^TB_IFM_POS_SALES_DTL^비매출구분코드^NON_SALES_DIV_CD^^VARCHAR2^3^^</v>
      </c>
    </row>
    <row r="3912" spans="1:14" x14ac:dyDescent="0.25">
      <c r="A3912" s="56"/>
      <c r="B3912" s="56"/>
      <c r="C3912" s="56" t="s">
        <v>407</v>
      </c>
      <c r="D3912" s="56" t="s">
        <v>408</v>
      </c>
      <c r="E3912" s="56" t="s">
        <v>3197</v>
      </c>
      <c r="F3912" s="56" t="s">
        <v>3198</v>
      </c>
      <c r="G3912" s="56"/>
      <c r="H3912" s="56"/>
      <c r="I3912" s="56" t="s">
        <v>37</v>
      </c>
      <c r="J3912" s="56">
        <v>10</v>
      </c>
      <c r="K3912" s="56"/>
      <c r="L3912" s="56"/>
      <c r="M3912" s="56" t="str">
        <f t="shared" si="122"/>
        <v>TB_IFM_POS_SALES_DTL.NON_SALES_REASON_CD</v>
      </c>
      <c r="N3912" s="54" t="str">
        <f t="shared" si="123"/>
        <v>POS매출상세^TB_IFM_POS_SALES_DTL^비매출사유코드^NON_SALES_REASON_CD^^VARCHAR2^10^^</v>
      </c>
    </row>
    <row r="3913" spans="1:14" x14ac:dyDescent="0.25">
      <c r="A3913" s="56"/>
      <c r="B3913" s="56"/>
      <c r="C3913" s="56" t="s">
        <v>407</v>
      </c>
      <c r="D3913" s="56" t="s">
        <v>408</v>
      </c>
      <c r="E3913" s="56" t="s">
        <v>53</v>
      </c>
      <c r="F3913" s="56" t="s">
        <v>54</v>
      </c>
      <c r="G3913" s="56"/>
      <c r="H3913" s="56"/>
      <c r="I3913" s="56" t="s">
        <v>37</v>
      </c>
      <c r="J3913" s="56">
        <v>14</v>
      </c>
      <c r="K3913" s="56" t="s">
        <v>52</v>
      </c>
      <c r="L3913" s="56"/>
      <c r="M3913" s="56" t="str">
        <f t="shared" si="122"/>
        <v>TB_IFM_POS_SALES_DTL.REG_DTM</v>
      </c>
      <c r="N3913" s="54" t="str">
        <f t="shared" si="123"/>
        <v>POS매출상세^TB_IFM_POS_SALES_DTL^등록일시^REG_DTM^^VARCHAR2^14^Y^</v>
      </c>
    </row>
    <row r="3914" spans="1:14" x14ac:dyDescent="0.25">
      <c r="A3914" s="56"/>
      <c r="B3914" s="56"/>
      <c r="C3914" s="56" t="s">
        <v>407</v>
      </c>
      <c r="D3914" s="56" t="s">
        <v>408</v>
      </c>
      <c r="E3914" s="56" t="s">
        <v>55</v>
      </c>
      <c r="F3914" s="56" t="s">
        <v>56</v>
      </c>
      <c r="G3914" s="56"/>
      <c r="H3914" s="56"/>
      <c r="I3914" s="56" t="s">
        <v>37</v>
      </c>
      <c r="J3914" s="56">
        <v>32</v>
      </c>
      <c r="K3914" s="56" t="s">
        <v>52</v>
      </c>
      <c r="L3914" s="56"/>
      <c r="M3914" s="56" t="str">
        <f t="shared" si="122"/>
        <v>TB_IFM_POS_SALES_DTL.REGR_ID</v>
      </c>
      <c r="N3914" s="54" t="str">
        <f t="shared" si="123"/>
        <v>POS매출상세^TB_IFM_POS_SALES_DTL^등록자ID^REGR_ID^^VARCHAR2^32^Y^</v>
      </c>
    </row>
    <row r="3915" spans="1:14" x14ac:dyDescent="0.25">
      <c r="A3915" s="56"/>
      <c r="B3915" s="56"/>
      <c r="C3915" s="56" t="s">
        <v>407</v>
      </c>
      <c r="D3915" s="56" t="s">
        <v>408</v>
      </c>
      <c r="E3915" s="56" t="s">
        <v>57</v>
      </c>
      <c r="F3915" s="56" t="s">
        <v>58</v>
      </c>
      <c r="G3915" s="56"/>
      <c r="H3915" s="56"/>
      <c r="I3915" s="56" t="s">
        <v>37</v>
      </c>
      <c r="J3915" s="56">
        <v>14</v>
      </c>
      <c r="K3915" s="56" t="s">
        <v>52</v>
      </c>
      <c r="L3915" s="56"/>
      <c r="M3915" s="56" t="str">
        <f t="shared" si="122"/>
        <v>TB_IFM_POS_SALES_DTL.MOD_DTM</v>
      </c>
      <c r="N3915" s="54" t="str">
        <f t="shared" si="123"/>
        <v>POS매출상세^TB_IFM_POS_SALES_DTL^수정일시^MOD_DTM^^VARCHAR2^14^Y^</v>
      </c>
    </row>
    <row r="3916" spans="1:14" x14ac:dyDescent="0.25">
      <c r="A3916" s="56"/>
      <c r="B3916" s="56"/>
      <c r="C3916" s="56" t="s">
        <v>407</v>
      </c>
      <c r="D3916" s="56" t="s">
        <v>408</v>
      </c>
      <c r="E3916" s="56" t="s">
        <v>59</v>
      </c>
      <c r="F3916" s="56" t="s">
        <v>60</v>
      </c>
      <c r="G3916" s="56"/>
      <c r="H3916" s="56"/>
      <c r="I3916" s="56" t="s">
        <v>37</v>
      </c>
      <c r="J3916" s="56">
        <v>32</v>
      </c>
      <c r="K3916" s="56" t="s">
        <v>52</v>
      </c>
      <c r="L3916" s="56"/>
      <c r="M3916" s="56" t="str">
        <f t="shared" si="122"/>
        <v>TB_IFM_POS_SALES_DTL.MODR_ID</v>
      </c>
      <c r="N3916" s="54" t="str">
        <f t="shared" si="123"/>
        <v>POS매출상세^TB_IFM_POS_SALES_DTL^수정자ID^MODR_ID^^VARCHAR2^32^Y^</v>
      </c>
    </row>
    <row r="3917" spans="1:14" x14ac:dyDescent="0.25">
      <c r="A3917" s="56"/>
      <c r="B3917" s="56"/>
      <c r="C3917" s="56" t="s">
        <v>407</v>
      </c>
      <c r="D3917" s="56" t="s">
        <v>408</v>
      </c>
      <c r="E3917" s="56" t="s">
        <v>2643</v>
      </c>
      <c r="F3917" s="56" t="s">
        <v>2644</v>
      </c>
      <c r="G3917" s="56"/>
      <c r="H3917" s="56"/>
      <c r="I3917" s="56" t="s">
        <v>37</v>
      </c>
      <c r="J3917" s="56">
        <v>3</v>
      </c>
      <c r="K3917" s="56"/>
      <c r="L3917" s="56"/>
      <c r="M3917" s="56" t="str">
        <f t="shared" si="122"/>
        <v>TB_IFM_POS_SALES_DTL.RTN_DIV_CD</v>
      </c>
      <c r="N3917" s="54" t="str">
        <f t="shared" si="123"/>
        <v>POS매출상세^TB_IFM_POS_SALES_DTL^반품구분코드^RTN_DIV_CD^^VARCHAR2^3^^</v>
      </c>
    </row>
    <row r="3918" spans="1:14" x14ac:dyDescent="0.25">
      <c r="A3918" s="56"/>
      <c r="B3918" s="56"/>
      <c r="C3918" s="56" t="s">
        <v>407</v>
      </c>
      <c r="D3918" s="56" t="s">
        <v>408</v>
      </c>
      <c r="E3918" s="56" t="s">
        <v>2695</v>
      </c>
      <c r="F3918" s="56" t="s">
        <v>2696</v>
      </c>
      <c r="G3918" s="56"/>
      <c r="H3918" s="56"/>
      <c r="I3918" s="56" t="s">
        <v>37</v>
      </c>
      <c r="J3918" s="56">
        <v>10</v>
      </c>
      <c r="K3918" s="56"/>
      <c r="L3918" s="56"/>
      <c r="M3918" s="56" t="str">
        <f t="shared" si="122"/>
        <v>TB_IFM_POS_SALES_DTL.RTN_REASON_CD</v>
      </c>
      <c r="N3918" s="54" t="str">
        <f t="shared" si="123"/>
        <v>POS매출상세^TB_IFM_POS_SALES_DTL^반품사유코드^RTN_REASON_CD^^VARCHAR2^10^^</v>
      </c>
    </row>
    <row r="3919" spans="1:14" x14ac:dyDescent="0.25">
      <c r="A3919" s="56"/>
      <c r="B3919" s="56"/>
      <c r="C3919" s="56" t="s">
        <v>407</v>
      </c>
      <c r="D3919" s="56" t="s">
        <v>408</v>
      </c>
      <c r="E3919" s="56" t="s">
        <v>1690</v>
      </c>
      <c r="F3919" s="56" t="s">
        <v>1691</v>
      </c>
      <c r="G3919" s="56"/>
      <c r="H3919" s="56"/>
      <c r="I3919" s="56" t="s">
        <v>37</v>
      </c>
      <c r="J3919" s="56">
        <v>30</v>
      </c>
      <c r="K3919" s="56"/>
      <c r="L3919" s="56"/>
      <c r="M3919" s="56" t="str">
        <f t="shared" si="122"/>
        <v>TB_IFM_POS_SALES_DTL.CTRL_REASON_CD</v>
      </c>
      <c r="N3919" s="54" t="str">
        <f t="shared" si="123"/>
        <v>POS매출상세^TB_IFM_POS_SALES_DTL^통제사유코드^CTRL_REASON_CD^^VARCHAR2^30^^</v>
      </c>
    </row>
    <row r="3920" spans="1:14" x14ac:dyDescent="0.25">
      <c r="A3920" s="56"/>
      <c r="B3920" s="56"/>
      <c r="C3920" s="56" t="s">
        <v>407</v>
      </c>
      <c r="D3920" s="56" t="s">
        <v>408</v>
      </c>
      <c r="E3920" s="56" t="s">
        <v>2199</v>
      </c>
      <c r="F3920" s="56" t="s">
        <v>2200</v>
      </c>
      <c r="G3920" s="56"/>
      <c r="H3920" s="56"/>
      <c r="I3920" s="56" t="s">
        <v>110</v>
      </c>
      <c r="J3920" s="56" t="s">
        <v>1397</v>
      </c>
      <c r="K3920" s="56"/>
      <c r="L3920" s="56">
        <v>0</v>
      </c>
      <c r="M3920" s="56" t="str">
        <f t="shared" si="122"/>
        <v>TB_IFM_POS_SALES_DTL.DC_RATE</v>
      </c>
      <c r="N3920" s="54" t="str">
        <f t="shared" si="123"/>
        <v>POS매출상세^TB_IFM_POS_SALES_DTL^할인율^DC_RATE^^NUMBER^6,3^^0</v>
      </c>
    </row>
    <row r="3921" spans="1:14" x14ac:dyDescent="0.25">
      <c r="A3921" s="56"/>
      <c r="B3921" s="56"/>
      <c r="C3921" s="56" t="s">
        <v>407</v>
      </c>
      <c r="D3921" s="56" t="s">
        <v>408</v>
      </c>
      <c r="E3921" s="56" t="s">
        <v>1666</v>
      </c>
      <c r="F3921" s="56" t="s">
        <v>1667</v>
      </c>
      <c r="G3921" s="56"/>
      <c r="H3921" s="56"/>
      <c r="I3921" s="56" t="s">
        <v>37</v>
      </c>
      <c r="J3921" s="56">
        <v>20</v>
      </c>
      <c r="K3921" s="56"/>
      <c r="L3921" s="56"/>
      <c r="M3921" s="56" t="str">
        <f t="shared" si="122"/>
        <v>TB_IFM_POS_SALES_DTL.BARCD</v>
      </c>
      <c r="N3921" s="54" t="str">
        <f t="shared" si="123"/>
        <v>POS매출상세^TB_IFM_POS_SALES_DTL^바코드^BARCD^^VARCHAR2^20^^</v>
      </c>
    </row>
    <row r="3922" spans="1:14" x14ac:dyDescent="0.25">
      <c r="A3922" s="56"/>
      <c r="B3922" s="56"/>
      <c r="C3922" s="56" t="s">
        <v>407</v>
      </c>
      <c r="D3922" s="56" t="s">
        <v>408</v>
      </c>
      <c r="E3922" s="56" t="s">
        <v>3199</v>
      </c>
      <c r="F3922" s="56" t="s">
        <v>3200</v>
      </c>
      <c r="G3922" s="56"/>
      <c r="H3922" s="56"/>
      <c r="I3922" s="56" t="s">
        <v>110</v>
      </c>
      <c r="J3922" s="56" t="s">
        <v>476</v>
      </c>
      <c r="K3922" s="56" t="s">
        <v>52</v>
      </c>
      <c r="L3922" s="56">
        <v>0</v>
      </c>
      <c r="M3922" s="56" t="str">
        <f t="shared" si="122"/>
        <v>TB_IFM_POS_SALES_DTL.PRESENT_QTY</v>
      </c>
      <c r="N3922" s="54" t="str">
        <f t="shared" si="123"/>
        <v>POS매출상세^TB_IFM_POS_SALES_DTL^증정수량^PRESENT_QTY^^NUMBER^20,5^Y^0</v>
      </c>
    </row>
    <row r="3923" spans="1:14" x14ac:dyDescent="0.25">
      <c r="A3923" s="56"/>
      <c r="B3923" s="56"/>
      <c r="C3923" s="56" t="s">
        <v>407</v>
      </c>
      <c r="D3923" s="56" t="s">
        <v>408</v>
      </c>
      <c r="E3923" s="56" t="s">
        <v>3158</v>
      </c>
      <c r="F3923" s="56" t="s">
        <v>3159</v>
      </c>
      <c r="G3923" s="56"/>
      <c r="H3923" s="56"/>
      <c r="I3923" s="56" t="s">
        <v>110</v>
      </c>
      <c r="J3923" s="56" t="s">
        <v>476</v>
      </c>
      <c r="K3923" s="56" t="s">
        <v>52</v>
      </c>
      <c r="L3923" s="56">
        <v>0</v>
      </c>
      <c r="M3923" s="56" t="str">
        <f t="shared" si="122"/>
        <v>TB_IFM_POS_SALES_DTL.PRESENT_AMT</v>
      </c>
      <c r="N3923" s="54" t="str">
        <f t="shared" si="123"/>
        <v>POS매출상세^TB_IFM_POS_SALES_DTL^증정금액^PRESENT_AMT^^NUMBER^20,5^Y^0</v>
      </c>
    </row>
    <row r="3924" spans="1:14" x14ac:dyDescent="0.25">
      <c r="A3924" s="56"/>
      <c r="B3924" s="56"/>
      <c r="C3924" s="56" t="s">
        <v>417</v>
      </c>
      <c r="D3924" s="56" t="s">
        <v>418</v>
      </c>
      <c r="E3924" s="56" t="s">
        <v>477</v>
      </c>
      <c r="F3924" s="56" t="s">
        <v>479</v>
      </c>
      <c r="G3924" s="56" t="s">
        <v>52</v>
      </c>
      <c r="H3924" s="56"/>
      <c r="I3924" s="56" t="s">
        <v>37</v>
      </c>
      <c r="J3924" s="56">
        <v>8</v>
      </c>
      <c r="K3924" s="56" t="s">
        <v>52</v>
      </c>
      <c r="L3924" s="56"/>
      <c r="M3924" s="56" t="str">
        <f t="shared" si="122"/>
        <v>TB_IFM_POS_SALES_ALIPAY.SALES_DT</v>
      </c>
      <c r="N3924" s="54" t="str">
        <f t="shared" si="123"/>
        <v>POS매출알리페이^TB_IFM_POS_SALES_ALIPAY^매출일자^SALES_DT^Y^VARCHAR2^8^Y^</v>
      </c>
    </row>
    <row r="3925" spans="1:14" x14ac:dyDescent="0.25">
      <c r="A3925" s="56"/>
      <c r="B3925" s="56"/>
      <c r="C3925" s="56" t="s">
        <v>417</v>
      </c>
      <c r="D3925" s="56" t="s">
        <v>418</v>
      </c>
      <c r="E3925" s="56" t="s">
        <v>472</v>
      </c>
      <c r="F3925" s="56" t="s">
        <v>64</v>
      </c>
      <c r="G3925" s="56" t="s">
        <v>52</v>
      </c>
      <c r="H3925" s="56"/>
      <c r="I3925" s="56" t="s">
        <v>37</v>
      </c>
      <c r="J3925" s="56">
        <v>10</v>
      </c>
      <c r="K3925" s="56" t="s">
        <v>52</v>
      </c>
      <c r="L3925" s="56"/>
      <c r="M3925" s="56" t="str">
        <f t="shared" si="122"/>
        <v>TB_IFM_POS_SALES_ALIPAY.SHOP_CD</v>
      </c>
      <c r="N3925" s="54" t="str">
        <f t="shared" si="123"/>
        <v>POS매출알리페이^TB_IFM_POS_SALES_ALIPAY^매장코드^SHOP_CD^Y^VARCHAR2^10^Y^</v>
      </c>
    </row>
    <row r="3926" spans="1:14" x14ac:dyDescent="0.25">
      <c r="A3926" s="56"/>
      <c r="B3926" s="56"/>
      <c r="C3926" s="56" t="s">
        <v>417</v>
      </c>
      <c r="D3926" s="56" t="s">
        <v>418</v>
      </c>
      <c r="E3926" s="56" t="s">
        <v>480</v>
      </c>
      <c r="F3926" s="56" t="s">
        <v>481</v>
      </c>
      <c r="G3926" s="56" t="s">
        <v>52</v>
      </c>
      <c r="H3926" s="56"/>
      <c r="I3926" s="56" t="s">
        <v>37</v>
      </c>
      <c r="J3926" s="56">
        <v>2</v>
      </c>
      <c r="K3926" s="56" t="s">
        <v>52</v>
      </c>
      <c r="L3926" s="56"/>
      <c r="M3926" s="56" t="str">
        <f t="shared" si="122"/>
        <v>TB_IFM_POS_SALES_ALIPAY.POS_NO</v>
      </c>
      <c r="N3926" s="54" t="str">
        <f t="shared" si="123"/>
        <v>POS매출알리페이^TB_IFM_POS_SALES_ALIPAY^POS번호^POS_NO^Y^VARCHAR2^2^Y^</v>
      </c>
    </row>
    <row r="3927" spans="1:14" x14ac:dyDescent="0.25">
      <c r="A3927" s="56"/>
      <c r="B3927" s="56"/>
      <c r="C3927" s="56" t="s">
        <v>417</v>
      </c>
      <c r="D3927" s="56" t="s">
        <v>418</v>
      </c>
      <c r="E3927" s="56" t="s">
        <v>478</v>
      </c>
      <c r="F3927" s="56" t="s">
        <v>482</v>
      </c>
      <c r="G3927" s="56" t="s">
        <v>52</v>
      </c>
      <c r="H3927" s="56"/>
      <c r="I3927" s="56" t="s">
        <v>37</v>
      </c>
      <c r="J3927" s="56">
        <v>4</v>
      </c>
      <c r="K3927" s="56" t="s">
        <v>52</v>
      </c>
      <c r="L3927" s="56"/>
      <c r="M3927" s="56" t="str">
        <f t="shared" si="122"/>
        <v>TB_IFM_POS_SALES_ALIPAY.BILL_NO</v>
      </c>
      <c r="N3927" s="54" t="str">
        <f t="shared" si="123"/>
        <v>POS매출알리페이^TB_IFM_POS_SALES_ALIPAY^영수증번호^BILL_NO^Y^VARCHAR2^4^Y^</v>
      </c>
    </row>
    <row r="3928" spans="1:14" x14ac:dyDescent="0.25">
      <c r="A3928" s="56"/>
      <c r="B3928" s="56"/>
      <c r="C3928" s="56" t="s">
        <v>417</v>
      </c>
      <c r="D3928" s="56" t="s">
        <v>418</v>
      </c>
      <c r="E3928" s="56" t="s">
        <v>783</v>
      </c>
      <c r="F3928" s="56" t="s">
        <v>784</v>
      </c>
      <c r="G3928" s="56" t="s">
        <v>52</v>
      </c>
      <c r="H3928" s="56"/>
      <c r="I3928" s="56" t="s">
        <v>37</v>
      </c>
      <c r="J3928" s="56">
        <v>4</v>
      </c>
      <c r="K3928" s="56" t="s">
        <v>52</v>
      </c>
      <c r="L3928" s="56"/>
      <c r="M3928" s="56" t="str">
        <f t="shared" si="122"/>
        <v>TB_IFM_POS_SALES_ALIPAY.LINE_NO</v>
      </c>
      <c r="N3928" s="54" t="str">
        <f t="shared" si="123"/>
        <v>POS매출알리페이^TB_IFM_POS_SALES_ALIPAY^라인번호^LINE_NO^Y^VARCHAR2^4^Y^</v>
      </c>
    </row>
    <row r="3929" spans="1:14" x14ac:dyDescent="0.25">
      <c r="A3929" s="56"/>
      <c r="B3929" s="56"/>
      <c r="C3929" s="56" t="s">
        <v>417</v>
      </c>
      <c r="D3929" s="56" t="s">
        <v>418</v>
      </c>
      <c r="E3929" s="56" t="s">
        <v>2371</v>
      </c>
      <c r="F3929" s="56" t="s">
        <v>2372</v>
      </c>
      <c r="G3929" s="56"/>
      <c r="H3929" s="56"/>
      <c r="I3929" s="56" t="s">
        <v>37</v>
      </c>
      <c r="J3929" s="56">
        <v>3</v>
      </c>
      <c r="K3929" s="56" t="s">
        <v>52</v>
      </c>
      <c r="L3929" s="56"/>
      <c r="M3929" s="56" t="str">
        <f t="shared" si="122"/>
        <v>TB_IFM_POS_SALES_ALIPAY.SALES_DIV_CD</v>
      </c>
      <c r="N3929" s="54" t="str">
        <f t="shared" si="123"/>
        <v>POS매출알리페이^TB_IFM_POS_SALES_ALIPAY^매출구분코드^SALES_DIV_CD^^VARCHAR2^3^Y^</v>
      </c>
    </row>
    <row r="3930" spans="1:14" x14ac:dyDescent="0.25">
      <c r="A3930" s="56"/>
      <c r="B3930" s="56"/>
      <c r="C3930" s="56" t="s">
        <v>417</v>
      </c>
      <c r="D3930" s="56" t="s">
        <v>418</v>
      </c>
      <c r="E3930" s="56" t="s">
        <v>3201</v>
      </c>
      <c r="F3930" s="56" t="s">
        <v>3202</v>
      </c>
      <c r="G3930" s="56"/>
      <c r="H3930" s="56"/>
      <c r="I3930" s="56" t="s">
        <v>37</v>
      </c>
      <c r="J3930" s="56">
        <v>2000</v>
      </c>
      <c r="K3930" s="56"/>
      <c r="L3930" s="56"/>
      <c r="M3930" s="56" t="str">
        <f t="shared" si="122"/>
        <v>TB_IFM_POS_SALES_ALIPAY.SERIAL_NO</v>
      </c>
      <c r="N3930" s="54" t="str">
        <f t="shared" si="123"/>
        <v>POS매출알리페이^TB_IFM_POS_SALES_ALIPAY^시리얼번호^SERIAL_NO^^VARCHAR2^2000^^</v>
      </c>
    </row>
    <row r="3931" spans="1:14" x14ac:dyDescent="0.25">
      <c r="A3931" s="56"/>
      <c r="B3931" s="56"/>
      <c r="C3931" s="56" t="s">
        <v>417</v>
      </c>
      <c r="D3931" s="56" t="s">
        <v>418</v>
      </c>
      <c r="E3931" s="56" t="s">
        <v>3162</v>
      </c>
      <c r="F3931" s="56" t="s">
        <v>3163</v>
      </c>
      <c r="G3931" s="56"/>
      <c r="H3931" s="56"/>
      <c r="I3931" s="56" t="s">
        <v>110</v>
      </c>
      <c r="J3931" s="56" t="s">
        <v>476</v>
      </c>
      <c r="K3931" s="56" t="s">
        <v>52</v>
      </c>
      <c r="L3931" s="56">
        <v>0</v>
      </c>
      <c r="M3931" s="56" t="str">
        <f t="shared" si="122"/>
        <v>TB_IFM_POS_SALES_ALIPAY.APPR_AMT</v>
      </c>
      <c r="N3931" s="54" t="str">
        <f t="shared" si="123"/>
        <v>POS매출알리페이^TB_IFM_POS_SALES_ALIPAY^승인금액^APPR_AMT^^NUMBER^20,5^Y^0</v>
      </c>
    </row>
    <row r="3932" spans="1:14" x14ac:dyDescent="0.25">
      <c r="A3932" s="56"/>
      <c r="B3932" s="56"/>
      <c r="C3932" s="56" t="s">
        <v>417</v>
      </c>
      <c r="D3932" s="56" t="s">
        <v>418</v>
      </c>
      <c r="E3932" s="56" t="s">
        <v>3164</v>
      </c>
      <c r="F3932" s="56" t="s">
        <v>3165</v>
      </c>
      <c r="G3932" s="56"/>
      <c r="H3932" s="56"/>
      <c r="I3932" s="56" t="s">
        <v>37</v>
      </c>
      <c r="J3932" s="56">
        <v>20</v>
      </c>
      <c r="K3932" s="56"/>
      <c r="L3932" s="56"/>
      <c r="M3932" s="56" t="str">
        <f t="shared" si="122"/>
        <v>TB_IFM_POS_SALES_ALIPAY.APPR_NO</v>
      </c>
      <c r="N3932" s="54" t="str">
        <f t="shared" si="123"/>
        <v>POS매출알리페이^TB_IFM_POS_SALES_ALIPAY^승인번호^APPR_NO^^VARCHAR2^20^^</v>
      </c>
    </row>
    <row r="3933" spans="1:14" x14ac:dyDescent="0.25">
      <c r="A3933" s="56"/>
      <c r="B3933" s="56"/>
      <c r="C3933" s="56" t="s">
        <v>417</v>
      </c>
      <c r="D3933" s="56" t="s">
        <v>418</v>
      </c>
      <c r="E3933" s="56" t="s">
        <v>3166</v>
      </c>
      <c r="F3933" s="56" t="s">
        <v>3167</v>
      </c>
      <c r="G3933" s="56"/>
      <c r="H3933" s="56"/>
      <c r="I3933" s="56" t="s">
        <v>37</v>
      </c>
      <c r="J3933" s="56">
        <v>8</v>
      </c>
      <c r="K3933" s="56"/>
      <c r="L3933" s="56"/>
      <c r="M3933" s="56" t="str">
        <f t="shared" si="122"/>
        <v>TB_IFM_POS_SALES_ALIPAY.APPR_DT</v>
      </c>
      <c r="N3933" s="54" t="str">
        <f t="shared" si="123"/>
        <v>POS매출알리페이^TB_IFM_POS_SALES_ALIPAY^승인일자^APPR_DT^^VARCHAR2^8^^</v>
      </c>
    </row>
    <row r="3934" spans="1:14" x14ac:dyDescent="0.25">
      <c r="A3934" s="56"/>
      <c r="B3934" s="56"/>
      <c r="C3934" s="56" t="s">
        <v>417</v>
      </c>
      <c r="D3934" s="56" t="s">
        <v>418</v>
      </c>
      <c r="E3934" s="56" t="s">
        <v>3168</v>
      </c>
      <c r="F3934" s="56" t="s">
        <v>3169</v>
      </c>
      <c r="G3934" s="56"/>
      <c r="H3934" s="56"/>
      <c r="I3934" s="56" t="s">
        <v>37</v>
      </c>
      <c r="J3934" s="56">
        <v>6</v>
      </c>
      <c r="K3934" s="56"/>
      <c r="L3934" s="56"/>
      <c r="M3934" s="56" t="str">
        <f t="shared" si="122"/>
        <v>TB_IFM_POS_SALES_ALIPAY.APPR_TM</v>
      </c>
      <c r="N3934" s="54" t="str">
        <f t="shared" si="123"/>
        <v>POS매출알리페이^TB_IFM_POS_SALES_ALIPAY^승인시간^APPR_TM^^VARCHAR2^6^^</v>
      </c>
    </row>
    <row r="3935" spans="1:14" x14ac:dyDescent="0.25">
      <c r="A3935" s="56"/>
      <c r="B3935" s="56"/>
      <c r="C3935" s="56" t="s">
        <v>417</v>
      </c>
      <c r="D3935" s="56" t="s">
        <v>418</v>
      </c>
      <c r="E3935" s="56" t="s">
        <v>3171</v>
      </c>
      <c r="F3935" s="56" t="s">
        <v>3203</v>
      </c>
      <c r="G3935" s="56"/>
      <c r="H3935" s="56"/>
      <c r="I3935" s="56" t="s">
        <v>37</v>
      </c>
      <c r="J3935" s="56">
        <v>8</v>
      </c>
      <c r="K3935" s="56"/>
      <c r="L3935" s="56"/>
      <c r="M3935" s="56" t="str">
        <f t="shared" si="122"/>
        <v>TB_IFM_POS_SALES_ALIPAY.ORI_APPR_DT</v>
      </c>
      <c r="N3935" s="54" t="str">
        <f t="shared" si="123"/>
        <v>POS매출알리페이^TB_IFM_POS_SALES_ALIPAY^원승인일자^ORI_APPR_DT^^VARCHAR2^8^^</v>
      </c>
    </row>
    <row r="3936" spans="1:14" x14ac:dyDescent="0.25">
      <c r="A3936" s="56"/>
      <c r="B3936" s="56"/>
      <c r="C3936" s="56" t="s">
        <v>417</v>
      </c>
      <c r="D3936" s="56" t="s">
        <v>418</v>
      </c>
      <c r="E3936" s="56" t="s">
        <v>3173</v>
      </c>
      <c r="F3936" s="56" t="s">
        <v>3204</v>
      </c>
      <c r="G3936" s="56"/>
      <c r="H3936" s="56"/>
      <c r="I3936" s="56" t="s">
        <v>37</v>
      </c>
      <c r="J3936" s="56">
        <v>20</v>
      </c>
      <c r="K3936" s="56"/>
      <c r="L3936" s="56"/>
      <c r="M3936" s="56" t="str">
        <f t="shared" si="122"/>
        <v>TB_IFM_POS_SALES_ALIPAY.ORI_APPR_NO</v>
      </c>
      <c r="N3936" s="54" t="str">
        <f t="shared" si="123"/>
        <v>POS매출알리페이^TB_IFM_POS_SALES_ALIPAY^원승인번호^ORI_APPR_NO^^VARCHAR2^20^^</v>
      </c>
    </row>
    <row r="3937" spans="1:14" x14ac:dyDescent="0.25">
      <c r="A3937" s="56"/>
      <c r="B3937" s="56"/>
      <c r="C3937" s="56" t="s">
        <v>417</v>
      </c>
      <c r="D3937" s="56" t="s">
        <v>418</v>
      </c>
      <c r="E3937" s="56" t="s">
        <v>53</v>
      </c>
      <c r="F3937" s="56" t="s">
        <v>54</v>
      </c>
      <c r="G3937" s="56"/>
      <c r="H3937" s="56"/>
      <c r="I3937" s="56" t="s">
        <v>37</v>
      </c>
      <c r="J3937" s="56">
        <v>14</v>
      </c>
      <c r="K3937" s="56" t="s">
        <v>52</v>
      </c>
      <c r="L3937" s="56"/>
      <c r="M3937" s="56" t="str">
        <f t="shared" si="122"/>
        <v>TB_IFM_POS_SALES_ALIPAY.REG_DTM</v>
      </c>
      <c r="N3937" s="54" t="str">
        <f t="shared" si="123"/>
        <v>POS매출알리페이^TB_IFM_POS_SALES_ALIPAY^등록일시^REG_DTM^^VARCHAR2^14^Y^</v>
      </c>
    </row>
    <row r="3938" spans="1:14" x14ac:dyDescent="0.25">
      <c r="A3938" s="56"/>
      <c r="B3938" s="56"/>
      <c r="C3938" s="56" t="s">
        <v>417</v>
      </c>
      <c r="D3938" s="56" t="s">
        <v>418</v>
      </c>
      <c r="E3938" s="56" t="s">
        <v>55</v>
      </c>
      <c r="F3938" s="56" t="s">
        <v>56</v>
      </c>
      <c r="G3938" s="56"/>
      <c r="H3938" s="56"/>
      <c r="I3938" s="56" t="s">
        <v>37</v>
      </c>
      <c r="J3938" s="56">
        <v>32</v>
      </c>
      <c r="K3938" s="56" t="s">
        <v>52</v>
      </c>
      <c r="L3938" s="56"/>
      <c r="M3938" s="56" t="str">
        <f t="shared" si="122"/>
        <v>TB_IFM_POS_SALES_ALIPAY.REGR_ID</v>
      </c>
      <c r="N3938" s="54" t="str">
        <f t="shared" si="123"/>
        <v>POS매출알리페이^TB_IFM_POS_SALES_ALIPAY^등록자ID^REGR_ID^^VARCHAR2^32^Y^</v>
      </c>
    </row>
    <row r="3939" spans="1:14" x14ac:dyDescent="0.25">
      <c r="A3939" s="56"/>
      <c r="B3939" s="56"/>
      <c r="C3939" s="56" t="s">
        <v>417</v>
      </c>
      <c r="D3939" s="56" t="s">
        <v>418</v>
      </c>
      <c r="E3939" s="56" t="s">
        <v>57</v>
      </c>
      <c r="F3939" s="56" t="s">
        <v>58</v>
      </c>
      <c r="G3939" s="56"/>
      <c r="H3939" s="56"/>
      <c r="I3939" s="56" t="s">
        <v>37</v>
      </c>
      <c r="J3939" s="56">
        <v>14</v>
      </c>
      <c r="K3939" s="56" t="s">
        <v>52</v>
      </c>
      <c r="L3939" s="56"/>
      <c r="M3939" s="56" t="str">
        <f t="shared" si="122"/>
        <v>TB_IFM_POS_SALES_ALIPAY.MOD_DTM</v>
      </c>
      <c r="N3939" s="54" t="str">
        <f t="shared" si="123"/>
        <v>POS매출알리페이^TB_IFM_POS_SALES_ALIPAY^수정일시^MOD_DTM^^VARCHAR2^14^Y^</v>
      </c>
    </row>
    <row r="3940" spans="1:14" x14ac:dyDescent="0.25">
      <c r="A3940" s="56"/>
      <c r="B3940" s="56"/>
      <c r="C3940" s="56" t="s">
        <v>417</v>
      </c>
      <c r="D3940" s="56" t="s">
        <v>418</v>
      </c>
      <c r="E3940" s="56" t="s">
        <v>59</v>
      </c>
      <c r="F3940" s="56" t="s">
        <v>60</v>
      </c>
      <c r="G3940" s="56"/>
      <c r="H3940" s="56"/>
      <c r="I3940" s="56" t="s">
        <v>37</v>
      </c>
      <c r="J3940" s="56">
        <v>32</v>
      </c>
      <c r="K3940" s="56" t="s">
        <v>52</v>
      </c>
      <c r="L3940" s="56"/>
      <c r="M3940" s="56" t="str">
        <f t="shared" si="122"/>
        <v>TB_IFM_POS_SALES_ALIPAY.MODR_ID</v>
      </c>
      <c r="N3940" s="54" t="str">
        <f t="shared" si="123"/>
        <v>POS매출알리페이^TB_IFM_POS_SALES_ALIPAY^수정자ID^MODR_ID^^VARCHAR2^32^Y^</v>
      </c>
    </row>
    <row r="3941" spans="1:14" x14ac:dyDescent="0.25">
      <c r="A3941" s="56"/>
      <c r="B3941" s="56"/>
      <c r="C3941" s="56" t="s">
        <v>419</v>
      </c>
      <c r="D3941" s="56" t="s">
        <v>420</v>
      </c>
      <c r="E3941" s="56" t="s">
        <v>477</v>
      </c>
      <c r="F3941" s="56" t="s">
        <v>479</v>
      </c>
      <c r="G3941" s="56" t="s">
        <v>52</v>
      </c>
      <c r="H3941" s="56"/>
      <c r="I3941" s="56" t="s">
        <v>37</v>
      </c>
      <c r="J3941" s="56">
        <v>8</v>
      </c>
      <c r="K3941" s="56" t="s">
        <v>52</v>
      </c>
      <c r="L3941" s="56"/>
      <c r="M3941" s="56" t="str">
        <f t="shared" si="122"/>
        <v>TB_IFM_POS_SALES_MTIC.SALES_DT</v>
      </c>
      <c r="N3941" s="54" t="str">
        <f t="shared" si="123"/>
        <v>POS매출엠틱^TB_IFM_POS_SALES_MTIC^매출일자^SALES_DT^Y^VARCHAR2^8^Y^</v>
      </c>
    </row>
    <row r="3942" spans="1:14" x14ac:dyDescent="0.25">
      <c r="A3942" s="56"/>
      <c r="B3942" s="56"/>
      <c r="C3942" s="56" t="s">
        <v>419</v>
      </c>
      <c r="D3942" s="56" t="s">
        <v>420</v>
      </c>
      <c r="E3942" s="56" t="s">
        <v>472</v>
      </c>
      <c r="F3942" s="56" t="s">
        <v>64</v>
      </c>
      <c r="G3942" s="56" t="s">
        <v>52</v>
      </c>
      <c r="H3942" s="56"/>
      <c r="I3942" s="56" t="s">
        <v>37</v>
      </c>
      <c r="J3942" s="56">
        <v>10</v>
      </c>
      <c r="K3942" s="56" t="s">
        <v>52</v>
      </c>
      <c r="L3942" s="56"/>
      <c r="M3942" s="56" t="str">
        <f t="shared" si="122"/>
        <v>TB_IFM_POS_SALES_MTIC.SHOP_CD</v>
      </c>
      <c r="N3942" s="54" t="str">
        <f t="shared" si="123"/>
        <v>POS매출엠틱^TB_IFM_POS_SALES_MTIC^매장코드^SHOP_CD^Y^VARCHAR2^10^Y^</v>
      </c>
    </row>
    <row r="3943" spans="1:14" x14ac:dyDescent="0.25">
      <c r="A3943" s="56"/>
      <c r="B3943" s="56"/>
      <c r="C3943" s="56" t="s">
        <v>419</v>
      </c>
      <c r="D3943" s="56" t="s">
        <v>420</v>
      </c>
      <c r="E3943" s="56" t="s">
        <v>480</v>
      </c>
      <c r="F3943" s="56" t="s">
        <v>481</v>
      </c>
      <c r="G3943" s="56" t="s">
        <v>52</v>
      </c>
      <c r="H3943" s="56"/>
      <c r="I3943" s="56" t="s">
        <v>37</v>
      </c>
      <c r="J3943" s="56">
        <v>2</v>
      </c>
      <c r="K3943" s="56" t="s">
        <v>52</v>
      </c>
      <c r="L3943" s="56"/>
      <c r="M3943" s="56" t="str">
        <f t="shared" si="122"/>
        <v>TB_IFM_POS_SALES_MTIC.POS_NO</v>
      </c>
      <c r="N3943" s="54" t="str">
        <f t="shared" si="123"/>
        <v>POS매출엠틱^TB_IFM_POS_SALES_MTIC^POS번호^POS_NO^Y^VARCHAR2^2^Y^</v>
      </c>
    </row>
    <row r="3944" spans="1:14" x14ac:dyDescent="0.25">
      <c r="A3944" s="56"/>
      <c r="B3944" s="56"/>
      <c r="C3944" s="56" t="s">
        <v>419</v>
      </c>
      <c r="D3944" s="56" t="s">
        <v>420</v>
      </c>
      <c r="E3944" s="56" t="s">
        <v>478</v>
      </c>
      <c r="F3944" s="56" t="s">
        <v>482</v>
      </c>
      <c r="G3944" s="56" t="s">
        <v>52</v>
      </c>
      <c r="H3944" s="56"/>
      <c r="I3944" s="56" t="s">
        <v>37</v>
      </c>
      <c r="J3944" s="56">
        <v>4</v>
      </c>
      <c r="K3944" s="56" t="s">
        <v>52</v>
      </c>
      <c r="L3944" s="56"/>
      <c r="M3944" s="56" t="str">
        <f t="shared" si="122"/>
        <v>TB_IFM_POS_SALES_MTIC.BILL_NO</v>
      </c>
      <c r="N3944" s="54" t="str">
        <f t="shared" si="123"/>
        <v>POS매출엠틱^TB_IFM_POS_SALES_MTIC^영수증번호^BILL_NO^Y^VARCHAR2^4^Y^</v>
      </c>
    </row>
    <row r="3945" spans="1:14" x14ac:dyDescent="0.25">
      <c r="A3945" s="56"/>
      <c r="B3945" s="56"/>
      <c r="C3945" s="56" t="s">
        <v>419</v>
      </c>
      <c r="D3945" s="56" t="s">
        <v>420</v>
      </c>
      <c r="E3945" s="56" t="s">
        <v>783</v>
      </c>
      <c r="F3945" s="56" t="s">
        <v>784</v>
      </c>
      <c r="G3945" s="56" t="s">
        <v>52</v>
      </c>
      <c r="H3945" s="56"/>
      <c r="I3945" s="56" t="s">
        <v>37</v>
      </c>
      <c r="J3945" s="56">
        <v>4</v>
      </c>
      <c r="K3945" s="56" t="s">
        <v>52</v>
      </c>
      <c r="L3945" s="56"/>
      <c r="M3945" s="56" t="str">
        <f t="shared" si="122"/>
        <v>TB_IFM_POS_SALES_MTIC.LINE_NO</v>
      </c>
      <c r="N3945" s="54" t="str">
        <f t="shared" si="123"/>
        <v>POS매출엠틱^TB_IFM_POS_SALES_MTIC^라인번호^LINE_NO^Y^VARCHAR2^4^Y^</v>
      </c>
    </row>
    <row r="3946" spans="1:14" x14ac:dyDescent="0.25">
      <c r="A3946" s="56"/>
      <c r="B3946" s="56"/>
      <c r="C3946" s="56" t="s">
        <v>419</v>
      </c>
      <c r="D3946" s="56" t="s">
        <v>420</v>
      </c>
      <c r="E3946" s="56" t="s">
        <v>2371</v>
      </c>
      <c r="F3946" s="56" t="s">
        <v>2372</v>
      </c>
      <c r="G3946" s="56"/>
      <c r="H3946" s="56"/>
      <c r="I3946" s="56" t="s">
        <v>37</v>
      </c>
      <c r="J3946" s="56">
        <v>3</v>
      </c>
      <c r="K3946" s="56" t="s">
        <v>52</v>
      </c>
      <c r="L3946" s="56"/>
      <c r="M3946" s="56" t="str">
        <f t="shared" si="122"/>
        <v>TB_IFM_POS_SALES_MTIC.SALES_DIV_CD</v>
      </c>
      <c r="N3946" s="54" t="str">
        <f t="shared" si="123"/>
        <v>POS매출엠틱^TB_IFM_POS_SALES_MTIC^매출구분코드^SALES_DIV_CD^^VARCHAR2^3^Y^</v>
      </c>
    </row>
    <row r="3947" spans="1:14" x14ac:dyDescent="0.25">
      <c r="A3947" s="56"/>
      <c r="B3947" s="56"/>
      <c r="C3947" s="56" t="s">
        <v>419</v>
      </c>
      <c r="D3947" s="56" t="s">
        <v>420</v>
      </c>
      <c r="E3947" s="56" t="s">
        <v>3181</v>
      </c>
      <c r="F3947" s="56" t="s">
        <v>3182</v>
      </c>
      <c r="G3947" s="56"/>
      <c r="H3947" s="56"/>
      <c r="I3947" s="56" t="s">
        <v>37</v>
      </c>
      <c r="J3947" s="56">
        <v>50</v>
      </c>
      <c r="K3947" s="56"/>
      <c r="L3947" s="56"/>
      <c r="M3947" s="56" t="str">
        <f t="shared" si="122"/>
        <v>TB_IFM_POS_SALES_MTIC.TRADE_NO</v>
      </c>
      <c r="N3947" s="54" t="str">
        <f t="shared" si="123"/>
        <v>POS매출엠틱^TB_IFM_POS_SALES_MTIC^거래번호^TRADE_NO^^VARCHAR2^50^^</v>
      </c>
    </row>
    <row r="3948" spans="1:14" x14ac:dyDescent="0.25">
      <c r="A3948" s="56"/>
      <c r="B3948" s="56"/>
      <c r="C3948" s="56" t="s">
        <v>419</v>
      </c>
      <c r="D3948" s="56" t="s">
        <v>420</v>
      </c>
      <c r="E3948" s="56" t="s">
        <v>3162</v>
      </c>
      <c r="F3948" s="56" t="s">
        <v>3163</v>
      </c>
      <c r="G3948" s="56"/>
      <c r="H3948" s="56"/>
      <c r="I3948" s="56" t="s">
        <v>110</v>
      </c>
      <c r="J3948" s="56" t="s">
        <v>476</v>
      </c>
      <c r="K3948" s="56" t="s">
        <v>52</v>
      </c>
      <c r="L3948" s="56">
        <v>0</v>
      </c>
      <c r="M3948" s="56" t="str">
        <f t="shared" si="122"/>
        <v>TB_IFM_POS_SALES_MTIC.APPR_AMT</v>
      </c>
      <c r="N3948" s="54" t="str">
        <f t="shared" si="123"/>
        <v>POS매출엠틱^TB_IFM_POS_SALES_MTIC^승인금액^APPR_AMT^^NUMBER^20,5^Y^0</v>
      </c>
    </row>
    <row r="3949" spans="1:14" x14ac:dyDescent="0.25">
      <c r="A3949" s="56"/>
      <c r="B3949" s="56"/>
      <c r="C3949" s="56" t="s">
        <v>419</v>
      </c>
      <c r="D3949" s="56" t="s">
        <v>420</v>
      </c>
      <c r="E3949" s="56" t="s">
        <v>3205</v>
      </c>
      <c r="F3949" s="56" t="s">
        <v>3206</v>
      </c>
      <c r="G3949" s="56"/>
      <c r="H3949" s="56"/>
      <c r="I3949" s="56" t="s">
        <v>110</v>
      </c>
      <c r="J3949" s="56" t="s">
        <v>476</v>
      </c>
      <c r="K3949" s="56" t="s">
        <v>52</v>
      </c>
      <c r="L3949" s="56">
        <v>0</v>
      </c>
      <c r="M3949" s="56" t="str">
        <f t="shared" si="122"/>
        <v>TB_IFM_POS_SALES_MTIC.CHG_LIMIT_AMT</v>
      </c>
      <c r="N3949" s="54" t="str">
        <f t="shared" si="123"/>
        <v>POS매출엠틱^TB_IFM_POS_SALES_MTIC^변경한도금액^CHG_LIMIT_AMT^^NUMBER^20,5^Y^0</v>
      </c>
    </row>
    <row r="3950" spans="1:14" x14ac:dyDescent="0.25">
      <c r="A3950" s="56"/>
      <c r="B3950" s="56"/>
      <c r="C3950" s="56" t="s">
        <v>419</v>
      </c>
      <c r="D3950" s="56" t="s">
        <v>420</v>
      </c>
      <c r="E3950" s="56" t="s">
        <v>3164</v>
      </c>
      <c r="F3950" s="56" t="s">
        <v>3165</v>
      </c>
      <c r="G3950" s="56"/>
      <c r="H3950" s="56"/>
      <c r="I3950" s="56" t="s">
        <v>37</v>
      </c>
      <c r="J3950" s="56">
        <v>20</v>
      </c>
      <c r="K3950" s="56"/>
      <c r="L3950" s="56"/>
      <c r="M3950" s="56" t="str">
        <f t="shared" si="122"/>
        <v>TB_IFM_POS_SALES_MTIC.APPR_NO</v>
      </c>
      <c r="N3950" s="54" t="str">
        <f t="shared" si="123"/>
        <v>POS매출엠틱^TB_IFM_POS_SALES_MTIC^승인번호^APPR_NO^^VARCHAR2^20^^</v>
      </c>
    </row>
    <row r="3951" spans="1:14" x14ac:dyDescent="0.25">
      <c r="A3951" s="56"/>
      <c r="B3951" s="56"/>
      <c r="C3951" s="56" t="s">
        <v>419</v>
      </c>
      <c r="D3951" s="56" t="s">
        <v>420</v>
      </c>
      <c r="E3951" s="56" t="s">
        <v>3166</v>
      </c>
      <c r="F3951" s="56" t="s">
        <v>3167</v>
      </c>
      <c r="G3951" s="56"/>
      <c r="H3951" s="56"/>
      <c r="I3951" s="56" t="s">
        <v>37</v>
      </c>
      <c r="J3951" s="56">
        <v>8</v>
      </c>
      <c r="K3951" s="56"/>
      <c r="L3951" s="56"/>
      <c r="M3951" s="56" t="str">
        <f t="shared" si="122"/>
        <v>TB_IFM_POS_SALES_MTIC.APPR_DT</v>
      </c>
      <c r="N3951" s="54" t="str">
        <f t="shared" si="123"/>
        <v>POS매출엠틱^TB_IFM_POS_SALES_MTIC^승인일자^APPR_DT^^VARCHAR2^8^^</v>
      </c>
    </row>
    <row r="3952" spans="1:14" x14ac:dyDescent="0.25">
      <c r="A3952" s="56"/>
      <c r="B3952" s="56"/>
      <c r="C3952" s="56" t="s">
        <v>419</v>
      </c>
      <c r="D3952" s="56" t="s">
        <v>420</v>
      </c>
      <c r="E3952" s="56" t="s">
        <v>3168</v>
      </c>
      <c r="F3952" s="56" t="s">
        <v>3169</v>
      </c>
      <c r="G3952" s="56"/>
      <c r="H3952" s="56"/>
      <c r="I3952" s="56" t="s">
        <v>37</v>
      </c>
      <c r="J3952" s="56">
        <v>6</v>
      </c>
      <c r="K3952" s="56"/>
      <c r="L3952" s="56"/>
      <c r="M3952" s="56" t="str">
        <f t="shared" si="122"/>
        <v>TB_IFM_POS_SALES_MTIC.APPR_TM</v>
      </c>
      <c r="N3952" s="54" t="str">
        <f t="shared" si="123"/>
        <v>POS매출엠틱^TB_IFM_POS_SALES_MTIC^승인시간^APPR_TM^^VARCHAR2^6^^</v>
      </c>
    </row>
    <row r="3953" spans="1:14" x14ac:dyDescent="0.25">
      <c r="A3953" s="56"/>
      <c r="B3953" s="56"/>
      <c r="C3953" s="56" t="s">
        <v>419</v>
      </c>
      <c r="D3953" s="56" t="s">
        <v>420</v>
      </c>
      <c r="E3953" s="56" t="s">
        <v>1666</v>
      </c>
      <c r="F3953" s="56" t="s">
        <v>1667</v>
      </c>
      <c r="G3953" s="56"/>
      <c r="H3953" s="56"/>
      <c r="I3953" s="56" t="s">
        <v>37</v>
      </c>
      <c r="J3953" s="56">
        <v>300</v>
      </c>
      <c r="K3953" s="56"/>
      <c r="L3953" s="56"/>
      <c r="M3953" s="56" t="str">
        <f t="shared" ref="M3953:M4016" si="124">CONCATENATE(D3953,".",F3953)</f>
        <v>TB_IFM_POS_SALES_MTIC.BARCD</v>
      </c>
      <c r="N3953" s="54" t="str">
        <f t="shared" si="123"/>
        <v>POS매출엠틱^TB_IFM_POS_SALES_MTIC^바코드^BARCD^^VARCHAR2^300^^</v>
      </c>
    </row>
    <row r="3954" spans="1:14" x14ac:dyDescent="0.25">
      <c r="A3954" s="56"/>
      <c r="B3954" s="56"/>
      <c r="C3954" s="56" t="s">
        <v>419</v>
      </c>
      <c r="D3954" s="56" t="s">
        <v>420</v>
      </c>
      <c r="E3954" s="56" t="s">
        <v>1372</v>
      </c>
      <c r="F3954" s="56" t="s">
        <v>1373</v>
      </c>
      <c r="G3954" s="56"/>
      <c r="H3954" s="56"/>
      <c r="I3954" s="56" t="s">
        <v>37</v>
      </c>
      <c r="J3954" s="56">
        <v>2000</v>
      </c>
      <c r="K3954" s="56"/>
      <c r="L3954" s="56"/>
      <c r="M3954" s="56" t="str">
        <f t="shared" si="124"/>
        <v>TB_IFM_POS_SALES_MTIC.MOBILE_NO</v>
      </c>
      <c r="N3954" s="54" t="str">
        <f t="shared" si="123"/>
        <v>POS매출엠틱^TB_IFM_POS_SALES_MTIC^모바일번호^MOBILE_NO^^VARCHAR2^2000^^</v>
      </c>
    </row>
    <row r="3955" spans="1:14" x14ac:dyDescent="0.25">
      <c r="A3955" s="56"/>
      <c r="B3955" s="56"/>
      <c r="C3955" s="56" t="s">
        <v>419</v>
      </c>
      <c r="D3955" s="56" t="s">
        <v>420</v>
      </c>
      <c r="E3955" s="56" t="s">
        <v>3171</v>
      </c>
      <c r="F3955" s="56" t="s">
        <v>3203</v>
      </c>
      <c r="G3955" s="56"/>
      <c r="H3955" s="56"/>
      <c r="I3955" s="56" t="s">
        <v>37</v>
      </c>
      <c r="J3955" s="56">
        <v>8</v>
      </c>
      <c r="K3955" s="56"/>
      <c r="L3955" s="56"/>
      <c r="M3955" s="56" t="str">
        <f t="shared" si="124"/>
        <v>TB_IFM_POS_SALES_MTIC.ORI_APPR_DT</v>
      </c>
      <c r="N3955" s="54" t="str">
        <f t="shared" si="123"/>
        <v>POS매출엠틱^TB_IFM_POS_SALES_MTIC^원승인일자^ORI_APPR_DT^^VARCHAR2^8^^</v>
      </c>
    </row>
    <row r="3956" spans="1:14" x14ac:dyDescent="0.25">
      <c r="A3956" s="56"/>
      <c r="B3956" s="56"/>
      <c r="C3956" s="56" t="s">
        <v>419</v>
      </c>
      <c r="D3956" s="56" t="s">
        <v>420</v>
      </c>
      <c r="E3956" s="56" t="s">
        <v>3173</v>
      </c>
      <c r="F3956" s="56" t="s">
        <v>3204</v>
      </c>
      <c r="G3956" s="56"/>
      <c r="H3956" s="56"/>
      <c r="I3956" s="56" t="s">
        <v>37</v>
      </c>
      <c r="J3956" s="56">
        <v>20</v>
      </c>
      <c r="K3956" s="56"/>
      <c r="L3956" s="56"/>
      <c r="M3956" s="56" t="str">
        <f t="shared" si="124"/>
        <v>TB_IFM_POS_SALES_MTIC.ORI_APPR_NO</v>
      </c>
      <c r="N3956" s="54" t="str">
        <f t="shared" si="123"/>
        <v>POS매출엠틱^TB_IFM_POS_SALES_MTIC^원승인번호^ORI_APPR_NO^^VARCHAR2^20^^</v>
      </c>
    </row>
    <row r="3957" spans="1:14" x14ac:dyDescent="0.25">
      <c r="A3957" s="56"/>
      <c r="B3957" s="56"/>
      <c r="C3957" s="56" t="s">
        <v>419</v>
      </c>
      <c r="D3957" s="56" t="s">
        <v>420</v>
      </c>
      <c r="E3957" s="56" t="s">
        <v>53</v>
      </c>
      <c r="F3957" s="56" t="s">
        <v>54</v>
      </c>
      <c r="G3957" s="56"/>
      <c r="H3957" s="56"/>
      <c r="I3957" s="56" t="s">
        <v>37</v>
      </c>
      <c r="J3957" s="56">
        <v>14</v>
      </c>
      <c r="K3957" s="56" t="s">
        <v>52</v>
      </c>
      <c r="L3957" s="56"/>
      <c r="M3957" s="56" t="str">
        <f t="shared" si="124"/>
        <v>TB_IFM_POS_SALES_MTIC.REG_DTM</v>
      </c>
      <c r="N3957" s="54" t="str">
        <f t="shared" si="123"/>
        <v>POS매출엠틱^TB_IFM_POS_SALES_MTIC^등록일시^REG_DTM^^VARCHAR2^14^Y^</v>
      </c>
    </row>
    <row r="3958" spans="1:14" x14ac:dyDescent="0.25">
      <c r="A3958" s="56"/>
      <c r="B3958" s="56"/>
      <c r="C3958" s="56" t="s">
        <v>419</v>
      </c>
      <c r="D3958" s="56" t="s">
        <v>420</v>
      </c>
      <c r="E3958" s="56" t="s">
        <v>55</v>
      </c>
      <c r="F3958" s="56" t="s">
        <v>56</v>
      </c>
      <c r="G3958" s="56"/>
      <c r="H3958" s="56"/>
      <c r="I3958" s="56" t="s">
        <v>37</v>
      </c>
      <c r="J3958" s="56">
        <v>32</v>
      </c>
      <c r="K3958" s="56" t="s">
        <v>52</v>
      </c>
      <c r="L3958" s="56"/>
      <c r="M3958" s="56" t="str">
        <f t="shared" si="124"/>
        <v>TB_IFM_POS_SALES_MTIC.REGR_ID</v>
      </c>
      <c r="N3958" s="54" t="str">
        <f t="shared" si="123"/>
        <v>POS매출엠틱^TB_IFM_POS_SALES_MTIC^등록자ID^REGR_ID^^VARCHAR2^32^Y^</v>
      </c>
    </row>
    <row r="3959" spans="1:14" x14ac:dyDescent="0.25">
      <c r="A3959" s="56"/>
      <c r="B3959" s="56"/>
      <c r="C3959" s="56" t="s">
        <v>419</v>
      </c>
      <c r="D3959" s="56" t="s">
        <v>420</v>
      </c>
      <c r="E3959" s="56" t="s">
        <v>57</v>
      </c>
      <c r="F3959" s="56" t="s">
        <v>58</v>
      </c>
      <c r="G3959" s="56"/>
      <c r="H3959" s="56"/>
      <c r="I3959" s="56" t="s">
        <v>37</v>
      </c>
      <c r="J3959" s="56">
        <v>14</v>
      </c>
      <c r="K3959" s="56" t="s">
        <v>52</v>
      </c>
      <c r="L3959" s="56"/>
      <c r="M3959" s="56" t="str">
        <f t="shared" si="124"/>
        <v>TB_IFM_POS_SALES_MTIC.MOD_DTM</v>
      </c>
      <c r="N3959" s="54" t="str">
        <f t="shared" si="123"/>
        <v>POS매출엠틱^TB_IFM_POS_SALES_MTIC^수정일시^MOD_DTM^^VARCHAR2^14^Y^</v>
      </c>
    </row>
    <row r="3960" spans="1:14" x14ac:dyDescent="0.25">
      <c r="A3960" s="56"/>
      <c r="B3960" s="56"/>
      <c r="C3960" s="56" t="s">
        <v>419</v>
      </c>
      <c r="D3960" s="56" t="s">
        <v>420</v>
      </c>
      <c r="E3960" s="56" t="s">
        <v>59</v>
      </c>
      <c r="F3960" s="56" t="s">
        <v>60</v>
      </c>
      <c r="G3960" s="56"/>
      <c r="H3960" s="56"/>
      <c r="I3960" s="56" t="s">
        <v>37</v>
      </c>
      <c r="J3960" s="56">
        <v>32</v>
      </c>
      <c r="K3960" s="56" t="s">
        <v>52</v>
      </c>
      <c r="L3960" s="56"/>
      <c r="M3960" s="56" t="str">
        <f t="shared" si="124"/>
        <v>TB_IFM_POS_SALES_MTIC.MODR_ID</v>
      </c>
      <c r="N3960" s="54" t="str">
        <f t="shared" si="123"/>
        <v>POS매출엠틱^TB_IFM_POS_SALES_MTIC^수정자ID^MODR_ID^^VARCHAR2^32^Y^</v>
      </c>
    </row>
    <row r="3961" spans="1:14" x14ac:dyDescent="0.25">
      <c r="A3961" s="56"/>
      <c r="B3961" s="56"/>
      <c r="C3961" s="56" t="s">
        <v>431</v>
      </c>
      <c r="D3961" s="56" t="s">
        <v>702</v>
      </c>
      <c r="E3961" s="56" t="s">
        <v>477</v>
      </c>
      <c r="F3961" s="56" t="s">
        <v>479</v>
      </c>
      <c r="G3961" s="56" t="s">
        <v>52</v>
      </c>
      <c r="H3961" s="56"/>
      <c r="I3961" s="56" t="s">
        <v>37</v>
      </c>
      <c r="J3961" s="56">
        <v>8</v>
      </c>
      <c r="K3961" s="56" t="s">
        <v>52</v>
      </c>
      <c r="L3961" s="56"/>
      <c r="M3961" s="56" t="str">
        <f t="shared" si="124"/>
        <v>TB_IFM_POS_SALES_REFUND.SALES_DT</v>
      </c>
      <c r="N3961" s="54" t="str">
        <f t="shared" si="123"/>
        <v>POS매출즉시환급^TB_IFM_POS_SALES_REFUND^매출일자^SALES_DT^Y^VARCHAR2^8^Y^</v>
      </c>
    </row>
    <row r="3962" spans="1:14" x14ac:dyDescent="0.25">
      <c r="A3962" s="56"/>
      <c r="B3962" s="56"/>
      <c r="C3962" s="56" t="s">
        <v>431</v>
      </c>
      <c r="D3962" s="56" t="s">
        <v>702</v>
      </c>
      <c r="E3962" s="56" t="s">
        <v>472</v>
      </c>
      <c r="F3962" s="56" t="s">
        <v>64</v>
      </c>
      <c r="G3962" s="56" t="s">
        <v>52</v>
      </c>
      <c r="H3962" s="56"/>
      <c r="I3962" s="56" t="s">
        <v>37</v>
      </c>
      <c r="J3962" s="56">
        <v>10</v>
      </c>
      <c r="K3962" s="56" t="s">
        <v>52</v>
      </c>
      <c r="L3962" s="56"/>
      <c r="M3962" s="56" t="str">
        <f t="shared" si="124"/>
        <v>TB_IFM_POS_SALES_REFUND.SHOP_CD</v>
      </c>
      <c r="N3962" s="54" t="str">
        <f t="shared" si="123"/>
        <v>POS매출즉시환급^TB_IFM_POS_SALES_REFUND^매장코드^SHOP_CD^Y^VARCHAR2^10^Y^</v>
      </c>
    </row>
    <row r="3963" spans="1:14" x14ac:dyDescent="0.25">
      <c r="A3963" s="56"/>
      <c r="B3963" s="56"/>
      <c r="C3963" s="56" t="s">
        <v>431</v>
      </c>
      <c r="D3963" s="56" t="s">
        <v>702</v>
      </c>
      <c r="E3963" s="56" t="s">
        <v>480</v>
      </c>
      <c r="F3963" s="56" t="s">
        <v>481</v>
      </c>
      <c r="G3963" s="56" t="s">
        <v>52</v>
      </c>
      <c r="H3963" s="56"/>
      <c r="I3963" s="56" t="s">
        <v>37</v>
      </c>
      <c r="J3963" s="56">
        <v>2</v>
      </c>
      <c r="K3963" s="56" t="s">
        <v>52</v>
      </c>
      <c r="L3963" s="56"/>
      <c r="M3963" s="56" t="str">
        <f t="shared" si="124"/>
        <v>TB_IFM_POS_SALES_REFUND.POS_NO</v>
      </c>
      <c r="N3963" s="54" t="str">
        <f t="shared" si="123"/>
        <v>POS매출즉시환급^TB_IFM_POS_SALES_REFUND^POS번호^POS_NO^Y^VARCHAR2^2^Y^</v>
      </c>
    </row>
    <row r="3964" spans="1:14" x14ac:dyDescent="0.25">
      <c r="A3964" s="56"/>
      <c r="B3964" s="56"/>
      <c r="C3964" s="56" t="s">
        <v>431</v>
      </c>
      <c r="D3964" s="56" t="s">
        <v>702</v>
      </c>
      <c r="E3964" s="56" t="s">
        <v>478</v>
      </c>
      <c r="F3964" s="56" t="s">
        <v>482</v>
      </c>
      <c r="G3964" s="56" t="s">
        <v>52</v>
      </c>
      <c r="H3964" s="56"/>
      <c r="I3964" s="56" t="s">
        <v>37</v>
      </c>
      <c r="J3964" s="56">
        <v>4</v>
      </c>
      <c r="K3964" s="56" t="s">
        <v>52</v>
      </c>
      <c r="L3964" s="56"/>
      <c r="M3964" s="56" t="str">
        <f t="shared" si="124"/>
        <v>TB_IFM_POS_SALES_REFUND.BILL_NO</v>
      </c>
      <c r="N3964" s="54" t="str">
        <f t="shared" si="123"/>
        <v>POS매출즉시환급^TB_IFM_POS_SALES_REFUND^영수증번호^BILL_NO^Y^VARCHAR2^4^Y^</v>
      </c>
    </row>
    <row r="3965" spans="1:14" x14ac:dyDescent="0.25">
      <c r="A3965" s="56"/>
      <c r="B3965" s="56"/>
      <c r="C3965" s="56" t="s">
        <v>431</v>
      </c>
      <c r="D3965" s="56" t="s">
        <v>702</v>
      </c>
      <c r="E3965" s="56" t="s">
        <v>783</v>
      </c>
      <c r="F3965" s="56" t="s">
        <v>784</v>
      </c>
      <c r="G3965" s="56" t="s">
        <v>52</v>
      </c>
      <c r="H3965" s="56"/>
      <c r="I3965" s="56" t="s">
        <v>37</v>
      </c>
      <c r="J3965" s="56">
        <v>4</v>
      </c>
      <c r="K3965" s="56" t="s">
        <v>52</v>
      </c>
      <c r="L3965" s="56"/>
      <c r="M3965" s="56" t="str">
        <f t="shared" si="124"/>
        <v>TB_IFM_POS_SALES_REFUND.LINE_NO</v>
      </c>
      <c r="N3965" s="54" t="str">
        <f t="shared" si="123"/>
        <v>POS매출즉시환급^TB_IFM_POS_SALES_REFUND^라인번호^LINE_NO^Y^VARCHAR2^4^Y^</v>
      </c>
    </row>
    <row r="3966" spans="1:14" x14ac:dyDescent="0.25">
      <c r="A3966" s="56"/>
      <c r="B3966" s="56"/>
      <c r="C3966" s="56" t="s">
        <v>431</v>
      </c>
      <c r="D3966" s="56" t="s">
        <v>702</v>
      </c>
      <c r="E3966" s="56" t="s">
        <v>2371</v>
      </c>
      <c r="F3966" s="56" t="s">
        <v>2372</v>
      </c>
      <c r="G3966" s="56"/>
      <c r="H3966" s="56"/>
      <c r="I3966" s="56" t="s">
        <v>37</v>
      </c>
      <c r="J3966" s="56">
        <v>3</v>
      </c>
      <c r="K3966" s="56" t="s">
        <v>52</v>
      </c>
      <c r="L3966" s="56"/>
      <c r="M3966" s="56" t="str">
        <f t="shared" si="124"/>
        <v>TB_IFM_POS_SALES_REFUND.SALES_DIV_CD</v>
      </c>
      <c r="N3966" s="54" t="str">
        <f t="shared" si="123"/>
        <v>POS매출즉시환급^TB_IFM_POS_SALES_REFUND^매출구분코드^SALES_DIV_CD^^VARCHAR2^3^Y^</v>
      </c>
    </row>
    <row r="3967" spans="1:14" x14ac:dyDescent="0.25">
      <c r="A3967" s="56"/>
      <c r="B3967" s="56"/>
      <c r="C3967" s="56" t="s">
        <v>431</v>
      </c>
      <c r="D3967" s="56" t="s">
        <v>702</v>
      </c>
      <c r="E3967" s="56" t="s">
        <v>3207</v>
      </c>
      <c r="F3967" s="56" t="s">
        <v>577</v>
      </c>
      <c r="G3967" s="56"/>
      <c r="H3967" s="56"/>
      <c r="I3967" s="56" t="s">
        <v>110</v>
      </c>
      <c r="J3967" s="56" t="s">
        <v>476</v>
      </c>
      <c r="K3967" s="56" t="s">
        <v>52</v>
      </c>
      <c r="L3967" s="56">
        <v>0</v>
      </c>
      <c r="M3967" s="56" t="str">
        <f t="shared" si="124"/>
        <v>TB_IFM_POS_SALES_REFUND.REFUND_AMT</v>
      </c>
      <c r="N3967" s="54" t="str">
        <f t="shared" si="123"/>
        <v>POS매출즉시환급^TB_IFM_POS_SALES_REFUND^환급금액^REFUND_AMT^^NUMBER^20,5^Y^0</v>
      </c>
    </row>
    <row r="3968" spans="1:14" x14ac:dyDescent="0.25">
      <c r="A3968" s="56"/>
      <c r="B3968" s="56"/>
      <c r="C3968" s="56" t="s">
        <v>431</v>
      </c>
      <c r="D3968" s="56" t="s">
        <v>702</v>
      </c>
      <c r="E3968" s="56" t="s">
        <v>3208</v>
      </c>
      <c r="F3968" s="56" t="s">
        <v>3209</v>
      </c>
      <c r="G3968" s="56"/>
      <c r="H3968" s="56"/>
      <c r="I3968" s="56" t="s">
        <v>110</v>
      </c>
      <c r="J3968" s="56" t="s">
        <v>476</v>
      </c>
      <c r="K3968" s="56" t="s">
        <v>52</v>
      </c>
      <c r="L3968" s="56">
        <v>0</v>
      </c>
      <c r="M3968" s="56" t="str">
        <f t="shared" si="124"/>
        <v>TB_IFM_POS_SALES_REFUND.ORI_SALE_AMT</v>
      </c>
      <c r="N3968" s="54" t="str">
        <f t="shared" si="123"/>
        <v>POS매출즉시환급^TB_IFM_POS_SALES_REFUND^원판매금액^ORI_SALE_AMT^^NUMBER^20,5^Y^0</v>
      </c>
    </row>
    <row r="3969" spans="1:14" x14ac:dyDescent="0.25">
      <c r="A3969" s="56"/>
      <c r="B3969" s="56"/>
      <c r="C3969" s="56" t="s">
        <v>431</v>
      </c>
      <c r="D3969" s="56" t="s">
        <v>702</v>
      </c>
      <c r="E3969" s="56" t="s">
        <v>3210</v>
      </c>
      <c r="F3969" s="56" t="s">
        <v>3211</v>
      </c>
      <c r="G3969" s="56"/>
      <c r="H3969" s="56"/>
      <c r="I3969" s="56" t="s">
        <v>110</v>
      </c>
      <c r="J3969" s="56" t="s">
        <v>476</v>
      </c>
      <c r="K3969" s="56" t="s">
        <v>52</v>
      </c>
      <c r="L3969" s="56">
        <v>0</v>
      </c>
      <c r="M3969" s="56" t="str">
        <f t="shared" si="124"/>
        <v>TB_IFM_POS_SALES_REFUND.REFUND_SALE_AMT</v>
      </c>
      <c r="N3969" s="54" t="str">
        <f t="shared" si="123"/>
        <v>POS매출즉시환급^TB_IFM_POS_SALES_REFUND^환급후판매금액^REFUND_SALE_AMT^^NUMBER^20,5^Y^0</v>
      </c>
    </row>
    <row r="3970" spans="1:14" x14ac:dyDescent="0.25">
      <c r="A3970" s="56"/>
      <c r="B3970" s="56"/>
      <c r="C3970" s="56" t="s">
        <v>431</v>
      </c>
      <c r="D3970" s="56" t="s">
        <v>702</v>
      </c>
      <c r="E3970" s="56" t="s">
        <v>3212</v>
      </c>
      <c r="F3970" s="56" t="s">
        <v>3213</v>
      </c>
      <c r="G3970" s="56"/>
      <c r="H3970" s="56"/>
      <c r="I3970" s="56" t="s">
        <v>110</v>
      </c>
      <c r="J3970" s="56" t="s">
        <v>476</v>
      </c>
      <c r="K3970" s="56" t="s">
        <v>52</v>
      </c>
      <c r="L3970" s="56">
        <v>0</v>
      </c>
      <c r="M3970" s="56" t="str">
        <f t="shared" si="124"/>
        <v>TB_IFM_POS_SALES_REFUND.REFUND_FEE_AMT</v>
      </c>
      <c r="N3970" s="54" t="str">
        <f t="shared" si="123"/>
        <v>POS매출즉시환급^TB_IFM_POS_SALES_REFUND^환급수수료금액^REFUND_FEE_AMT^^NUMBER^20,5^Y^0</v>
      </c>
    </row>
    <row r="3971" spans="1:14" x14ac:dyDescent="0.25">
      <c r="A3971" s="56"/>
      <c r="B3971" s="56"/>
      <c r="C3971" s="56" t="s">
        <v>431</v>
      </c>
      <c r="D3971" s="56" t="s">
        <v>702</v>
      </c>
      <c r="E3971" s="56" t="s">
        <v>3201</v>
      </c>
      <c r="F3971" s="56" t="s">
        <v>3202</v>
      </c>
      <c r="G3971" s="56"/>
      <c r="H3971" s="56"/>
      <c r="I3971" s="56" t="s">
        <v>37</v>
      </c>
      <c r="J3971" s="56">
        <v>2000</v>
      </c>
      <c r="K3971" s="56"/>
      <c r="L3971" s="56"/>
      <c r="M3971" s="56" t="str">
        <f t="shared" si="124"/>
        <v>TB_IFM_POS_SALES_REFUND.SERIAL_NO</v>
      </c>
      <c r="N3971" s="54" t="str">
        <f t="shared" ref="N3971:N4034" si="125">SUBSTITUTE(CONCATENATE(C3971,"^",D3971,"^",E3971,"^",F3971,"^",G3971,"^",I3971,"^",J3971,"^",K3971,"^",TRIM(L3971)),"~","-")</f>
        <v>POS매출즉시환급^TB_IFM_POS_SALES_REFUND^시리얼번호^SERIAL_NO^^VARCHAR2^2000^^</v>
      </c>
    </row>
    <row r="3972" spans="1:14" x14ac:dyDescent="0.25">
      <c r="A3972" s="56"/>
      <c r="B3972" s="56"/>
      <c r="C3972" s="56" t="s">
        <v>431</v>
      </c>
      <c r="D3972" s="56" t="s">
        <v>702</v>
      </c>
      <c r="E3972" s="56" t="s">
        <v>3205</v>
      </c>
      <c r="F3972" s="56" t="s">
        <v>3206</v>
      </c>
      <c r="G3972" s="56"/>
      <c r="H3972" s="56"/>
      <c r="I3972" s="56" t="s">
        <v>110</v>
      </c>
      <c r="J3972" s="56" t="s">
        <v>476</v>
      </c>
      <c r="K3972" s="56" t="s">
        <v>52</v>
      </c>
      <c r="L3972" s="56">
        <v>0</v>
      </c>
      <c r="M3972" s="56" t="str">
        <f t="shared" si="124"/>
        <v>TB_IFM_POS_SALES_REFUND.CHG_LIMIT_AMT</v>
      </c>
      <c r="N3972" s="54" t="str">
        <f t="shared" si="125"/>
        <v>POS매출즉시환급^TB_IFM_POS_SALES_REFUND^변경한도금액^CHG_LIMIT_AMT^^NUMBER^20,5^Y^0</v>
      </c>
    </row>
    <row r="3973" spans="1:14" x14ac:dyDescent="0.25">
      <c r="A3973" s="56"/>
      <c r="B3973" s="56"/>
      <c r="C3973" s="56" t="s">
        <v>431</v>
      </c>
      <c r="D3973" s="56" t="s">
        <v>702</v>
      </c>
      <c r="E3973" s="56" t="s">
        <v>3214</v>
      </c>
      <c r="F3973" s="56" t="s">
        <v>3215</v>
      </c>
      <c r="G3973" s="56"/>
      <c r="H3973" s="56"/>
      <c r="I3973" s="56" t="s">
        <v>37</v>
      </c>
      <c r="J3973" s="56">
        <v>50</v>
      </c>
      <c r="K3973" s="56"/>
      <c r="L3973" s="56"/>
      <c r="M3973" s="56" t="str">
        <f t="shared" si="124"/>
        <v>TB_IFM_POS_SALES_REFUND.NATION_CD</v>
      </c>
      <c r="N3973" s="54" t="str">
        <f t="shared" si="125"/>
        <v>POS매출즉시환급^TB_IFM_POS_SALES_REFUND^국가코드^NATION_CD^^VARCHAR2^50^^</v>
      </c>
    </row>
    <row r="3974" spans="1:14" x14ac:dyDescent="0.25">
      <c r="A3974" s="56"/>
      <c r="B3974" s="56"/>
      <c r="C3974" s="56" t="s">
        <v>431</v>
      </c>
      <c r="D3974" s="56" t="s">
        <v>702</v>
      </c>
      <c r="E3974" s="56" t="s">
        <v>53</v>
      </c>
      <c r="F3974" s="56" t="s">
        <v>54</v>
      </c>
      <c r="G3974" s="56"/>
      <c r="H3974" s="56"/>
      <c r="I3974" s="56" t="s">
        <v>37</v>
      </c>
      <c r="J3974" s="56">
        <v>14</v>
      </c>
      <c r="K3974" s="56" t="s">
        <v>52</v>
      </c>
      <c r="L3974" s="56"/>
      <c r="M3974" s="56" t="str">
        <f t="shared" si="124"/>
        <v>TB_IFM_POS_SALES_REFUND.REG_DTM</v>
      </c>
      <c r="N3974" s="54" t="str">
        <f t="shared" si="125"/>
        <v>POS매출즉시환급^TB_IFM_POS_SALES_REFUND^등록일시^REG_DTM^^VARCHAR2^14^Y^</v>
      </c>
    </row>
    <row r="3975" spans="1:14" x14ac:dyDescent="0.25">
      <c r="A3975" s="56"/>
      <c r="B3975" s="56"/>
      <c r="C3975" s="56" t="s">
        <v>431</v>
      </c>
      <c r="D3975" s="56" t="s">
        <v>702</v>
      </c>
      <c r="E3975" s="56" t="s">
        <v>55</v>
      </c>
      <c r="F3975" s="56" t="s">
        <v>56</v>
      </c>
      <c r="G3975" s="56"/>
      <c r="H3975" s="56"/>
      <c r="I3975" s="56" t="s">
        <v>37</v>
      </c>
      <c r="J3975" s="56">
        <v>32</v>
      </c>
      <c r="K3975" s="56" t="s">
        <v>52</v>
      </c>
      <c r="L3975" s="56"/>
      <c r="M3975" s="56" t="str">
        <f t="shared" si="124"/>
        <v>TB_IFM_POS_SALES_REFUND.REGR_ID</v>
      </c>
      <c r="N3975" s="54" t="str">
        <f t="shared" si="125"/>
        <v>POS매출즉시환급^TB_IFM_POS_SALES_REFUND^등록자ID^REGR_ID^^VARCHAR2^32^Y^</v>
      </c>
    </row>
    <row r="3976" spans="1:14" x14ac:dyDescent="0.25">
      <c r="A3976" s="56"/>
      <c r="B3976" s="56"/>
      <c r="C3976" s="56" t="s">
        <v>431</v>
      </c>
      <c r="D3976" s="56" t="s">
        <v>702</v>
      </c>
      <c r="E3976" s="56" t="s">
        <v>57</v>
      </c>
      <c r="F3976" s="56" t="s">
        <v>58</v>
      </c>
      <c r="G3976" s="56"/>
      <c r="H3976" s="56"/>
      <c r="I3976" s="56" t="s">
        <v>37</v>
      </c>
      <c r="J3976" s="56">
        <v>14</v>
      </c>
      <c r="K3976" s="56" t="s">
        <v>52</v>
      </c>
      <c r="L3976" s="56"/>
      <c r="M3976" s="56" t="str">
        <f t="shared" si="124"/>
        <v>TB_IFM_POS_SALES_REFUND.MOD_DTM</v>
      </c>
      <c r="N3976" s="54" t="str">
        <f t="shared" si="125"/>
        <v>POS매출즉시환급^TB_IFM_POS_SALES_REFUND^수정일시^MOD_DTM^^VARCHAR2^14^Y^</v>
      </c>
    </row>
    <row r="3977" spans="1:14" x14ac:dyDescent="0.25">
      <c r="A3977" s="56"/>
      <c r="B3977" s="56"/>
      <c r="C3977" s="56" t="s">
        <v>431</v>
      </c>
      <c r="D3977" s="56" t="s">
        <v>702</v>
      </c>
      <c r="E3977" s="56" t="s">
        <v>59</v>
      </c>
      <c r="F3977" s="56" t="s">
        <v>60</v>
      </c>
      <c r="G3977" s="56"/>
      <c r="H3977" s="56"/>
      <c r="I3977" s="56" t="s">
        <v>37</v>
      </c>
      <c r="J3977" s="56">
        <v>32</v>
      </c>
      <c r="K3977" s="56" t="s">
        <v>52</v>
      </c>
      <c r="L3977" s="56"/>
      <c r="M3977" s="56" t="str">
        <f t="shared" si="124"/>
        <v>TB_IFM_POS_SALES_REFUND.MODR_ID</v>
      </c>
      <c r="N3977" s="54" t="str">
        <f t="shared" si="125"/>
        <v>POS매출즉시환급^TB_IFM_POS_SALES_REFUND^수정자ID^MODR_ID^^VARCHAR2^32^Y^</v>
      </c>
    </row>
    <row r="3978" spans="1:14" x14ac:dyDescent="0.25">
      <c r="A3978" s="56"/>
      <c r="B3978" s="56"/>
      <c r="C3978" s="56" t="s">
        <v>411</v>
      </c>
      <c r="D3978" s="56" t="s">
        <v>412</v>
      </c>
      <c r="E3978" s="56" t="s">
        <v>477</v>
      </c>
      <c r="F3978" s="56" t="s">
        <v>479</v>
      </c>
      <c r="G3978" s="56" t="s">
        <v>52</v>
      </c>
      <c r="H3978" s="56"/>
      <c r="I3978" s="56" t="s">
        <v>37</v>
      </c>
      <c r="J3978" s="56">
        <v>8</v>
      </c>
      <c r="K3978" s="56" t="s">
        <v>52</v>
      </c>
      <c r="L3978" s="56"/>
      <c r="M3978" s="56" t="str">
        <f t="shared" si="124"/>
        <v>TB_IFM_POS_SALES_CARD.SALES_DT</v>
      </c>
      <c r="N3978" s="54" t="str">
        <f t="shared" si="125"/>
        <v>POS매출카드^TB_IFM_POS_SALES_CARD^매출일자^SALES_DT^Y^VARCHAR2^8^Y^</v>
      </c>
    </row>
    <row r="3979" spans="1:14" x14ac:dyDescent="0.25">
      <c r="A3979" s="56"/>
      <c r="B3979" s="56"/>
      <c r="C3979" s="56" t="s">
        <v>411</v>
      </c>
      <c r="D3979" s="56" t="s">
        <v>412</v>
      </c>
      <c r="E3979" s="56" t="s">
        <v>472</v>
      </c>
      <c r="F3979" s="56" t="s">
        <v>64</v>
      </c>
      <c r="G3979" s="56" t="s">
        <v>52</v>
      </c>
      <c r="H3979" s="56"/>
      <c r="I3979" s="56" t="s">
        <v>37</v>
      </c>
      <c r="J3979" s="56">
        <v>10</v>
      </c>
      <c r="K3979" s="56" t="s">
        <v>52</v>
      </c>
      <c r="L3979" s="56"/>
      <c r="M3979" s="56" t="str">
        <f t="shared" si="124"/>
        <v>TB_IFM_POS_SALES_CARD.SHOP_CD</v>
      </c>
      <c r="N3979" s="54" t="str">
        <f t="shared" si="125"/>
        <v>POS매출카드^TB_IFM_POS_SALES_CARD^매장코드^SHOP_CD^Y^VARCHAR2^10^Y^</v>
      </c>
    </row>
    <row r="3980" spans="1:14" x14ac:dyDescent="0.25">
      <c r="A3980" s="56"/>
      <c r="B3980" s="56"/>
      <c r="C3980" s="56" t="s">
        <v>411</v>
      </c>
      <c r="D3980" s="56" t="s">
        <v>412</v>
      </c>
      <c r="E3980" s="56" t="s">
        <v>480</v>
      </c>
      <c r="F3980" s="56" t="s">
        <v>481</v>
      </c>
      <c r="G3980" s="56" t="s">
        <v>52</v>
      </c>
      <c r="H3980" s="56"/>
      <c r="I3980" s="56" t="s">
        <v>37</v>
      </c>
      <c r="J3980" s="56">
        <v>2</v>
      </c>
      <c r="K3980" s="56" t="s">
        <v>52</v>
      </c>
      <c r="L3980" s="56"/>
      <c r="M3980" s="56" t="str">
        <f t="shared" si="124"/>
        <v>TB_IFM_POS_SALES_CARD.POS_NO</v>
      </c>
      <c r="N3980" s="54" t="str">
        <f t="shared" si="125"/>
        <v>POS매출카드^TB_IFM_POS_SALES_CARD^POS번호^POS_NO^Y^VARCHAR2^2^Y^</v>
      </c>
    </row>
    <row r="3981" spans="1:14" x14ac:dyDescent="0.25">
      <c r="A3981" s="56"/>
      <c r="B3981" s="56"/>
      <c r="C3981" s="56" t="s">
        <v>411</v>
      </c>
      <c r="D3981" s="56" t="s">
        <v>412</v>
      </c>
      <c r="E3981" s="56" t="s">
        <v>478</v>
      </c>
      <c r="F3981" s="56" t="s">
        <v>482</v>
      </c>
      <c r="G3981" s="56" t="s">
        <v>52</v>
      </c>
      <c r="H3981" s="56"/>
      <c r="I3981" s="56" t="s">
        <v>37</v>
      </c>
      <c r="J3981" s="56">
        <v>4</v>
      </c>
      <c r="K3981" s="56" t="s">
        <v>52</v>
      </c>
      <c r="L3981" s="56"/>
      <c r="M3981" s="56" t="str">
        <f t="shared" si="124"/>
        <v>TB_IFM_POS_SALES_CARD.BILL_NO</v>
      </c>
      <c r="N3981" s="54" t="str">
        <f t="shared" si="125"/>
        <v>POS매출카드^TB_IFM_POS_SALES_CARD^영수증번호^BILL_NO^Y^VARCHAR2^4^Y^</v>
      </c>
    </row>
    <row r="3982" spans="1:14" x14ac:dyDescent="0.25">
      <c r="A3982" s="56"/>
      <c r="B3982" s="56"/>
      <c r="C3982" s="56" t="s">
        <v>411</v>
      </c>
      <c r="D3982" s="56" t="s">
        <v>412</v>
      </c>
      <c r="E3982" s="56" t="s">
        <v>783</v>
      </c>
      <c r="F3982" s="56" t="s">
        <v>784</v>
      </c>
      <c r="G3982" s="56" t="s">
        <v>52</v>
      </c>
      <c r="H3982" s="56"/>
      <c r="I3982" s="56" t="s">
        <v>37</v>
      </c>
      <c r="J3982" s="56">
        <v>4</v>
      </c>
      <c r="K3982" s="56" t="s">
        <v>52</v>
      </c>
      <c r="L3982" s="56"/>
      <c r="M3982" s="56" t="str">
        <f t="shared" si="124"/>
        <v>TB_IFM_POS_SALES_CARD.LINE_NO</v>
      </c>
      <c r="N3982" s="54" t="str">
        <f t="shared" si="125"/>
        <v>POS매출카드^TB_IFM_POS_SALES_CARD^라인번호^LINE_NO^Y^VARCHAR2^4^Y^</v>
      </c>
    </row>
    <row r="3983" spans="1:14" x14ac:dyDescent="0.25">
      <c r="A3983" s="56"/>
      <c r="B3983" s="56"/>
      <c r="C3983" s="56" t="s">
        <v>411</v>
      </c>
      <c r="D3983" s="56" t="s">
        <v>412</v>
      </c>
      <c r="E3983" s="56" t="s">
        <v>2371</v>
      </c>
      <c r="F3983" s="56" t="s">
        <v>2372</v>
      </c>
      <c r="G3983" s="56"/>
      <c r="H3983" s="56"/>
      <c r="I3983" s="56" t="s">
        <v>37</v>
      </c>
      <c r="J3983" s="56">
        <v>3</v>
      </c>
      <c r="K3983" s="56" t="s">
        <v>52</v>
      </c>
      <c r="L3983" s="56"/>
      <c r="M3983" s="56" t="str">
        <f t="shared" si="124"/>
        <v>TB_IFM_POS_SALES_CARD.SALES_DIV_CD</v>
      </c>
      <c r="N3983" s="54" t="str">
        <f t="shared" si="125"/>
        <v>POS매출카드^TB_IFM_POS_SALES_CARD^매출구분코드^SALES_DIV_CD^^VARCHAR2^3^Y^</v>
      </c>
    </row>
    <row r="3984" spans="1:14" x14ac:dyDescent="0.25">
      <c r="A3984" s="56"/>
      <c r="B3984" s="56"/>
      <c r="C3984" s="56" t="s">
        <v>411</v>
      </c>
      <c r="D3984" s="56" t="s">
        <v>412</v>
      </c>
      <c r="E3984" s="56" t="s">
        <v>442</v>
      </c>
      <c r="F3984" s="56" t="s">
        <v>443</v>
      </c>
      <c r="G3984" s="56"/>
      <c r="H3984" s="56"/>
      <c r="I3984" s="56" t="s">
        <v>37</v>
      </c>
      <c r="J3984" s="56">
        <v>2000</v>
      </c>
      <c r="K3984" s="56"/>
      <c r="L3984" s="56"/>
      <c r="M3984" s="56" t="str">
        <f t="shared" si="124"/>
        <v>TB_IFM_POS_SALES_CARD.CARD_NO</v>
      </c>
      <c r="N3984" s="54" t="str">
        <f t="shared" si="125"/>
        <v>POS매출카드^TB_IFM_POS_SALES_CARD^카드번호^CARD_NO^^VARCHAR2^2000^^</v>
      </c>
    </row>
    <row r="3985" spans="1:14" x14ac:dyDescent="0.25">
      <c r="A3985" s="56"/>
      <c r="B3985" s="56"/>
      <c r="C3985" s="56" t="s">
        <v>411</v>
      </c>
      <c r="D3985" s="56" t="s">
        <v>412</v>
      </c>
      <c r="E3985" s="56" t="s">
        <v>3162</v>
      </c>
      <c r="F3985" s="56" t="s">
        <v>3163</v>
      </c>
      <c r="G3985" s="56"/>
      <c r="H3985" s="56"/>
      <c r="I3985" s="56" t="s">
        <v>110</v>
      </c>
      <c r="J3985" s="56" t="s">
        <v>476</v>
      </c>
      <c r="K3985" s="56" t="s">
        <v>52</v>
      </c>
      <c r="L3985" s="56">
        <v>0</v>
      </c>
      <c r="M3985" s="56" t="str">
        <f t="shared" si="124"/>
        <v>TB_IFM_POS_SALES_CARD.APPR_AMT</v>
      </c>
      <c r="N3985" s="54" t="str">
        <f t="shared" si="125"/>
        <v>POS매출카드^TB_IFM_POS_SALES_CARD^승인금액^APPR_AMT^^NUMBER^20,5^Y^0</v>
      </c>
    </row>
    <row r="3986" spans="1:14" x14ac:dyDescent="0.25">
      <c r="A3986" s="56"/>
      <c r="B3986" s="56"/>
      <c r="C3986" s="56" t="s">
        <v>411</v>
      </c>
      <c r="D3986" s="56" t="s">
        <v>412</v>
      </c>
      <c r="E3986" s="56" t="s">
        <v>488</v>
      </c>
      <c r="F3986" s="56" t="s">
        <v>495</v>
      </c>
      <c r="G3986" s="56"/>
      <c r="H3986" s="56"/>
      <c r="I3986" s="56" t="s">
        <v>110</v>
      </c>
      <c r="J3986" s="56" t="s">
        <v>476</v>
      </c>
      <c r="K3986" s="56" t="s">
        <v>52</v>
      </c>
      <c r="L3986" s="56">
        <v>0</v>
      </c>
      <c r="M3986" s="56" t="str">
        <f t="shared" si="124"/>
        <v>TB_IFM_POS_SALES_CARD.DC_AMT</v>
      </c>
      <c r="N3986" s="54" t="str">
        <f t="shared" si="125"/>
        <v>POS매출카드^TB_IFM_POS_SALES_CARD^할인금액^DC_AMT^^NUMBER^20,5^Y^0</v>
      </c>
    </row>
    <row r="3987" spans="1:14" x14ac:dyDescent="0.25">
      <c r="A3987" s="56"/>
      <c r="B3987" s="56"/>
      <c r="C3987" s="56" t="s">
        <v>411</v>
      </c>
      <c r="D3987" s="56" t="s">
        <v>412</v>
      </c>
      <c r="E3987" s="56" t="s">
        <v>3164</v>
      </c>
      <c r="F3987" s="56" t="s">
        <v>3165</v>
      </c>
      <c r="G3987" s="56"/>
      <c r="H3987" s="56"/>
      <c r="I3987" s="56" t="s">
        <v>37</v>
      </c>
      <c r="J3987" s="56">
        <v>20</v>
      </c>
      <c r="K3987" s="56"/>
      <c r="L3987" s="56"/>
      <c r="M3987" s="56" t="str">
        <f t="shared" si="124"/>
        <v>TB_IFM_POS_SALES_CARD.APPR_NO</v>
      </c>
      <c r="N3987" s="54" t="str">
        <f t="shared" si="125"/>
        <v>POS매출카드^TB_IFM_POS_SALES_CARD^승인번호^APPR_NO^^VARCHAR2^20^^</v>
      </c>
    </row>
    <row r="3988" spans="1:14" x14ac:dyDescent="0.25">
      <c r="A3988" s="56"/>
      <c r="B3988" s="56"/>
      <c r="C3988" s="56" t="s">
        <v>411</v>
      </c>
      <c r="D3988" s="56" t="s">
        <v>412</v>
      </c>
      <c r="E3988" s="56" t="s">
        <v>3166</v>
      </c>
      <c r="F3988" s="56" t="s">
        <v>3167</v>
      </c>
      <c r="G3988" s="56"/>
      <c r="H3988" s="56"/>
      <c r="I3988" s="56" t="s">
        <v>37</v>
      </c>
      <c r="J3988" s="56">
        <v>8</v>
      </c>
      <c r="K3988" s="56"/>
      <c r="L3988" s="56"/>
      <c r="M3988" s="56" t="str">
        <f t="shared" si="124"/>
        <v>TB_IFM_POS_SALES_CARD.APPR_DT</v>
      </c>
      <c r="N3988" s="54" t="str">
        <f t="shared" si="125"/>
        <v>POS매출카드^TB_IFM_POS_SALES_CARD^승인일자^APPR_DT^^VARCHAR2^8^^</v>
      </c>
    </row>
    <row r="3989" spans="1:14" x14ac:dyDescent="0.25">
      <c r="A3989" s="56"/>
      <c r="B3989" s="56"/>
      <c r="C3989" s="56" t="s">
        <v>411</v>
      </c>
      <c r="D3989" s="56" t="s">
        <v>412</v>
      </c>
      <c r="E3989" s="56" t="s">
        <v>3168</v>
      </c>
      <c r="F3989" s="56" t="s">
        <v>3169</v>
      </c>
      <c r="G3989" s="56"/>
      <c r="H3989" s="56"/>
      <c r="I3989" s="56" t="s">
        <v>37</v>
      </c>
      <c r="J3989" s="56">
        <v>6</v>
      </c>
      <c r="K3989" s="56"/>
      <c r="L3989" s="56"/>
      <c r="M3989" s="56" t="str">
        <f t="shared" si="124"/>
        <v>TB_IFM_POS_SALES_CARD.APPR_TM</v>
      </c>
      <c r="N3989" s="54" t="str">
        <f t="shared" si="125"/>
        <v>POS매출카드^TB_IFM_POS_SALES_CARD^승인시간^APPR_TM^^VARCHAR2^6^^</v>
      </c>
    </row>
    <row r="3990" spans="1:14" x14ac:dyDescent="0.25">
      <c r="A3990" s="56"/>
      <c r="B3990" s="56"/>
      <c r="C3990" s="56" t="s">
        <v>411</v>
      </c>
      <c r="D3990" s="56" t="s">
        <v>412</v>
      </c>
      <c r="E3990" s="56" t="s">
        <v>3216</v>
      </c>
      <c r="F3990" s="56" t="s">
        <v>3217</v>
      </c>
      <c r="G3990" s="56"/>
      <c r="H3990" s="56"/>
      <c r="I3990" s="56" t="s">
        <v>110</v>
      </c>
      <c r="J3990" s="56">
        <v>2</v>
      </c>
      <c r="K3990" s="56" t="s">
        <v>52</v>
      </c>
      <c r="L3990" s="56">
        <v>0</v>
      </c>
      <c r="M3990" s="56" t="str">
        <f t="shared" si="124"/>
        <v>TB_IFM_POS_SALES_CARD.IMSMT_MM_CNT</v>
      </c>
      <c r="N3990" s="54" t="str">
        <f t="shared" si="125"/>
        <v>POS매출카드^TB_IFM_POS_SALES_CARD^할부개월수^IMSMT_MM_CNT^^NUMBER^2^Y^0</v>
      </c>
    </row>
    <row r="3991" spans="1:14" x14ac:dyDescent="0.25">
      <c r="A3991" s="56"/>
      <c r="B3991" s="56"/>
      <c r="C3991" s="56" t="s">
        <v>411</v>
      </c>
      <c r="D3991" s="56" t="s">
        <v>412</v>
      </c>
      <c r="E3991" s="56" t="s">
        <v>1531</v>
      </c>
      <c r="F3991" s="56" t="s">
        <v>1532</v>
      </c>
      <c r="G3991" s="56"/>
      <c r="H3991" s="56"/>
      <c r="I3991" s="56" t="s">
        <v>37</v>
      </c>
      <c r="J3991" s="56">
        <v>20</v>
      </c>
      <c r="K3991" s="56"/>
      <c r="L3991" s="56"/>
      <c r="M3991" s="56" t="str">
        <f t="shared" si="124"/>
        <v>TB_IFM_POS_SALES_CARD.CARDCO_CD</v>
      </c>
      <c r="N3991" s="54" t="str">
        <f t="shared" si="125"/>
        <v>POS매출카드^TB_IFM_POS_SALES_CARD^카드사코드^CARDCO_CD^^VARCHAR2^20^^</v>
      </c>
    </row>
    <row r="3992" spans="1:14" x14ac:dyDescent="0.25">
      <c r="A3992" s="56"/>
      <c r="B3992" s="56"/>
      <c r="C3992" s="56" t="s">
        <v>411</v>
      </c>
      <c r="D3992" s="56" t="s">
        <v>412</v>
      </c>
      <c r="E3992" s="56" t="s">
        <v>3218</v>
      </c>
      <c r="F3992" s="56" t="s">
        <v>3219</v>
      </c>
      <c r="G3992" s="56"/>
      <c r="H3992" s="56"/>
      <c r="I3992" s="56" t="s">
        <v>37</v>
      </c>
      <c r="J3992" s="56">
        <v>10</v>
      </c>
      <c r="K3992" s="56"/>
      <c r="L3992" s="56"/>
      <c r="M3992" s="56" t="str">
        <f t="shared" si="124"/>
        <v>TB_IFM_POS_SALES_CARD.VAN_ID</v>
      </c>
      <c r="N3992" s="54" t="str">
        <f t="shared" si="125"/>
        <v>POS매출카드^TB_IFM_POS_SALES_CARD^VANID^VAN_ID^^VARCHAR2^10^^</v>
      </c>
    </row>
    <row r="3993" spans="1:14" x14ac:dyDescent="0.25">
      <c r="A3993" s="56"/>
      <c r="B3993" s="56"/>
      <c r="C3993" s="56" t="s">
        <v>411</v>
      </c>
      <c r="D3993" s="56" t="s">
        <v>412</v>
      </c>
      <c r="E3993" s="56" t="s">
        <v>3220</v>
      </c>
      <c r="F3993" s="56" t="s">
        <v>3221</v>
      </c>
      <c r="G3993" s="56"/>
      <c r="H3993" s="56"/>
      <c r="I3993" s="56" t="s">
        <v>37</v>
      </c>
      <c r="J3993" s="56">
        <v>20</v>
      </c>
      <c r="K3993" s="56"/>
      <c r="L3993" s="56"/>
      <c r="M3993" s="56" t="str">
        <f t="shared" si="124"/>
        <v>TB_IFM_POS_SALES_CARD.ISSUER_CD</v>
      </c>
      <c r="N3993" s="54" t="str">
        <f t="shared" si="125"/>
        <v>POS매출카드^TB_IFM_POS_SALES_CARD^발급사코드^ISSUER_CD^^VARCHAR2^20^^</v>
      </c>
    </row>
    <row r="3994" spans="1:14" x14ac:dyDescent="0.25">
      <c r="A3994" s="56"/>
      <c r="B3994" s="56"/>
      <c r="C3994" s="56" t="s">
        <v>411</v>
      </c>
      <c r="D3994" s="56" t="s">
        <v>412</v>
      </c>
      <c r="E3994" s="56" t="s">
        <v>3222</v>
      </c>
      <c r="F3994" s="56" t="s">
        <v>3223</v>
      </c>
      <c r="G3994" s="56"/>
      <c r="H3994" s="56"/>
      <c r="I3994" s="56" t="s">
        <v>37</v>
      </c>
      <c r="J3994" s="56">
        <v>300</v>
      </c>
      <c r="K3994" s="56"/>
      <c r="L3994" s="56"/>
      <c r="M3994" s="56" t="str">
        <f t="shared" si="124"/>
        <v>TB_IFM_POS_SALES_CARD.ISSUER_NM</v>
      </c>
      <c r="N3994" s="54" t="str">
        <f t="shared" si="125"/>
        <v>POS매출카드^TB_IFM_POS_SALES_CARD^발급사명^ISSUER_NM^^VARCHAR2^300^^</v>
      </c>
    </row>
    <row r="3995" spans="1:14" x14ac:dyDescent="0.25">
      <c r="A3995" s="56"/>
      <c r="B3995" s="56"/>
      <c r="C3995" s="56" t="s">
        <v>411</v>
      </c>
      <c r="D3995" s="56" t="s">
        <v>412</v>
      </c>
      <c r="E3995" s="56" t="s">
        <v>3224</v>
      </c>
      <c r="F3995" s="56" t="s">
        <v>3225</v>
      </c>
      <c r="G3995" s="56"/>
      <c r="H3995" s="56"/>
      <c r="I3995" s="56" t="s">
        <v>37</v>
      </c>
      <c r="J3995" s="56">
        <v>20</v>
      </c>
      <c r="K3995" s="56"/>
      <c r="L3995" s="56"/>
      <c r="M3995" s="56" t="str">
        <f t="shared" si="124"/>
        <v>TB_IFM_POS_SALES_CARD.ACQ_CD</v>
      </c>
      <c r="N3995" s="54" t="str">
        <f t="shared" si="125"/>
        <v>POS매출카드^TB_IFM_POS_SALES_CARD^매입사코드^ACQ_CD^^VARCHAR2^20^^</v>
      </c>
    </row>
    <row r="3996" spans="1:14" x14ac:dyDescent="0.25">
      <c r="A3996" s="56"/>
      <c r="B3996" s="56"/>
      <c r="C3996" s="56" t="s">
        <v>411</v>
      </c>
      <c r="D3996" s="56" t="s">
        <v>412</v>
      </c>
      <c r="E3996" s="56" t="s">
        <v>3226</v>
      </c>
      <c r="F3996" s="56" t="s">
        <v>3227</v>
      </c>
      <c r="G3996" s="56"/>
      <c r="H3996" s="56"/>
      <c r="I3996" s="56" t="s">
        <v>37</v>
      </c>
      <c r="J3996" s="56">
        <v>300</v>
      </c>
      <c r="K3996" s="56"/>
      <c r="L3996" s="56"/>
      <c r="M3996" s="56" t="str">
        <f t="shared" si="124"/>
        <v>TB_IFM_POS_SALES_CARD.ACQ_NM</v>
      </c>
      <c r="N3996" s="54" t="str">
        <f t="shared" si="125"/>
        <v>POS매출카드^TB_IFM_POS_SALES_CARD^매입사명^ACQ_NM^^VARCHAR2^300^^</v>
      </c>
    </row>
    <row r="3997" spans="1:14" x14ac:dyDescent="0.25">
      <c r="A3997" s="56"/>
      <c r="B3997" s="56"/>
      <c r="C3997" s="56" t="s">
        <v>411</v>
      </c>
      <c r="D3997" s="56" t="s">
        <v>412</v>
      </c>
      <c r="E3997" s="56" t="s">
        <v>3173</v>
      </c>
      <c r="F3997" s="56" t="s">
        <v>3204</v>
      </c>
      <c r="G3997" s="56"/>
      <c r="H3997" s="56"/>
      <c r="I3997" s="56" t="s">
        <v>37</v>
      </c>
      <c r="J3997" s="56">
        <v>20</v>
      </c>
      <c r="K3997" s="56"/>
      <c r="L3997" s="56"/>
      <c r="M3997" s="56" t="str">
        <f t="shared" si="124"/>
        <v>TB_IFM_POS_SALES_CARD.ORI_APPR_NO</v>
      </c>
      <c r="N3997" s="54" t="str">
        <f t="shared" si="125"/>
        <v>POS매출카드^TB_IFM_POS_SALES_CARD^원승인번호^ORI_APPR_NO^^VARCHAR2^20^^</v>
      </c>
    </row>
    <row r="3998" spans="1:14" x14ac:dyDescent="0.25">
      <c r="A3998" s="56"/>
      <c r="B3998" s="56"/>
      <c r="C3998" s="56" t="s">
        <v>411</v>
      </c>
      <c r="D3998" s="56" t="s">
        <v>412</v>
      </c>
      <c r="E3998" s="56" t="s">
        <v>3171</v>
      </c>
      <c r="F3998" s="56" t="s">
        <v>3203</v>
      </c>
      <c r="G3998" s="56"/>
      <c r="H3998" s="56"/>
      <c r="I3998" s="56" t="s">
        <v>37</v>
      </c>
      <c r="J3998" s="56">
        <v>8</v>
      </c>
      <c r="K3998" s="56"/>
      <c r="L3998" s="56"/>
      <c r="M3998" s="56" t="str">
        <f t="shared" si="124"/>
        <v>TB_IFM_POS_SALES_CARD.ORI_APPR_DT</v>
      </c>
      <c r="N3998" s="54" t="str">
        <f t="shared" si="125"/>
        <v>POS매출카드^TB_IFM_POS_SALES_CARD^원승인일자^ORI_APPR_DT^^VARCHAR2^8^^</v>
      </c>
    </row>
    <row r="3999" spans="1:14" x14ac:dyDescent="0.25">
      <c r="A3999" s="56"/>
      <c r="B3999" s="56"/>
      <c r="C3999" s="56" t="s">
        <v>411</v>
      </c>
      <c r="D3999" s="56" t="s">
        <v>412</v>
      </c>
      <c r="E3999" s="56" t="s">
        <v>3228</v>
      </c>
      <c r="F3999" s="56" t="s">
        <v>3229</v>
      </c>
      <c r="G3999" s="56"/>
      <c r="H3999" s="56"/>
      <c r="I3999" s="56" t="s">
        <v>37</v>
      </c>
      <c r="J3999" s="56">
        <v>20</v>
      </c>
      <c r="K3999" s="56"/>
      <c r="L3999" s="56"/>
      <c r="M3999" s="56" t="str">
        <f t="shared" si="124"/>
        <v>TB_IFM_POS_SALES_CARD.CARDCD_CHAIN_NO</v>
      </c>
      <c r="N3999" s="54" t="str">
        <f t="shared" si="125"/>
        <v>POS매출카드^TB_IFM_POS_SALES_CARD^카드사가맹번호^CARDCD_CHAIN_NO^^VARCHAR2^20^^</v>
      </c>
    </row>
    <row r="4000" spans="1:14" x14ac:dyDescent="0.25">
      <c r="A4000" s="56"/>
      <c r="B4000" s="56"/>
      <c r="C4000" s="56" t="s">
        <v>411</v>
      </c>
      <c r="D4000" s="56" t="s">
        <v>412</v>
      </c>
      <c r="E4000" s="56" t="s">
        <v>3230</v>
      </c>
      <c r="F4000" s="56" t="s">
        <v>2868</v>
      </c>
      <c r="G4000" s="56"/>
      <c r="H4000" s="56"/>
      <c r="I4000" s="56" t="s">
        <v>37</v>
      </c>
      <c r="J4000" s="56">
        <v>3</v>
      </c>
      <c r="K4000" s="56" t="s">
        <v>52</v>
      </c>
      <c r="L4000" s="56"/>
      <c r="M4000" s="56" t="str">
        <f t="shared" si="124"/>
        <v>TB_IFM_POS_SALES_CARD.APPR_DIV_CD</v>
      </c>
      <c r="N4000" s="54" t="str">
        <f t="shared" si="125"/>
        <v>POS매출카드^TB_IFM_POS_SALES_CARD^승인구분코드^APPR_DIV_CD^^VARCHAR2^3^Y^</v>
      </c>
    </row>
    <row r="4001" spans="1:14" x14ac:dyDescent="0.25">
      <c r="A4001" s="56"/>
      <c r="B4001" s="56"/>
      <c r="C4001" s="56" t="s">
        <v>411</v>
      </c>
      <c r="D4001" s="56" t="s">
        <v>412</v>
      </c>
      <c r="E4001" s="56" t="s">
        <v>3231</v>
      </c>
      <c r="F4001" s="56" t="s">
        <v>3232</v>
      </c>
      <c r="G4001" s="56"/>
      <c r="H4001" s="56"/>
      <c r="I4001" s="56" t="s">
        <v>37</v>
      </c>
      <c r="J4001" s="56">
        <v>1</v>
      </c>
      <c r="K4001" s="56" t="s">
        <v>52</v>
      </c>
      <c r="L4001" s="56" t="s">
        <v>1496</v>
      </c>
      <c r="M4001" s="56" t="str">
        <f t="shared" si="124"/>
        <v>TB_IFM_POS_SALES_CARD.E_SIGN_USE_YN</v>
      </c>
      <c r="N4001" s="54" t="str">
        <f t="shared" si="125"/>
        <v>POS매출카드^TB_IFM_POS_SALES_CARD^전자서명사용여부(미사용)^E_SIGN_USE_YN^^VARCHAR2^1^Y^'N'</v>
      </c>
    </row>
    <row r="4002" spans="1:14" x14ac:dyDescent="0.25">
      <c r="A4002" s="56"/>
      <c r="B4002" s="56"/>
      <c r="C4002" s="56" t="s">
        <v>411</v>
      </c>
      <c r="D4002" s="56" t="s">
        <v>412</v>
      </c>
      <c r="E4002" s="56" t="s">
        <v>3233</v>
      </c>
      <c r="F4002" s="56" t="s">
        <v>3234</v>
      </c>
      <c r="G4002" s="56"/>
      <c r="H4002" s="56"/>
      <c r="I4002" s="56" t="s">
        <v>37</v>
      </c>
      <c r="J4002" s="56">
        <v>1</v>
      </c>
      <c r="K4002" s="56" t="s">
        <v>52</v>
      </c>
      <c r="L4002" s="56" t="s">
        <v>1496</v>
      </c>
      <c r="M4002" s="56" t="str">
        <f t="shared" si="124"/>
        <v>TB_IFM_POS_SALES_CARD.UNION_PAY_USE_YN</v>
      </c>
      <c r="N4002" s="54" t="str">
        <f t="shared" si="125"/>
        <v>POS매출카드^TB_IFM_POS_SALES_CARD^은련카드사용여부^UNION_PAY_USE_YN^^VARCHAR2^1^Y^'N'</v>
      </c>
    </row>
    <row r="4003" spans="1:14" x14ac:dyDescent="0.25">
      <c r="A4003" s="56"/>
      <c r="B4003" s="56"/>
      <c r="C4003" s="56" t="s">
        <v>411</v>
      </c>
      <c r="D4003" s="56" t="s">
        <v>412</v>
      </c>
      <c r="E4003" s="56" t="s">
        <v>53</v>
      </c>
      <c r="F4003" s="56" t="s">
        <v>54</v>
      </c>
      <c r="G4003" s="56"/>
      <c r="H4003" s="56"/>
      <c r="I4003" s="56" t="s">
        <v>37</v>
      </c>
      <c r="J4003" s="56">
        <v>14</v>
      </c>
      <c r="K4003" s="56" t="s">
        <v>52</v>
      </c>
      <c r="L4003" s="56"/>
      <c r="M4003" s="56" t="str">
        <f t="shared" si="124"/>
        <v>TB_IFM_POS_SALES_CARD.REG_DTM</v>
      </c>
      <c r="N4003" s="54" t="str">
        <f t="shared" si="125"/>
        <v>POS매출카드^TB_IFM_POS_SALES_CARD^등록일시^REG_DTM^^VARCHAR2^14^Y^</v>
      </c>
    </row>
    <row r="4004" spans="1:14" x14ac:dyDescent="0.25">
      <c r="A4004" s="56"/>
      <c r="B4004" s="56"/>
      <c r="C4004" s="56" t="s">
        <v>411</v>
      </c>
      <c r="D4004" s="56" t="s">
        <v>412</v>
      </c>
      <c r="E4004" s="56" t="s">
        <v>55</v>
      </c>
      <c r="F4004" s="56" t="s">
        <v>56</v>
      </c>
      <c r="G4004" s="56"/>
      <c r="H4004" s="56"/>
      <c r="I4004" s="56" t="s">
        <v>37</v>
      </c>
      <c r="J4004" s="56">
        <v>32</v>
      </c>
      <c r="K4004" s="56" t="s">
        <v>52</v>
      </c>
      <c r="L4004" s="56"/>
      <c r="M4004" s="56" t="str">
        <f t="shared" si="124"/>
        <v>TB_IFM_POS_SALES_CARD.REGR_ID</v>
      </c>
      <c r="N4004" s="54" t="str">
        <f t="shared" si="125"/>
        <v>POS매출카드^TB_IFM_POS_SALES_CARD^등록자ID^REGR_ID^^VARCHAR2^32^Y^</v>
      </c>
    </row>
    <row r="4005" spans="1:14" x14ac:dyDescent="0.25">
      <c r="A4005" s="56"/>
      <c r="B4005" s="56"/>
      <c r="C4005" s="56" t="s">
        <v>411</v>
      </c>
      <c r="D4005" s="56" t="s">
        <v>412</v>
      </c>
      <c r="E4005" s="56" t="s">
        <v>57</v>
      </c>
      <c r="F4005" s="56" t="s">
        <v>58</v>
      </c>
      <c r="G4005" s="56"/>
      <c r="H4005" s="56"/>
      <c r="I4005" s="56" t="s">
        <v>37</v>
      </c>
      <c r="J4005" s="56">
        <v>14</v>
      </c>
      <c r="K4005" s="56" t="s">
        <v>52</v>
      </c>
      <c r="L4005" s="56"/>
      <c r="M4005" s="56" t="str">
        <f t="shared" si="124"/>
        <v>TB_IFM_POS_SALES_CARD.MOD_DTM</v>
      </c>
      <c r="N4005" s="54" t="str">
        <f t="shared" si="125"/>
        <v>POS매출카드^TB_IFM_POS_SALES_CARD^수정일시^MOD_DTM^^VARCHAR2^14^Y^</v>
      </c>
    </row>
    <row r="4006" spans="1:14" x14ac:dyDescent="0.25">
      <c r="A4006" s="56"/>
      <c r="B4006" s="56"/>
      <c r="C4006" s="56" t="s">
        <v>411</v>
      </c>
      <c r="D4006" s="56" t="s">
        <v>412</v>
      </c>
      <c r="E4006" s="56" t="s">
        <v>59</v>
      </c>
      <c r="F4006" s="56" t="s">
        <v>60</v>
      </c>
      <c r="G4006" s="56"/>
      <c r="H4006" s="56"/>
      <c r="I4006" s="56" t="s">
        <v>37</v>
      </c>
      <c r="J4006" s="56">
        <v>32</v>
      </c>
      <c r="K4006" s="56" t="s">
        <v>52</v>
      </c>
      <c r="L4006" s="56"/>
      <c r="M4006" s="56" t="str">
        <f t="shared" si="124"/>
        <v>TB_IFM_POS_SALES_CARD.MODR_ID</v>
      </c>
      <c r="N4006" s="54" t="str">
        <f t="shared" si="125"/>
        <v>POS매출카드^TB_IFM_POS_SALES_CARD^수정자ID^MODR_ID^^VARCHAR2^32^Y^</v>
      </c>
    </row>
    <row r="4007" spans="1:14" x14ac:dyDescent="0.25">
      <c r="A4007" s="56"/>
      <c r="B4007" s="56"/>
      <c r="C4007" s="56" t="s">
        <v>413</v>
      </c>
      <c r="D4007" s="56" t="s">
        <v>414</v>
      </c>
      <c r="E4007" s="56" t="s">
        <v>477</v>
      </c>
      <c r="F4007" s="56" t="s">
        <v>479</v>
      </c>
      <c r="G4007" s="56" t="s">
        <v>52</v>
      </c>
      <c r="H4007" s="56"/>
      <c r="I4007" s="56" t="s">
        <v>37</v>
      </c>
      <c r="J4007" s="56">
        <v>8</v>
      </c>
      <c r="K4007" s="56" t="s">
        <v>52</v>
      </c>
      <c r="L4007" s="56"/>
      <c r="M4007" s="56" t="str">
        <f t="shared" si="124"/>
        <v>TB_IFM_POS_SALES_CARD_OPT.SALES_DT</v>
      </c>
      <c r="N4007" s="54" t="str">
        <f t="shared" si="125"/>
        <v>POS매출카드임의등록^TB_IFM_POS_SALES_CARD_OPT^매출일자^SALES_DT^Y^VARCHAR2^8^Y^</v>
      </c>
    </row>
    <row r="4008" spans="1:14" x14ac:dyDescent="0.25">
      <c r="A4008" s="56"/>
      <c r="B4008" s="56"/>
      <c r="C4008" s="56" t="s">
        <v>413</v>
      </c>
      <c r="D4008" s="56" t="s">
        <v>414</v>
      </c>
      <c r="E4008" s="56" t="s">
        <v>472</v>
      </c>
      <c r="F4008" s="56" t="s">
        <v>64</v>
      </c>
      <c r="G4008" s="56" t="s">
        <v>52</v>
      </c>
      <c r="H4008" s="56"/>
      <c r="I4008" s="56" t="s">
        <v>37</v>
      </c>
      <c r="J4008" s="56">
        <v>10</v>
      </c>
      <c r="K4008" s="56" t="s">
        <v>52</v>
      </c>
      <c r="L4008" s="56"/>
      <c r="M4008" s="56" t="str">
        <f t="shared" si="124"/>
        <v>TB_IFM_POS_SALES_CARD_OPT.SHOP_CD</v>
      </c>
      <c r="N4008" s="54" t="str">
        <f t="shared" si="125"/>
        <v>POS매출카드임의등록^TB_IFM_POS_SALES_CARD_OPT^매장코드^SHOP_CD^Y^VARCHAR2^10^Y^</v>
      </c>
    </row>
    <row r="4009" spans="1:14" x14ac:dyDescent="0.25">
      <c r="A4009" s="56"/>
      <c r="B4009" s="56"/>
      <c r="C4009" s="56" t="s">
        <v>413</v>
      </c>
      <c r="D4009" s="56" t="s">
        <v>414</v>
      </c>
      <c r="E4009" s="56" t="s">
        <v>480</v>
      </c>
      <c r="F4009" s="56" t="s">
        <v>481</v>
      </c>
      <c r="G4009" s="56" t="s">
        <v>52</v>
      </c>
      <c r="H4009" s="56"/>
      <c r="I4009" s="56" t="s">
        <v>37</v>
      </c>
      <c r="J4009" s="56">
        <v>2</v>
      </c>
      <c r="K4009" s="56" t="s">
        <v>52</v>
      </c>
      <c r="L4009" s="56"/>
      <c r="M4009" s="56" t="str">
        <f t="shared" si="124"/>
        <v>TB_IFM_POS_SALES_CARD_OPT.POS_NO</v>
      </c>
      <c r="N4009" s="54" t="str">
        <f t="shared" si="125"/>
        <v>POS매출카드임의등록^TB_IFM_POS_SALES_CARD_OPT^POS번호^POS_NO^Y^VARCHAR2^2^Y^</v>
      </c>
    </row>
    <row r="4010" spans="1:14" x14ac:dyDescent="0.25">
      <c r="A4010" s="56"/>
      <c r="B4010" s="56"/>
      <c r="C4010" s="56" t="s">
        <v>413</v>
      </c>
      <c r="D4010" s="56" t="s">
        <v>414</v>
      </c>
      <c r="E4010" s="56" t="s">
        <v>478</v>
      </c>
      <c r="F4010" s="56" t="s">
        <v>482</v>
      </c>
      <c r="G4010" s="56" t="s">
        <v>52</v>
      </c>
      <c r="H4010" s="56"/>
      <c r="I4010" s="56" t="s">
        <v>37</v>
      </c>
      <c r="J4010" s="56">
        <v>4</v>
      </c>
      <c r="K4010" s="56" t="s">
        <v>52</v>
      </c>
      <c r="L4010" s="56"/>
      <c r="M4010" s="56" t="str">
        <f t="shared" si="124"/>
        <v>TB_IFM_POS_SALES_CARD_OPT.BILL_NO</v>
      </c>
      <c r="N4010" s="54" t="str">
        <f t="shared" si="125"/>
        <v>POS매출카드임의등록^TB_IFM_POS_SALES_CARD_OPT^영수증번호^BILL_NO^Y^VARCHAR2^4^Y^</v>
      </c>
    </row>
    <row r="4011" spans="1:14" x14ac:dyDescent="0.25">
      <c r="A4011" s="56"/>
      <c r="B4011" s="56"/>
      <c r="C4011" s="56" t="s">
        <v>413</v>
      </c>
      <c r="D4011" s="56" t="s">
        <v>414</v>
      </c>
      <c r="E4011" s="56" t="s">
        <v>783</v>
      </c>
      <c r="F4011" s="56" t="s">
        <v>784</v>
      </c>
      <c r="G4011" s="56" t="s">
        <v>52</v>
      </c>
      <c r="H4011" s="56"/>
      <c r="I4011" s="56" t="s">
        <v>37</v>
      </c>
      <c r="J4011" s="56">
        <v>4</v>
      </c>
      <c r="K4011" s="56" t="s">
        <v>52</v>
      </c>
      <c r="L4011" s="56"/>
      <c r="M4011" s="56" t="str">
        <f t="shared" si="124"/>
        <v>TB_IFM_POS_SALES_CARD_OPT.LINE_NO</v>
      </c>
      <c r="N4011" s="54" t="str">
        <f t="shared" si="125"/>
        <v>POS매출카드임의등록^TB_IFM_POS_SALES_CARD_OPT^라인번호^LINE_NO^Y^VARCHAR2^4^Y^</v>
      </c>
    </row>
    <row r="4012" spans="1:14" x14ac:dyDescent="0.25">
      <c r="A4012" s="56"/>
      <c r="B4012" s="56"/>
      <c r="C4012" s="56" t="s">
        <v>413</v>
      </c>
      <c r="D4012" s="56" t="s">
        <v>414</v>
      </c>
      <c r="E4012" s="56" t="s">
        <v>2371</v>
      </c>
      <c r="F4012" s="56" t="s">
        <v>2372</v>
      </c>
      <c r="G4012" s="56"/>
      <c r="H4012" s="56"/>
      <c r="I4012" s="56" t="s">
        <v>37</v>
      </c>
      <c r="J4012" s="56">
        <v>3</v>
      </c>
      <c r="K4012" s="56" t="s">
        <v>52</v>
      </c>
      <c r="L4012" s="56"/>
      <c r="M4012" s="56" t="str">
        <f t="shared" si="124"/>
        <v>TB_IFM_POS_SALES_CARD_OPT.SALES_DIV_CD</v>
      </c>
      <c r="N4012" s="54" t="str">
        <f t="shared" si="125"/>
        <v>POS매출카드임의등록^TB_IFM_POS_SALES_CARD_OPT^매출구분코드^SALES_DIV_CD^^VARCHAR2^3^Y^</v>
      </c>
    </row>
    <row r="4013" spans="1:14" x14ac:dyDescent="0.25">
      <c r="A4013" s="56"/>
      <c r="B4013" s="56"/>
      <c r="C4013" s="56" t="s">
        <v>413</v>
      </c>
      <c r="D4013" s="56" t="s">
        <v>414</v>
      </c>
      <c r="E4013" s="56" t="s">
        <v>1531</v>
      </c>
      <c r="F4013" s="56" t="s">
        <v>1532</v>
      </c>
      <c r="G4013" s="56"/>
      <c r="H4013" s="56"/>
      <c r="I4013" s="56" t="s">
        <v>37</v>
      </c>
      <c r="J4013" s="56">
        <v>20</v>
      </c>
      <c r="K4013" s="56" t="s">
        <v>52</v>
      </c>
      <c r="L4013" s="56"/>
      <c r="M4013" s="56" t="str">
        <f t="shared" si="124"/>
        <v>TB_IFM_POS_SALES_CARD_OPT.CARDCO_CD</v>
      </c>
      <c r="N4013" s="54" t="str">
        <f t="shared" si="125"/>
        <v>POS매출카드임의등록^TB_IFM_POS_SALES_CARD_OPT^카드사코드^CARDCO_CD^^VARCHAR2^20^Y^</v>
      </c>
    </row>
    <row r="4014" spans="1:14" x14ac:dyDescent="0.25">
      <c r="A4014" s="56"/>
      <c r="B4014" s="56"/>
      <c r="C4014" s="56" t="s">
        <v>413</v>
      </c>
      <c r="D4014" s="56" t="s">
        <v>414</v>
      </c>
      <c r="E4014" s="56" t="s">
        <v>442</v>
      </c>
      <c r="F4014" s="56" t="s">
        <v>443</v>
      </c>
      <c r="G4014" s="56"/>
      <c r="H4014" s="56"/>
      <c r="I4014" s="56" t="s">
        <v>37</v>
      </c>
      <c r="J4014" s="56">
        <v>2000</v>
      </c>
      <c r="K4014" s="56" t="s">
        <v>52</v>
      </c>
      <c r="L4014" s="56"/>
      <c r="M4014" s="56" t="str">
        <f t="shared" si="124"/>
        <v>TB_IFM_POS_SALES_CARD_OPT.CARD_NO</v>
      </c>
      <c r="N4014" s="54" t="str">
        <f t="shared" si="125"/>
        <v>POS매출카드임의등록^TB_IFM_POS_SALES_CARD_OPT^카드번호^CARD_NO^^VARCHAR2^2000^Y^</v>
      </c>
    </row>
    <row r="4015" spans="1:14" x14ac:dyDescent="0.25">
      <c r="A4015" s="56"/>
      <c r="B4015" s="56"/>
      <c r="C4015" s="56" t="s">
        <v>413</v>
      </c>
      <c r="D4015" s="56" t="s">
        <v>414</v>
      </c>
      <c r="E4015" s="56" t="s">
        <v>3162</v>
      </c>
      <c r="F4015" s="56" t="s">
        <v>3163</v>
      </c>
      <c r="G4015" s="56"/>
      <c r="H4015" s="56"/>
      <c r="I4015" s="56" t="s">
        <v>110</v>
      </c>
      <c r="J4015" s="56" t="s">
        <v>476</v>
      </c>
      <c r="K4015" s="56" t="s">
        <v>52</v>
      </c>
      <c r="L4015" s="56">
        <v>0</v>
      </c>
      <c r="M4015" s="56" t="str">
        <f t="shared" si="124"/>
        <v>TB_IFM_POS_SALES_CARD_OPT.APPR_AMT</v>
      </c>
      <c r="N4015" s="54" t="str">
        <f t="shared" si="125"/>
        <v>POS매출카드임의등록^TB_IFM_POS_SALES_CARD_OPT^승인금액^APPR_AMT^^NUMBER^20,5^Y^0</v>
      </c>
    </row>
    <row r="4016" spans="1:14" x14ac:dyDescent="0.25">
      <c r="A4016" s="56"/>
      <c r="B4016" s="56"/>
      <c r="C4016" s="56" t="s">
        <v>413</v>
      </c>
      <c r="D4016" s="56" t="s">
        <v>414</v>
      </c>
      <c r="E4016" s="56" t="s">
        <v>53</v>
      </c>
      <c r="F4016" s="56" t="s">
        <v>54</v>
      </c>
      <c r="G4016" s="56"/>
      <c r="H4016" s="56"/>
      <c r="I4016" s="56" t="s">
        <v>37</v>
      </c>
      <c r="J4016" s="56">
        <v>14</v>
      </c>
      <c r="K4016" s="56" t="s">
        <v>52</v>
      </c>
      <c r="L4016" s="56"/>
      <c r="M4016" s="56" t="str">
        <f t="shared" si="124"/>
        <v>TB_IFM_POS_SALES_CARD_OPT.REG_DTM</v>
      </c>
      <c r="N4016" s="54" t="str">
        <f t="shared" si="125"/>
        <v>POS매출카드임의등록^TB_IFM_POS_SALES_CARD_OPT^등록일시^REG_DTM^^VARCHAR2^14^Y^</v>
      </c>
    </row>
    <row r="4017" spans="1:14" x14ac:dyDescent="0.25">
      <c r="A4017" s="56"/>
      <c r="B4017" s="56"/>
      <c r="C4017" s="56" t="s">
        <v>413</v>
      </c>
      <c r="D4017" s="56" t="s">
        <v>414</v>
      </c>
      <c r="E4017" s="56" t="s">
        <v>55</v>
      </c>
      <c r="F4017" s="56" t="s">
        <v>56</v>
      </c>
      <c r="G4017" s="56"/>
      <c r="H4017" s="56"/>
      <c r="I4017" s="56" t="s">
        <v>37</v>
      </c>
      <c r="J4017" s="56">
        <v>32</v>
      </c>
      <c r="K4017" s="56" t="s">
        <v>52</v>
      </c>
      <c r="L4017" s="56"/>
      <c r="M4017" s="56" t="str">
        <f t="shared" ref="M4017:M4080" si="126">CONCATENATE(D4017,".",F4017)</f>
        <v>TB_IFM_POS_SALES_CARD_OPT.REGR_ID</v>
      </c>
      <c r="N4017" s="54" t="str">
        <f t="shared" si="125"/>
        <v>POS매출카드임의등록^TB_IFM_POS_SALES_CARD_OPT^등록자ID^REGR_ID^^VARCHAR2^32^Y^</v>
      </c>
    </row>
    <row r="4018" spans="1:14" x14ac:dyDescent="0.25">
      <c r="A4018" s="56"/>
      <c r="B4018" s="56"/>
      <c r="C4018" s="56" t="s">
        <v>413</v>
      </c>
      <c r="D4018" s="56" t="s">
        <v>414</v>
      </c>
      <c r="E4018" s="56" t="s">
        <v>57</v>
      </c>
      <c r="F4018" s="56" t="s">
        <v>58</v>
      </c>
      <c r="G4018" s="56"/>
      <c r="H4018" s="56"/>
      <c r="I4018" s="56" t="s">
        <v>37</v>
      </c>
      <c r="J4018" s="56">
        <v>14</v>
      </c>
      <c r="K4018" s="56" t="s">
        <v>52</v>
      </c>
      <c r="L4018" s="56"/>
      <c r="M4018" s="56" t="str">
        <f t="shared" si="126"/>
        <v>TB_IFM_POS_SALES_CARD_OPT.MOD_DTM</v>
      </c>
      <c r="N4018" s="54" t="str">
        <f t="shared" si="125"/>
        <v>POS매출카드임의등록^TB_IFM_POS_SALES_CARD_OPT^수정일시^MOD_DTM^^VARCHAR2^14^Y^</v>
      </c>
    </row>
    <row r="4019" spans="1:14" x14ac:dyDescent="0.25">
      <c r="A4019" s="56"/>
      <c r="B4019" s="56"/>
      <c r="C4019" s="56" t="s">
        <v>413</v>
      </c>
      <c r="D4019" s="56" t="s">
        <v>414</v>
      </c>
      <c r="E4019" s="56" t="s">
        <v>59</v>
      </c>
      <c r="F4019" s="56" t="s">
        <v>60</v>
      </c>
      <c r="G4019" s="56"/>
      <c r="H4019" s="56"/>
      <c r="I4019" s="56" t="s">
        <v>37</v>
      </c>
      <c r="J4019" s="56">
        <v>32</v>
      </c>
      <c r="K4019" s="56" t="s">
        <v>52</v>
      </c>
      <c r="L4019" s="56"/>
      <c r="M4019" s="56" t="str">
        <f t="shared" si="126"/>
        <v>TB_IFM_POS_SALES_CARD_OPT.MODR_ID</v>
      </c>
      <c r="N4019" s="54" t="str">
        <f t="shared" si="125"/>
        <v>POS매출카드임의등록^TB_IFM_POS_SALES_CARD_OPT^수정자ID^MODR_ID^^VARCHAR2^32^Y^</v>
      </c>
    </row>
    <row r="4020" spans="1:14" x14ac:dyDescent="0.25">
      <c r="A4020" s="56"/>
      <c r="B4020" s="56"/>
      <c r="C4020" s="56" t="s">
        <v>421</v>
      </c>
      <c r="D4020" s="56" t="s">
        <v>422</v>
      </c>
      <c r="E4020" s="56" t="s">
        <v>477</v>
      </c>
      <c r="F4020" s="56" t="s">
        <v>479</v>
      </c>
      <c r="G4020" s="56" t="s">
        <v>52</v>
      </c>
      <c r="H4020" s="56"/>
      <c r="I4020" s="56" t="s">
        <v>37</v>
      </c>
      <c r="J4020" s="56">
        <v>8</v>
      </c>
      <c r="K4020" s="56" t="s">
        <v>52</v>
      </c>
      <c r="L4020" s="56"/>
      <c r="M4020" s="56" t="str">
        <f t="shared" si="126"/>
        <v>TB_IFM_POS_SALES_PROM.SALES_DT</v>
      </c>
      <c r="N4020" s="54" t="str">
        <f t="shared" si="125"/>
        <v>POS매출프로모션^TB_IFM_POS_SALES_PROM^매출일자^SALES_DT^Y^VARCHAR2^8^Y^</v>
      </c>
    </row>
    <row r="4021" spans="1:14" x14ac:dyDescent="0.25">
      <c r="A4021" s="56"/>
      <c r="B4021" s="56"/>
      <c r="C4021" s="56" t="s">
        <v>421</v>
      </c>
      <c r="D4021" s="56" t="s">
        <v>422</v>
      </c>
      <c r="E4021" s="56" t="s">
        <v>472</v>
      </c>
      <c r="F4021" s="56" t="s">
        <v>64</v>
      </c>
      <c r="G4021" s="56" t="s">
        <v>52</v>
      </c>
      <c r="H4021" s="56"/>
      <c r="I4021" s="56" t="s">
        <v>37</v>
      </c>
      <c r="J4021" s="56">
        <v>10</v>
      </c>
      <c r="K4021" s="56" t="s">
        <v>52</v>
      </c>
      <c r="L4021" s="56"/>
      <c r="M4021" s="56" t="str">
        <f t="shared" si="126"/>
        <v>TB_IFM_POS_SALES_PROM.SHOP_CD</v>
      </c>
      <c r="N4021" s="54" t="str">
        <f t="shared" si="125"/>
        <v>POS매출프로모션^TB_IFM_POS_SALES_PROM^매장코드^SHOP_CD^Y^VARCHAR2^10^Y^</v>
      </c>
    </row>
    <row r="4022" spans="1:14" x14ac:dyDescent="0.25">
      <c r="A4022" s="56"/>
      <c r="B4022" s="56"/>
      <c r="C4022" s="56" t="s">
        <v>421</v>
      </c>
      <c r="D4022" s="56" t="s">
        <v>422</v>
      </c>
      <c r="E4022" s="56" t="s">
        <v>480</v>
      </c>
      <c r="F4022" s="56" t="s">
        <v>481</v>
      </c>
      <c r="G4022" s="56" t="s">
        <v>52</v>
      </c>
      <c r="H4022" s="56"/>
      <c r="I4022" s="56" t="s">
        <v>37</v>
      </c>
      <c r="J4022" s="56">
        <v>2</v>
      </c>
      <c r="K4022" s="56" t="s">
        <v>52</v>
      </c>
      <c r="L4022" s="56"/>
      <c r="M4022" s="56" t="str">
        <f t="shared" si="126"/>
        <v>TB_IFM_POS_SALES_PROM.POS_NO</v>
      </c>
      <c r="N4022" s="54" t="str">
        <f t="shared" si="125"/>
        <v>POS매출프로모션^TB_IFM_POS_SALES_PROM^POS번호^POS_NO^Y^VARCHAR2^2^Y^</v>
      </c>
    </row>
    <row r="4023" spans="1:14" x14ac:dyDescent="0.25">
      <c r="A4023" s="56"/>
      <c r="B4023" s="56"/>
      <c r="C4023" s="56" t="s">
        <v>421</v>
      </c>
      <c r="D4023" s="56" t="s">
        <v>422</v>
      </c>
      <c r="E4023" s="56" t="s">
        <v>478</v>
      </c>
      <c r="F4023" s="56" t="s">
        <v>482</v>
      </c>
      <c r="G4023" s="56" t="s">
        <v>52</v>
      </c>
      <c r="H4023" s="56"/>
      <c r="I4023" s="56" t="s">
        <v>37</v>
      </c>
      <c r="J4023" s="56">
        <v>4</v>
      </c>
      <c r="K4023" s="56" t="s">
        <v>52</v>
      </c>
      <c r="L4023" s="56"/>
      <c r="M4023" s="56" t="str">
        <f t="shared" si="126"/>
        <v>TB_IFM_POS_SALES_PROM.BILL_NO</v>
      </c>
      <c r="N4023" s="54" t="str">
        <f t="shared" si="125"/>
        <v>POS매출프로모션^TB_IFM_POS_SALES_PROM^영수증번호^BILL_NO^Y^VARCHAR2^4^Y^</v>
      </c>
    </row>
    <row r="4024" spans="1:14" x14ac:dyDescent="0.25">
      <c r="A4024" s="56"/>
      <c r="B4024" s="56"/>
      <c r="C4024" s="56" t="s">
        <v>421</v>
      </c>
      <c r="D4024" s="56" t="s">
        <v>422</v>
      </c>
      <c r="E4024" s="56" t="s">
        <v>783</v>
      </c>
      <c r="F4024" s="56" t="s">
        <v>784</v>
      </c>
      <c r="G4024" s="56" t="s">
        <v>52</v>
      </c>
      <c r="H4024" s="56"/>
      <c r="I4024" s="56" t="s">
        <v>37</v>
      </c>
      <c r="J4024" s="56">
        <v>4</v>
      </c>
      <c r="K4024" s="56" t="s">
        <v>52</v>
      </c>
      <c r="L4024" s="56"/>
      <c r="M4024" s="56" t="str">
        <f t="shared" si="126"/>
        <v>TB_IFM_POS_SALES_PROM.LINE_NO</v>
      </c>
      <c r="N4024" s="54" t="str">
        <f t="shared" si="125"/>
        <v>POS매출프로모션^TB_IFM_POS_SALES_PROM^라인번호^LINE_NO^Y^VARCHAR2^4^Y^</v>
      </c>
    </row>
    <row r="4025" spans="1:14" x14ac:dyDescent="0.25">
      <c r="A4025" s="56"/>
      <c r="B4025" s="56"/>
      <c r="C4025" s="56" t="s">
        <v>421</v>
      </c>
      <c r="D4025" s="56" t="s">
        <v>422</v>
      </c>
      <c r="E4025" s="56" t="s">
        <v>765</v>
      </c>
      <c r="F4025" s="56" t="s">
        <v>766</v>
      </c>
      <c r="G4025" s="56" t="s">
        <v>52</v>
      </c>
      <c r="H4025" s="56"/>
      <c r="I4025" s="56" t="s">
        <v>37</v>
      </c>
      <c r="J4025" s="56">
        <v>6</v>
      </c>
      <c r="K4025" s="56" t="s">
        <v>52</v>
      </c>
      <c r="L4025" s="56"/>
      <c r="M4025" s="56" t="str">
        <f t="shared" si="126"/>
        <v>TB_IFM_POS_SALES_PROM.PROM_CD</v>
      </c>
      <c r="N4025" s="54" t="str">
        <f t="shared" si="125"/>
        <v>POS매출프로모션^TB_IFM_POS_SALES_PROM^프로모션코드^PROM_CD^Y^VARCHAR2^6^Y^</v>
      </c>
    </row>
    <row r="4026" spans="1:14" x14ac:dyDescent="0.25">
      <c r="A4026" s="56"/>
      <c r="B4026" s="56"/>
      <c r="C4026" s="56" t="s">
        <v>421</v>
      </c>
      <c r="D4026" s="56" t="s">
        <v>422</v>
      </c>
      <c r="E4026" s="56" t="s">
        <v>2371</v>
      </c>
      <c r="F4026" s="56" t="s">
        <v>2372</v>
      </c>
      <c r="G4026" s="56"/>
      <c r="H4026" s="56"/>
      <c r="I4026" s="56" t="s">
        <v>37</v>
      </c>
      <c r="J4026" s="56">
        <v>3</v>
      </c>
      <c r="K4026" s="56" t="s">
        <v>52</v>
      </c>
      <c r="L4026" s="56"/>
      <c r="M4026" s="56" t="str">
        <f t="shared" si="126"/>
        <v>TB_IFM_POS_SALES_PROM.SALES_DIV_CD</v>
      </c>
      <c r="N4026" s="54" t="str">
        <f t="shared" si="125"/>
        <v>POS매출프로모션^TB_IFM_POS_SALES_PROM^매출구분코드^SALES_DIV_CD^^VARCHAR2^3^Y^</v>
      </c>
    </row>
    <row r="4027" spans="1:14" x14ac:dyDescent="0.25">
      <c r="A4027" s="56"/>
      <c r="B4027" s="56"/>
      <c r="C4027" s="56" t="s">
        <v>421</v>
      </c>
      <c r="D4027" s="56" t="s">
        <v>422</v>
      </c>
      <c r="E4027" s="56" t="s">
        <v>485</v>
      </c>
      <c r="F4027" s="56" t="s">
        <v>492</v>
      </c>
      <c r="G4027" s="56"/>
      <c r="H4027" s="56"/>
      <c r="I4027" s="56" t="s">
        <v>110</v>
      </c>
      <c r="J4027" s="56" t="s">
        <v>476</v>
      </c>
      <c r="K4027" s="56" t="s">
        <v>52</v>
      </c>
      <c r="L4027" s="56">
        <v>0</v>
      </c>
      <c r="M4027" s="56" t="str">
        <f t="shared" si="126"/>
        <v>TB_IFM_POS_SALES_PROM.SALES_TOT_AMT</v>
      </c>
      <c r="N4027" s="54" t="str">
        <f t="shared" si="125"/>
        <v>POS매출프로모션^TB_IFM_POS_SALES_PROM^매출총금액^SALES_TOT_AMT^^NUMBER^20,5^Y^0</v>
      </c>
    </row>
    <row r="4028" spans="1:14" x14ac:dyDescent="0.25">
      <c r="A4028" s="56"/>
      <c r="B4028" s="56"/>
      <c r="C4028" s="56" t="s">
        <v>421</v>
      </c>
      <c r="D4028" s="56" t="s">
        <v>422</v>
      </c>
      <c r="E4028" s="56" t="s">
        <v>486</v>
      </c>
      <c r="F4028" s="56" t="s">
        <v>493</v>
      </c>
      <c r="G4028" s="56"/>
      <c r="H4028" s="56"/>
      <c r="I4028" s="56" t="s">
        <v>110</v>
      </c>
      <c r="J4028" s="56" t="s">
        <v>476</v>
      </c>
      <c r="K4028" s="56" t="s">
        <v>52</v>
      </c>
      <c r="L4028" s="56">
        <v>0</v>
      </c>
      <c r="M4028" s="56" t="str">
        <f t="shared" si="126"/>
        <v>TB_IFM_POS_SALES_PROM.SALES_AMT</v>
      </c>
      <c r="N4028" s="54" t="str">
        <f t="shared" si="125"/>
        <v>POS매출프로모션^TB_IFM_POS_SALES_PROM^매출금액^SALES_AMT^^NUMBER^20,5^Y^0</v>
      </c>
    </row>
    <row r="4029" spans="1:14" x14ac:dyDescent="0.25">
      <c r="A4029" s="56"/>
      <c r="B4029" s="56"/>
      <c r="C4029" s="56" t="s">
        <v>421</v>
      </c>
      <c r="D4029" s="56" t="s">
        <v>422</v>
      </c>
      <c r="E4029" s="56" t="s">
        <v>488</v>
      </c>
      <c r="F4029" s="56" t="s">
        <v>495</v>
      </c>
      <c r="G4029" s="56"/>
      <c r="H4029" s="56"/>
      <c r="I4029" s="56" t="s">
        <v>110</v>
      </c>
      <c r="J4029" s="56" t="s">
        <v>476</v>
      </c>
      <c r="K4029" s="56" t="s">
        <v>52</v>
      </c>
      <c r="L4029" s="56">
        <v>0</v>
      </c>
      <c r="M4029" s="56" t="str">
        <f t="shared" si="126"/>
        <v>TB_IFM_POS_SALES_PROM.DC_AMT</v>
      </c>
      <c r="N4029" s="54" t="str">
        <f t="shared" si="125"/>
        <v>POS매출프로모션^TB_IFM_POS_SALES_PROM^할인금액^DC_AMT^^NUMBER^20,5^Y^0</v>
      </c>
    </row>
    <row r="4030" spans="1:14" x14ac:dyDescent="0.25">
      <c r="A4030" s="56"/>
      <c r="B4030" s="56"/>
      <c r="C4030" s="56" t="s">
        <v>421</v>
      </c>
      <c r="D4030" s="56" t="s">
        <v>422</v>
      </c>
      <c r="E4030" s="56" t="s">
        <v>489</v>
      </c>
      <c r="F4030" s="56" t="s">
        <v>496</v>
      </c>
      <c r="G4030" s="56"/>
      <c r="H4030" s="56"/>
      <c r="I4030" s="56" t="s">
        <v>110</v>
      </c>
      <c r="J4030" s="56" t="s">
        <v>476</v>
      </c>
      <c r="K4030" s="56" t="s">
        <v>52</v>
      </c>
      <c r="L4030" s="56">
        <v>0</v>
      </c>
      <c r="M4030" s="56" t="str">
        <f t="shared" si="126"/>
        <v>TB_IFM_POS_SALES_PROM.PROM_DC_AMT</v>
      </c>
      <c r="N4030" s="54" t="str">
        <f t="shared" si="125"/>
        <v>POS매출프로모션^TB_IFM_POS_SALES_PROM^프로모션할인금액^PROM_DC_AMT^^NUMBER^20,5^Y^0</v>
      </c>
    </row>
    <row r="4031" spans="1:14" x14ac:dyDescent="0.25">
      <c r="A4031" s="56"/>
      <c r="B4031" s="56"/>
      <c r="C4031" s="56" t="s">
        <v>421</v>
      </c>
      <c r="D4031" s="56" t="s">
        <v>422</v>
      </c>
      <c r="E4031" s="56" t="s">
        <v>644</v>
      </c>
      <c r="F4031" s="56" t="s">
        <v>565</v>
      </c>
      <c r="G4031" s="56"/>
      <c r="H4031" s="56"/>
      <c r="I4031" s="56" t="s">
        <v>110</v>
      </c>
      <c r="J4031" s="56" t="s">
        <v>476</v>
      </c>
      <c r="K4031" s="56" t="s">
        <v>52</v>
      </c>
      <c r="L4031" s="56">
        <v>0</v>
      </c>
      <c r="M4031" s="56" t="str">
        <f t="shared" si="126"/>
        <v>TB_IFM_POS_SALES_PROM.COUP_DC_AMT</v>
      </c>
      <c r="N4031" s="54" t="str">
        <f t="shared" si="125"/>
        <v>POS매출프로모션^TB_IFM_POS_SALES_PROM^쿠폰할인금액^COUP_DC_AMT^^NUMBER^20,5^Y^0</v>
      </c>
    </row>
    <row r="4032" spans="1:14" x14ac:dyDescent="0.25">
      <c r="A4032" s="56"/>
      <c r="B4032" s="56"/>
      <c r="C4032" s="56" t="s">
        <v>421</v>
      </c>
      <c r="D4032" s="56" t="s">
        <v>422</v>
      </c>
      <c r="E4032" s="56" t="s">
        <v>487</v>
      </c>
      <c r="F4032" s="56" t="s">
        <v>494</v>
      </c>
      <c r="G4032" s="56"/>
      <c r="H4032" s="56"/>
      <c r="I4032" s="56" t="s">
        <v>110</v>
      </c>
      <c r="J4032" s="56" t="s">
        <v>476</v>
      </c>
      <c r="K4032" s="56" t="s">
        <v>52</v>
      </c>
      <c r="L4032" s="56">
        <v>0</v>
      </c>
      <c r="M4032" s="56" t="str">
        <f t="shared" si="126"/>
        <v>TB_IFM_POS_SALES_PROM.SALES_SUPP_AMT</v>
      </c>
      <c r="N4032" s="54" t="str">
        <f t="shared" si="125"/>
        <v>POS매출프로모션^TB_IFM_POS_SALES_PROM^매출공급금액^SALES_SUPP_AMT^^NUMBER^20,5^Y^0</v>
      </c>
    </row>
    <row r="4033" spans="1:14" x14ac:dyDescent="0.25">
      <c r="A4033" s="56"/>
      <c r="B4033" s="56"/>
      <c r="C4033" s="56" t="s">
        <v>421</v>
      </c>
      <c r="D4033" s="56" t="s">
        <v>422</v>
      </c>
      <c r="E4033" s="56" t="s">
        <v>1760</v>
      </c>
      <c r="F4033" s="56" t="s">
        <v>1761</v>
      </c>
      <c r="G4033" s="56"/>
      <c r="H4033" s="56"/>
      <c r="I4033" s="56" t="s">
        <v>110</v>
      </c>
      <c r="J4033" s="56" t="s">
        <v>476</v>
      </c>
      <c r="K4033" s="56" t="s">
        <v>52</v>
      </c>
      <c r="L4033" s="56">
        <v>0</v>
      </c>
      <c r="M4033" s="56" t="str">
        <f t="shared" si="126"/>
        <v>TB_IFM_POS_SALES_PROM.SALES_VAT</v>
      </c>
      <c r="N4033" s="54" t="str">
        <f t="shared" si="125"/>
        <v>POS매출프로모션^TB_IFM_POS_SALES_PROM^매출부가세액^SALES_VAT^^NUMBER^20,5^Y^0</v>
      </c>
    </row>
    <row r="4034" spans="1:14" x14ac:dyDescent="0.25">
      <c r="A4034" s="56"/>
      <c r="B4034" s="56"/>
      <c r="C4034" s="56" t="s">
        <v>421</v>
      </c>
      <c r="D4034" s="56" t="s">
        <v>422</v>
      </c>
      <c r="E4034" s="56" t="s">
        <v>2107</v>
      </c>
      <c r="F4034" s="56" t="s">
        <v>2108</v>
      </c>
      <c r="G4034" s="56"/>
      <c r="H4034" s="56"/>
      <c r="I4034" s="56" t="s">
        <v>37</v>
      </c>
      <c r="J4034" s="56">
        <v>1</v>
      </c>
      <c r="K4034" s="56" t="s">
        <v>52</v>
      </c>
      <c r="L4034" s="56" t="s">
        <v>1496</v>
      </c>
      <c r="M4034" s="56" t="str">
        <f t="shared" si="126"/>
        <v>TB_IFM_POS_SALES_PROM.COUP_APPR_YN</v>
      </c>
      <c r="N4034" s="54" t="str">
        <f t="shared" si="125"/>
        <v>POS매출프로모션^TB_IFM_POS_SALES_PROM^쿠폰인증여부^COUP_APPR_YN^^VARCHAR2^1^Y^'N'</v>
      </c>
    </row>
    <row r="4035" spans="1:14" x14ac:dyDescent="0.25">
      <c r="A4035" s="56"/>
      <c r="B4035" s="56"/>
      <c r="C4035" s="56" t="s">
        <v>421</v>
      </c>
      <c r="D4035" s="56" t="s">
        <v>422</v>
      </c>
      <c r="E4035" s="56" t="s">
        <v>3235</v>
      </c>
      <c r="F4035" s="56" t="s">
        <v>3236</v>
      </c>
      <c r="G4035" s="56"/>
      <c r="H4035" s="56"/>
      <c r="I4035" s="56" t="s">
        <v>37</v>
      </c>
      <c r="J4035" s="56">
        <v>20</v>
      </c>
      <c r="K4035" s="56"/>
      <c r="L4035" s="56"/>
      <c r="M4035" s="56" t="str">
        <f t="shared" si="126"/>
        <v>TB_IFM_POS_SALES_PROM.COUP_APPR_NO</v>
      </c>
      <c r="N4035" s="54" t="str">
        <f t="shared" ref="N4035:N4098" si="127">SUBSTITUTE(CONCATENATE(C4035,"^",D4035,"^",E4035,"^",F4035,"^",G4035,"^",I4035,"^",J4035,"^",K4035,"^",TRIM(L4035)),"~","-")</f>
        <v>POS매출프로모션^TB_IFM_POS_SALES_PROM^쿠폰인증번호^COUP_APPR_NO^^VARCHAR2^20^^</v>
      </c>
    </row>
    <row r="4036" spans="1:14" x14ac:dyDescent="0.25">
      <c r="A4036" s="56"/>
      <c r="B4036" s="56"/>
      <c r="C4036" s="56" t="s">
        <v>421</v>
      </c>
      <c r="D4036" s="56" t="s">
        <v>422</v>
      </c>
      <c r="E4036" s="56" t="s">
        <v>53</v>
      </c>
      <c r="F4036" s="56" t="s">
        <v>54</v>
      </c>
      <c r="G4036" s="56"/>
      <c r="H4036" s="56"/>
      <c r="I4036" s="56" t="s">
        <v>37</v>
      </c>
      <c r="J4036" s="56">
        <v>14</v>
      </c>
      <c r="K4036" s="56" t="s">
        <v>52</v>
      </c>
      <c r="L4036" s="56"/>
      <c r="M4036" s="56" t="str">
        <f t="shared" si="126"/>
        <v>TB_IFM_POS_SALES_PROM.REG_DTM</v>
      </c>
      <c r="N4036" s="54" t="str">
        <f t="shared" si="127"/>
        <v>POS매출프로모션^TB_IFM_POS_SALES_PROM^등록일시^REG_DTM^^VARCHAR2^14^Y^</v>
      </c>
    </row>
    <row r="4037" spans="1:14" x14ac:dyDescent="0.25">
      <c r="A4037" s="56"/>
      <c r="B4037" s="56"/>
      <c r="C4037" s="56" t="s">
        <v>421</v>
      </c>
      <c r="D4037" s="56" t="s">
        <v>422</v>
      </c>
      <c r="E4037" s="56" t="s">
        <v>55</v>
      </c>
      <c r="F4037" s="56" t="s">
        <v>56</v>
      </c>
      <c r="G4037" s="56"/>
      <c r="H4037" s="56"/>
      <c r="I4037" s="56" t="s">
        <v>37</v>
      </c>
      <c r="J4037" s="56">
        <v>32</v>
      </c>
      <c r="K4037" s="56" t="s">
        <v>52</v>
      </c>
      <c r="L4037" s="56"/>
      <c r="M4037" s="56" t="str">
        <f t="shared" si="126"/>
        <v>TB_IFM_POS_SALES_PROM.REGR_ID</v>
      </c>
      <c r="N4037" s="54" t="str">
        <f t="shared" si="127"/>
        <v>POS매출프로모션^TB_IFM_POS_SALES_PROM^등록자ID^REGR_ID^^VARCHAR2^32^Y^</v>
      </c>
    </row>
    <row r="4038" spans="1:14" x14ac:dyDescent="0.25">
      <c r="A4038" s="56"/>
      <c r="B4038" s="56"/>
      <c r="C4038" s="56" t="s">
        <v>421</v>
      </c>
      <c r="D4038" s="56" t="s">
        <v>422</v>
      </c>
      <c r="E4038" s="56" t="s">
        <v>57</v>
      </c>
      <c r="F4038" s="56" t="s">
        <v>58</v>
      </c>
      <c r="G4038" s="56"/>
      <c r="H4038" s="56"/>
      <c r="I4038" s="56" t="s">
        <v>37</v>
      </c>
      <c r="J4038" s="56">
        <v>14</v>
      </c>
      <c r="K4038" s="56" t="s">
        <v>52</v>
      </c>
      <c r="L4038" s="56"/>
      <c r="M4038" s="56" t="str">
        <f t="shared" si="126"/>
        <v>TB_IFM_POS_SALES_PROM.MOD_DTM</v>
      </c>
      <c r="N4038" s="54" t="str">
        <f t="shared" si="127"/>
        <v>POS매출프로모션^TB_IFM_POS_SALES_PROM^수정일시^MOD_DTM^^VARCHAR2^14^Y^</v>
      </c>
    </row>
    <row r="4039" spans="1:14" x14ac:dyDescent="0.25">
      <c r="A4039" s="56"/>
      <c r="B4039" s="56"/>
      <c r="C4039" s="56" t="s">
        <v>421</v>
      </c>
      <c r="D4039" s="56" t="s">
        <v>422</v>
      </c>
      <c r="E4039" s="56" t="s">
        <v>59</v>
      </c>
      <c r="F4039" s="56" t="s">
        <v>60</v>
      </c>
      <c r="G4039" s="56"/>
      <c r="H4039" s="56"/>
      <c r="I4039" s="56" t="s">
        <v>37</v>
      </c>
      <c r="J4039" s="56">
        <v>32</v>
      </c>
      <c r="K4039" s="56" t="s">
        <v>52</v>
      </c>
      <c r="L4039" s="56"/>
      <c r="M4039" s="56" t="str">
        <f t="shared" si="126"/>
        <v>TB_IFM_POS_SALES_PROM.MODR_ID</v>
      </c>
      <c r="N4039" s="54" t="str">
        <f t="shared" si="127"/>
        <v>POS매출프로모션^TB_IFM_POS_SALES_PROM^수정자ID^MODR_ID^^VARCHAR2^32^Y^</v>
      </c>
    </row>
    <row r="4040" spans="1:14" x14ac:dyDescent="0.25">
      <c r="A4040" s="56"/>
      <c r="B4040" s="56"/>
      <c r="C4040" s="56" t="s">
        <v>421</v>
      </c>
      <c r="D4040" s="56" t="s">
        <v>422</v>
      </c>
      <c r="E4040" s="56" t="s">
        <v>2252</v>
      </c>
      <c r="F4040" s="56" t="s">
        <v>2253</v>
      </c>
      <c r="G4040" s="56"/>
      <c r="H4040" s="56"/>
      <c r="I4040" s="56" t="s">
        <v>110</v>
      </c>
      <c r="J4040" s="56" t="s">
        <v>476</v>
      </c>
      <c r="K4040" s="56" t="s">
        <v>52</v>
      </c>
      <c r="L4040" s="56">
        <v>0</v>
      </c>
      <c r="M4040" s="56" t="str">
        <f t="shared" si="126"/>
        <v>TB_IFM_POS_SALES_PROM.PROM_USE_POINT_AMT</v>
      </c>
      <c r="N4040" s="54" t="str">
        <f t="shared" si="127"/>
        <v>POS매출프로모션^TB_IFM_POS_SALES_PROM^프로모션사용포인트금액^PROM_USE_POINT_AMT^^NUMBER^20,5^Y^0</v>
      </c>
    </row>
    <row r="4041" spans="1:14" x14ac:dyDescent="0.25">
      <c r="A4041" s="56"/>
      <c r="B4041" s="56"/>
      <c r="C4041" s="56" t="s">
        <v>421</v>
      </c>
      <c r="D4041" s="56" t="s">
        <v>422</v>
      </c>
      <c r="E4041" s="56" t="s">
        <v>3237</v>
      </c>
      <c r="F4041" s="56" t="s">
        <v>3238</v>
      </c>
      <c r="G4041" s="56"/>
      <c r="H4041" s="56"/>
      <c r="I4041" s="56" t="s">
        <v>37</v>
      </c>
      <c r="J4041" s="56">
        <v>3</v>
      </c>
      <c r="K4041" s="56" t="s">
        <v>52</v>
      </c>
      <c r="L4041" s="56" t="s">
        <v>1812</v>
      </c>
      <c r="M4041" s="56" t="str">
        <f t="shared" si="126"/>
        <v>TB_IFM_POS_SALES_PROM.COND_CD</v>
      </c>
      <c r="N4041" s="54" t="str">
        <f t="shared" si="127"/>
        <v>POS매출프로모션^TB_IFM_POS_SALES_PROM^조건코드^COND_CD^^VARCHAR2^3^Y^'001'</v>
      </c>
    </row>
    <row r="4042" spans="1:14" x14ac:dyDescent="0.25">
      <c r="A4042" s="56"/>
      <c r="B4042" s="56"/>
      <c r="C4042" s="56" t="s">
        <v>421</v>
      </c>
      <c r="D4042" s="56" t="s">
        <v>422</v>
      </c>
      <c r="E4042" s="56" t="s">
        <v>2254</v>
      </c>
      <c r="F4042" s="56" t="s">
        <v>2255</v>
      </c>
      <c r="G4042" s="56"/>
      <c r="H4042" s="56"/>
      <c r="I4042" s="56" t="s">
        <v>110</v>
      </c>
      <c r="J4042" s="56" t="s">
        <v>476</v>
      </c>
      <c r="K4042" s="56" t="s">
        <v>52</v>
      </c>
      <c r="L4042" s="56">
        <v>0</v>
      </c>
      <c r="M4042" s="56" t="str">
        <f t="shared" si="126"/>
        <v>TB_IFM_POS_SALES_PROM.ACC_POINT_AMT</v>
      </c>
      <c r="N4042" s="54" t="str">
        <f t="shared" si="127"/>
        <v>POS매출프로모션^TB_IFM_POS_SALES_PROM^적립포인트금액^ACC_POINT_AMT^^NUMBER^20,5^Y^0</v>
      </c>
    </row>
    <row r="4043" spans="1:14" x14ac:dyDescent="0.25">
      <c r="A4043" s="56"/>
      <c r="B4043" s="56"/>
      <c r="C4043" s="56" t="s">
        <v>1250</v>
      </c>
      <c r="D4043" s="56" t="s">
        <v>1251</v>
      </c>
      <c r="E4043" s="56" t="s">
        <v>477</v>
      </c>
      <c r="F4043" s="56" t="s">
        <v>479</v>
      </c>
      <c r="G4043" s="56" t="s">
        <v>52</v>
      </c>
      <c r="H4043" s="56"/>
      <c r="I4043" s="56" t="s">
        <v>37</v>
      </c>
      <c r="J4043" s="56">
        <v>8</v>
      </c>
      <c r="K4043" s="56" t="s">
        <v>52</v>
      </c>
      <c r="L4043" s="56"/>
      <c r="M4043" s="56" t="str">
        <f t="shared" si="126"/>
        <v>TB_IFM_POS_SALES_PROM_BILL.SALES_DT</v>
      </c>
      <c r="N4043" s="54" t="str">
        <f t="shared" si="127"/>
        <v>POS매출프로모션영수증^TB_IFM_POS_SALES_PROM_BILL^매출일자^SALES_DT^Y^VARCHAR2^8^Y^</v>
      </c>
    </row>
    <row r="4044" spans="1:14" x14ac:dyDescent="0.25">
      <c r="A4044" s="56"/>
      <c r="B4044" s="56"/>
      <c r="C4044" s="56" t="s">
        <v>1250</v>
      </c>
      <c r="D4044" s="56" t="s">
        <v>1251</v>
      </c>
      <c r="E4044" s="56" t="s">
        <v>472</v>
      </c>
      <c r="F4044" s="56" t="s">
        <v>64</v>
      </c>
      <c r="G4044" s="56" t="s">
        <v>52</v>
      </c>
      <c r="H4044" s="56"/>
      <c r="I4044" s="56" t="s">
        <v>37</v>
      </c>
      <c r="J4044" s="56">
        <v>10</v>
      </c>
      <c r="K4044" s="56" t="s">
        <v>52</v>
      </c>
      <c r="L4044" s="56"/>
      <c r="M4044" s="56" t="str">
        <f t="shared" si="126"/>
        <v>TB_IFM_POS_SALES_PROM_BILL.SHOP_CD</v>
      </c>
      <c r="N4044" s="54" t="str">
        <f t="shared" si="127"/>
        <v>POS매출프로모션영수증^TB_IFM_POS_SALES_PROM_BILL^매장코드^SHOP_CD^Y^VARCHAR2^10^Y^</v>
      </c>
    </row>
    <row r="4045" spans="1:14" x14ac:dyDescent="0.25">
      <c r="A4045" s="56"/>
      <c r="B4045" s="56"/>
      <c r="C4045" s="56" t="s">
        <v>1250</v>
      </c>
      <c r="D4045" s="56" t="s">
        <v>1251</v>
      </c>
      <c r="E4045" s="56" t="s">
        <v>480</v>
      </c>
      <c r="F4045" s="56" t="s">
        <v>481</v>
      </c>
      <c r="G4045" s="56" t="s">
        <v>52</v>
      </c>
      <c r="H4045" s="56"/>
      <c r="I4045" s="56" t="s">
        <v>37</v>
      </c>
      <c r="J4045" s="56">
        <v>2</v>
      </c>
      <c r="K4045" s="56" t="s">
        <v>52</v>
      </c>
      <c r="L4045" s="56"/>
      <c r="M4045" s="56" t="str">
        <f t="shared" si="126"/>
        <v>TB_IFM_POS_SALES_PROM_BILL.POS_NO</v>
      </c>
      <c r="N4045" s="54" t="str">
        <f t="shared" si="127"/>
        <v>POS매출프로모션영수증^TB_IFM_POS_SALES_PROM_BILL^POS번호^POS_NO^Y^VARCHAR2^2^Y^</v>
      </c>
    </row>
    <row r="4046" spans="1:14" x14ac:dyDescent="0.25">
      <c r="A4046" s="56"/>
      <c r="B4046" s="56"/>
      <c r="C4046" s="56" t="s">
        <v>1250</v>
      </c>
      <c r="D4046" s="56" t="s">
        <v>1251</v>
      </c>
      <c r="E4046" s="56" t="s">
        <v>478</v>
      </c>
      <c r="F4046" s="56" t="s">
        <v>482</v>
      </c>
      <c r="G4046" s="56" t="s">
        <v>52</v>
      </c>
      <c r="H4046" s="56"/>
      <c r="I4046" s="56" t="s">
        <v>37</v>
      </c>
      <c r="J4046" s="56">
        <v>4</v>
      </c>
      <c r="K4046" s="56" t="s">
        <v>52</v>
      </c>
      <c r="L4046" s="56"/>
      <c r="M4046" s="56" t="str">
        <f t="shared" si="126"/>
        <v>TB_IFM_POS_SALES_PROM_BILL.BILL_NO</v>
      </c>
      <c r="N4046" s="54" t="str">
        <f t="shared" si="127"/>
        <v>POS매출프로모션영수증^TB_IFM_POS_SALES_PROM_BILL^영수증번호^BILL_NO^Y^VARCHAR2^4^Y^</v>
      </c>
    </row>
    <row r="4047" spans="1:14" x14ac:dyDescent="0.25">
      <c r="A4047" s="56"/>
      <c r="B4047" s="56"/>
      <c r="C4047" s="56" t="s">
        <v>1250</v>
      </c>
      <c r="D4047" s="56" t="s">
        <v>1251</v>
      </c>
      <c r="E4047" s="56" t="s">
        <v>765</v>
      </c>
      <c r="F4047" s="56" t="s">
        <v>766</v>
      </c>
      <c r="G4047" s="56" t="s">
        <v>52</v>
      </c>
      <c r="H4047" s="56"/>
      <c r="I4047" s="56" t="s">
        <v>37</v>
      </c>
      <c r="J4047" s="56">
        <v>6</v>
      </c>
      <c r="K4047" s="56" t="s">
        <v>52</v>
      </c>
      <c r="L4047" s="56"/>
      <c r="M4047" s="56" t="str">
        <f t="shared" si="126"/>
        <v>TB_IFM_POS_SALES_PROM_BILL.PROM_CD</v>
      </c>
      <c r="N4047" s="54" t="str">
        <f t="shared" si="127"/>
        <v>POS매출프로모션영수증^TB_IFM_POS_SALES_PROM_BILL^프로모션코드^PROM_CD^Y^VARCHAR2^6^Y^</v>
      </c>
    </row>
    <row r="4048" spans="1:14" x14ac:dyDescent="0.25">
      <c r="A4048" s="56"/>
      <c r="B4048" s="56"/>
      <c r="C4048" s="56" t="s">
        <v>1250</v>
      </c>
      <c r="D4048" s="56" t="s">
        <v>1251</v>
      </c>
      <c r="E4048" s="56" t="s">
        <v>2371</v>
      </c>
      <c r="F4048" s="56" t="s">
        <v>2372</v>
      </c>
      <c r="G4048" s="56"/>
      <c r="H4048" s="56"/>
      <c r="I4048" s="56" t="s">
        <v>37</v>
      </c>
      <c r="J4048" s="56">
        <v>3</v>
      </c>
      <c r="K4048" s="56" t="s">
        <v>52</v>
      </c>
      <c r="L4048" s="56"/>
      <c r="M4048" s="56" t="str">
        <f t="shared" si="126"/>
        <v>TB_IFM_POS_SALES_PROM_BILL.SALES_DIV_CD</v>
      </c>
      <c r="N4048" s="54" t="str">
        <f t="shared" si="127"/>
        <v>POS매출프로모션영수증^TB_IFM_POS_SALES_PROM_BILL^매출구분코드^SALES_DIV_CD^^VARCHAR2^3^Y^</v>
      </c>
    </row>
    <row r="4049" spans="1:14" x14ac:dyDescent="0.25">
      <c r="A4049" s="56"/>
      <c r="B4049" s="56"/>
      <c r="C4049" s="56" t="s">
        <v>1250</v>
      </c>
      <c r="D4049" s="56" t="s">
        <v>1251</v>
      </c>
      <c r="E4049" s="56" t="s">
        <v>485</v>
      </c>
      <c r="F4049" s="56" t="s">
        <v>492</v>
      </c>
      <c r="G4049" s="56"/>
      <c r="H4049" s="56"/>
      <c r="I4049" s="56" t="s">
        <v>110</v>
      </c>
      <c r="J4049" s="56" t="s">
        <v>476</v>
      </c>
      <c r="K4049" s="56" t="s">
        <v>52</v>
      </c>
      <c r="L4049" s="56">
        <v>0</v>
      </c>
      <c r="M4049" s="56" t="str">
        <f t="shared" si="126"/>
        <v>TB_IFM_POS_SALES_PROM_BILL.SALES_TOT_AMT</v>
      </c>
      <c r="N4049" s="54" t="str">
        <f t="shared" si="127"/>
        <v>POS매출프로모션영수증^TB_IFM_POS_SALES_PROM_BILL^매출총금액^SALES_TOT_AMT^^NUMBER^20,5^Y^0</v>
      </c>
    </row>
    <row r="4050" spans="1:14" x14ac:dyDescent="0.25">
      <c r="A4050" s="56"/>
      <c r="B4050" s="56"/>
      <c r="C4050" s="56" t="s">
        <v>1250</v>
      </c>
      <c r="D4050" s="56" t="s">
        <v>1251</v>
      </c>
      <c r="E4050" s="56" t="s">
        <v>486</v>
      </c>
      <c r="F4050" s="56" t="s">
        <v>493</v>
      </c>
      <c r="G4050" s="56"/>
      <c r="H4050" s="56"/>
      <c r="I4050" s="56" t="s">
        <v>110</v>
      </c>
      <c r="J4050" s="56" t="s">
        <v>476</v>
      </c>
      <c r="K4050" s="56" t="s">
        <v>52</v>
      </c>
      <c r="L4050" s="56">
        <v>0</v>
      </c>
      <c r="M4050" s="56" t="str">
        <f t="shared" si="126"/>
        <v>TB_IFM_POS_SALES_PROM_BILL.SALES_AMT</v>
      </c>
      <c r="N4050" s="54" t="str">
        <f t="shared" si="127"/>
        <v>POS매출프로모션영수증^TB_IFM_POS_SALES_PROM_BILL^매출금액^SALES_AMT^^NUMBER^20,5^Y^0</v>
      </c>
    </row>
    <row r="4051" spans="1:14" x14ac:dyDescent="0.25">
      <c r="A4051" s="56"/>
      <c r="B4051" s="56"/>
      <c r="C4051" s="56" t="s">
        <v>1250</v>
      </c>
      <c r="D4051" s="56" t="s">
        <v>1251</v>
      </c>
      <c r="E4051" s="56" t="s">
        <v>488</v>
      </c>
      <c r="F4051" s="56" t="s">
        <v>495</v>
      </c>
      <c r="G4051" s="56"/>
      <c r="H4051" s="56"/>
      <c r="I4051" s="56" t="s">
        <v>110</v>
      </c>
      <c r="J4051" s="56" t="s">
        <v>476</v>
      </c>
      <c r="K4051" s="56" t="s">
        <v>52</v>
      </c>
      <c r="L4051" s="56">
        <v>0</v>
      </c>
      <c r="M4051" s="56" t="str">
        <f t="shared" si="126"/>
        <v>TB_IFM_POS_SALES_PROM_BILL.DC_AMT</v>
      </c>
      <c r="N4051" s="54" t="str">
        <f t="shared" si="127"/>
        <v>POS매출프로모션영수증^TB_IFM_POS_SALES_PROM_BILL^할인금액^DC_AMT^^NUMBER^20,5^Y^0</v>
      </c>
    </row>
    <row r="4052" spans="1:14" x14ac:dyDescent="0.25">
      <c r="A4052" s="56"/>
      <c r="B4052" s="56"/>
      <c r="C4052" s="56" t="s">
        <v>1250</v>
      </c>
      <c r="D4052" s="56" t="s">
        <v>1251</v>
      </c>
      <c r="E4052" s="56" t="s">
        <v>489</v>
      </c>
      <c r="F4052" s="56" t="s">
        <v>496</v>
      </c>
      <c r="G4052" s="56"/>
      <c r="H4052" s="56"/>
      <c r="I4052" s="56" t="s">
        <v>110</v>
      </c>
      <c r="J4052" s="56" t="s">
        <v>476</v>
      </c>
      <c r="K4052" s="56" t="s">
        <v>52</v>
      </c>
      <c r="L4052" s="56">
        <v>0</v>
      </c>
      <c r="M4052" s="56" t="str">
        <f t="shared" si="126"/>
        <v>TB_IFM_POS_SALES_PROM_BILL.PROM_DC_AMT</v>
      </c>
      <c r="N4052" s="54" t="str">
        <f t="shared" si="127"/>
        <v>POS매출프로모션영수증^TB_IFM_POS_SALES_PROM_BILL^프로모션할인금액^PROM_DC_AMT^^NUMBER^20,5^Y^0</v>
      </c>
    </row>
    <row r="4053" spans="1:14" x14ac:dyDescent="0.25">
      <c r="A4053" s="56"/>
      <c r="B4053" s="56"/>
      <c r="C4053" s="56" t="s">
        <v>1250</v>
      </c>
      <c r="D4053" s="56" t="s">
        <v>1251</v>
      </c>
      <c r="E4053" s="56" t="s">
        <v>644</v>
      </c>
      <c r="F4053" s="56" t="s">
        <v>565</v>
      </c>
      <c r="G4053" s="56"/>
      <c r="H4053" s="56"/>
      <c r="I4053" s="56" t="s">
        <v>110</v>
      </c>
      <c r="J4053" s="56" t="s">
        <v>476</v>
      </c>
      <c r="K4053" s="56" t="s">
        <v>52</v>
      </c>
      <c r="L4053" s="60">
        <v>0</v>
      </c>
      <c r="M4053" s="56" t="str">
        <f t="shared" si="126"/>
        <v>TB_IFM_POS_SALES_PROM_BILL.COUP_DC_AMT</v>
      </c>
      <c r="N4053" s="54" t="str">
        <f t="shared" si="127"/>
        <v>POS매출프로모션영수증^TB_IFM_POS_SALES_PROM_BILL^쿠폰할인금액^COUP_DC_AMT^^NUMBER^20,5^Y^0</v>
      </c>
    </row>
    <row r="4054" spans="1:14" x14ac:dyDescent="0.25">
      <c r="A4054" s="56"/>
      <c r="B4054" s="56"/>
      <c r="C4054" s="56" t="s">
        <v>1250</v>
      </c>
      <c r="D4054" s="56" t="s">
        <v>1251</v>
      </c>
      <c r="E4054" s="56" t="s">
        <v>487</v>
      </c>
      <c r="F4054" s="56" t="s">
        <v>494</v>
      </c>
      <c r="G4054" s="56"/>
      <c r="H4054" s="56"/>
      <c r="I4054" s="56" t="s">
        <v>110</v>
      </c>
      <c r="J4054" s="56" t="s">
        <v>476</v>
      </c>
      <c r="K4054" s="56" t="s">
        <v>52</v>
      </c>
      <c r="L4054" s="56">
        <v>0</v>
      </c>
      <c r="M4054" s="56" t="str">
        <f t="shared" si="126"/>
        <v>TB_IFM_POS_SALES_PROM_BILL.SALES_SUPP_AMT</v>
      </c>
      <c r="N4054" s="54" t="str">
        <f t="shared" si="127"/>
        <v>POS매출프로모션영수증^TB_IFM_POS_SALES_PROM_BILL^매출공급금액^SALES_SUPP_AMT^^NUMBER^20,5^Y^0</v>
      </c>
    </row>
    <row r="4055" spans="1:14" x14ac:dyDescent="0.25">
      <c r="A4055" s="56"/>
      <c r="B4055" s="56"/>
      <c r="C4055" s="56" t="s">
        <v>1250</v>
      </c>
      <c r="D4055" s="56" t="s">
        <v>1251</v>
      </c>
      <c r="E4055" s="56" t="s">
        <v>1760</v>
      </c>
      <c r="F4055" s="56" t="s">
        <v>1761</v>
      </c>
      <c r="G4055" s="56"/>
      <c r="H4055" s="56"/>
      <c r="I4055" s="56" t="s">
        <v>110</v>
      </c>
      <c r="J4055" s="56" t="s">
        <v>476</v>
      </c>
      <c r="K4055" s="56" t="s">
        <v>52</v>
      </c>
      <c r="L4055" s="56">
        <v>0</v>
      </c>
      <c r="M4055" s="56" t="str">
        <f t="shared" si="126"/>
        <v>TB_IFM_POS_SALES_PROM_BILL.SALES_VAT</v>
      </c>
      <c r="N4055" s="54" t="str">
        <f t="shared" si="127"/>
        <v>POS매출프로모션영수증^TB_IFM_POS_SALES_PROM_BILL^매출부가세액^SALES_VAT^^NUMBER^20,5^Y^0</v>
      </c>
    </row>
    <row r="4056" spans="1:14" x14ac:dyDescent="0.25">
      <c r="A4056" s="56"/>
      <c r="B4056" s="56"/>
      <c r="C4056" s="56" t="s">
        <v>1250</v>
      </c>
      <c r="D4056" s="56" t="s">
        <v>1251</v>
      </c>
      <c r="E4056" s="56" t="s">
        <v>2252</v>
      </c>
      <c r="F4056" s="56" t="s">
        <v>2253</v>
      </c>
      <c r="G4056" s="56"/>
      <c r="H4056" s="56"/>
      <c r="I4056" s="56" t="s">
        <v>110</v>
      </c>
      <c r="J4056" s="56" t="s">
        <v>476</v>
      </c>
      <c r="K4056" s="56" t="s">
        <v>52</v>
      </c>
      <c r="L4056" s="56">
        <v>0</v>
      </c>
      <c r="M4056" s="56" t="str">
        <f t="shared" si="126"/>
        <v>TB_IFM_POS_SALES_PROM_BILL.PROM_USE_POINT_AMT</v>
      </c>
      <c r="N4056" s="54" t="str">
        <f t="shared" si="127"/>
        <v>POS매출프로모션영수증^TB_IFM_POS_SALES_PROM_BILL^프로모션사용포인트금액^PROM_USE_POINT_AMT^^NUMBER^20,5^Y^0</v>
      </c>
    </row>
    <row r="4057" spans="1:14" x14ac:dyDescent="0.25">
      <c r="A4057" s="56"/>
      <c r="B4057" s="56"/>
      <c r="C4057" s="56" t="s">
        <v>1250</v>
      </c>
      <c r="D4057" s="56" t="s">
        <v>1251</v>
      </c>
      <c r="E4057" s="56" t="s">
        <v>2016</v>
      </c>
      <c r="F4057" s="56" t="s">
        <v>2017</v>
      </c>
      <c r="G4057" s="56"/>
      <c r="H4057" s="56"/>
      <c r="I4057" s="56" t="s">
        <v>37</v>
      </c>
      <c r="J4057" s="56">
        <v>3</v>
      </c>
      <c r="K4057" s="56" t="s">
        <v>52</v>
      </c>
      <c r="L4057" s="56" t="s">
        <v>2082</v>
      </c>
      <c r="M4057" s="56" t="str">
        <f t="shared" si="126"/>
        <v>TB_IFM_POS_SALES_PROM_BILL.PROC_DIV_CD</v>
      </c>
      <c r="N4057" s="54" t="str">
        <f t="shared" si="127"/>
        <v>POS매출프로모션영수증^TB_IFM_POS_SALES_PROM_BILL^처리구분코드^PROC_DIV_CD^^VARCHAR2^3^Y^'N'</v>
      </c>
    </row>
    <row r="4058" spans="1:14" x14ac:dyDescent="0.25">
      <c r="A4058" s="56"/>
      <c r="B4058" s="56"/>
      <c r="C4058" s="56" t="s">
        <v>1250</v>
      </c>
      <c r="D4058" s="56" t="s">
        <v>1251</v>
      </c>
      <c r="E4058" s="56" t="s">
        <v>2044</v>
      </c>
      <c r="F4058" s="56" t="s">
        <v>2045</v>
      </c>
      <c r="G4058" s="56"/>
      <c r="H4058" s="56"/>
      <c r="I4058" s="56" t="s">
        <v>37</v>
      </c>
      <c r="J4058" s="56">
        <v>14</v>
      </c>
      <c r="K4058" s="56"/>
      <c r="L4058" s="56"/>
      <c r="M4058" s="56" t="str">
        <f t="shared" si="126"/>
        <v>TB_IFM_POS_SALES_PROM_BILL.PROC_DTM</v>
      </c>
      <c r="N4058" s="54" t="str">
        <f t="shared" si="127"/>
        <v>POS매출프로모션영수증^TB_IFM_POS_SALES_PROM_BILL^처리일시^PROC_DTM^^VARCHAR2^14^^</v>
      </c>
    </row>
    <row r="4059" spans="1:14" x14ac:dyDescent="0.25">
      <c r="A4059" s="56"/>
      <c r="B4059" s="56"/>
      <c r="C4059" s="56" t="s">
        <v>1250</v>
      </c>
      <c r="D4059" s="56" t="s">
        <v>1251</v>
      </c>
      <c r="E4059" s="56" t="s">
        <v>1999</v>
      </c>
      <c r="F4059" s="56" t="s">
        <v>2000</v>
      </c>
      <c r="G4059" s="56"/>
      <c r="H4059" s="56"/>
      <c r="I4059" s="56" t="s">
        <v>37</v>
      </c>
      <c r="J4059" s="56">
        <v>2000</v>
      </c>
      <c r="K4059" s="56"/>
      <c r="L4059" s="56"/>
      <c r="M4059" s="56" t="str">
        <f t="shared" si="126"/>
        <v>TB_IFM_POS_SALES_PROM_BILL.ERR_DESC</v>
      </c>
      <c r="N4059" s="54" t="str">
        <f t="shared" si="127"/>
        <v>POS매출프로모션영수증^TB_IFM_POS_SALES_PROM_BILL^오류내용^ERR_DESC^^VARCHAR2^2000^^</v>
      </c>
    </row>
    <row r="4060" spans="1:14" x14ac:dyDescent="0.25">
      <c r="A4060" s="56"/>
      <c r="B4060" s="56"/>
      <c r="C4060" s="56" t="s">
        <v>1250</v>
      </c>
      <c r="D4060" s="56" t="s">
        <v>1251</v>
      </c>
      <c r="E4060" s="56" t="s">
        <v>53</v>
      </c>
      <c r="F4060" s="56" t="s">
        <v>54</v>
      </c>
      <c r="G4060" s="56"/>
      <c r="H4060" s="56"/>
      <c r="I4060" s="56" t="s">
        <v>37</v>
      </c>
      <c r="J4060" s="56">
        <v>14</v>
      </c>
      <c r="K4060" s="56" t="s">
        <v>52</v>
      </c>
      <c r="L4060" s="56"/>
      <c r="M4060" s="56" t="str">
        <f t="shared" si="126"/>
        <v>TB_IFM_POS_SALES_PROM_BILL.REG_DTM</v>
      </c>
      <c r="N4060" s="54" t="str">
        <f t="shared" si="127"/>
        <v>POS매출프로모션영수증^TB_IFM_POS_SALES_PROM_BILL^등록일시^REG_DTM^^VARCHAR2^14^Y^</v>
      </c>
    </row>
    <row r="4061" spans="1:14" x14ac:dyDescent="0.25">
      <c r="A4061" s="56"/>
      <c r="B4061" s="56"/>
      <c r="C4061" s="56" t="s">
        <v>1250</v>
      </c>
      <c r="D4061" s="56" t="s">
        <v>1251</v>
      </c>
      <c r="E4061" s="56" t="s">
        <v>55</v>
      </c>
      <c r="F4061" s="56" t="s">
        <v>56</v>
      </c>
      <c r="G4061" s="56"/>
      <c r="H4061" s="56"/>
      <c r="I4061" s="56" t="s">
        <v>37</v>
      </c>
      <c r="J4061" s="56">
        <v>32</v>
      </c>
      <c r="K4061" s="56" t="s">
        <v>52</v>
      </c>
      <c r="L4061" s="56"/>
      <c r="M4061" s="56" t="str">
        <f t="shared" si="126"/>
        <v>TB_IFM_POS_SALES_PROM_BILL.REGR_ID</v>
      </c>
      <c r="N4061" s="54" t="str">
        <f t="shared" si="127"/>
        <v>POS매출프로모션영수증^TB_IFM_POS_SALES_PROM_BILL^등록자ID^REGR_ID^^VARCHAR2^32^Y^</v>
      </c>
    </row>
    <row r="4062" spans="1:14" x14ac:dyDescent="0.25">
      <c r="A4062" s="56"/>
      <c r="B4062" s="56"/>
      <c r="C4062" s="56" t="s">
        <v>1250</v>
      </c>
      <c r="D4062" s="56" t="s">
        <v>1251</v>
      </c>
      <c r="E4062" s="56" t="s">
        <v>57</v>
      </c>
      <c r="F4062" s="56" t="s">
        <v>58</v>
      </c>
      <c r="G4062" s="56"/>
      <c r="H4062" s="56"/>
      <c r="I4062" s="56" t="s">
        <v>37</v>
      </c>
      <c r="J4062" s="56">
        <v>14</v>
      </c>
      <c r="K4062" s="56" t="s">
        <v>52</v>
      </c>
      <c r="L4062" s="56"/>
      <c r="M4062" s="56" t="str">
        <f t="shared" si="126"/>
        <v>TB_IFM_POS_SALES_PROM_BILL.MOD_DTM</v>
      </c>
      <c r="N4062" s="54" t="str">
        <f t="shared" si="127"/>
        <v>POS매출프로모션영수증^TB_IFM_POS_SALES_PROM_BILL^수정일시^MOD_DTM^^VARCHAR2^14^Y^</v>
      </c>
    </row>
    <row r="4063" spans="1:14" x14ac:dyDescent="0.25">
      <c r="A4063" s="56"/>
      <c r="B4063" s="56"/>
      <c r="C4063" s="56" t="s">
        <v>1250</v>
      </c>
      <c r="D4063" s="56" t="s">
        <v>1251</v>
      </c>
      <c r="E4063" s="56" t="s">
        <v>59</v>
      </c>
      <c r="F4063" s="56" t="s">
        <v>60</v>
      </c>
      <c r="G4063" s="56"/>
      <c r="H4063" s="56"/>
      <c r="I4063" s="56" t="s">
        <v>37</v>
      </c>
      <c r="J4063" s="56">
        <v>32</v>
      </c>
      <c r="K4063" s="56" t="s">
        <v>52</v>
      </c>
      <c r="L4063" s="56"/>
      <c r="M4063" s="56" t="str">
        <f t="shared" si="126"/>
        <v>TB_IFM_POS_SALES_PROM_BILL.MODR_ID</v>
      </c>
      <c r="N4063" s="54" t="str">
        <f t="shared" si="127"/>
        <v>POS매출프로모션영수증^TB_IFM_POS_SALES_PROM_BILL^수정자ID^MODR_ID^^VARCHAR2^32^Y^</v>
      </c>
    </row>
    <row r="4064" spans="1:14" x14ac:dyDescent="0.25">
      <c r="A4064" s="56"/>
      <c r="B4064" s="56"/>
      <c r="C4064" s="56" t="s">
        <v>1250</v>
      </c>
      <c r="D4064" s="56" t="s">
        <v>1251</v>
      </c>
      <c r="E4064" s="56" t="s">
        <v>2254</v>
      </c>
      <c r="F4064" s="56" t="s">
        <v>2255</v>
      </c>
      <c r="G4064" s="56"/>
      <c r="H4064" s="56"/>
      <c r="I4064" s="56" t="s">
        <v>110</v>
      </c>
      <c r="J4064" s="56" t="s">
        <v>476</v>
      </c>
      <c r="K4064" s="56" t="s">
        <v>52</v>
      </c>
      <c r="L4064" s="56">
        <v>0</v>
      </c>
      <c r="M4064" s="56" t="str">
        <f t="shared" si="126"/>
        <v>TB_IFM_POS_SALES_PROM_BILL.ACC_POINT_AMT</v>
      </c>
      <c r="N4064" s="54" t="str">
        <f t="shared" si="127"/>
        <v>POS매출프로모션영수증^TB_IFM_POS_SALES_PROM_BILL^적립포인트금액^ACC_POINT_AMT^^NUMBER^20,5^Y^0</v>
      </c>
    </row>
    <row r="4065" spans="1:14" x14ac:dyDescent="0.25">
      <c r="A4065" s="56"/>
      <c r="B4065" s="56"/>
      <c r="C4065" s="56" t="s">
        <v>423</v>
      </c>
      <c r="D4065" s="56" t="s">
        <v>424</v>
      </c>
      <c r="E4065" s="56" t="s">
        <v>477</v>
      </c>
      <c r="F4065" s="56" t="s">
        <v>479</v>
      </c>
      <c r="G4065" s="56" t="s">
        <v>52</v>
      </c>
      <c r="H4065" s="56"/>
      <c r="I4065" s="56" t="s">
        <v>37</v>
      </c>
      <c r="J4065" s="56">
        <v>8</v>
      </c>
      <c r="K4065" s="56" t="s">
        <v>52</v>
      </c>
      <c r="L4065" s="56"/>
      <c r="M4065" s="56" t="str">
        <f t="shared" si="126"/>
        <v>TB_IFM_POS_SALES_PROM_COND.SALES_DT</v>
      </c>
      <c r="N4065" s="54" t="str">
        <f t="shared" si="127"/>
        <v>POS매출프로모션조건^TB_IFM_POS_SALES_PROM_COND^매출일자^SALES_DT^Y^VARCHAR2^8^Y^</v>
      </c>
    </row>
    <row r="4066" spans="1:14" x14ac:dyDescent="0.25">
      <c r="A4066" s="56"/>
      <c r="B4066" s="56"/>
      <c r="C4066" s="56" t="s">
        <v>423</v>
      </c>
      <c r="D4066" s="56" t="s">
        <v>424</v>
      </c>
      <c r="E4066" s="56" t="s">
        <v>472</v>
      </c>
      <c r="F4066" s="56" t="s">
        <v>64</v>
      </c>
      <c r="G4066" s="56" t="s">
        <v>52</v>
      </c>
      <c r="H4066" s="56"/>
      <c r="I4066" s="56" t="s">
        <v>37</v>
      </c>
      <c r="J4066" s="56">
        <v>10</v>
      </c>
      <c r="K4066" s="56" t="s">
        <v>52</v>
      </c>
      <c r="L4066" s="56"/>
      <c r="M4066" s="56" t="str">
        <f t="shared" si="126"/>
        <v>TB_IFM_POS_SALES_PROM_COND.SHOP_CD</v>
      </c>
      <c r="N4066" s="54" t="str">
        <f t="shared" si="127"/>
        <v>POS매출프로모션조건^TB_IFM_POS_SALES_PROM_COND^매장코드^SHOP_CD^Y^VARCHAR2^10^Y^</v>
      </c>
    </row>
    <row r="4067" spans="1:14" x14ac:dyDescent="0.25">
      <c r="A4067" s="56"/>
      <c r="B4067" s="56"/>
      <c r="C4067" s="56" t="s">
        <v>423</v>
      </c>
      <c r="D4067" s="56" t="s">
        <v>424</v>
      </c>
      <c r="E4067" s="56" t="s">
        <v>480</v>
      </c>
      <c r="F4067" s="56" t="s">
        <v>481</v>
      </c>
      <c r="G4067" s="56" t="s">
        <v>52</v>
      </c>
      <c r="H4067" s="56"/>
      <c r="I4067" s="56" t="s">
        <v>37</v>
      </c>
      <c r="J4067" s="56">
        <v>2</v>
      </c>
      <c r="K4067" s="56" t="s">
        <v>52</v>
      </c>
      <c r="L4067" s="56"/>
      <c r="M4067" s="56" t="str">
        <f t="shared" si="126"/>
        <v>TB_IFM_POS_SALES_PROM_COND.POS_NO</v>
      </c>
      <c r="N4067" s="54" t="str">
        <f t="shared" si="127"/>
        <v>POS매출프로모션조건^TB_IFM_POS_SALES_PROM_COND^POS번호^POS_NO^Y^VARCHAR2^2^Y^</v>
      </c>
    </row>
    <row r="4068" spans="1:14" x14ac:dyDescent="0.25">
      <c r="A4068" s="56"/>
      <c r="B4068" s="56"/>
      <c r="C4068" s="56" t="s">
        <v>423</v>
      </c>
      <c r="D4068" s="56" t="s">
        <v>424</v>
      </c>
      <c r="E4068" s="56" t="s">
        <v>478</v>
      </c>
      <c r="F4068" s="56" t="s">
        <v>482</v>
      </c>
      <c r="G4068" s="56" t="s">
        <v>52</v>
      </c>
      <c r="H4068" s="56"/>
      <c r="I4068" s="56" t="s">
        <v>37</v>
      </c>
      <c r="J4068" s="56">
        <v>4</v>
      </c>
      <c r="K4068" s="56" t="s">
        <v>52</v>
      </c>
      <c r="L4068" s="56"/>
      <c r="M4068" s="56" t="str">
        <f t="shared" si="126"/>
        <v>TB_IFM_POS_SALES_PROM_COND.BILL_NO</v>
      </c>
      <c r="N4068" s="54" t="str">
        <f t="shared" si="127"/>
        <v>POS매출프로모션조건^TB_IFM_POS_SALES_PROM_COND^영수증번호^BILL_NO^Y^VARCHAR2^4^Y^</v>
      </c>
    </row>
    <row r="4069" spans="1:14" x14ac:dyDescent="0.25">
      <c r="A4069" s="56"/>
      <c r="B4069" s="56"/>
      <c r="C4069" s="56" t="s">
        <v>423</v>
      </c>
      <c r="D4069" s="56" t="s">
        <v>424</v>
      </c>
      <c r="E4069" s="56" t="s">
        <v>783</v>
      </c>
      <c r="F4069" s="56" t="s">
        <v>784</v>
      </c>
      <c r="G4069" s="56" t="s">
        <v>52</v>
      </c>
      <c r="H4069" s="56"/>
      <c r="I4069" s="56" t="s">
        <v>37</v>
      </c>
      <c r="J4069" s="56">
        <v>4</v>
      </c>
      <c r="K4069" s="56" t="s">
        <v>52</v>
      </c>
      <c r="L4069" s="56"/>
      <c r="M4069" s="56" t="str">
        <f t="shared" si="126"/>
        <v>TB_IFM_POS_SALES_PROM_COND.LINE_NO</v>
      </c>
      <c r="N4069" s="54" t="str">
        <f t="shared" si="127"/>
        <v>POS매출프로모션조건^TB_IFM_POS_SALES_PROM_COND^라인번호^LINE_NO^Y^VARCHAR2^4^Y^</v>
      </c>
    </row>
    <row r="4070" spans="1:14" x14ac:dyDescent="0.25">
      <c r="A4070" s="56"/>
      <c r="B4070" s="56"/>
      <c r="C4070" s="56" t="s">
        <v>423</v>
      </c>
      <c r="D4070" s="56" t="s">
        <v>424</v>
      </c>
      <c r="E4070" s="56" t="s">
        <v>765</v>
      </c>
      <c r="F4070" s="56" t="s">
        <v>766</v>
      </c>
      <c r="G4070" s="56" t="s">
        <v>52</v>
      </c>
      <c r="H4070" s="56"/>
      <c r="I4070" s="56" t="s">
        <v>37</v>
      </c>
      <c r="J4070" s="56">
        <v>6</v>
      </c>
      <c r="K4070" s="56" t="s">
        <v>52</v>
      </c>
      <c r="L4070" s="56"/>
      <c r="M4070" s="56" t="str">
        <f t="shared" si="126"/>
        <v>TB_IFM_POS_SALES_PROM_COND.PROM_CD</v>
      </c>
      <c r="N4070" s="54" t="str">
        <f t="shared" si="127"/>
        <v>POS매출프로모션조건^TB_IFM_POS_SALES_PROM_COND^프로모션코드^PROM_CD^Y^VARCHAR2^6^Y^</v>
      </c>
    </row>
    <row r="4071" spans="1:14" x14ac:dyDescent="0.25">
      <c r="A4071" s="56"/>
      <c r="B4071" s="56"/>
      <c r="C4071" s="56" t="s">
        <v>423</v>
      </c>
      <c r="D4071" s="56" t="s">
        <v>424</v>
      </c>
      <c r="E4071" s="56" t="s">
        <v>2371</v>
      </c>
      <c r="F4071" s="56" t="s">
        <v>2372</v>
      </c>
      <c r="G4071" s="56"/>
      <c r="H4071" s="56"/>
      <c r="I4071" s="56" t="s">
        <v>37</v>
      </c>
      <c r="J4071" s="56">
        <v>3</v>
      </c>
      <c r="K4071" s="56" t="s">
        <v>52</v>
      </c>
      <c r="L4071" s="56"/>
      <c r="M4071" s="56" t="str">
        <f t="shared" si="126"/>
        <v>TB_IFM_POS_SALES_PROM_COND.SALES_DIV_CD</v>
      </c>
      <c r="N4071" s="54" t="str">
        <f t="shared" si="127"/>
        <v>POS매출프로모션조건^TB_IFM_POS_SALES_PROM_COND^매출구분코드^SALES_DIV_CD^^VARCHAR2^3^Y^</v>
      </c>
    </row>
    <row r="4072" spans="1:14" x14ac:dyDescent="0.25">
      <c r="A4072" s="56"/>
      <c r="B4072" s="56"/>
      <c r="C4072" s="56" t="s">
        <v>423</v>
      </c>
      <c r="D4072" s="56" t="s">
        <v>424</v>
      </c>
      <c r="E4072" s="56" t="s">
        <v>1810</v>
      </c>
      <c r="F4072" s="56" t="s">
        <v>1811</v>
      </c>
      <c r="G4072" s="56"/>
      <c r="H4072" s="56"/>
      <c r="I4072" s="56" t="s">
        <v>37</v>
      </c>
      <c r="J4072" s="56">
        <v>3</v>
      </c>
      <c r="K4072" s="56" t="s">
        <v>52</v>
      </c>
      <c r="L4072" s="56"/>
      <c r="M4072" s="56" t="str">
        <f t="shared" si="126"/>
        <v>TB_IFM_POS_SALES_PROM_COND.PROM_COND_CD</v>
      </c>
      <c r="N4072" s="54" t="str">
        <f t="shared" si="127"/>
        <v>POS매출프로모션조건^TB_IFM_POS_SALES_PROM_COND^프로모션조건코드^PROM_COND_CD^^VARCHAR2^3^Y^</v>
      </c>
    </row>
    <row r="4073" spans="1:14" x14ac:dyDescent="0.25">
      <c r="A4073" s="56"/>
      <c r="B4073" s="56"/>
      <c r="C4073" s="56" t="s">
        <v>423</v>
      </c>
      <c r="D4073" s="56" t="s">
        <v>424</v>
      </c>
      <c r="E4073" s="56" t="s">
        <v>2165</v>
      </c>
      <c r="F4073" s="56" t="s">
        <v>2166</v>
      </c>
      <c r="G4073" s="56"/>
      <c r="H4073" s="56"/>
      <c r="I4073" s="56" t="s">
        <v>37</v>
      </c>
      <c r="J4073" s="56">
        <v>3</v>
      </c>
      <c r="K4073" s="56" t="s">
        <v>52</v>
      </c>
      <c r="L4073" s="56"/>
      <c r="M4073" s="56" t="str">
        <f t="shared" si="126"/>
        <v>TB_IFM_POS_SALES_PROM_COND.PROM_BNFT_CD</v>
      </c>
      <c r="N4073" s="54" t="str">
        <f t="shared" si="127"/>
        <v>POS매출프로모션조건^TB_IFM_POS_SALES_PROM_COND^프로모션혜택코드^PROM_BNFT_CD^^VARCHAR2^3^Y^</v>
      </c>
    </row>
    <row r="4074" spans="1:14" x14ac:dyDescent="0.25">
      <c r="A4074" s="56"/>
      <c r="B4074" s="56"/>
      <c r="C4074" s="56" t="s">
        <v>423</v>
      </c>
      <c r="D4074" s="56" t="s">
        <v>424</v>
      </c>
      <c r="E4074" s="56" t="s">
        <v>3189</v>
      </c>
      <c r="F4074" s="56" t="s">
        <v>3190</v>
      </c>
      <c r="G4074" s="56"/>
      <c r="H4074" s="56"/>
      <c r="I4074" s="56" t="s">
        <v>37</v>
      </c>
      <c r="J4074" s="56">
        <v>4</v>
      </c>
      <c r="K4074" s="56" t="s">
        <v>52</v>
      </c>
      <c r="L4074" s="56"/>
      <c r="M4074" s="56" t="str">
        <f t="shared" si="126"/>
        <v>TB_IFM_POS_SALES_PROM_COND.DTL_LINE_NO</v>
      </c>
      <c r="N4074" s="54" t="str">
        <f t="shared" si="127"/>
        <v>POS매출프로모션조건^TB_IFM_POS_SALES_PROM_COND^상세라인번호^DTL_LINE_NO^^VARCHAR2^4^Y^</v>
      </c>
    </row>
    <row r="4075" spans="1:14" x14ac:dyDescent="0.25">
      <c r="A4075" s="56"/>
      <c r="B4075" s="56"/>
      <c r="C4075" s="56" t="s">
        <v>423</v>
      </c>
      <c r="D4075" s="56" t="s">
        <v>424</v>
      </c>
      <c r="E4075" s="56" t="s">
        <v>829</v>
      </c>
      <c r="F4075" s="56" t="s">
        <v>838</v>
      </c>
      <c r="G4075" s="56"/>
      <c r="H4075" s="56"/>
      <c r="I4075" s="56" t="s">
        <v>37</v>
      </c>
      <c r="J4075" s="56">
        <v>20</v>
      </c>
      <c r="K4075" s="56" t="s">
        <v>52</v>
      </c>
      <c r="L4075" s="56"/>
      <c r="M4075" s="56" t="str">
        <f t="shared" si="126"/>
        <v>TB_IFM_POS_SALES_PROM_COND.ITEM_CD</v>
      </c>
      <c r="N4075" s="54" t="str">
        <f t="shared" si="127"/>
        <v>POS매출프로모션조건^TB_IFM_POS_SALES_PROM_COND^품목코드^ITEM_CD^^VARCHAR2^20^Y^</v>
      </c>
    </row>
    <row r="4076" spans="1:14" x14ac:dyDescent="0.25">
      <c r="A4076" s="56"/>
      <c r="B4076" s="56"/>
      <c r="C4076" s="56" t="s">
        <v>423</v>
      </c>
      <c r="D4076" s="56" t="s">
        <v>424</v>
      </c>
      <c r="E4076" s="56" t="s">
        <v>3191</v>
      </c>
      <c r="F4076" s="56" t="s">
        <v>3192</v>
      </c>
      <c r="G4076" s="56"/>
      <c r="H4076" s="56"/>
      <c r="I4076" s="56" t="s">
        <v>110</v>
      </c>
      <c r="J4076" s="56" t="s">
        <v>476</v>
      </c>
      <c r="K4076" s="56" t="s">
        <v>52</v>
      </c>
      <c r="L4076" s="56">
        <v>0</v>
      </c>
      <c r="M4076" s="56" t="str">
        <f t="shared" si="126"/>
        <v>TB_IFM_POS_SALES_PROM_COND.SALE_PRC</v>
      </c>
      <c r="N4076" s="54" t="str">
        <f t="shared" si="127"/>
        <v>POS매출프로모션조건^TB_IFM_POS_SALES_PROM_COND^판매가^SALE_PRC^^NUMBER^20,5^Y^0</v>
      </c>
    </row>
    <row r="4077" spans="1:14" x14ac:dyDescent="0.25">
      <c r="A4077" s="56"/>
      <c r="B4077" s="56"/>
      <c r="C4077" s="56" t="s">
        <v>423</v>
      </c>
      <c r="D4077" s="56" t="s">
        <v>424</v>
      </c>
      <c r="E4077" s="56" t="s">
        <v>1141</v>
      </c>
      <c r="F4077" s="56" t="s">
        <v>1142</v>
      </c>
      <c r="G4077" s="56"/>
      <c r="H4077" s="56"/>
      <c r="I4077" s="56" t="s">
        <v>110</v>
      </c>
      <c r="J4077" s="56" t="s">
        <v>476</v>
      </c>
      <c r="K4077" s="56" t="s">
        <v>52</v>
      </c>
      <c r="L4077" s="56">
        <v>0</v>
      </c>
      <c r="M4077" s="56" t="str">
        <f t="shared" si="126"/>
        <v>TB_IFM_POS_SALES_PROM_COND.SALES_QTY</v>
      </c>
      <c r="N4077" s="54" t="str">
        <f t="shared" si="127"/>
        <v>POS매출프로모션조건^TB_IFM_POS_SALES_PROM_COND^매출수량^SALES_QTY^^NUMBER^20,5^Y^0</v>
      </c>
    </row>
    <row r="4078" spans="1:14" x14ac:dyDescent="0.25">
      <c r="A4078" s="56"/>
      <c r="B4078" s="56"/>
      <c r="C4078" s="56" t="s">
        <v>423</v>
      </c>
      <c r="D4078" s="56" t="s">
        <v>424</v>
      </c>
      <c r="E4078" s="56" t="s">
        <v>485</v>
      </c>
      <c r="F4078" s="56" t="s">
        <v>492</v>
      </c>
      <c r="G4078" s="56"/>
      <c r="H4078" s="56"/>
      <c r="I4078" s="56" t="s">
        <v>110</v>
      </c>
      <c r="J4078" s="56" t="s">
        <v>476</v>
      </c>
      <c r="K4078" s="56" t="s">
        <v>52</v>
      </c>
      <c r="L4078" s="56">
        <v>0</v>
      </c>
      <c r="M4078" s="56" t="str">
        <f t="shared" si="126"/>
        <v>TB_IFM_POS_SALES_PROM_COND.SALES_TOT_AMT</v>
      </c>
      <c r="N4078" s="54" t="str">
        <f t="shared" si="127"/>
        <v>POS매출프로모션조건^TB_IFM_POS_SALES_PROM_COND^매출총금액^SALES_TOT_AMT^^NUMBER^20,5^Y^0</v>
      </c>
    </row>
    <row r="4079" spans="1:14" x14ac:dyDescent="0.25">
      <c r="A4079" s="56"/>
      <c r="B4079" s="56"/>
      <c r="C4079" s="56" t="s">
        <v>423</v>
      </c>
      <c r="D4079" s="56" t="s">
        <v>424</v>
      </c>
      <c r="E4079" s="56" t="s">
        <v>486</v>
      </c>
      <c r="F4079" s="56" t="s">
        <v>493</v>
      </c>
      <c r="G4079" s="56"/>
      <c r="H4079" s="56"/>
      <c r="I4079" s="56" t="s">
        <v>110</v>
      </c>
      <c r="J4079" s="56" t="s">
        <v>476</v>
      </c>
      <c r="K4079" s="56" t="s">
        <v>52</v>
      </c>
      <c r="L4079" s="56">
        <v>0</v>
      </c>
      <c r="M4079" s="56" t="str">
        <f t="shared" si="126"/>
        <v>TB_IFM_POS_SALES_PROM_COND.SALES_AMT</v>
      </c>
      <c r="N4079" s="54" t="str">
        <f t="shared" si="127"/>
        <v>POS매출프로모션조건^TB_IFM_POS_SALES_PROM_COND^매출금액^SALES_AMT^^NUMBER^20,5^Y^0</v>
      </c>
    </row>
    <row r="4080" spans="1:14" x14ac:dyDescent="0.25">
      <c r="A4080" s="56"/>
      <c r="B4080" s="56"/>
      <c r="C4080" s="56" t="s">
        <v>423</v>
      </c>
      <c r="D4080" s="56" t="s">
        <v>424</v>
      </c>
      <c r="E4080" s="56" t="s">
        <v>488</v>
      </c>
      <c r="F4080" s="56" t="s">
        <v>495</v>
      </c>
      <c r="G4080" s="56"/>
      <c r="H4080" s="56"/>
      <c r="I4080" s="56" t="s">
        <v>110</v>
      </c>
      <c r="J4080" s="56" t="s">
        <v>476</v>
      </c>
      <c r="K4080" s="56" t="s">
        <v>52</v>
      </c>
      <c r="L4080" s="56">
        <v>0</v>
      </c>
      <c r="M4080" s="56" t="str">
        <f t="shared" si="126"/>
        <v>TB_IFM_POS_SALES_PROM_COND.DC_AMT</v>
      </c>
      <c r="N4080" s="54" t="str">
        <f t="shared" si="127"/>
        <v>POS매출프로모션조건^TB_IFM_POS_SALES_PROM_COND^할인금액^DC_AMT^^NUMBER^20,5^Y^0</v>
      </c>
    </row>
    <row r="4081" spans="1:14" x14ac:dyDescent="0.25">
      <c r="A4081" s="56"/>
      <c r="B4081" s="56"/>
      <c r="C4081" s="56" t="s">
        <v>423</v>
      </c>
      <c r="D4081" s="56" t="s">
        <v>424</v>
      </c>
      <c r="E4081" s="56" t="s">
        <v>489</v>
      </c>
      <c r="F4081" s="56" t="s">
        <v>496</v>
      </c>
      <c r="G4081" s="56"/>
      <c r="H4081" s="56"/>
      <c r="I4081" s="56" t="s">
        <v>110</v>
      </c>
      <c r="J4081" s="56" t="s">
        <v>476</v>
      </c>
      <c r="K4081" s="56" t="s">
        <v>52</v>
      </c>
      <c r="L4081" s="56">
        <v>0</v>
      </c>
      <c r="M4081" s="56" t="str">
        <f t="shared" ref="M4081:M4144" si="128">CONCATENATE(D4081,".",F4081)</f>
        <v>TB_IFM_POS_SALES_PROM_COND.PROM_DC_AMT</v>
      </c>
      <c r="N4081" s="54" t="str">
        <f t="shared" si="127"/>
        <v>POS매출프로모션조건^TB_IFM_POS_SALES_PROM_COND^프로모션할인금액^PROM_DC_AMT^^NUMBER^20,5^Y^0</v>
      </c>
    </row>
    <row r="4082" spans="1:14" x14ac:dyDescent="0.25">
      <c r="A4082" s="56"/>
      <c r="B4082" s="56"/>
      <c r="C4082" s="56" t="s">
        <v>423</v>
      </c>
      <c r="D4082" s="56" t="s">
        <v>424</v>
      </c>
      <c r="E4082" s="56" t="s">
        <v>644</v>
      </c>
      <c r="F4082" s="56" t="s">
        <v>565</v>
      </c>
      <c r="G4082" s="56"/>
      <c r="H4082" s="56"/>
      <c r="I4082" s="56" t="s">
        <v>110</v>
      </c>
      <c r="J4082" s="56" t="s">
        <v>476</v>
      </c>
      <c r="K4082" s="56" t="s">
        <v>52</v>
      </c>
      <c r="L4082" s="56">
        <v>0</v>
      </c>
      <c r="M4082" s="56" t="str">
        <f t="shared" si="128"/>
        <v>TB_IFM_POS_SALES_PROM_COND.COUP_DC_AMT</v>
      </c>
      <c r="N4082" s="54" t="str">
        <f t="shared" si="127"/>
        <v>POS매출프로모션조건^TB_IFM_POS_SALES_PROM_COND^쿠폰할인금액^COUP_DC_AMT^^NUMBER^20,5^Y^0</v>
      </c>
    </row>
    <row r="4083" spans="1:14" x14ac:dyDescent="0.25">
      <c r="A4083" s="56"/>
      <c r="B4083" s="56"/>
      <c r="C4083" s="56" t="s">
        <v>423</v>
      </c>
      <c r="D4083" s="56" t="s">
        <v>424</v>
      </c>
      <c r="E4083" s="56" t="s">
        <v>487</v>
      </c>
      <c r="F4083" s="56" t="s">
        <v>494</v>
      </c>
      <c r="G4083" s="56"/>
      <c r="H4083" s="56"/>
      <c r="I4083" s="56" t="s">
        <v>110</v>
      </c>
      <c r="J4083" s="56" t="s">
        <v>476</v>
      </c>
      <c r="K4083" s="56" t="s">
        <v>52</v>
      </c>
      <c r="L4083" s="56">
        <v>0</v>
      </c>
      <c r="M4083" s="56" t="str">
        <f t="shared" si="128"/>
        <v>TB_IFM_POS_SALES_PROM_COND.SALES_SUPP_AMT</v>
      </c>
      <c r="N4083" s="54" t="str">
        <f t="shared" si="127"/>
        <v>POS매출프로모션조건^TB_IFM_POS_SALES_PROM_COND^매출공급금액^SALES_SUPP_AMT^^NUMBER^20,5^Y^0</v>
      </c>
    </row>
    <row r="4084" spans="1:14" x14ac:dyDescent="0.25">
      <c r="A4084" s="56"/>
      <c r="B4084" s="56"/>
      <c r="C4084" s="56" t="s">
        <v>423</v>
      </c>
      <c r="D4084" s="56" t="s">
        <v>424</v>
      </c>
      <c r="E4084" s="56" t="s">
        <v>1760</v>
      </c>
      <c r="F4084" s="56" t="s">
        <v>1761</v>
      </c>
      <c r="G4084" s="56"/>
      <c r="H4084" s="56"/>
      <c r="I4084" s="56" t="s">
        <v>110</v>
      </c>
      <c r="J4084" s="56" t="s">
        <v>476</v>
      </c>
      <c r="K4084" s="56" t="s">
        <v>52</v>
      </c>
      <c r="L4084" s="56">
        <v>0</v>
      </c>
      <c r="M4084" s="56" t="str">
        <f t="shared" si="128"/>
        <v>TB_IFM_POS_SALES_PROM_COND.SALES_VAT</v>
      </c>
      <c r="N4084" s="54" t="str">
        <f t="shared" si="127"/>
        <v>POS매출프로모션조건^TB_IFM_POS_SALES_PROM_COND^매출부가세액^SALES_VAT^^NUMBER^20,5^Y^0</v>
      </c>
    </row>
    <row r="4085" spans="1:14" x14ac:dyDescent="0.25">
      <c r="A4085" s="56"/>
      <c r="B4085" s="56"/>
      <c r="C4085" s="56" t="s">
        <v>423</v>
      </c>
      <c r="D4085" s="56" t="s">
        <v>424</v>
      </c>
      <c r="E4085" s="56" t="s">
        <v>53</v>
      </c>
      <c r="F4085" s="56" t="s">
        <v>54</v>
      </c>
      <c r="G4085" s="56"/>
      <c r="H4085" s="56"/>
      <c r="I4085" s="56" t="s">
        <v>37</v>
      </c>
      <c r="J4085" s="56">
        <v>14</v>
      </c>
      <c r="K4085" s="56" t="s">
        <v>52</v>
      </c>
      <c r="L4085" s="56"/>
      <c r="M4085" s="56" t="str">
        <f t="shared" si="128"/>
        <v>TB_IFM_POS_SALES_PROM_COND.REG_DTM</v>
      </c>
      <c r="N4085" s="54" t="str">
        <f t="shared" si="127"/>
        <v>POS매출프로모션조건^TB_IFM_POS_SALES_PROM_COND^등록일시^REG_DTM^^VARCHAR2^14^Y^</v>
      </c>
    </row>
    <row r="4086" spans="1:14" x14ac:dyDescent="0.25">
      <c r="A4086" s="56"/>
      <c r="B4086" s="56"/>
      <c r="C4086" s="56" t="s">
        <v>423</v>
      </c>
      <c r="D4086" s="56" t="s">
        <v>424</v>
      </c>
      <c r="E4086" s="56" t="s">
        <v>55</v>
      </c>
      <c r="F4086" s="56" t="s">
        <v>56</v>
      </c>
      <c r="G4086" s="56"/>
      <c r="H4086" s="56"/>
      <c r="I4086" s="56" t="s">
        <v>37</v>
      </c>
      <c r="J4086" s="56">
        <v>32</v>
      </c>
      <c r="K4086" s="56" t="s">
        <v>52</v>
      </c>
      <c r="L4086" s="56"/>
      <c r="M4086" s="56" t="str">
        <f t="shared" si="128"/>
        <v>TB_IFM_POS_SALES_PROM_COND.REGR_ID</v>
      </c>
      <c r="N4086" s="54" t="str">
        <f t="shared" si="127"/>
        <v>POS매출프로모션조건^TB_IFM_POS_SALES_PROM_COND^등록자ID^REGR_ID^^VARCHAR2^32^Y^</v>
      </c>
    </row>
    <row r="4087" spans="1:14" x14ac:dyDescent="0.25">
      <c r="A4087" s="56"/>
      <c r="B4087" s="56"/>
      <c r="C4087" s="56" t="s">
        <v>423</v>
      </c>
      <c r="D4087" s="56" t="s">
        <v>424</v>
      </c>
      <c r="E4087" s="56" t="s">
        <v>57</v>
      </c>
      <c r="F4087" s="56" t="s">
        <v>58</v>
      </c>
      <c r="G4087" s="56"/>
      <c r="H4087" s="56"/>
      <c r="I4087" s="56" t="s">
        <v>37</v>
      </c>
      <c r="J4087" s="56">
        <v>14</v>
      </c>
      <c r="K4087" s="56" t="s">
        <v>52</v>
      </c>
      <c r="L4087" s="56"/>
      <c r="M4087" s="56" t="str">
        <f t="shared" si="128"/>
        <v>TB_IFM_POS_SALES_PROM_COND.MOD_DTM</v>
      </c>
      <c r="N4087" s="54" t="str">
        <f t="shared" si="127"/>
        <v>POS매출프로모션조건^TB_IFM_POS_SALES_PROM_COND^수정일시^MOD_DTM^^VARCHAR2^14^Y^</v>
      </c>
    </row>
    <row r="4088" spans="1:14" x14ac:dyDescent="0.25">
      <c r="A4088" s="56"/>
      <c r="B4088" s="56"/>
      <c r="C4088" s="56" t="s">
        <v>423</v>
      </c>
      <c r="D4088" s="56" t="s">
        <v>424</v>
      </c>
      <c r="E4088" s="56" t="s">
        <v>59</v>
      </c>
      <c r="F4088" s="56" t="s">
        <v>60</v>
      </c>
      <c r="G4088" s="56"/>
      <c r="H4088" s="56"/>
      <c r="I4088" s="56" t="s">
        <v>37</v>
      </c>
      <c r="J4088" s="56">
        <v>32</v>
      </c>
      <c r="K4088" s="56" t="s">
        <v>52</v>
      </c>
      <c r="L4088" s="56"/>
      <c r="M4088" s="56" t="str">
        <f t="shared" si="128"/>
        <v>TB_IFM_POS_SALES_PROM_COND.MODR_ID</v>
      </c>
      <c r="N4088" s="54" t="str">
        <f t="shared" si="127"/>
        <v>POS매출프로모션조건^TB_IFM_POS_SALES_PROM_COND^수정자ID^MODR_ID^^VARCHAR2^32^Y^</v>
      </c>
    </row>
    <row r="4089" spans="1:14" x14ac:dyDescent="0.25">
      <c r="A4089" s="56"/>
      <c r="B4089" s="56"/>
      <c r="C4089" s="56" t="s">
        <v>423</v>
      </c>
      <c r="D4089" s="56" t="s">
        <v>424</v>
      </c>
      <c r="E4089" s="56" t="s">
        <v>3239</v>
      </c>
      <c r="F4089" s="56" t="s">
        <v>3240</v>
      </c>
      <c r="G4089" s="56"/>
      <c r="H4089" s="56"/>
      <c r="I4089" s="56" t="s">
        <v>110</v>
      </c>
      <c r="J4089" s="56" t="s">
        <v>476</v>
      </c>
      <c r="K4089" s="56" t="s">
        <v>52</v>
      </c>
      <c r="L4089" s="56">
        <v>0</v>
      </c>
      <c r="M4089" s="56" t="str">
        <f t="shared" si="128"/>
        <v>TB_IFM_POS_SALES_PROM_COND.BAS_ACC_POINT_AMT</v>
      </c>
      <c r="N4089" s="54" t="str">
        <f t="shared" si="127"/>
        <v>POS매출프로모션조건^TB_IFM_POS_SALES_PROM_COND^기본적립포인트금액^BAS_ACC_POINT_AMT^^NUMBER^20,5^Y^0</v>
      </c>
    </row>
    <row r="4090" spans="1:14" x14ac:dyDescent="0.25">
      <c r="A4090" s="56"/>
      <c r="B4090" s="56"/>
      <c r="C4090" s="56" t="s">
        <v>425</v>
      </c>
      <c r="D4090" s="56" t="s">
        <v>703</v>
      </c>
      <c r="E4090" s="56" t="s">
        <v>477</v>
      </c>
      <c r="F4090" s="56" t="s">
        <v>479</v>
      </c>
      <c r="G4090" s="56" t="s">
        <v>52</v>
      </c>
      <c r="H4090" s="56"/>
      <c r="I4090" s="56" t="s">
        <v>37</v>
      </c>
      <c r="J4090" s="56">
        <v>8</v>
      </c>
      <c r="K4090" s="56" t="s">
        <v>52</v>
      </c>
      <c r="L4090" s="56"/>
      <c r="M4090" s="56" t="str">
        <f t="shared" si="128"/>
        <v>TB_IFM_POS_SALES_PROM_BNFT.SALES_DT</v>
      </c>
      <c r="N4090" s="54" t="str">
        <f t="shared" si="127"/>
        <v>POS매출프로모션혜택^TB_IFM_POS_SALES_PROM_BNFT^매출일자^SALES_DT^Y^VARCHAR2^8^Y^</v>
      </c>
    </row>
    <row r="4091" spans="1:14" x14ac:dyDescent="0.25">
      <c r="A4091" s="56"/>
      <c r="B4091" s="56"/>
      <c r="C4091" s="56" t="s">
        <v>425</v>
      </c>
      <c r="D4091" s="56" t="s">
        <v>703</v>
      </c>
      <c r="E4091" s="56" t="s">
        <v>472</v>
      </c>
      <c r="F4091" s="56" t="s">
        <v>64</v>
      </c>
      <c r="G4091" s="56" t="s">
        <v>52</v>
      </c>
      <c r="H4091" s="56"/>
      <c r="I4091" s="56" t="s">
        <v>37</v>
      </c>
      <c r="J4091" s="56">
        <v>10</v>
      </c>
      <c r="K4091" s="56" t="s">
        <v>52</v>
      </c>
      <c r="L4091" s="56"/>
      <c r="M4091" s="56" t="str">
        <f t="shared" si="128"/>
        <v>TB_IFM_POS_SALES_PROM_BNFT.SHOP_CD</v>
      </c>
      <c r="N4091" s="54" t="str">
        <f t="shared" si="127"/>
        <v>POS매출프로모션혜택^TB_IFM_POS_SALES_PROM_BNFT^매장코드^SHOP_CD^Y^VARCHAR2^10^Y^</v>
      </c>
    </row>
    <row r="4092" spans="1:14" x14ac:dyDescent="0.25">
      <c r="A4092" s="56"/>
      <c r="B4092" s="56"/>
      <c r="C4092" s="56" t="s">
        <v>425</v>
      </c>
      <c r="D4092" s="56" t="s">
        <v>703</v>
      </c>
      <c r="E4092" s="56" t="s">
        <v>480</v>
      </c>
      <c r="F4092" s="56" t="s">
        <v>481</v>
      </c>
      <c r="G4092" s="56" t="s">
        <v>52</v>
      </c>
      <c r="H4092" s="56"/>
      <c r="I4092" s="56" t="s">
        <v>37</v>
      </c>
      <c r="J4092" s="56">
        <v>2</v>
      </c>
      <c r="K4092" s="56" t="s">
        <v>52</v>
      </c>
      <c r="L4092" s="56"/>
      <c r="M4092" s="56" t="str">
        <f t="shared" si="128"/>
        <v>TB_IFM_POS_SALES_PROM_BNFT.POS_NO</v>
      </c>
      <c r="N4092" s="54" t="str">
        <f t="shared" si="127"/>
        <v>POS매출프로모션혜택^TB_IFM_POS_SALES_PROM_BNFT^POS번호^POS_NO^Y^VARCHAR2^2^Y^</v>
      </c>
    </row>
    <row r="4093" spans="1:14" x14ac:dyDescent="0.25">
      <c r="A4093" s="56"/>
      <c r="B4093" s="56"/>
      <c r="C4093" s="56" t="s">
        <v>425</v>
      </c>
      <c r="D4093" s="56" t="s">
        <v>703</v>
      </c>
      <c r="E4093" s="56" t="s">
        <v>478</v>
      </c>
      <c r="F4093" s="56" t="s">
        <v>482</v>
      </c>
      <c r="G4093" s="56" t="s">
        <v>52</v>
      </c>
      <c r="H4093" s="56"/>
      <c r="I4093" s="56" t="s">
        <v>37</v>
      </c>
      <c r="J4093" s="56">
        <v>4</v>
      </c>
      <c r="K4093" s="56" t="s">
        <v>52</v>
      </c>
      <c r="L4093" s="56"/>
      <c r="M4093" s="56" t="str">
        <f t="shared" si="128"/>
        <v>TB_IFM_POS_SALES_PROM_BNFT.BILL_NO</v>
      </c>
      <c r="N4093" s="54" t="str">
        <f t="shared" si="127"/>
        <v>POS매출프로모션혜택^TB_IFM_POS_SALES_PROM_BNFT^영수증번호^BILL_NO^Y^VARCHAR2^4^Y^</v>
      </c>
    </row>
    <row r="4094" spans="1:14" x14ac:dyDescent="0.25">
      <c r="A4094" s="56"/>
      <c r="B4094" s="56"/>
      <c r="C4094" s="56" t="s">
        <v>425</v>
      </c>
      <c r="D4094" s="56" t="s">
        <v>703</v>
      </c>
      <c r="E4094" s="56" t="s">
        <v>783</v>
      </c>
      <c r="F4094" s="56" t="s">
        <v>784</v>
      </c>
      <c r="G4094" s="56" t="s">
        <v>52</v>
      </c>
      <c r="H4094" s="56"/>
      <c r="I4094" s="56" t="s">
        <v>37</v>
      </c>
      <c r="J4094" s="56">
        <v>4</v>
      </c>
      <c r="K4094" s="56" t="s">
        <v>52</v>
      </c>
      <c r="L4094" s="56"/>
      <c r="M4094" s="56" t="str">
        <f t="shared" si="128"/>
        <v>TB_IFM_POS_SALES_PROM_BNFT.LINE_NO</v>
      </c>
      <c r="N4094" s="54" t="str">
        <f t="shared" si="127"/>
        <v>POS매출프로모션혜택^TB_IFM_POS_SALES_PROM_BNFT^라인번호^LINE_NO^Y^VARCHAR2^4^Y^</v>
      </c>
    </row>
    <row r="4095" spans="1:14" x14ac:dyDescent="0.25">
      <c r="A4095" s="56"/>
      <c r="B4095" s="56"/>
      <c r="C4095" s="56" t="s">
        <v>425</v>
      </c>
      <c r="D4095" s="56" t="s">
        <v>703</v>
      </c>
      <c r="E4095" s="56" t="s">
        <v>765</v>
      </c>
      <c r="F4095" s="56" t="s">
        <v>766</v>
      </c>
      <c r="G4095" s="56" t="s">
        <v>52</v>
      </c>
      <c r="H4095" s="56"/>
      <c r="I4095" s="56" t="s">
        <v>37</v>
      </c>
      <c r="J4095" s="56">
        <v>6</v>
      </c>
      <c r="K4095" s="56" t="s">
        <v>52</v>
      </c>
      <c r="L4095" s="56"/>
      <c r="M4095" s="56" t="str">
        <f t="shared" si="128"/>
        <v>TB_IFM_POS_SALES_PROM_BNFT.PROM_CD</v>
      </c>
      <c r="N4095" s="54" t="str">
        <f t="shared" si="127"/>
        <v>POS매출프로모션혜택^TB_IFM_POS_SALES_PROM_BNFT^프로모션코드^PROM_CD^Y^VARCHAR2^6^Y^</v>
      </c>
    </row>
    <row r="4096" spans="1:14" x14ac:dyDescent="0.25">
      <c r="A4096" s="56"/>
      <c r="B4096" s="56"/>
      <c r="C4096" s="56" t="s">
        <v>425</v>
      </c>
      <c r="D4096" s="56" t="s">
        <v>703</v>
      </c>
      <c r="E4096" s="56" t="s">
        <v>2371</v>
      </c>
      <c r="F4096" s="56" t="s">
        <v>2372</v>
      </c>
      <c r="G4096" s="56"/>
      <c r="H4096" s="56"/>
      <c r="I4096" s="56" t="s">
        <v>37</v>
      </c>
      <c r="J4096" s="56">
        <v>3</v>
      </c>
      <c r="K4096" s="56" t="s">
        <v>52</v>
      </c>
      <c r="L4096" s="56"/>
      <c r="M4096" s="56" t="str">
        <f t="shared" si="128"/>
        <v>TB_IFM_POS_SALES_PROM_BNFT.SALES_DIV_CD</v>
      </c>
      <c r="N4096" s="54" t="str">
        <f t="shared" si="127"/>
        <v>POS매출프로모션혜택^TB_IFM_POS_SALES_PROM_BNFT^매출구분코드^SALES_DIV_CD^^VARCHAR2^3^Y^</v>
      </c>
    </row>
    <row r="4097" spans="1:14" x14ac:dyDescent="0.25">
      <c r="A4097" s="56"/>
      <c r="B4097" s="56"/>
      <c r="C4097" s="56" t="s">
        <v>425</v>
      </c>
      <c r="D4097" s="56" t="s">
        <v>703</v>
      </c>
      <c r="E4097" s="56" t="s">
        <v>1810</v>
      </c>
      <c r="F4097" s="56" t="s">
        <v>1811</v>
      </c>
      <c r="G4097" s="56"/>
      <c r="H4097" s="56"/>
      <c r="I4097" s="56" t="s">
        <v>37</v>
      </c>
      <c r="J4097" s="56">
        <v>3</v>
      </c>
      <c r="K4097" s="56" t="s">
        <v>52</v>
      </c>
      <c r="L4097" s="56"/>
      <c r="M4097" s="56" t="str">
        <f t="shared" si="128"/>
        <v>TB_IFM_POS_SALES_PROM_BNFT.PROM_COND_CD</v>
      </c>
      <c r="N4097" s="54" t="str">
        <f t="shared" si="127"/>
        <v>POS매출프로모션혜택^TB_IFM_POS_SALES_PROM_BNFT^프로모션조건코드^PROM_COND_CD^^VARCHAR2^3^Y^</v>
      </c>
    </row>
    <row r="4098" spans="1:14" x14ac:dyDescent="0.25">
      <c r="A4098" s="56"/>
      <c r="B4098" s="56"/>
      <c r="C4098" s="56" t="s">
        <v>425</v>
      </c>
      <c r="D4098" s="56" t="s">
        <v>703</v>
      </c>
      <c r="E4098" s="56" t="s">
        <v>2165</v>
      </c>
      <c r="F4098" s="56" t="s">
        <v>2166</v>
      </c>
      <c r="G4098" s="56"/>
      <c r="H4098" s="56"/>
      <c r="I4098" s="56" t="s">
        <v>37</v>
      </c>
      <c r="J4098" s="56">
        <v>3</v>
      </c>
      <c r="K4098" s="56" t="s">
        <v>52</v>
      </c>
      <c r="L4098" s="56"/>
      <c r="M4098" s="56" t="str">
        <f t="shared" si="128"/>
        <v>TB_IFM_POS_SALES_PROM_BNFT.PROM_BNFT_CD</v>
      </c>
      <c r="N4098" s="54" t="str">
        <f t="shared" si="127"/>
        <v>POS매출프로모션혜택^TB_IFM_POS_SALES_PROM_BNFT^프로모션혜택코드^PROM_BNFT_CD^^VARCHAR2^3^Y^</v>
      </c>
    </row>
    <row r="4099" spans="1:14" x14ac:dyDescent="0.25">
      <c r="A4099" s="56"/>
      <c r="B4099" s="56"/>
      <c r="C4099" s="56" t="s">
        <v>425</v>
      </c>
      <c r="D4099" s="56" t="s">
        <v>703</v>
      </c>
      <c r="E4099" s="56" t="s">
        <v>3189</v>
      </c>
      <c r="F4099" s="56" t="s">
        <v>3190</v>
      </c>
      <c r="G4099" s="56"/>
      <c r="H4099" s="56"/>
      <c r="I4099" s="56" t="s">
        <v>37</v>
      </c>
      <c r="J4099" s="56">
        <v>4</v>
      </c>
      <c r="K4099" s="56" t="s">
        <v>52</v>
      </c>
      <c r="L4099" s="56"/>
      <c r="M4099" s="56" t="str">
        <f t="shared" si="128"/>
        <v>TB_IFM_POS_SALES_PROM_BNFT.DTL_LINE_NO</v>
      </c>
      <c r="N4099" s="54" t="str">
        <f t="shared" ref="N4099:N4162" si="129">SUBSTITUTE(CONCATENATE(C4099,"^",D4099,"^",E4099,"^",F4099,"^",G4099,"^",I4099,"^",J4099,"^",K4099,"^",TRIM(L4099)),"~","-")</f>
        <v>POS매출프로모션혜택^TB_IFM_POS_SALES_PROM_BNFT^상세라인번호^DTL_LINE_NO^^VARCHAR2^4^Y^</v>
      </c>
    </row>
    <row r="4100" spans="1:14" x14ac:dyDescent="0.25">
      <c r="A4100" s="56"/>
      <c r="B4100" s="56"/>
      <c r="C4100" s="56" t="s">
        <v>425</v>
      </c>
      <c r="D4100" s="56" t="s">
        <v>703</v>
      </c>
      <c r="E4100" s="56" t="s">
        <v>829</v>
      </c>
      <c r="F4100" s="56" t="s">
        <v>838</v>
      </c>
      <c r="G4100" s="56"/>
      <c r="H4100" s="56"/>
      <c r="I4100" s="56" t="s">
        <v>37</v>
      </c>
      <c r="J4100" s="56">
        <v>20</v>
      </c>
      <c r="K4100" s="56" t="s">
        <v>52</v>
      </c>
      <c r="L4100" s="56"/>
      <c r="M4100" s="56" t="str">
        <f t="shared" si="128"/>
        <v>TB_IFM_POS_SALES_PROM_BNFT.ITEM_CD</v>
      </c>
      <c r="N4100" s="54" t="str">
        <f t="shared" si="129"/>
        <v>POS매출프로모션혜택^TB_IFM_POS_SALES_PROM_BNFT^품목코드^ITEM_CD^^VARCHAR2^20^Y^</v>
      </c>
    </row>
    <row r="4101" spans="1:14" x14ac:dyDescent="0.25">
      <c r="A4101" s="56"/>
      <c r="B4101" s="56"/>
      <c r="C4101" s="56" t="s">
        <v>425</v>
      </c>
      <c r="D4101" s="56" t="s">
        <v>703</v>
      </c>
      <c r="E4101" s="56" t="s">
        <v>3191</v>
      </c>
      <c r="F4101" s="56" t="s">
        <v>3192</v>
      </c>
      <c r="G4101" s="56"/>
      <c r="H4101" s="56"/>
      <c r="I4101" s="56" t="s">
        <v>110</v>
      </c>
      <c r="J4101" s="56" t="s">
        <v>476</v>
      </c>
      <c r="K4101" s="56" t="s">
        <v>52</v>
      </c>
      <c r="L4101" s="56">
        <v>0</v>
      </c>
      <c r="M4101" s="56" t="str">
        <f t="shared" si="128"/>
        <v>TB_IFM_POS_SALES_PROM_BNFT.SALE_PRC</v>
      </c>
      <c r="N4101" s="54" t="str">
        <f t="shared" si="129"/>
        <v>POS매출프로모션혜택^TB_IFM_POS_SALES_PROM_BNFT^판매가^SALE_PRC^^NUMBER^20,5^Y^0</v>
      </c>
    </row>
    <row r="4102" spans="1:14" x14ac:dyDescent="0.25">
      <c r="A4102" s="56"/>
      <c r="B4102" s="56"/>
      <c r="C4102" s="56" t="s">
        <v>425</v>
      </c>
      <c r="D4102" s="56" t="s">
        <v>703</v>
      </c>
      <c r="E4102" s="56" t="s">
        <v>1141</v>
      </c>
      <c r="F4102" s="56" t="s">
        <v>1142</v>
      </c>
      <c r="G4102" s="56"/>
      <c r="H4102" s="56"/>
      <c r="I4102" s="56" t="s">
        <v>110</v>
      </c>
      <c r="J4102" s="56" t="s">
        <v>476</v>
      </c>
      <c r="K4102" s="56" t="s">
        <v>52</v>
      </c>
      <c r="L4102" s="56">
        <v>0</v>
      </c>
      <c r="M4102" s="56" t="str">
        <f t="shared" si="128"/>
        <v>TB_IFM_POS_SALES_PROM_BNFT.SALES_QTY</v>
      </c>
      <c r="N4102" s="54" t="str">
        <f t="shared" si="129"/>
        <v>POS매출프로모션혜택^TB_IFM_POS_SALES_PROM_BNFT^매출수량^SALES_QTY^^NUMBER^20,5^Y^0</v>
      </c>
    </row>
    <row r="4103" spans="1:14" x14ac:dyDescent="0.25">
      <c r="A4103" s="56"/>
      <c r="B4103" s="56"/>
      <c r="C4103" s="56" t="s">
        <v>425</v>
      </c>
      <c r="D4103" s="56" t="s">
        <v>703</v>
      </c>
      <c r="E4103" s="56" t="s">
        <v>485</v>
      </c>
      <c r="F4103" s="56" t="s">
        <v>492</v>
      </c>
      <c r="G4103" s="56"/>
      <c r="H4103" s="56"/>
      <c r="I4103" s="56" t="s">
        <v>110</v>
      </c>
      <c r="J4103" s="56" t="s">
        <v>476</v>
      </c>
      <c r="K4103" s="56" t="s">
        <v>52</v>
      </c>
      <c r="L4103" s="56">
        <v>0</v>
      </c>
      <c r="M4103" s="56" t="str">
        <f t="shared" si="128"/>
        <v>TB_IFM_POS_SALES_PROM_BNFT.SALES_TOT_AMT</v>
      </c>
      <c r="N4103" s="54" t="str">
        <f t="shared" si="129"/>
        <v>POS매출프로모션혜택^TB_IFM_POS_SALES_PROM_BNFT^매출총금액^SALES_TOT_AMT^^NUMBER^20,5^Y^0</v>
      </c>
    </row>
    <row r="4104" spans="1:14" x14ac:dyDescent="0.25">
      <c r="A4104" s="56"/>
      <c r="B4104" s="56"/>
      <c r="C4104" s="56" t="s">
        <v>425</v>
      </c>
      <c r="D4104" s="56" t="s">
        <v>703</v>
      </c>
      <c r="E4104" s="56" t="s">
        <v>486</v>
      </c>
      <c r="F4104" s="56" t="s">
        <v>493</v>
      </c>
      <c r="G4104" s="56"/>
      <c r="H4104" s="56"/>
      <c r="I4104" s="56" t="s">
        <v>110</v>
      </c>
      <c r="J4104" s="56" t="s">
        <v>476</v>
      </c>
      <c r="K4104" s="56" t="s">
        <v>52</v>
      </c>
      <c r="L4104" s="56">
        <v>0</v>
      </c>
      <c r="M4104" s="56" t="str">
        <f t="shared" si="128"/>
        <v>TB_IFM_POS_SALES_PROM_BNFT.SALES_AMT</v>
      </c>
      <c r="N4104" s="54" t="str">
        <f t="shared" si="129"/>
        <v>POS매출프로모션혜택^TB_IFM_POS_SALES_PROM_BNFT^매출금액^SALES_AMT^^NUMBER^20,5^Y^0</v>
      </c>
    </row>
    <row r="4105" spans="1:14" x14ac:dyDescent="0.25">
      <c r="A4105" s="56"/>
      <c r="B4105" s="56"/>
      <c r="C4105" s="56" t="s">
        <v>425</v>
      </c>
      <c r="D4105" s="56" t="s">
        <v>703</v>
      </c>
      <c r="E4105" s="56" t="s">
        <v>488</v>
      </c>
      <c r="F4105" s="56" t="s">
        <v>495</v>
      </c>
      <c r="G4105" s="56"/>
      <c r="H4105" s="56"/>
      <c r="I4105" s="56" t="s">
        <v>110</v>
      </c>
      <c r="J4105" s="56" t="s">
        <v>476</v>
      </c>
      <c r="K4105" s="56" t="s">
        <v>52</v>
      </c>
      <c r="L4105" s="56">
        <v>0</v>
      </c>
      <c r="M4105" s="56" t="str">
        <f t="shared" si="128"/>
        <v>TB_IFM_POS_SALES_PROM_BNFT.DC_AMT</v>
      </c>
      <c r="N4105" s="54" t="str">
        <f t="shared" si="129"/>
        <v>POS매출프로모션혜택^TB_IFM_POS_SALES_PROM_BNFT^할인금액^DC_AMT^^NUMBER^20,5^Y^0</v>
      </c>
    </row>
    <row r="4106" spans="1:14" x14ac:dyDescent="0.25">
      <c r="A4106" s="56"/>
      <c r="B4106" s="56"/>
      <c r="C4106" s="56" t="s">
        <v>425</v>
      </c>
      <c r="D4106" s="56" t="s">
        <v>703</v>
      </c>
      <c r="E4106" s="56" t="s">
        <v>489</v>
      </c>
      <c r="F4106" s="56" t="s">
        <v>496</v>
      </c>
      <c r="G4106" s="56"/>
      <c r="H4106" s="56"/>
      <c r="I4106" s="56" t="s">
        <v>110</v>
      </c>
      <c r="J4106" s="56" t="s">
        <v>476</v>
      </c>
      <c r="K4106" s="56" t="s">
        <v>52</v>
      </c>
      <c r="L4106" s="56">
        <v>0</v>
      </c>
      <c r="M4106" s="56" t="str">
        <f t="shared" si="128"/>
        <v>TB_IFM_POS_SALES_PROM_BNFT.PROM_DC_AMT</v>
      </c>
      <c r="N4106" s="54" t="str">
        <f t="shared" si="129"/>
        <v>POS매출프로모션혜택^TB_IFM_POS_SALES_PROM_BNFT^프로모션할인금액^PROM_DC_AMT^^NUMBER^20,5^Y^0</v>
      </c>
    </row>
    <row r="4107" spans="1:14" x14ac:dyDescent="0.25">
      <c r="A4107" s="56"/>
      <c r="B4107" s="56"/>
      <c r="C4107" s="56" t="s">
        <v>425</v>
      </c>
      <c r="D4107" s="56" t="s">
        <v>703</v>
      </c>
      <c r="E4107" s="56" t="s">
        <v>644</v>
      </c>
      <c r="F4107" s="56" t="s">
        <v>565</v>
      </c>
      <c r="G4107" s="56"/>
      <c r="H4107" s="56"/>
      <c r="I4107" s="56" t="s">
        <v>110</v>
      </c>
      <c r="J4107" s="56" t="s">
        <v>476</v>
      </c>
      <c r="K4107" s="56" t="s">
        <v>52</v>
      </c>
      <c r="L4107" s="56">
        <v>0</v>
      </c>
      <c r="M4107" s="56" t="str">
        <f t="shared" si="128"/>
        <v>TB_IFM_POS_SALES_PROM_BNFT.COUP_DC_AMT</v>
      </c>
      <c r="N4107" s="54" t="str">
        <f t="shared" si="129"/>
        <v>POS매출프로모션혜택^TB_IFM_POS_SALES_PROM_BNFT^쿠폰할인금액^COUP_DC_AMT^^NUMBER^20,5^Y^0</v>
      </c>
    </row>
    <row r="4108" spans="1:14" x14ac:dyDescent="0.25">
      <c r="A4108" s="56"/>
      <c r="B4108" s="56"/>
      <c r="C4108" s="56" t="s">
        <v>425</v>
      </c>
      <c r="D4108" s="56" t="s">
        <v>703</v>
      </c>
      <c r="E4108" s="56" t="s">
        <v>487</v>
      </c>
      <c r="F4108" s="56" t="s">
        <v>494</v>
      </c>
      <c r="G4108" s="56"/>
      <c r="H4108" s="56"/>
      <c r="I4108" s="56" t="s">
        <v>110</v>
      </c>
      <c r="J4108" s="56" t="s">
        <v>476</v>
      </c>
      <c r="K4108" s="56" t="s">
        <v>52</v>
      </c>
      <c r="L4108" s="56">
        <v>0</v>
      </c>
      <c r="M4108" s="56" t="str">
        <f t="shared" si="128"/>
        <v>TB_IFM_POS_SALES_PROM_BNFT.SALES_SUPP_AMT</v>
      </c>
      <c r="N4108" s="54" t="str">
        <f t="shared" si="129"/>
        <v>POS매출프로모션혜택^TB_IFM_POS_SALES_PROM_BNFT^매출공급금액^SALES_SUPP_AMT^^NUMBER^20,5^Y^0</v>
      </c>
    </row>
    <row r="4109" spans="1:14" x14ac:dyDescent="0.25">
      <c r="A4109" s="56"/>
      <c r="B4109" s="56"/>
      <c r="C4109" s="56" t="s">
        <v>425</v>
      </c>
      <c r="D4109" s="56" t="s">
        <v>703</v>
      </c>
      <c r="E4109" s="56" t="s">
        <v>1760</v>
      </c>
      <c r="F4109" s="56" t="s">
        <v>1761</v>
      </c>
      <c r="G4109" s="56"/>
      <c r="H4109" s="56"/>
      <c r="I4109" s="56" t="s">
        <v>110</v>
      </c>
      <c r="J4109" s="56" t="s">
        <v>476</v>
      </c>
      <c r="K4109" s="56" t="s">
        <v>52</v>
      </c>
      <c r="L4109" s="56">
        <v>0</v>
      </c>
      <c r="M4109" s="56" t="str">
        <f t="shared" si="128"/>
        <v>TB_IFM_POS_SALES_PROM_BNFT.SALES_VAT</v>
      </c>
      <c r="N4109" s="54" t="str">
        <f t="shared" si="129"/>
        <v>POS매출프로모션혜택^TB_IFM_POS_SALES_PROM_BNFT^매출부가세액^SALES_VAT^^NUMBER^20,5^Y^0</v>
      </c>
    </row>
    <row r="4110" spans="1:14" x14ac:dyDescent="0.25">
      <c r="A4110" s="56"/>
      <c r="B4110" s="56"/>
      <c r="C4110" s="56" t="s">
        <v>425</v>
      </c>
      <c r="D4110" s="56" t="s">
        <v>703</v>
      </c>
      <c r="E4110" s="56" t="s">
        <v>53</v>
      </c>
      <c r="F4110" s="56" t="s">
        <v>54</v>
      </c>
      <c r="G4110" s="56"/>
      <c r="H4110" s="56"/>
      <c r="I4110" s="56" t="s">
        <v>37</v>
      </c>
      <c r="J4110" s="56">
        <v>14</v>
      </c>
      <c r="K4110" s="56" t="s">
        <v>52</v>
      </c>
      <c r="L4110" s="56"/>
      <c r="M4110" s="56" t="str">
        <f t="shared" si="128"/>
        <v>TB_IFM_POS_SALES_PROM_BNFT.REG_DTM</v>
      </c>
      <c r="N4110" s="54" t="str">
        <f t="shared" si="129"/>
        <v>POS매출프로모션혜택^TB_IFM_POS_SALES_PROM_BNFT^등록일시^REG_DTM^^VARCHAR2^14^Y^</v>
      </c>
    </row>
    <row r="4111" spans="1:14" x14ac:dyDescent="0.25">
      <c r="A4111" s="56"/>
      <c r="B4111" s="56"/>
      <c r="C4111" s="56" t="s">
        <v>425</v>
      </c>
      <c r="D4111" s="56" t="s">
        <v>703</v>
      </c>
      <c r="E4111" s="56" t="s">
        <v>55</v>
      </c>
      <c r="F4111" s="56" t="s">
        <v>56</v>
      </c>
      <c r="G4111" s="56"/>
      <c r="H4111" s="56"/>
      <c r="I4111" s="56" t="s">
        <v>37</v>
      </c>
      <c r="J4111" s="56">
        <v>32</v>
      </c>
      <c r="K4111" s="56" t="s">
        <v>52</v>
      </c>
      <c r="L4111" s="56"/>
      <c r="M4111" s="56" t="str">
        <f t="shared" si="128"/>
        <v>TB_IFM_POS_SALES_PROM_BNFT.REGR_ID</v>
      </c>
      <c r="N4111" s="54" t="str">
        <f t="shared" si="129"/>
        <v>POS매출프로모션혜택^TB_IFM_POS_SALES_PROM_BNFT^등록자ID^REGR_ID^^VARCHAR2^32^Y^</v>
      </c>
    </row>
    <row r="4112" spans="1:14" x14ac:dyDescent="0.25">
      <c r="A4112" s="56"/>
      <c r="B4112" s="56"/>
      <c r="C4112" s="56" t="s">
        <v>425</v>
      </c>
      <c r="D4112" s="56" t="s">
        <v>703</v>
      </c>
      <c r="E4112" s="56" t="s">
        <v>57</v>
      </c>
      <c r="F4112" s="56" t="s">
        <v>58</v>
      </c>
      <c r="G4112" s="56"/>
      <c r="H4112" s="56"/>
      <c r="I4112" s="56" t="s">
        <v>37</v>
      </c>
      <c r="J4112" s="56">
        <v>14</v>
      </c>
      <c r="K4112" s="56" t="s">
        <v>52</v>
      </c>
      <c r="L4112" s="56"/>
      <c r="M4112" s="56" t="str">
        <f t="shared" si="128"/>
        <v>TB_IFM_POS_SALES_PROM_BNFT.MOD_DTM</v>
      </c>
      <c r="N4112" s="54" t="str">
        <f t="shared" si="129"/>
        <v>POS매출프로모션혜택^TB_IFM_POS_SALES_PROM_BNFT^수정일시^MOD_DTM^^VARCHAR2^14^Y^</v>
      </c>
    </row>
    <row r="4113" spans="1:14" x14ac:dyDescent="0.25">
      <c r="A4113" s="56"/>
      <c r="B4113" s="56"/>
      <c r="C4113" s="56" t="s">
        <v>425</v>
      </c>
      <c r="D4113" s="56" t="s">
        <v>703</v>
      </c>
      <c r="E4113" s="56" t="s">
        <v>59</v>
      </c>
      <c r="F4113" s="56" t="s">
        <v>60</v>
      </c>
      <c r="G4113" s="56"/>
      <c r="H4113" s="56"/>
      <c r="I4113" s="56" t="s">
        <v>37</v>
      </c>
      <c r="J4113" s="56">
        <v>32</v>
      </c>
      <c r="K4113" s="56" t="s">
        <v>52</v>
      </c>
      <c r="L4113" s="56"/>
      <c r="M4113" s="56" t="str">
        <f t="shared" si="128"/>
        <v>TB_IFM_POS_SALES_PROM_BNFT.MODR_ID</v>
      </c>
      <c r="N4113" s="54" t="str">
        <f t="shared" si="129"/>
        <v>POS매출프로모션혜택^TB_IFM_POS_SALES_PROM_BNFT^수정자ID^MODR_ID^^VARCHAR2^32^Y^</v>
      </c>
    </row>
    <row r="4114" spans="1:14" x14ac:dyDescent="0.25">
      <c r="A4114" s="56"/>
      <c r="B4114" s="56"/>
      <c r="C4114" s="56" t="s">
        <v>425</v>
      </c>
      <c r="D4114" s="56" t="s">
        <v>703</v>
      </c>
      <c r="E4114" s="56" t="s">
        <v>2219</v>
      </c>
      <c r="F4114" s="56" t="s">
        <v>2220</v>
      </c>
      <c r="G4114" s="56"/>
      <c r="H4114" s="56"/>
      <c r="I4114" s="56" t="s">
        <v>37</v>
      </c>
      <c r="J4114" s="56">
        <v>1</v>
      </c>
      <c r="K4114" s="56"/>
      <c r="L4114" s="56"/>
      <c r="M4114" s="56" t="str">
        <f t="shared" si="128"/>
        <v>TB_IFM_POS_SALES_PROM_BNFT.PRESENT_YN</v>
      </c>
      <c r="N4114" s="54" t="str">
        <f t="shared" si="129"/>
        <v>POS매출프로모션혜택^TB_IFM_POS_SALES_PROM_BNFT^증정여부^PRESENT_YN^^VARCHAR2^1^^</v>
      </c>
    </row>
    <row r="4115" spans="1:14" x14ac:dyDescent="0.25">
      <c r="A4115" s="56"/>
      <c r="B4115" s="56"/>
      <c r="C4115" s="56" t="s">
        <v>425</v>
      </c>
      <c r="D4115" s="56" t="s">
        <v>703</v>
      </c>
      <c r="E4115" s="56" t="s">
        <v>3239</v>
      </c>
      <c r="F4115" s="56" t="s">
        <v>3240</v>
      </c>
      <c r="G4115" s="56"/>
      <c r="H4115" s="56"/>
      <c r="I4115" s="56" t="s">
        <v>110</v>
      </c>
      <c r="J4115" s="56" t="s">
        <v>476</v>
      </c>
      <c r="K4115" s="56" t="s">
        <v>52</v>
      </c>
      <c r="L4115" s="56">
        <v>0</v>
      </c>
      <c r="M4115" s="56" t="str">
        <f t="shared" si="128"/>
        <v>TB_IFM_POS_SALES_PROM_BNFT.BAS_ACC_POINT_AMT</v>
      </c>
      <c r="N4115" s="54" t="str">
        <f t="shared" si="129"/>
        <v>POS매출프로모션혜택^TB_IFM_POS_SALES_PROM_BNFT^기본적립포인트금액^BAS_ACC_POINT_AMT^^NUMBER^20,5^Y^0</v>
      </c>
    </row>
    <row r="4116" spans="1:14" x14ac:dyDescent="0.25">
      <c r="A4116" s="56"/>
      <c r="B4116" s="56"/>
      <c r="C4116" s="56" t="s">
        <v>425</v>
      </c>
      <c r="D4116" s="56" t="s">
        <v>703</v>
      </c>
      <c r="E4116" s="56" t="s">
        <v>3241</v>
      </c>
      <c r="F4116" s="56" t="s">
        <v>3242</v>
      </c>
      <c r="G4116" s="56"/>
      <c r="H4116" s="56"/>
      <c r="I4116" s="56" t="s">
        <v>110</v>
      </c>
      <c r="J4116" s="56" t="s">
        <v>476</v>
      </c>
      <c r="K4116" s="56" t="s">
        <v>52</v>
      </c>
      <c r="L4116" s="56">
        <v>0</v>
      </c>
      <c r="M4116" s="56" t="str">
        <f t="shared" si="128"/>
        <v>TB_IFM_POS_SALES_PROM_BNFT.ADD_ACC_POINT_AMT</v>
      </c>
      <c r="N4116" s="54" t="str">
        <f t="shared" si="129"/>
        <v>POS매출프로모션혜택^TB_IFM_POS_SALES_PROM_BNFT^추가적립포인트금액^ADD_ACC_POINT_AMT^^NUMBER^20,5^Y^0</v>
      </c>
    </row>
    <row r="4117" spans="1:14" x14ac:dyDescent="0.25">
      <c r="A4117" s="56"/>
      <c r="B4117" s="56"/>
      <c r="C4117" s="56" t="s">
        <v>425</v>
      </c>
      <c r="D4117" s="56" t="s">
        <v>703</v>
      </c>
      <c r="E4117" s="56" t="s">
        <v>3243</v>
      </c>
      <c r="F4117" s="56" t="s">
        <v>3244</v>
      </c>
      <c r="G4117" s="56"/>
      <c r="H4117" s="56"/>
      <c r="I4117" s="56" t="s">
        <v>37</v>
      </c>
      <c r="J4117" s="56">
        <v>1</v>
      </c>
      <c r="K4117" s="56"/>
      <c r="L4117" s="56"/>
      <c r="M4117" s="56" t="str">
        <f t="shared" si="128"/>
        <v>TB_IFM_POS_SALES_PROM_BNFT.COND_ITEM_YN</v>
      </c>
      <c r="N4117" s="54" t="str">
        <f t="shared" si="129"/>
        <v>POS매출프로모션혜택^TB_IFM_POS_SALES_PROM_BNFT^조건품목여부^COND_ITEM_YN^^VARCHAR2^1^^</v>
      </c>
    </row>
    <row r="4118" spans="1:14" x14ac:dyDescent="0.25">
      <c r="A4118" s="56"/>
      <c r="B4118" s="56"/>
      <c r="C4118" s="56" t="s">
        <v>409</v>
      </c>
      <c r="D4118" s="56" t="s">
        <v>410</v>
      </c>
      <c r="E4118" s="56" t="s">
        <v>477</v>
      </c>
      <c r="F4118" s="56" t="s">
        <v>479</v>
      </c>
      <c r="G4118" s="56" t="s">
        <v>52</v>
      </c>
      <c r="H4118" s="56"/>
      <c r="I4118" s="56" t="s">
        <v>37</v>
      </c>
      <c r="J4118" s="56">
        <v>8</v>
      </c>
      <c r="K4118" s="56" t="s">
        <v>52</v>
      </c>
      <c r="L4118" s="56"/>
      <c r="M4118" s="56" t="str">
        <f t="shared" si="128"/>
        <v>TB_IFM_POS_SALES_CASH_BILL.SALES_DT</v>
      </c>
      <c r="N4118" s="54" t="str">
        <f t="shared" si="129"/>
        <v>POS매출현금영수증^TB_IFM_POS_SALES_CASH_BILL^매출일자^SALES_DT^Y^VARCHAR2^8^Y^</v>
      </c>
    </row>
    <row r="4119" spans="1:14" x14ac:dyDescent="0.25">
      <c r="A4119" s="56"/>
      <c r="B4119" s="56"/>
      <c r="C4119" s="56" t="s">
        <v>409</v>
      </c>
      <c r="D4119" s="56" t="s">
        <v>410</v>
      </c>
      <c r="E4119" s="56" t="s">
        <v>472</v>
      </c>
      <c r="F4119" s="56" t="s">
        <v>64</v>
      </c>
      <c r="G4119" s="56" t="s">
        <v>52</v>
      </c>
      <c r="H4119" s="56"/>
      <c r="I4119" s="56" t="s">
        <v>37</v>
      </c>
      <c r="J4119" s="56">
        <v>10</v>
      </c>
      <c r="K4119" s="56" t="s">
        <v>52</v>
      </c>
      <c r="L4119" s="56"/>
      <c r="M4119" s="56" t="str">
        <f t="shared" si="128"/>
        <v>TB_IFM_POS_SALES_CASH_BILL.SHOP_CD</v>
      </c>
      <c r="N4119" s="54" t="str">
        <f t="shared" si="129"/>
        <v>POS매출현금영수증^TB_IFM_POS_SALES_CASH_BILL^매장코드^SHOP_CD^Y^VARCHAR2^10^Y^</v>
      </c>
    </row>
    <row r="4120" spans="1:14" x14ac:dyDescent="0.25">
      <c r="A4120" s="56"/>
      <c r="B4120" s="56"/>
      <c r="C4120" s="56" t="s">
        <v>409</v>
      </c>
      <c r="D4120" s="56" t="s">
        <v>410</v>
      </c>
      <c r="E4120" s="56" t="s">
        <v>480</v>
      </c>
      <c r="F4120" s="56" t="s">
        <v>481</v>
      </c>
      <c r="G4120" s="56" t="s">
        <v>52</v>
      </c>
      <c r="H4120" s="56"/>
      <c r="I4120" s="56" t="s">
        <v>37</v>
      </c>
      <c r="J4120" s="56">
        <v>2</v>
      </c>
      <c r="K4120" s="56" t="s">
        <v>52</v>
      </c>
      <c r="L4120" s="56"/>
      <c r="M4120" s="56" t="str">
        <f t="shared" si="128"/>
        <v>TB_IFM_POS_SALES_CASH_BILL.POS_NO</v>
      </c>
      <c r="N4120" s="54" t="str">
        <f t="shared" si="129"/>
        <v>POS매출현금영수증^TB_IFM_POS_SALES_CASH_BILL^POS번호^POS_NO^Y^VARCHAR2^2^Y^</v>
      </c>
    </row>
    <row r="4121" spans="1:14" x14ac:dyDescent="0.25">
      <c r="A4121" s="56"/>
      <c r="B4121" s="56"/>
      <c r="C4121" s="56" t="s">
        <v>409</v>
      </c>
      <c r="D4121" s="56" t="s">
        <v>410</v>
      </c>
      <c r="E4121" s="56" t="s">
        <v>478</v>
      </c>
      <c r="F4121" s="56" t="s">
        <v>482</v>
      </c>
      <c r="G4121" s="56" t="s">
        <v>52</v>
      </c>
      <c r="H4121" s="56"/>
      <c r="I4121" s="56" t="s">
        <v>37</v>
      </c>
      <c r="J4121" s="56">
        <v>4</v>
      </c>
      <c r="K4121" s="56" t="s">
        <v>52</v>
      </c>
      <c r="L4121" s="56"/>
      <c r="M4121" s="56" t="str">
        <f t="shared" si="128"/>
        <v>TB_IFM_POS_SALES_CASH_BILL.BILL_NO</v>
      </c>
      <c r="N4121" s="54" t="str">
        <f t="shared" si="129"/>
        <v>POS매출현금영수증^TB_IFM_POS_SALES_CASH_BILL^영수증번호^BILL_NO^Y^VARCHAR2^4^Y^</v>
      </c>
    </row>
    <row r="4122" spans="1:14" x14ac:dyDescent="0.25">
      <c r="A4122" s="56"/>
      <c r="B4122" s="56"/>
      <c r="C4122" s="56" t="s">
        <v>409</v>
      </c>
      <c r="D4122" s="56" t="s">
        <v>410</v>
      </c>
      <c r="E4122" s="56" t="s">
        <v>783</v>
      </c>
      <c r="F4122" s="56" t="s">
        <v>784</v>
      </c>
      <c r="G4122" s="56" t="s">
        <v>52</v>
      </c>
      <c r="H4122" s="56"/>
      <c r="I4122" s="56" t="s">
        <v>37</v>
      </c>
      <c r="J4122" s="56">
        <v>4</v>
      </c>
      <c r="K4122" s="56" t="s">
        <v>52</v>
      </c>
      <c r="L4122" s="56"/>
      <c r="M4122" s="56" t="str">
        <f t="shared" si="128"/>
        <v>TB_IFM_POS_SALES_CASH_BILL.LINE_NO</v>
      </c>
      <c r="N4122" s="54" t="str">
        <f t="shared" si="129"/>
        <v>POS매출현금영수증^TB_IFM_POS_SALES_CASH_BILL^라인번호^LINE_NO^Y^VARCHAR2^4^Y^</v>
      </c>
    </row>
    <row r="4123" spans="1:14" x14ac:dyDescent="0.25">
      <c r="A4123" s="56"/>
      <c r="B4123" s="56"/>
      <c r="C4123" s="56" t="s">
        <v>409</v>
      </c>
      <c r="D4123" s="56" t="s">
        <v>410</v>
      </c>
      <c r="E4123" s="56" t="s">
        <v>2371</v>
      </c>
      <c r="F4123" s="56" t="s">
        <v>2372</v>
      </c>
      <c r="G4123" s="56"/>
      <c r="H4123" s="56"/>
      <c r="I4123" s="56" t="s">
        <v>37</v>
      </c>
      <c r="J4123" s="56">
        <v>3</v>
      </c>
      <c r="K4123" s="56" t="s">
        <v>52</v>
      </c>
      <c r="L4123" s="56"/>
      <c r="M4123" s="56" t="str">
        <f t="shared" si="128"/>
        <v>TB_IFM_POS_SALES_CASH_BILL.SALES_DIV_CD</v>
      </c>
      <c r="N4123" s="54" t="str">
        <f t="shared" si="129"/>
        <v>POS매출현금영수증^TB_IFM_POS_SALES_CASH_BILL^매출구분코드^SALES_DIV_CD^^VARCHAR2^3^Y^</v>
      </c>
    </row>
    <row r="4124" spans="1:14" x14ac:dyDescent="0.25">
      <c r="A4124" s="56"/>
      <c r="B4124" s="56"/>
      <c r="C4124" s="56" t="s">
        <v>409</v>
      </c>
      <c r="D4124" s="56" t="s">
        <v>410</v>
      </c>
      <c r="E4124" s="56" t="s">
        <v>3218</v>
      </c>
      <c r="F4124" s="56" t="s">
        <v>3219</v>
      </c>
      <c r="G4124" s="56"/>
      <c r="H4124" s="56"/>
      <c r="I4124" s="56" t="s">
        <v>37</v>
      </c>
      <c r="J4124" s="56">
        <v>10</v>
      </c>
      <c r="K4124" s="56"/>
      <c r="L4124" s="56"/>
      <c r="M4124" s="56" t="str">
        <f t="shared" si="128"/>
        <v>TB_IFM_POS_SALES_CASH_BILL.VAN_ID</v>
      </c>
      <c r="N4124" s="54" t="str">
        <f t="shared" si="129"/>
        <v>POS매출현금영수증^TB_IFM_POS_SALES_CASH_BILL^VANID^VAN_ID^^VARCHAR2^10^^</v>
      </c>
    </row>
    <row r="4125" spans="1:14" x14ac:dyDescent="0.25">
      <c r="A4125" s="56"/>
      <c r="B4125" s="56"/>
      <c r="C4125" s="56" t="s">
        <v>409</v>
      </c>
      <c r="D4125" s="56" t="s">
        <v>410</v>
      </c>
      <c r="E4125" s="56" t="s">
        <v>3245</v>
      </c>
      <c r="F4125" s="56" t="s">
        <v>3246</v>
      </c>
      <c r="G4125" s="56"/>
      <c r="H4125" s="56"/>
      <c r="I4125" s="56" t="s">
        <v>37</v>
      </c>
      <c r="J4125" s="56">
        <v>3</v>
      </c>
      <c r="K4125" s="56"/>
      <c r="L4125" s="56"/>
      <c r="M4125" s="56" t="str">
        <f t="shared" si="128"/>
        <v>TB_IFM_POS_SALES_CASH_BILL.INPUT_DIV_CD</v>
      </c>
      <c r="N4125" s="54" t="str">
        <f t="shared" si="129"/>
        <v>POS매출현금영수증^TB_IFM_POS_SALES_CASH_BILL^입력구분코드^INPUT_DIV_CD^^VARCHAR2^3^^</v>
      </c>
    </row>
    <row r="4126" spans="1:14" x14ac:dyDescent="0.25">
      <c r="A4126" s="56"/>
      <c r="B4126" s="56"/>
      <c r="C4126" s="56" t="s">
        <v>409</v>
      </c>
      <c r="D4126" s="56" t="s">
        <v>410</v>
      </c>
      <c r="E4126" s="56" t="s">
        <v>3247</v>
      </c>
      <c r="F4126" s="56" t="s">
        <v>3248</v>
      </c>
      <c r="G4126" s="56"/>
      <c r="H4126" s="56"/>
      <c r="I4126" s="56" t="s">
        <v>37</v>
      </c>
      <c r="J4126" s="56">
        <v>10</v>
      </c>
      <c r="K4126" s="56"/>
      <c r="L4126" s="56"/>
      <c r="M4126" s="56" t="str">
        <f t="shared" si="128"/>
        <v>TB_IFM_POS_SALES_CASH_BILL.CHK_NO_DIV_CD</v>
      </c>
      <c r="N4126" s="54" t="str">
        <f t="shared" si="129"/>
        <v>POS매출현금영수증^TB_IFM_POS_SALES_CASH_BILL^확인번호구분코드^CHK_NO_DIV_CD^^VARCHAR2^10^^</v>
      </c>
    </row>
    <row r="4127" spans="1:14" x14ac:dyDescent="0.25">
      <c r="A4127" s="56"/>
      <c r="B4127" s="56"/>
      <c r="C4127" s="56" t="s">
        <v>409</v>
      </c>
      <c r="D4127" s="56" t="s">
        <v>410</v>
      </c>
      <c r="E4127" s="56" t="s">
        <v>3249</v>
      </c>
      <c r="F4127" s="56" t="s">
        <v>3250</v>
      </c>
      <c r="G4127" s="56"/>
      <c r="H4127" s="56"/>
      <c r="I4127" s="56" t="s">
        <v>37</v>
      </c>
      <c r="J4127" s="56">
        <v>2000</v>
      </c>
      <c r="K4127" s="56"/>
      <c r="L4127" s="56"/>
      <c r="M4127" s="56" t="str">
        <f t="shared" si="128"/>
        <v>TB_IFM_POS_SALES_CASH_BILL.CHK_NO</v>
      </c>
      <c r="N4127" s="54" t="str">
        <f t="shared" si="129"/>
        <v>POS매출현금영수증^TB_IFM_POS_SALES_CASH_BILL^확인번호^CHK_NO^^VARCHAR2^2000^^</v>
      </c>
    </row>
    <row r="4128" spans="1:14" x14ac:dyDescent="0.25">
      <c r="A4128" s="56"/>
      <c r="B4128" s="56"/>
      <c r="C4128" s="56" t="s">
        <v>409</v>
      </c>
      <c r="D4128" s="56" t="s">
        <v>410</v>
      </c>
      <c r="E4128" s="56" t="s">
        <v>3251</v>
      </c>
      <c r="F4128" s="56" t="s">
        <v>3252</v>
      </c>
      <c r="G4128" s="56"/>
      <c r="H4128" s="56"/>
      <c r="I4128" s="56" t="s">
        <v>37</v>
      </c>
      <c r="J4128" s="56">
        <v>10</v>
      </c>
      <c r="K4128" s="56"/>
      <c r="L4128" s="56"/>
      <c r="M4128" s="56" t="str">
        <f t="shared" si="128"/>
        <v>TB_IFM_POS_SALES_CASH_BILL.TRADER_DIV_CD</v>
      </c>
      <c r="N4128" s="54" t="str">
        <f t="shared" si="129"/>
        <v>POS매출현금영수증^TB_IFM_POS_SALES_CASH_BILL^거래자구분코드^TRADER_DIV_CD^^VARCHAR2^10^^</v>
      </c>
    </row>
    <row r="4129" spans="1:14" x14ac:dyDescent="0.25">
      <c r="A4129" s="56"/>
      <c r="B4129" s="56"/>
      <c r="C4129" s="56" t="s">
        <v>409</v>
      </c>
      <c r="D4129" s="56" t="s">
        <v>410</v>
      </c>
      <c r="E4129" s="56" t="s">
        <v>3162</v>
      </c>
      <c r="F4129" s="56" t="s">
        <v>3163</v>
      </c>
      <c r="G4129" s="56"/>
      <c r="H4129" s="56"/>
      <c r="I4129" s="56" t="s">
        <v>110</v>
      </c>
      <c r="J4129" s="56" t="s">
        <v>476</v>
      </c>
      <c r="K4129" s="56" t="s">
        <v>52</v>
      </c>
      <c r="L4129" s="56">
        <v>0</v>
      </c>
      <c r="M4129" s="56" t="str">
        <f t="shared" si="128"/>
        <v>TB_IFM_POS_SALES_CASH_BILL.APPR_AMT</v>
      </c>
      <c r="N4129" s="54" t="str">
        <f t="shared" si="129"/>
        <v>POS매출현금영수증^TB_IFM_POS_SALES_CASH_BILL^승인금액^APPR_AMT^^NUMBER^20,5^Y^0</v>
      </c>
    </row>
    <row r="4130" spans="1:14" x14ac:dyDescent="0.25">
      <c r="A4130" s="56"/>
      <c r="B4130" s="56"/>
      <c r="C4130" s="56" t="s">
        <v>409</v>
      </c>
      <c r="D4130" s="56" t="s">
        <v>410</v>
      </c>
      <c r="E4130" s="56" t="s">
        <v>3164</v>
      </c>
      <c r="F4130" s="56" t="s">
        <v>3165</v>
      </c>
      <c r="G4130" s="56"/>
      <c r="H4130" s="56"/>
      <c r="I4130" s="56" t="s">
        <v>37</v>
      </c>
      <c r="J4130" s="56">
        <v>20</v>
      </c>
      <c r="K4130" s="56"/>
      <c r="L4130" s="56"/>
      <c r="M4130" s="56" t="str">
        <f t="shared" si="128"/>
        <v>TB_IFM_POS_SALES_CASH_BILL.APPR_NO</v>
      </c>
      <c r="N4130" s="54" t="str">
        <f t="shared" si="129"/>
        <v>POS매출현금영수증^TB_IFM_POS_SALES_CASH_BILL^승인번호^APPR_NO^^VARCHAR2^20^^</v>
      </c>
    </row>
    <row r="4131" spans="1:14" x14ac:dyDescent="0.25">
      <c r="A4131" s="56"/>
      <c r="B4131" s="56"/>
      <c r="C4131" s="56" t="s">
        <v>409</v>
      </c>
      <c r="D4131" s="56" t="s">
        <v>410</v>
      </c>
      <c r="E4131" s="56" t="s">
        <v>3166</v>
      </c>
      <c r="F4131" s="56" t="s">
        <v>3167</v>
      </c>
      <c r="G4131" s="56"/>
      <c r="H4131" s="56"/>
      <c r="I4131" s="56" t="s">
        <v>37</v>
      </c>
      <c r="J4131" s="56">
        <v>8</v>
      </c>
      <c r="K4131" s="56"/>
      <c r="L4131" s="56"/>
      <c r="M4131" s="56" t="str">
        <f t="shared" si="128"/>
        <v>TB_IFM_POS_SALES_CASH_BILL.APPR_DT</v>
      </c>
      <c r="N4131" s="54" t="str">
        <f t="shared" si="129"/>
        <v>POS매출현금영수증^TB_IFM_POS_SALES_CASH_BILL^승인일자^APPR_DT^^VARCHAR2^8^^</v>
      </c>
    </row>
    <row r="4132" spans="1:14" x14ac:dyDescent="0.25">
      <c r="A4132" s="56"/>
      <c r="B4132" s="56"/>
      <c r="C4132" s="56" t="s">
        <v>409</v>
      </c>
      <c r="D4132" s="56" t="s">
        <v>410</v>
      </c>
      <c r="E4132" s="56" t="s">
        <v>3168</v>
      </c>
      <c r="F4132" s="56" t="s">
        <v>3169</v>
      </c>
      <c r="G4132" s="56"/>
      <c r="H4132" s="56"/>
      <c r="I4132" s="56" t="s">
        <v>37</v>
      </c>
      <c r="J4132" s="56">
        <v>6</v>
      </c>
      <c r="K4132" s="56"/>
      <c r="L4132" s="56"/>
      <c r="M4132" s="56" t="str">
        <f t="shared" si="128"/>
        <v>TB_IFM_POS_SALES_CASH_BILL.APPR_TM</v>
      </c>
      <c r="N4132" s="54" t="str">
        <f t="shared" si="129"/>
        <v>POS매출현금영수증^TB_IFM_POS_SALES_CASH_BILL^승인시간^APPR_TM^^VARCHAR2^6^^</v>
      </c>
    </row>
    <row r="4133" spans="1:14" x14ac:dyDescent="0.25">
      <c r="A4133" s="56"/>
      <c r="B4133" s="56"/>
      <c r="C4133" s="56" t="s">
        <v>409</v>
      </c>
      <c r="D4133" s="56" t="s">
        <v>410</v>
      </c>
      <c r="E4133" s="56" t="s">
        <v>3171</v>
      </c>
      <c r="F4133" s="56" t="s">
        <v>3203</v>
      </c>
      <c r="G4133" s="56"/>
      <c r="H4133" s="56"/>
      <c r="I4133" s="56" t="s">
        <v>37</v>
      </c>
      <c r="J4133" s="56">
        <v>8</v>
      </c>
      <c r="K4133" s="56"/>
      <c r="L4133" s="56"/>
      <c r="M4133" s="56" t="str">
        <f t="shared" si="128"/>
        <v>TB_IFM_POS_SALES_CASH_BILL.ORI_APPR_DT</v>
      </c>
      <c r="N4133" s="54" t="str">
        <f t="shared" si="129"/>
        <v>POS매출현금영수증^TB_IFM_POS_SALES_CASH_BILL^원승인일자^ORI_APPR_DT^^VARCHAR2^8^^</v>
      </c>
    </row>
    <row r="4134" spans="1:14" x14ac:dyDescent="0.25">
      <c r="A4134" s="56"/>
      <c r="B4134" s="56"/>
      <c r="C4134" s="56" t="s">
        <v>409</v>
      </c>
      <c r="D4134" s="56" t="s">
        <v>410</v>
      </c>
      <c r="E4134" s="56" t="s">
        <v>3173</v>
      </c>
      <c r="F4134" s="56" t="s">
        <v>3204</v>
      </c>
      <c r="G4134" s="56"/>
      <c r="H4134" s="56"/>
      <c r="I4134" s="56" t="s">
        <v>37</v>
      </c>
      <c r="J4134" s="56">
        <v>20</v>
      </c>
      <c r="K4134" s="56"/>
      <c r="L4134" s="56"/>
      <c r="M4134" s="56" t="str">
        <f t="shared" si="128"/>
        <v>TB_IFM_POS_SALES_CASH_BILL.ORI_APPR_NO</v>
      </c>
      <c r="N4134" s="54" t="str">
        <f t="shared" si="129"/>
        <v>POS매출현금영수증^TB_IFM_POS_SALES_CASH_BILL^원승인번호^ORI_APPR_NO^^VARCHAR2^20^^</v>
      </c>
    </row>
    <row r="4135" spans="1:14" x14ac:dyDescent="0.25">
      <c r="A4135" s="56"/>
      <c r="B4135" s="56"/>
      <c r="C4135" s="56" t="s">
        <v>409</v>
      </c>
      <c r="D4135" s="56" t="s">
        <v>410</v>
      </c>
      <c r="E4135" s="56" t="s">
        <v>3253</v>
      </c>
      <c r="F4135" s="56" t="s">
        <v>3254</v>
      </c>
      <c r="G4135" s="56"/>
      <c r="H4135" s="56"/>
      <c r="I4135" s="56" t="s">
        <v>37</v>
      </c>
      <c r="J4135" s="56">
        <v>10</v>
      </c>
      <c r="K4135" s="56"/>
      <c r="L4135" s="56"/>
      <c r="M4135" s="56" t="str">
        <f t="shared" si="128"/>
        <v>TB_IFM_POS_SALES_CASH_BILL.CNCL_REASON_CD</v>
      </c>
      <c r="N4135" s="54" t="str">
        <f t="shared" si="129"/>
        <v>POS매출현금영수증^TB_IFM_POS_SALES_CASH_BILL^취소사유코드^CNCL_REASON_CD^^VARCHAR2^10^^</v>
      </c>
    </row>
    <row r="4136" spans="1:14" x14ac:dyDescent="0.25">
      <c r="A4136" s="56"/>
      <c r="B4136" s="56"/>
      <c r="C4136" s="56" t="s">
        <v>409</v>
      </c>
      <c r="D4136" s="56" t="s">
        <v>410</v>
      </c>
      <c r="E4136" s="56" t="s">
        <v>53</v>
      </c>
      <c r="F4136" s="56" t="s">
        <v>54</v>
      </c>
      <c r="G4136" s="56"/>
      <c r="H4136" s="56"/>
      <c r="I4136" s="56" t="s">
        <v>37</v>
      </c>
      <c r="J4136" s="56">
        <v>14</v>
      </c>
      <c r="K4136" s="56" t="s">
        <v>52</v>
      </c>
      <c r="L4136" s="56"/>
      <c r="M4136" s="56" t="str">
        <f t="shared" si="128"/>
        <v>TB_IFM_POS_SALES_CASH_BILL.REG_DTM</v>
      </c>
      <c r="N4136" s="54" t="str">
        <f t="shared" si="129"/>
        <v>POS매출현금영수증^TB_IFM_POS_SALES_CASH_BILL^등록일시^REG_DTM^^VARCHAR2^14^Y^</v>
      </c>
    </row>
    <row r="4137" spans="1:14" x14ac:dyDescent="0.25">
      <c r="A4137" s="56"/>
      <c r="B4137" s="56"/>
      <c r="C4137" s="56" t="s">
        <v>409</v>
      </c>
      <c r="D4137" s="56" t="s">
        <v>410</v>
      </c>
      <c r="E4137" s="56" t="s">
        <v>55</v>
      </c>
      <c r="F4137" s="56" t="s">
        <v>56</v>
      </c>
      <c r="G4137" s="56"/>
      <c r="H4137" s="56"/>
      <c r="I4137" s="56" t="s">
        <v>37</v>
      </c>
      <c r="J4137" s="56">
        <v>32</v>
      </c>
      <c r="K4137" s="56" t="s">
        <v>52</v>
      </c>
      <c r="L4137" s="56"/>
      <c r="M4137" s="56" t="str">
        <f t="shared" si="128"/>
        <v>TB_IFM_POS_SALES_CASH_BILL.REGR_ID</v>
      </c>
      <c r="N4137" s="54" t="str">
        <f t="shared" si="129"/>
        <v>POS매출현금영수증^TB_IFM_POS_SALES_CASH_BILL^등록자ID^REGR_ID^^VARCHAR2^32^Y^</v>
      </c>
    </row>
    <row r="4138" spans="1:14" x14ac:dyDescent="0.25">
      <c r="A4138" s="56"/>
      <c r="B4138" s="56"/>
      <c r="C4138" s="56" t="s">
        <v>409</v>
      </c>
      <c r="D4138" s="56" t="s">
        <v>410</v>
      </c>
      <c r="E4138" s="56" t="s">
        <v>57</v>
      </c>
      <c r="F4138" s="56" t="s">
        <v>58</v>
      </c>
      <c r="G4138" s="56"/>
      <c r="H4138" s="56"/>
      <c r="I4138" s="56" t="s">
        <v>37</v>
      </c>
      <c r="J4138" s="56">
        <v>14</v>
      </c>
      <c r="K4138" s="56" t="s">
        <v>52</v>
      </c>
      <c r="L4138" s="56"/>
      <c r="M4138" s="56" t="str">
        <f t="shared" si="128"/>
        <v>TB_IFM_POS_SALES_CASH_BILL.MOD_DTM</v>
      </c>
      <c r="N4138" s="54" t="str">
        <f t="shared" si="129"/>
        <v>POS매출현금영수증^TB_IFM_POS_SALES_CASH_BILL^수정일시^MOD_DTM^^VARCHAR2^14^Y^</v>
      </c>
    </row>
    <row r="4139" spans="1:14" x14ac:dyDescent="0.25">
      <c r="A4139" s="56"/>
      <c r="B4139" s="56"/>
      <c r="C4139" s="56" t="s">
        <v>409</v>
      </c>
      <c r="D4139" s="56" t="s">
        <v>410</v>
      </c>
      <c r="E4139" s="56" t="s">
        <v>59</v>
      </c>
      <c r="F4139" s="56" t="s">
        <v>60</v>
      </c>
      <c r="G4139" s="56"/>
      <c r="H4139" s="56"/>
      <c r="I4139" s="56" t="s">
        <v>37</v>
      </c>
      <c r="J4139" s="56">
        <v>32</v>
      </c>
      <c r="K4139" s="56" t="s">
        <v>52</v>
      </c>
      <c r="L4139" s="56"/>
      <c r="M4139" s="56" t="str">
        <f t="shared" si="128"/>
        <v>TB_IFM_POS_SALES_CASH_BILL.MODR_ID</v>
      </c>
      <c r="N4139" s="54" t="str">
        <f t="shared" si="129"/>
        <v>POS매출현금영수증^TB_IFM_POS_SALES_CASH_BILL^수정자ID^MODR_ID^^VARCHAR2^32^Y^</v>
      </c>
    </row>
    <row r="4140" spans="1:14" x14ac:dyDescent="0.25">
      <c r="A4140" s="56"/>
      <c r="B4140" s="56"/>
      <c r="C4140" s="56" t="s">
        <v>1246</v>
      </c>
      <c r="D4140" s="56" t="s">
        <v>1247</v>
      </c>
      <c r="E4140" s="56" t="s">
        <v>477</v>
      </c>
      <c r="F4140" s="56" t="s">
        <v>479</v>
      </c>
      <c r="G4140" s="56" t="s">
        <v>52</v>
      </c>
      <c r="H4140" s="56"/>
      <c r="I4140" s="56" t="s">
        <v>37</v>
      </c>
      <c r="J4140" s="56">
        <v>8</v>
      </c>
      <c r="K4140" s="56" t="s">
        <v>52</v>
      </c>
      <c r="L4140" s="56"/>
      <c r="M4140" s="56" t="str">
        <f t="shared" si="128"/>
        <v>TB_IFM_POS_SALES_CASH_BILL_AF.SALES_DT</v>
      </c>
      <c r="N4140" s="54" t="str">
        <f t="shared" si="129"/>
        <v>POS매출현금영수증사후^TB_IFM_POS_SALES_CASH_BILL_AF^매출일자^SALES_DT^Y^VARCHAR2^8^Y^</v>
      </c>
    </row>
    <row r="4141" spans="1:14" x14ac:dyDescent="0.25">
      <c r="A4141" s="56"/>
      <c r="B4141" s="56"/>
      <c r="C4141" s="56" t="s">
        <v>1246</v>
      </c>
      <c r="D4141" s="56" t="s">
        <v>1247</v>
      </c>
      <c r="E4141" s="56" t="s">
        <v>472</v>
      </c>
      <c r="F4141" s="56" t="s">
        <v>64</v>
      </c>
      <c r="G4141" s="56" t="s">
        <v>52</v>
      </c>
      <c r="H4141" s="56"/>
      <c r="I4141" s="56" t="s">
        <v>37</v>
      </c>
      <c r="J4141" s="56">
        <v>10</v>
      </c>
      <c r="K4141" s="56" t="s">
        <v>52</v>
      </c>
      <c r="L4141" s="56"/>
      <c r="M4141" s="56" t="str">
        <f t="shared" si="128"/>
        <v>TB_IFM_POS_SALES_CASH_BILL_AF.SHOP_CD</v>
      </c>
      <c r="N4141" s="54" t="str">
        <f t="shared" si="129"/>
        <v>POS매출현금영수증사후^TB_IFM_POS_SALES_CASH_BILL_AF^매장코드^SHOP_CD^Y^VARCHAR2^10^Y^</v>
      </c>
    </row>
    <row r="4142" spans="1:14" x14ac:dyDescent="0.25">
      <c r="A4142" s="56"/>
      <c r="B4142" s="56"/>
      <c r="C4142" s="56" t="s">
        <v>1246</v>
      </c>
      <c r="D4142" s="56" t="s">
        <v>1247</v>
      </c>
      <c r="E4142" s="56" t="s">
        <v>480</v>
      </c>
      <c r="F4142" s="56" t="s">
        <v>481</v>
      </c>
      <c r="G4142" s="56" t="s">
        <v>52</v>
      </c>
      <c r="H4142" s="56"/>
      <c r="I4142" s="56" t="s">
        <v>37</v>
      </c>
      <c r="J4142" s="56">
        <v>2</v>
      </c>
      <c r="K4142" s="56" t="s">
        <v>52</v>
      </c>
      <c r="L4142" s="56"/>
      <c r="M4142" s="56" t="str">
        <f t="shared" si="128"/>
        <v>TB_IFM_POS_SALES_CASH_BILL_AF.POS_NO</v>
      </c>
      <c r="N4142" s="54" t="str">
        <f t="shared" si="129"/>
        <v>POS매출현금영수증사후^TB_IFM_POS_SALES_CASH_BILL_AF^POS번호^POS_NO^Y^VARCHAR2^2^Y^</v>
      </c>
    </row>
    <row r="4143" spans="1:14" x14ac:dyDescent="0.25">
      <c r="A4143" s="56"/>
      <c r="B4143" s="56"/>
      <c r="C4143" s="56" t="s">
        <v>1246</v>
      </c>
      <c r="D4143" s="56" t="s">
        <v>1247</v>
      </c>
      <c r="E4143" s="56" t="s">
        <v>478</v>
      </c>
      <c r="F4143" s="56" t="s">
        <v>482</v>
      </c>
      <c r="G4143" s="56" t="s">
        <v>52</v>
      </c>
      <c r="H4143" s="56"/>
      <c r="I4143" s="56" t="s">
        <v>37</v>
      </c>
      <c r="J4143" s="56">
        <v>4</v>
      </c>
      <c r="K4143" s="56" t="s">
        <v>52</v>
      </c>
      <c r="L4143" s="56"/>
      <c r="M4143" s="56" t="str">
        <f t="shared" si="128"/>
        <v>TB_IFM_POS_SALES_CASH_BILL_AF.BILL_NO</v>
      </c>
      <c r="N4143" s="54" t="str">
        <f t="shared" si="129"/>
        <v>POS매출현금영수증사후^TB_IFM_POS_SALES_CASH_BILL_AF^영수증번호^BILL_NO^Y^VARCHAR2^4^Y^</v>
      </c>
    </row>
    <row r="4144" spans="1:14" x14ac:dyDescent="0.25">
      <c r="A4144" s="56"/>
      <c r="B4144" s="56"/>
      <c r="C4144" s="56" t="s">
        <v>1246</v>
      </c>
      <c r="D4144" s="56" t="s">
        <v>1247</v>
      </c>
      <c r="E4144" s="56" t="s">
        <v>783</v>
      </c>
      <c r="F4144" s="56" t="s">
        <v>784</v>
      </c>
      <c r="G4144" s="56" t="s">
        <v>52</v>
      </c>
      <c r="H4144" s="56"/>
      <c r="I4144" s="56" t="s">
        <v>37</v>
      </c>
      <c r="J4144" s="56">
        <v>4</v>
      </c>
      <c r="K4144" s="56" t="s">
        <v>52</v>
      </c>
      <c r="L4144" s="56"/>
      <c r="M4144" s="56" t="str">
        <f t="shared" si="128"/>
        <v>TB_IFM_POS_SALES_CASH_BILL_AF.LINE_NO</v>
      </c>
      <c r="N4144" s="54" t="str">
        <f t="shared" si="129"/>
        <v>POS매출현금영수증사후^TB_IFM_POS_SALES_CASH_BILL_AF^라인번호^LINE_NO^Y^VARCHAR2^4^Y^</v>
      </c>
    </row>
    <row r="4145" spans="1:14" x14ac:dyDescent="0.25">
      <c r="A4145" s="56"/>
      <c r="B4145" s="56"/>
      <c r="C4145" s="56" t="s">
        <v>1246</v>
      </c>
      <c r="D4145" s="56" t="s">
        <v>1247</v>
      </c>
      <c r="E4145" s="56" t="s">
        <v>3230</v>
      </c>
      <c r="F4145" s="56" t="s">
        <v>2868</v>
      </c>
      <c r="G4145" s="56"/>
      <c r="H4145" s="56"/>
      <c r="I4145" s="56" t="s">
        <v>37</v>
      </c>
      <c r="J4145" s="56">
        <v>3</v>
      </c>
      <c r="K4145" s="56" t="s">
        <v>52</v>
      </c>
      <c r="L4145" s="56"/>
      <c r="M4145" s="56" t="str">
        <f t="shared" ref="M4145:M4208" si="130">CONCATENATE(D4145,".",F4145)</f>
        <v>TB_IFM_POS_SALES_CASH_BILL_AF.APPR_DIV_CD</v>
      </c>
      <c r="N4145" s="54" t="str">
        <f t="shared" si="129"/>
        <v>POS매출현금영수증사후^TB_IFM_POS_SALES_CASH_BILL_AF^승인구분코드^APPR_DIV_CD^^VARCHAR2^3^Y^</v>
      </c>
    </row>
    <row r="4146" spans="1:14" x14ac:dyDescent="0.25">
      <c r="A4146" s="56"/>
      <c r="B4146" s="56"/>
      <c r="C4146" s="56" t="s">
        <v>1246</v>
      </c>
      <c r="D4146" s="56" t="s">
        <v>1247</v>
      </c>
      <c r="E4146" s="56" t="s">
        <v>3218</v>
      </c>
      <c r="F4146" s="56" t="s">
        <v>3219</v>
      </c>
      <c r="G4146" s="56"/>
      <c r="H4146" s="56"/>
      <c r="I4146" s="56" t="s">
        <v>37</v>
      </c>
      <c r="J4146" s="56">
        <v>10</v>
      </c>
      <c r="K4146" s="56"/>
      <c r="L4146" s="56"/>
      <c r="M4146" s="56" t="str">
        <f t="shared" si="130"/>
        <v>TB_IFM_POS_SALES_CASH_BILL_AF.VAN_ID</v>
      </c>
      <c r="N4146" s="54" t="str">
        <f t="shared" si="129"/>
        <v>POS매출현금영수증사후^TB_IFM_POS_SALES_CASH_BILL_AF^VANID^VAN_ID^^VARCHAR2^10^^</v>
      </c>
    </row>
    <row r="4147" spans="1:14" x14ac:dyDescent="0.25">
      <c r="A4147" s="56"/>
      <c r="B4147" s="56"/>
      <c r="C4147" s="56" t="s">
        <v>1246</v>
      </c>
      <c r="D4147" s="56" t="s">
        <v>1247</v>
      </c>
      <c r="E4147" s="56" t="s">
        <v>3245</v>
      </c>
      <c r="F4147" s="56" t="s">
        <v>3246</v>
      </c>
      <c r="G4147" s="56"/>
      <c r="H4147" s="56"/>
      <c r="I4147" s="56" t="s">
        <v>37</v>
      </c>
      <c r="J4147" s="56">
        <v>3</v>
      </c>
      <c r="K4147" s="56"/>
      <c r="L4147" s="56"/>
      <c r="M4147" s="56" t="str">
        <f t="shared" si="130"/>
        <v>TB_IFM_POS_SALES_CASH_BILL_AF.INPUT_DIV_CD</v>
      </c>
      <c r="N4147" s="54" t="str">
        <f t="shared" si="129"/>
        <v>POS매출현금영수증사후^TB_IFM_POS_SALES_CASH_BILL_AF^입력구분코드^INPUT_DIV_CD^^VARCHAR2^3^^</v>
      </c>
    </row>
    <row r="4148" spans="1:14" x14ac:dyDescent="0.25">
      <c r="A4148" s="56"/>
      <c r="B4148" s="56"/>
      <c r="C4148" s="56" t="s">
        <v>1246</v>
      </c>
      <c r="D4148" s="56" t="s">
        <v>1247</v>
      </c>
      <c r="E4148" s="56" t="s">
        <v>3247</v>
      </c>
      <c r="F4148" s="56" t="s">
        <v>3248</v>
      </c>
      <c r="G4148" s="56"/>
      <c r="H4148" s="56"/>
      <c r="I4148" s="56" t="s">
        <v>37</v>
      </c>
      <c r="J4148" s="56">
        <v>10</v>
      </c>
      <c r="K4148" s="56"/>
      <c r="L4148" s="56"/>
      <c r="M4148" s="56" t="str">
        <f t="shared" si="130"/>
        <v>TB_IFM_POS_SALES_CASH_BILL_AF.CHK_NO_DIV_CD</v>
      </c>
      <c r="N4148" s="54" t="str">
        <f t="shared" si="129"/>
        <v>POS매출현금영수증사후^TB_IFM_POS_SALES_CASH_BILL_AF^확인번호구분코드^CHK_NO_DIV_CD^^VARCHAR2^10^^</v>
      </c>
    </row>
    <row r="4149" spans="1:14" x14ac:dyDescent="0.25">
      <c r="A4149" s="56"/>
      <c r="B4149" s="56"/>
      <c r="C4149" s="56" t="s">
        <v>1246</v>
      </c>
      <c r="D4149" s="56" t="s">
        <v>1247</v>
      </c>
      <c r="E4149" s="56" t="s">
        <v>3249</v>
      </c>
      <c r="F4149" s="56" t="s">
        <v>3250</v>
      </c>
      <c r="G4149" s="56"/>
      <c r="H4149" s="56"/>
      <c r="I4149" s="56" t="s">
        <v>37</v>
      </c>
      <c r="J4149" s="56">
        <v>2000</v>
      </c>
      <c r="K4149" s="56"/>
      <c r="L4149" s="56"/>
      <c r="M4149" s="56" t="str">
        <f t="shared" si="130"/>
        <v>TB_IFM_POS_SALES_CASH_BILL_AF.CHK_NO</v>
      </c>
      <c r="N4149" s="54" t="str">
        <f t="shared" si="129"/>
        <v>POS매출현금영수증사후^TB_IFM_POS_SALES_CASH_BILL_AF^확인번호^CHK_NO^^VARCHAR2^2000^^</v>
      </c>
    </row>
    <row r="4150" spans="1:14" x14ac:dyDescent="0.25">
      <c r="A4150" s="56"/>
      <c r="B4150" s="56"/>
      <c r="C4150" s="56" t="s">
        <v>1246</v>
      </c>
      <c r="D4150" s="56" t="s">
        <v>1247</v>
      </c>
      <c r="E4150" s="56" t="s">
        <v>3251</v>
      </c>
      <c r="F4150" s="56" t="s">
        <v>3252</v>
      </c>
      <c r="G4150" s="56"/>
      <c r="H4150" s="56"/>
      <c r="I4150" s="56" t="s">
        <v>37</v>
      </c>
      <c r="J4150" s="56">
        <v>10</v>
      </c>
      <c r="K4150" s="56"/>
      <c r="L4150" s="56"/>
      <c r="M4150" s="56" t="str">
        <f t="shared" si="130"/>
        <v>TB_IFM_POS_SALES_CASH_BILL_AF.TRADER_DIV_CD</v>
      </c>
      <c r="N4150" s="54" t="str">
        <f t="shared" si="129"/>
        <v>POS매출현금영수증사후^TB_IFM_POS_SALES_CASH_BILL_AF^거래자구분코드^TRADER_DIV_CD^^VARCHAR2^10^^</v>
      </c>
    </row>
    <row r="4151" spans="1:14" x14ac:dyDescent="0.25">
      <c r="A4151" s="56"/>
      <c r="B4151" s="56"/>
      <c r="C4151" s="56" t="s">
        <v>1246</v>
      </c>
      <c r="D4151" s="56" t="s">
        <v>1247</v>
      </c>
      <c r="E4151" s="56" t="s">
        <v>3162</v>
      </c>
      <c r="F4151" s="56" t="s">
        <v>3163</v>
      </c>
      <c r="G4151" s="56"/>
      <c r="H4151" s="56"/>
      <c r="I4151" s="56" t="s">
        <v>110</v>
      </c>
      <c r="J4151" s="56" t="s">
        <v>476</v>
      </c>
      <c r="K4151" s="56" t="s">
        <v>52</v>
      </c>
      <c r="L4151" s="56">
        <v>0</v>
      </c>
      <c r="M4151" s="56" t="str">
        <f t="shared" si="130"/>
        <v>TB_IFM_POS_SALES_CASH_BILL_AF.APPR_AMT</v>
      </c>
      <c r="N4151" s="54" t="str">
        <f t="shared" si="129"/>
        <v>POS매출현금영수증사후^TB_IFM_POS_SALES_CASH_BILL_AF^승인금액^APPR_AMT^^NUMBER^20,5^Y^0</v>
      </c>
    </row>
    <row r="4152" spans="1:14" x14ac:dyDescent="0.25">
      <c r="A4152" s="56"/>
      <c r="B4152" s="56"/>
      <c r="C4152" s="56" t="s">
        <v>1246</v>
      </c>
      <c r="D4152" s="56" t="s">
        <v>1247</v>
      </c>
      <c r="E4152" s="56" t="s">
        <v>3164</v>
      </c>
      <c r="F4152" s="56" t="s">
        <v>3165</v>
      </c>
      <c r="G4152" s="56"/>
      <c r="H4152" s="56"/>
      <c r="I4152" s="56" t="s">
        <v>37</v>
      </c>
      <c r="J4152" s="56">
        <v>20</v>
      </c>
      <c r="K4152" s="56"/>
      <c r="L4152" s="56"/>
      <c r="M4152" s="56" t="str">
        <f t="shared" si="130"/>
        <v>TB_IFM_POS_SALES_CASH_BILL_AF.APPR_NO</v>
      </c>
      <c r="N4152" s="54" t="str">
        <f t="shared" si="129"/>
        <v>POS매출현금영수증사후^TB_IFM_POS_SALES_CASH_BILL_AF^승인번호^APPR_NO^^VARCHAR2^20^^</v>
      </c>
    </row>
    <row r="4153" spans="1:14" x14ac:dyDescent="0.25">
      <c r="A4153" s="56"/>
      <c r="B4153" s="56"/>
      <c r="C4153" s="56" t="s">
        <v>1246</v>
      </c>
      <c r="D4153" s="56" t="s">
        <v>1247</v>
      </c>
      <c r="E4153" s="56" t="s">
        <v>3166</v>
      </c>
      <c r="F4153" s="56" t="s">
        <v>3167</v>
      </c>
      <c r="G4153" s="56"/>
      <c r="H4153" s="56"/>
      <c r="I4153" s="56" t="s">
        <v>37</v>
      </c>
      <c r="J4153" s="56">
        <v>8</v>
      </c>
      <c r="K4153" s="56"/>
      <c r="L4153" s="56"/>
      <c r="M4153" s="56" t="str">
        <f t="shared" si="130"/>
        <v>TB_IFM_POS_SALES_CASH_BILL_AF.APPR_DT</v>
      </c>
      <c r="N4153" s="54" t="str">
        <f t="shared" si="129"/>
        <v>POS매출현금영수증사후^TB_IFM_POS_SALES_CASH_BILL_AF^승인일자^APPR_DT^^VARCHAR2^8^^</v>
      </c>
    </row>
    <row r="4154" spans="1:14" x14ac:dyDescent="0.25">
      <c r="A4154" s="56"/>
      <c r="B4154" s="56"/>
      <c r="C4154" s="56" t="s">
        <v>1246</v>
      </c>
      <c r="D4154" s="56" t="s">
        <v>1247</v>
      </c>
      <c r="E4154" s="56" t="s">
        <v>3168</v>
      </c>
      <c r="F4154" s="56" t="s">
        <v>3169</v>
      </c>
      <c r="G4154" s="56"/>
      <c r="H4154" s="56"/>
      <c r="I4154" s="56" t="s">
        <v>37</v>
      </c>
      <c r="J4154" s="56">
        <v>6</v>
      </c>
      <c r="K4154" s="56"/>
      <c r="L4154" s="56"/>
      <c r="M4154" s="56" t="str">
        <f t="shared" si="130"/>
        <v>TB_IFM_POS_SALES_CASH_BILL_AF.APPR_TM</v>
      </c>
      <c r="N4154" s="54" t="str">
        <f t="shared" si="129"/>
        <v>POS매출현금영수증사후^TB_IFM_POS_SALES_CASH_BILL_AF^승인시간^APPR_TM^^VARCHAR2^6^^</v>
      </c>
    </row>
    <row r="4155" spans="1:14" x14ac:dyDescent="0.25">
      <c r="A4155" s="56"/>
      <c r="B4155" s="56"/>
      <c r="C4155" s="56" t="s">
        <v>1246</v>
      </c>
      <c r="D4155" s="56" t="s">
        <v>1247</v>
      </c>
      <c r="E4155" s="56" t="s">
        <v>3171</v>
      </c>
      <c r="F4155" s="56" t="s">
        <v>3203</v>
      </c>
      <c r="G4155" s="56"/>
      <c r="H4155" s="56"/>
      <c r="I4155" s="56" t="s">
        <v>37</v>
      </c>
      <c r="J4155" s="56">
        <v>8</v>
      </c>
      <c r="K4155" s="56"/>
      <c r="L4155" s="56"/>
      <c r="M4155" s="56" t="str">
        <f t="shared" si="130"/>
        <v>TB_IFM_POS_SALES_CASH_BILL_AF.ORI_APPR_DT</v>
      </c>
      <c r="N4155" s="54" t="str">
        <f t="shared" si="129"/>
        <v>POS매출현금영수증사후^TB_IFM_POS_SALES_CASH_BILL_AF^원승인일자^ORI_APPR_DT^^VARCHAR2^8^^</v>
      </c>
    </row>
    <row r="4156" spans="1:14" x14ac:dyDescent="0.25">
      <c r="A4156" s="56"/>
      <c r="B4156" s="56"/>
      <c r="C4156" s="56" t="s">
        <v>1246</v>
      </c>
      <c r="D4156" s="56" t="s">
        <v>1247</v>
      </c>
      <c r="E4156" s="56" t="s">
        <v>3173</v>
      </c>
      <c r="F4156" s="56" t="s">
        <v>3204</v>
      </c>
      <c r="G4156" s="56"/>
      <c r="H4156" s="56"/>
      <c r="I4156" s="56" t="s">
        <v>37</v>
      </c>
      <c r="J4156" s="56">
        <v>20</v>
      </c>
      <c r="K4156" s="56"/>
      <c r="L4156" s="56"/>
      <c r="M4156" s="56" t="str">
        <f t="shared" si="130"/>
        <v>TB_IFM_POS_SALES_CASH_BILL_AF.ORI_APPR_NO</v>
      </c>
      <c r="N4156" s="54" t="str">
        <f t="shared" si="129"/>
        <v>POS매출현금영수증사후^TB_IFM_POS_SALES_CASH_BILL_AF^원승인번호^ORI_APPR_NO^^VARCHAR2^20^^</v>
      </c>
    </row>
    <row r="4157" spans="1:14" x14ac:dyDescent="0.25">
      <c r="A4157" s="56"/>
      <c r="B4157" s="56"/>
      <c r="C4157" s="56" t="s">
        <v>1246</v>
      </c>
      <c r="D4157" s="56" t="s">
        <v>1247</v>
      </c>
      <c r="E4157" s="56" t="s">
        <v>3253</v>
      </c>
      <c r="F4157" s="56" t="s">
        <v>3254</v>
      </c>
      <c r="G4157" s="56"/>
      <c r="H4157" s="56"/>
      <c r="I4157" s="56" t="s">
        <v>37</v>
      </c>
      <c r="J4157" s="56">
        <v>10</v>
      </c>
      <c r="K4157" s="56"/>
      <c r="L4157" s="56"/>
      <c r="M4157" s="56" t="str">
        <f t="shared" si="130"/>
        <v>TB_IFM_POS_SALES_CASH_BILL_AF.CNCL_REASON_CD</v>
      </c>
      <c r="N4157" s="54" t="str">
        <f t="shared" si="129"/>
        <v>POS매출현금영수증사후^TB_IFM_POS_SALES_CASH_BILL_AF^취소사유코드^CNCL_REASON_CD^^VARCHAR2^10^^</v>
      </c>
    </row>
    <row r="4158" spans="1:14" x14ac:dyDescent="0.25">
      <c r="A4158" s="56"/>
      <c r="B4158" s="56"/>
      <c r="C4158" s="56" t="s">
        <v>1246</v>
      </c>
      <c r="D4158" s="56" t="s">
        <v>1247</v>
      </c>
      <c r="E4158" s="56" t="s">
        <v>53</v>
      </c>
      <c r="F4158" s="56" t="s">
        <v>54</v>
      </c>
      <c r="G4158" s="56"/>
      <c r="H4158" s="56"/>
      <c r="I4158" s="56" t="s">
        <v>37</v>
      </c>
      <c r="J4158" s="56">
        <v>14</v>
      </c>
      <c r="K4158" s="56" t="s">
        <v>52</v>
      </c>
      <c r="L4158" s="56"/>
      <c r="M4158" s="56" t="str">
        <f t="shared" si="130"/>
        <v>TB_IFM_POS_SALES_CASH_BILL_AF.REG_DTM</v>
      </c>
      <c r="N4158" s="54" t="str">
        <f t="shared" si="129"/>
        <v>POS매출현금영수증사후^TB_IFM_POS_SALES_CASH_BILL_AF^등록일시^REG_DTM^^VARCHAR2^14^Y^</v>
      </c>
    </row>
    <row r="4159" spans="1:14" x14ac:dyDescent="0.25">
      <c r="A4159" s="56"/>
      <c r="B4159" s="56"/>
      <c r="C4159" s="56" t="s">
        <v>1246</v>
      </c>
      <c r="D4159" s="56" t="s">
        <v>1247</v>
      </c>
      <c r="E4159" s="56" t="s">
        <v>55</v>
      </c>
      <c r="F4159" s="56" t="s">
        <v>56</v>
      </c>
      <c r="G4159" s="56"/>
      <c r="H4159" s="56"/>
      <c r="I4159" s="56" t="s">
        <v>37</v>
      </c>
      <c r="J4159" s="56">
        <v>32</v>
      </c>
      <c r="K4159" s="56" t="s">
        <v>52</v>
      </c>
      <c r="L4159" s="56"/>
      <c r="M4159" s="56" t="str">
        <f t="shared" si="130"/>
        <v>TB_IFM_POS_SALES_CASH_BILL_AF.REGR_ID</v>
      </c>
      <c r="N4159" s="54" t="str">
        <f t="shared" si="129"/>
        <v>POS매출현금영수증사후^TB_IFM_POS_SALES_CASH_BILL_AF^등록자ID^REGR_ID^^VARCHAR2^32^Y^</v>
      </c>
    </row>
    <row r="4160" spans="1:14" x14ac:dyDescent="0.25">
      <c r="A4160" s="56"/>
      <c r="B4160" s="56"/>
      <c r="C4160" s="56" t="s">
        <v>1246</v>
      </c>
      <c r="D4160" s="56" t="s">
        <v>1247</v>
      </c>
      <c r="E4160" s="56" t="s">
        <v>57</v>
      </c>
      <c r="F4160" s="56" t="s">
        <v>58</v>
      </c>
      <c r="G4160" s="56"/>
      <c r="H4160" s="56"/>
      <c r="I4160" s="56" t="s">
        <v>37</v>
      </c>
      <c r="J4160" s="56">
        <v>14</v>
      </c>
      <c r="K4160" s="56" t="s">
        <v>52</v>
      </c>
      <c r="L4160" s="56"/>
      <c r="M4160" s="56" t="str">
        <f t="shared" si="130"/>
        <v>TB_IFM_POS_SALES_CASH_BILL_AF.MOD_DTM</v>
      </c>
      <c r="N4160" s="54" t="str">
        <f t="shared" si="129"/>
        <v>POS매출현금영수증사후^TB_IFM_POS_SALES_CASH_BILL_AF^수정일시^MOD_DTM^^VARCHAR2^14^Y^</v>
      </c>
    </row>
    <row r="4161" spans="1:14" x14ac:dyDescent="0.25">
      <c r="A4161" s="56"/>
      <c r="B4161" s="56"/>
      <c r="C4161" s="56" t="s">
        <v>1246</v>
      </c>
      <c r="D4161" s="56" t="s">
        <v>1247</v>
      </c>
      <c r="E4161" s="56" t="s">
        <v>59</v>
      </c>
      <c r="F4161" s="56" t="s">
        <v>60</v>
      </c>
      <c r="G4161" s="56"/>
      <c r="H4161" s="56"/>
      <c r="I4161" s="56" t="s">
        <v>37</v>
      </c>
      <c r="J4161" s="56">
        <v>32</v>
      </c>
      <c r="K4161" s="56" t="s">
        <v>52</v>
      </c>
      <c r="L4161" s="56"/>
      <c r="M4161" s="56" t="str">
        <f t="shared" si="130"/>
        <v>TB_IFM_POS_SALES_CASH_BILL_AF.MODR_ID</v>
      </c>
      <c r="N4161" s="54" t="str">
        <f t="shared" si="129"/>
        <v>POS매출현금영수증사후^TB_IFM_POS_SALES_CASH_BILL_AF^수정자ID^MODR_ID^^VARCHAR2^32^Y^</v>
      </c>
    </row>
    <row r="4162" spans="1:14" x14ac:dyDescent="0.25">
      <c r="A4162" s="56"/>
      <c r="B4162" s="56"/>
      <c r="C4162" s="56" t="s">
        <v>130</v>
      </c>
      <c r="D4162" s="56" t="s">
        <v>131</v>
      </c>
      <c r="E4162" s="56" t="s">
        <v>3255</v>
      </c>
      <c r="F4162" s="56" t="s">
        <v>3256</v>
      </c>
      <c r="G4162" s="56" t="s">
        <v>52</v>
      </c>
      <c r="H4162" s="56"/>
      <c r="I4162" s="56" t="s">
        <v>37</v>
      </c>
      <c r="J4162" s="56">
        <v>20</v>
      </c>
      <c r="K4162" s="56" t="s">
        <v>52</v>
      </c>
      <c r="L4162" s="56"/>
      <c r="M4162" s="56" t="str">
        <f t="shared" si="130"/>
        <v>TB_IFM_POS_CONFIG_DIST_LOG.DIST_SEQ</v>
      </c>
      <c r="N4162" s="54" t="str">
        <f t="shared" si="129"/>
        <v>POS설정배포이력^TB_IFM_POS_CONFIG_DIST_LOG^배포일련번호^DIST_SEQ^Y^VARCHAR2^20^Y^</v>
      </c>
    </row>
    <row r="4163" spans="1:14" x14ac:dyDescent="0.25">
      <c r="A4163" s="56"/>
      <c r="B4163" s="56"/>
      <c r="C4163" s="56" t="s">
        <v>130</v>
      </c>
      <c r="D4163" s="56" t="s">
        <v>131</v>
      </c>
      <c r="E4163" s="56" t="s">
        <v>768</v>
      </c>
      <c r="F4163" s="56" t="s">
        <v>769</v>
      </c>
      <c r="G4163" s="56"/>
      <c r="H4163" s="56"/>
      <c r="I4163" s="56" t="s">
        <v>37</v>
      </c>
      <c r="J4163" s="56">
        <v>1</v>
      </c>
      <c r="K4163" s="56" t="s">
        <v>52</v>
      </c>
      <c r="L4163" s="56"/>
      <c r="M4163" s="56" t="str">
        <f t="shared" si="130"/>
        <v>TB_IFM_POS_CONFIG_DIST_LOG.IF_DIV_CD</v>
      </c>
      <c r="N4163" s="54" t="str">
        <f t="shared" ref="N4163:N4226" si="131">SUBSTITUTE(CONCATENATE(C4163,"^",D4163,"^",E4163,"^",F4163,"^",G4163,"^",I4163,"^",J4163,"^",K4163,"^",TRIM(L4163)),"~","-")</f>
        <v>POS설정배포이력^TB_IFM_POS_CONFIG_DIST_LOG^IF구분코드^IF_DIV_CD^^VARCHAR2^1^Y^</v>
      </c>
    </row>
    <row r="4164" spans="1:14" x14ac:dyDescent="0.25">
      <c r="A4164" s="56"/>
      <c r="B4164" s="56"/>
      <c r="C4164" s="56" t="s">
        <v>130</v>
      </c>
      <c r="D4164" s="56" t="s">
        <v>131</v>
      </c>
      <c r="E4164" s="56" t="s">
        <v>472</v>
      </c>
      <c r="F4164" s="56" t="s">
        <v>64</v>
      </c>
      <c r="G4164" s="56"/>
      <c r="H4164" s="56"/>
      <c r="I4164" s="56" t="s">
        <v>37</v>
      </c>
      <c r="J4164" s="56">
        <v>10</v>
      </c>
      <c r="K4164" s="56"/>
      <c r="L4164" s="56"/>
      <c r="M4164" s="56" t="str">
        <f t="shared" si="130"/>
        <v>TB_IFM_POS_CONFIG_DIST_LOG.SHOP_CD</v>
      </c>
      <c r="N4164" s="54" t="str">
        <f t="shared" si="131"/>
        <v>POS설정배포이력^TB_IFM_POS_CONFIG_DIST_LOG^매장코드^SHOP_CD^^VARCHAR2^10^^</v>
      </c>
    </row>
    <row r="4165" spans="1:14" x14ac:dyDescent="0.25">
      <c r="A4165" s="56"/>
      <c r="B4165" s="56"/>
      <c r="C4165" s="56" t="s">
        <v>130</v>
      </c>
      <c r="D4165" s="56" t="s">
        <v>131</v>
      </c>
      <c r="E4165" s="56" t="s">
        <v>480</v>
      </c>
      <c r="F4165" s="56" t="s">
        <v>481</v>
      </c>
      <c r="G4165" s="56"/>
      <c r="H4165" s="56"/>
      <c r="I4165" s="56" t="s">
        <v>37</v>
      </c>
      <c r="J4165" s="56">
        <v>2</v>
      </c>
      <c r="K4165" s="56"/>
      <c r="L4165" s="56"/>
      <c r="M4165" s="56" t="str">
        <f t="shared" si="130"/>
        <v>TB_IFM_POS_CONFIG_DIST_LOG.POS_NO</v>
      </c>
      <c r="N4165" s="54" t="str">
        <f t="shared" si="131"/>
        <v>POS설정배포이력^TB_IFM_POS_CONFIG_DIST_LOG^POS번호^POS_NO^^VARCHAR2^2^^</v>
      </c>
    </row>
    <row r="4166" spans="1:14" x14ac:dyDescent="0.25">
      <c r="A4166" s="56"/>
      <c r="B4166" s="56"/>
      <c r="C4166" s="56" t="s">
        <v>130</v>
      </c>
      <c r="D4166" s="56" t="s">
        <v>131</v>
      </c>
      <c r="E4166" s="56" t="s">
        <v>1291</v>
      </c>
      <c r="F4166" s="56" t="s">
        <v>1292</v>
      </c>
      <c r="G4166" s="56"/>
      <c r="H4166" s="56"/>
      <c r="I4166" s="56" t="s">
        <v>37</v>
      </c>
      <c r="J4166" s="56">
        <v>2</v>
      </c>
      <c r="K4166" s="56"/>
      <c r="L4166" s="56"/>
      <c r="M4166" s="56" t="str">
        <f t="shared" si="130"/>
        <v>TB_IFM_POS_CONFIG_DIST_LOG.CONFIG_CD</v>
      </c>
      <c r="N4166" s="54" t="str">
        <f t="shared" si="131"/>
        <v>POS설정배포이력^TB_IFM_POS_CONFIG_DIST_LOG^설정코드^CONFIG_CD^^VARCHAR2^2^^</v>
      </c>
    </row>
    <row r="4167" spans="1:14" x14ac:dyDescent="0.25">
      <c r="A4167" s="56"/>
      <c r="B4167" s="56"/>
      <c r="C4167" s="56" t="s">
        <v>130</v>
      </c>
      <c r="D4167" s="56" t="s">
        <v>131</v>
      </c>
      <c r="E4167" s="56" t="s">
        <v>1293</v>
      </c>
      <c r="F4167" s="56" t="s">
        <v>1294</v>
      </c>
      <c r="G4167" s="56"/>
      <c r="H4167" s="56"/>
      <c r="I4167" s="56" t="s">
        <v>37</v>
      </c>
      <c r="J4167" s="56">
        <v>300</v>
      </c>
      <c r="K4167" s="56"/>
      <c r="L4167" s="56"/>
      <c r="M4167" s="56" t="str">
        <f t="shared" si="130"/>
        <v>TB_IFM_POS_CONFIG_DIST_LOG.CONFIG_CD_NM</v>
      </c>
      <c r="N4167" s="54" t="str">
        <f t="shared" si="131"/>
        <v>POS설정배포이력^TB_IFM_POS_CONFIG_DIST_LOG^설정코드명^CONFIG_CD_NM^^VARCHAR2^300^^</v>
      </c>
    </row>
    <row r="4168" spans="1:14" x14ac:dyDescent="0.25">
      <c r="A4168" s="56"/>
      <c r="B4168" s="56"/>
      <c r="C4168" s="56" t="s">
        <v>130</v>
      </c>
      <c r="D4168" s="56" t="s">
        <v>131</v>
      </c>
      <c r="E4168" s="56" t="s">
        <v>1295</v>
      </c>
      <c r="F4168" s="56" t="s">
        <v>1296</v>
      </c>
      <c r="G4168" s="56"/>
      <c r="H4168" s="56"/>
      <c r="I4168" s="56" t="s">
        <v>37</v>
      </c>
      <c r="J4168" s="56">
        <v>2</v>
      </c>
      <c r="K4168" s="56"/>
      <c r="L4168" s="56"/>
      <c r="M4168" s="56" t="str">
        <f t="shared" si="130"/>
        <v>TB_IFM_POS_CONFIG_DIST_LOG.CONFIG_VAL</v>
      </c>
      <c r="N4168" s="54" t="str">
        <f t="shared" si="131"/>
        <v>POS설정배포이력^TB_IFM_POS_CONFIG_DIST_LOG^설정값^CONFIG_VAL^^VARCHAR2^2^^</v>
      </c>
    </row>
    <row r="4169" spans="1:14" x14ac:dyDescent="0.25">
      <c r="A4169" s="56"/>
      <c r="B4169" s="56"/>
      <c r="C4169" s="56" t="s">
        <v>130</v>
      </c>
      <c r="D4169" s="56" t="s">
        <v>131</v>
      </c>
      <c r="E4169" s="56" t="s">
        <v>53</v>
      </c>
      <c r="F4169" s="56" t="s">
        <v>54</v>
      </c>
      <c r="G4169" s="56"/>
      <c r="H4169" s="56"/>
      <c r="I4169" s="56" t="s">
        <v>37</v>
      </c>
      <c r="J4169" s="56">
        <v>14</v>
      </c>
      <c r="K4169" s="56"/>
      <c r="L4169" s="56"/>
      <c r="M4169" s="56" t="str">
        <f t="shared" si="130"/>
        <v>TB_IFM_POS_CONFIG_DIST_LOG.REG_DTM</v>
      </c>
      <c r="N4169" s="54" t="str">
        <f t="shared" si="131"/>
        <v>POS설정배포이력^TB_IFM_POS_CONFIG_DIST_LOG^등록일시^REG_DTM^^VARCHAR2^14^^</v>
      </c>
    </row>
    <row r="4170" spans="1:14" x14ac:dyDescent="0.25">
      <c r="A4170" s="56"/>
      <c r="B4170" s="56"/>
      <c r="C4170" s="56" t="s">
        <v>130</v>
      </c>
      <c r="D4170" s="56" t="s">
        <v>131</v>
      </c>
      <c r="E4170" s="56" t="s">
        <v>55</v>
      </c>
      <c r="F4170" s="56" t="s">
        <v>56</v>
      </c>
      <c r="G4170" s="56"/>
      <c r="H4170" s="56"/>
      <c r="I4170" s="56" t="s">
        <v>37</v>
      </c>
      <c r="J4170" s="56">
        <v>32</v>
      </c>
      <c r="K4170" s="56"/>
      <c r="L4170" s="56"/>
      <c r="M4170" s="56" t="str">
        <f t="shared" si="130"/>
        <v>TB_IFM_POS_CONFIG_DIST_LOG.REGR_ID</v>
      </c>
      <c r="N4170" s="54" t="str">
        <f t="shared" si="131"/>
        <v>POS설정배포이력^TB_IFM_POS_CONFIG_DIST_LOG^등록자ID^REGR_ID^^VARCHAR2^32^^</v>
      </c>
    </row>
    <row r="4171" spans="1:14" x14ac:dyDescent="0.25">
      <c r="A4171" s="56"/>
      <c r="B4171" s="56"/>
      <c r="C4171" s="56" t="s">
        <v>429</v>
      </c>
      <c r="D4171" s="56" t="s">
        <v>430</v>
      </c>
      <c r="E4171" s="56" t="s">
        <v>3257</v>
      </c>
      <c r="F4171" s="56" t="s">
        <v>3258</v>
      </c>
      <c r="G4171" s="56" t="s">
        <v>52</v>
      </c>
      <c r="H4171" s="56"/>
      <c r="I4171" s="56" t="s">
        <v>37</v>
      </c>
      <c r="J4171" s="56">
        <v>8</v>
      </c>
      <c r="K4171" s="56" t="s">
        <v>52</v>
      </c>
      <c r="L4171" s="56"/>
      <c r="M4171" s="56" t="str">
        <f t="shared" si="130"/>
        <v>TB_IFM_POS_DOW.DOW_DT</v>
      </c>
      <c r="N4171" s="54" t="str">
        <f t="shared" si="131"/>
        <v>POS입출금^TB_IFM_POS_DOW^입출금일자^DOW_DT^Y^VARCHAR2^8^Y^</v>
      </c>
    </row>
    <row r="4172" spans="1:14" x14ac:dyDescent="0.25">
      <c r="A4172" s="56"/>
      <c r="B4172" s="56"/>
      <c r="C4172" s="56" t="s">
        <v>429</v>
      </c>
      <c r="D4172" s="56" t="s">
        <v>430</v>
      </c>
      <c r="E4172" s="56" t="s">
        <v>472</v>
      </c>
      <c r="F4172" s="56" t="s">
        <v>64</v>
      </c>
      <c r="G4172" s="56" t="s">
        <v>52</v>
      </c>
      <c r="H4172" s="56"/>
      <c r="I4172" s="56" t="s">
        <v>37</v>
      </c>
      <c r="J4172" s="56">
        <v>10</v>
      </c>
      <c r="K4172" s="56" t="s">
        <v>52</v>
      </c>
      <c r="L4172" s="56"/>
      <c r="M4172" s="56" t="str">
        <f t="shared" si="130"/>
        <v>TB_IFM_POS_DOW.SHOP_CD</v>
      </c>
      <c r="N4172" s="54" t="str">
        <f t="shared" si="131"/>
        <v>POS입출금^TB_IFM_POS_DOW^매장코드^SHOP_CD^Y^VARCHAR2^10^Y^</v>
      </c>
    </row>
    <row r="4173" spans="1:14" x14ac:dyDescent="0.25">
      <c r="A4173" s="56"/>
      <c r="B4173" s="56"/>
      <c r="C4173" s="56" t="s">
        <v>429</v>
      </c>
      <c r="D4173" s="56" t="s">
        <v>430</v>
      </c>
      <c r="E4173" s="56" t="s">
        <v>480</v>
      </c>
      <c r="F4173" s="56" t="s">
        <v>481</v>
      </c>
      <c r="G4173" s="56" t="s">
        <v>52</v>
      </c>
      <c r="H4173" s="56"/>
      <c r="I4173" s="56" t="s">
        <v>37</v>
      </c>
      <c r="J4173" s="56">
        <v>2</v>
      </c>
      <c r="K4173" s="56" t="s">
        <v>52</v>
      </c>
      <c r="L4173" s="56"/>
      <c r="M4173" s="56" t="str">
        <f t="shared" si="130"/>
        <v>TB_IFM_POS_DOW.POS_NO</v>
      </c>
      <c r="N4173" s="54" t="str">
        <f t="shared" si="131"/>
        <v>POS입출금^TB_IFM_POS_DOW^POS번호^POS_NO^Y^VARCHAR2^2^Y^</v>
      </c>
    </row>
    <row r="4174" spans="1:14" x14ac:dyDescent="0.25">
      <c r="A4174" s="56"/>
      <c r="B4174" s="56"/>
      <c r="C4174" s="56" t="s">
        <v>429</v>
      </c>
      <c r="D4174" s="56" t="s">
        <v>430</v>
      </c>
      <c r="E4174" s="56" t="s">
        <v>3259</v>
      </c>
      <c r="F4174" s="56" t="s">
        <v>3260</v>
      </c>
      <c r="G4174" s="56" t="s">
        <v>52</v>
      </c>
      <c r="H4174" s="56"/>
      <c r="I4174" s="56" t="s">
        <v>37</v>
      </c>
      <c r="J4174" s="56">
        <v>5</v>
      </c>
      <c r="K4174" s="56" t="s">
        <v>52</v>
      </c>
      <c r="L4174" s="56"/>
      <c r="M4174" s="56" t="str">
        <f t="shared" si="130"/>
        <v>TB_IFM_POS_DOW.DOW_NO</v>
      </c>
      <c r="N4174" s="54" t="str">
        <f t="shared" si="131"/>
        <v>POS입출금^TB_IFM_POS_DOW^입출금번호^DOW_NO^Y^VARCHAR2^5^Y^</v>
      </c>
    </row>
    <row r="4175" spans="1:14" x14ac:dyDescent="0.25">
      <c r="A4175" s="56"/>
      <c r="B4175" s="56"/>
      <c r="C4175" s="56" t="s">
        <v>429</v>
      </c>
      <c r="D4175" s="56" t="s">
        <v>430</v>
      </c>
      <c r="E4175" s="56" t="s">
        <v>1507</v>
      </c>
      <c r="F4175" s="56" t="s">
        <v>1508</v>
      </c>
      <c r="G4175" s="56"/>
      <c r="H4175" s="56"/>
      <c r="I4175" s="56" t="s">
        <v>37</v>
      </c>
      <c r="J4175" s="56">
        <v>3</v>
      </c>
      <c r="K4175" s="56" t="s">
        <v>52</v>
      </c>
      <c r="L4175" s="56"/>
      <c r="M4175" s="56" t="str">
        <f t="shared" si="130"/>
        <v>TB_IFM_POS_DOW.DOW_DIV_CD</v>
      </c>
      <c r="N4175" s="54" t="str">
        <f t="shared" si="131"/>
        <v>POS입출금^TB_IFM_POS_DOW^입출금구분코드^DOW_DIV_CD^^VARCHAR2^3^Y^</v>
      </c>
    </row>
    <row r="4176" spans="1:14" x14ac:dyDescent="0.25">
      <c r="A4176" s="56"/>
      <c r="B4176" s="56"/>
      <c r="C4176" s="56" t="s">
        <v>429</v>
      </c>
      <c r="D4176" s="56" t="s">
        <v>430</v>
      </c>
      <c r="E4176" s="56" t="s">
        <v>1509</v>
      </c>
      <c r="F4176" s="56" t="s">
        <v>1510</v>
      </c>
      <c r="G4176" s="56"/>
      <c r="H4176" s="56"/>
      <c r="I4176" s="56" t="s">
        <v>37</v>
      </c>
      <c r="J4176" s="56">
        <v>3</v>
      </c>
      <c r="K4176" s="56" t="s">
        <v>52</v>
      </c>
      <c r="L4176" s="56"/>
      <c r="M4176" s="56" t="str">
        <f t="shared" si="130"/>
        <v>TB_IFM_POS_DOW.DOW_CD</v>
      </c>
      <c r="N4176" s="54" t="str">
        <f t="shared" si="131"/>
        <v>POS입출금^TB_IFM_POS_DOW^입출금코드^DOW_CD^^VARCHAR2^3^Y^</v>
      </c>
    </row>
    <row r="4177" spans="1:14" x14ac:dyDescent="0.25">
      <c r="A4177" s="56"/>
      <c r="B4177" s="56"/>
      <c r="C4177" s="56" t="s">
        <v>429</v>
      </c>
      <c r="D4177" s="56" t="s">
        <v>430</v>
      </c>
      <c r="E4177" s="56" t="s">
        <v>3261</v>
      </c>
      <c r="F4177" s="56" t="s">
        <v>3262</v>
      </c>
      <c r="G4177" s="56"/>
      <c r="H4177" s="56"/>
      <c r="I4177" s="56" t="s">
        <v>110</v>
      </c>
      <c r="J4177" s="56" t="s">
        <v>476</v>
      </c>
      <c r="K4177" s="56" t="s">
        <v>52</v>
      </c>
      <c r="L4177" s="56">
        <v>0</v>
      </c>
      <c r="M4177" s="56" t="str">
        <f t="shared" si="130"/>
        <v>TB_IFM_POS_DOW.ACCT_AMT</v>
      </c>
      <c r="N4177" s="54" t="str">
        <f t="shared" si="131"/>
        <v>POS입출금^TB_IFM_POS_DOW^계정금액^ACCT_AMT^^NUMBER^20,5^Y^0</v>
      </c>
    </row>
    <row r="4178" spans="1:14" x14ac:dyDescent="0.25">
      <c r="A4178" s="56"/>
      <c r="B4178" s="56"/>
      <c r="C4178" s="56" t="s">
        <v>429</v>
      </c>
      <c r="D4178" s="56" t="s">
        <v>430</v>
      </c>
      <c r="E4178" s="56" t="s">
        <v>3263</v>
      </c>
      <c r="F4178" s="56" t="s">
        <v>3264</v>
      </c>
      <c r="G4178" s="56"/>
      <c r="H4178" s="56"/>
      <c r="I4178" s="56" t="s">
        <v>110</v>
      </c>
      <c r="J4178" s="56" t="s">
        <v>476</v>
      </c>
      <c r="K4178" s="56" t="s">
        <v>52</v>
      </c>
      <c r="L4178" s="56">
        <v>0</v>
      </c>
      <c r="M4178" s="56" t="str">
        <f t="shared" si="130"/>
        <v>TB_IFM_POS_DOW.ACCT_VAT</v>
      </c>
      <c r="N4178" s="54" t="str">
        <f t="shared" si="131"/>
        <v>POS입출금^TB_IFM_POS_DOW^계정부가세액^ACCT_VAT^^NUMBER^20,5^Y^0</v>
      </c>
    </row>
    <row r="4179" spans="1:14" x14ac:dyDescent="0.25">
      <c r="A4179" s="56"/>
      <c r="B4179" s="56"/>
      <c r="C4179" s="56" t="s">
        <v>429</v>
      </c>
      <c r="D4179" s="56" t="s">
        <v>430</v>
      </c>
      <c r="E4179" s="56" t="s">
        <v>61</v>
      </c>
      <c r="F4179" s="56" t="s">
        <v>62</v>
      </c>
      <c r="G4179" s="56"/>
      <c r="H4179" s="56"/>
      <c r="I4179" s="56" t="s">
        <v>37</v>
      </c>
      <c r="J4179" s="56">
        <v>2000</v>
      </c>
      <c r="K4179" s="56"/>
      <c r="L4179" s="56"/>
      <c r="M4179" s="56" t="str">
        <f t="shared" si="130"/>
        <v>TB_IFM_POS_DOW.REMARK</v>
      </c>
      <c r="N4179" s="54" t="str">
        <f t="shared" si="131"/>
        <v>POS입출금^TB_IFM_POS_DOW^비고^REMARK^^VARCHAR2^2000^^</v>
      </c>
    </row>
    <row r="4180" spans="1:14" x14ac:dyDescent="0.25">
      <c r="A4180" s="56"/>
      <c r="B4180" s="56"/>
      <c r="C4180" s="56" t="s">
        <v>429</v>
      </c>
      <c r="D4180" s="56" t="s">
        <v>430</v>
      </c>
      <c r="E4180" s="56" t="s">
        <v>53</v>
      </c>
      <c r="F4180" s="56" t="s">
        <v>54</v>
      </c>
      <c r="G4180" s="56"/>
      <c r="H4180" s="56"/>
      <c r="I4180" s="56" t="s">
        <v>37</v>
      </c>
      <c r="J4180" s="56">
        <v>14</v>
      </c>
      <c r="K4180" s="56" t="s">
        <v>52</v>
      </c>
      <c r="L4180" s="56"/>
      <c r="M4180" s="56" t="str">
        <f t="shared" si="130"/>
        <v>TB_IFM_POS_DOW.REG_DTM</v>
      </c>
      <c r="N4180" s="54" t="str">
        <f t="shared" si="131"/>
        <v>POS입출금^TB_IFM_POS_DOW^등록일시^REG_DTM^^VARCHAR2^14^Y^</v>
      </c>
    </row>
    <row r="4181" spans="1:14" x14ac:dyDescent="0.25">
      <c r="A4181" s="56"/>
      <c r="B4181" s="56"/>
      <c r="C4181" s="56" t="s">
        <v>429</v>
      </c>
      <c r="D4181" s="56" t="s">
        <v>430</v>
      </c>
      <c r="E4181" s="56" t="s">
        <v>55</v>
      </c>
      <c r="F4181" s="56" t="s">
        <v>56</v>
      </c>
      <c r="G4181" s="56"/>
      <c r="H4181" s="56"/>
      <c r="I4181" s="56" t="s">
        <v>37</v>
      </c>
      <c r="J4181" s="56">
        <v>32</v>
      </c>
      <c r="K4181" s="56" t="s">
        <v>52</v>
      </c>
      <c r="L4181" s="56"/>
      <c r="M4181" s="56" t="str">
        <f t="shared" si="130"/>
        <v>TB_IFM_POS_DOW.REGR_ID</v>
      </c>
      <c r="N4181" s="54" t="str">
        <f t="shared" si="131"/>
        <v>POS입출금^TB_IFM_POS_DOW^등록자ID^REGR_ID^^VARCHAR2^32^Y^</v>
      </c>
    </row>
    <row r="4182" spans="1:14" x14ac:dyDescent="0.25">
      <c r="A4182" s="56"/>
      <c r="B4182" s="56"/>
      <c r="C4182" s="56" t="s">
        <v>429</v>
      </c>
      <c r="D4182" s="56" t="s">
        <v>430</v>
      </c>
      <c r="E4182" s="56" t="s">
        <v>57</v>
      </c>
      <c r="F4182" s="56" t="s">
        <v>58</v>
      </c>
      <c r="G4182" s="56"/>
      <c r="H4182" s="56"/>
      <c r="I4182" s="56" t="s">
        <v>37</v>
      </c>
      <c r="J4182" s="56">
        <v>14</v>
      </c>
      <c r="K4182" s="56" t="s">
        <v>52</v>
      </c>
      <c r="L4182" s="56"/>
      <c r="M4182" s="56" t="str">
        <f t="shared" si="130"/>
        <v>TB_IFM_POS_DOW.MOD_DTM</v>
      </c>
      <c r="N4182" s="54" t="str">
        <f t="shared" si="131"/>
        <v>POS입출금^TB_IFM_POS_DOW^수정일시^MOD_DTM^^VARCHAR2^14^Y^</v>
      </c>
    </row>
    <row r="4183" spans="1:14" x14ac:dyDescent="0.25">
      <c r="A4183" s="56"/>
      <c r="B4183" s="56"/>
      <c r="C4183" s="56" t="s">
        <v>429</v>
      </c>
      <c r="D4183" s="56" t="s">
        <v>430</v>
      </c>
      <c r="E4183" s="56" t="s">
        <v>59</v>
      </c>
      <c r="F4183" s="56" t="s">
        <v>60</v>
      </c>
      <c r="G4183" s="56"/>
      <c r="H4183" s="56"/>
      <c r="I4183" s="56" t="s">
        <v>37</v>
      </c>
      <c r="J4183" s="56">
        <v>32</v>
      </c>
      <c r="K4183" s="56" t="s">
        <v>52</v>
      </c>
      <c r="L4183" s="56"/>
      <c r="M4183" s="56" t="str">
        <f t="shared" si="130"/>
        <v>TB_IFM_POS_DOW.MODR_ID</v>
      </c>
      <c r="N4183" s="54" t="str">
        <f t="shared" si="131"/>
        <v>POS입출금^TB_IFM_POS_DOW^수정자ID^MODR_ID^^VARCHAR2^32^Y^</v>
      </c>
    </row>
    <row r="4184" spans="1:14" x14ac:dyDescent="0.25">
      <c r="A4184" s="56"/>
      <c r="B4184" s="56"/>
      <c r="C4184" s="56" t="s">
        <v>426</v>
      </c>
      <c r="D4184" s="56" t="s">
        <v>427</v>
      </c>
      <c r="E4184" s="56" t="s">
        <v>578</v>
      </c>
      <c r="F4184" s="56" t="s">
        <v>499</v>
      </c>
      <c r="G4184" s="56" t="s">
        <v>52</v>
      </c>
      <c r="H4184" s="56"/>
      <c r="I4184" s="56" t="s">
        <v>37</v>
      </c>
      <c r="J4184" s="56">
        <v>8</v>
      </c>
      <c r="K4184" s="56" t="s">
        <v>52</v>
      </c>
      <c r="L4184" s="56"/>
      <c r="M4184" s="56" t="str">
        <f t="shared" si="130"/>
        <v>TB_IFM_POS_CALC.SETTLE_DT</v>
      </c>
      <c r="N4184" s="54" t="str">
        <f t="shared" si="131"/>
        <v>POS정산^TB_IFM_POS_CALC^정산일자^SETTLE_DT^Y^VARCHAR2^8^Y^</v>
      </c>
    </row>
    <row r="4185" spans="1:14" x14ac:dyDescent="0.25">
      <c r="A4185" s="56"/>
      <c r="B4185" s="56"/>
      <c r="C4185" s="56" t="s">
        <v>426</v>
      </c>
      <c r="D4185" s="56" t="s">
        <v>427</v>
      </c>
      <c r="E4185" s="56" t="s">
        <v>472</v>
      </c>
      <c r="F4185" s="56" t="s">
        <v>64</v>
      </c>
      <c r="G4185" s="56" t="s">
        <v>52</v>
      </c>
      <c r="H4185" s="56"/>
      <c r="I4185" s="56" t="s">
        <v>37</v>
      </c>
      <c r="J4185" s="56">
        <v>10</v>
      </c>
      <c r="K4185" s="56" t="s">
        <v>52</v>
      </c>
      <c r="L4185" s="56"/>
      <c r="M4185" s="56" t="str">
        <f t="shared" si="130"/>
        <v>TB_IFM_POS_CALC.SHOP_CD</v>
      </c>
      <c r="N4185" s="54" t="str">
        <f t="shared" si="131"/>
        <v>POS정산^TB_IFM_POS_CALC^매장코드^SHOP_CD^Y^VARCHAR2^10^Y^</v>
      </c>
    </row>
    <row r="4186" spans="1:14" x14ac:dyDescent="0.25">
      <c r="A4186" s="56"/>
      <c r="B4186" s="56"/>
      <c r="C4186" s="56" t="s">
        <v>426</v>
      </c>
      <c r="D4186" s="56" t="s">
        <v>427</v>
      </c>
      <c r="E4186" s="56" t="s">
        <v>480</v>
      </c>
      <c r="F4186" s="56" t="s">
        <v>481</v>
      </c>
      <c r="G4186" s="56" t="s">
        <v>52</v>
      </c>
      <c r="H4186" s="56"/>
      <c r="I4186" s="56" t="s">
        <v>37</v>
      </c>
      <c r="J4186" s="56">
        <v>2</v>
      </c>
      <c r="K4186" s="56" t="s">
        <v>52</v>
      </c>
      <c r="L4186" s="56"/>
      <c r="M4186" s="56" t="str">
        <f t="shared" si="130"/>
        <v>TB_IFM_POS_CALC.POS_NO</v>
      </c>
      <c r="N4186" s="54" t="str">
        <f t="shared" si="131"/>
        <v>POS정산^TB_IFM_POS_CALC^POS번호^POS_NO^Y^VARCHAR2^2^Y^</v>
      </c>
    </row>
    <row r="4187" spans="1:14" x14ac:dyDescent="0.25">
      <c r="A4187" s="56"/>
      <c r="B4187" s="56"/>
      <c r="C4187" s="56" t="s">
        <v>426</v>
      </c>
      <c r="D4187" s="56" t="s">
        <v>427</v>
      </c>
      <c r="E4187" s="56" t="s">
        <v>581</v>
      </c>
      <c r="F4187" s="56" t="s">
        <v>502</v>
      </c>
      <c r="G4187" s="56" t="s">
        <v>52</v>
      </c>
      <c r="H4187" s="56"/>
      <c r="I4187" s="56" t="s">
        <v>37</v>
      </c>
      <c r="J4187" s="56">
        <v>3</v>
      </c>
      <c r="K4187" s="56" t="s">
        <v>52</v>
      </c>
      <c r="L4187" s="56"/>
      <c r="M4187" s="56" t="str">
        <f t="shared" si="130"/>
        <v>TB_IFM_POS_CALC.SETTLE_TP_CD</v>
      </c>
      <c r="N4187" s="54" t="str">
        <f t="shared" si="131"/>
        <v>POS정산^TB_IFM_POS_CALC^정산유형코드^SETTLE_TP_CD^Y^VARCHAR2^3^Y^</v>
      </c>
    </row>
    <row r="4188" spans="1:14" x14ac:dyDescent="0.25">
      <c r="A4188" s="56"/>
      <c r="B4188" s="56"/>
      <c r="C4188" s="56" t="s">
        <v>426</v>
      </c>
      <c r="D4188" s="56" t="s">
        <v>427</v>
      </c>
      <c r="E4188" s="56" t="s">
        <v>583</v>
      </c>
      <c r="F4188" s="56" t="s">
        <v>504</v>
      </c>
      <c r="G4188" s="56" t="s">
        <v>52</v>
      </c>
      <c r="H4188" s="56"/>
      <c r="I4188" s="56" t="s">
        <v>110</v>
      </c>
      <c r="J4188" s="56">
        <v>5</v>
      </c>
      <c r="K4188" s="56" t="s">
        <v>52</v>
      </c>
      <c r="L4188" s="56">
        <v>0</v>
      </c>
      <c r="M4188" s="56" t="str">
        <f t="shared" si="130"/>
        <v>TB_IFM_POS_CALC.CASHIER_TRANS_CNT</v>
      </c>
      <c r="N4188" s="54" t="str">
        <f t="shared" si="131"/>
        <v>POS정산^TB_IFM_POS_CALC^캐셔인수인계횟수^CASHIER_TRANS_CNT^Y^NUMBER^5^Y^0</v>
      </c>
    </row>
    <row r="4189" spans="1:14" x14ac:dyDescent="0.25">
      <c r="A4189" s="56"/>
      <c r="B4189" s="56"/>
      <c r="C4189" s="56" t="s">
        <v>426</v>
      </c>
      <c r="D4189" s="56" t="s">
        <v>427</v>
      </c>
      <c r="E4189" s="56" t="s">
        <v>579</v>
      </c>
      <c r="F4189" s="56" t="s">
        <v>500</v>
      </c>
      <c r="G4189" s="56"/>
      <c r="H4189" s="56"/>
      <c r="I4189" s="56" t="s">
        <v>37</v>
      </c>
      <c r="J4189" s="56">
        <v>14</v>
      </c>
      <c r="K4189" s="56"/>
      <c r="L4189" s="56"/>
      <c r="M4189" s="56" t="str">
        <f t="shared" si="130"/>
        <v>TB_IFM_POS_CALC.OPEN_DTM</v>
      </c>
      <c r="N4189" s="54" t="str">
        <f t="shared" si="131"/>
        <v>POS정산^TB_IFM_POS_CALC^개점일시^OPEN_DTM^^VARCHAR2^14^^</v>
      </c>
    </row>
    <row r="4190" spans="1:14" x14ac:dyDescent="0.25">
      <c r="A4190" s="56"/>
      <c r="B4190" s="56"/>
      <c r="C4190" s="56" t="s">
        <v>426</v>
      </c>
      <c r="D4190" s="56" t="s">
        <v>427</v>
      </c>
      <c r="E4190" s="56" t="s">
        <v>580</v>
      </c>
      <c r="F4190" s="56" t="s">
        <v>501</v>
      </c>
      <c r="G4190" s="56"/>
      <c r="H4190" s="56"/>
      <c r="I4190" s="56" t="s">
        <v>37</v>
      </c>
      <c r="J4190" s="56">
        <v>14</v>
      </c>
      <c r="K4190" s="56"/>
      <c r="L4190" s="56"/>
      <c r="M4190" s="56" t="str">
        <f t="shared" si="130"/>
        <v>TB_IFM_POS_CALC.SETTLE_DTM</v>
      </c>
      <c r="N4190" s="54" t="str">
        <f t="shared" si="131"/>
        <v>POS정산^TB_IFM_POS_CALC^정산일시^SETTLE_DTM^^VARCHAR2^14^^</v>
      </c>
    </row>
    <row r="4191" spans="1:14" x14ac:dyDescent="0.25">
      <c r="A4191" s="56"/>
      <c r="B4191" s="56"/>
      <c r="C4191" s="56" t="s">
        <v>426</v>
      </c>
      <c r="D4191" s="56" t="s">
        <v>427</v>
      </c>
      <c r="E4191" s="56" t="s">
        <v>582</v>
      </c>
      <c r="F4191" s="56" t="s">
        <v>503</v>
      </c>
      <c r="G4191" s="56"/>
      <c r="H4191" s="56"/>
      <c r="I4191" s="56" t="s">
        <v>37</v>
      </c>
      <c r="J4191" s="56">
        <v>32</v>
      </c>
      <c r="K4191" s="56"/>
      <c r="L4191" s="56"/>
      <c r="M4191" s="56" t="str">
        <f t="shared" si="130"/>
        <v>TB_IFM_POS_CALC.CASHIER_ID</v>
      </c>
      <c r="N4191" s="54" t="str">
        <f t="shared" si="131"/>
        <v>POS정산^TB_IFM_POS_CALC^캐셔ID^CASHIER_ID^^VARCHAR2^32^^</v>
      </c>
    </row>
    <row r="4192" spans="1:14" x14ac:dyDescent="0.25">
      <c r="A4192" s="56"/>
      <c r="B4192" s="56"/>
      <c r="C4192" s="56" t="s">
        <v>426</v>
      </c>
      <c r="D4192" s="56" t="s">
        <v>427</v>
      </c>
      <c r="E4192" s="56" t="s">
        <v>478</v>
      </c>
      <c r="F4192" s="56" t="s">
        <v>482</v>
      </c>
      <c r="G4192" s="56"/>
      <c r="H4192" s="56"/>
      <c r="I4192" s="56" t="s">
        <v>37</v>
      </c>
      <c r="J4192" s="56">
        <v>4</v>
      </c>
      <c r="K4192" s="56"/>
      <c r="L4192" s="56"/>
      <c r="M4192" s="56" t="str">
        <f t="shared" si="130"/>
        <v>TB_IFM_POS_CALC.BILL_NO</v>
      </c>
      <c r="N4192" s="54" t="str">
        <f t="shared" si="131"/>
        <v>POS정산^TB_IFM_POS_CALC^영수증번호^BILL_NO^^VARCHAR2^4^^</v>
      </c>
    </row>
    <row r="4193" spans="1:14" x14ac:dyDescent="0.25">
      <c r="A4193" s="56"/>
      <c r="B4193" s="56"/>
      <c r="C4193" s="56" t="s">
        <v>426</v>
      </c>
      <c r="D4193" s="56" t="s">
        <v>427</v>
      </c>
      <c r="E4193" s="56" t="s">
        <v>584</v>
      </c>
      <c r="F4193" s="56" t="s">
        <v>505</v>
      </c>
      <c r="G4193" s="56"/>
      <c r="H4193" s="56"/>
      <c r="I4193" s="56" t="s">
        <v>110</v>
      </c>
      <c r="J4193" s="56">
        <v>5</v>
      </c>
      <c r="K4193" s="56" t="s">
        <v>52</v>
      </c>
      <c r="L4193" s="56">
        <v>0</v>
      </c>
      <c r="M4193" s="56" t="str">
        <f t="shared" si="130"/>
        <v>TB_IFM_POS_CALC.PAY_TP_1_CNT</v>
      </c>
      <c r="N4193" s="54" t="str">
        <f t="shared" si="131"/>
        <v>POS정산^TB_IFM_POS_CALC^지불유형1건수^PAY_TP_1_CNT^^NUMBER^5^Y^0</v>
      </c>
    </row>
    <row r="4194" spans="1:14" x14ac:dyDescent="0.25">
      <c r="A4194" s="56"/>
      <c r="B4194" s="56"/>
      <c r="C4194" s="56" t="s">
        <v>426</v>
      </c>
      <c r="D4194" s="56" t="s">
        <v>427</v>
      </c>
      <c r="E4194" s="56" t="s">
        <v>585</v>
      </c>
      <c r="F4194" s="56" t="s">
        <v>506</v>
      </c>
      <c r="G4194" s="56"/>
      <c r="H4194" s="56"/>
      <c r="I4194" s="56" t="s">
        <v>110</v>
      </c>
      <c r="J4194" s="56" t="s">
        <v>476</v>
      </c>
      <c r="K4194" s="56" t="s">
        <v>52</v>
      </c>
      <c r="L4194" s="56">
        <v>0</v>
      </c>
      <c r="M4194" s="56" t="str">
        <f t="shared" si="130"/>
        <v>TB_IFM_POS_CALC.PAY_TP_1_AMT</v>
      </c>
      <c r="N4194" s="54" t="str">
        <f t="shared" si="131"/>
        <v>POS정산^TB_IFM_POS_CALC^지불유형1금액^PAY_TP_1_AMT^^NUMBER^20,5^Y^0</v>
      </c>
    </row>
    <row r="4195" spans="1:14" x14ac:dyDescent="0.25">
      <c r="A4195" s="56"/>
      <c r="B4195" s="56"/>
      <c r="C4195" s="56" t="s">
        <v>426</v>
      </c>
      <c r="D4195" s="56" t="s">
        <v>427</v>
      </c>
      <c r="E4195" s="56" t="s">
        <v>586</v>
      </c>
      <c r="F4195" s="56" t="s">
        <v>507</v>
      </c>
      <c r="G4195" s="56"/>
      <c r="H4195" s="56"/>
      <c r="I4195" s="56" t="s">
        <v>110</v>
      </c>
      <c r="J4195" s="56">
        <v>5</v>
      </c>
      <c r="K4195" s="56" t="s">
        <v>52</v>
      </c>
      <c r="L4195" s="56">
        <v>0</v>
      </c>
      <c r="M4195" s="56" t="str">
        <f t="shared" si="130"/>
        <v>TB_IFM_POS_CALC.PAY_TP_2_CNT</v>
      </c>
      <c r="N4195" s="54" t="str">
        <f t="shared" si="131"/>
        <v>POS정산^TB_IFM_POS_CALC^지불유형2건수^PAY_TP_2_CNT^^NUMBER^5^Y^0</v>
      </c>
    </row>
    <row r="4196" spans="1:14" x14ac:dyDescent="0.25">
      <c r="A4196" s="56"/>
      <c r="B4196" s="56"/>
      <c r="C4196" s="56" t="s">
        <v>426</v>
      </c>
      <c r="D4196" s="56" t="s">
        <v>427</v>
      </c>
      <c r="E4196" s="56" t="s">
        <v>587</v>
      </c>
      <c r="F4196" s="56" t="s">
        <v>508</v>
      </c>
      <c r="G4196" s="56"/>
      <c r="H4196" s="56"/>
      <c r="I4196" s="56" t="s">
        <v>110</v>
      </c>
      <c r="J4196" s="56" t="s">
        <v>476</v>
      </c>
      <c r="K4196" s="56" t="s">
        <v>52</v>
      </c>
      <c r="L4196" s="56">
        <v>0</v>
      </c>
      <c r="M4196" s="56" t="str">
        <f t="shared" si="130"/>
        <v>TB_IFM_POS_CALC.PAY_TP_2_AMT</v>
      </c>
      <c r="N4196" s="54" t="str">
        <f t="shared" si="131"/>
        <v>POS정산^TB_IFM_POS_CALC^지불유형2금액^PAY_TP_2_AMT^^NUMBER^20,5^Y^0</v>
      </c>
    </row>
    <row r="4197" spans="1:14" x14ac:dyDescent="0.25">
      <c r="A4197" s="56"/>
      <c r="B4197" s="56"/>
      <c r="C4197" s="56" t="s">
        <v>426</v>
      </c>
      <c r="D4197" s="56" t="s">
        <v>427</v>
      </c>
      <c r="E4197" s="56" t="s">
        <v>588</v>
      </c>
      <c r="F4197" s="56" t="s">
        <v>509</v>
      </c>
      <c r="G4197" s="56"/>
      <c r="H4197" s="56"/>
      <c r="I4197" s="56" t="s">
        <v>110</v>
      </c>
      <c r="J4197" s="56">
        <v>5</v>
      </c>
      <c r="K4197" s="56" t="s">
        <v>52</v>
      </c>
      <c r="L4197" s="56">
        <v>0</v>
      </c>
      <c r="M4197" s="56" t="str">
        <f t="shared" si="130"/>
        <v>TB_IFM_POS_CALC.PAY_TP_3_CNT</v>
      </c>
      <c r="N4197" s="54" t="str">
        <f t="shared" si="131"/>
        <v>POS정산^TB_IFM_POS_CALC^지불유형3건수^PAY_TP_3_CNT^^NUMBER^5^Y^0</v>
      </c>
    </row>
    <row r="4198" spans="1:14" x14ac:dyDescent="0.25">
      <c r="A4198" s="56"/>
      <c r="B4198" s="56"/>
      <c r="C4198" s="56" t="s">
        <v>426</v>
      </c>
      <c r="D4198" s="56" t="s">
        <v>427</v>
      </c>
      <c r="E4198" s="56" t="s">
        <v>589</v>
      </c>
      <c r="F4198" s="56" t="s">
        <v>510</v>
      </c>
      <c r="G4198" s="56"/>
      <c r="H4198" s="56"/>
      <c r="I4198" s="56" t="s">
        <v>110</v>
      </c>
      <c r="J4198" s="56" t="s">
        <v>476</v>
      </c>
      <c r="K4198" s="56" t="s">
        <v>52</v>
      </c>
      <c r="L4198" s="56">
        <v>0</v>
      </c>
      <c r="M4198" s="56" t="str">
        <f t="shared" si="130"/>
        <v>TB_IFM_POS_CALC.PAY_TP_3_AMT</v>
      </c>
      <c r="N4198" s="54" t="str">
        <f t="shared" si="131"/>
        <v>POS정산^TB_IFM_POS_CALC^지불유형3금액^PAY_TP_3_AMT^^NUMBER^20,5^Y^0</v>
      </c>
    </row>
    <row r="4199" spans="1:14" x14ac:dyDescent="0.25">
      <c r="A4199" s="56"/>
      <c r="B4199" s="56"/>
      <c r="C4199" s="56" t="s">
        <v>426</v>
      </c>
      <c r="D4199" s="56" t="s">
        <v>427</v>
      </c>
      <c r="E4199" s="56" t="s">
        <v>590</v>
      </c>
      <c r="F4199" s="56" t="s">
        <v>511</v>
      </c>
      <c r="G4199" s="56"/>
      <c r="H4199" s="56"/>
      <c r="I4199" s="56" t="s">
        <v>110</v>
      </c>
      <c r="J4199" s="56">
        <v>5</v>
      </c>
      <c r="K4199" s="56" t="s">
        <v>52</v>
      </c>
      <c r="L4199" s="56">
        <v>0</v>
      </c>
      <c r="M4199" s="56" t="str">
        <f t="shared" si="130"/>
        <v>TB_IFM_POS_CALC.PAY_TP_4_CNT</v>
      </c>
      <c r="N4199" s="54" t="str">
        <f t="shared" si="131"/>
        <v>POS정산^TB_IFM_POS_CALC^지불유형4건수^PAY_TP_4_CNT^^NUMBER^5^Y^0</v>
      </c>
    </row>
    <row r="4200" spans="1:14" x14ac:dyDescent="0.25">
      <c r="A4200" s="56"/>
      <c r="B4200" s="56"/>
      <c r="C4200" s="56" t="s">
        <v>426</v>
      </c>
      <c r="D4200" s="56" t="s">
        <v>427</v>
      </c>
      <c r="E4200" s="56" t="s">
        <v>591</v>
      </c>
      <c r="F4200" s="56" t="s">
        <v>512</v>
      </c>
      <c r="G4200" s="56"/>
      <c r="H4200" s="56"/>
      <c r="I4200" s="56" t="s">
        <v>110</v>
      </c>
      <c r="J4200" s="56" t="s">
        <v>476</v>
      </c>
      <c r="K4200" s="56" t="s">
        <v>52</v>
      </c>
      <c r="L4200" s="56">
        <v>0</v>
      </c>
      <c r="M4200" s="56" t="str">
        <f t="shared" si="130"/>
        <v>TB_IFM_POS_CALC.PAY_TP_4_AMT</v>
      </c>
      <c r="N4200" s="54" t="str">
        <f t="shared" si="131"/>
        <v>POS정산^TB_IFM_POS_CALC^지불유형4금액^PAY_TP_4_AMT^^NUMBER^20,5^Y^0</v>
      </c>
    </row>
    <row r="4201" spans="1:14" x14ac:dyDescent="0.25">
      <c r="A4201" s="56"/>
      <c r="B4201" s="56"/>
      <c r="C4201" s="56" t="s">
        <v>426</v>
      </c>
      <c r="D4201" s="56" t="s">
        <v>427</v>
      </c>
      <c r="E4201" s="56" t="s">
        <v>592</v>
      </c>
      <c r="F4201" s="56" t="s">
        <v>513</v>
      </c>
      <c r="G4201" s="56"/>
      <c r="H4201" s="56"/>
      <c r="I4201" s="56" t="s">
        <v>110</v>
      </c>
      <c r="J4201" s="56">
        <v>5</v>
      </c>
      <c r="K4201" s="56" t="s">
        <v>52</v>
      </c>
      <c r="L4201" s="56">
        <v>0</v>
      </c>
      <c r="M4201" s="56" t="str">
        <f t="shared" si="130"/>
        <v>TB_IFM_POS_CALC.PAY_TP_5_CNT</v>
      </c>
      <c r="N4201" s="54" t="str">
        <f t="shared" si="131"/>
        <v>POS정산^TB_IFM_POS_CALC^지불유형5건수^PAY_TP_5_CNT^^NUMBER^5^Y^0</v>
      </c>
    </row>
    <row r="4202" spans="1:14" x14ac:dyDescent="0.25">
      <c r="A4202" s="56"/>
      <c r="B4202" s="56"/>
      <c r="C4202" s="56" t="s">
        <v>426</v>
      </c>
      <c r="D4202" s="56" t="s">
        <v>427</v>
      </c>
      <c r="E4202" s="56" t="s">
        <v>593</v>
      </c>
      <c r="F4202" s="56" t="s">
        <v>514</v>
      </c>
      <c r="G4202" s="56"/>
      <c r="H4202" s="56"/>
      <c r="I4202" s="56" t="s">
        <v>110</v>
      </c>
      <c r="J4202" s="56" t="s">
        <v>476</v>
      </c>
      <c r="K4202" s="56" t="s">
        <v>52</v>
      </c>
      <c r="L4202" s="56">
        <v>0</v>
      </c>
      <c r="M4202" s="56" t="str">
        <f t="shared" si="130"/>
        <v>TB_IFM_POS_CALC.PAY_TP_5_AMT</v>
      </c>
      <c r="N4202" s="54" t="str">
        <f t="shared" si="131"/>
        <v>POS정산^TB_IFM_POS_CALC^지불유형5금액^PAY_TP_5_AMT^^NUMBER^20,5^Y^0</v>
      </c>
    </row>
    <row r="4203" spans="1:14" x14ac:dyDescent="0.25">
      <c r="A4203" s="56"/>
      <c r="B4203" s="56"/>
      <c r="C4203" s="56" t="s">
        <v>426</v>
      </c>
      <c r="D4203" s="56" t="s">
        <v>427</v>
      </c>
      <c r="E4203" s="56" t="s">
        <v>594</v>
      </c>
      <c r="F4203" s="56" t="s">
        <v>515</v>
      </c>
      <c r="G4203" s="56"/>
      <c r="H4203" s="56"/>
      <c r="I4203" s="56" t="s">
        <v>110</v>
      </c>
      <c r="J4203" s="56">
        <v>5</v>
      </c>
      <c r="K4203" s="56" t="s">
        <v>52</v>
      </c>
      <c r="L4203" s="56">
        <v>0</v>
      </c>
      <c r="M4203" s="56" t="str">
        <f t="shared" si="130"/>
        <v>TB_IFM_POS_CALC.PAY_TP_6_CNT</v>
      </c>
      <c r="N4203" s="54" t="str">
        <f t="shared" si="131"/>
        <v>POS정산^TB_IFM_POS_CALC^지불유형6건수^PAY_TP_6_CNT^^NUMBER^5^Y^0</v>
      </c>
    </row>
    <row r="4204" spans="1:14" x14ac:dyDescent="0.25">
      <c r="A4204" s="56"/>
      <c r="B4204" s="56"/>
      <c r="C4204" s="56" t="s">
        <v>426</v>
      </c>
      <c r="D4204" s="56" t="s">
        <v>427</v>
      </c>
      <c r="E4204" s="56" t="s">
        <v>595</v>
      </c>
      <c r="F4204" s="56" t="s">
        <v>516</v>
      </c>
      <c r="G4204" s="56"/>
      <c r="H4204" s="56"/>
      <c r="I4204" s="56" t="s">
        <v>110</v>
      </c>
      <c r="J4204" s="56" t="s">
        <v>476</v>
      </c>
      <c r="K4204" s="56" t="s">
        <v>52</v>
      </c>
      <c r="L4204" s="56">
        <v>0</v>
      </c>
      <c r="M4204" s="56" t="str">
        <f t="shared" si="130"/>
        <v>TB_IFM_POS_CALC.PAY_TP_6_AMT</v>
      </c>
      <c r="N4204" s="54" t="str">
        <f t="shared" si="131"/>
        <v>POS정산^TB_IFM_POS_CALC^지불유형6금액^PAY_TP_6_AMT^^NUMBER^20,5^Y^0</v>
      </c>
    </row>
    <row r="4205" spans="1:14" x14ac:dyDescent="0.25">
      <c r="A4205" s="56"/>
      <c r="B4205" s="56"/>
      <c r="C4205" s="56" t="s">
        <v>426</v>
      </c>
      <c r="D4205" s="56" t="s">
        <v>427</v>
      </c>
      <c r="E4205" s="56" t="s">
        <v>596</v>
      </c>
      <c r="F4205" s="56" t="s">
        <v>517</v>
      </c>
      <c r="G4205" s="56"/>
      <c r="H4205" s="56"/>
      <c r="I4205" s="56" t="s">
        <v>110</v>
      </c>
      <c r="J4205" s="56">
        <v>5</v>
      </c>
      <c r="K4205" s="56" t="s">
        <v>52</v>
      </c>
      <c r="L4205" s="56">
        <v>0</v>
      </c>
      <c r="M4205" s="56" t="str">
        <f t="shared" si="130"/>
        <v>TB_IFM_POS_CALC.PAY_TP_7_CNT</v>
      </c>
      <c r="N4205" s="54" t="str">
        <f t="shared" si="131"/>
        <v>POS정산^TB_IFM_POS_CALC^지불유형7건수^PAY_TP_7_CNT^^NUMBER^5^Y^0</v>
      </c>
    </row>
    <row r="4206" spans="1:14" x14ac:dyDescent="0.25">
      <c r="A4206" s="56"/>
      <c r="B4206" s="56"/>
      <c r="C4206" s="56" t="s">
        <v>426</v>
      </c>
      <c r="D4206" s="56" t="s">
        <v>427</v>
      </c>
      <c r="E4206" s="56" t="s">
        <v>597</v>
      </c>
      <c r="F4206" s="56" t="s">
        <v>518</v>
      </c>
      <c r="G4206" s="56"/>
      <c r="H4206" s="56"/>
      <c r="I4206" s="56" t="s">
        <v>110</v>
      </c>
      <c r="J4206" s="56" t="s">
        <v>476</v>
      </c>
      <c r="K4206" s="56" t="s">
        <v>52</v>
      </c>
      <c r="L4206" s="56">
        <v>0</v>
      </c>
      <c r="M4206" s="56" t="str">
        <f t="shared" si="130"/>
        <v>TB_IFM_POS_CALC.PAY_TP_7_AMT</v>
      </c>
      <c r="N4206" s="54" t="str">
        <f t="shared" si="131"/>
        <v>POS정산^TB_IFM_POS_CALC^지불유형7금액^PAY_TP_7_AMT^^NUMBER^20,5^Y^0</v>
      </c>
    </row>
    <row r="4207" spans="1:14" x14ac:dyDescent="0.25">
      <c r="A4207" s="56"/>
      <c r="B4207" s="56"/>
      <c r="C4207" s="56" t="s">
        <v>426</v>
      </c>
      <c r="D4207" s="56" t="s">
        <v>427</v>
      </c>
      <c r="E4207" s="56" t="s">
        <v>598</v>
      </c>
      <c r="F4207" s="56" t="s">
        <v>519</v>
      </c>
      <c r="G4207" s="56"/>
      <c r="H4207" s="56"/>
      <c r="I4207" s="56" t="s">
        <v>110</v>
      </c>
      <c r="J4207" s="56">
        <v>5</v>
      </c>
      <c r="K4207" s="56" t="s">
        <v>52</v>
      </c>
      <c r="L4207" s="56">
        <v>0</v>
      </c>
      <c r="M4207" s="56" t="str">
        <f t="shared" si="130"/>
        <v>TB_IFM_POS_CALC.PAY_TP_8_CNT</v>
      </c>
      <c r="N4207" s="54" t="str">
        <f t="shared" si="131"/>
        <v>POS정산^TB_IFM_POS_CALC^지불유형8건수^PAY_TP_8_CNT^^NUMBER^5^Y^0</v>
      </c>
    </row>
    <row r="4208" spans="1:14" x14ac:dyDescent="0.25">
      <c r="A4208" s="56"/>
      <c r="B4208" s="56"/>
      <c r="C4208" s="56" t="s">
        <v>426</v>
      </c>
      <c r="D4208" s="56" t="s">
        <v>427</v>
      </c>
      <c r="E4208" s="56" t="s">
        <v>599</v>
      </c>
      <c r="F4208" s="56" t="s">
        <v>520</v>
      </c>
      <c r="G4208" s="56"/>
      <c r="H4208" s="56"/>
      <c r="I4208" s="56" t="s">
        <v>110</v>
      </c>
      <c r="J4208" s="56" t="s">
        <v>476</v>
      </c>
      <c r="K4208" s="56" t="s">
        <v>52</v>
      </c>
      <c r="L4208" s="56">
        <v>0</v>
      </c>
      <c r="M4208" s="56" t="str">
        <f t="shared" si="130"/>
        <v>TB_IFM_POS_CALC.PAY_TP_8_AMT</v>
      </c>
      <c r="N4208" s="54" t="str">
        <f t="shared" si="131"/>
        <v>POS정산^TB_IFM_POS_CALC^지불유형8금액^PAY_TP_8_AMT^^NUMBER^20,5^Y^0</v>
      </c>
    </row>
    <row r="4209" spans="1:14" x14ac:dyDescent="0.25">
      <c r="A4209" s="56"/>
      <c r="B4209" s="56"/>
      <c r="C4209" s="56" t="s">
        <v>426</v>
      </c>
      <c r="D4209" s="56" t="s">
        <v>427</v>
      </c>
      <c r="E4209" s="56" t="s">
        <v>600</v>
      </c>
      <c r="F4209" s="56" t="s">
        <v>521</v>
      </c>
      <c r="G4209" s="56"/>
      <c r="H4209" s="56"/>
      <c r="I4209" s="56" t="s">
        <v>110</v>
      </c>
      <c r="J4209" s="56">
        <v>5</v>
      </c>
      <c r="K4209" s="56" t="s">
        <v>52</v>
      </c>
      <c r="L4209" s="56">
        <v>0</v>
      </c>
      <c r="M4209" s="56" t="str">
        <f t="shared" ref="M4209:M4272" si="132">CONCATENATE(D4209,".",F4209)</f>
        <v>TB_IFM_POS_CALC.PAY_TP_9_CNT</v>
      </c>
      <c r="N4209" s="54" t="str">
        <f t="shared" si="131"/>
        <v>POS정산^TB_IFM_POS_CALC^지불유형9건수^PAY_TP_9_CNT^^NUMBER^5^Y^0</v>
      </c>
    </row>
    <row r="4210" spans="1:14" x14ac:dyDescent="0.25">
      <c r="A4210" s="56"/>
      <c r="B4210" s="56"/>
      <c r="C4210" s="56" t="s">
        <v>426</v>
      </c>
      <c r="D4210" s="56" t="s">
        <v>427</v>
      </c>
      <c r="E4210" s="56" t="s">
        <v>601</v>
      </c>
      <c r="F4210" s="56" t="s">
        <v>522</v>
      </c>
      <c r="G4210" s="56"/>
      <c r="H4210" s="56"/>
      <c r="I4210" s="56" t="s">
        <v>110</v>
      </c>
      <c r="J4210" s="56" t="s">
        <v>476</v>
      </c>
      <c r="K4210" s="56" t="s">
        <v>52</v>
      </c>
      <c r="L4210" s="56">
        <v>0</v>
      </c>
      <c r="M4210" s="56" t="str">
        <f t="shared" si="132"/>
        <v>TB_IFM_POS_CALC.PAY_TP_9_AMT</v>
      </c>
      <c r="N4210" s="54" t="str">
        <f t="shared" si="131"/>
        <v>POS정산^TB_IFM_POS_CALC^지불유형9금액^PAY_TP_9_AMT^^NUMBER^20,5^Y^0</v>
      </c>
    </row>
    <row r="4211" spans="1:14" x14ac:dyDescent="0.25">
      <c r="A4211" s="56"/>
      <c r="B4211" s="56"/>
      <c r="C4211" s="56" t="s">
        <v>426</v>
      </c>
      <c r="D4211" s="56" t="s">
        <v>427</v>
      </c>
      <c r="E4211" s="56" t="s">
        <v>602</v>
      </c>
      <c r="F4211" s="56" t="s">
        <v>523</v>
      </c>
      <c r="G4211" s="56"/>
      <c r="H4211" s="56"/>
      <c r="I4211" s="56" t="s">
        <v>110</v>
      </c>
      <c r="J4211" s="56">
        <v>5</v>
      </c>
      <c r="K4211" s="56" t="s">
        <v>52</v>
      </c>
      <c r="L4211" s="56">
        <v>0</v>
      </c>
      <c r="M4211" s="56" t="str">
        <f t="shared" si="132"/>
        <v>TB_IFM_POS_CALC.PAY_TP_10_CNT</v>
      </c>
      <c r="N4211" s="54" t="str">
        <f t="shared" si="131"/>
        <v>POS정산^TB_IFM_POS_CALC^지불유형10건수^PAY_TP_10_CNT^^NUMBER^5^Y^0</v>
      </c>
    </row>
    <row r="4212" spans="1:14" x14ac:dyDescent="0.25">
      <c r="A4212" s="56"/>
      <c r="B4212" s="56"/>
      <c r="C4212" s="56" t="s">
        <v>426</v>
      </c>
      <c r="D4212" s="56" t="s">
        <v>427</v>
      </c>
      <c r="E4212" s="56" t="s">
        <v>603</v>
      </c>
      <c r="F4212" s="56" t="s">
        <v>524</v>
      </c>
      <c r="G4212" s="56"/>
      <c r="H4212" s="56"/>
      <c r="I4212" s="56" t="s">
        <v>110</v>
      </c>
      <c r="J4212" s="56" t="s">
        <v>476</v>
      </c>
      <c r="K4212" s="56" t="s">
        <v>52</v>
      </c>
      <c r="L4212" s="56">
        <v>0</v>
      </c>
      <c r="M4212" s="56" t="str">
        <f t="shared" si="132"/>
        <v>TB_IFM_POS_CALC.PAY_TP_10_AMT</v>
      </c>
      <c r="N4212" s="54" t="str">
        <f t="shared" si="131"/>
        <v>POS정산^TB_IFM_POS_CALC^지불유형10금액^PAY_TP_10_AMT^^NUMBER^20,5^Y^0</v>
      </c>
    </row>
    <row r="4213" spans="1:14" x14ac:dyDescent="0.25">
      <c r="A4213" s="56"/>
      <c r="B4213" s="56"/>
      <c r="C4213" s="56" t="s">
        <v>426</v>
      </c>
      <c r="D4213" s="56" t="s">
        <v>427</v>
      </c>
      <c r="E4213" s="56" t="s">
        <v>604</v>
      </c>
      <c r="F4213" s="56" t="s">
        <v>525</v>
      </c>
      <c r="G4213" s="56"/>
      <c r="H4213" s="56"/>
      <c r="I4213" s="56" t="s">
        <v>110</v>
      </c>
      <c r="J4213" s="56">
        <v>5</v>
      </c>
      <c r="K4213" s="56" t="s">
        <v>52</v>
      </c>
      <c r="L4213" s="56">
        <v>0</v>
      </c>
      <c r="M4213" s="56" t="str">
        <f t="shared" si="132"/>
        <v>TB_IFM_POS_CALC.SALE_CNT</v>
      </c>
      <c r="N4213" s="54" t="str">
        <f t="shared" si="131"/>
        <v>POS정산^TB_IFM_POS_CALC^판매건수^SALE_CNT^^NUMBER^5^Y^0</v>
      </c>
    </row>
    <row r="4214" spans="1:14" x14ac:dyDescent="0.25">
      <c r="A4214" s="56"/>
      <c r="B4214" s="56"/>
      <c r="C4214" s="56" t="s">
        <v>426</v>
      </c>
      <c r="D4214" s="56" t="s">
        <v>427</v>
      </c>
      <c r="E4214" s="56" t="s">
        <v>605</v>
      </c>
      <c r="F4214" s="56" t="s">
        <v>526</v>
      </c>
      <c r="G4214" s="56"/>
      <c r="H4214" s="56"/>
      <c r="I4214" s="56" t="s">
        <v>110</v>
      </c>
      <c r="J4214" s="56" t="s">
        <v>476</v>
      </c>
      <c r="K4214" s="56" t="s">
        <v>52</v>
      </c>
      <c r="L4214" s="56">
        <v>0</v>
      </c>
      <c r="M4214" s="56" t="str">
        <f t="shared" si="132"/>
        <v>TB_IFM_POS_CALC.SALE_AMT</v>
      </c>
      <c r="N4214" s="54" t="str">
        <f t="shared" si="131"/>
        <v>POS정산^TB_IFM_POS_CALC^판매금액^SALE_AMT^^NUMBER^20,5^Y^0</v>
      </c>
    </row>
    <row r="4215" spans="1:14" x14ac:dyDescent="0.25">
      <c r="A4215" s="56"/>
      <c r="B4215" s="56"/>
      <c r="C4215" s="56" t="s">
        <v>426</v>
      </c>
      <c r="D4215" s="56" t="s">
        <v>427</v>
      </c>
      <c r="E4215" s="56" t="s">
        <v>606</v>
      </c>
      <c r="F4215" s="56" t="s">
        <v>527</v>
      </c>
      <c r="G4215" s="56"/>
      <c r="H4215" s="56"/>
      <c r="I4215" s="56" t="s">
        <v>110</v>
      </c>
      <c r="J4215" s="56">
        <v>5</v>
      </c>
      <c r="K4215" s="56" t="s">
        <v>52</v>
      </c>
      <c r="L4215" s="56">
        <v>0</v>
      </c>
      <c r="M4215" s="56" t="str">
        <f t="shared" si="132"/>
        <v>TB_IFM_POS_CALC.CNCL_CNT</v>
      </c>
      <c r="N4215" s="54" t="str">
        <f t="shared" si="131"/>
        <v>POS정산^TB_IFM_POS_CALC^취소건수^CNCL_CNT^^NUMBER^5^Y^0</v>
      </c>
    </row>
    <row r="4216" spans="1:14" x14ac:dyDescent="0.25">
      <c r="A4216" s="56"/>
      <c r="B4216" s="56"/>
      <c r="C4216" s="56" t="s">
        <v>426</v>
      </c>
      <c r="D4216" s="56" t="s">
        <v>427</v>
      </c>
      <c r="E4216" s="56" t="s">
        <v>607</v>
      </c>
      <c r="F4216" s="56" t="s">
        <v>528</v>
      </c>
      <c r="G4216" s="56"/>
      <c r="H4216" s="56"/>
      <c r="I4216" s="56" t="s">
        <v>110</v>
      </c>
      <c r="J4216" s="56" t="s">
        <v>476</v>
      </c>
      <c r="K4216" s="56" t="s">
        <v>52</v>
      </c>
      <c r="L4216" s="56">
        <v>0</v>
      </c>
      <c r="M4216" s="56" t="str">
        <f t="shared" si="132"/>
        <v>TB_IFM_POS_CALC.CNCL_AMT</v>
      </c>
      <c r="N4216" s="54" t="str">
        <f t="shared" si="131"/>
        <v>POS정산^TB_IFM_POS_CALC^취소금액^CNCL_AMT^^NUMBER^20,5^Y^0</v>
      </c>
    </row>
    <row r="4217" spans="1:14" x14ac:dyDescent="0.25">
      <c r="A4217" s="56"/>
      <c r="B4217" s="56"/>
      <c r="C4217" s="56" t="s">
        <v>426</v>
      </c>
      <c r="D4217" s="56" t="s">
        <v>427</v>
      </c>
      <c r="E4217" s="56" t="s">
        <v>608</v>
      </c>
      <c r="F4217" s="56" t="s">
        <v>529</v>
      </c>
      <c r="G4217" s="56"/>
      <c r="H4217" s="56"/>
      <c r="I4217" s="56" t="s">
        <v>110</v>
      </c>
      <c r="J4217" s="56">
        <v>5</v>
      </c>
      <c r="K4217" s="56" t="s">
        <v>52</v>
      </c>
      <c r="L4217" s="56">
        <v>0</v>
      </c>
      <c r="M4217" s="56" t="str">
        <f t="shared" si="132"/>
        <v>TB_IFM_POS_CALC.SALES_TOT_CNT</v>
      </c>
      <c r="N4217" s="54" t="str">
        <f t="shared" si="131"/>
        <v>POS정산^TB_IFM_POS_CALC^매출총건수^SALES_TOT_CNT^^NUMBER^5^Y^0</v>
      </c>
    </row>
    <row r="4218" spans="1:14" x14ac:dyDescent="0.25">
      <c r="A4218" s="56"/>
      <c r="B4218" s="56"/>
      <c r="C4218" s="56" t="s">
        <v>426</v>
      </c>
      <c r="D4218" s="56" t="s">
        <v>427</v>
      </c>
      <c r="E4218" s="56" t="s">
        <v>485</v>
      </c>
      <c r="F4218" s="56" t="s">
        <v>492</v>
      </c>
      <c r="G4218" s="56"/>
      <c r="H4218" s="56"/>
      <c r="I4218" s="56" t="s">
        <v>110</v>
      </c>
      <c r="J4218" s="56" t="s">
        <v>476</v>
      </c>
      <c r="K4218" s="56" t="s">
        <v>52</v>
      </c>
      <c r="L4218" s="56">
        <v>0</v>
      </c>
      <c r="M4218" s="56" t="str">
        <f t="shared" si="132"/>
        <v>TB_IFM_POS_CALC.SALES_TOT_AMT</v>
      </c>
      <c r="N4218" s="54" t="str">
        <f t="shared" si="131"/>
        <v>POS정산^TB_IFM_POS_CALC^매출총금액^SALES_TOT_AMT^^NUMBER^20,5^Y^0</v>
      </c>
    </row>
    <row r="4219" spans="1:14" x14ac:dyDescent="0.25">
      <c r="A4219" s="56"/>
      <c r="B4219" s="56"/>
      <c r="C4219" s="56" t="s">
        <v>426</v>
      </c>
      <c r="D4219" s="56" t="s">
        <v>427</v>
      </c>
      <c r="E4219" s="56" t="s">
        <v>609</v>
      </c>
      <c r="F4219" s="56" t="s">
        <v>530</v>
      </c>
      <c r="G4219" s="56"/>
      <c r="H4219" s="56"/>
      <c r="I4219" s="56" t="s">
        <v>110</v>
      </c>
      <c r="J4219" s="56">
        <v>5</v>
      </c>
      <c r="K4219" s="56" t="s">
        <v>52</v>
      </c>
      <c r="L4219" s="56">
        <v>0</v>
      </c>
      <c r="M4219" s="56" t="str">
        <f t="shared" si="132"/>
        <v>TB_IFM_POS_CALC.DC_CNT</v>
      </c>
      <c r="N4219" s="54" t="str">
        <f t="shared" si="131"/>
        <v>POS정산^TB_IFM_POS_CALC^할인건수^DC_CNT^^NUMBER^5^Y^0</v>
      </c>
    </row>
    <row r="4220" spans="1:14" x14ac:dyDescent="0.25">
      <c r="A4220" s="56"/>
      <c r="B4220" s="56"/>
      <c r="C4220" s="56" t="s">
        <v>426</v>
      </c>
      <c r="D4220" s="56" t="s">
        <v>427</v>
      </c>
      <c r="E4220" s="56" t="s">
        <v>488</v>
      </c>
      <c r="F4220" s="56" t="s">
        <v>495</v>
      </c>
      <c r="G4220" s="56"/>
      <c r="H4220" s="56"/>
      <c r="I4220" s="56" t="s">
        <v>110</v>
      </c>
      <c r="J4220" s="56" t="s">
        <v>476</v>
      </c>
      <c r="K4220" s="56" t="s">
        <v>52</v>
      </c>
      <c r="L4220" s="56">
        <v>0</v>
      </c>
      <c r="M4220" s="56" t="str">
        <f t="shared" si="132"/>
        <v>TB_IFM_POS_CALC.DC_AMT</v>
      </c>
      <c r="N4220" s="54" t="str">
        <f t="shared" si="131"/>
        <v>POS정산^TB_IFM_POS_CALC^할인금액^DC_AMT^^NUMBER^20,5^Y^0</v>
      </c>
    </row>
    <row r="4221" spans="1:14" x14ac:dyDescent="0.25">
      <c r="A4221" s="56"/>
      <c r="B4221" s="56"/>
      <c r="C4221" s="56" t="s">
        <v>426</v>
      </c>
      <c r="D4221" s="56" t="s">
        <v>427</v>
      </c>
      <c r="E4221" s="56" t="s">
        <v>491</v>
      </c>
      <c r="F4221" s="56" t="s">
        <v>498</v>
      </c>
      <c r="G4221" s="56"/>
      <c r="H4221" s="56"/>
      <c r="I4221" s="56" t="s">
        <v>110</v>
      </c>
      <c r="J4221" s="56">
        <v>5</v>
      </c>
      <c r="K4221" s="56" t="s">
        <v>52</v>
      </c>
      <c r="L4221" s="56">
        <v>0</v>
      </c>
      <c r="M4221" s="56" t="str">
        <f t="shared" si="132"/>
        <v>TB_IFM_POS_CALC.SALES_CNT</v>
      </c>
      <c r="N4221" s="54" t="str">
        <f t="shared" si="131"/>
        <v>POS정산^TB_IFM_POS_CALC^매출건수^SALES_CNT^^NUMBER^5^Y^0</v>
      </c>
    </row>
    <row r="4222" spans="1:14" x14ac:dyDescent="0.25">
      <c r="A4222" s="56"/>
      <c r="B4222" s="56"/>
      <c r="C4222" s="56" t="s">
        <v>426</v>
      </c>
      <c r="D4222" s="56" t="s">
        <v>427</v>
      </c>
      <c r="E4222" s="56" t="s">
        <v>486</v>
      </c>
      <c r="F4222" s="56" t="s">
        <v>493</v>
      </c>
      <c r="G4222" s="56"/>
      <c r="H4222" s="56"/>
      <c r="I4222" s="56" t="s">
        <v>110</v>
      </c>
      <c r="J4222" s="56" t="s">
        <v>476</v>
      </c>
      <c r="K4222" s="56" t="s">
        <v>52</v>
      </c>
      <c r="L4222" s="56">
        <v>0</v>
      </c>
      <c r="M4222" s="56" t="str">
        <f t="shared" si="132"/>
        <v>TB_IFM_POS_CALC.SALES_AMT</v>
      </c>
      <c r="N4222" s="54" t="str">
        <f t="shared" si="131"/>
        <v>POS정산^TB_IFM_POS_CALC^매출금액^SALES_AMT^^NUMBER^20,5^Y^0</v>
      </c>
    </row>
    <row r="4223" spans="1:14" x14ac:dyDescent="0.25">
      <c r="A4223" s="56"/>
      <c r="B4223" s="56"/>
      <c r="C4223" s="56" t="s">
        <v>426</v>
      </c>
      <c r="D4223" s="56" t="s">
        <v>427</v>
      </c>
      <c r="E4223" s="56" t="s">
        <v>610</v>
      </c>
      <c r="F4223" s="56" t="s">
        <v>531</v>
      </c>
      <c r="G4223" s="56"/>
      <c r="H4223" s="56"/>
      <c r="I4223" s="56" t="s">
        <v>110</v>
      </c>
      <c r="J4223" s="56">
        <v>5</v>
      </c>
      <c r="K4223" s="56" t="s">
        <v>52</v>
      </c>
      <c r="L4223" s="56">
        <v>0</v>
      </c>
      <c r="M4223" s="56" t="str">
        <f t="shared" si="132"/>
        <v>TB_IFM_POS_CALC.VAT_CNT</v>
      </c>
      <c r="N4223" s="54" t="str">
        <f t="shared" si="131"/>
        <v>POS정산^TB_IFM_POS_CALC^부가세건수^VAT_CNT^^NUMBER^5^Y^0</v>
      </c>
    </row>
    <row r="4224" spans="1:14" x14ac:dyDescent="0.25">
      <c r="A4224" s="56"/>
      <c r="B4224" s="56"/>
      <c r="C4224" s="56" t="s">
        <v>426</v>
      </c>
      <c r="D4224" s="56" t="s">
        <v>427</v>
      </c>
      <c r="E4224" s="56" t="s">
        <v>611</v>
      </c>
      <c r="F4224" s="56" t="s">
        <v>532</v>
      </c>
      <c r="G4224" s="56"/>
      <c r="H4224" s="56"/>
      <c r="I4224" s="56" t="s">
        <v>110</v>
      </c>
      <c r="J4224" s="56" t="s">
        <v>476</v>
      </c>
      <c r="K4224" s="56" t="s">
        <v>52</v>
      </c>
      <c r="L4224" s="56">
        <v>0</v>
      </c>
      <c r="M4224" s="56" t="str">
        <f t="shared" si="132"/>
        <v>TB_IFM_POS_CALC.VAT_AMT</v>
      </c>
      <c r="N4224" s="54" t="str">
        <f t="shared" si="131"/>
        <v>POS정산^TB_IFM_POS_CALC^부가세액^VAT_AMT^^NUMBER^20,5^Y^0</v>
      </c>
    </row>
    <row r="4225" spans="1:14" x14ac:dyDescent="0.25">
      <c r="A4225" s="56"/>
      <c r="B4225" s="56"/>
      <c r="C4225" s="56" t="s">
        <v>426</v>
      </c>
      <c r="D4225" s="56" t="s">
        <v>427</v>
      </c>
      <c r="E4225" s="56" t="s">
        <v>612</v>
      </c>
      <c r="F4225" s="56" t="s">
        <v>533</v>
      </c>
      <c r="G4225" s="56"/>
      <c r="H4225" s="56"/>
      <c r="I4225" s="56" t="s">
        <v>110</v>
      </c>
      <c r="J4225" s="56">
        <v>5</v>
      </c>
      <c r="K4225" s="56" t="s">
        <v>52</v>
      </c>
      <c r="L4225" s="56">
        <v>0</v>
      </c>
      <c r="M4225" s="56" t="str">
        <f t="shared" si="132"/>
        <v>TB_IFM_POS_CALC.SALES_SUPP_CNT</v>
      </c>
      <c r="N4225" s="54" t="str">
        <f t="shared" si="131"/>
        <v>POS정산^TB_IFM_POS_CALC^매출공급건수^SALES_SUPP_CNT^^NUMBER^5^Y^0</v>
      </c>
    </row>
    <row r="4226" spans="1:14" x14ac:dyDescent="0.25">
      <c r="A4226" s="56"/>
      <c r="B4226" s="56"/>
      <c r="C4226" s="56" t="s">
        <v>426</v>
      </c>
      <c r="D4226" s="56" t="s">
        <v>427</v>
      </c>
      <c r="E4226" s="56" t="s">
        <v>487</v>
      </c>
      <c r="F4226" s="56" t="s">
        <v>494</v>
      </c>
      <c r="G4226" s="56"/>
      <c r="H4226" s="56"/>
      <c r="I4226" s="56" t="s">
        <v>110</v>
      </c>
      <c r="J4226" s="56" t="s">
        <v>476</v>
      </c>
      <c r="K4226" s="56" t="s">
        <v>52</v>
      </c>
      <c r="L4226" s="56">
        <v>0</v>
      </c>
      <c r="M4226" s="56" t="str">
        <f t="shared" si="132"/>
        <v>TB_IFM_POS_CALC.SALES_SUPP_AMT</v>
      </c>
      <c r="N4226" s="54" t="str">
        <f t="shared" si="131"/>
        <v>POS정산^TB_IFM_POS_CALC^매출공급금액^SALES_SUPP_AMT^^NUMBER^20,5^Y^0</v>
      </c>
    </row>
    <row r="4227" spans="1:14" x14ac:dyDescent="0.25">
      <c r="A4227" s="56"/>
      <c r="B4227" s="56"/>
      <c r="C4227" s="56" t="s">
        <v>426</v>
      </c>
      <c r="D4227" s="56" t="s">
        <v>427</v>
      </c>
      <c r="E4227" s="56" t="s">
        <v>613</v>
      </c>
      <c r="F4227" s="56" t="s">
        <v>534</v>
      </c>
      <c r="G4227" s="56"/>
      <c r="H4227" s="56"/>
      <c r="I4227" s="56" t="s">
        <v>110</v>
      </c>
      <c r="J4227" s="56">
        <v>5</v>
      </c>
      <c r="K4227" s="56" t="s">
        <v>52</v>
      </c>
      <c r="L4227" s="56">
        <v>0</v>
      </c>
      <c r="M4227" s="56" t="str">
        <f t="shared" si="132"/>
        <v>TB_IFM_POS_CALC.CARD_PAY_1_CNT</v>
      </c>
      <c r="N4227" s="54" t="str">
        <f t="shared" ref="N4227:N4290" si="133">SUBSTITUTE(CONCATENATE(C4227,"^",D4227,"^",E4227,"^",F4227,"^",G4227,"^",I4227,"^",J4227,"^",K4227,"^",TRIM(L4227)),"~","-")</f>
        <v>POS정산^TB_IFM_POS_CALC^카드결제1건수^CARD_PAY_1_CNT^^NUMBER^5^Y^0</v>
      </c>
    </row>
    <row r="4228" spans="1:14" x14ac:dyDescent="0.25">
      <c r="A4228" s="56"/>
      <c r="B4228" s="56"/>
      <c r="C4228" s="56" t="s">
        <v>426</v>
      </c>
      <c r="D4228" s="56" t="s">
        <v>427</v>
      </c>
      <c r="E4228" s="56" t="s">
        <v>614</v>
      </c>
      <c r="F4228" s="56" t="s">
        <v>535</v>
      </c>
      <c r="G4228" s="56"/>
      <c r="H4228" s="56"/>
      <c r="I4228" s="56" t="s">
        <v>110</v>
      </c>
      <c r="J4228" s="56" t="s">
        <v>476</v>
      </c>
      <c r="K4228" s="56" t="s">
        <v>52</v>
      </c>
      <c r="L4228" s="56">
        <v>0</v>
      </c>
      <c r="M4228" s="56" t="str">
        <f t="shared" si="132"/>
        <v>TB_IFM_POS_CALC.CARD_PAY_1_AMT</v>
      </c>
      <c r="N4228" s="54" t="str">
        <f t="shared" si="133"/>
        <v>POS정산^TB_IFM_POS_CALC^카드결제1금액^CARD_PAY_1_AMT^^NUMBER^20,5^Y^0</v>
      </c>
    </row>
    <row r="4229" spans="1:14" x14ac:dyDescent="0.25">
      <c r="A4229" s="56"/>
      <c r="B4229" s="56"/>
      <c r="C4229" s="56" t="s">
        <v>426</v>
      </c>
      <c r="D4229" s="56" t="s">
        <v>427</v>
      </c>
      <c r="E4229" s="56" t="s">
        <v>615</v>
      </c>
      <c r="F4229" s="56" t="s">
        <v>536</v>
      </c>
      <c r="G4229" s="56"/>
      <c r="H4229" s="56"/>
      <c r="I4229" s="56" t="s">
        <v>110</v>
      </c>
      <c r="J4229" s="56">
        <v>5</v>
      </c>
      <c r="K4229" s="56" t="s">
        <v>52</v>
      </c>
      <c r="L4229" s="56">
        <v>0</v>
      </c>
      <c r="M4229" s="56" t="str">
        <f t="shared" si="132"/>
        <v>TB_IFM_POS_CALC.CARD_PAY_2_CNT</v>
      </c>
      <c r="N4229" s="54" t="str">
        <f t="shared" si="133"/>
        <v>POS정산^TB_IFM_POS_CALC^카드결제2건수^CARD_PAY_2_CNT^^NUMBER^5^Y^0</v>
      </c>
    </row>
    <row r="4230" spans="1:14" x14ac:dyDescent="0.25">
      <c r="A4230" s="56"/>
      <c r="B4230" s="56"/>
      <c r="C4230" s="56" t="s">
        <v>426</v>
      </c>
      <c r="D4230" s="56" t="s">
        <v>427</v>
      </c>
      <c r="E4230" s="56" t="s">
        <v>616</v>
      </c>
      <c r="F4230" s="56" t="s">
        <v>537</v>
      </c>
      <c r="G4230" s="56"/>
      <c r="H4230" s="56"/>
      <c r="I4230" s="56" t="s">
        <v>110</v>
      </c>
      <c r="J4230" s="56" t="s">
        <v>476</v>
      </c>
      <c r="K4230" s="56" t="s">
        <v>52</v>
      </c>
      <c r="L4230" s="56">
        <v>0</v>
      </c>
      <c r="M4230" s="56" t="str">
        <f t="shared" si="132"/>
        <v>TB_IFM_POS_CALC.CARD_PAY_2_AMT</v>
      </c>
      <c r="N4230" s="54" t="str">
        <f t="shared" si="133"/>
        <v>POS정산^TB_IFM_POS_CALC^카드결제2금액^CARD_PAY_2_AMT^^NUMBER^20,5^Y^0</v>
      </c>
    </row>
    <row r="4231" spans="1:14" x14ac:dyDescent="0.25">
      <c r="A4231" s="56"/>
      <c r="B4231" s="56"/>
      <c r="C4231" s="56" t="s">
        <v>426</v>
      </c>
      <c r="D4231" s="56" t="s">
        <v>427</v>
      </c>
      <c r="E4231" s="56" t="s">
        <v>617</v>
      </c>
      <c r="F4231" s="56" t="s">
        <v>538</v>
      </c>
      <c r="G4231" s="56"/>
      <c r="H4231" s="56"/>
      <c r="I4231" s="56" t="s">
        <v>110</v>
      </c>
      <c r="J4231" s="56">
        <v>5</v>
      </c>
      <c r="K4231" s="56" t="s">
        <v>52</v>
      </c>
      <c r="L4231" s="56">
        <v>0</v>
      </c>
      <c r="M4231" s="56" t="str">
        <f t="shared" si="132"/>
        <v>TB_IFM_POS_CALC.CARD_PAY_CNCL_1_CNT</v>
      </c>
      <c r="N4231" s="54" t="str">
        <f t="shared" si="133"/>
        <v>POS정산^TB_IFM_POS_CALC^카드결제취소1건수^CARD_PAY_CNCL_1_CNT^^NUMBER^5^Y^0</v>
      </c>
    </row>
    <row r="4232" spans="1:14" x14ac:dyDescent="0.25">
      <c r="A4232" s="56"/>
      <c r="B4232" s="56"/>
      <c r="C4232" s="56" t="s">
        <v>426</v>
      </c>
      <c r="D4232" s="56" t="s">
        <v>427</v>
      </c>
      <c r="E4232" s="56" t="s">
        <v>618</v>
      </c>
      <c r="F4232" s="56" t="s">
        <v>539</v>
      </c>
      <c r="G4232" s="56"/>
      <c r="H4232" s="56"/>
      <c r="I4232" s="56" t="s">
        <v>110</v>
      </c>
      <c r="J4232" s="56" t="s">
        <v>476</v>
      </c>
      <c r="K4232" s="56" t="s">
        <v>52</v>
      </c>
      <c r="L4232" s="56">
        <v>0</v>
      </c>
      <c r="M4232" s="56" t="str">
        <f t="shared" si="132"/>
        <v>TB_IFM_POS_CALC.CARD_PAY_CNCL_1_AMT</v>
      </c>
      <c r="N4232" s="54" t="str">
        <f t="shared" si="133"/>
        <v>POS정산^TB_IFM_POS_CALC^카드결제취소1금액^CARD_PAY_CNCL_1_AMT^^NUMBER^20,5^Y^0</v>
      </c>
    </row>
    <row r="4233" spans="1:14" x14ac:dyDescent="0.25">
      <c r="A4233" s="56"/>
      <c r="B4233" s="56"/>
      <c r="C4233" s="56" t="s">
        <v>426</v>
      </c>
      <c r="D4233" s="56" t="s">
        <v>427</v>
      </c>
      <c r="E4233" s="56" t="s">
        <v>619</v>
      </c>
      <c r="F4233" s="56" t="s">
        <v>540</v>
      </c>
      <c r="G4233" s="56"/>
      <c r="H4233" s="56"/>
      <c r="I4233" s="56" t="s">
        <v>110</v>
      </c>
      <c r="J4233" s="56">
        <v>5</v>
      </c>
      <c r="K4233" s="56" t="s">
        <v>52</v>
      </c>
      <c r="L4233" s="56">
        <v>0</v>
      </c>
      <c r="M4233" s="56" t="str">
        <f t="shared" si="132"/>
        <v>TB_IFM_POS_CALC.CARD_PAY_CNCL_2_CNT</v>
      </c>
      <c r="N4233" s="54" t="str">
        <f t="shared" si="133"/>
        <v>POS정산^TB_IFM_POS_CALC^카드결제취소2건수^CARD_PAY_CNCL_2_CNT^^NUMBER^5^Y^0</v>
      </c>
    </row>
    <row r="4234" spans="1:14" x14ac:dyDescent="0.25">
      <c r="A4234" s="56"/>
      <c r="B4234" s="56"/>
      <c r="C4234" s="56" t="s">
        <v>426</v>
      </c>
      <c r="D4234" s="56" t="s">
        <v>427</v>
      </c>
      <c r="E4234" s="56" t="s">
        <v>620</v>
      </c>
      <c r="F4234" s="56" t="s">
        <v>541</v>
      </c>
      <c r="G4234" s="56"/>
      <c r="H4234" s="56"/>
      <c r="I4234" s="56" t="s">
        <v>110</v>
      </c>
      <c r="J4234" s="56" t="s">
        <v>476</v>
      </c>
      <c r="K4234" s="56" t="s">
        <v>52</v>
      </c>
      <c r="L4234" s="56">
        <v>0</v>
      </c>
      <c r="M4234" s="56" t="str">
        <f t="shared" si="132"/>
        <v>TB_IFM_POS_CALC.CARD_PAY_CNCL_2_AMT</v>
      </c>
      <c r="N4234" s="54" t="str">
        <f t="shared" si="133"/>
        <v>POS정산^TB_IFM_POS_CALC^카드결제취소2금액^CARD_PAY_CNCL_2_AMT^^NUMBER^20,5^Y^0</v>
      </c>
    </row>
    <row r="4235" spans="1:14" x14ac:dyDescent="0.25">
      <c r="A4235" s="56"/>
      <c r="B4235" s="56"/>
      <c r="C4235" s="56" t="s">
        <v>426</v>
      </c>
      <c r="D4235" s="56" t="s">
        <v>427</v>
      </c>
      <c r="E4235" s="56" t="s">
        <v>621</v>
      </c>
      <c r="F4235" s="56" t="s">
        <v>542</v>
      </c>
      <c r="G4235" s="56"/>
      <c r="H4235" s="56"/>
      <c r="I4235" s="56" t="s">
        <v>110</v>
      </c>
      <c r="J4235" s="56">
        <v>5</v>
      </c>
      <c r="K4235" s="56" t="s">
        <v>52</v>
      </c>
      <c r="L4235" s="56">
        <v>0</v>
      </c>
      <c r="M4235" s="56" t="str">
        <f t="shared" si="132"/>
        <v>TB_IFM_POS_CALC.CARD_TEMP_PAY_CNT</v>
      </c>
      <c r="N4235" s="54" t="str">
        <f t="shared" si="133"/>
        <v>POS정산^TB_IFM_POS_CALC^카드임의등록결제건수^CARD_TEMP_PAY_CNT^^NUMBER^5^Y^0</v>
      </c>
    </row>
    <row r="4236" spans="1:14" x14ac:dyDescent="0.25">
      <c r="A4236" s="56"/>
      <c r="B4236" s="56"/>
      <c r="C4236" s="56" t="s">
        <v>426</v>
      </c>
      <c r="D4236" s="56" t="s">
        <v>427</v>
      </c>
      <c r="E4236" s="56" t="s">
        <v>622</v>
      </c>
      <c r="F4236" s="56" t="s">
        <v>543</v>
      </c>
      <c r="G4236" s="56"/>
      <c r="H4236" s="56"/>
      <c r="I4236" s="56" t="s">
        <v>110</v>
      </c>
      <c r="J4236" s="56" t="s">
        <v>476</v>
      </c>
      <c r="K4236" s="56" t="s">
        <v>52</v>
      </c>
      <c r="L4236" s="56">
        <v>0</v>
      </c>
      <c r="M4236" s="56" t="str">
        <f t="shared" si="132"/>
        <v>TB_IFM_POS_CALC.CARD_TEMP_PAY_AMT</v>
      </c>
      <c r="N4236" s="54" t="str">
        <f t="shared" si="133"/>
        <v>POS정산^TB_IFM_POS_CALC^카드임의등록결제금액^CARD_TEMP_PAY_AMT^^NUMBER^20,5^Y^0</v>
      </c>
    </row>
    <row r="4237" spans="1:14" x14ac:dyDescent="0.25">
      <c r="A4237" s="56"/>
      <c r="B4237" s="56"/>
      <c r="C4237" s="56" t="s">
        <v>426</v>
      </c>
      <c r="D4237" s="56" t="s">
        <v>427</v>
      </c>
      <c r="E4237" s="56" t="s">
        <v>623</v>
      </c>
      <c r="F4237" s="56" t="s">
        <v>544</v>
      </c>
      <c r="G4237" s="56"/>
      <c r="H4237" s="56"/>
      <c r="I4237" s="56" t="s">
        <v>110</v>
      </c>
      <c r="J4237" s="56">
        <v>5</v>
      </c>
      <c r="K4237" s="56" t="s">
        <v>52</v>
      </c>
      <c r="L4237" s="56">
        <v>0</v>
      </c>
      <c r="M4237" s="56" t="str">
        <f t="shared" si="132"/>
        <v>TB_IFM_POS_CALC.CASH_PAY_CNT</v>
      </c>
      <c r="N4237" s="54" t="str">
        <f t="shared" si="133"/>
        <v>POS정산^TB_IFM_POS_CALC^현금결제건수^CASH_PAY_CNT^^NUMBER^5^Y^0</v>
      </c>
    </row>
    <row r="4238" spans="1:14" x14ac:dyDescent="0.25">
      <c r="A4238" s="56"/>
      <c r="B4238" s="56"/>
      <c r="C4238" s="56" t="s">
        <v>426</v>
      </c>
      <c r="D4238" s="56" t="s">
        <v>427</v>
      </c>
      <c r="E4238" s="56" t="s">
        <v>624</v>
      </c>
      <c r="F4238" s="56" t="s">
        <v>545</v>
      </c>
      <c r="G4238" s="56"/>
      <c r="H4238" s="56"/>
      <c r="I4238" s="56" t="s">
        <v>110</v>
      </c>
      <c r="J4238" s="56" t="s">
        <v>476</v>
      </c>
      <c r="K4238" s="56" t="s">
        <v>52</v>
      </c>
      <c r="L4238" s="56">
        <v>0</v>
      </c>
      <c r="M4238" s="56" t="str">
        <f t="shared" si="132"/>
        <v>TB_IFM_POS_CALC.CASH_PAY_AMT</v>
      </c>
      <c r="N4238" s="54" t="str">
        <f t="shared" si="133"/>
        <v>POS정산^TB_IFM_POS_CALC^현금결제금액^CASH_PAY_AMT^^NUMBER^20,5^Y^0</v>
      </c>
    </row>
    <row r="4239" spans="1:14" x14ac:dyDescent="0.25">
      <c r="A4239" s="56"/>
      <c r="B4239" s="56"/>
      <c r="C4239" s="56" t="s">
        <v>426</v>
      </c>
      <c r="D4239" s="56" t="s">
        <v>427</v>
      </c>
      <c r="E4239" s="56" t="s">
        <v>625</v>
      </c>
      <c r="F4239" s="56" t="s">
        <v>546</v>
      </c>
      <c r="G4239" s="56"/>
      <c r="H4239" s="56"/>
      <c r="I4239" s="56" t="s">
        <v>110</v>
      </c>
      <c r="J4239" s="56">
        <v>5</v>
      </c>
      <c r="K4239" s="56" t="s">
        <v>52</v>
      </c>
      <c r="L4239" s="56">
        <v>0</v>
      </c>
      <c r="M4239" s="56" t="str">
        <f t="shared" si="132"/>
        <v>TB_IFM_POS_CALC.RESERVE_CNT</v>
      </c>
      <c r="N4239" s="54" t="str">
        <f t="shared" si="133"/>
        <v>POS정산^TB_IFM_POS_CALC^준비금건수^RESERVE_CNT^^NUMBER^5^Y^0</v>
      </c>
    </row>
    <row r="4240" spans="1:14" x14ac:dyDescent="0.25">
      <c r="A4240" s="56"/>
      <c r="B4240" s="56"/>
      <c r="C4240" s="56" t="s">
        <v>426</v>
      </c>
      <c r="D4240" s="56" t="s">
        <v>427</v>
      </c>
      <c r="E4240" s="56" t="s">
        <v>626</v>
      </c>
      <c r="F4240" s="56" t="s">
        <v>547</v>
      </c>
      <c r="G4240" s="56"/>
      <c r="H4240" s="56"/>
      <c r="I4240" s="56" t="s">
        <v>110</v>
      </c>
      <c r="J4240" s="56" t="s">
        <v>476</v>
      </c>
      <c r="K4240" s="56" t="s">
        <v>52</v>
      </c>
      <c r="L4240" s="56">
        <v>0</v>
      </c>
      <c r="M4240" s="56" t="str">
        <f t="shared" si="132"/>
        <v>TB_IFM_POS_CALC.RESERVE_AMT</v>
      </c>
      <c r="N4240" s="54" t="str">
        <f t="shared" si="133"/>
        <v>POS정산^TB_IFM_POS_CALC^준비금금액^RESERVE_AMT^^NUMBER^20,5^Y^0</v>
      </c>
    </row>
    <row r="4241" spans="1:14" x14ac:dyDescent="0.25">
      <c r="A4241" s="56"/>
      <c r="B4241" s="56"/>
      <c r="C4241" s="56" t="s">
        <v>426</v>
      </c>
      <c r="D4241" s="56" t="s">
        <v>427</v>
      </c>
      <c r="E4241" s="56" t="s">
        <v>627</v>
      </c>
      <c r="F4241" s="56" t="s">
        <v>548</v>
      </c>
      <c r="G4241" s="56"/>
      <c r="H4241" s="56"/>
      <c r="I4241" s="56" t="s">
        <v>110</v>
      </c>
      <c r="J4241" s="56">
        <v>5</v>
      </c>
      <c r="K4241" s="56" t="s">
        <v>52</v>
      </c>
      <c r="L4241" s="56">
        <v>0</v>
      </c>
      <c r="M4241" s="56" t="str">
        <f t="shared" si="132"/>
        <v>TB_IFM_POS_CALC.DDL_READY_CNT</v>
      </c>
      <c r="N4241" s="54" t="str">
        <f t="shared" si="133"/>
        <v>POS정산^TB_IFM_POS_CALC^마감시재건수^DDL_READY_CNT^^NUMBER^5^Y^0</v>
      </c>
    </row>
    <row r="4242" spans="1:14" x14ac:dyDescent="0.25">
      <c r="A4242" s="56"/>
      <c r="B4242" s="56"/>
      <c r="C4242" s="56" t="s">
        <v>426</v>
      </c>
      <c r="D4242" s="56" t="s">
        <v>427</v>
      </c>
      <c r="E4242" s="56" t="s">
        <v>628</v>
      </c>
      <c r="F4242" s="56" t="s">
        <v>549</v>
      </c>
      <c r="G4242" s="56"/>
      <c r="H4242" s="56"/>
      <c r="I4242" s="56" t="s">
        <v>110</v>
      </c>
      <c r="J4242" s="56" t="s">
        <v>476</v>
      </c>
      <c r="K4242" s="56" t="s">
        <v>52</v>
      </c>
      <c r="L4242" s="56">
        <v>0</v>
      </c>
      <c r="M4242" s="56" t="str">
        <f t="shared" si="132"/>
        <v>TB_IFM_POS_CALC.DDL_READY_AMT</v>
      </c>
      <c r="N4242" s="54" t="str">
        <f t="shared" si="133"/>
        <v>POS정산^TB_IFM_POS_CALC^마감시재금액^DDL_READY_AMT^^NUMBER^20,5^Y^0</v>
      </c>
    </row>
    <row r="4243" spans="1:14" x14ac:dyDescent="0.25">
      <c r="A4243" s="56"/>
      <c r="B4243" s="56"/>
      <c r="C4243" s="56" t="s">
        <v>426</v>
      </c>
      <c r="D4243" s="56" t="s">
        <v>427</v>
      </c>
      <c r="E4243" s="56" t="s">
        <v>629</v>
      </c>
      <c r="F4243" s="56" t="s">
        <v>550</v>
      </c>
      <c r="G4243" s="56"/>
      <c r="H4243" s="56"/>
      <c r="I4243" s="56" t="s">
        <v>110</v>
      </c>
      <c r="J4243" s="56">
        <v>5</v>
      </c>
      <c r="K4243" s="56" t="s">
        <v>52</v>
      </c>
      <c r="L4243" s="56">
        <v>0</v>
      </c>
      <c r="M4243" s="56" t="str">
        <f t="shared" si="132"/>
        <v>TB_IFM_POS_CALC.CASH_LOSS_CNT</v>
      </c>
      <c r="N4243" s="54" t="str">
        <f t="shared" si="133"/>
        <v>POS정산^TB_IFM_POS_CALC^현금과부족건수^CASH_LOSS_CNT^^NUMBER^5^Y^0</v>
      </c>
    </row>
    <row r="4244" spans="1:14" x14ac:dyDescent="0.25">
      <c r="A4244" s="56"/>
      <c r="B4244" s="56"/>
      <c r="C4244" s="56" t="s">
        <v>426</v>
      </c>
      <c r="D4244" s="56" t="s">
        <v>427</v>
      </c>
      <c r="E4244" s="56" t="s">
        <v>630</v>
      </c>
      <c r="F4244" s="56" t="s">
        <v>551</v>
      </c>
      <c r="G4244" s="56"/>
      <c r="H4244" s="56"/>
      <c r="I4244" s="56" t="s">
        <v>110</v>
      </c>
      <c r="J4244" s="56" t="s">
        <v>476</v>
      </c>
      <c r="K4244" s="56" t="s">
        <v>52</v>
      </c>
      <c r="L4244" s="56">
        <v>0</v>
      </c>
      <c r="M4244" s="56" t="str">
        <f t="shared" si="132"/>
        <v>TB_IFM_POS_CALC.CASH_LOSS_AMT</v>
      </c>
      <c r="N4244" s="54" t="str">
        <f t="shared" si="133"/>
        <v>POS정산^TB_IFM_POS_CALC^현금과부족금액^CASH_LOSS_AMT^^NUMBER^20,5^Y^0</v>
      </c>
    </row>
    <row r="4245" spans="1:14" x14ac:dyDescent="0.25">
      <c r="A4245" s="56"/>
      <c r="B4245" s="56"/>
      <c r="C4245" s="56" t="s">
        <v>426</v>
      </c>
      <c r="D4245" s="56" t="s">
        <v>427</v>
      </c>
      <c r="E4245" s="56" t="s">
        <v>631</v>
      </c>
      <c r="F4245" s="56" t="s">
        <v>552</v>
      </c>
      <c r="G4245" s="56"/>
      <c r="H4245" s="56"/>
      <c r="I4245" s="56" t="s">
        <v>110</v>
      </c>
      <c r="J4245" s="56">
        <v>5</v>
      </c>
      <c r="K4245" s="56" t="s">
        <v>52</v>
      </c>
      <c r="L4245" s="56">
        <v>0</v>
      </c>
      <c r="M4245" s="56" t="str">
        <f t="shared" si="132"/>
        <v>TB_IFM_POS_CALC.CHANGE_CNT</v>
      </c>
      <c r="N4245" s="54" t="str">
        <f t="shared" si="133"/>
        <v>POS정산^TB_IFM_POS_CALC^거스름돈건수^CHANGE_CNT^^NUMBER^5^Y^0</v>
      </c>
    </row>
    <row r="4246" spans="1:14" x14ac:dyDescent="0.25">
      <c r="A4246" s="56"/>
      <c r="B4246" s="56"/>
      <c r="C4246" s="56" t="s">
        <v>426</v>
      </c>
      <c r="D4246" s="56" t="s">
        <v>427</v>
      </c>
      <c r="E4246" s="56" t="s">
        <v>632</v>
      </c>
      <c r="F4246" s="56" t="s">
        <v>553</v>
      </c>
      <c r="G4246" s="56"/>
      <c r="H4246" s="56"/>
      <c r="I4246" s="56" t="s">
        <v>110</v>
      </c>
      <c r="J4246" s="56" t="s">
        <v>476</v>
      </c>
      <c r="K4246" s="56" t="s">
        <v>52</v>
      </c>
      <c r="L4246" s="56">
        <v>0</v>
      </c>
      <c r="M4246" s="56" t="str">
        <f t="shared" si="132"/>
        <v>TB_IFM_POS_CALC.CHANGE_AMT</v>
      </c>
      <c r="N4246" s="54" t="str">
        <f t="shared" si="133"/>
        <v>POS정산^TB_IFM_POS_CALC^거스름돈금액^CHANGE_AMT^^NUMBER^20,5^Y^0</v>
      </c>
    </row>
    <row r="4247" spans="1:14" x14ac:dyDescent="0.25">
      <c r="A4247" s="56"/>
      <c r="B4247" s="56"/>
      <c r="C4247" s="56" t="s">
        <v>426</v>
      </c>
      <c r="D4247" s="56" t="s">
        <v>427</v>
      </c>
      <c r="E4247" s="56" t="s">
        <v>633</v>
      </c>
      <c r="F4247" s="56" t="s">
        <v>554</v>
      </c>
      <c r="G4247" s="56"/>
      <c r="H4247" s="56"/>
      <c r="I4247" s="56" t="s">
        <v>110</v>
      </c>
      <c r="J4247" s="56">
        <v>5</v>
      </c>
      <c r="K4247" s="56" t="s">
        <v>52</v>
      </c>
      <c r="L4247" s="56">
        <v>0</v>
      </c>
      <c r="M4247" s="56" t="str">
        <f t="shared" si="132"/>
        <v>TB_IFM_POS_CALC.DEPOSIT_CNT</v>
      </c>
      <c r="N4247" s="54" t="str">
        <f t="shared" si="133"/>
        <v>POS정산^TB_IFM_POS_CALC^입금건수^DEPOSIT_CNT^^NUMBER^5^Y^0</v>
      </c>
    </row>
    <row r="4248" spans="1:14" x14ac:dyDescent="0.25">
      <c r="A4248" s="56"/>
      <c r="B4248" s="56"/>
      <c r="C4248" s="56" t="s">
        <v>426</v>
      </c>
      <c r="D4248" s="56" t="s">
        <v>427</v>
      </c>
      <c r="E4248" s="56" t="s">
        <v>634</v>
      </c>
      <c r="F4248" s="56" t="s">
        <v>555</v>
      </c>
      <c r="G4248" s="56"/>
      <c r="H4248" s="56"/>
      <c r="I4248" s="56" t="s">
        <v>110</v>
      </c>
      <c r="J4248" s="56" t="s">
        <v>476</v>
      </c>
      <c r="K4248" s="56" t="s">
        <v>52</v>
      </c>
      <c r="L4248" s="56">
        <v>0</v>
      </c>
      <c r="M4248" s="56" t="str">
        <f t="shared" si="132"/>
        <v>TB_IFM_POS_CALC.DEPOSIT_AMT</v>
      </c>
      <c r="N4248" s="54" t="str">
        <f t="shared" si="133"/>
        <v>POS정산^TB_IFM_POS_CALC^입금금액^DEPOSIT_AMT^^NUMBER^20,5^Y^0</v>
      </c>
    </row>
    <row r="4249" spans="1:14" x14ac:dyDescent="0.25">
      <c r="A4249" s="56"/>
      <c r="B4249" s="56"/>
      <c r="C4249" s="56" t="s">
        <v>426</v>
      </c>
      <c r="D4249" s="56" t="s">
        <v>427</v>
      </c>
      <c r="E4249" s="56" t="s">
        <v>635</v>
      </c>
      <c r="F4249" s="56" t="s">
        <v>556</v>
      </c>
      <c r="G4249" s="56"/>
      <c r="H4249" s="56"/>
      <c r="I4249" s="56" t="s">
        <v>110</v>
      </c>
      <c r="J4249" s="56">
        <v>5</v>
      </c>
      <c r="K4249" s="56" t="s">
        <v>52</v>
      </c>
      <c r="L4249" s="56">
        <v>0</v>
      </c>
      <c r="M4249" s="56" t="str">
        <f t="shared" si="132"/>
        <v>TB_IFM_POS_CALC.WITHDRAW_CNT</v>
      </c>
      <c r="N4249" s="54" t="str">
        <f t="shared" si="133"/>
        <v>POS정산^TB_IFM_POS_CALC^출금건수^WITHDRAW_CNT^^NUMBER^5^Y^0</v>
      </c>
    </row>
    <row r="4250" spans="1:14" x14ac:dyDescent="0.25">
      <c r="A4250" s="56"/>
      <c r="B4250" s="56"/>
      <c r="C4250" s="56" t="s">
        <v>426</v>
      </c>
      <c r="D4250" s="56" t="s">
        <v>427</v>
      </c>
      <c r="E4250" s="56" t="s">
        <v>636</v>
      </c>
      <c r="F4250" s="56" t="s">
        <v>557</v>
      </c>
      <c r="G4250" s="56"/>
      <c r="H4250" s="56"/>
      <c r="I4250" s="56" t="s">
        <v>110</v>
      </c>
      <c r="J4250" s="56" t="s">
        <v>476</v>
      </c>
      <c r="K4250" s="56" t="s">
        <v>52</v>
      </c>
      <c r="L4250" s="56">
        <v>0</v>
      </c>
      <c r="M4250" s="56" t="str">
        <f t="shared" si="132"/>
        <v>TB_IFM_POS_CALC.WITHDRAW_AMT</v>
      </c>
      <c r="N4250" s="54" t="str">
        <f t="shared" si="133"/>
        <v>POS정산^TB_IFM_POS_CALC^출금금액^WITHDRAW_AMT^^NUMBER^20,5^Y^0</v>
      </c>
    </row>
    <row r="4251" spans="1:14" x14ac:dyDescent="0.25">
      <c r="A4251" s="56"/>
      <c r="B4251" s="56"/>
      <c r="C4251" s="56" t="s">
        <v>426</v>
      </c>
      <c r="D4251" s="56" t="s">
        <v>427</v>
      </c>
      <c r="E4251" s="56" t="s">
        <v>637</v>
      </c>
      <c r="F4251" s="56" t="s">
        <v>558</v>
      </c>
      <c r="G4251" s="56"/>
      <c r="H4251" s="56"/>
      <c r="I4251" s="56" t="s">
        <v>110</v>
      </c>
      <c r="J4251" s="56">
        <v>5</v>
      </c>
      <c r="K4251" s="56" t="s">
        <v>52</v>
      </c>
      <c r="L4251" s="56">
        <v>0</v>
      </c>
      <c r="M4251" s="56" t="str">
        <f t="shared" si="132"/>
        <v>TB_IFM_POS_CALC.NOR_DC_CNT</v>
      </c>
      <c r="N4251" s="54" t="str">
        <f t="shared" si="133"/>
        <v>POS정산^TB_IFM_POS_CALC^정상할인건수^NOR_DC_CNT^^NUMBER^5^Y^0</v>
      </c>
    </row>
    <row r="4252" spans="1:14" x14ac:dyDescent="0.25">
      <c r="A4252" s="56"/>
      <c r="B4252" s="56"/>
      <c r="C4252" s="56" t="s">
        <v>426</v>
      </c>
      <c r="D4252" s="56" t="s">
        <v>427</v>
      </c>
      <c r="E4252" s="56" t="s">
        <v>638</v>
      </c>
      <c r="F4252" s="56" t="s">
        <v>559</v>
      </c>
      <c r="G4252" s="56"/>
      <c r="H4252" s="56"/>
      <c r="I4252" s="56" t="s">
        <v>110</v>
      </c>
      <c r="J4252" s="56" t="s">
        <v>476</v>
      </c>
      <c r="K4252" s="56" t="s">
        <v>52</v>
      </c>
      <c r="L4252" s="56">
        <v>0</v>
      </c>
      <c r="M4252" s="56" t="str">
        <f t="shared" si="132"/>
        <v>TB_IFM_POS_CALC.NOR_DC_AMT</v>
      </c>
      <c r="N4252" s="54" t="str">
        <f t="shared" si="133"/>
        <v>POS정산^TB_IFM_POS_CALC^정상할인금액^NOR_DC_AMT^^NUMBER^20,5^Y^0</v>
      </c>
    </row>
    <row r="4253" spans="1:14" x14ac:dyDescent="0.25">
      <c r="A4253" s="56"/>
      <c r="B4253" s="56"/>
      <c r="C4253" s="56" t="s">
        <v>426</v>
      </c>
      <c r="D4253" s="56" t="s">
        <v>427</v>
      </c>
      <c r="E4253" s="56" t="s">
        <v>639</v>
      </c>
      <c r="F4253" s="56" t="s">
        <v>560</v>
      </c>
      <c r="G4253" s="56"/>
      <c r="H4253" s="56"/>
      <c r="I4253" s="56" t="s">
        <v>110</v>
      </c>
      <c r="J4253" s="56">
        <v>5</v>
      </c>
      <c r="K4253" s="56" t="s">
        <v>52</v>
      </c>
      <c r="L4253" s="56">
        <v>0</v>
      </c>
      <c r="M4253" s="56" t="str">
        <f t="shared" si="132"/>
        <v>TB_IFM_POS_CALC.NON_SALES_DC_CNT</v>
      </c>
      <c r="N4253" s="54" t="str">
        <f t="shared" si="133"/>
        <v>POS정산^TB_IFM_POS_CALC^비매출할인건수^NON_SALES_DC_CNT^^NUMBER^5^Y^0</v>
      </c>
    </row>
    <row r="4254" spans="1:14" x14ac:dyDescent="0.25">
      <c r="A4254" s="56"/>
      <c r="B4254" s="56"/>
      <c r="C4254" s="56" t="s">
        <v>426</v>
      </c>
      <c r="D4254" s="56" t="s">
        <v>427</v>
      </c>
      <c r="E4254" s="56" t="s">
        <v>490</v>
      </c>
      <c r="F4254" s="56" t="s">
        <v>497</v>
      </c>
      <c r="G4254" s="56"/>
      <c r="H4254" s="56"/>
      <c r="I4254" s="56" t="s">
        <v>110</v>
      </c>
      <c r="J4254" s="56" t="s">
        <v>476</v>
      </c>
      <c r="K4254" s="56" t="s">
        <v>52</v>
      </c>
      <c r="L4254" s="56">
        <v>0</v>
      </c>
      <c r="M4254" s="56" t="str">
        <f t="shared" si="132"/>
        <v>TB_IFM_POS_CALC.NON_SALES_DC_AMT</v>
      </c>
      <c r="N4254" s="54" t="str">
        <f t="shared" si="133"/>
        <v>POS정산^TB_IFM_POS_CALC^비매출할인금액^NON_SALES_DC_AMT^^NUMBER^20,5^Y^0</v>
      </c>
    </row>
    <row r="4255" spans="1:14" x14ac:dyDescent="0.25">
      <c r="A4255" s="56"/>
      <c r="B4255" s="56"/>
      <c r="C4255" s="56" t="s">
        <v>426</v>
      </c>
      <c r="D4255" s="56" t="s">
        <v>427</v>
      </c>
      <c r="E4255" s="56" t="s">
        <v>640</v>
      </c>
      <c r="F4255" s="56" t="s">
        <v>561</v>
      </c>
      <c r="G4255" s="56"/>
      <c r="H4255" s="56"/>
      <c r="I4255" s="56" t="s">
        <v>110</v>
      </c>
      <c r="J4255" s="56">
        <v>5</v>
      </c>
      <c r="K4255" s="56" t="s">
        <v>52</v>
      </c>
      <c r="L4255" s="56">
        <v>0</v>
      </c>
      <c r="M4255" s="56" t="str">
        <f t="shared" si="132"/>
        <v>TB_IFM_POS_CALC.ALLI_DC_CNT</v>
      </c>
      <c r="N4255" s="54" t="str">
        <f t="shared" si="133"/>
        <v>POS정산^TB_IFM_POS_CALC^제휴할인건수^ALLI_DC_CNT^^NUMBER^5^Y^0</v>
      </c>
    </row>
    <row r="4256" spans="1:14" x14ac:dyDescent="0.25">
      <c r="A4256" s="56"/>
      <c r="B4256" s="56"/>
      <c r="C4256" s="56" t="s">
        <v>426</v>
      </c>
      <c r="D4256" s="56" t="s">
        <v>427</v>
      </c>
      <c r="E4256" s="56" t="s">
        <v>641</v>
      </c>
      <c r="F4256" s="56" t="s">
        <v>562</v>
      </c>
      <c r="G4256" s="56"/>
      <c r="H4256" s="56"/>
      <c r="I4256" s="56" t="s">
        <v>110</v>
      </c>
      <c r="J4256" s="56" t="s">
        <v>476</v>
      </c>
      <c r="K4256" s="56" t="s">
        <v>52</v>
      </c>
      <c r="L4256" s="56">
        <v>0</v>
      </c>
      <c r="M4256" s="56" t="str">
        <f t="shared" si="132"/>
        <v>TB_IFM_POS_CALC.ALLI_DC_AMT</v>
      </c>
      <c r="N4256" s="54" t="str">
        <f t="shared" si="133"/>
        <v>POS정산^TB_IFM_POS_CALC^제휴할인금액^ALLI_DC_AMT^^NUMBER^20,5^Y^0</v>
      </c>
    </row>
    <row r="4257" spans="1:14" x14ac:dyDescent="0.25">
      <c r="A4257" s="56"/>
      <c r="B4257" s="56"/>
      <c r="C4257" s="56" t="s">
        <v>426</v>
      </c>
      <c r="D4257" s="56" t="s">
        <v>427</v>
      </c>
      <c r="E4257" s="56" t="s">
        <v>642</v>
      </c>
      <c r="F4257" s="56" t="s">
        <v>563</v>
      </c>
      <c r="G4257" s="56"/>
      <c r="H4257" s="56"/>
      <c r="I4257" s="56" t="s">
        <v>110</v>
      </c>
      <c r="J4257" s="56">
        <v>5</v>
      </c>
      <c r="K4257" s="56" t="s">
        <v>52</v>
      </c>
      <c r="L4257" s="56">
        <v>0</v>
      </c>
      <c r="M4257" s="56" t="str">
        <f t="shared" si="132"/>
        <v>TB_IFM_POS_CALC.PROM_DC_CNT</v>
      </c>
      <c r="N4257" s="54" t="str">
        <f t="shared" si="133"/>
        <v>POS정산^TB_IFM_POS_CALC^프로모션할인건수^PROM_DC_CNT^^NUMBER^5^Y^0</v>
      </c>
    </row>
    <row r="4258" spans="1:14" x14ac:dyDescent="0.25">
      <c r="A4258" s="56"/>
      <c r="B4258" s="56"/>
      <c r="C4258" s="56" t="s">
        <v>426</v>
      </c>
      <c r="D4258" s="56" t="s">
        <v>427</v>
      </c>
      <c r="E4258" s="56" t="s">
        <v>489</v>
      </c>
      <c r="F4258" s="56" t="s">
        <v>496</v>
      </c>
      <c r="G4258" s="56"/>
      <c r="H4258" s="56"/>
      <c r="I4258" s="56" t="s">
        <v>110</v>
      </c>
      <c r="J4258" s="56" t="s">
        <v>476</v>
      </c>
      <c r="K4258" s="56" t="s">
        <v>52</v>
      </c>
      <c r="L4258" s="56">
        <v>0</v>
      </c>
      <c r="M4258" s="56" t="str">
        <f t="shared" si="132"/>
        <v>TB_IFM_POS_CALC.PROM_DC_AMT</v>
      </c>
      <c r="N4258" s="54" t="str">
        <f t="shared" si="133"/>
        <v>POS정산^TB_IFM_POS_CALC^프로모션할인금액^PROM_DC_AMT^^NUMBER^20,5^Y^0</v>
      </c>
    </row>
    <row r="4259" spans="1:14" x14ac:dyDescent="0.25">
      <c r="A4259" s="56"/>
      <c r="B4259" s="56"/>
      <c r="C4259" s="56" t="s">
        <v>426</v>
      </c>
      <c r="D4259" s="56" t="s">
        <v>427</v>
      </c>
      <c r="E4259" s="56" t="s">
        <v>643</v>
      </c>
      <c r="F4259" s="56" t="s">
        <v>564</v>
      </c>
      <c r="G4259" s="56"/>
      <c r="H4259" s="56"/>
      <c r="I4259" s="56" t="s">
        <v>110</v>
      </c>
      <c r="J4259" s="56">
        <v>5</v>
      </c>
      <c r="K4259" s="56" t="s">
        <v>52</v>
      </c>
      <c r="L4259" s="56">
        <v>0</v>
      </c>
      <c r="M4259" s="56" t="str">
        <f t="shared" si="132"/>
        <v>TB_IFM_POS_CALC.COUP_DC_CNT</v>
      </c>
      <c r="N4259" s="54" t="str">
        <f t="shared" si="133"/>
        <v>POS정산^TB_IFM_POS_CALC^쿠폰할인건수^COUP_DC_CNT^^NUMBER^5^Y^0</v>
      </c>
    </row>
    <row r="4260" spans="1:14" x14ac:dyDescent="0.25">
      <c r="A4260" s="56"/>
      <c r="B4260" s="56"/>
      <c r="C4260" s="56" t="s">
        <v>426</v>
      </c>
      <c r="D4260" s="56" t="s">
        <v>427</v>
      </c>
      <c r="E4260" s="56" t="s">
        <v>644</v>
      </c>
      <c r="F4260" s="56" t="s">
        <v>565</v>
      </c>
      <c r="G4260" s="56"/>
      <c r="H4260" s="56"/>
      <c r="I4260" s="56" t="s">
        <v>110</v>
      </c>
      <c r="J4260" s="56" t="s">
        <v>476</v>
      </c>
      <c r="K4260" s="56" t="s">
        <v>52</v>
      </c>
      <c r="L4260" s="56">
        <v>0</v>
      </c>
      <c r="M4260" s="56" t="str">
        <f t="shared" si="132"/>
        <v>TB_IFM_POS_CALC.COUP_DC_AMT</v>
      </c>
      <c r="N4260" s="54" t="str">
        <f t="shared" si="133"/>
        <v>POS정산^TB_IFM_POS_CALC^쿠폰할인금액^COUP_DC_AMT^^NUMBER^20,5^Y^0</v>
      </c>
    </row>
    <row r="4261" spans="1:14" x14ac:dyDescent="0.25">
      <c r="A4261" s="56"/>
      <c r="B4261" s="56"/>
      <c r="C4261" s="56" t="s">
        <v>426</v>
      </c>
      <c r="D4261" s="56" t="s">
        <v>427</v>
      </c>
      <c r="E4261" s="56" t="s">
        <v>645</v>
      </c>
      <c r="F4261" s="56" t="s">
        <v>566</v>
      </c>
      <c r="G4261" s="56"/>
      <c r="H4261" s="56"/>
      <c r="I4261" s="56" t="s">
        <v>110</v>
      </c>
      <c r="J4261" s="56">
        <v>5</v>
      </c>
      <c r="K4261" s="56" t="s">
        <v>52</v>
      </c>
      <c r="L4261" s="56">
        <v>0</v>
      </c>
      <c r="M4261" s="56" t="str">
        <f t="shared" si="132"/>
        <v>TB_IFM_POS_CALC.CUST_DC_CNT</v>
      </c>
      <c r="N4261" s="54" t="str">
        <f t="shared" si="133"/>
        <v>POS정산^TB_IFM_POS_CALC^고객할인건수^CUST_DC_CNT^^NUMBER^5^Y^0</v>
      </c>
    </row>
    <row r="4262" spans="1:14" x14ac:dyDescent="0.25">
      <c r="A4262" s="56"/>
      <c r="B4262" s="56"/>
      <c r="C4262" s="56" t="s">
        <v>426</v>
      </c>
      <c r="D4262" s="56" t="s">
        <v>427</v>
      </c>
      <c r="E4262" s="56" t="s">
        <v>646</v>
      </c>
      <c r="F4262" s="56" t="s">
        <v>567</v>
      </c>
      <c r="G4262" s="56"/>
      <c r="H4262" s="56"/>
      <c r="I4262" s="56" t="s">
        <v>110</v>
      </c>
      <c r="J4262" s="56" t="s">
        <v>476</v>
      </c>
      <c r="K4262" s="56" t="s">
        <v>52</v>
      </c>
      <c r="L4262" s="56">
        <v>0</v>
      </c>
      <c r="M4262" s="56" t="str">
        <f t="shared" si="132"/>
        <v>TB_IFM_POS_CALC.CUST_DC_AMT</v>
      </c>
      <c r="N4262" s="54" t="str">
        <f t="shared" si="133"/>
        <v>POS정산^TB_IFM_POS_CALC^고객할인금액^CUST_DC_AMT^^NUMBER^20,5^Y^0</v>
      </c>
    </row>
    <row r="4263" spans="1:14" x14ac:dyDescent="0.25">
      <c r="A4263" s="56"/>
      <c r="B4263" s="56"/>
      <c r="C4263" s="56" t="s">
        <v>426</v>
      </c>
      <c r="D4263" s="56" t="s">
        <v>427</v>
      </c>
      <c r="E4263" s="56" t="s">
        <v>647</v>
      </c>
      <c r="F4263" s="56" t="s">
        <v>568</v>
      </c>
      <c r="G4263" s="56"/>
      <c r="H4263" s="56"/>
      <c r="I4263" s="56" t="s">
        <v>110</v>
      </c>
      <c r="J4263" s="56">
        <v>5</v>
      </c>
      <c r="K4263" s="56" t="s">
        <v>52</v>
      </c>
      <c r="L4263" s="56">
        <v>0</v>
      </c>
      <c r="M4263" s="56" t="str">
        <f t="shared" si="132"/>
        <v>TB_IFM_POS_CALC.POINT_PAY_CNT</v>
      </c>
      <c r="N4263" s="54" t="str">
        <f t="shared" si="133"/>
        <v>POS정산^TB_IFM_POS_CALC^포인트결제건수^POINT_PAY_CNT^^NUMBER^5^Y^0</v>
      </c>
    </row>
    <row r="4264" spans="1:14" x14ac:dyDescent="0.25">
      <c r="A4264" s="56"/>
      <c r="B4264" s="56"/>
      <c r="C4264" s="56" t="s">
        <v>426</v>
      </c>
      <c r="D4264" s="56" t="s">
        <v>427</v>
      </c>
      <c r="E4264" s="56" t="s">
        <v>648</v>
      </c>
      <c r="F4264" s="56" t="s">
        <v>569</v>
      </c>
      <c r="G4264" s="56"/>
      <c r="H4264" s="56"/>
      <c r="I4264" s="56" t="s">
        <v>110</v>
      </c>
      <c r="J4264" s="56" t="s">
        <v>476</v>
      </c>
      <c r="K4264" s="56" t="s">
        <v>52</v>
      </c>
      <c r="L4264" s="56">
        <v>0</v>
      </c>
      <c r="M4264" s="56" t="str">
        <f t="shared" si="132"/>
        <v>TB_IFM_POS_CALC.POINT_PAY_AMT</v>
      </c>
      <c r="N4264" s="54" t="str">
        <f t="shared" si="133"/>
        <v>POS정산^TB_IFM_POS_CALC^포인트결제금액^POINT_PAY_AMT^^NUMBER^20,5^Y^0</v>
      </c>
    </row>
    <row r="4265" spans="1:14" x14ac:dyDescent="0.25">
      <c r="A4265" s="56"/>
      <c r="B4265" s="56"/>
      <c r="C4265" s="56" t="s">
        <v>426</v>
      </c>
      <c r="D4265" s="56" t="s">
        <v>427</v>
      </c>
      <c r="E4265" s="56" t="s">
        <v>649</v>
      </c>
      <c r="F4265" s="56" t="s">
        <v>570</v>
      </c>
      <c r="G4265" s="56"/>
      <c r="H4265" s="56"/>
      <c r="I4265" s="56" t="s">
        <v>110</v>
      </c>
      <c r="J4265" s="56">
        <v>5</v>
      </c>
      <c r="K4265" s="56" t="s">
        <v>52</v>
      </c>
      <c r="L4265" s="56">
        <v>0</v>
      </c>
      <c r="M4265" s="56" t="str">
        <f t="shared" si="132"/>
        <v>TB_IFM_POS_CALC.GIFT_PAY_CNT</v>
      </c>
      <c r="N4265" s="54" t="str">
        <f t="shared" si="133"/>
        <v>POS정산^TB_IFM_POS_CALC^상품권결제건수^GIFT_PAY_CNT^^NUMBER^5^Y^0</v>
      </c>
    </row>
    <row r="4266" spans="1:14" x14ac:dyDescent="0.25">
      <c r="A4266" s="56"/>
      <c r="B4266" s="56"/>
      <c r="C4266" s="56" t="s">
        <v>426</v>
      </c>
      <c r="D4266" s="56" t="s">
        <v>427</v>
      </c>
      <c r="E4266" s="56" t="s">
        <v>650</v>
      </c>
      <c r="F4266" s="56" t="s">
        <v>571</v>
      </c>
      <c r="G4266" s="56"/>
      <c r="H4266" s="56"/>
      <c r="I4266" s="56" t="s">
        <v>110</v>
      </c>
      <c r="J4266" s="56" t="s">
        <v>476</v>
      </c>
      <c r="K4266" s="56" t="s">
        <v>52</v>
      </c>
      <c r="L4266" s="56">
        <v>0</v>
      </c>
      <c r="M4266" s="56" t="str">
        <f t="shared" si="132"/>
        <v>TB_IFM_POS_CALC.GIFT_PAY_AMT</v>
      </c>
      <c r="N4266" s="54" t="str">
        <f t="shared" si="133"/>
        <v>POS정산^TB_IFM_POS_CALC^상품권결제금액^GIFT_PAY_AMT^^NUMBER^20,5^Y^0</v>
      </c>
    </row>
    <row r="4267" spans="1:14" x14ac:dyDescent="0.25">
      <c r="A4267" s="56"/>
      <c r="B4267" s="56"/>
      <c r="C4267" s="56" t="s">
        <v>426</v>
      </c>
      <c r="D4267" s="56" t="s">
        <v>427</v>
      </c>
      <c r="E4267" s="56" t="s">
        <v>651</v>
      </c>
      <c r="F4267" s="56" t="s">
        <v>572</v>
      </c>
      <c r="G4267" s="56"/>
      <c r="H4267" s="56"/>
      <c r="I4267" s="56" t="s">
        <v>110</v>
      </c>
      <c r="J4267" s="56">
        <v>5</v>
      </c>
      <c r="K4267" s="56" t="s">
        <v>52</v>
      </c>
      <c r="L4267" s="56">
        <v>0</v>
      </c>
      <c r="M4267" s="56" t="str">
        <f t="shared" si="132"/>
        <v>TB_IFM_POS_CALC.ALIPAY_PAY_CNT</v>
      </c>
      <c r="N4267" s="54" t="str">
        <f t="shared" si="133"/>
        <v>POS정산^TB_IFM_POS_CALC^알리페이결제건수^ALIPAY_PAY_CNT^^NUMBER^5^Y^0</v>
      </c>
    </row>
    <row r="4268" spans="1:14" x14ac:dyDescent="0.25">
      <c r="A4268" s="56"/>
      <c r="B4268" s="56"/>
      <c r="C4268" s="56" t="s">
        <v>426</v>
      </c>
      <c r="D4268" s="56" t="s">
        <v>427</v>
      </c>
      <c r="E4268" s="56" t="s">
        <v>652</v>
      </c>
      <c r="F4268" s="56" t="s">
        <v>573</v>
      </c>
      <c r="G4268" s="56"/>
      <c r="H4268" s="56"/>
      <c r="I4268" s="56" t="s">
        <v>110</v>
      </c>
      <c r="J4268" s="56" t="s">
        <v>476</v>
      </c>
      <c r="K4268" s="56" t="s">
        <v>52</v>
      </c>
      <c r="L4268" s="56">
        <v>0</v>
      </c>
      <c r="M4268" s="56" t="str">
        <f t="shared" si="132"/>
        <v>TB_IFM_POS_CALC.ALIPAY_PAY_AMT</v>
      </c>
      <c r="N4268" s="54" t="str">
        <f t="shared" si="133"/>
        <v>POS정산^TB_IFM_POS_CALC^알리페이결제금액^ALIPAY_PAY_AMT^^NUMBER^20,5^Y^0</v>
      </c>
    </row>
    <row r="4269" spans="1:14" x14ac:dyDescent="0.25">
      <c r="A4269" s="56"/>
      <c r="B4269" s="56"/>
      <c r="C4269" s="56" t="s">
        <v>426</v>
      </c>
      <c r="D4269" s="56" t="s">
        <v>427</v>
      </c>
      <c r="E4269" s="56" t="s">
        <v>653</v>
      </c>
      <c r="F4269" s="56" t="s">
        <v>574</v>
      </c>
      <c r="G4269" s="56"/>
      <c r="H4269" s="56"/>
      <c r="I4269" s="56" t="s">
        <v>110</v>
      </c>
      <c r="J4269" s="56">
        <v>5</v>
      </c>
      <c r="K4269" s="56" t="s">
        <v>52</v>
      </c>
      <c r="L4269" s="56">
        <v>0</v>
      </c>
      <c r="M4269" s="56" t="str">
        <f t="shared" si="132"/>
        <v>TB_IFM_POS_CALC.MTIC_PAY_CNT</v>
      </c>
      <c r="N4269" s="54" t="str">
        <f t="shared" si="133"/>
        <v>POS정산^TB_IFM_POS_CALC^엠틱결제건수^MTIC_PAY_CNT^^NUMBER^5^Y^0</v>
      </c>
    </row>
    <row r="4270" spans="1:14" x14ac:dyDescent="0.25">
      <c r="A4270" s="56"/>
      <c r="B4270" s="56"/>
      <c r="C4270" s="56" t="s">
        <v>426</v>
      </c>
      <c r="D4270" s="56" t="s">
        <v>427</v>
      </c>
      <c r="E4270" s="56" t="s">
        <v>654</v>
      </c>
      <c r="F4270" s="56" t="s">
        <v>575</v>
      </c>
      <c r="G4270" s="56"/>
      <c r="H4270" s="56"/>
      <c r="I4270" s="56" t="s">
        <v>110</v>
      </c>
      <c r="J4270" s="56" t="s">
        <v>476</v>
      </c>
      <c r="K4270" s="56" t="s">
        <v>52</v>
      </c>
      <c r="L4270" s="56">
        <v>0</v>
      </c>
      <c r="M4270" s="56" t="str">
        <f t="shared" si="132"/>
        <v>TB_IFM_POS_CALC.MTIC_PAY_AMT</v>
      </c>
      <c r="N4270" s="54" t="str">
        <f t="shared" si="133"/>
        <v>POS정산^TB_IFM_POS_CALC^엠틱결제금액^MTIC_PAY_AMT^^NUMBER^20,5^Y^0</v>
      </c>
    </row>
    <row r="4271" spans="1:14" x14ac:dyDescent="0.25">
      <c r="A4271" s="56"/>
      <c r="B4271" s="56"/>
      <c r="C4271" s="56" t="s">
        <v>426</v>
      </c>
      <c r="D4271" s="56" t="s">
        <v>427</v>
      </c>
      <c r="E4271" s="56" t="s">
        <v>655</v>
      </c>
      <c r="F4271" s="56" t="s">
        <v>576</v>
      </c>
      <c r="G4271" s="56"/>
      <c r="H4271" s="56"/>
      <c r="I4271" s="56" t="s">
        <v>110</v>
      </c>
      <c r="J4271" s="56">
        <v>5</v>
      </c>
      <c r="K4271" s="56" t="s">
        <v>52</v>
      </c>
      <c r="L4271" s="56">
        <v>0</v>
      </c>
      <c r="M4271" s="56" t="str">
        <f t="shared" si="132"/>
        <v>TB_IFM_POS_CALC.REFUND_CNT</v>
      </c>
      <c r="N4271" s="54" t="str">
        <f t="shared" si="133"/>
        <v>POS정산^TB_IFM_POS_CALC^즉시환급건수^REFUND_CNT^^NUMBER^5^Y^0</v>
      </c>
    </row>
    <row r="4272" spans="1:14" x14ac:dyDescent="0.25">
      <c r="A4272" s="56"/>
      <c r="B4272" s="56"/>
      <c r="C4272" s="56" t="s">
        <v>426</v>
      </c>
      <c r="D4272" s="56" t="s">
        <v>427</v>
      </c>
      <c r="E4272" s="56" t="s">
        <v>656</v>
      </c>
      <c r="F4272" s="56" t="s">
        <v>577</v>
      </c>
      <c r="G4272" s="56"/>
      <c r="H4272" s="56"/>
      <c r="I4272" s="56" t="s">
        <v>110</v>
      </c>
      <c r="J4272" s="56" t="s">
        <v>476</v>
      </c>
      <c r="K4272" s="56" t="s">
        <v>52</v>
      </c>
      <c r="L4272" s="56">
        <v>0</v>
      </c>
      <c r="M4272" s="56" t="str">
        <f t="shared" si="132"/>
        <v>TB_IFM_POS_CALC.REFUND_AMT</v>
      </c>
      <c r="N4272" s="54" t="str">
        <f t="shared" si="133"/>
        <v>POS정산^TB_IFM_POS_CALC^즉시환급금액^REFUND_AMT^^NUMBER^20,5^Y^0</v>
      </c>
    </row>
    <row r="4273" spans="1:14" x14ac:dyDescent="0.25">
      <c r="A4273" s="56"/>
      <c r="B4273" s="56"/>
      <c r="C4273" s="56" t="s">
        <v>426</v>
      </c>
      <c r="D4273" s="56" t="s">
        <v>427</v>
      </c>
      <c r="E4273" s="56" t="s">
        <v>53</v>
      </c>
      <c r="F4273" s="56" t="s">
        <v>54</v>
      </c>
      <c r="G4273" s="56"/>
      <c r="H4273" s="56"/>
      <c r="I4273" s="56" t="s">
        <v>37</v>
      </c>
      <c r="J4273" s="56">
        <v>14</v>
      </c>
      <c r="K4273" s="56" t="s">
        <v>52</v>
      </c>
      <c r="L4273" s="56"/>
      <c r="M4273" s="56" t="str">
        <f t="shared" ref="M4273:M4336" si="134">CONCATENATE(D4273,".",F4273)</f>
        <v>TB_IFM_POS_CALC.REG_DTM</v>
      </c>
      <c r="N4273" s="54" t="str">
        <f t="shared" si="133"/>
        <v>POS정산^TB_IFM_POS_CALC^등록일시^REG_DTM^^VARCHAR2^14^Y^</v>
      </c>
    </row>
    <row r="4274" spans="1:14" x14ac:dyDescent="0.25">
      <c r="A4274" s="56"/>
      <c r="B4274" s="56"/>
      <c r="C4274" s="56" t="s">
        <v>426</v>
      </c>
      <c r="D4274" s="56" t="s">
        <v>427</v>
      </c>
      <c r="E4274" s="56" t="s">
        <v>55</v>
      </c>
      <c r="F4274" s="56" t="s">
        <v>56</v>
      </c>
      <c r="G4274" s="56"/>
      <c r="H4274" s="56"/>
      <c r="I4274" s="56" t="s">
        <v>37</v>
      </c>
      <c r="J4274" s="56">
        <v>32</v>
      </c>
      <c r="K4274" s="56" t="s">
        <v>52</v>
      </c>
      <c r="L4274" s="56"/>
      <c r="M4274" s="56" t="str">
        <f t="shared" si="134"/>
        <v>TB_IFM_POS_CALC.REGR_ID</v>
      </c>
      <c r="N4274" s="54" t="str">
        <f t="shared" si="133"/>
        <v>POS정산^TB_IFM_POS_CALC^등록자ID^REGR_ID^^VARCHAR2^32^Y^</v>
      </c>
    </row>
    <row r="4275" spans="1:14" x14ac:dyDescent="0.25">
      <c r="A4275" s="56"/>
      <c r="B4275" s="56"/>
      <c r="C4275" s="56" t="s">
        <v>426</v>
      </c>
      <c r="D4275" s="56" t="s">
        <v>427</v>
      </c>
      <c r="E4275" s="56" t="s">
        <v>57</v>
      </c>
      <c r="F4275" s="56" t="s">
        <v>58</v>
      </c>
      <c r="G4275" s="56"/>
      <c r="H4275" s="56"/>
      <c r="I4275" s="56" t="s">
        <v>37</v>
      </c>
      <c r="J4275" s="56">
        <v>14</v>
      </c>
      <c r="K4275" s="56" t="s">
        <v>52</v>
      </c>
      <c r="L4275" s="56"/>
      <c r="M4275" s="56" t="str">
        <f t="shared" si="134"/>
        <v>TB_IFM_POS_CALC.MOD_DTM</v>
      </c>
      <c r="N4275" s="54" t="str">
        <f t="shared" si="133"/>
        <v>POS정산^TB_IFM_POS_CALC^수정일시^MOD_DTM^^VARCHAR2^14^Y^</v>
      </c>
    </row>
    <row r="4276" spans="1:14" x14ac:dyDescent="0.25">
      <c r="A4276" s="56"/>
      <c r="B4276" s="56"/>
      <c r="C4276" s="56" t="s">
        <v>426</v>
      </c>
      <c r="D4276" s="56" t="s">
        <v>427</v>
      </c>
      <c r="E4276" s="56" t="s">
        <v>59</v>
      </c>
      <c r="F4276" s="56" t="s">
        <v>60</v>
      </c>
      <c r="G4276" s="56"/>
      <c r="H4276" s="56"/>
      <c r="I4276" s="56" t="s">
        <v>37</v>
      </c>
      <c r="J4276" s="56">
        <v>32</v>
      </c>
      <c r="K4276" s="56" t="s">
        <v>52</v>
      </c>
      <c r="L4276" s="56"/>
      <c r="M4276" s="56" t="str">
        <f t="shared" si="134"/>
        <v>TB_IFM_POS_CALC.MODR_ID</v>
      </c>
      <c r="N4276" s="54" t="str">
        <f t="shared" si="133"/>
        <v>POS정산^TB_IFM_POS_CALC^수정자ID^MODR_ID^^VARCHAR2^32^Y^</v>
      </c>
    </row>
    <row r="4277" spans="1:14" x14ac:dyDescent="0.25">
      <c r="A4277" s="56"/>
      <c r="B4277" s="56"/>
      <c r="C4277" s="56" t="s">
        <v>426</v>
      </c>
      <c r="D4277" s="56" t="s">
        <v>427</v>
      </c>
      <c r="E4277" s="56" t="s">
        <v>3160</v>
      </c>
      <c r="F4277" s="56" t="s">
        <v>3161</v>
      </c>
      <c r="G4277" s="56"/>
      <c r="H4277" s="56"/>
      <c r="I4277" s="56" t="s">
        <v>110</v>
      </c>
      <c r="J4277" s="56" t="s">
        <v>476</v>
      </c>
      <c r="K4277" s="56" t="s">
        <v>52</v>
      </c>
      <c r="L4277" s="56">
        <v>0</v>
      </c>
      <c r="M4277" s="56" t="str">
        <f t="shared" si="134"/>
        <v>TB_IFM_POS_CALC.DROP_AMT</v>
      </c>
      <c r="N4277" s="54" t="str">
        <f t="shared" si="133"/>
        <v>POS정산^TB_IFM_POS_CALC^에누리금액^DROP_AMT^^NUMBER^20,5^Y^0</v>
      </c>
    </row>
    <row r="4278" spans="1:14" x14ac:dyDescent="0.25">
      <c r="A4278" s="56"/>
      <c r="B4278" s="56"/>
      <c r="C4278" s="56" t="s">
        <v>1238</v>
      </c>
      <c r="D4278" s="56" t="s">
        <v>1239</v>
      </c>
      <c r="E4278" s="56" t="s">
        <v>472</v>
      </c>
      <c r="F4278" s="56" t="s">
        <v>64</v>
      </c>
      <c r="G4278" s="56" t="s">
        <v>52</v>
      </c>
      <c r="H4278" s="56"/>
      <c r="I4278" s="56" t="s">
        <v>37</v>
      </c>
      <c r="J4278" s="56">
        <v>10</v>
      </c>
      <c r="K4278" s="56" t="s">
        <v>52</v>
      </c>
      <c r="L4278" s="56"/>
      <c r="M4278" s="56" t="str">
        <f t="shared" si="134"/>
        <v>TB_IFM_CHAIN_DIST_LOG.SHOP_CD</v>
      </c>
      <c r="N4278" s="54" t="str">
        <f t="shared" si="133"/>
        <v>가맹배포이력^TB_IFM_CHAIN_DIST_LOG^매장코드^SHOP_CD^Y^VARCHAR2^10^Y^</v>
      </c>
    </row>
    <row r="4279" spans="1:14" x14ac:dyDescent="0.25">
      <c r="A4279" s="56"/>
      <c r="B4279" s="56"/>
      <c r="C4279" s="56" t="s">
        <v>1238</v>
      </c>
      <c r="D4279" s="56" t="s">
        <v>1239</v>
      </c>
      <c r="E4279" s="56" t="s">
        <v>3255</v>
      </c>
      <c r="F4279" s="56" t="s">
        <v>3256</v>
      </c>
      <c r="G4279" s="56" t="s">
        <v>52</v>
      </c>
      <c r="H4279" s="56"/>
      <c r="I4279" s="56" t="s">
        <v>37</v>
      </c>
      <c r="J4279" s="56">
        <v>20</v>
      </c>
      <c r="K4279" s="56" t="s">
        <v>52</v>
      </c>
      <c r="L4279" s="56"/>
      <c r="M4279" s="56" t="str">
        <f t="shared" si="134"/>
        <v>TB_IFM_CHAIN_DIST_LOG.DIST_SEQ</v>
      </c>
      <c r="N4279" s="54" t="str">
        <f t="shared" si="133"/>
        <v>가맹배포이력^TB_IFM_CHAIN_DIST_LOG^배포일련번호^DIST_SEQ^Y^VARCHAR2^20^Y^</v>
      </c>
    </row>
    <row r="4280" spans="1:14" x14ac:dyDescent="0.25">
      <c r="A4280" s="56"/>
      <c r="B4280" s="56"/>
      <c r="C4280" s="56" t="s">
        <v>1238</v>
      </c>
      <c r="D4280" s="56" t="s">
        <v>1239</v>
      </c>
      <c r="E4280" s="56" t="s">
        <v>768</v>
      </c>
      <c r="F4280" s="56" t="s">
        <v>769</v>
      </c>
      <c r="G4280" s="56"/>
      <c r="H4280" s="56"/>
      <c r="I4280" s="56" t="s">
        <v>37</v>
      </c>
      <c r="J4280" s="56">
        <v>1</v>
      </c>
      <c r="K4280" s="56" t="s">
        <v>52</v>
      </c>
      <c r="L4280" s="56"/>
      <c r="M4280" s="56" t="str">
        <f t="shared" si="134"/>
        <v>TB_IFM_CHAIN_DIST_LOG.IF_DIV_CD</v>
      </c>
      <c r="N4280" s="54" t="str">
        <f t="shared" si="133"/>
        <v>가맹배포이력^TB_IFM_CHAIN_DIST_LOG^IF구분코드^IF_DIV_CD^^VARCHAR2^1^Y^</v>
      </c>
    </row>
    <row r="4281" spans="1:14" x14ac:dyDescent="0.25">
      <c r="A4281" s="56"/>
      <c r="B4281" s="56"/>
      <c r="C4281" s="56" t="s">
        <v>1238</v>
      </c>
      <c r="D4281" s="56" t="s">
        <v>1239</v>
      </c>
      <c r="E4281" s="56" t="s">
        <v>1297</v>
      </c>
      <c r="F4281" s="56" t="s">
        <v>1298</v>
      </c>
      <c r="G4281" s="56"/>
      <c r="H4281" s="56"/>
      <c r="I4281" s="56" t="s">
        <v>37</v>
      </c>
      <c r="J4281" s="56">
        <v>10</v>
      </c>
      <c r="K4281" s="56"/>
      <c r="L4281" s="56"/>
      <c r="M4281" s="56" t="str">
        <f t="shared" si="134"/>
        <v>TB_IFM_CHAIN_DIST_LOG.VAN_CD</v>
      </c>
      <c r="N4281" s="54" t="str">
        <f t="shared" si="133"/>
        <v>가맹배포이력^TB_IFM_CHAIN_DIST_LOG^VAN코드^VAN_CD^^VARCHAR2^10^^</v>
      </c>
    </row>
    <row r="4282" spans="1:14" x14ac:dyDescent="0.25">
      <c r="A4282" s="56"/>
      <c r="B4282" s="56"/>
      <c r="C4282" s="56" t="s">
        <v>1238</v>
      </c>
      <c r="D4282" s="56" t="s">
        <v>1239</v>
      </c>
      <c r="E4282" s="56" t="s">
        <v>1299</v>
      </c>
      <c r="F4282" s="56" t="s">
        <v>1300</v>
      </c>
      <c r="G4282" s="56"/>
      <c r="H4282" s="56"/>
      <c r="I4282" s="56" t="s">
        <v>37</v>
      </c>
      <c r="J4282" s="56">
        <v>100</v>
      </c>
      <c r="K4282" s="56"/>
      <c r="L4282" s="56"/>
      <c r="M4282" s="56" t="str">
        <f t="shared" si="134"/>
        <v>TB_IFM_CHAIN_DIST_LOG.VAN_IP</v>
      </c>
      <c r="N4282" s="54" t="str">
        <f t="shared" si="133"/>
        <v>가맹배포이력^TB_IFM_CHAIN_DIST_LOG^VANIP^VAN_IP^^VARCHAR2^100^^</v>
      </c>
    </row>
    <row r="4283" spans="1:14" x14ac:dyDescent="0.25">
      <c r="A4283" s="56"/>
      <c r="B4283" s="56"/>
      <c r="C4283" s="56" t="s">
        <v>1238</v>
      </c>
      <c r="D4283" s="56" t="s">
        <v>1239</v>
      </c>
      <c r="E4283" s="56" t="s">
        <v>1301</v>
      </c>
      <c r="F4283" s="56" t="s">
        <v>1302</v>
      </c>
      <c r="G4283" s="56"/>
      <c r="H4283" s="56"/>
      <c r="I4283" s="56" t="s">
        <v>37</v>
      </c>
      <c r="J4283" s="56">
        <v>10</v>
      </c>
      <c r="K4283" s="56"/>
      <c r="L4283" s="56"/>
      <c r="M4283" s="56" t="str">
        <f t="shared" si="134"/>
        <v>TB_IFM_CHAIN_DIST_LOG.VAN_PORT</v>
      </c>
      <c r="N4283" s="54" t="str">
        <f t="shared" si="133"/>
        <v>가맹배포이력^TB_IFM_CHAIN_DIST_LOG^VANPORT^VAN_PORT^^VARCHAR2^10^^</v>
      </c>
    </row>
    <row r="4284" spans="1:14" x14ac:dyDescent="0.25">
      <c r="A4284" s="56"/>
      <c r="B4284" s="56"/>
      <c r="C4284" s="56" t="s">
        <v>1238</v>
      </c>
      <c r="D4284" s="56" t="s">
        <v>1239</v>
      </c>
      <c r="E4284" s="56" t="s">
        <v>1303</v>
      </c>
      <c r="F4284" s="56" t="s">
        <v>1304</v>
      </c>
      <c r="G4284" s="56"/>
      <c r="H4284" s="56"/>
      <c r="I4284" s="56" t="s">
        <v>37</v>
      </c>
      <c r="J4284" s="56">
        <v>300</v>
      </c>
      <c r="K4284" s="56"/>
      <c r="L4284" s="56"/>
      <c r="M4284" s="56" t="str">
        <f t="shared" si="134"/>
        <v>TB_IFM_CHAIN_DIST_LOG.VAN_NM</v>
      </c>
      <c r="N4284" s="54" t="str">
        <f t="shared" si="133"/>
        <v>가맹배포이력^TB_IFM_CHAIN_DIST_LOG^VAN명^VAN_NM^^VARCHAR2^300^^</v>
      </c>
    </row>
    <row r="4285" spans="1:14" x14ac:dyDescent="0.25">
      <c r="A4285" s="56"/>
      <c r="B4285" s="56"/>
      <c r="C4285" s="56" t="s">
        <v>1238</v>
      </c>
      <c r="D4285" s="56" t="s">
        <v>1239</v>
      </c>
      <c r="E4285" s="56" t="s">
        <v>1305</v>
      </c>
      <c r="F4285" s="56" t="s">
        <v>1306</v>
      </c>
      <c r="G4285" s="56"/>
      <c r="H4285" s="56"/>
      <c r="I4285" s="56" t="s">
        <v>37</v>
      </c>
      <c r="J4285" s="56">
        <v>20</v>
      </c>
      <c r="K4285" s="56"/>
      <c r="L4285" s="56"/>
      <c r="M4285" s="56" t="str">
        <f t="shared" si="134"/>
        <v>TB_IFM_CHAIN_DIST_LOG.TERM_ID</v>
      </c>
      <c r="N4285" s="54" t="str">
        <f t="shared" si="133"/>
        <v>가맹배포이력^TB_IFM_CHAIN_DIST_LOG^단말기ID^TERM_ID^^VARCHAR2^20^^</v>
      </c>
    </row>
    <row r="4286" spans="1:14" x14ac:dyDescent="0.25">
      <c r="A4286" s="56"/>
      <c r="B4286" s="56"/>
      <c r="C4286" s="56" t="s">
        <v>1238</v>
      </c>
      <c r="D4286" s="56" t="s">
        <v>1239</v>
      </c>
      <c r="E4286" s="56" t="s">
        <v>1307</v>
      </c>
      <c r="F4286" s="56" t="s">
        <v>1308</v>
      </c>
      <c r="G4286" s="56"/>
      <c r="H4286" s="56"/>
      <c r="I4286" s="56" t="s">
        <v>37</v>
      </c>
      <c r="J4286" s="56">
        <v>1</v>
      </c>
      <c r="K4286" s="56"/>
      <c r="L4286" s="56"/>
      <c r="M4286" s="56" t="str">
        <f t="shared" si="134"/>
        <v>TB_IFM_CHAIN_DIST_LOG.TERM_DIV_CD</v>
      </c>
      <c r="N4286" s="54" t="str">
        <f t="shared" si="133"/>
        <v>가맹배포이력^TB_IFM_CHAIN_DIST_LOG^단말기구분코드^TERM_DIV_CD^^VARCHAR2^1^^</v>
      </c>
    </row>
    <row r="4287" spans="1:14" x14ac:dyDescent="0.25">
      <c r="A4287" s="56"/>
      <c r="B4287" s="56"/>
      <c r="C4287" s="56" t="s">
        <v>1238</v>
      </c>
      <c r="D4287" s="56" t="s">
        <v>1239</v>
      </c>
      <c r="E4287" s="56" t="s">
        <v>1309</v>
      </c>
      <c r="F4287" s="56" t="s">
        <v>1310</v>
      </c>
      <c r="G4287" s="56"/>
      <c r="H4287" s="56"/>
      <c r="I4287" s="56" t="s">
        <v>37</v>
      </c>
      <c r="J4287" s="56">
        <v>1</v>
      </c>
      <c r="K4287" s="56"/>
      <c r="L4287" s="56"/>
      <c r="M4287" s="56" t="str">
        <f t="shared" si="134"/>
        <v>TB_IFM_CHAIN_DIST_LOG.REFUND_MACHINE_DIV_CD</v>
      </c>
      <c r="N4287" s="54" t="str">
        <f t="shared" si="133"/>
        <v>가맹배포이력^TB_IFM_CHAIN_DIST_LOG^즉시환급장비구분코드^REFUND_MACHINE_DIV_CD^^VARCHAR2^1^^</v>
      </c>
    </row>
    <row r="4288" spans="1:14" x14ac:dyDescent="0.25">
      <c r="A4288" s="56"/>
      <c r="B4288" s="56"/>
      <c r="C4288" s="56" t="s">
        <v>1238</v>
      </c>
      <c r="D4288" s="56" t="s">
        <v>1239</v>
      </c>
      <c r="E4288" s="56" t="s">
        <v>1311</v>
      </c>
      <c r="F4288" s="56" t="s">
        <v>1312</v>
      </c>
      <c r="G4288" s="56"/>
      <c r="H4288" s="56"/>
      <c r="I4288" s="56" t="s">
        <v>37</v>
      </c>
      <c r="J4288" s="56">
        <v>10</v>
      </c>
      <c r="K4288" s="56"/>
      <c r="L4288" s="56"/>
      <c r="M4288" s="56" t="str">
        <f t="shared" si="134"/>
        <v>TB_IFM_CHAIN_DIST_LOG.REFUND_COM_PORT_NO</v>
      </c>
      <c r="N4288" s="54" t="str">
        <f t="shared" si="133"/>
        <v>가맹배포이력^TB_IFM_CHAIN_DIST_LOG^즉시환급ComPort번호^REFUND_COM_PORT_NO^^VARCHAR2^10^^</v>
      </c>
    </row>
    <row r="4289" spans="1:14" x14ac:dyDescent="0.25">
      <c r="A4289" s="56"/>
      <c r="B4289" s="56"/>
      <c r="C4289" s="56" t="s">
        <v>1238</v>
      </c>
      <c r="D4289" s="56" t="s">
        <v>1239</v>
      </c>
      <c r="E4289" s="56" t="s">
        <v>53</v>
      </c>
      <c r="F4289" s="56" t="s">
        <v>54</v>
      </c>
      <c r="G4289" s="56"/>
      <c r="H4289" s="56"/>
      <c r="I4289" s="56" t="s">
        <v>37</v>
      </c>
      <c r="J4289" s="56">
        <v>14</v>
      </c>
      <c r="K4289" s="56"/>
      <c r="L4289" s="56"/>
      <c r="M4289" s="56" t="str">
        <f t="shared" si="134"/>
        <v>TB_IFM_CHAIN_DIST_LOG.REG_DTM</v>
      </c>
      <c r="N4289" s="54" t="str">
        <f t="shared" si="133"/>
        <v>가맹배포이력^TB_IFM_CHAIN_DIST_LOG^등록일시^REG_DTM^^VARCHAR2^14^^</v>
      </c>
    </row>
    <row r="4290" spans="1:14" x14ac:dyDescent="0.25">
      <c r="A4290" s="56"/>
      <c r="B4290" s="56"/>
      <c r="C4290" s="56" t="s">
        <v>1238</v>
      </c>
      <c r="D4290" s="56" t="s">
        <v>1239</v>
      </c>
      <c r="E4290" s="56" t="s">
        <v>55</v>
      </c>
      <c r="F4290" s="56" t="s">
        <v>56</v>
      </c>
      <c r="G4290" s="56"/>
      <c r="H4290" s="56"/>
      <c r="I4290" s="56" t="s">
        <v>37</v>
      </c>
      <c r="J4290" s="56">
        <v>32</v>
      </c>
      <c r="K4290" s="56"/>
      <c r="L4290" s="56"/>
      <c r="M4290" s="56" t="str">
        <f t="shared" si="134"/>
        <v>TB_IFM_CHAIN_DIST_LOG.REGR_ID</v>
      </c>
      <c r="N4290" s="54" t="str">
        <f t="shared" si="133"/>
        <v>가맹배포이력^TB_IFM_CHAIN_DIST_LOG^등록자ID^REGR_ID^^VARCHAR2^32^^</v>
      </c>
    </row>
    <row r="4291" spans="1:14" x14ac:dyDescent="0.25">
      <c r="A4291" s="56"/>
      <c r="B4291" s="56"/>
      <c r="C4291" s="56" t="s">
        <v>128</v>
      </c>
      <c r="D4291" s="56" t="s">
        <v>129</v>
      </c>
      <c r="E4291" s="56" t="s">
        <v>3255</v>
      </c>
      <c r="F4291" s="56" t="s">
        <v>3256</v>
      </c>
      <c r="G4291" s="56" t="s">
        <v>52</v>
      </c>
      <c r="H4291" s="56"/>
      <c r="I4291" s="56" t="s">
        <v>37</v>
      </c>
      <c r="J4291" s="56">
        <v>20</v>
      </c>
      <c r="K4291" s="56" t="s">
        <v>52</v>
      </c>
      <c r="L4291" s="56"/>
      <c r="M4291" s="56" t="str">
        <f t="shared" si="134"/>
        <v>TB_IFM_COMM_CD_DIST_LOG.DIST_SEQ</v>
      </c>
      <c r="N4291" s="54" t="str">
        <f t="shared" ref="N4291:N4354" si="135">SUBSTITUTE(CONCATENATE(C4291,"^",D4291,"^",E4291,"^",F4291,"^",G4291,"^",I4291,"^",J4291,"^",K4291,"^",TRIM(L4291)),"~","-")</f>
        <v>공통코드배포이력^TB_IFM_COMM_CD_DIST_LOG^배포일련번호^DIST_SEQ^Y^VARCHAR2^20^Y^</v>
      </c>
    </row>
    <row r="4292" spans="1:14" x14ac:dyDescent="0.25">
      <c r="A4292" s="56"/>
      <c r="B4292" s="56"/>
      <c r="C4292" s="56" t="s">
        <v>128</v>
      </c>
      <c r="D4292" s="56" t="s">
        <v>129</v>
      </c>
      <c r="E4292" s="56" t="s">
        <v>768</v>
      </c>
      <c r="F4292" s="56" t="s">
        <v>769</v>
      </c>
      <c r="G4292" s="56"/>
      <c r="H4292" s="56"/>
      <c r="I4292" s="56" t="s">
        <v>37</v>
      </c>
      <c r="J4292" s="56">
        <v>1</v>
      </c>
      <c r="K4292" s="56" t="s">
        <v>52</v>
      </c>
      <c r="L4292" s="56"/>
      <c r="M4292" s="56" t="str">
        <f t="shared" si="134"/>
        <v>TB_IFM_COMM_CD_DIST_LOG.IF_DIV_CD</v>
      </c>
      <c r="N4292" s="54" t="str">
        <f t="shared" si="135"/>
        <v>공통코드배포이력^TB_IFM_COMM_CD_DIST_LOG^IF구분코드^IF_DIV_CD^^VARCHAR2^1^Y^</v>
      </c>
    </row>
    <row r="4293" spans="1:14" x14ac:dyDescent="0.25">
      <c r="A4293" s="56"/>
      <c r="B4293" s="56"/>
      <c r="C4293" s="56" t="s">
        <v>128</v>
      </c>
      <c r="D4293" s="56" t="s">
        <v>129</v>
      </c>
      <c r="E4293" s="56" t="s">
        <v>138</v>
      </c>
      <c r="F4293" s="56" t="s">
        <v>1813</v>
      </c>
      <c r="G4293" s="56"/>
      <c r="H4293" s="56"/>
      <c r="I4293" s="56" t="s">
        <v>37</v>
      </c>
      <c r="J4293" s="56">
        <v>20</v>
      </c>
      <c r="K4293" s="56"/>
      <c r="L4293" s="56"/>
      <c r="M4293" s="56" t="str">
        <f t="shared" si="134"/>
        <v>TB_IFM_COMM_CD_DIST_LOG.COMM_CD</v>
      </c>
      <c r="N4293" s="54" t="str">
        <f t="shared" si="135"/>
        <v>공통코드배포이력^TB_IFM_COMM_CD_DIST_LOG^공통코드^COMM_CD^^VARCHAR2^20^^</v>
      </c>
    </row>
    <row r="4294" spans="1:14" x14ac:dyDescent="0.25">
      <c r="A4294" s="56"/>
      <c r="B4294" s="56"/>
      <c r="C4294" s="56" t="s">
        <v>128</v>
      </c>
      <c r="D4294" s="56" t="s">
        <v>129</v>
      </c>
      <c r="E4294" s="56" t="s">
        <v>1819</v>
      </c>
      <c r="F4294" s="56" t="s">
        <v>1820</v>
      </c>
      <c r="G4294" s="56"/>
      <c r="H4294" s="56"/>
      <c r="I4294" s="56" t="s">
        <v>37</v>
      </c>
      <c r="J4294" s="56">
        <v>20</v>
      </c>
      <c r="K4294" s="56"/>
      <c r="L4294" s="56"/>
      <c r="M4294" s="56" t="str">
        <f t="shared" si="134"/>
        <v>TB_IFM_COMM_CD_DIST_LOG.COMM_DTL_CD</v>
      </c>
      <c r="N4294" s="54" t="str">
        <f t="shared" si="135"/>
        <v>공통코드배포이력^TB_IFM_COMM_CD_DIST_LOG^공통상세코드^COMM_DTL_CD^^VARCHAR2^20^^</v>
      </c>
    </row>
    <row r="4295" spans="1:14" x14ac:dyDescent="0.25">
      <c r="A4295" s="56"/>
      <c r="B4295" s="56"/>
      <c r="C4295" s="56" t="s">
        <v>128</v>
      </c>
      <c r="D4295" s="56" t="s">
        <v>129</v>
      </c>
      <c r="E4295" s="56" t="s">
        <v>1814</v>
      </c>
      <c r="F4295" s="56" t="s">
        <v>1815</v>
      </c>
      <c r="G4295" s="56"/>
      <c r="H4295" s="56"/>
      <c r="I4295" s="56" t="s">
        <v>37</v>
      </c>
      <c r="J4295" s="56">
        <v>300</v>
      </c>
      <c r="K4295" s="56"/>
      <c r="L4295" s="56"/>
      <c r="M4295" s="56" t="str">
        <f t="shared" si="134"/>
        <v>TB_IFM_COMM_CD_DIST_LOG.COMM_NM</v>
      </c>
      <c r="N4295" s="54" t="str">
        <f t="shared" si="135"/>
        <v>공통코드배포이력^TB_IFM_COMM_CD_DIST_LOG^공통명^COMM_NM^^VARCHAR2^300^^</v>
      </c>
    </row>
    <row r="4296" spans="1:14" x14ac:dyDescent="0.25">
      <c r="A4296" s="56"/>
      <c r="B4296" s="56"/>
      <c r="C4296" s="56" t="s">
        <v>128</v>
      </c>
      <c r="D4296" s="56" t="s">
        <v>129</v>
      </c>
      <c r="E4296" s="56" t="s">
        <v>1821</v>
      </c>
      <c r="F4296" s="56" t="s">
        <v>1822</v>
      </c>
      <c r="G4296" s="56"/>
      <c r="H4296" s="56"/>
      <c r="I4296" s="56" t="s">
        <v>37</v>
      </c>
      <c r="J4296" s="56">
        <v>300</v>
      </c>
      <c r="K4296" s="56"/>
      <c r="L4296" s="56"/>
      <c r="M4296" s="56" t="str">
        <f t="shared" si="134"/>
        <v>TB_IFM_COMM_CD_DIST_LOG.COMM_DTL_NM</v>
      </c>
      <c r="N4296" s="54" t="str">
        <f t="shared" si="135"/>
        <v>공통코드배포이력^TB_IFM_COMM_CD_DIST_LOG^공통상세명^COMM_DTL_NM^^VARCHAR2^300^^</v>
      </c>
    </row>
    <row r="4297" spans="1:14" x14ac:dyDescent="0.25">
      <c r="A4297" s="56"/>
      <c r="B4297" s="56"/>
      <c r="C4297" s="56" t="s">
        <v>128</v>
      </c>
      <c r="D4297" s="56" t="s">
        <v>129</v>
      </c>
      <c r="E4297" s="56" t="s">
        <v>53</v>
      </c>
      <c r="F4297" s="56" t="s">
        <v>54</v>
      </c>
      <c r="G4297" s="56"/>
      <c r="H4297" s="56"/>
      <c r="I4297" s="56" t="s">
        <v>37</v>
      </c>
      <c r="J4297" s="56">
        <v>14</v>
      </c>
      <c r="K4297" s="56"/>
      <c r="L4297" s="56"/>
      <c r="M4297" s="56" t="str">
        <f t="shared" si="134"/>
        <v>TB_IFM_COMM_CD_DIST_LOG.REG_DTM</v>
      </c>
      <c r="N4297" s="54" t="str">
        <f t="shared" si="135"/>
        <v>공통코드배포이력^TB_IFM_COMM_CD_DIST_LOG^등록일시^REG_DTM^^VARCHAR2^14^^</v>
      </c>
    </row>
    <row r="4298" spans="1:14" x14ac:dyDescent="0.25">
      <c r="A4298" s="56"/>
      <c r="B4298" s="56"/>
      <c r="C4298" s="56" t="s">
        <v>128</v>
      </c>
      <c r="D4298" s="56" t="s">
        <v>129</v>
      </c>
      <c r="E4298" s="56" t="s">
        <v>55</v>
      </c>
      <c r="F4298" s="56" t="s">
        <v>56</v>
      </c>
      <c r="G4298" s="56"/>
      <c r="H4298" s="56"/>
      <c r="I4298" s="56" t="s">
        <v>37</v>
      </c>
      <c r="J4298" s="56">
        <v>32</v>
      </c>
      <c r="K4298" s="56"/>
      <c r="L4298" s="56"/>
      <c r="M4298" s="56" t="str">
        <f t="shared" si="134"/>
        <v>TB_IFM_COMM_CD_DIST_LOG.REGR_ID</v>
      </c>
      <c r="N4298" s="54" t="str">
        <f t="shared" si="135"/>
        <v>공통코드배포이력^TB_IFM_COMM_CD_DIST_LOG^등록자ID^REGR_ID^^VARCHAR2^32^^</v>
      </c>
    </row>
    <row r="4299" spans="1:14" x14ac:dyDescent="0.25">
      <c r="A4299" s="56"/>
      <c r="B4299" s="56"/>
      <c r="C4299" s="56" t="s">
        <v>120</v>
      </c>
      <c r="D4299" s="56" t="s">
        <v>121</v>
      </c>
      <c r="E4299" s="56" t="s">
        <v>3255</v>
      </c>
      <c r="F4299" s="56" t="s">
        <v>3256</v>
      </c>
      <c r="G4299" s="56" t="s">
        <v>52</v>
      </c>
      <c r="H4299" s="56"/>
      <c r="I4299" s="56" t="s">
        <v>37</v>
      </c>
      <c r="J4299" s="56">
        <v>20</v>
      </c>
      <c r="K4299" s="56" t="s">
        <v>52</v>
      </c>
      <c r="L4299" s="56"/>
      <c r="M4299" s="56" t="str">
        <f t="shared" si="134"/>
        <v>TB_IFM_FNKEY_DIST_LOG.DIST_SEQ</v>
      </c>
      <c r="N4299" s="54" t="str">
        <f t="shared" si="135"/>
        <v>기능키배포이력^TB_IFM_FNKEY_DIST_LOG^배포일련번호^DIST_SEQ^Y^VARCHAR2^20^Y^</v>
      </c>
    </row>
    <row r="4300" spans="1:14" x14ac:dyDescent="0.25">
      <c r="A4300" s="56"/>
      <c r="B4300" s="56"/>
      <c r="C4300" s="56" t="s">
        <v>120</v>
      </c>
      <c r="D4300" s="56" t="s">
        <v>121</v>
      </c>
      <c r="E4300" s="56" t="s">
        <v>768</v>
      </c>
      <c r="F4300" s="56" t="s">
        <v>769</v>
      </c>
      <c r="G4300" s="56"/>
      <c r="H4300" s="56"/>
      <c r="I4300" s="56" t="s">
        <v>37</v>
      </c>
      <c r="J4300" s="56">
        <v>1</v>
      </c>
      <c r="K4300" s="56" t="s">
        <v>52</v>
      </c>
      <c r="L4300" s="56"/>
      <c r="M4300" s="56" t="str">
        <f t="shared" si="134"/>
        <v>TB_IFM_FNKEY_DIST_LOG.IF_DIV_CD</v>
      </c>
      <c r="N4300" s="54" t="str">
        <f t="shared" si="135"/>
        <v>기능키배포이력^TB_IFM_FNKEY_DIST_LOG^IF구분코드^IF_DIV_CD^^VARCHAR2^1^Y^</v>
      </c>
    </row>
    <row r="4301" spans="1:14" x14ac:dyDescent="0.25">
      <c r="A4301" s="56"/>
      <c r="B4301" s="56"/>
      <c r="C4301" s="56" t="s">
        <v>120</v>
      </c>
      <c r="D4301" s="56" t="s">
        <v>121</v>
      </c>
      <c r="E4301" s="56" t="s">
        <v>472</v>
      </c>
      <c r="F4301" s="56" t="s">
        <v>64</v>
      </c>
      <c r="G4301" s="56"/>
      <c r="H4301" s="56"/>
      <c r="I4301" s="56" t="s">
        <v>37</v>
      </c>
      <c r="J4301" s="56">
        <v>10</v>
      </c>
      <c r="K4301" s="56"/>
      <c r="L4301" s="56"/>
      <c r="M4301" s="56" t="str">
        <f t="shared" si="134"/>
        <v>TB_IFM_FNKEY_DIST_LOG.SHOP_CD</v>
      </c>
      <c r="N4301" s="54" t="str">
        <f t="shared" si="135"/>
        <v>기능키배포이력^TB_IFM_FNKEY_DIST_LOG^매장코드^SHOP_CD^^VARCHAR2^10^^</v>
      </c>
    </row>
    <row r="4302" spans="1:14" x14ac:dyDescent="0.25">
      <c r="A4302" s="56"/>
      <c r="B4302" s="56"/>
      <c r="C4302" s="56" t="s">
        <v>120</v>
      </c>
      <c r="D4302" s="56" t="s">
        <v>121</v>
      </c>
      <c r="E4302" s="56" t="s">
        <v>1424</v>
      </c>
      <c r="F4302" s="56" t="s">
        <v>1425</v>
      </c>
      <c r="G4302" s="56"/>
      <c r="H4302" s="56"/>
      <c r="I4302" s="56" t="s">
        <v>37</v>
      </c>
      <c r="J4302" s="56">
        <v>3</v>
      </c>
      <c r="K4302" s="56"/>
      <c r="L4302" s="56"/>
      <c r="M4302" s="56" t="str">
        <f t="shared" si="134"/>
        <v>TB_IFM_FNKEY_DIST_LOG.FNKEY_IDX_CD</v>
      </c>
      <c r="N4302" s="54" t="str">
        <f t="shared" si="135"/>
        <v>기능키배포이력^TB_IFM_FNKEY_DIST_LOG^기능키위치코드^FNKEY_IDX_CD^^VARCHAR2^3^^</v>
      </c>
    </row>
    <row r="4303" spans="1:14" x14ac:dyDescent="0.25">
      <c r="A4303" s="56"/>
      <c r="B4303" s="56"/>
      <c r="C4303" s="56" t="s">
        <v>120</v>
      </c>
      <c r="D4303" s="56" t="s">
        <v>121</v>
      </c>
      <c r="E4303" s="56" t="s">
        <v>1321</v>
      </c>
      <c r="F4303" s="56" t="s">
        <v>1322</v>
      </c>
      <c r="G4303" s="56"/>
      <c r="H4303" s="56"/>
      <c r="I4303" s="56" t="s">
        <v>37</v>
      </c>
      <c r="J4303" s="56">
        <v>3</v>
      </c>
      <c r="K4303" s="56"/>
      <c r="L4303" s="56"/>
      <c r="M4303" s="56" t="str">
        <f t="shared" si="134"/>
        <v>TB_IFM_FNKEY_DIST_LOG.FNKEY_CD</v>
      </c>
      <c r="N4303" s="54" t="str">
        <f t="shared" si="135"/>
        <v>기능키배포이력^TB_IFM_FNKEY_DIST_LOG^기능키코드^FNKEY_CD^^VARCHAR2^3^^</v>
      </c>
    </row>
    <row r="4304" spans="1:14" x14ac:dyDescent="0.25">
      <c r="A4304" s="56"/>
      <c r="B4304" s="56"/>
      <c r="C4304" s="56" t="s">
        <v>120</v>
      </c>
      <c r="D4304" s="56" t="s">
        <v>121</v>
      </c>
      <c r="E4304" s="56" t="s">
        <v>3265</v>
      </c>
      <c r="F4304" s="56" t="s">
        <v>3266</v>
      </c>
      <c r="G4304" s="56"/>
      <c r="H4304" s="56"/>
      <c r="I4304" s="56" t="s">
        <v>37</v>
      </c>
      <c r="J4304" s="56">
        <v>300</v>
      </c>
      <c r="K4304" s="56"/>
      <c r="L4304" s="56"/>
      <c r="M4304" s="56" t="str">
        <f t="shared" si="134"/>
        <v>TB_IFM_FNKEY_DIST_LOG.FNKEY_NM</v>
      </c>
      <c r="N4304" s="54" t="str">
        <f t="shared" si="135"/>
        <v>기능키배포이력^TB_IFM_FNKEY_DIST_LOG^기능키명^FNKEY_NM^^VARCHAR2^300^^</v>
      </c>
    </row>
    <row r="4305" spans="1:14" x14ac:dyDescent="0.25">
      <c r="A4305" s="56"/>
      <c r="B4305" s="56"/>
      <c r="C4305" s="56" t="s">
        <v>120</v>
      </c>
      <c r="D4305" s="56" t="s">
        <v>121</v>
      </c>
      <c r="E4305" s="56" t="s">
        <v>1329</v>
      </c>
      <c r="F4305" s="56" t="s">
        <v>1330</v>
      </c>
      <c r="G4305" s="56"/>
      <c r="H4305" s="56"/>
      <c r="I4305" s="56" t="s">
        <v>37</v>
      </c>
      <c r="J4305" s="56">
        <v>10</v>
      </c>
      <c r="K4305" s="56"/>
      <c r="L4305" s="56"/>
      <c r="M4305" s="56" t="str">
        <f t="shared" si="134"/>
        <v>TB_IFM_FNKEY_DIST_LOG.POS_FN_CD</v>
      </c>
      <c r="N4305" s="54" t="str">
        <f t="shared" si="135"/>
        <v>기능키배포이력^TB_IFM_FNKEY_DIST_LOG^POS기능코드^POS_FN_CD^^VARCHAR2^10^^</v>
      </c>
    </row>
    <row r="4306" spans="1:14" x14ac:dyDescent="0.25">
      <c r="A4306" s="56"/>
      <c r="B4306" s="56"/>
      <c r="C4306" s="56" t="s">
        <v>120</v>
      </c>
      <c r="D4306" s="56" t="s">
        <v>121</v>
      </c>
      <c r="E4306" s="56" t="s">
        <v>53</v>
      </c>
      <c r="F4306" s="56" t="s">
        <v>54</v>
      </c>
      <c r="G4306" s="56"/>
      <c r="H4306" s="56"/>
      <c r="I4306" s="56" t="s">
        <v>37</v>
      </c>
      <c r="J4306" s="56">
        <v>14</v>
      </c>
      <c r="K4306" s="56"/>
      <c r="L4306" s="56"/>
      <c r="M4306" s="56" t="str">
        <f t="shared" si="134"/>
        <v>TB_IFM_FNKEY_DIST_LOG.REG_DTM</v>
      </c>
      <c r="N4306" s="54" t="str">
        <f t="shared" si="135"/>
        <v>기능키배포이력^TB_IFM_FNKEY_DIST_LOG^등록일시^REG_DTM^^VARCHAR2^14^^</v>
      </c>
    </row>
    <row r="4307" spans="1:14" x14ac:dyDescent="0.25">
      <c r="A4307" s="56"/>
      <c r="B4307" s="56"/>
      <c r="C4307" s="56" t="s">
        <v>120</v>
      </c>
      <c r="D4307" s="56" t="s">
        <v>121</v>
      </c>
      <c r="E4307" s="56" t="s">
        <v>55</v>
      </c>
      <c r="F4307" s="56" t="s">
        <v>56</v>
      </c>
      <c r="G4307" s="56"/>
      <c r="H4307" s="56"/>
      <c r="I4307" s="56" t="s">
        <v>37</v>
      </c>
      <c r="J4307" s="56">
        <v>32</v>
      </c>
      <c r="K4307" s="56"/>
      <c r="L4307" s="56"/>
      <c r="M4307" s="56" t="str">
        <f t="shared" si="134"/>
        <v>TB_IFM_FNKEY_DIST_LOG.REGR_ID</v>
      </c>
      <c r="N4307" s="54" t="str">
        <f t="shared" si="135"/>
        <v>기능키배포이력^TB_IFM_FNKEY_DIST_LOG^등록자ID^REGR_ID^^VARCHAR2^32^^</v>
      </c>
    </row>
    <row r="4308" spans="1:14" x14ac:dyDescent="0.25">
      <c r="A4308" s="56"/>
      <c r="B4308" s="56"/>
      <c r="C4308" s="56" t="s">
        <v>1240</v>
      </c>
      <c r="D4308" s="56" t="s">
        <v>1241</v>
      </c>
      <c r="E4308" s="56" t="s">
        <v>3255</v>
      </c>
      <c r="F4308" s="56" t="s">
        <v>3256</v>
      </c>
      <c r="G4308" s="56" t="s">
        <v>52</v>
      </c>
      <c r="H4308" s="56"/>
      <c r="I4308" s="56" t="s">
        <v>37</v>
      </c>
      <c r="J4308" s="56">
        <v>20</v>
      </c>
      <c r="K4308" s="56" t="s">
        <v>52</v>
      </c>
      <c r="L4308" s="56"/>
      <c r="M4308" s="56" t="str">
        <f t="shared" si="134"/>
        <v>TB_IFM_DUAL_VIDEO_DIST_LOG.DIST_SEQ</v>
      </c>
      <c r="N4308" s="54" t="str">
        <f t="shared" si="135"/>
        <v>듀얼동영상배포이력^TB_IFM_DUAL_VIDEO_DIST_LOG^배포일련번호^DIST_SEQ^Y^VARCHAR2^20^Y^</v>
      </c>
    </row>
    <row r="4309" spans="1:14" x14ac:dyDescent="0.25">
      <c r="A4309" s="56"/>
      <c r="B4309" s="56"/>
      <c r="C4309" s="56" t="s">
        <v>1240</v>
      </c>
      <c r="D4309" s="56" t="s">
        <v>1241</v>
      </c>
      <c r="E4309" s="56" t="s">
        <v>768</v>
      </c>
      <c r="F4309" s="56" t="s">
        <v>769</v>
      </c>
      <c r="G4309" s="56"/>
      <c r="H4309" s="56"/>
      <c r="I4309" s="56" t="s">
        <v>37</v>
      </c>
      <c r="J4309" s="56">
        <v>1</v>
      </c>
      <c r="K4309" s="56" t="s">
        <v>52</v>
      </c>
      <c r="L4309" s="56"/>
      <c r="M4309" s="56" t="str">
        <f t="shared" si="134"/>
        <v>TB_IFM_DUAL_VIDEO_DIST_LOG.IF_DIV_CD</v>
      </c>
      <c r="N4309" s="54" t="str">
        <f t="shared" si="135"/>
        <v>듀얼동영상배포이력^TB_IFM_DUAL_VIDEO_DIST_LOG^IF구분코드^IF_DIV_CD^^VARCHAR2^1^Y^</v>
      </c>
    </row>
    <row r="4310" spans="1:14" x14ac:dyDescent="0.25">
      <c r="A4310" s="56"/>
      <c r="B4310" s="56"/>
      <c r="C4310" s="56" t="s">
        <v>1240</v>
      </c>
      <c r="D4310" s="56" t="s">
        <v>1241</v>
      </c>
      <c r="E4310" s="56" t="s">
        <v>472</v>
      </c>
      <c r="F4310" s="56" t="s">
        <v>64</v>
      </c>
      <c r="G4310" s="56"/>
      <c r="H4310" s="56"/>
      <c r="I4310" s="56" t="s">
        <v>37</v>
      </c>
      <c r="J4310" s="56">
        <v>10</v>
      </c>
      <c r="K4310" s="56"/>
      <c r="L4310" s="56"/>
      <c r="M4310" s="56" t="str">
        <f t="shared" si="134"/>
        <v>TB_IFM_DUAL_VIDEO_DIST_LOG.SHOP_CD</v>
      </c>
      <c r="N4310" s="54" t="str">
        <f t="shared" si="135"/>
        <v>듀얼동영상배포이력^TB_IFM_DUAL_VIDEO_DIST_LOG^매장코드^SHOP_CD^^VARCHAR2^10^^</v>
      </c>
    </row>
    <row r="4311" spans="1:14" x14ac:dyDescent="0.25">
      <c r="A4311" s="56"/>
      <c r="B4311" s="56"/>
      <c r="C4311" s="56" t="s">
        <v>1240</v>
      </c>
      <c r="D4311" s="56" t="s">
        <v>1241</v>
      </c>
      <c r="E4311" s="56" t="s">
        <v>1331</v>
      </c>
      <c r="F4311" s="56" t="s">
        <v>1332</v>
      </c>
      <c r="G4311" s="56"/>
      <c r="H4311" s="56"/>
      <c r="I4311" s="56" t="s">
        <v>37</v>
      </c>
      <c r="J4311" s="56">
        <v>10</v>
      </c>
      <c r="K4311" s="56"/>
      <c r="L4311" s="56"/>
      <c r="M4311" s="56" t="str">
        <f t="shared" si="134"/>
        <v>TB_IFM_DUAL_VIDEO_DIST_LOG.VIDEO_SEQ</v>
      </c>
      <c r="N4311" s="54" t="str">
        <f t="shared" si="135"/>
        <v>듀얼동영상배포이력^TB_IFM_DUAL_VIDEO_DIST_LOG^동영상순번^VIDEO_SEQ^^VARCHAR2^10^^</v>
      </c>
    </row>
    <row r="4312" spans="1:14" x14ac:dyDescent="0.25">
      <c r="A4312" s="56"/>
      <c r="B4312" s="56"/>
      <c r="C4312" s="56" t="s">
        <v>1240</v>
      </c>
      <c r="D4312" s="56" t="s">
        <v>1241</v>
      </c>
      <c r="E4312" s="56" t="s">
        <v>1170</v>
      </c>
      <c r="F4312" s="56" t="s">
        <v>1171</v>
      </c>
      <c r="G4312" s="56"/>
      <c r="H4312" s="56"/>
      <c r="I4312" s="56" t="s">
        <v>37</v>
      </c>
      <c r="J4312" s="56">
        <v>10</v>
      </c>
      <c r="K4312" s="56"/>
      <c r="L4312" s="56"/>
      <c r="M4312" s="56" t="str">
        <f t="shared" si="134"/>
        <v>TB_IFM_DUAL_VIDEO_DIST_LOG.FILE_NO</v>
      </c>
      <c r="N4312" s="54" t="str">
        <f t="shared" si="135"/>
        <v>듀얼동영상배포이력^TB_IFM_DUAL_VIDEO_DIST_LOG^파일번호^FILE_NO^^VARCHAR2^10^^</v>
      </c>
    </row>
    <row r="4313" spans="1:14" x14ac:dyDescent="0.25">
      <c r="A4313" s="56"/>
      <c r="B4313" s="56"/>
      <c r="C4313" s="56" t="s">
        <v>1240</v>
      </c>
      <c r="D4313" s="56" t="s">
        <v>1241</v>
      </c>
      <c r="E4313" s="56" t="s">
        <v>1333</v>
      </c>
      <c r="F4313" s="56" t="s">
        <v>1334</v>
      </c>
      <c r="G4313" s="56"/>
      <c r="H4313" s="56"/>
      <c r="I4313" s="56" t="s">
        <v>37</v>
      </c>
      <c r="J4313" s="56">
        <v>300</v>
      </c>
      <c r="K4313" s="56"/>
      <c r="L4313" s="56"/>
      <c r="M4313" s="56" t="str">
        <f t="shared" si="134"/>
        <v>TB_IFM_DUAL_VIDEO_DIST_LOG.FILE_NM</v>
      </c>
      <c r="N4313" s="54" t="str">
        <f t="shared" si="135"/>
        <v>듀얼동영상배포이력^TB_IFM_DUAL_VIDEO_DIST_LOG^파일명^FILE_NM^^VARCHAR2^300^^</v>
      </c>
    </row>
    <row r="4314" spans="1:14" x14ac:dyDescent="0.25">
      <c r="A4314" s="56"/>
      <c r="B4314" s="56"/>
      <c r="C4314" s="56" t="s">
        <v>1240</v>
      </c>
      <c r="D4314" s="56" t="s">
        <v>1241</v>
      </c>
      <c r="E4314" s="56" t="s">
        <v>53</v>
      </c>
      <c r="F4314" s="56" t="s">
        <v>54</v>
      </c>
      <c r="G4314" s="56"/>
      <c r="H4314" s="56"/>
      <c r="I4314" s="56" t="s">
        <v>37</v>
      </c>
      <c r="J4314" s="56">
        <v>14</v>
      </c>
      <c r="K4314" s="56"/>
      <c r="L4314" s="56"/>
      <c r="M4314" s="56" t="str">
        <f t="shared" si="134"/>
        <v>TB_IFM_DUAL_VIDEO_DIST_LOG.REG_DTM</v>
      </c>
      <c r="N4314" s="54" t="str">
        <f t="shared" si="135"/>
        <v>듀얼동영상배포이력^TB_IFM_DUAL_VIDEO_DIST_LOG^등록일시^REG_DTM^^VARCHAR2^14^^</v>
      </c>
    </row>
    <row r="4315" spans="1:14" x14ac:dyDescent="0.25">
      <c r="A4315" s="56"/>
      <c r="B4315" s="56"/>
      <c r="C4315" s="56" t="s">
        <v>1240</v>
      </c>
      <c r="D4315" s="56" t="s">
        <v>1241</v>
      </c>
      <c r="E4315" s="56" t="s">
        <v>55</v>
      </c>
      <c r="F4315" s="56" t="s">
        <v>56</v>
      </c>
      <c r="G4315" s="56"/>
      <c r="H4315" s="56"/>
      <c r="I4315" s="56" t="s">
        <v>37</v>
      </c>
      <c r="J4315" s="56">
        <v>32</v>
      </c>
      <c r="K4315" s="56"/>
      <c r="L4315" s="56"/>
      <c r="M4315" s="56" t="str">
        <f t="shared" si="134"/>
        <v>TB_IFM_DUAL_VIDEO_DIST_LOG.REGR_ID</v>
      </c>
      <c r="N4315" s="54" t="str">
        <f t="shared" si="135"/>
        <v>듀얼동영상배포이력^TB_IFM_DUAL_VIDEO_DIST_LOG^등록자ID^REGR_ID^^VARCHAR2^32^^</v>
      </c>
    </row>
    <row r="4316" spans="1:14" x14ac:dyDescent="0.25">
      <c r="A4316" s="56"/>
      <c r="B4316" s="56"/>
      <c r="C4316" s="56" t="s">
        <v>432</v>
      </c>
      <c r="D4316" s="56" t="s">
        <v>433</v>
      </c>
      <c r="E4316" s="56" t="s">
        <v>3255</v>
      </c>
      <c r="F4316" s="56" t="s">
        <v>3256</v>
      </c>
      <c r="G4316" s="56" t="s">
        <v>52</v>
      </c>
      <c r="H4316" s="56"/>
      <c r="I4316" s="56" t="s">
        <v>37</v>
      </c>
      <c r="J4316" s="56">
        <v>20</v>
      </c>
      <c r="K4316" s="56" t="s">
        <v>52</v>
      </c>
      <c r="L4316" s="56"/>
      <c r="M4316" s="56" t="str">
        <f t="shared" si="134"/>
        <v>TB_IFM_BARCD_DIST_LOG.DIST_SEQ</v>
      </c>
      <c r="N4316" s="54" t="str">
        <f t="shared" si="135"/>
        <v>바코드배포이력^TB_IFM_BARCD_DIST_LOG^배포일련번호^DIST_SEQ^Y^VARCHAR2^20^Y^</v>
      </c>
    </row>
    <row r="4317" spans="1:14" x14ac:dyDescent="0.25">
      <c r="A4317" s="56"/>
      <c r="B4317" s="56"/>
      <c r="C4317" s="56" t="s">
        <v>432</v>
      </c>
      <c r="D4317" s="56" t="s">
        <v>433</v>
      </c>
      <c r="E4317" s="56" t="s">
        <v>768</v>
      </c>
      <c r="F4317" s="56" t="s">
        <v>769</v>
      </c>
      <c r="G4317" s="56"/>
      <c r="H4317" s="56"/>
      <c r="I4317" s="56" t="s">
        <v>37</v>
      </c>
      <c r="J4317" s="56">
        <v>1</v>
      </c>
      <c r="K4317" s="56" t="s">
        <v>52</v>
      </c>
      <c r="L4317" s="56"/>
      <c r="M4317" s="56" t="str">
        <f t="shared" si="134"/>
        <v>TB_IFM_BARCD_DIST_LOG.IF_DIV_CD</v>
      </c>
      <c r="N4317" s="54" t="str">
        <f t="shared" si="135"/>
        <v>바코드배포이력^TB_IFM_BARCD_DIST_LOG^IF구분코드^IF_DIV_CD^^VARCHAR2^1^Y^</v>
      </c>
    </row>
    <row r="4318" spans="1:14" x14ac:dyDescent="0.25">
      <c r="A4318" s="56"/>
      <c r="B4318" s="56"/>
      <c r="C4318" s="56" t="s">
        <v>432</v>
      </c>
      <c r="D4318" s="56" t="s">
        <v>433</v>
      </c>
      <c r="E4318" s="56" t="s">
        <v>829</v>
      </c>
      <c r="F4318" s="56" t="s">
        <v>838</v>
      </c>
      <c r="G4318" s="56"/>
      <c r="H4318" s="56"/>
      <c r="I4318" s="56" t="s">
        <v>37</v>
      </c>
      <c r="J4318" s="56">
        <v>20</v>
      </c>
      <c r="K4318" s="56"/>
      <c r="L4318" s="56"/>
      <c r="M4318" s="56" t="str">
        <f t="shared" si="134"/>
        <v>TB_IFM_BARCD_DIST_LOG.ITEM_CD</v>
      </c>
      <c r="N4318" s="54" t="str">
        <f t="shared" si="135"/>
        <v>바코드배포이력^TB_IFM_BARCD_DIST_LOG^품목코드^ITEM_CD^^VARCHAR2^20^^</v>
      </c>
    </row>
    <row r="4319" spans="1:14" x14ac:dyDescent="0.25">
      <c r="A4319" s="56"/>
      <c r="B4319" s="56"/>
      <c r="C4319" s="56" t="s">
        <v>432</v>
      </c>
      <c r="D4319" s="56" t="s">
        <v>433</v>
      </c>
      <c r="E4319" s="56" t="s">
        <v>1666</v>
      </c>
      <c r="F4319" s="56" t="s">
        <v>1667</v>
      </c>
      <c r="G4319" s="56"/>
      <c r="H4319" s="56"/>
      <c r="I4319" s="56" t="s">
        <v>37</v>
      </c>
      <c r="J4319" s="56">
        <v>20</v>
      </c>
      <c r="K4319" s="56"/>
      <c r="L4319" s="56"/>
      <c r="M4319" s="56" t="str">
        <f t="shared" si="134"/>
        <v>TB_IFM_BARCD_DIST_LOG.BARCD</v>
      </c>
      <c r="N4319" s="54" t="str">
        <f t="shared" si="135"/>
        <v>바코드배포이력^TB_IFM_BARCD_DIST_LOG^바코드^BARCD^^VARCHAR2^20^^</v>
      </c>
    </row>
    <row r="4320" spans="1:14" x14ac:dyDescent="0.25">
      <c r="A4320" s="56"/>
      <c r="B4320" s="56"/>
      <c r="C4320" s="56" t="s">
        <v>432</v>
      </c>
      <c r="D4320" s="56" t="s">
        <v>433</v>
      </c>
      <c r="E4320" s="56" t="s">
        <v>1313</v>
      </c>
      <c r="F4320" s="56" t="s">
        <v>1314</v>
      </c>
      <c r="G4320" s="56"/>
      <c r="H4320" s="56"/>
      <c r="I4320" s="56" t="s">
        <v>37</v>
      </c>
      <c r="J4320" s="56">
        <v>8</v>
      </c>
      <c r="K4320" s="56"/>
      <c r="L4320" s="56"/>
      <c r="M4320" s="56" t="str">
        <f t="shared" si="134"/>
        <v>TB_IFM_BARCD_DIST_LOG.APPLY_STT_DT</v>
      </c>
      <c r="N4320" s="54" t="str">
        <f t="shared" si="135"/>
        <v>바코드배포이력^TB_IFM_BARCD_DIST_LOG^적용시작일자^APPLY_STT_DT^^VARCHAR2^8^^</v>
      </c>
    </row>
    <row r="4321" spans="1:14" x14ac:dyDescent="0.25">
      <c r="A4321" s="56"/>
      <c r="B4321" s="56"/>
      <c r="C4321" s="56" t="s">
        <v>432</v>
      </c>
      <c r="D4321" s="56" t="s">
        <v>433</v>
      </c>
      <c r="E4321" s="56" t="s">
        <v>1317</v>
      </c>
      <c r="F4321" s="56" t="s">
        <v>1318</v>
      </c>
      <c r="G4321" s="56"/>
      <c r="H4321" s="56"/>
      <c r="I4321" s="56" t="s">
        <v>37</v>
      </c>
      <c r="J4321" s="56">
        <v>8</v>
      </c>
      <c r="K4321" s="56"/>
      <c r="L4321" s="56"/>
      <c r="M4321" s="56" t="str">
        <f t="shared" si="134"/>
        <v>TB_IFM_BARCD_DIST_LOG.APPLY_END_DT</v>
      </c>
      <c r="N4321" s="54" t="str">
        <f t="shared" si="135"/>
        <v>바코드배포이력^TB_IFM_BARCD_DIST_LOG^적용종료일자^APPLY_END_DT^^VARCHAR2^8^^</v>
      </c>
    </row>
    <row r="4322" spans="1:14" x14ac:dyDescent="0.25">
      <c r="A4322" s="56"/>
      <c r="B4322" s="56"/>
      <c r="C4322" s="56" t="s">
        <v>432</v>
      </c>
      <c r="D4322" s="56" t="s">
        <v>433</v>
      </c>
      <c r="E4322" s="56" t="s">
        <v>53</v>
      </c>
      <c r="F4322" s="56" t="s">
        <v>54</v>
      </c>
      <c r="G4322" s="56"/>
      <c r="H4322" s="56"/>
      <c r="I4322" s="56" t="s">
        <v>37</v>
      </c>
      <c r="J4322" s="56">
        <v>14</v>
      </c>
      <c r="K4322" s="56"/>
      <c r="L4322" s="56"/>
      <c r="M4322" s="56" t="str">
        <f t="shared" si="134"/>
        <v>TB_IFM_BARCD_DIST_LOG.REG_DTM</v>
      </c>
      <c r="N4322" s="54" t="str">
        <f t="shared" si="135"/>
        <v>바코드배포이력^TB_IFM_BARCD_DIST_LOG^등록일시^REG_DTM^^VARCHAR2^14^^</v>
      </c>
    </row>
    <row r="4323" spans="1:14" x14ac:dyDescent="0.25">
      <c r="A4323" s="56"/>
      <c r="B4323" s="56"/>
      <c r="C4323" s="56" t="s">
        <v>432</v>
      </c>
      <c r="D4323" s="56" t="s">
        <v>433</v>
      </c>
      <c r="E4323" s="56" t="s">
        <v>55</v>
      </c>
      <c r="F4323" s="56" t="s">
        <v>56</v>
      </c>
      <c r="G4323" s="56"/>
      <c r="H4323" s="56"/>
      <c r="I4323" s="56" t="s">
        <v>37</v>
      </c>
      <c r="J4323" s="56">
        <v>32</v>
      </c>
      <c r="K4323" s="56"/>
      <c r="L4323" s="56"/>
      <c r="M4323" s="56" t="str">
        <f t="shared" si="134"/>
        <v>TB_IFM_BARCD_DIST_LOG.REGR_ID</v>
      </c>
      <c r="N4323" s="54" t="str">
        <f t="shared" si="135"/>
        <v>바코드배포이력^TB_IFM_BARCD_DIST_LOG^등록자ID^REGR_ID^^VARCHAR2^32^^</v>
      </c>
    </row>
    <row r="4324" spans="1:14" x14ac:dyDescent="0.25">
      <c r="A4324" s="56"/>
      <c r="B4324" s="56"/>
      <c r="C4324" s="56" t="s">
        <v>436</v>
      </c>
      <c r="D4324" s="56" t="s">
        <v>437</v>
      </c>
      <c r="E4324" s="56" t="s">
        <v>472</v>
      </c>
      <c r="F4324" s="56" t="s">
        <v>64</v>
      </c>
      <c r="G4324" s="56" t="s">
        <v>52</v>
      </c>
      <c r="H4324" s="56"/>
      <c r="I4324" s="56" t="s">
        <v>37</v>
      </c>
      <c r="J4324" s="56">
        <v>10</v>
      </c>
      <c r="K4324" s="56" t="s">
        <v>52</v>
      </c>
      <c r="L4324" s="56"/>
      <c r="M4324" s="56" t="str">
        <f t="shared" si="134"/>
        <v>TB_IFM_DIST_APPLY_LOG.SHOP_CD</v>
      </c>
      <c r="N4324" s="54" t="str">
        <f t="shared" si="135"/>
        <v>배포적용이력^TB_IFM_DIST_APPLY_LOG^매장코드^SHOP_CD^Y^VARCHAR2^10^Y^</v>
      </c>
    </row>
    <row r="4325" spans="1:14" x14ac:dyDescent="0.25">
      <c r="A4325" s="56"/>
      <c r="B4325" s="56"/>
      <c r="C4325" s="56" t="s">
        <v>436</v>
      </c>
      <c r="D4325" s="56" t="s">
        <v>437</v>
      </c>
      <c r="E4325" s="56" t="s">
        <v>3267</v>
      </c>
      <c r="F4325" s="56" t="s">
        <v>2609</v>
      </c>
      <c r="G4325" s="56" t="s">
        <v>52</v>
      </c>
      <c r="H4325" s="56"/>
      <c r="I4325" s="56" t="s">
        <v>37</v>
      </c>
      <c r="J4325" s="56">
        <v>4</v>
      </c>
      <c r="K4325" s="56" t="s">
        <v>52</v>
      </c>
      <c r="L4325" s="56"/>
      <c r="M4325" s="56" t="str">
        <f t="shared" si="134"/>
        <v>TB_IFM_DIST_APPLY_LOG.DIST_TP_CD</v>
      </c>
      <c r="N4325" s="54" t="str">
        <f t="shared" si="135"/>
        <v>배포적용이력^TB_IFM_DIST_APPLY_LOG^배포유형코드^DIST_TP_CD^Y^VARCHAR2^4^Y^</v>
      </c>
    </row>
    <row r="4326" spans="1:14" x14ac:dyDescent="0.25">
      <c r="A4326" s="56"/>
      <c r="B4326" s="56"/>
      <c r="C4326" s="56" t="s">
        <v>436</v>
      </c>
      <c r="D4326" s="56" t="s">
        <v>437</v>
      </c>
      <c r="E4326" s="56" t="s">
        <v>3255</v>
      </c>
      <c r="F4326" s="56" t="s">
        <v>3256</v>
      </c>
      <c r="G4326" s="56" t="s">
        <v>52</v>
      </c>
      <c r="H4326" s="56"/>
      <c r="I4326" s="56" t="s">
        <v>37</v>
      </c>
      <c r="J4326" s="56">
        <v>20</v>
      </c>
      <c r="K4326" s="56" t="s">
        <v>52</v>
      </c>
      <c r="L4326" s="56"/>
      <c r="M4326" s="56" t="str">
        <f t="shared" si="134"/>
        <v>TB_IFM_DIST_APPLY_LOG.DIST_SEQ</v>
      </c>
      <c r="N4326" s="54" t="str">
        <f t="shared" si="135"/>
        <v>배포적용이력^TB_IFM_DIST_APPLY_LOG^배포일련번호^DIST_SEQ^Y^VARCHAR2^20^Y^</v>
      </c>
    </row>
    <row r="4327" spans="1:14" x14ac:dyDescent="0.25">
      <c r="A4327" s="56"/>
      <c r="B4327" s="56"/>
      <c r="C4327" s="56" t="s">
        <v>436</v>
      </c>
      <c r="D4327" s="56" t="s">
        <v>437</v>
      </c>
      <c r="E4327" s="56" t="s">
        <v>480</v>
      </c>
      <c r="F4327" s="56" t="s">
        <v>481</v>
      </c>
      <c r="G4327" s="56" t="s">
        <v>52</v>
      </c>
      <c r="H4327" s="56"/>
      <c r="I4327" s="56" t="s">
        <v>37</v>
      </c>
      <c r="J4327" s="56">
        <v>2</v>
      </c>
      <c r="K4327" s="56" t="s">
        <v>52</v>
      </c>
      <c r="L4327" s="56"/>
      <c r="M4327" s="56" t="str">
        <f t="shared" si="134"/>
        <v>TB_IFM_DIST_APPLY_LOG.POS_NO</v>
      </c>
      <c r="N4327" s="54" t="str">
        <f t="shared" si="135"/>
        <v>배포적용이력^TB_IFM_DIST_APPLY_LOG^POS번호^POS_NO^Y^VARCHAR2^2^Y^</v>
      </c>
    </row>
    <row r="4328" spans="1:14" x14ac:dyDescent="0.25">
      <c r="A4328" s="56"/>
      <c r="B4328" s="56"/>
      <c r="C4328" s="56" t="s">
        <v>436</v>
      </c>
      <c r="D4328" s="56" t="s">
        <v>437</v>
      </c>
      <c r="E4328" s="56" t="s">
        <v>3268</v>
      </c>
      <c r="F4328" s="56" t="s">
        <v>3269</v>
      </c>
      <c r="G4328" s="56" t="s">
        <v>52</v>
      </c>
      <c r="H4328" s="56"/>
      <c r="I4328" s="56" t="s">
        <v>37</v>
      </c>
      <c r="J4328" s="56">
        <v>14</v>
      </c>
      <c r="K4328" s="56" t="s">
        <v>52</v>
      </c>
      <c r="L4328" s="56"/>
      <c r="M4328" s="56" t="str">
        <f t="shared" si="134"/>
        <v>TB_IFM_DIST_APPLY_LOG.APPLY_DTM</v>
      </c>
      <c r="N4328" s="54" t="str">
        <f t="shared" si="135"/>
        <v>배포적용이력^TB_IFM_DIST_APPLY_LOG^적용일시^APPLY_DTM^Y^VARCHAR2^14^Y^</v>
      </c>
    </row>
    <row r="4329" spans="1:14" x14ac:dyDescent="0.25">
      <c r="A4329" s="56"/>
      <c r="B4329" s="56"/>
      <c r="C4329" s="56" t="s">
        <v>126</v>
      </c>
      <c r="D4329" s="56" t="s">
        <v>127</v>
      </c>
      <c r="E4329" s="56" t="s">
        <v>3255</v>
      </c>
      <c r="F4329" s="56" t="s">
        <v>3256</v>
      </c>
      <c r="G4329" s="56" t="s">
        <v>52</v>
      </c>
      <c r="H4329" s="56"/>
      <c r="I4329" s="56" t="s">
        <v>37</v>
      </c>
      <c r="J4329" s="56">
        <v>20</v>
      </c>
      <c r="K4329" s="56" t="s">
        <v>52</v>
      </c>
      <c r="L4329" s="56"/>
      <c r="M4329" s="56" t="str">
        <f t="shared" si="134"/>
        <v>TB_IFM_EMP_DIST_LOG.DIST_SEQ</v>
      </c>
      <c r="N4329" s="54" t="str">
        <f t="shared" si="135"/>
        <v>사원배포이력^TB_IFM_EMP_DIST_LOG^배포일련번호^DIST_SEQ^Y^VARCHAR2^20^Y^</v>
      </c>
    </row>
    <row r="4330" spans="1:14" x14ac:dyDescent="0.25">
      <c r="A4330" s="56"/>
      <c r="B4330" s="56"/>
      <c r="C4330" s="56" t="s">
        <v>126</v>
      </c>
      <c r="D4330" s="56" t="s">
        <v>127</v>
      </c>
      <c r="E4330" s="56" t="s">
        <v>768</v>
      </c>
      <c r="F4330" s="56" t="s">
        <v>769</v>
      </c>
      <c r="G4330" s="56"/>
      <c r="H4330" s="56"/>
      <c r="I4330" s="56" t="s">
        <v>37</v>
      </c>
      <c r="J4330" s="56">
        <v>1</v>
      </c>
      <c r="K4330" s="56" t="s">
        <v>52</v>
      </c>
      <c r="L4330" s="56"/>
      <c r="M4330" s="56" t="str">
        <f t="shared" si="134"/>
        <v>TB_IFM_EMP_DIST_LOG.IF_DIV_CD</v>
      </c>
      <c r="N4330" s="54" t="str">
        <f t="shared" si="135"/>
        <v>사원배포이력^TB_IFM_EMP_DIST_LOG^IF구분코드^IF_DIV_CD^^VARCHAR2^1^Y^</v>
      </c>
    </row>
    <row r="4331" spans="1:14" x14ac:dyDescent="0.25">
      <c r="A4331" s="56"/>
      <c r="B4331" s="56"/>
      <c r="C4331" s="56" t="s">
        <v>126</v>
      </c>
      <c r="D4331" s="56" t="s">
        <v>127</v>
      </c>
      <c r="E4331" s="56" t="s">
        <v>472</v>
      </c>
      <c r="F4331" s="56" t="s">
        <v>64</v>
      </c>
      <c r="G4331" s="56"/>
      <c r="H4331" s="56"/>
      <c r="I4331" s="56" t="s">
        <v>37</v>
      </c>
      <c r="J4331" s="56">
        <v>10</v>
      </c>
      <c r="K4331" s="56"/>
      <c r="L4331" s="56"/>
      <c r="M4331" s="56" t="str">
        <f t="shared" si="134"/>
        <v>TB_IFM_EMP_DIST_LOG.SHOP_CD</v>
      </c>
      <c r="N4331" s="54" t="str">
        <f t="shared" si="135"/>
        <v>사원배포이력^TB_IFM_EMP_DIST_LOG^매장코드^SHOP_CD^^VARCHAR2^10^^</v>
      </c>
    </row>
    <row r="4332" spans="1:14" x14ac:dyDescent="0.25">
      <c r="A4332" s="56"/>
      <c r="B4332" s="56"/>
      <c r="C4332" s="56" t="s">
        <v>126</v>
      </c>
      <c r="D4332" s="56" t="s">
        <v>127</v>
      </c>
      <c r="E4332" s="56" t="s">
        <v>1474</v>
      </c>
      <c r="F4332" s="56" t="s">
        <v>1475</v>
      </c>
      <c r="G4332" s="56"/>
      <c r="H4332" s="56"/>
      <c r="I4332" s="56" t="s">
        <v>37</v>
      </c>
      <c r="J4332" s="56">
        <v>20</v>
      </c>
      <c r="K4332" s="56"/>
      <c r="L4332" s="56"/>
      <c r="M4332" s="56" t="str">
        <f t="shared" si="134"/>
        <v>TB_IFM_EMP_DIST_LOG.EMP_NO</v>
      </c>
      <c r="N4332" s="54" t="str">
        <f t="shared" si="135"/>
        <v>사원배포이력^TB_IFM_EMP_DIST_LOG^사원번호^EMP_NO^^VARCHAR2^20^^</v>
      </c>
    </row>
    <row r="4333" spans="1:14" x14ac:dyDescent="0.25">
      <c r="A4333" s="56"/>
      <c r="B4333" s="56"/>
      <c r="C4333" s="56" t="s">
        <v>126</v>
      </c>
      <c r="D4333" s="56" t="s">
        <v>127</v>
      </c>
      <c r="E4333" s="56" t="s">
        <v>1476</v>
      </c>
      <c r="F4333" s="56" t="s">
        <v>1477</v>
      </c>
      <c r="G4333" s="56"/>
      <c r="H4333" s="56"/>
      <c r="I4333" s="56" t="s">
        <v>37</v>
      </c>
      <c r="J4333" s="56">
        <v>300</v>
      </c>
      <c r="K4333" s="56"/>
      <c r="L4333" s="56"/>
      <c r="M4333" s="56" t="str">
        <f t="shared" si="134"/>
        <v>TB_IFM_EMP_DIST_LOG.EMP_NM</v>
      </c>
      <c r="N4333" s="54" t="str">
        <f t="shared" si="135"/>
        <v>사원배포이력^TB_IFM_EMP_DIST_LOG^사원명^EMP_NM^^VARCHAR2^300^^</v>
      </c>
    </row>
    <row r="4334" spans="1:14" x14ac:dyDescent="0.25">
      <c r="A4334" s="56"/>
      <c r="B4334" s="56"/>
      <c r="C4334" s="56" t="s">
        <v>126</v>
      </c>
      <c r="D4334" s="56" t="s">
        <v>127</v>
      </c>
      <c r="E4334" s="56" t="s">
        <v>1486</v>
      </c>
      <c r="F4334" s="56" t="s">
        <v>1487</v>
      </c>
      <c r="G4334" s="56"/>
      <c r="H4334" s="56"/>
      <c r="I4334" s="56" t="s">
        <v>37</v>
      </c>
      <c r="J4334" s="56">
        <v>3</v>
      </c>
      <c r="K4334" s="56"/>
      <c r="L4334" s="56"/>
      <c r="M4334" s="56" t="str">
        <f t="shared" si="134"/>
        <v>TB_IFM_EMP_DIST_LOG.WORK_TP_CD</v>
      </c>
      <c r="N4334" s="54" t="str">
        <f t="shared" si="135"/>
        <v>사원배포이력^TB_IFM_EMP_DIST_LOG^근무유형코드^WORK_TP_CD^^VARCHAR2^3^^</v>
      </c>
    </row>
    <row r="4335" spans="1:14" x14ac:dyDescent="0.25">
      <c r="A4335" s="56"/>
      <c r="B4335" s="56"/>
      <c r="C4335" s="56" t="s">
        <v>126</v>
      </c>
      <c r="D4335" s="56" t="s">
        <v>127</v>
      </c>
      <c r="E4335" s="56" t="s">
        <v>1478</v>
      </c>
      <c r="F4335" s="56" t="s">
        <v>1479</v>
      </c>
      <c r="G4335" s="56"/>
      <c r="H4335" s="56"/>
      <c r="I4335" s="56" t="s">
        <v>37</v>
      </c>
      <c r="J4335" s="56">
        <v>20</v>
      </c>
      <c r="K4335" s="56"/>
      <c r="L4335" s="56"/>
      <c r="M4335" s="56" t="str">
        <f t="shared" si="134"/>
        <v>TB_IFM_EMP_DIST_LOG.EMP_CARD_NO</v>
      </c>
      <c r="N4335" s="54" t="str">
        <f t="shared" si="135"/>
        <v>사원배포이력^TB_IFM_EMP_DIST_LOG^사원카드번호^EMP_CARD_NO^^VARCHAR2^20^^</v>
      </c>
    </row>
    <row r="4336" spans="1:14" x14ac:dyDescent="0.25">
      <c r="A4336" s="56"/>
      <c r="B4336" s="56"/>
      <c r="C4336" s="56" t="s">
        <v>126</v>
      </c>
      <c r="D4336" s="56" t="s">
        <v>127</v>
      </c>
      <c r="E4336" s="56" t="s">
        <v>53</v>
      </c>
      <c r="F4336" s="56" t="s">
        <v>54</v>
      </c>
      <c r="G4336" s="56"/>
      <c r="H4336" s="56"/>
      <c r="I4336" s="56" t="s">
        <v>37</v>
      </c>
      <c r="J4336" s="56">
        <v>14</v>
      </c>
      <c r="K4336" s="56"/>
      <c r="L4336" s="56"/>
      <c r="M4336" s="56" t="str">
        <f t="shared" si="134"/>
        <v>TB_IFM_EMP_DIST_LOG.REG_DTM</v>
      </c>
      <c r="N4336" s="54" t="str">
        <f t="shared" si="135"/>
        <v>사원배포이력^TB_IFM_EMP_DIST_LOG^등록일시^REG_DTM^^VARCHAR2^14^^</v>
      </c>
    </row>
    <row r="4337" spans="1:14" x14ac:dyDescent="0.25">
      <c r="A4337" s="56"/>
      <c r="B4337" s="56"/>
      <c r="C4337" s="56" t="s">
        <v>126</v>
      </c>
      <c r="D4337" s="56" t="s">
        <v>127</v>
      </c>
      <c r="E4337" s="56" t="s">
        <v>55</v>
      </c>
      <c r="F4337" s="56" t="s">
        <v>56</v>
      </c>
      <c r="G4337" s="56"/>
      <c r="H4337" s="56"/>
      <c r="I4337" s="56" t="s">
        <v>37</v>
      </c>
      <c r="J4337" s="56">
        <v>32</v>
      </c>
      <c r="K4337" s="56"/>
      <c r="L4337" s="56"/>
      <c r="M4337" s="56" t="str">
        <f t="shared" ref="M4337:M4400" si="136">CONCATENATE(D4337,".",F4337)</f>
        <v>TB_IFM_EMP_DIST_LOG.REGR_ID</v>
      </c>
      <c r="N4337" s="54" t="str">
        <f t="shared" si="135"/>
        <v>사원배포이력^TB_IFM_EMP_DIST_LOG^등록자ID^REGR_ID^^VARCHAR2^32^^</v>
      </c>
    </row>
    <row r="4338" spans="1:14" x14ac:dyDescent="0.25">
      <c r="A4338" s="56"/>
      <c r="B4338" s="56"/>
      <c r="C4338" s="56" t="s">
        <v>122</v>
      </c>
      <c r="D4338" s="56" t="s">
        <v>123</v>
      </c>
      <c r="E4338" s="56" t="s">
        <v>3255</v>
      </c>
      <c r="F4338" s="56" t="s">
        <v>3256</v>
      </c>
      <c r="G4338" s="56" t="s">
        <v>52</v>
      </c>
      <c r="H4338" s="56"/>
      <c r="I4338" s="56" t="s">
        <v>37</v>
      </c>
      <c r="J4338" s="56">
        <v>20</v>
      </c>
      <c r="K4338" s="56" t="s">
        <v>52</v>
      </c>
      <c r="L4338" s="56"/>
      <c r="M4338" s="56" t="str">
        <f t="shared" si="136"/>
        <v>TB_IFM_DOW_ACCT_DIST_LOG.DIST_SEQ</v>
      </c>
      <c r="N4338" s="54" t="str">
        <f t="shared" si="135"/>
        <v>입출금계정배포이력^TB_IFM_DOW_ACCT_DIST_LOG^배포일련번호^DIST_SEQ^Y^VARCHAR2^20^Y^</v>
      </c>
    </row>
    <row r="4339" spans="1:14" x14ac:dyDescent="0.25">
      <c r="A4339" s="56"/>
      <c r="B4339" s="56"/>
      <c r="C4339" s="56" t="s">
        <v>122</v>
      </c>
      <c r="D4339" s="56" t="s">
        <v>123</v>
      </c>
      <c r="E4339" s="56" t="s">
        <v>768</v>
      </c>
      <c r="F4339" s="56" t="s">
        <v>769</v>
      </c>
      <c r="G4339" s="56"/>
      <c r="H4339" s="56"/>
      <c r="I4339" s="56" t="s">
        <v>37</v>
      </c>
      <c r="J4339" s="56">
        <v>1</v>
      </c>
      <c r="K4339" s="56" t="s">
        <v>52</v>
      </c>
      <c r="L4339" s="56"/>
      <c r="M4339" s="56" t="str">
        <f t="shared" si="136"/>
        <v>TB_IFM_DOW_ACCT_DIST_LOG.IF_DIV_CD</v>
      </c>
      <c r="N4339" s="54" t="str">
        <f t="shared" si="135"/>
        <v>입출금계정배포이력^TB_IFM_DOW_ACCT_DIST_LOG^IF구분코드^IF_DIV_CD^^VARCHAR2^1^Y^</v>
      </c>
    </row>
    <row r="4340" spans="1:14" x14ac:dyDescent="0.25">
      <c r="A4340" s="56"/>
      <c r="B4340" s="56"/>
      <c r="C4340" s="56" t="s">
        <v>122</v>
      </c>
      <c r="D4340" s="56" t="s">
        <v>123</v>
      </c>
      <c r="E4340" s="56" t="s">
        <v>472</v>
      </c>
      <c r="F4340" s="56" t="s">
        <v>64</v>
      </c>
      <c r="G4340" s="56"/>
      <c r="H4340" s="56"/>
      <c r="I4340" s="56" t="s">
        <v>37</v>
      </c>
      <c r="J4340" s="56">
        <v>10</v>
      </c>
      <c r="K4340" s="56"/>
      <c r="L4340" s="56"/>
      <c r="M4340" s="56" t="str">
        <f t="shared" si="136"/>
        <v>TB_IFM_DOW_ACCT_DIST_LOG.SHOP_CD</v>
      </c>
      <c r="N4340" s="54" t="str">
        <f t="shared" si="135"/>
        <v>입출금계정배포이력^TB_IFM_DOW_ACCT_DIST_LOG^매장코드^SHOP_CD^^VARCHAR2^10^^</v>
      </c>
    </row>
    <row r="4341" spans="1:14" x14ac:dyDescent="0.25">
      <c r="A4341" s="56"/>
      <c r="B4341" s="56"/>
      <c r="C4341" s="56" t="s">
        <v>122</v>
      </c>
      <c r="D4341" s="56" t="s">
        <v>123</v>
      </c>
      <c r="E4341" s="56" t="s">
        <v>1507</v>
      </c>
      <c r="F4341" s="56" t="s">
        <v>1508</v>
      </c>
      <c r="G4341" s="56"/>
      <c r="H4341" s="56"/>
      <c r="I4341" s="56" t="s">
        <v>37</v>
      </c>
      <c r="J4341" s="56">
        <v>3</v>
      </c>
      <c r="K4341" s="56"/>
      <c r="L4341" s="56"/>
      <c r="M4341" s="56" t="str">
        <f t="shared" si="136"/>
        <v>TB_IFM_DOW_ACCT_DIST_LOG.DOW_DIV_CD</v>
      </c>
      <c r="N4341" s="54" t="str">
        <f t="shared" si="135"/>
        <v>입출금계정배포이력^TB_IFM_DOW_ACCT_DIST_LOG^입출금구분코드^DOW_DIV_CD^^VARCHAR2^3^^</v>
      </c>
    </row>
    <row r="4342" spans="1:14" x14ac:dyDescent="0.25">
      <c r="A4342" s="56"/>
      <c r="B4342" s="56"/>
      <c r="C4342" s="56" t="s">
        <v>122</v>
      </c>
      <c r="D4342" s="56" t="s">
        <v>123</v>
      </c>
      <c r="E4342" s="56" t="s">
        <v>1509</v>
      </c>
      <c r="F4342" s="56" t="s">
        <v>1510</v>
      </c>
      <c r="G4342" s="56"/>
      <c r="H4342" s="56"/>
      <c r="I4342" s="56" t="s">
        <v>37</v>
      </c>
      <c r="J4342" s="56">
        <v>3</v>
      </c>
      <c r="K4342" s="56"/>
      <c r="L4342" s="56"/>
      <c r="M4342" s="56" t="str">
        <f t="shared" si="136"/>
        <v>TB_IFM_DOW_ACCT_DIST_LOG.DOW_CD</v>
      </c>
      <c r="N4342" s="54" t="str">
        <f t="shared" si="135"/>
        <v>입출금계정배포이력^TB_IFM_DOW_ACCT_DIST_LOG^입출금코드^DOW_CD^^VARCHAR2^3^^</v>
      </c>
    </row>
    <row r="4343" spans="1:14" x14ac:dyDescent="0.25">
      <c r="A4343" s="56"/>
      <c r="B4343" s="56"/>
      <c r="C4343" s="56" t="s">
        <v>122</v>
      </c>
      <c r="D4343" s="56" t="s">
        <v>123</v>
      </c>
      <c r="E4343" s="56" t="s">
        <v>1511</v>
      </c>
      <c r="F4343" s="56" t="s">
        <v>1512</v>
      </c>
      <c r="G4343" s="56"/>
      <c r="H4343" s="56"/>
      <c r="I4343" s="56" t="s">
        <v>37</v>
      </c>
      <c r="J4343" s="56">
        <v>300</v>
      </c>
      <c r="K4343" s="56"/>
      <c r="L4343" s="56"/>
      <c r="M4343" s="56" t="str">
        <f t="shared" si="136"/>
        <v>TB_IFM_DOW_ACCT_DIST_LOG.DOW_NM</v>
      </c>
      <c r="N4343" s="54" t="str">
        <f t="shared" si="135"/>
        <v>입출금계정배포이력^TB_IFM_DOW_ACCT_DIST_LOG^입출금명^DOW_NM^^VARCHAR2^300^^</v>
      </c>
    </row>
    <row r="4344" spans="1:14" x14ac:dyDescent="0.25">
      <c r="A4344" s="56"/>
      <c r="B4344" s="56"/>
      <c r="C4344" s="56" t="s">
        <v>122</v>
      </c>
      <c r="D4344" s="56" t="s">
        <v>123</v>
      </c>
      <c r="E4344" s="56" t="s">
        <v>53</v>
      </c>
      <c r="F4344" s="56" t="s">
        <v>54</v>
      </c>
      <c r="G4344" s="56"/>
      <c r="H4344" s="56"/>
      <c r="I4344" s="56" t="s">
        <v>37</v>
      </c>
      <c r="J4344" s="56">
        <v>14</v>
      </c>
      <c r="K4344" s="56"/>
      <c r="L4344" s="56"/>
      <c r="M4344" s="56" t="str">
        <f t="shared" si="136"/>
        <v>TB_IFM_DOW_ACCT_DIST_LOG.REG_DTM</v>
      </c>
      <c r="N4344" s="54" t="str">
        <f t="shared" si="135"/>
        <v>입출금계정배포이력^TB_IFM_DOW_ACCT_DIST_LOG^등록일시^REG_DTM^^VARCHAR2^14^^</v>
      </c>
    </row>
    <row r="4345" spans="1:14" x14ac:dyDescent="0.25">
      <c r="A4345" s="56"/>
      <c r="B4345" s="56"/>
      <c r="C4345" s="56" t="s">
        <v>122</v>
      </c>
      <c r="D4345" s="56" t="s">
        <v>123</v>
      </c>
      <c r="E4345" s="56" t="s">
        <v>55</v>
      </c>
      <c r="F4345" s="56" t="s">
        <v>56</v>
      </c>
      <c r="G4345" s="56"/>
      <c r="H4345" s="56"/>
      <c r="I4345" s="56" t="s">
        <v>37</v>
      </c>
      <c r="J4345" s="56">
        <v>32</v>
      </c>
      <c r="K4345" s="56"/>
      <c r="L4345" s="56"/>
      <c r="M4345" s="56" t="str">
        <f t="shared" si="136"/>
        <v>TB_IFM_DOW_ACCT_DIST_LOG.REGR_ID</v>
      </c>
      <c r="N4345" s="54" t="str">
        <f t="shared" si="135"/>
        <v>입출금계정배포이력^TB_IFM_DOW_ACCT_DIST_LOG^등록자ID^REGR_ID^^VARCHAR2^32^^</v>
      </c>
    </row>
    <row r="4346" spans="1:14" x14ac:dyDescent="0.25">
      <c r="A4346" s="56"/>
      <c r="B4346" s="56"/>
      <c r="C4346" s="56" t="s">
        <v>116</v>
      </c>
      <c r="D4346" s="56" t="s">
        <v>117</v>
      </c>
      <c r="E4346" s="56" t="s">
        <v>3255</v>
      </c>
      <c r="F4346" s="56" t="s">
        <v>3256</v>
      </c>
      <c r="G4346" s="56" t="s">
        <v>52</v>
      </c>
      <c r="H4346" s="56"/>
      <c r="I4346" s="56" t="s">
        <v>37</v>
      </c>
      <c r="J4346" s="56">
        <v>20</v>
      </c>
      <c r="K4346" s="56" t="s">
        <v>52</v>
      </c>
      <c r="L4346" s="56"/>
      <c r="M4346" s="56" t="str">
        <f t="shared" si="136"/>
        <v>TB_IFM_SHOKEY_GRP_DIST_LOG.DIST_SEQ</v>
      </c>
      <c r="N4346" s="54" t="str">
        <f t="shared" si="135"/>
        <v>지정키그룹배포이력^TB_IFM_SHOKEY_GRP_DIST_LOG^배포일련번호^DIST_SEQ^Y^VARCHAR2^20^Y^</v>
      </c>
    </row>
    <row r="4347" spans="1:14" x14ac:dyDescent="0.25">
      <c r="A4347" s="56"/>
      <c r="B4347" s="56"/>
      <c r="C4347" s="56" t="s">
        <v>116</v>
      </c>
      <c r="D4347" s="56" t="s">
        <v>117</v>
      </c>
      <c r="E4347" s="56" t="s">
        <v>768</v>
      </c>
      <c r="F4347" s="56" t="s">
        <v>769</v>
      </c>
      <c r="G4347" s="56"/>
      <c r="H4347" s="56"/>
      <c r="I4347" s="56" t="s">
        <v>37</v>
      </c>
      <c r="J4347" s="56">
        <v>1</v>
      </c>
      <c r="K4347" s="56" t="s">
        <v>52</v>
      </c>
      <c r="L4347" s="56"/>
      <c r="M4347" s="56" t="str">
        <f t="shared" si="136"/>
        <v>TB_IFM_SHOKEY_GRP_DIST_LOG.IF_DIV_CD</v>
      </c>
      <c r="N4347" s="54" t="str">
        <f t="shared" si="135"/>
        <v>지정키그룹배포이력^TB_IFM_SHOKEY_GRP_DIST_LOG^IF구분코드^IF_DIV_CD^^VARCHAR2^1^Y^</v>
      </c>
    </row>
    <row r="4348" spans="1:14" x14ac:dyDescent="0.25">
      <c r="A4348" s="56"/>
      <c r="B4348" s="56"/>
      <c r="C4348" s="56" t="s">
        <v>116</v>
      </c>
      <c r="D4348" s="56" t="s">
        <v>117</v>
      </c>
      <c r="E4348" s="56" t="s">
        <v>472</v>
      </c>
      <c r="F4348" s="56" t="s">
        <v>64</v>
      </c>
      <c r="G4348" s="56"/>
      <c r="H4348" s="56"/>
      <c r="I4348" s="56" t="s">
        <v>37</v>
      </c>
      <c r="J4348" s="56">
        <v>10</v>
      </c>
      <c r="K4348" s="56"/>
      <c r="L4348" s="56"/>
      <c r="M4348" s="56" t="str">
        <f t="shared" si="136"/>
        <v>TB_IFM_SHOKEY_GRP_DIST_LOG.SHOP_CD</v>
      </c>
      <c r="N4348" s="54" t="str">
        <f t="shared" si="135"/>
        <v>지정키그룹배포이력^TB_IFM_SHOKEY_GRP_DIST_LOG^매장코드^SHOP_CD^^VARCHAR2^10^^</v>
      </c>
    </row>
    <row r="4349" spans="1:14" x14ac:dyDescent="0.25">
      <c r="A4349" s="56"/>
      <c r="B4349" s="56"/>
      <c r="C4349" s="56" t="s">
        <v>116</v>
      </c>
      <c r="D4349" s="56" t="s">
        <v>117</v>
      </c>
      <c r="E4349" s="56" t="s">
        <v>1571</v>
      </c>
      <c r="F4349" s="56" t="s">
        <v>1572</v>
      </c>
      <c r="G4349" s="56"/>
      <c r="H4349" s="56"/>
      <c r="I4349" s="56" t="s">
        <v>37</v>
      </c>
      <c r="J4349" s="56">
        <v>2</v>
      </c>
      <c r="K4349" s="56"/>
      <c r="L4349" s="56"/>
      <c r="M4349" s="56" t="str">
        <f t="shared" si="136"/>
        <v>TB_IFM_SHOKEY_GRP_DIST_LOG.SHOKEY_GRP_CD</v>
      </c>
      <c r="N4349" s="54" t="str">
        <f t="shared" si="135"/>
        <v>지정키그룹배포이력^TB_IFM_SHOKEY_GRP_DIST_LOG^지정키그룹코드^SHOKEY_GRP_CD^^VARCHAR2^2^^</v>
      </c>
    </row>
    <row r="4350" spans="1:14" x14ac:dyDescent="0.25">
      <c r="A4350" s="56"/>
      <c r="B4350" s="56"/>
      <c r="C4350" s="56" t="s">
        <v>116</v>
      </c>
      <c r="D4350" s="56" t="s">
        <v>117</v>
      </c>
      <c r="E4350" s="56" t="s">
        <v>1575</v>
      </c>
      <c r="F4350" s="56" t="s">
        <v>1576</v>
      </c>
      <c r="G4350" s="56"/>
      <c r="H4350" s="56"/>
      <c r="I4350" s="56" t="s">
        <v>37</v>
      </c>
      <c r="J4350" s="56">
        <v>300</v>
      </c>
      <c r="K4350" s="56"/>
      <c r="L4350" s="56"/>
      <c r="M4350" s="56" t="str">
        <f t="shared" si="136"/>
        <v>TB_IFM_SHOKEY_GRP_DIST_LOG.SHOKEY_GRP_NM</v>
      </c>
      <c r="N4350" s="54" t="str">
        <f t="shared" si="135"/>
        <v>지정키그룹배포이력^TB_IFM_SHOKEY_GRP_DIST_LOG^지정키그룹명^SHOKEY_GRP_NM^^VARCHAR2^300^^</v>
      </c>
    </row>
    <row r="4351" spans="1:14" x14ac:dyDescent="0.25">
      <c r="A4351" s="56"/>
      <c r="B4351" s="56"/>
      <c r="C4351" s="56" t="s">
        <v>116</v>
      </c>
      <c r="D4351" s="56" t="s">
        <v>117</v>
      </c>
      <c r="E4351" s="56" t="s">
        <v>53</v>
      </c>
      <c r="F4351" s="56" t="s">
        <v>54</v>
      </c>
      <c r="G4351" s="56"/>
      <c r="H4351" s="56"/>
      <c r="I4351" s="56" t="s">
        <v>37</v>
      </c>
      <c r="J4351" s="56">
        <v>14</v>
      </c>
      <c r="K4351" s="56"/>
      <c r="L4351" s="56"/>
      <c r="M4351" s="56" t="str">
        <f t="shared" si="136"/>
        <v>TB_IFM_SHOKEY_GRP_DIST_LOG.REG_DTM</v>
      </c>
      <c r="N4351" s="54" t="str">
        <f t="shared" si="135"/>
        <v>지정키그룹배포이력^TB_IFM_SHOKEY_GRP_DIST_LOG^등록일시^REG_DTM^^VARCHAR2^14^^</v>
      </c>
    </row>
    <row r="4352" spans="1:14" x14ac:dyDescent="0.25">
      <c r="A4352" s="56"/>
      <c r="B4352" s="56"/>
      <c r="C4352" s="56" t="s">
        <v>116</v>
      </c>
      <c r="D4352" s="56" t="s">
        <v>117</v>
      </c>
      <c r="E4352" s="56" t="s">
        <v>55</v>
      </c>
      <c r="F4352" s="56" t="s">
        <v>56</v>
      </c>
      <c r="G4352" s="56"/>
      <c r="H4352" s="56"/>
      <c r="I4352" s="56" t="s">
        <v>37</v>
      </c>
      <c r="J4352" s="56">
        <v>32</v>
      </c>
      <c r="K4352" s="56"/>
      <c r="L4352" s="56"/>
      <c r="M4352" s="56" t="str">
        <f t="shared" si="136"/>
        <v>TB_IFM_SHOKEY_GRP_DIST_LOG.REGR_ID</v>
      </c>
      <c r="N4352" s="54" t="str">
        <f t="shared" si="135"/>
        <v>지정키그룹배포이력^TB_IFM_SHOKEY_GRP_DIST_LOG^등록자ID^REGR_ID^^VARCHAR2^32^^</v>
      </c>
    </row>
    <row r="4353" spans="1:14" x14ac:dyDescent="0.25">
      <c r="A4353" s="56"/>
      <c r="B4353" s="56"/>
      <c r="C4353" s="56" t="s">
        <v>118</v>
      </c>
      <c r="D4353" s="56" t="s">
        <v>119</v>
      </c>
      <c r="E4353" s="56" t="s">
        <v>3255</v>
      </c>
      <c r="F4353" s="56" t="s">
        <v>3256</v>
      </c>
      <c r="G4353" s="56" t="s">
        <v>52</v>
      </c>
      <c r="H4353" s="56"/>
      <c r="I4353" s="56" t="s">
        <v>37</v>
      </c>
      <c r="J4353" s="56">
        <v>20</v>
      </c>
      <c r="K4353" s="56" t="s">
        <v>52</v>
      </c>
      <c r="L4353" s="56"/>
      <c r="M4353" s="56" t="str">
        <f t="shared" si="136"/>
        <v>TB_IFM_SHOKEY_DIST_LOG.DIST_SEQ</v>
      </c>
      <c r="N4353" s="54" t="str">
        <f t="shared" si="135"/>
        <v>지정키배포이력^TB_IFM_SHOKEY_DIST_LOG^배포일련번호^DIST_SEQ^Y^VARCHAR2^20^Y^</v>
      </c>
    </row>
    <row r="4354" spans="1:14" x14ac:dyDescent="0.25">
      <c r="A4354" s="56"/>
      <c r="B4354" s="56"/>
      <c r="C4354" s="56" t="s">
        <v>118</v>
      </c>
      <c r="D4354" s="56" t="s">
        <v>119</v>
      </c>
      <c r="E4354" s="56" t="s">
        <v>768</v>
      </c>
      <c r="F4354" s="56" t="s">
        <v>769</v>
      </c>
      <c r="G4354" s="56"/>
      <c r="H4354" s="56"/>
      <c r="I4354" s="56" t="s">
        <v>37</v>
      </c>
      <c r="J4354" s="56">
        <v>1</v>
      </c>
      <c r="K4354" s="56" t="s">
        <v>52</v>
      </c>
      <c r="L4354" s="56"/>
      <c r="M4354" s="56" t="str">
        <f t="shared" si="136"/>
        <v>TB_IFM_SHOKEY_DIST_LOG.IF_DIV_CD</v>
      </c>
      <c r="N4354" s="54" t="str">
        <f t="shared" si="135"/>
        <v>지정키배포이력^TB_IFM_SHOKEY_DIST_LOG^IF구분코드^IF_DIV_CD^^VARCHAR2^1^Y^</v>
      </c>
    </row>
    <row r="4355" spans="1:14" x14ac:dyDescent="0.25">
      <c r="A4355" s="56"/>
      <c r="B4355" s="56"/>
      <c r="C4355" s="56" t="s">
        <v>118</v>
      </c>
      <c r="D4355" s="56" t="s">
        <v>119</v>
      </c>
      <c r="E4355" s="56" t="s">
        <v>472</v>
      </c>
      <c r="F4355" s="56" t="s">
        <v>64</v>
      </c>
      <c r="G4355" s="56"/>
      <c r="H4355" s="56"/>
      <c r="I4355" s="56" t="s">
        <v>37</v>
      </c>
      <c r="J4355" s="56">
        <v>10</v>
      </c>
      <c r="K4355" s="56"/>
      <c r="L4355" s="56"/>
      <c r="M4355" s="56" t="str">
        <f t="shared" si="136"/>
        <v>TB_IFM_SHOKEY_DIST_LOG.SHOP_CD</v>
      </c>
      <c r="N4355" s="54" t="str">
        <f t="shared" ref="N4355:N4418" si="137">SUBSTITUTE(CONCATENATE(C4355,"^",D4355,"^",E4355,"^",F4355,"^",G4355,"^",I4355,"^",J4355,"^",K4355,"^",TRIM(L4355)),"~","-")</f>
        <v>지정키배포이력^TB_IFM_SHOKEY_DIST_LOG^매장코드^SHOP_CD^^VARCHAR2^10^^</v>
      </c>
    </row>
    <row r="4356" spans="1:14" x14ac:dyDescent="0.25">
      <c r="A4356" s="56"/>
      <c r="B4356" s="56"/>
      <c r="C4356" s="56" t="s">
        <v>118</v>
      </c>
      <c r="D4356" s="56" t="s">
        <v>119</v>
      </c>
      <c r="E4356" s="56" t="s">
        <v>1571</v>
      </c>
      <c r="F4356" s="56" t="s">
        <v>1572</v>
      </c>
      <c r="G4356" s="56"/>
      <c r="H4356" s="56"/>
      <c r="I4356" s="56" t="s">
        <v>37</v>
      </c>
      <c r="J4356" s="56">
        <v>2</v>
      </c>
      <c r="K4356" s="56"/>
      <c r="L4356" s="56"/>
      <c r="M4356" s="56" t="str">
        <f t="shared" si="136"/>
        <v>TB_IFM_SHOKEY_DIST_LOG.SHOKEY_GRP_CD</v>
      </c>
      <c r="N4356" s="54" t="str">
        <f t="shared" si="137"/>
        <v>지정키배포이력^TB_IFM_SHOKEY_DIST_LOG^지정키그룹코드^SHOKEY_GRP_CD^^VARCHAR2^2^^</v>
      </c>
    </row>
    <row r="4357" spans="1:14" x14ac:dyDescent="0.25">
      <c r="A4357" s="56"/>
      <c r="B4357" s="56"/>
      <c r="C4357" s="56" t="s">
        <v>118</v>
      </c>
      <c r="D4357" s="56" t="s">
        <v>119</v>
      </c>
      <c r="E4357" s="56" t="s">
        <v>1573</v>
      </c>
      <c r="F4357" s="56" t="s">
        <v>1574</v>
      </c>
      <c r="G4357" s="56"/>
      <c r="H4357" s="56"/>
      <c r="I4357" s="56" t="s">
        <v>37</v>
      </c>
      <c r="J4357" s="56">
        <v>3</v>
      </c>
      <c r="K4357" s="56"/>
      <c r="L4357" s="56"/>
      <c r="M4357" s="56" t="str">
        <f t="shared" si="136"/>
        <v>TB_IFM_SHOKEY_DIST_LOG.SHOKEY_CD</v>
      </c>
      <c r="N4357" s="54" t="str">
        <f t="shared" si="137"/>
        <v>지정키배포이력^TB_IFM_SHOKEY_DIST_LOG^지정키코드^SHOKEY_CD^^VARCHAR2^3^^</v>
      </c>
    </row>
    <row r="4358" spans="1:14" x14ac:dyDescent="0.25">
      <c r="A4358" s="56"/>
      <c r="B4358" s="56"/>
      <c r="C4358" s="56" t="s">
        <v>118</v>
      </c>
      <c r="D4358" s="56" t="s">
        <v>119</v>
      </c>
      <c r="E4358" s="56" t="s">
        <v>829</v>
      </c>
      <c r="F4358" s="56" t="s">
        <v>838</v>
      </c>
      <c r="G4358" s="56"/>
      <c r="H4358" s="56"/>
      <c r="I4358" s="56" t="s">
        <v>37</v>
      </c>
      <c r="J4358" s="56">
        <v>20</v>
      </c>
      <c r="K4358" s="56"/>
      <c r="L4358" s="56"/>
      <c r="M4358" s="56" t="str">
        <f t="shared" si="136"/>
        <v>TB_IFM_SHOKEY_DIST_LOG.ITEM_CD</v>
      </c>
      <c r="N4358" s="54" t="str">
        <f t="shared" si="137"/>
        <v>지정키배포이력^TB_IFM_SHOKEY_DIST_LOG^품목코드^ITEM_CD^^VARCHAR2^20^^</v>
      </c>
    </row>
    <row r="4359" spans="1:14" x14ac:dyDescent="0.25">
      <c r="A4359" s="56"/>
      <c r="B4359" s="56"/>
      <c r="C4359" s="56" t="s">
        <v>118</v>
      </c>
      <c r="D4359" s="56" t="s">
        <v>119</v>
      </c>
      <c r="E4359" s="56" t="s">
        <v>53</v>
      </c>
      <c r="F4359" s="56" t="s">
        <v>54</v>
      </c>
      <c r="G4359" s="56"/>
      <c r="H4359" s="56"/>
      <c r="I4359" s="56" t="s">
        <v>37</v>
      </c>
      <c r="J4359" s="56">
        <v>14</v>
      </c>
      <c r="K4359" s="56"/>
      <c r="L4359" s="56"/>
      <c r="M4359" s="56" t="str">
        <f t="shared" si="136"/>
        <v>TB_IFM_SHOKEY_DIST_LOG.REG_DTM</v>
      </c>
      <c r="N4359" s="54" t="str">
        <f t="shared" si="137"/>
        <v>지정키배포이력^TB_IFM_SHOKEY_DIST_LOG^등록일시^REG_DTM^^VARCHAR2^14^^</v>
      </c>
    </row>
    <row r="4360" spans="1:14" x14ac:dyDescent="0.25">
      <c r="A4360" s="56"/>
      <c r="B4360" s="56"/>
      <c r="C4360" s="56" t="s">
        <v>118</v>
      </c>
      <c r="D4360" s="56" t="s">
        <v>119</v>
      </c>
      <c r="E4360" s="56" t="s">
        <v>55</v>
      </c>
      <c r="F4360" s="56" t="s">
        <v>56</v>
      </c>
      <c r="G4360" s="56"/>
      <c r="H4360" s="56"/>
      <c r="I4360" s="56" t="s">
        <v>37</v>
      </c>
      <c r="J4360" s="56">
        <v>32</v>
      </c>
      <c r="K4360" s="56"/>
      <c r="L4360" s="56"/>
      <c r="M4360" s="56" t="str">
        <f t="shared" si="136"/>
        <v>TB_IFM_SHOKEY_DIST_LOG.REGR_ID</v>
      </c>
      <c r="N4360" s="54" t="str">
        <f t="shared" si="137"/>
        <v>지정키배포이력^TB_IFM_SHOKEY_DIST_LOG^등록자ID^REGR_ID^^VARCHAR2^32^^</v>
      </c>
    </row>
    <row r="4361" spans="1:14" x14ac:dyDescent="0.25">
      <c r="A4361" s="56"/>
      <c r="B4361" s="56"/>
      <c r="C4361" s="56" t="s">
        <v>1252</v>
      </c>
      <c r="D4361" s="56" t="s">
        <v>1253</v>
      </c>
      <c r="E4361" s="56" t="s">
        <v>2044</v>
      </c>
      <c r="F4361" s="56" t="s">
        <v>3279</v>
      </c>
      <c r="G4361" s="56" t="s">
        <v>52</v>
      </c>
      <c r="H4361" s="56"/>
      <c r="I4361" s="56" t="s">
        <v>3467</v>
      </c>
      <c r="J4361" s="56">
        <v>6</v>
      </c>
      <c r="K4361" s="56" t="s">
        <v>52</v>
      </c>
      <c r="L4361" s="56"/>
      <c r="M4361" s="56" t="str">
        <f t="shared" si="136"/>
        <v>P_CUSTOMER_ISSUECARD_NOTI.PROCDATE</v>
      </c>
      <c r="N4361" s="54" t="str">
        <f t="shared" si="137"/>
        <v>카드발급내역_NOTI^P_CUSTOMER_ISSUECARD_NOTI^처리일시^PROCDATE^Y^TIMESTAMP^6^Y^</v>
      </c>
    </row>
    <row r="4362" spans="1:14" x14ac:dyDescent="0.25">
      <c r="A4362" s="56"/>
      <c r="B4362" s="56"/>
      <c r="C4362" s="56" t="s">
        <v>1252</v>
      </c>
      <c r="D4362" s="56" t="s">
        <v>1253</v>
      </c>
      <c r="E4362" s="56" t="s">
        <v>3280</v>
      </c>
      <c r="F4362" s="56" t="s">
        <v>3281</v>
      </c>
      <c r="G4362" s="56" t="s">
        <v>52</v>
      </c>
      <c r="H4362" s="56"/>
      <c r="I4362" s="56" t="s">
        <v>37</v>
      </c>
      <c r="J4362" s="56">
        <v>1</v>
      </c>
      <c r="K4362" s="56" t="s">
        <v>52</v>
      </c>
      <c r="L4362" s="56"/>
      <c r="M4362" s="56" t="str">
        <f t="shared" si="136"/>
        <v>P_CUSTOMER_ISSUECARD_NOTI.EVT_TYPE</v>
      </c>
      <c r="N4362" s="54" t="str">
        <f t="shared" si="137"/>
        <v>카드발급내역_NOTI^P_CUSTOMER_ISSUECARD_NOTI^이벤트구분 (I:신규, U:수정, D:삭제)^EVT_TYPE^Y^VARCHAR2^1^Y^</v>
      </c>
    </row>
    <row r="4363" spans="1:14" x14ac:dyDescent="0.25">
      <c r="A4363" s="56"/>
      <c r="B4363" s="56"/>
      <c r="C4363" s="56" t="s">
        <v>1252</v>
      </c>
      <c r="D4363" s="56" t="s">
        <v>1253</v>
      </c>
      <c r="E4363" s="56" t="s">
        <v>3282</v>
      </c>
      <c r="F4363" s="56" t="s">
        <v>3283</v>
      </c>
      <c r="G4363" s="56" t="s">
        <v>52</v>
      </c>
      <c r="H4363" s="56"/>
      <c r="I4363" s="56" t="s">
        <v>37</v>
      </c>
      <c r="J4363" s="56">
        <v>50</v>
      </c>
      <c r="K4363" s="56" t="s">
        <v>52</v>
      </c>
      <c r="L4363" s="56"/>
      <c r="M4363" s="56" t="str">
        <f t="shared" si="136"/>
        <v>P_CUSTOMER_ISSUECARD_NOTI.SERVER_TYPE</v>
      </c>
      <c r="N4363" s="54" t="str">
        <f t="shared" si="137"/>
        <v>카드발급내역_NOTI^P_CUSTOMER_ISSUECARD_NOTI^서버구분^SERVER_TYPE^Y^VARCHAR2^50^Y^</v>
      </c>
    </row>
    <row r="4364" spans="1:14" x14ac:dyDescent="0.25">
      <c r="A4364" s="56"/>
      <c r="B4364" s="56"/>
      <c r="C4364" s="56" t="s">
        <v>1252</v>
      </c>
      <c r="D4364" s="56" t="s">
        <v>1253</v>
      </c>
      <c r="E4364" s="56" t="s">
        <v>1716</v>
      </c>
      <c r="F4364" s="56" t="s">
        <v>1717</v>
      </c>
      <c r="G4364" s="56" t="s">
        <v>52</v>
      </c>
      <c r="H4364" s="56"/>
      <c r="I4364" s="56" t="s">
        <v>37</v>
      </c>
      <c r="J4364" s="56">
        <v>1</v>
      </c>
      <c r="K4364" s="56" t="s">
        <v>52</v>
      </c>
      <c r="L4364" s="56"/>
      <c r="M4364" s="56" t="str">
        <f t="shared" si="136"/>
        <v>P_CUSTOMER_ISSUECARD_NOTI.PROC_YN</v>
      </c>
      <c r="N4364" s="54" t="str">
        <f t="shared" si="137"/>
        <v>카드발급내역_NOTI^P_CUSTOMER_ISSUECARD_NOTI^처리여부^PROC_YN^Y^VARCHAR2^1^Y^</v>
      </c>
    </row>
    <row r="4365" spans="1:14" x14ac:dyDescent="0.25">
      <c r="A4365" s="56"/>
      <c r="B4365" s="56"/>
      <c r="C4365" s="56" t="s">
        <v>1252</v>
      </c>
      <c r="D4365" s="56" t="s">
        <v>1253</v>
      </c>
      <c r="E4365" s="56" t="s">
        <v>3284</v>
      </c>
      <c r="F4365" s="56" t="s">
        <v>3285</v>
      </c>
      <c r="G4365" s="56" t="s">
        <v>52</v>
      </c>
      <c r="H4365" s="56"/>
      <c r="I4365" s="56" t="s">
        <v>37</v>
      </c>
      <c r="J4365" s="56">
        <v>20</v>
      </c>
      <c r="K4365" s="56" t="s">
        <v>52</v>
      </c>
      <c r="L4365" s="56"/>
      <c r="M4365" s="56" t="str">
        <f t="shared" si="136"/>
        <v>P_CUSTOMER_ISSUECARD_NOTI.CSTMR_ID</v>
      </c>
      <c r="N4365" s="54" t="str">
        <f t="shared" si="137"/>
        <v>카드발급내역_NOTI^P_CUSTOMER_ISSUECARD_NOTI^회원ID^CSTMR_ID^Y^VARCHAR2^20^Y^</v>
      </c>
    </row>
    <row r="4366" spans="1:14" x14ac:dyDescent="0.25">
      <c r="A4366" s="56"/>
      <c r="B4366" s="56"/>
      <c r="C4366" s="56" t="s">
        <v>1252</v>
      </c>
      <c r="D4366" s="56" t="s">
        <v>1253</v>
      </c>
      <c r="E4366" s="56" t="s">
        <v>3286</v>
      </c>
      <c r="F4366" s="56" t="s">
        <v>3287</v>
      </c>
      <c r="G4366" s="56"/>
      <c r="H4366" s="56"/>
      <c r="I4366" s="56" t="s">
        <v>110</v>
      </c>
      <c r="J4366" s="56">
        <v>4</v>
      </c>
      <c r="K4366" s="56" t="s">
        <v>52</v>
      </c>
      <c r="L4366" s="56"/>
      <c r="M4366" s="56" t="str">
        <f t="shared" si="136"/>
        <v>P_CUSTOMER_ISSUECARD_NOTI.SEQ</v>
      </c>
      <c r="N4366" s="54" t="str">
        <f t="shared" si="137"/>
        <v>카드발급내역_NOTI^P_CUSTOMER_ISSUECARD_NOTI^순번^SEQ^^NUMBER^4^Y^</v>
      </c>
    </row>
    <row r="4367" spans="1:14" x14ac:dyDescent="0.25">
      <c r="A4367" s="56"/>
      <c r="B4367" s="56"/>
      <c r="C4367" s="56" t="s">
        <v>1252</v>
      </c>
      <c r="D4367" s="56" t="s">
        <v>1253</v>
      </c>
      <c r="E4367" s="56" t="s">
        <v>3288</v>
      </c>
      <c r="F4367" s="56" t="s">
        <v>3289</v>
      </c>
      <c r="G4367" s="56"/>
      <c r="H4367" s="56"/>
      <c r="I4367" s="56" t="s">
        <v>37</v>
      </c>
      <c r="J4367" s="56">
        <v>20</v>
      </c>
      <c r="K4367" s="56"/>
      <c r="L4367" s="56"/>
      <c r="M4367" s="56" t="str">
        <f t="shared" si="136"/>
        <v>P_CUSTOMER_ISSUECARD_NOTI.CARDKIND_CD</v>
      </c>
      <c r="N4367" s="54" t="str">
        <f t="shared" si="137"/>
        <v>카드발급내역_NOTI^P_CUSTOMER_ISSUECARD_NOTI^카드종류^CARDKIND_CD^^VARCHAR2^20^^</v>
      </c>
    </row>
    <row r="4368" spans="1:14" x14ac:dyDescent="0.25">
      <c r="A4368" s="56"/>
      <c r="B4368" s="56"/>
      <c r="C4368" s="56" t="s">
        <v>1252</v>
      </c>
      <c r="D4368" s="56" t="s">
        <v>1253</v>
      </c>
      <c r="E4368" s="56" t="s">
        <v>442</v>
      </c>
      <c r="F4368" s="56" t="s">
        <v>3118</v>
      </c>
      <c r="G4368" s="56"/>
      <c r="H4368" s="56"/>
      <c r="I4368" s="56" t="s">
        <v>37</v>
      </c>
      <c r="J4368" s="56">
        <v>30</v>
      </c>
      <c r="K4368" s="56"/>
      <c r="L4368" s="56"/>
      <c r="M4368" s="56" t="str">
        <f t="shared" si="136"/>
        <v>P_CUSTOMER_ISSUECARD_NOTI.COOP_CARD_NO</v>
      </c>
      <c r="N4368" s="54" t="str">
        <f t="shared" si="137"/>
        <v>카드발급내역_NOTI^P_CUSTOMER_ISSUECARD_NOTI^카드번호^COOP_CARD_NO^^VARCHAR2^30^^</v>
      </c>
    </row>
    <row r="4369" spans="1:14" x14ac:dyDescent="0.25">
      <c r="A4369" s="56"/>
      <c r="B4369" s="56"/>
      <c r="C4369" s="56" t="s">
        <v>1252</v>
      </c>
      <c r="D4369" s="56" t="s">
        <v>1253</v>
      </c>
      <c r="E4369" s="56" t="s">
        <v>3290</v>
      </c>
      <c r="F4369" s="56" t="s">
        <v>3291</v>
      </c>
      <c r="G4369" s="56"/>
      <c r="H4369" s="56"/>
      <c r="I4369" s="56" t="s">
        <v>37</v>
      </c>
      <c r="J4369" s="56">
        <v>8</v>
      </c>
      <c r="K4369" s="56"/>
      <c r="L4369" s="56"/>
      <c r="M4369" s="56" t="str">
        <f t="shared" si="136"/>
        <v>P_CUSTOMER_ISSUECARD_NOTI.ISSUESTART_DATE</v>
      </c>
      <c r="N4369" s="54" t="str">
        <f t="shared" si="137"/>
        <v>카드발급내역_NOTI^P_CUSTOMER_ISSUECARD_NOTI^발급시작일^ISSUESTART_DATE^^VARCHAR2^8^^</v>
      </c>
    </row>
    <row r="4370" spans="1:14" x14ac:dyDescent="0.25">
      <c r="A4370" s="56"/>
      <c r="B4370" s="56"/>
      <c r="C4370" s="56" t="s">
        <v>1252</v>
      </c>
      <c r="D4370" s="56" t="s">
        <v>1253</v>
      </c>
      <c r="E4370" s="56" t="s">
        <v>3292</v>
      </c>
      <c r="F4370" s="56" t="s">
        <v>3293</v>
      </c>
      <c r="G4370" s="56"/>
      <c r="H4370" s="56"/>
      <c r="I4370" s="56" t="s">
        <v>37</v>
      </c>
      <c r="J4370" s="56">
        <v>8</v>
      </c>
      <c r="K4370" s="56"/>
      <c r="L4370" s="56"/>
      <c r="M4370" s="56" t="str">
        <f t="shared" si="136"/>
        <v>P_CUSTOMER_ISSUECARD_NOTI.ISSUEEND_DATE</v>
      </c>
      <c r="N4370" s="54" t="str">
        <f t="shared" si="137"/>
        <v>카드발급내역_NOTI^P_CUSTOMER_ISSUECARD_NOTI^발급종료일^ISSUEEND_DATE^^VARCHAR2^8^^</v>
      </c>
    </row>
    <row r="4371" spans="1:14" x14ac:dyDescent="0.25">
      <c r="A4371" s="56"/>
      <c r="B4371" s="56"/>
      <c r="C4371" s="56" t="s">
        <v>1252</v>
      </c>
      <c r="D4371" s="56" t="s">
        <v>1253</v>
      </c>
      <c r="E4371" s="56" t="s">
        <v>3294</v>
      </c>
      <c r="F4371" s="56" t="s">
        <v>3295</v>
      </c>
      <c r="G4371" s="56"/>
      <c r="H4371" s="56"/>
      <c r="I4371" s="56" t="s">
        <v>37</v>
      </c>
      <c r="J4371" s="56">
        <v>20</v>
      </c>
      <c r="K4371" s="56"/>
      <c r="L4371" s="56"/>
      <c r="M4371" s="56" t="str">
        <f t="shared" si="136"/>
        <v>P_CUSTOMER_ISSUECARD_NOTI.CARDSTATUS_CD</v>
      </c>
      <c r="N4371" s="54" t="str">
        <f t="shared" si="137"/>
        <v>카드발급내역_NOTI^P_CUSTOMER_ISSUECARD_NOTI^카드상태^CARDSTATUS_CD^^VARCHAR2^20^^</v>
      </c>
    </row>
    <row r="4372" spans="1:14" x14ac:dyDescent="0.25">
      <c r="A4372" s="56"/>
      <c r="B4372" s="56"/>
      <c r="C4372" s="56" t="s">
        <v>1252</v>
      </c>
      <c r="D4372" s="56" t="s">
        <v>1253</v>
      </c>
      <c r="E4372" s="56" t="s">
        <v>3296</v>
      </c>
      <c r="F4372" s="56" t="s">
        <v>3297</v>
      </c>
      <c r="G4372" s="56"/>
      <c r="H4372" s="56"/>
      <c r="I4372" s="56" t="s">
        <v>37</v>
      </c>
      <c r="J4372" s="56">
        <v>7</v>
      </c>
      <c r="K4372" s="56"/>
      <c r="L4372" s="56"/>
      <c r="M4372" s="56" t="str">
        <f t="shared" si="136"/>
        <v>P_CUSTOMER_ISSUECARD_NOTI.VALIDTHRU</v>
      </c>
      <c r="N4372" s="54" t="str">
        <f t="shared" si="137"/>
        <v>카드발급내역_NOTI^P_CUSTOMER_ISSUECARD_NOTI^유효년월^VALIDTHRU^^VARCHAR2^7^^</v>
      </c>
    </row>
    <row r="4373" spans="1:14" x14ac:dyDescent="0.25">
      <c r="A4373" s="56"/>
      <c r="B4373" s="56"/>
      <c r="C4373" s="56" t="s">
        <v>1252</v>
      </c>
      <c r="D4373" s="56" t="s">
        <v>1253</v>
      </c>
      <c r="E4373" s="56" t="s">
        <v>3298</v>
      </c>
      <c r="F4373" s="56" t="s">
        <v>443</v>
      </c>
      <c r="G4373" s="56"/>
      <c r="H4373" s="56"/>
      <c r="I4373" s="56" t="s">
        <v>37</v>
      </c>
      <c r="J4373" s="56">
        <v>20</v>
      </c>
      <c r="K4373" s="56"/>
      <c r="L4373" s="56"/>
      <c r="M4373" s="56" t="str">
        <f t="shared" si="136"/>
        <v>P_CUSTOMER_ISSUECARD_NOTI.CARD_NO</v>
      </c>
      <c r="N4373" s="54" t="str">
        <f t="shared" si="137"/>
        <v>카드발급내역_NOTI^P_CUSTOMER_ISSUECARD_NOTI^미샤카드번호^CARD_NO^^VARCHAR2^20^^</v>
      </c>
    </row>
    <row r="4374" spans="1:14" x14ac:dyDescent="0.25">
      <c r="A4374" s="56"/>
      <c r="B4374" s="56"/>
      <c r="C4374" s="56" t="s">
        <v>1252</v>
      </c>
      <c r="D4374" s="56" t="s">
        <v>1253</v>
      </c>
      <c r="E4374" s="56" t="s">
        <v>53</v>
      </c>
      <c r="F4374" s="56" t="s">
        <v>3299</v>
      </c>
      <c r="G4374" s="56"/>
      <c r="H4374" s="56"/>
      <c r="I4374" s="56" t="s">
        <v>3300</v>
      </c>
      <c r="J4374" s="56"/>
      <c r="K4374" s="56"/>
      <c r="L4374" s="56"/>
      <c r="M4374" s="56" t="str">
        <f t="shared" si="136"/>
        <v>P_CUSTOMER_ISSUECARD_NOTI.REGDATE</v>
      </c>
      <c r="N4374" s="54" t="str">
        <f t="shared" si="137"/>
        <v>카드발급내역_NOTI^P_CUSTOMER_ISSUECARD_NOTI^등록일시^REGDATE^^DATE^^^</v>
      </c>
    </row>
    <row r="4375" spans="1:14" x14ac:dyDescent="0.25">
      <c r="A4375" s="56"/>
      <c r="B4375" s="56"/>
      <c r="C4375" s="56" t="s">
        <v>1252</v>
      </c>
      <c r="D4375" s="56" t="s">
        <v>1253</v>
      </c>
      <c r="E4375" s="56" t="s">
        <v>55</v>
      </c>
      <c r="F4375" s="56" t="s">
        <v>3301</v>
      </c>
      <c r="G4375" s="56"/>
      <c r="H4375" s="56"/>
      <c r="I4375" s="56" t="s">
        <v>37</v>
      </c>
      <c r="J4375" s="56">
        <v>20</v>
      </c>
      <c r="K4375" s="56"/>
      <c r="L4375" s="56"/>
      <c r="M4375" s="56" t="str">
        <f t="shared" si="136"/>
        <v>P_CUSTOMER_ISSUECARD_NOTI.REGID</v>
      </c>
      <c r="N4375" s="54" t="str">
        <f t="shared" si="137"/>
        <v>카드발급내역_NOTI^P_CUSTOMER_ISSUECARD_NOTI^등록자ID^REGID^^VARCHAR2^20^^</v>
      </c>
    </row>
    <row r="4376" spans="1:14" x14ac:dyDescent="0.25">
      <c r="A4376" s="56"/>
      <c r="B4376" s="56"/>
      <c r="C4376" s="56" t="s">
        <v>1252</v>
      </c>
      <c r="D4376" s="56" t="s">
        <v>1253</v>
      </c>
      <c r="E4376" s="56" t="s">
        <v>57</v>
      </c>
      <c r="F4376" s="56" t="s">
        <v>3302</v>
      </c>
      <c r="G4376" s="56"/>
      <c r="H4376" s="56"/>
      <c r="I4376" s="56" t="s">
        <v>3300</v>
      </c>
      <c r="J4376" s="56"/>
      <c r="K4376" s="56"/>
      <c r="L4376" s="56"/>
      <c r="M4376" s="56" t="str">
        <f t="shared" si="136"/>
        <v>P_CUSTOMER_ISSUECARD_NOTI.CHGDATE</v>
      </c>
      <c r="N4376" s="54" t="str">
        <f t="shared" si="137"/>
        <v>카드발급내역_NOTI^P_CUSTOMER_ISSUECARD_NOTI^수정일시^CHGDATE^^DATE^^^</v>
      </c>
    </row>
    <row r="4377" spans="1:14" x14ac:dyDescent="0.25">
      <c r="A4377" s="56"/>
      <c r="B4377" s="56"/>
      <c r="C4377" s="56" t="s">
        <v>1252</v>
      </c>
      <c r="D4377" s="56" t="s">
        <v>1253</v>
      </c>
      <c r="E4377" s="56" t="s">
        <v>59</v>
      </c>
      <c r="F4377" s="56" t="s">
        <v>3303</v>
      </c>
      <c r="G4377" s="56"/>
      <c r="H4377" s="56"/>
      <c r="I4377" s="56" t="s">
        <v>37</v>
      </c>
      <c r="J4377" s="56">
        <v>20</v>
      </c>
      <c r="K4377" s="56"/>
      <c r="L4377" s="56"/>
      <c r="M4377" s="56" t="str">
        <f t="shared" si="136"/>
        <v>P_CUSTOMER_ISSUECARD_NOTI.CHGID</v>
      </c>
      <c r="N4377" s="54" t="str">
        <f t="shared" si="137"/>
        <v>카드발급내역_NOTI^P_CUSTOMER_ISSUECARD_NOTI^수정자ID^CHGID^^VARCHAR2^20^^</v>
      </c>
    </row>
    <row r="4378" spans="1:14" x14ac:dyDescent="0.25">
      <c r="A4378" s="56"/>
      <c r="B4378" s="56"/>
      <c r="C4378" s="56" t="s">
        <v>1252</v>
      </c>
      <c r="D4378" s="56" t="s">
        <v>1253</v>
      </c>
      <c r="E4378" s="56" t="s">
        <v>3305</v>
      </c>
      <c r="F4378" s="56" t="s">
        <v>3304</v>
      </c>
      <c r="G4378" s="56"/>
      <c r="H4378" s="56"/>
      <c r="I4378" s="56" t="s">
        <v>3305</v>
      </c>
      <c r="J4378" s="56"/>
      <c r="K4378" s="56"/>
      <c r="L4378" s="56"/>
      <c r="M4378" s="56" t="str">
        <f t="shared" si="136"/>
        <v>P_CUSTOMER_ISSUECARD_NOTI.RI</v>
      </c>
      <c r="N4378" s="54" t="str">
        <f t="shared" si="137"/>
        <v>카드발급내역_NOTI^P_CUSTOMER_ISSUECARD_NOTI^ROWID^RI^^ROWID^^^</v>
      </c>
    </row>
    <row r="4379" spans="1:14" x14ac:dyDescent="0.25">
      <c r="A4379" s="56"/>
      <c r="B4379" s="56"/>
      <c r="C4379" s="56" t="s">
        <v>1252</v>
      </c>
      <c r="D4379" s="56" t="s">
        <v>1253</v>
      </c>
      <c r="E4379" s="56" t="s">
        <v>3306</v>
      </c>
      <c r="F4379" s="56" t="s">
        <v>3307</v>
      </c>
      <c r="G4379" s="56"/>
      <c r="H4379" s="56"/>
      <c r="I4379" s="56" t="s">
        <v>37</v>
      </c>
      <c r="J4379" s="56">
        <v>30</v>
      </c>
      <c r="K4379" s="56"/>
      <c r="L4379" s="56"/>
      <c r="M4379" s="56" t="str">
        <f t="shared" si="136"/>
        <v>P_CUSTOMER_ISSUECARD_NOTI.USER_NAME</v>
      </c>
      <c r="N4379" s="54" t="str">
        <f t="shared" si="137"/>
        <v>카드발급내역_NOTI^P_CUSTOMER_ISSUECARD_NOTI^사용자_이름(오라클)^USER_NAME^^VARCHAR2^30^^</v>
      </c>
    </row>
    <row r="4380" spans="1:14" x14ac:dyDescent="0.25">
      <c r="A4380" s="56"/>
      <c r="B4380" s="56"/>
      <c r="C4380" s="56" t="s">
        <v>1252</v>
      </c>
      <c r="D4380" s="56" t="s">
        <v>1253</v>
      </c>
      <c r="E4380" s="56" t="s">
        <v>3308</v>
      </c>
      <c r="F4380" s="56" t="s">
        <v>3309</v>
      </c>
      <c r="G4380" s="56"/>
      <c r="H4380" s="56"/>
      <c r="I4380" s="56" t="s">
        <v>3467</v>
      </c>
      <c r="J4380" s="56">
        <v>8</v>
      </c>
      <c r="K4380" s="56"/>
      <c r="L4380" s="56"/>
      <c r="M4380" s="56" t="str">
        <f t="shared" si="136"/>
        <v>P_CUSTOMER_ISSUECARD_NOTI.PROCENDDATE</v>
      </c>
      <c r="N4380" s="54" t="str">
        <f t="shared" si="137"/>
        <v>카드발급내역_NOTI^P_CUSTOMER_ISSUECARD_NOTI^처리종료일^PROCENDDATE^^TIMESTAMP^8^^</v>
      </c>
    </row>
    <row r="4381" spans="1:14" x14ac:dyDescent="0.25">
      <c r="A4381" s="56"/>
      <c r="B4381" s="56"/>
      <c r="C4381" s="56" t="s">
        <v>132</v>
      </c>
      <c r="D4381" s="56" t="s">
        <v>133</v>
      </c>
      <c r="E4381" s="56" t="s">
        <v>3255</v>
      </c>
      <c r="F4381" s="56" t="s">
        <v>3256</v>
      </c>
      <c r="G4381" s="56" t="s">
        <v>52</v>
      </c>
      <c r="H4381" s="56"/>
      <c r="I4381" s="56" t="s">
        <v>37</v>
      </c>
      <c r="J4381" s="56">
        <v>20</v>
      </c>
      <c r="K4381" s="56" t="s">
        <v>52</v>
      </c>
      <c r="L4381" s="56"/>
      <c r="M4381" s="56" t="str">
        <f t="shared" si="136"/>
        <v>TB_IFM_CARD_PREFIX_DIST_LOG.DIST_SEQ</v>
      </c>
      <c r="N4381" s="54" t="str">
        <f t="shared" si="137"/>
        <v>카드프리픽스배포이력^TB_IFM_CARD_PREFIX_DIST_LOG^배포일련번호^DIST_SEQ^Y^VARCHAR2^20^Y^</v>
      </c>
    </row>
    <row r="4382" spans="1:14" x14ac:dyDescent="0.25">
      <c r="A4382" s="56"/>
      <c r="B4382" s="56"/>
      <c r="C4382" s="56" t="s">
        <v>132</v>
      </c>
      <c r="D4382" s="56" t="s">
        <v>133</v>
      </c>
      <c r="E4382" s="56" t="s">
        <v>768</v>
      </c>
      <c r="F4382" s="56" t="s">
        <v>769</v>
      </c>
      <c r="G4382" s="56"/>
      <c r="H4382" s="56"/>
      <c r="I4382" s="56" t="s">
        <v>37</v>
      </c>
      <c r="J4382" s="56">
        <v>1</v>
      </c>
      <c r="K4382" s="56" t="s">
        <v>52</v>
      </c>
      <c r="L4382" s="56"/>
      <c r="M4382" s="56" t="str">
        <f t="shared" si="136"/>
        <v>TB_IFM_CARD_PREFIX_DIST_LOG.IF_DIV_CD</v>
      </c>
      <c r="N4382" s="54" t="str">
        <f t="shared" si="137"/>
        <v>카드프리픽스배포이력^TB_IFM_CARD_PREFIX_DIST_LOG^IF구분코드^IF_DIV_CD^^VARCHAR2^1^Y^</v>
      </c>
    </row>
    <row r="4383" spans="1:14" x14ac:dyDescent="0.25">
      <c r="A4383" s="56"/>
      <c r="B4383" s="56"/>
      <c r="C4383" s="56" t="s">
        <v>132</v>
      </c>
      <c r="D4383" s="56" t="s">
        <v>133</v>
      </c>
      <c r="E4383" s="56" t="s">
        <v>1959</v>
      </c>
      <c r="F4383" s="56" t="s">
        <v>1960</v>
      </c>
      <c r="G4383" s="56"/>
      <c r="H4383" s="56"/>
      <c r="I4383" s="56" t="s">
        <v>37</v>
      </c>
      <c r="J4383" s="56">
        <v>20</v>
      </c>
      <c r="K4383" s="56"/>
      <c r="L4383" s="56"/>
      <c r="M4383" s="56" t="str">
        <f t="shared" si="136"/>
        <v>TB_IFM_CARD_PREFIX_DIST_LOG.CARD_PREFIX_CD</v>
      </c>
      <c r="N4383" s="54" t="str">
        <f t="shared" si="137"/>
        <v>카드프리픽스배포이력^TB_IFM_CARD_PREFIX_DIST_LOG^카드프리픽스코드^CARD_PREFIX_CD^^VARCHAR2^20^^</v>
      </c>
    </row>
    <row r="4384" spans="1:14" x14ac:dyDescent="0.25">
      <c r="A4384" s="56"/>
      <c r="B4384" s="56"/>
      <c r="C4384" s="56" t="s">
        <v>132</v>
      </c>
      <c r="D4384" s="56" t="s">
        <v>133</v>
      </c>
      <c r="E4384" s="56" t="s">
        <v>1961</v>
      </c>
      <c r="F4384" s="56" t="s">
        <v>1962</v>
      </c>
      <c r="G4384" s="56"/>
      <c r="H4384" s="56"/>
      <c r="I4384" s="56" t="s">
        <v>37</v>
      </c>
      <c r="J4384" s="56">
        <v>300</v>
      </c>
      <c r="K4384" s="56"/>
      <c r="L4384" s="56"/>
      <c r="M4384" s="56" t="str">
        <f t="shared" si="136"/>
        <v>TB_IFM_CARD_PREFIX_DIST_LOG.CARD_NM</v>
      </c>
      <c r="N4384" s="54" t="str">
        <f t="shared" si="137"/>
        <v>카드프리픽스배포이력^TB_IFM_CARD_PREFIX_DIST_LOG^카드명^CARD_NM^^VARCHAR2^300^^</v>
      </c>
    </row>
    <row r="4385" spans="1:14" x14ac:dyDescent="0.25">
      <c r="A4385" s="56"/>
      <c r="B4385" s="56"/>
      <c r="C4385" s="56" t="s">
        <v>132</v>
      </c>
      <c r="D4385" s="56" t="s">
        <v>133</v>
      </c>
      <c r="E4385" s="56" t="s">
        <v>1531</v>
      </c>
      <c r="F4385" s="56" t="s">
        <v>1532</v>
      </c>
      <c r="G4385" s="56"/>
      <c r="H4385" s="56"/>
      <c r="I4385" s="56" t="s">
        <v>37</v>
      </c>
      <c r="J4385" s="56">
        <v>10</v>
      </c>
      <c r="K4385" s="56"/>
      <c r="L4385" s="56"/>
      <c r="M4385" s="56" t="str">
        <f t="shared" si="136"/>
        <v>TB_IFM_CARD_PREFIX_DIST_LOG.CARDCO_CD</v>
      </c>
      <c r="N4385" s="54" t="str">
        <f t="shared" si="137"/>
        <v>카드프리픽스배포이력^TB_IFM_CARD_PREFIX_DIST_LOG^카드사코드^CARDCO_CD^^VARCHAR2^10^^</v>
      </c>
    </row>
    <row r="4386" spans="1:14" x14ac:dyDescent="0.25">
      <c r="A4386" s="56"/>
      <c r="B4386" s="56"/>
      <c r="C4386" s="56" t="s">
        <v>132</v>
      </c>
      <c r="D4386" s="56" t="s">
        <v>133</v>
      </c>
      <c r="E4386" s="56" t="s">
        <v>53</v>
      </c>
      <c r="F4386" s="56" t="s">
        <v>54</v>
      </c>
      <c r="G4386" s="56"/>
      <c r="H4386" s="56"/>
      <c r="I4386" s="56" t="s">
        <v>37</v>
      </c>
      <c r="J4386" s="56">
        <v>14</v>
      </c>
      <c r="K4386" s="56"/>
      <c r="L4386" s="56"/>
      <c r="M4386" s="56" t="str">
        <f t="shared" si="136"/>
        <v>TB_IFM_CARD_PREFIX_DIST_LOG.REG_DTM</v>
      </c>
      <c r="N4386" s="54" t="str">
        <f t="shared" si="137"/>
        <v>카드프리픽스배포이력^TB_IFM_CARD_PREFIX_DIST_LOG^등록일시^REG_DTM^^VARCHAR2^14^^</v>
      </c>
    </row>
    <row r="4387" spans="1:14" x14ac:dyDescent="0.25">
      <c r="A4387" s="56"/>
      <c r="B4387" s="56"/>
      <c r="C4387" s="56" t="s">
        <v>132</v>
      </c>
      <c r="D4387" s="56" t="s">
        <v>133</v>
      </c>
      <c r="E4387" s="56" t="s">
        <v>55</v>
      </c>
      <c r="F4387" s="56" t="s">
        <v>56</v>
      </c>
      <c r="G4387" s="56"/>
      <c r="H4387" s="56"/>
      <c r="I4387" s="56" t="s">
        <v>37</v>
      </c>
      <c r="J4387" s="56">
        <v>32</v>
      </c>
      <c r="K4387" s="56"/>
      <c r="L4387" s="56"/>
      <c r="M4387" s="56" t="str">
        <f t="shared" si="136"/>
        <v>TB_IFM_CARD_PREFIX_DIST_LOG.REGR_ID</v>
      </c>
      <c r="N4387" s="54" t="str">
        <f t="shared" si="137"/>
        <v>카드프리픽스배포이력^TB_IFM_CARD_PREFIX_DIST_LOG^등록자ID^REGR_ID^^VARCHAR2^32^^</v>
      </c>
    </row>
    <row r="4388" spans="1:14" x14ac:dyDescent="0.25">
      <c r="A4388" s="56"/>
      <c r="B4388" s="56"/>
      <c r="C4388" s="56" t="s">
        <v>828</v>
      </c>
      <c r="D4388" s="56" t="s">
        <v>801</v>
      </c>
      <c r="E4388" s="56" t="s">
        <v>2171</v>
      </c>
      <c r="F4388" s="56" t="s">
        <v>3310</v>
      </c>
      <c r="G4388" s="56"/>
      <c r="H4388" s="56"/>
      <c r="I4388" s="56" t="s">
        <v>37</v>
      </c>
      <c r="J4388" s="56">
        <v>11</v>
      </c>
      <c r="K4388" s="56" t="s">
        <v>52</v>
      </c>
      <c r="L4388" s="56"/>
      <c r="M4388" s="56" t="str">
        <f t="shared" si="136"/>
        <v>TB_IFM_COUPON.COUPON_NO</v>
      </c>
      <c r="N4388" s="54" t="str">
        <f t="shared" si="137"/>
        <v>쿠폰^TB_IFM_COUPON^쿠폰번호^COUPON_NO^^VARCHAR2^11^Y^</v>
      </c>
    </row>
    <row r="4389" spans="1:14" x14ac:dyDescent="0.25">
      <c r="A4389" s="56"/>
      <c r="B4389" s="56"/>
      <c r="C4389" s="56" t="s">
        <v>828</v>
      </c>
      <c r="D4389" s="56" t="s">
        <v>801</v>
      </c>
      <c r="E4389" s="56" t="s">
        <v>3311</v>
      </c>
      <c r="F4389" s="56" t="s">
        <v>3312</v>
      </c>
      <c r="G4389" s="56"/>
      <c r="H4389" s="56"/>
      <c r="I4389" s="56" t="s">
        <v>110</v>
      </c>
      <c r="J4389" s="56">
        <v>12</v>
      </c>
      <c r="K4389" s="56"/>
      <c r="L4389" s="56"/>
      <c r="M4389" s="56" t="str">
        <f t="shared" si="136"/>
        <v>TB_IFM_COUPON.CICS_SEQ</v>
      </c>
      <c r="N4389" s="54" t="str">
        <f t="shared" si="137"/>
        <v>쿠폰^TB_IFM_COUPON^통합고객일련번호^CICS_SEQ^^NUMBER^12^^</v>
      </c>
    </row>
    <row r="4390" spans="1:14" x14ac:dyDescent="0.25">
      <c r="A4390" s="56"/>
      <c r="B4390" s="56"/>
      <c r="C4390" s="56" t="s">
        <v>828</v>
      </c>
      <c r="D4390" s="56" t="s">
        <v>801</v>
      </c>
      <c r="E4390" s="56" t="s">
        <v>3313</v>
      </c>
      <c r="F4390" s="56" t="s">
        <v>3314</v>
      </c>
      <c r="G4390" s="56"/>
      <c r="H4390" s="56"/>
      <c r="I4390" s="56" t="s">
        <v>37</v>
      </c>
      <c r="J4390" s="56">
        <v>20</v>
      </c>
      <c r="K4390" s="56"/>
      <c r="L4390" s="56"/>
      <c r="M4390" s="56" t="str">
        <f t="shared" si="136"/>
        <v>TB_IFM_COUPON.MSSH_ID</v>
      </c>
      <c r="N4390" s="54" t="str">
        <f t="shared" si="137"/>
        <v>쿠폰^TB_IFM_COUPON^미샤ID^MSSH_ID^^VARCHAR2^20^^</v>
      </c>
    </row>
    <row r="4391" spans="1:14" x14ac:dyDescent="0.25">
      <c r="A4391" s="56"/>
      <c r="B4391" s="56"/>
      <c r="C4391" s="56" t="s">
        <v>828</v>
      </c>
      <c r="D4391" s="56" t="s">
        <v>801</v>
      </c>
      <c r="E4391" s="56" t="s">
        <v>3315</v>
      </c>
      <c r="F4391" s="56" t="s">
        <v>3316</v>
      </c>
      <c r="G4391" s="56"/>
      <c r="H4391" s="56"/>
      <c r="I4391" s="56" t="s">
        <v>37</v>
      </c>
      <c r="J4391" s="56">
        <v>15</v>
      </c>
      <c r="K4391" s="56"/>
      <c r="L4391" s="56"/>
      <c r="M4391" s="56" t="str">
        <f t="shared" si="136"/>
        <v>TB_IFM_COUPON.MBR_NO</v>
      </c>
      <c r="N4391" s="54" t="str">
        <f t="shared" si="137"/>
        <v>쿠폰^TB_IFM_COUPON^뷰티넷고유번호^MBR_NO^^VARCHAR2^15^^</v>
      </c>
    </row>
    <row r="4392" spans="1:14" x14ac:dyDescent="0.25">
      <c r="A4392" s="56"/>
      <c r="B4392" s="56"/>
      <c r="C4392" s="56" t="s">
        <v>828</v>
      </c>
      <c r="D4392" s="56" t="s">
        <v>801</v>
      </c>
      <c r="E4392" s="56" t="s">
        <v>3317</v>
      </c>
      <c r="F4392" s="56" t="s">
        <v>3318</v>
      </c>
      <c r="G4392" s="56"/>
      <c r="H4392" s="56"/>
      <c r="I4392" s="56" t="s">
        <v>37</v>
      </c>
      <c r="J4392" s="56">
        <v>20</v>
      </c>
      <c r="K4392" s="56"/>
      <c r="L4392" s="56"/>
      <c r="M4392" s="56" t="str">
        <f t="shared" si="136"/>
        <v>TB_IFM_COUPON.ON_PROMOTION_ID</v>
      </c>
      <c r="N4392" s="54" t="str">
        <f t="shared" si="137"/>
        <v>쿠폰^TB_IFM_COUPON^온라인프로모션ID^ON_PROMOTION_ID^^VARCHAR2^20^^</v>
      </c>
    </row>
    <row r="4393" spans="1:14" x14ac:dyDescent="0.25">
      <c r="A4393" s="56"/>
      <c r="B4393" s="56"/>
      <c r="C4393" s="56" t="s">
        <v>828</v>
      </c>
      <c r="D4393" s="56" t="s">
        <v>801</v>
      </c>
      <c r="E4393" s="56" t="s">
        <v>3319</v>
      </c>
      <c r="F4393" s="56" t="s">
        <v>3320</v>
      </c>
      <c r="G4393" s="56"/>
      <c r="H4393" s="56"/>
      <c r="I4393" s="56" t="s">
        <v>37</v>
      </c>
      <c r="J4393" s="56">
        <v>20</v>
      </c>
      <c r="K4393" s="56"/>
      <c r="L4393" s="56"/>
      <c r="M4393" s="56" t="str">
        <f t="shared" si="136"/>
        <v>TB_IFM_COUPON.OFF_PROMOTION_ID</v>
      </c>
      <c r="N4393" s="54" t="str">
        <f t="shared" si="137"/>
        <v>쿠폰^TB_IFM_COUPON^오프라인프로모션ID^OFF_PROMOTION_ID^^VARCHAR2^20^^</v>
      </c>
    </row>
    <row r="4394" spans="1:14" x14ac:dyDescent="0.25">
      <c r="A4394" s="56"/>
      <c r="B4394" s="56"/>
      <c r="C4394" s="56" t="s">
        <v>828</v>
      </c>
      <c r="D4394" s="56" t="s">
        <v>801</v>
      </c>
      <c r="E4394" s="56" t="s">
        <v>3321</v>
      </c>
      <c r="F4394" s="56" t="s">
        <v>3322</v>
      </c>
      <c r="G4394" s="56"/>
      <c r="H4394" s="56"/>
      <c r="I4394" s="56" t="s">
        <v>3300</v>
      </c>
      <c r="J4394" s="56"/>
      <c r="K4394" s="56"/>
      <c r="L4394" s="56"/>
      <c r="M4394" s="56" t="str">
        <f t="shared" si="136"/>
        <v>TB_IFM_COUPON.ISSUE_DATE</v>
      </c>
      <c r="N4394" s="54" t="str">
        <f t="shared" si="137"/>
        <v>쿠폰^TB_IFM_COUPON^발행일자^ISSUE_DATE^^DATE^^^</v>
      </c>
    </row>
    <row r="4395" spans="1:14" x14ac:dyDescent="0.25">
      <c r="A4395" s="56"/>
      <c r="B4395" s="56"/>
      <c r="C4395" s="56" t="s">
        <v>828</v>
      </c>
      <c r="D4395" s="56" t="s">
        <v>801</v>
      </c>
      <c r="E4395" s="56" t="s">
        <v>3323</v>
      </c>
      <c r="F4395" s="56" t="s">
        <v>3324</v>
      </c>
      <c r="G4395" s="56"/>
      <c r="H4395" s="56"/>
      <c r="I4395" s="56" t="s">
        <v>37</v>
      </c>
      <c r="J4395" s="56">
        <v>1</v>
      </c>
      <c r="K4395" s="56"/>
      <c r="L4395" s="56"/>
      <c r="M4395" s="56" t="str">
        <f t="shared" si="136"/>
        <v>TB_IFM_COUPON.ISSUE_CHANNEL_CD</v>
      </c>
      <c r="N4395" s="54" t="str">
        <f t="shared" si="137"/>
        <v>쿠폰^TB_IFM_COUPON^발행처^ISSUE_CHANNEL_CD^^VARCHAR2^1^^</v>
      </c>
    </row>
    <row r="4396" spans="1:14" x14ac:dyDescent="0.25">
      <c r="A4396" s="56"/>
      <c r="B4396" s="56"/>
      <c r="C4396" s="56" t="s">
        <v>828</v>
      </c>
      <c r="D4396" s="56" t="s">
        <v>801</v>
      </c>
      <c r="E4396" s="56" t="s">
        <v>3325</v>
      </c>
      <c r="F4396" s="56" t="s">
        <v>3326</v>
      </c>
      <c r="G4396" s="56"/>
      <c r="H4396" s="56"/>
      <c r="I4396" s="56" t="s">
        <v>37</v>
      </c>
      <c r="J4396" s="56">
        <v>1</v>
      </c>
      <c r="K4396" s="56"/>
      <c r="L4396" s="56"/>
      <c r="M4396" s="56" t="str">
        <f t="shared" si="136"/>
        <v>TB_IFM_COUPON.AVAILABLE_CHANNEL_CD</v>
      </c>
      <c r="N4396" s="54" t="str">
        <f t="shared" si="137"/>
        <v>쿠폰^TB_IFM_COUPON^사용가능처^AVAILABLE_CHANNEL_CD^^VARCHAR2^1^^</v>
      </c>
    </row>
    <row r="4397" spans="1:14" x14ac:dyDescent="0.25">
      <c r="A4397" s="56"/>
      <c r="B4397" s="56"/>
      <c r="C4397" s="56" t="s">
        <v>828</v>
      </c>
      <c r="D4397" s="56" t="s">
        <v>801</v>
      </c>
      <c r="E4397" s="56" t="s">
        <v>3327</v>
      </c>
      <c r="F4397" s="56" t="s">
        <v>3328</v>
      </c>
      <c r="G4397" s="56"/>
      <c r="H4397" s="56"/>
      <c r="I4397" s="56" t="s">
        <v>37</v>
      </c>
      <c r="J4397" s="56">
        <v>1</v>
      </c>
      <c r="K4397" s="56"/>
      <c r="L4397" s="56"/>
      <c r="M4397" s="56" t="str">
        <f t="shared" si="136"/>
        <v>TB_IFM_COUPON.ISSUE_CANCEL_YES</v>
      </c>
      <c r="N4397" s="54" t="str">
        <f t="shared" si="137"/>
        <v>쿠폰^TB_IFM_COUPON^발행취소^ISSUE_CANCEL_YES^^VARCHAR2^1^^</v>
      </c>
    </row>
    <row r="4398" spans="1:14" x14ac:dyDescent="0.25">
      <c r="A4398" s="56"/>
      <c r="B4398" s="56"/>
      <c r="C4398" s="56" t="s">
        <v>828</v>
      </c>
      <c r="D4398" s="56" t="s">
        <v>801</v>
      </c>
      <c r="E4398" s="56" t="s">
        <v>3329</v>
      </c>
      <c r="F4398" s="56" t="s">
        <v>1717</v>
      </c>
      <c r="G4398" s="56"/>
      <c r="H4398" s="56"/>
      <c r="I4398" s="56" t="s">
        <v>37</v>
      </c>
      <c r="J4398" s="56">
        <v>1</v>
      </c>
      <c r="K4398" s="56"/>
      <c r="L4398" s="56"/>
      <c r="M4398" s="56" t="str">
        <f t="shared" si="136"/>
        <v>TB_IFM_COUPON.PROC_YN</v>
      </c>
      <c r="N4398" s="54" t="str">
        <f t="shared" si="137"/>
        <v>쿠폰^TB_IFM_COUPON^BATCH여부^PROC_YN^^VARCHAR2^1^^</v>
      </c>
    </row>
    <row r="4399" spans="1:14" x14ac:dyDescent="0.25">
      <c r="A4399" s="56"/>
      <c r="B4399" s="56"/>
      <c r="C4399" s="56" t="s">
        <v>828</v>
      </c>
      <c r="D4399" s="56" t="s">
        <v>801</v>
      </c>
      <c r="E4399" s="56" t="s">
        <v>3330</v>
      </c>
      <c r="F4399" s="56" t="s">
        <v>3331</v>
      </c>
      <c r="G4399" s="56"/>
      <c r="H4399" s="56"/>
      <c r="I4399" s="56" t="s">
        <v>3300</v>
      </c>
      <c r="J4399" s="56"/>
      <c r="K4399" s="56"/>
      <c r="L4399" s="56"/>
      <c r="M4399" s="56" t="str">
        <f t="shared" si="136"/>
        <v>TB_IFM_COUPON.PROC_DTIME_DATE</v>
      </c>
      <c r="N4399" s="54" t="str">
        <f t="shared" si="137"/>
        <v>쿠폰^TB_IFM_COUPON^BATCH시간^PROC_DTIME_DATE^^DATE^^^</v>
      </c>
    </row>
    <row r="4400" spans="1:14" x14ac:dyDescent="0.25">
      <c r="A4400" s="56"/>
      <c r="B4400" s="56"/>
      <c r="C4400" s="56" t="s">
        <v>828</v>
      </c>
      <c r="D4400" s="56" t="s">
        <v>801</v>
      </c>
      <c r="E4400" s="56" t="s">
        <v>53</v>
      </c>
      <c r="F4400" s="56" t="s">
        <v>3271</v>
      </c>
      <c r="G4400" s="56"/>
      <c r="H4400" s="56"/>
      <c r="I4400" s="56" t="s">
        <v>37</v>
      </c>
      <c r="J4400" s="56">
        <v>14</v>
      </c>
      <c r="K4400" s="56"/>
      <c r="L4400" s="56"/>
      <c r="M4400" s="56" t="str">
        <f t="shared" si="136"/>
        <v>TB_IFM_COUPON.REG_DATE</v>
      </c>
      <c r="N4400" s="54" t="str">
        <f t="shared" si="137"/>
        <v>쿠폰^TB_IFM_COUPON^등록일시^REG_DATE^^VARCHAR2^14^^</v>
      </c>
    </row>
    <row r="4401" spans="1:14" x14ac:dyDescent="0.25">
      <c r="A4401" s="56"/>
      <c r="B4401" s="56"/>
      <c r="C4401" s="56" t="s">
        <v>828</v>
      </c>
      <c r="D4401" s="56" t="s">
        <v>801</v>
      </c>
      <c r="E4401" s="56" t="s">
        <v>55</v>
      </c>
      <c r="F4401" s="56" t="s">
        <v>3332</v>
      </c>
      <c r="G4401" s="56"/>
      <c r="H4401" s="56"/>
      <c r="I4401" s="56" t="s">
        <v>37</v>
      </c>
      <c r="J4401" s="56">
        <v>20</v>
      </c>
      <c r="K4401" s="56"/>
      <c r="L4401" s="56"/>
      <c r="M4401" s="56" t="str">
        <f t="shared" ref="M4401:M4464" si="138">CONCATENATE(D4401,".",F4401)</f>
        <v>TB_IFM_COUPON.REG_ID</v>
      </c>
      <c r="N4401" s="54" t="str">
        <f t="shared" si="137"/>
        <v>쿠폰^TB_IFM_COUPON^등록자ID^REG_ID^^VARCHAR2^20^^</v>
      </c>
    </row>
    <row r="4402" spans="1:14" x14ac:dyDescent="0.25">
      <c r="A4402" s="56"/>
      <c r="B4402" s="56"/>
      <c r="C4402" s="56" t="s">
        <v>828</v>
      </c>
      <c r="D4402" s="56" t="s">
        <v>801</v>
      </c>
      <c r="E4402" s="56" t="s">
        <v>3333</v>
      </c>
      <c r="F4402" s="56" t="s">
        <v>3334</v>
      </c>
      <c r="G4402" s="56"/>
      <c r="H4402" s="56"/>
      <c r="I4402" s="56" t="s">
        <v>37</v>
      </c>
      <c r="J4402" s="56">
        <v>14</v>
      </c>
      <c r="K4402" s="56"/>
      <c r="L4402" s="56"/>
      <c r="M4402" s="56" t="str">
        <f t="shared" si="138"/>
        <v>TB_IFM_COUPON.CPN_SDTTM</v>
      </c>
      <c r="N4402" s="54" t="str">
        <f t="shared" si="137"/>
        <v>쿠폰^TB_IFM_COUPON^쿠폰유효시작일자^CPN_SDTTM^^VARCHAR2^14^^</v>
      </c>
    </row>
    <row r="4403" spans="1:14" x14ac:dyDescent="0.25">
      <c r="A4403" s="56"/>
      <c r="B4403" s="56"/>
      <c r="C4403" s="56" t="s">
        <v>828</v>
      </c>
      <c r="D4403" s="56" t="s">
        <v>801</v>
      </c>
      <c r="E4403" s="56" t="s">
        <v>3335</v>
      </c>
      <c r="F4403" s="56" t="s">
        <v>3336</v>
      </c>
      <c r="G4403" s="56"/>
      <c r="H4403" s="56"/>
      <c r="I4403" s="56" t="s">
        <v>37</v>
      </c>
      <c r="J4403" s="56">
        <v>14</v>
      </c>
      <c r="K4403" s="56"/>
      <c r="L4403" s="56"/>
      <c r="M4403" s="56" t="str">
        <f t="shared" si="138"/>
        <v>TB_IFM_COUPON.CPN_EDTTM</v>
      </c>
      <c r="N4403" s="54" t="str">
        <f t="shared" si="137"/>
        <v>쿠폰^TB_IFM_COUPON^쿠폰유효종료일자^CPN_EDTTM^^VARCHAR2^14^^</v>
      </c>
    </row>
    <row r="4404" spans="1:14" x14ac:dyDescent="0.25">
      <c r="A4404" s="56"/>
      <c r="B4404" s="56"/>
      <c r="C4404" s="56" t="s">
        <v>1256</v>
      </c>
      <c r="D4404" s="56" t="s">
        <v>1257</v>
      </c>
      <c r="E4404" s="56" t="s">
        <v>2044</v>
      </c>
      <c r="F4404" s="56" t="s">
        <v>3279</v>
      </c>
      <c r="G4404" s="56" t="s">
        <v>52</v>
      </c>
      <c r="H4404" s="56"/>
      <c r="I4404" s="56" t="s">
        <v>3467</v>
      </c>
      <c r="J4404" s="56">
        <v>6</v>
      </c>
      <c r="K4404" s="56"/>
      <c r="L4404" s="56"/>
      <c r="M4404" s="56" t="str">
        <f t="shared" si="138"/>
        <v>P_POINT_NOTI.PROCDATE</v>
      </c>
      <c r="N4404" s="54" t="str">
        <f t="shared" si="137"/>
        <v>포인트전표_NOTI^P_POINT_NOTI^처리일시^PROCDATE^Y^TIMESTAMP^6^^</v>
      </c>
    </row>
    <row r="4405" spans="1:14" x14ac:dyDescent="0.25">
      <c r="A4405" s="56"/>
      <c r="B4405" s="56"/>
      <c r="C4405" s="56" t="s">
        <v>1256</v>
      </c>
      <c r="D4405" s="56" t="s">
        <v>1257</v>
      </c>
      <c r="E4405" s="56" t="s">
        <v>3280</v>
      </c>
      <c r="F4405" s="56" t="s">
        <v>3281</v>
      </c>
      <c r="G4405" s="56" t="s">
        <v>52</v>
      </c>
      <c r="H4405" s="56"/>
      <c r="I4405" s="56" t="s">
        <v>37</v>
      </c>
      <c r="J4405" s="56">
        <v>1</v>
      </c>
      <c r="K4405" s="56"/>
      <c r="L4405" s="56"/>
      <c r="M4405" s="56" t="str">
        <f t="shared" si="138"/>
        <v>P_POINT_NOTI.EVT_TYPE</v>
      </c>
      <c r="N4405" s="54" t="str">
        <f t="shared" si="137"/>
        <v>포인트전표_NOTI^P_POINT_NOTI^이벤트구분 (I:신규, U:수정, D:삭제)^EVT_TYPE^Y^VARCHAR2^1^^</v>
      </c>
    </row>
    <row r="4406" spans="1:14" x14ac:dyDescent="0.25">
      <c r="A4406" s="56"/>
      <c r="B4406" s="56"/>
      <c r="C4406" s="56" t="s">
        <v>1256</v>
      </c>
      <c r="D4406" s="56" t="s">
        <v>1257</v>
      </c>
      <c r="E4406" s="56" t="s">
        <v>3282</v>
      </c>
      <c r="F4406" s="56" t="s">
        <v>3283</v>
      </c>
      <c r="G4406" s="56" t="s">
        <v>52</v>
      </c>
      <c r="H4406" s="56"/>
      <c r="I4406" s="56" t="s">
        <v>37</v>
      </c>
      <c r="J4406" s="56">
        <v>50</v>
      </c>
      <c r="K4406" s="56"/>
      <c r="L4406" s="56"/>
      <c r="M4406" s="56" t="str">
        <f t="shared" si="138"/>
        <v>P_POINT_NOTI.SERVER_TYPE</v>
      </c>
      <c r="N4406" s="54" t="str">
        <f t="shared" si="137"/>
        <v>포인트전표_NOTI^P_POINT_NOTI^서버구분^SERVER_TYPE^Y^VARCHAR2^50^^</v>
      </c>
    </row>
    <row r="4407" spans="1:14" x14ac:dyDescent="0.25">
      <c r="A4407" s="56"/>
      <c r="B4407" s="56"/>
      <c r="C4407" s="56" t="s">
        <v>1256</v>
      </c>
      <c r="D4407" s="56" t="s">
        <v>1257</v>
      </c>
      <c r="E4407" s="56" t="s">
        <v>1716</v>
      </c>
      <c r="F4407" s="56" t="s">
        <v>1717</v>
      </c>
      <c r="G4407" s="56" t="s">
        <v>52</v>
      </c>
      <c r="H4407" s="56"/>
      <c r="I4407" s="56" t="s">
        <v>37</v>
      </c>
      <c r="J4407" s="56">
        <v>1</v>
      </c>
      <c r="K4407" s="56"/>
      <c r="L4407" s="56"/>
      <c r="M4407" s="56" t="str">
        <f t="shared" si="138"/>
        <v>P_POINT_NOTI.PROC_YN</v>
      </c>
      <c r="N4407" s="54" t="str">
        <f t="shared" si="137"/>
        <v>포인트전표_NOTI^P_POINT_NOTI^처리여부^PROC_YN^Y^VARCHAR2^1^^</v>
      </c>
    </row>
    <row r="4408" spans="1:14" x14ac:dyDescent="0.25">
      <c r="A4408" s="56"/>
      <c r="B4408" s="56"/>
      <c r="C4408" s="56" t="s">
        <v>1256</v>
      </c>
      <c r="D4408" s="56" t="s">
        <v>1257</v>
      </c>
      <c r="E4408" s="56" t="s">
        <v>468</v>
      </c>
      <c r="F4408" s="56" t="s">
        <v>3337</v>
      </c>
      <c r="G4408" s="56" t="s">
        <v>52</v>
      </c>
      <c r="H4408" s="56"/>
      <c r="I4408" s="56" t="s">
        <v>37</v>
      </c>
      <c r="J4408" s="56">
        <v>20</v>
      </c>
      <c r="K4408" s="56" t="s">
        <v>52</v>
      </c>
      <c r="L4408" s="56"/>
      <c r="M4408" s="56" t="str">
        <f t="shared" si="138"/>
        <v>P_POINT_NOTI.POINT_ID</v>
      </c>
      <c r="N4408" s="54" t="str">
        <f t="shared" si="137"/>
        <v>포인트전표_NOTI^P_POINT_NOTI^포인트번호^POINT_ID^Y^VARCHAR2^20^Y^</v>
      </c>
    </row>
    <row r="4409" spans="1:14" x14ac:dyDescent="0.25">
      <c r="A4409" s="56"/>
      <c r="B4409" s="56"/>
      <c r="C4409" s="56" t="s">
        <v>1256</v>
      </c>
      <c r="D4409" s="56" t="s">
        <v>1257</v>
      </c>
      <c r="E4409" s="56" t="s">
        <v>3338</v>
      </c>
      <c r="F4409" s="56" t="s">
        <v>3339</v>
      </c>
      <c r="G4409" s="56"/>
      <c r="H4409" s="56"/>
      <c r="I4409" s="56" t="s">
        <v>37</v>
      </c>
      <c r="J4409" s="56">
        <v>8</v>
      </c>
      <c r="K4409" s="56"/>
      <c r="L4409" s="56"/>
      <c r="M4409" s="56" t="str">
        <f t="shared" si="138"/>
        <v>P_POINT_NOTI.BASE_DATE</v>
      </c>
      <c r="N4409" s="54" t="str">
        <f t="shared" si="137"/>
        <v>포인트전표_NOTI^P_POINT_NOTI^일자^BASE_DATE^^VARCHAR2^8^^</v>
      </c>
    </row>
    <row r="4410" spans="1:14" x14ac:dyDescent="0.25">
      <c r="A4410" s="56"/>
      <c r="B4410" s="56"/>
      <c r="C4410" s="56" t="s">
        <v>1256</v>
      </c>
      <c r="D4410" s="56" t="s">
        <v>1257</v>
      </c>
      <c r="E4410" s="56" t="s">
        <v>3340</v>
      </c>
      <c r="F4410" s="56" t="s">
        <v>3341</v>
      </c>
      <c r="G4410" s="56"/>
      <c r="H4410" s="56"/>
      <c r="I4410" s="56" t="s">
        <v>37</v>
      </c>
      <c r="J4410" s="56">
        <v>20</v>
      </c>
      <c r="K4410" s="56"/>
      <c r="L4410" s="56"/>
      <c r="M4410" s="56" t="str">
        <f t="shared" si="138"/>
        <v>P_POINT_NOTI.POINTPROC_CD</v>
      </c>
      <c r="N4410" s="54" t="str">
        <f t="shared" si="137"/>
        <v>포인트전표_NOTI^P_POINT_NOTI^적립/차감^POINTPROC_CD^^VARCHAR2^20^^</v>
      </c>
    </row>
    <row r="4411" spans="1:14" x14ac:dyDescent="0.25">
      <c r="A4411" s="56"/>
      <c r="B4411" s="56"/>
      <c r="C4411" s="56" t="s">
        <v>1256</v>
      </c>
      <c r="D4411" s="56" t="s">
        <v>1257</v>
      </c>
      <c r="E4411" s="56" t="s">
        <v>3342</v>
      </c>
      <c r="F4411" s="56" t="s">
        <v>2662</v>
      </c>
      <c r="G4411" s="56"/>
      <c r="H4411" s="56"/>
      <c r="I4411" s="56" t="s">
        <v>37</v>
      </c>
      <c r="J4411" s="56">
        <v>20</v>
      </c>
      <c r="K4411" s="56"/>
      <c r="L4411" s="56"/>
      <c r="M4411" s="56" t="str">
        <f t="shared" si="138"/>
        <v>P_POINT_NOTI.REASON_CD</v>
      </c>
      <c r="N4411" s="54" t="str">
        <f t="shared" si="137"/>
        <v>포인트전표_NOTI^P_POINT_NOTI^사유^REASON_CD^^VARCHAR2^20^^</v>
      </c>
    </row>
    <row r="4412" spans="1:14" x14ac:dyDescent="0.25">
      <c r="A4412" s="56"/>
      <c r="B4412" s="56"/>
      <c r="C4412" s="56" t="s">
        <v>1256</v>
      </c>
      <c r="D4412" s="56" t="s">
        <v>1257</v>
      </c>
      <c r="E4412" s="56" t="s">
        <v>469</v>
      </c>
      <c r="F4412" s="56" t="s">
        <v>2911</v>
      </c>
      <c r="G4412" s="56"/>
      <c r="H4412" s="56"/>
      <c r="I4412" s="56" t="s">
        <v>3343</v>
      </c>
      <c r="J4412" s="56">
        <v>1</v>
      </c>
      <c r="K4412" s="56"/>
      <c r="L4412" s="56" t="s">
        <v>449</v>
      </c>
      <c r="M4412" s="56" t="str">
        <f t="shared" si="138"/>
        <v>P_POINT_NOTI.MANUAL_YN</v>
      </c>
      <c r="N4412" s="54" t="str">
        <f t="shared" si="137"/>
        <v>포인트전표_NOTI^P_POINT_NOTI^수기여부^MANUAL_YN^^CHAR^1^^'N'</v>
      </c>
    </row>
    <row r="4413" spans="1:14" x14ac:dyDescent="0.25">
      <c r="A4413" s="56"/>
      <c r="B4413" s="56"/>
      <c r="C4413" s="56" t="s">
        <v>1256</v>
      </c>
      <c r="D4413" s="56" t="s">
        <v>1257</v>
      </c>
      <c r="E4413" s="56" t="s">
        <v>683</v>
      </c>
      <c r="F4413" s="56" t="s">
        <v>3344</v>
      </c>
      <c r="G4413" s="56"/>
      <c r="H4413" s="56"/>
      <c r="I4413" s="56" t="s">
        <v>110</v>
      </c>
      <c r="J4413" s="56" t="s">
        <v>3345</v>
      </c>
      <c r="K4413" s="56" t="s">
        <v>52</v>
      </c>
      <c r="L4413" s="56">
        <v>0</v>
      </c>
      <c r="M4413" s="56" t="str">
        <f t="shared" si="138"/>
        <v>P_POINT_NOTI.POINT</v>
      </c>
      <c r="N4413" s="54" t="str">
        <f t="shared" si="137"/>
        <v>포인트전표_NOTI^P_POINT_NOTI^포인트^POINT^^NUMBER^18,4^Y^0</v>
      </c>
    </row>
    <row r="4414" spans="1:14" x14ac:dyDescent="0.25">
      <c r="A4414" s="56"/>
      <c r="B4414" s="56"/>
      <c r="C4414" s="56" t="s">
        <v>1256</v>
      </c>
      <c r="D4414" s="56" t="s">
        <v>1257</v>
      </c>
      <c r="E4414" s="56" t="s">
        <v>470</v>
      </c>
      <c r="F4414" s="56" t="s">
        <v>3346</v>
      </c>
      <c r="G4414" s="56"/>
      <c r="H4414" s="56"/>
      <c r="I4414" s="56" t="s">
        <v>37</v>
      </c>
      <c r="J4414" s="56">
        <v>8</v>
      </c>
      <c r="K4414" s="56"/>
      <c r="L4414" s="56"/>
      <c r="M4414" s="56" t="str">
        <f t="shared" si="138"/>
        <v>P_POINT_NOTI.BUY_DATE</v>
      </c>
      <c r="N4414" s="54" t="str">
        <f t="shared" si="137"/>
        <v>포인트전표_NOTI^P_POINT_NOTI^구매일자^BUY_DATE^^VARCHAR2^8^^</v>
      </c>
    </row>
    <row r="4415" spans="1:14" x14ac:dyDescent="0.25">
      <c r="A4415" s="56"/>
      <c r="B4415" s="56"/>
      <c r="C4415" s="56" t="s">
        <v>1256</v>
      </c>
      <c r="D4415" s="56" t="s">
        <v>1257</v>
      </c>
      <c r="E4415" s="56" t="s">
        <v>3347</v>
      </c>
      <c r="F4415" s="56" t="s">
        <v>62</v>
      </c>
      <c r="G4415" s="56"/>
      <c r="H4415" s="56"/>
      <c r="I4415" s="56" t="s">
        <v>37</v>
      </c>
      <c r="J4415" s="56">
        <v>2000</v>
      </c>
      <c r="K4415" s="56"/>
      <c r="L4415" s="56"/>
      <c r="M4415" s="56" t="str">
        <f t="shared" si="138"/>
        <v>P_POINT_NOTI.REMARK</v>
      </c>
      <c r="N4415" s="54" t="str">
        <f t="shared" si="137"/>
        <v>포인트전표_NOTI^P_POINT_NOTI^특이사항^REMARK^^VARCHAR2^2000^^</v>
      </c>
    </row>
    <row r="4416" spans="1:14" x14ac:dyDescent="0.25">
      <c r="A4416" s="56"/>
      <c r="B4416" s="56"/>
      <c r="C4416" s="56" t="s">
        <v>1256</v>
      </c>
      <c r="D4416" s="56" t="s">
        <v>1257</v>
      </c>
      <c r="E4416" s="56" t="s">
        <v>471</v>
      </c>
      <c r="F4416" s="56" t="s">
        <v>2914</v>
      </c>
      <c r="G4416" s="56"/>
      <c r="H4416" s="56"/>
      <c r="I4416" s="56" t="s">
        <v>3343</v>
      </c>
      <c r="J4416" s="56">
        <v>1</v>
      </c>
      <c r="K4416" s="56"/>
      <c r="L4416" s="56"/>
      <c r="M4416" s="56" t="str">
        <f t="shared" si="138"/>
        <v>P_POINT_NOTI.EXTINCT_YN</v>
      </c>
      <c r="N4416" s="54" t="str">
        <f t="shared" si="137"/>
        <v>포인트전표_NOTI^P_POINT_NOTI^소멸여부^EXTINCT_YN^^CHAR^1^^</v>
      </c>
    </row>
    <row r="4417" spans="1:14" x14ac:dyDescent="0.25">
      <c r="A4417" s="56"/>
      <c r="B4417" s="56"/>
      <c r="C4417" s="56" t="s">
        <v>1256</v>
      </c>
      <c r="D4417" s="56" t="s">
        <v>1257</v>
      </c>
      <c r="E4417" s="56" t="s">
        <v>3348</v>
      </c>
      <c r="F4417" s="56" t="s">
        <v>3349</v>
      </c>
      <c r="G4417" s="56"/>
      <c r="H4417" s="56"/>
      <c r="I4417" s="56" t="s">
        <v>110</v>
      </c>
      <c r="J4417" s="56" t="s">
        <v>3345</v>
      </c>
      <c r="K4417" s="56" t="s">
        <v>52</v>
      </c>
      <c r="L4417" s="56">
        <v>0</v>
      </c>
      <c r="M4417" s="56" t="str">
        <f t="shared" si="138"/>
        <v>P_POINT_NOTI.U_POINT</v>
      </c>
      <c r="N4417" s="54" t="str">
        <f t="shared" si="137"/>
        <v>포인트전표_NOTI^P_POINT_NOTI^U-POINT^U_POINT^^NUMBER^18,4^Y^0</v>
      </c>
    </row>
    <row r="4418" spans="1:14" x14ac:dyDescent="0.25">
      <c r="A4418" s="56"/>
      <c r="B4418" s="56"/>
      <c r="C4418" s="56" t="s">
        <v>1256</v>
      </c>
      <c r="D4418" s="56" t="s">
        <v>1257</v>
      </c>
      <c r="E4418" s="56" t="s">
        <v>3350</v>
      </c>
      <c r="F4418" s="56" t="s">
        <v>3351</v>
      </c>
      <c r="G4418" s="56"/>
      <c r="H4418" s="56"/>
      <c r="I4418" s="56" t="s">
        <v>3343</v>
      </c>
      <c r="J4418" s="56">
        <v>1</v>
      </c>
      <c r="K4418" s="56"/>
      <c r="L4418" s="56"/>
      <c r="M4418" s="56" t="str">
        <f t="shared" si="138"/>
        <v>P_POINT_NOTI.ACTIVE_FLG</v>
      </c>
      <c r="N4418" s="54" t="str">
        <f t="shared" si="137"/>
        <v>포인트전표_NOTI^P_POINT_NOTI^유효Flag^ACTIVE_FLG^^CHAR^1^^</v>
      </c>
    </row>
    <row r="4419" spans="1:14" x14ac:dyDescent="0.25">
      <c r="A4419" s="56"/>
      <c r="B4419" s="56"/>
      <c r="C4419" s="56" t="s">
        <v>1256</v>
      </c>
      <c r="D4419" s="56" t="s">
        <v>1257</v>
      </c>
      <c r="E4419" s="56" t="s">
        <v>53</v>
      </c>
      <c r="F4419" s="56" t="s">
        <v>3299</v>
      </c>
      <c r="G4419" s="56"/>
      <c r="H4419" s="56"/>
      <c r="I4419" s="56" t="s">
        <v>3300</v>
      </c>
      <c r="J4419" s="56"/>
      <c r="K4419" s="56"/>
      <c r="L4419" s="56"/>
      <c r="M4419" s="56" t="str">
        <f t="shared" si="138"/>
        <v>P_POINT_NOTI.REGDATE</v>
      </c>
      <c r="N4419" s="54" t="str">
        <f t="shared" ref="N4419:N4482" si="139">SUBSTITUTE(CONCATENATE(C4419,"^",D4419,"^",E4419,"^",F4419,"^",G4419,"^",I4419,"^",J4419,"^",K4419,"^",TRIM(L4419)),"~","-")</f>
        <v>포인트전표_NOTI^P_POINT_NOTI^등록일시^REGDATE^^DATE^^^</v>
      </c>
    </row>
    <row r="4420" spans="1:14" x14ac:dyDescent="0.25">
      <c r="A4420" s="56"/>
      <c r="B4420" s="56"/>
      <c r="C4420" s="56" t="s">
        <v>1256</v>
      </c>
      <c r="D4420" s="56" t="s">
        <v>1257</v>
      </c>
      <c r="E4420" s="56" t="s">
        <v>55</v>
      </c>
      <c r="F4420" s="56" t="s">
        <v>3301</v>
      </c>
      <c r="G4420" s="56"/>
      <c r="H4420" s="56"/>
      <c r="I4420" s="56" t="s">
        <v>37</v>
      </c>
      <c r="J4420" s="56">
        <v>20</v>
      </c>
      <c r="K4420" s="56"/>
      <c r="L4420" s="56"/>
      <c r="M4420" s="56" t="str">
        <f t="shared" si="138"/>
        <v>P_POINT_NOTI.REGID</v>
      </c>
      <c r="N4420" s="54" t="str">
        <f t="shared" si="139"/>
        <v>포인트전표_NOTI^P_POINT_NOTI^등록자ID^REGID^^VARCHAR2^20^^</v>
      </c>
    </row>
    <row r="4421" spans="1:14" x14ac:dyDescent="0.25">
      <c r="A4421" s="56"/>
      <c r="B4421" s="56"/>
      <c r="C4421" s="56" t="s">
        <v>1256</v>
      </c>
      <c r="D4421" s="56" t="s">
        <v>1257</v>
      </c>
      <c r="E4421" s="56" t="s">
        <v>57</v>
      </c>
      <c r="F4421" s="56" t="s">
        <v>3302</v>
      </c>
      <c r="G4421" s="56"/>
      <c r="H4421" s="56"/>
      <c r="I4421" s="56" t="s">
        <v>3300</v>
      </c>
      <c r="J4421" s="56"/>
      <c r="K4421" s="56"/>
      <c r="L4421" s="56"/>
      <c r="M4421" s="56" t="str">
        <f t="shared" si="138"/>
        <v>P_POINT_NOTI.CHGDATE</v>
      </c>
      <c r="N4421" s="54" t="str">
        <f t="shared" si="139"/>
        <v>포인트전표_NOTI^P_POINT_NOTI^수정일시^CHGDATE^^DATE^^^</v>
      </c>
    </row>
    <row r="4422" spans="1:14" x14ac:dyDescent="0.25">
      <c r="A4422" s="56"/>
      <c r="B4422" s="56"/>
      <c r="C4422" s="56" t="s">
        <v>1256</v>
      </c>
      <c r="D4422" s="56" t="s">
        <v>1257</v>
      </c>
      <c r="E4422" s="56" t="s">
        <v>59</v>
      </c>
      <c r="F4422" s="56" t="s">
        <v>3303</v>
      </c>
      <c r="G4422" s="56"/>
      <c r="H4422" s="56"/>
      <c r="I4422" s="56" t="s">
        <v>37</v>
      </c>
      <c r="J4422" s="56">
        <v>20</v>
      </c>
      <c r="K4422" s="56"/>
      <c r="L4422" s="56"/>
      <c r="M4422" s="56" t="str">
        <f t="shared" si="138"/>
        <v>P_POINT_NOTI.CHGID</v>
      </c>
      <c r="N4422" s="54" t="str">
        <f t="shared" si="139"/>
        <v>포인트전표_NOTI^P_POINT_NOTI^수정자ID^CHGID^^VARCHAR2^20^^</v>
      </c>
    </row>
    <row r="4423" spans="1:14" x14ac:dyDescent="0.25">
      <c r="A4423" s="56"/>
      <c r="B4423" s="56"/>
      <c r="C4423" s="56" t="s">
        <v>1256</v>
      </c>
      <c r="D4423" s="56" t="s">
        <v>1257</v>
      </c>
      <c r="E4423" s="56" t="s">
        <v>3284</v>
      </c>
      <c r="F4423" s="56" t="s">
        <v>3285</v>
      </c>
      <c r="G4423" s="56"/>
      <c r="H4423" s="56"/>
      <c r="I4423" s="56" t="s">
        <v>37</v>
      </c>
      <c r="J4423" s="56">
        <v>20</v>
      </c>
      <c r="K4423" s="56"/>
      <c r="L4423" s="56"/>
      <c r="M4423" s="56" t="str">
        <f t="shared" si="138"/>
        <v>P_POINT_NOTI.CSTMR_ID</v>
      </c>
      <c r="N4423" s="54" t="str">
        <f t="shared" si="139"/>
        <v>포인트전표_NOTI^P_POINT_NOTI^회원ID^CSTMR_ID^^VARCHAR2^20^^</v>
      </c>
    </row>
    <row r="4424" spans="1:14" x14ac:dyDescent="0.25">
      <c r="A4424" s="56"/>
      <c r="B4424" s="56"/>
      <c r="C4424" s="56" t="s">
        <v>1256</v>
      </c>
      <c r="D4424" s="56" t="s">
        <v>1257</v>
      </c>
      <c r="E4424" s="56" t="s">
        <v>3352</v>
      </c>
      <c r="F4424" s="56" t="s">
        <v>3353</v>
      </c>
      <c r="G4424" s="56"/>
      <c r="H4424" s="56"/>
      <c r="I4424" s="56" t="s">
        <v>37</v>
      </c>
      <c r="J4424" s="56">
        <v>8</v>
      </c>
      <c r="K4424" s="56"/>
      <c r="L4424" s="56"/>
      <c r="M4424" s="56" t="str">
        <f t="shared" si="138"/>
        <v>P_POINT_NOTI.DIV_CD</v>
      </c>
      <c r="N4424" s="54" t="str">
        <f t="shared" si="139"/>
        <v>포인트전표_NOTI^P_POINT_NOTI^사업브랜드구분^DIV_CD^^VARCHAR2^8^^</v>
      </c>
    </row>
    <row r="4425" spans="1:14" x14ac:dyDescent="0.25">
      <c r="A4425" s="56"/>
      <c r="B4425" s="56"/>
      <c r="C4425" s="56" t="s">
        <v>1256</v>
      </c>
      <c r="D4425" s="56" t="s">
        <v>1257</v>
      </c>
      <c r="E4425" s="56" t="s">
        <v>472</v>
      </c>
      <c r="F4425" s="56" t="s">
        <v>64</v>
      </c>
      <c r="G4425" s="56"/>
      <c r="H4425" s="56"/>
      <c r="I4425" s="56" t="s">
        <v>37</v>
      </c>
      <c r="J4425" s="56">
        <v>10</v>
      </c>
      <c r="K4425" s="56"/>
      <c r="L4425" s="56"/>
      <c r="M4425" s="56" t="str">
        <f t="shared" si="138"/>
        <v>P_POINT_NOTI.SHOP_CD</v>
      </c>
      <c r="N4425" s="54" t="str">
        <f t="shared" si="139"/>
        <v>포인트전표_NOTI^P_POINT_NOTI^매장코드^SHOP_CD^^VARCHAR2^10^^</v>
      </c>
    </row>
    <row r="4426" spans="1:14" x14ac:dyDescent="0.25">
      <c r="A4426" s="56"/>
      <c r="B4426" s="56"/>
      <c r="C4426" s="56" t="s">
        <v>1256</v>
      </c>
      <c r="D4426" s="56" t="s">
        <v>1257</v>
      </c>
      <c r="E4426" s="56" t="s">
        <v>3305</v>
      </c>
      <c r="F4426" s="56" t="s">
        <v>3304</v>
      </c>
      <c r="G4426" s="56"/>
      <c r="H4426" s="56"/>
      <c r="I4426" s="56" t="s">
        <v>3305</v>
      </c>
      <c r="J4426" s="56"/>
      <c r="K4426" s="56"/>
      <c r="L4426" s="56"/>
      <c r="M4426" s="56" t="str">
        <f t="shared" si="138"/>
        <v>P_POINT_NOTI.RI</v>
      </c>
      <c r="N4426" s="54" t="str">
        <f t="shared" si="139"/>
        <v>포인트전표_NOTI^P_POINT_NOTI^ROWID^RI^^ROWID^^^</v>
      </c>
    </row>
    <row r="4427" spans="1:14" x14ac:dyDescent="0.25">
      <c r="A4427" s="56"/>
      <c r="B4427" s="56"/>
      <c r="C4427" s="56" t="s">
        <v>1256</v>
      </c>
      <c r="D4427" s="56" t="s">
        <v>1257</v>
      </c>
      <c r="E4427" s="56" t="s">
        <v>3306</v>
      </c>
      <c r="F4427" s="56" t="s">
        <v>3307</v>
      </c>
      <c r="G4427" s="56"/>
      <c r="H4427" s="56"/>
      <c r="I4427" s="56" t="s">
        <v>37</v>
      </c>
      <c r="J4427" s="56">
        <v>30</v>
      </c>
      <c r="K4427" s="56"/>
      <c r="L4427" s="56"/>
      <c r="M4427" s="56" t="str">
        <f t="shared" si="138"/>
        <v>P_POINT_NOTI.USER_NAME</v>
      </c>
      <c r="N4427" s="54" t="str">
        <f t="shared" si="139"/>
        <v>포인트전표_NOTI^P_POINT_NOTI^사용자_이름(오라클)^USER_NAME^^VARCHAR2^30^^</v>
      </c>
    </row>
    <row r="4428" spans="1:14" x14ac:dyDescent="0.25">
      <c r="A4428" s="56"/>
      <c r="B4428" s="56"/>
      <c r="C4428" s="56" t="s">
        <v>1256</v>
      </c>
      <c r="D4428" s="56" t="s">
        <v>1257</v>
      </c>
      <c r="E4428" s="56" t="s">
        <v>3308</v>
      </c>
      <c r="F4428" s="56" t="s">
        <v>3309</v>
      </c>
      <c r="G4428" s="56"/>
      <c r="H4428" s="56"/>
      <c r="I4428" s="56" t="s">
        <v>3467</v>
      </c>
      <c r="J4428" s="56">
        <v>8</v>
      </c>
      <c r="K4428" s="56"/>
      <c r="L4428" s="56"/>
      <c r="M4428" s="56" t="str">
        <f t="shared" si="138"/>
        <v>P_POINT_NOTI.PROCENDDATE</v>
      </c>
      <c r="N4428" s="54" t="str">
        <f t="shared" si="139"/>
        <v>포인트전표_NOTI^P_POINT_NOTI^처리종료일^PROCENDDATE^^TIMESTAMP^8^^</v>
      </c>
    </row>
    <row r="4429" spans="1:14" x14ac:dyDescent="0.25">
      <c r="A4429" s="56"/>
      <c r="B4429" s="56"/>
      <c r="C4429" s="56" t="s">
        <v>124</v>
      </c>
      <c r="D4429" s="56" t="s">
        <v>125</v>
      </c>
      <c r="E4429" s="56" t="s">
        <v>3255</v>
      </c>
      <c r="F4429" s="56" t="s">
        <v>3256</v>
      </c>
      <c r="G4429" s="56" t="s">
        <v>52</v>
      </c>
      <c r="H4429" s="56"/>
      <c r="I4429" s="56" t="s">
        <v>37</v>
      </c>
      <c r="J4429" s="56">
        <v>20</v>
      </c>
      <c r="K4429" s="56" t="s">
        <v>52</v>
      </c>
      <c r="L4429" s="56"/>
      <c r="M4429" s="56" t="str">
        <f t="shared" si="138"/>
        <v>TB_IFM_ITEM_DIST_LOG.DIST_SEQ</v>
      </c>
      <c r="N4429" s="54" t="str">
        <f t="shared" si="139"/>
        <v>품목배포이력^TB_IFM_ITEM_DIST_LOG^배포일련번호^DIST_SEQ^Y^VARCHAR2^20^Y^</v>
      </c>
    </row>
    <row r="4430" spans="1:14" x14ac:dyDescent="0.25">
      <c r="A4430" s="56"/>
      <c r="B4430" s="56"/>
      <c r="C4430" s="56" t="s">
        <v>124</v>
      </c>
      <c r="D4430" s="56" t="s">
        <v>125</v>
      </c>
      <c r="E4430" s="56" t="s">
        <v>768</v>
      </c>
      <c r="F4430" s="56" t="s">
        <v>769</v>
      </c>
      <c r="G4430" s="56"/>
      <c r="H4430" s="56"/>
      <c r="I4430" s="56" t="s">
        <v>37</v>
      </c>
      <c r="J4430" s="56">
        <v>1</v>
      </c>
      <c r="K4430" s="56" t="s">
        <v>52</v>
      </c>
      <c r="L4430" s="56"/>
      <c r="M4430" s="56" t="str">
        <f t="shared" si="138"/>
        <v>TB_IFM_ITEM_DIST_LOG.IF_DIV_CD</v>
      </c>
      <c r="N4430" s="54" t="str">
        <f t="shared" si="139"/>
        <v>품목배포이력^TB_IFM_ITEM_DIST_LOG^IF구분코드^IF_DIV_CD^^VARCHAR2^1^Y^</v>
      </c>
    </row>
    <row r="4431" spans="1:14" x14ac:dyDescent="0.25">
      <c r="A4431" s="56"/>
      <c r="B4431" s="56"/>
      <c r="C4431" s="56" t="s">
        <v>124</v>
      </c>
      <c r="D4431" s="56" t="s">
        <v>125</v>
      </c>
      <c r="E4431" s="56" t="s">
        <v>829</v>
      </c>
      <c r="F4431" s="56" t="s">
        <v>838</v>
      </c>
      <c r="G4431" s="56"/>
      <c r="H4431" s="56"/>
      <c r="I4431" s="56" t="s">
        <v>37</v>
      </c>
      <c r="J4431" s="56">
        <v>20</v>
      </c>
      <c r="K4431" s="56"/>
      <c r="L4431" s="56"/>
      <c r="M4431" s="56" t="str">
        <f t="shared" si="138"/>
        <v>TB_IFM_ITEM_DIST_LOG.ITEM_CD</v>
      </c>
      <c r="N4431" s="54" t="str">
        <f t="shared" si="139"/>
        <v>품목배포이력^TB_IFM_ITEM_DIST_LOG^품목코드^ITEM_CD^^VARCHAR2^20^^</v>
      </c>
    </row>
    <row r="4432" spans="1:14" x14ac:dyDescent="0.25">
      <c r="A4432" s="56"/>
      <c r="B4432" s="56"/>
      <c r="C4432" s="56" t="s">
        <v>124</v>
      </c>
      <c r="D4432" s="56" t="s">
        <v>125</v>
      </c>
      <c r="E4432" s="56" t="s">
        <v>1168</v>
      </c>
      <c r="F4432" s="56" t="s">
        <v>1169</v>
      </c>
      <c r="G4432" s="56"/>
      <c r="H4432" s="56"/>
      <c r="I4432" s="56" t="s">
        <v>37</v>
      </c>
      <c r="J4432" s="56">
        <v>10</v>
      </c>
      <c r="K4432" s="56"/>
      <c r="L4432" s="56"/>
      <c r="M4432" s="56" t="str">
        <f t="shared" si="138"/>
        <v>TB_IFM_ITEM_DIST_LOG.BRAND_CD</v>
      </c>
      <c r="N4432" s="54" t="str">
        <f t="shared" si="139"/>
        <v>품목배포이력^TB_IFM_ITEM_DIST_LOG^브랜드코드^BRAND_CD^^VARCHAR2^10^^</v>
      </c>
    </row>
    <row r="4433" spans="1:14" x14ac:dyDescent="0.25">
      <c r="A4433" s="56"/>
      <c r="B4433" s="56"/>
      <c r="C4433" s="56" t="s">
        <v>124</v>
      </c>
      <c r="D4433" s="56" t="s">
        <v>125</v>
      </c>
      <c r="E4433" s="56" t="s">
        <v>3354</v>
      </c>
      <c r="F4433" s="56" t="s">
        <v>1592</v>
      </c>
      <c r="G4433" s="56"/>
      <c r="H4433" s="56"/>
      <c r="I4433" s="56" t="s">
        <v>37</v>
      </c>
      <c r="J4433" s="56">
        <v>300</v>
      </c>
      <c r="K4433" s="56"/>
      <c r="L4433" s="56"/>
      <c r="M4433" s="56" t="str">
        <f t="shared" si="138"/>
        <v>TB_IFM_ITEM_DIST_LOG.ITEM_KN</v>
      </c>
      <c r="N4433" s="54" t="str">
        <f t="shared" si="139"/>
        <v>품목배포이력^TB_IFM_ITEM_DIST_LOG^품목명^ITEM_KN^^VARCHAR2^300^^</v>
      </c>
    </row>
    <row r="4434" spans="1:14" x14ac:dyDescent="0.25">
      <c r="A4434" s="56"/>
      <c r="B4434" s="56"/>
      <c r="C4434" s="56" t="s">
        <v>124</v>
      </c>
      <c r="D4434" s="56" t="s">
        <v>125</v>
      </c>
      <c r="E4434" s="56" t="s">
        <v>3355</v>
      </c>
      <c r="F4434" s="56" t="s">
        <v>1598</v>
      </c>
      <c r="G4434" s="56"/>
      <c r="H4434" s="56"/>
      <c r="I4434" s="56" t="s">
        <v>37</v>
      </c>
      <c r="J4434" s="56">
        <v>300</v>
      </c>
      <c r="K4434" s="56"/>
      <c r="L4434" s="56"/>
      <c r="M4434" s="56" t="str">
        <f t="shared" si="138"/>
        <v>TB_IFM_ITEM_DIST_LOG.ITEM_KN_ABBR</v>
      </c>
      <c r="N4434" s="54" t="str">
        <f t="shared" si="139"/>
        <v>품목배포이력^TB_IFM_ITEM_DIST_LOG^품목약어명^ITEM_KN_ABBR^^VARCHAR2^300^^</v>
      </c>
    </row>
    <row r="4435" spans="1:14" x14ac:dyDescent="0.25">
      <c r="A4435" s="56"/>
      <c r="B4435" s="56"/>
      <c r="C4435" s="56" t="s">
        <v>124</v>
      </c>
      <c r="D4435" s="56" t="s">
        <v>125</v>
      </c>
      <c r="E4435" s="56" t="s">
        <v>1634</v>
      </c>
      <c r="F4435" s="56" t="s">
        <v>1635</v>
      </c>
      <c r="G4435" s="56"/>
      <c r="H4435" s="56"/>
      <c r="I4435" s="56" t="s">
        <v>37</v>
      </c>
      <c r="J4435" s="56">
        <v>10</v>
      </c>
      <c r="K4435" s="56"/>
      <c r="L4435" s="56"/>
      <c r="M4435" s="56" t="str">
        <f t="shared" si="138"/>
        <v>TB_IFM_ITEM_DIST_LOG.STRATIFI_STAT_CD</v>
      </c>
      <c r="N4435" s="54" t="str">
        <f t="shared" si="139"/>
        <v>품목배포이력^TB_IFM_ITEM_DIST_LOG^층화상태코드^STRATIFI_STAT_CD^^VARCHAR2^10^^</v>
      </c>
    </row>
    <row r="4436" spans="1:14" x14ac:dyDescent="0.25">
      <c r="A4436" s="56"/>
      <c r="B4436" s="56"/>
      <c r="C4436" s="56" t="s">
        <v>124</v>
      </c>
      <c r="D4436" s="56" t="s">
        <v>125</v>
      </c>
      <c r="E4436" s="56" t="s">
        <v>1628</v>
      </c>
      <c r="F4436" s="56" t="s">
        <v>1629</v>
      </c>
      <c r="G4436" s="56"/>
      <c r="H4436" s="56"/>
      <c r="I4436" s="56" t="s">
        <v>37</v>
      </c>
      <c r="J4436" s="56">
        <v>1</v>
      </c>
      <c r="K4436" s="56"/>
      <c r="L4436" s="56"/>
      <c r="M4436" s="56" t="str">
        <f t="shared" si="138"/>
        <v>TB_IFM_ITEM_DIST_LOG.TAX_DIV_CD</v>
      </c>
      <c r="N4436" s="54" t="str">
        <f t="shared" si="139"/>
        <v>품목배포이력^TB_IFM_ITEM_DIST_LOG^과면세구분코드^TAX_DIV_CD^^VARCHAR2^1^^</v>
      </c>
    </row>
    <row r="4437" spans="1:14" x14ac:dyDescent="0.25">
      <c r="A4437" s="56"/>
      <c r="B4437" s="56"/>
      <c r="C4437" s="56" t="s">
        <v>124</v>
      </c>
      <c r="D4437" s="56" t="s">
        <v>125</v>
      </c>
      <c r="E4437" s="56" t="s">
        <v>1603</v>
      </c>
      <c r="F4437" s="56" t="s">
        <v>1604</v>
      </c>
      <c r="G4437" s="56"/>
      <c r="H4437" s="56"/>
      <c r="I4437" s="56" t="s">
        <v>37</v>
      </c>
      <c r="J4437" s="56">
        <v>20</v>
      </c>
      <c r="K4437" s="56"/>
      <c r="L4437" s="56"/>
      <c r="M4437" s="56" t="str">
        <f t="shared" si="138"/>
        <v>TB_IFM_ITEM_DIST_LOG.ITEM_LCLS_CD</v>
      </c>
      <c r="N4437" s="54" t="str">
        <f t="shared" si="139"/>
        <v>품목배포이력^TB_IFM_ITEM_DIST_LOG^품목대분류코드^ITEM_LCLS_CD^^VARCHAR2^20^^</v>
      </c>
    </row>
    <row r="4438" spans="1:14" x14ac:dyDescent="0.25">
      <c r="A4438" s="56"/>
      <c r="B4438" s="56"/>
      <c r="C4438" s="56" t="s">
        <v>124</v>
      </c>
      <c r="D4438" s="56" t="s">
        <v>125</v>
      </c>
      <c r="E4438" s="27" t="s">
        <v>1605</v>
      </c>
      <c r="F4438" s="56" t="s">
        <v>1606</v>
      </c>
      <c r="G4438" s="56"/>
      <c r="H4438" s="56"/>
      <c r="I4438" s="56" t="s">
        <v>37</v>
      </c>
      <c r="J4438" s="56">
        <v>20</v>
      </c>
      <c r="K4438" s="56"/>
      <c r="L4438" s="56"/>
      <c r="M4438" s="56" t="str">
        <f t="shared" si="138"/>
        <v>TB_IFM_ITEM_DIST_LOG.ITEM_MCLS_CD</v>
      </c>
      <c r="N4438" s="54" t="str">
        <f t="shared" si="139"/>
        <v>품목배포이력^TB_IFM_ITEM_DIST_LOG^품목중분류코드^ITEM_MCLS_CD^^VARCHAR2^20^^</v>
      </c>
    </row>
    <row r="4439" spans="1:14" x14ac:dyDescent="0.25">
      <c r="A4439" s="56"/>
      <c r="B4439" s="56"/>
      <c r="C4439" s="56" t="s">
        <v>124</v>
      </c>
      <c r="D4439" s="56" t="s">
        <v>125</v>
      </c>
      <c r="E4439" s="56" t="s">
        <v>1607</v>
      </c>
      <c r="F4439" s="56" t="s">
        <v>1608</v>
      </c>
      <c r="G4439" s="56"/>
      <c r="H4439" s="56"/>
      <c r="I4439" s="56" t="s">
        <v>37</v>
      </c>
      <c r="J4439" s="56">
        <v>20</v>
      </c>
      <c r="K4439" s="56"/>
      <c r="L4439" s="56"/>
      <c r="M4439" s="56" t="str">
        <f t="shared" si="138"/>
        <v>TB_IFM_ITEM_DIST_LOG.ITEM_SCLS_CD</v>
      </c>
      <c r="N4439" s="54" t="str">
        <f t="shared" si="139"/>
        <v>품목배포이력^TB_IFM_ITEM_DIST_LOG^품목소분류코드^ITEM_SCLS_CD^^VARCHAR2^20^^</v>
      </c>
    </row>
    <row r="4440" spans="1:14" x14ac:dyDescent="0.25">
      <c r="A4440" s="56"/>
      <c r="B4440" s="56"/>
      <c r="C4440" s="56" t="s">
        <v>124</v>
      </c>
      <c r="D4440" s="56" t="s">
        <v>125</v>
      </c>
      <c r="E4440" s="56" t="s">
        <v>53</v>
      </c>
      <c r="F4440" s="56" t="s">
        <v>54</v>
      </c>
      <c r="G4440" s="56"/>
      <c r="H4440" s="56"/>
      <c r="I4440" s="56" t="s">
        <v>37</v>
      </c>
      <c r="J4440" s="56">
        <v>14</v>
      </c>
      <c r="K4440" s="56"/>
      <c r="L4440" s="56"/>
      <c r="M4440" s="56" t="str">
        <f t="shared" si="138"/>
        <v>TB_IFM_ITEM_DIST_LOG.REG_DTM</v>
      </c>
      <c r="N4440" s="54" t="str">
        <f t="shared" si="139"/>
        <v>품목배포이력^TB_IFM_ITEM_DIST_LOG^등록일시^REG_DTM^^VARCHAR2^14^^</v>
      </c>
    </row>
    <row r="4441" spans="1:14" x14ac:dyDescent="0.25">
      <c r="A4441" s="56"/>
      <c r="B4441" s="56"/>
      <c r="C4441" s="56" t="s">
        <v>124</v>
      </c>
      <c r="D4441" s="56" t="s">
        <v>125</v>
      </c>
      <c r="E4441" s="56" t="s">
        <v>55</v>
      </c>
      <c r="F4441" s="56" t="s">
        <v>56</v>
      </c>
      <c r="G4441" s="56"/>
      <c r="H4441" s="56"/>
      <c r="I4441" s="56" t="s">
        <v>37</v>
      </c>
      <c r="J4441" s="56">
        <v>32</v>
      </c>
      <c r="K4441" s="56"/>
      <c r="L4441" s="56"/>
      <c r="M4441" s="56" t="str">
        <f t="shared" si="138"/>
        <v>TB_IFM_ITEM_DIST_LOG.REGR_ID</v>
      </c>
      <c r="N4441" s="54" t="str">
        <f t="shared" si="139"/>
        <v>품목배포이력^TB_IFM_ITEM_DIST_LOG^등록자ID^REGR_ID^^VARCHAR2^32^^</v>
      </c>
    </row>
    <row r="4442" spans="1:14" x14ac:dyDescent="0.25">
      <c r="A4442" s="56"/>
      <c r="B4442" s="56"/>
      <c r="C4442" s="56" t="s">
        <v>124</v>
      </c>
      <c r="D4442" s="56" t="s">
        <v>125</v>
      </c>
      <c r="E4442" s="56" t="s">
        <v>3356</v>
      </c>
      <c r="F4442" s="56" t="s">
        <v>3357</v>
      </c>
      <c r="G4442" s="56"/>
      <c r="H4442" s="56"/>
      <c r="I4442" s="56" t="s">
        <v>37</v>
      </c>
      <c r="J4442" s="56">
        <v>1</v>
      </c>
      <c r="K4442" s="56"/>
      <c r="L4442" s="56"/>
      <c r="M4442" s="56" t="str">
        <f t="shared" si="138"/>
        <v>TB_IFM_ITEM_DIST_LOG.SAMPLE_YN</v>
      </c>
      <c r="N4442" s="54" t="str">
        <f t="shared" si="139"/>
        <v>품목배포이력^TB_IFM_ITEM_DIST_LOG^판촉물여부^SAMPLE_YN^^VARCHAR2^1^^</v>
      </c>
    </row>
    <row r="4443" spans="1:14" x14ac:dyDescent="0.25">
      <c r="A4443" s="56"/>
      <c r="B4443" s="56"/>
      <c r="C4443" s="56" t="s">
        <v>704</v>
      </c>
      <c r="D4443" s="56" t="s">
        <v>705</v>
      </c>
      <c r="E4443" s="56" t="s">
        <v>3255</v>
      </c>
      <c r="F4443" s="56" t="s">
        <v>3256</v>
      </c>
      <c r="G4443" s="56" t="s">
        <v>52</v>
      </c>
      <c r="H4443" s="56"/>
      <c r="I4443" s="56" t="s">
        <v>37</v>
      </c>
      <c r="J4443" s="56">
        <v>20</v>
      </c>
      <c r="K4443" s="56" t="s">
        <v>52</v>
      </c>
      <c r="L4443" s="56"/>
      <c r="M4443" s="56" t="str">
        <f t="shared" si="138"/>
        <v>TB_IFM_ITEM_CTRL_GRADE_LOG.DIST_SEQ</v>
      </c>
      <c r="N4443" s="54" t="str">
        <f t="shared" si="139"/>
        <v>품목통제등급배포이력^TB_IFM_ITEM_CTRL_GRADE_LOG^배포일련번호^DIST_SEQ^Y^VARCHAR2^20^Y^</v>
      </c>
    </row>
    <row r="4444" spans="1:14" x14ac:dyDescent="0.25">
      <c r="A4444" s="56"/>
      <c r="B4444" s="56"/>
      <c r="C4444" s="56" t="s">
        <v>704</v>
      </c>
      <c r="D4444" s="56" t="s">
        <v>705</v>
      </c>
      <c r="E4444" s="56" t="s">
        <v>768</v>
      </c>
      <c r="F4444" s="56" t="s">
        <v>769</v>
      </c>
      <c r="G4444" s="56"/>
      <c r="H4444" s="56"/>
      <c r="I4444" s="56" t="s">
        <v>37</v>
      </c>
      <c r="J4444" s="56">
        <v>1</v>
      </c>
      <c r="K4444" s="56"/>
      <c r="L4444" s="56"/>
      <c r="M4444" s="56" t="str">
        <f t="shared" si="138"/>
        <v>TB_IFM_ITEM_CTRL_GRADE_LOG.IF_DIV_CD</v>
      </c>
      <c r="N4444" s="54" t="str">
        <f t="shared" si="139"/>
        <v>품목통제등급배포이력^TB_IFM_ITEM_CTRL_GRADE_LOG^IF구분코드^IF_DIV_CD^^VARCHAR2^1^^</v>
      </c>
    </row>
    <row r="4445" spans="1:14" x14ac:dyDescent="0.25">
      <c r="A4445" s="56"/>
      <c r="B4445" s="56"/>
      <c r="C4445" s="56" t="s">
        <v>704</v>
      </c>
      <c r="D4445" s="56" t="s">
        <v>705</v>
      </c>
      <c r="E4445" s="56" t="s">
        <v>1682</v>
      </c>
      <c r="F4445" s="56" t="s">
        <v>1683</v>
      </c>
      <c r="G4445" s="56"/>
      <c r="H4445" s="56"/>
      <c r="I4445" s="56" t="s">
        <v>37</v>
      </c>
      <c r="J4445" s="56">
        <v>20</v>
      </c>
      <c r="K4445" s="56"/>
      <c r="L4445" s="56"/>
      <c r="M4445" s="56" t="str">
        <f t="shared" si="138"/>
        <v>TB_IFM_ITEM_CTRL_GRADE_LOG.CTRL_NO</v>
      </c>
      <c r="N4445" s="54" t="str">
        <f t="shared" si="139"/>
        <v>품목통제등급배포이력^TB_IFM_ITEM_CTRL_GRADE_LOG^통제번호^CTRL_NO^^VARCHAR2^20^^</v>
      </c>
    </row>
    <row r="4446" spans="1:14" x14ac:dyDescent="0.25">
      <c r="A4446" s="56"/>
      <c r="B4446" s="56"/>
      <c r="C4446" s="56" t="s">
        <v>704</v>
      </c>
      <c r="D4446" s="56" t="s">
        <v>705</v>
      </c>
      <c r="E4446" s="56" t="s">
        <v>850</v>
      </c>
      <c r="F4446" s="56" t="s">
        <v>474</v>
      </c>
      <c r="G4446" s="56"/>
      <c r="H4446" s="56"/>
      <c r="I4446" s="56" t="s">
        <v>37</v>
      </c>
      <c r="J4446" s="56">
        <v>10</v>
      </c>
      <c r="K4446" s="56"/>
      <c r="L4446" s="56"/>
      <c r="M4446" s="56" t="str">
        <f t="shared" si="138"/>
        <v>TB_IFM_ITEM_CTRL_GRADE_LOG.MEM_GRADE_CD</v>
      </c>
      <c r="N4446" s="54" t="str">
        <f t="shared" si="139"/>
        <v>품목통제등급배포이력^TB_IFM_ITEM_CTRL_GRADE_LOG^회원등급코드^MEM_GRADE_CD^^VARCHAR2^10^^</v>
      </c>
    </row>
    <row r="4447" spans="1:14" x14ac:dyDescent="0.25">
      <c r="A4447" s="56"/>
      <c r="B4447" s="56"/>
      <c r="C4447" s="56" t="s">
        <v>704</v>
      </c>
      <c r="D4447" s="56" t="s">
        <v>705</v>
      </c>
      <c r="E4447" s="56" t="s">
        <v>53</v>
      </c>
      <c r="F4447" s="56" t="s">
        <v>54</v>
      </c>
      <c r="G4447" s="56"/>
      <c r="H4447" s="56"/>
      <c r="I4447" s="56" t="s">
        <v>37</v>
      </c>
      <c r="J4447" s="56">
        <v>14</v>
      </c>
      <c r="K4447" s="56"/>
      <c r="L4447" s="56"/>
      <c r="M4447" s="56" t="str">
        <f t="shared" si="138"/>
        <v>TB_IFM_ITEM_CTRL_GRADE_LOG.REG_DTM</v>
      </c>
      <c r="N4447" s="54" t="str">
        <f t="shared" si="139"/>
        <v>품목통제등급배포이력^TB_IFM_ITEM_CTRL_GRADE_LOG^등록일시^REG_DTM^^VARCHAR2^14^^</v>
      </c>
    </row>
    <row r="4448" spans="1:14" x14ac:dyDescent="0.25">
      <c r="A4448" s="56"/>
      <c r="B4448" s="56"/>
      <c r="C4448" s="56" t="s">
        <v>704</v>
      </c>
      <c r="D4448" s="56" t="s">
        <v>705</v>
      </c>
      <c r="E4448" s="56" t="s">
        <v>55</v>
      </c>
      <c r="F4448" s="56" t="s">
        <v>56</v>
      </c>
      <c r="G4448" s="56"/>
      <c r="H4448" s="56"/>
      <c r="I4448" s="56" t="s">
        <v>37</v>
      </c>
      <c r="J4448" s="56">
        <v>32</v>
      </c>
      <c r="K4448" s="56"/>
      <c r="L4448" s="56"/>
      <c r="M4448" s="56" t="str">
        <f t="shared" si="138"/>
        <v>TB_IFM_ITEM_CTRL_GRADE_LOG.REGR_ID</v>
      </c>
      <c r="N4448" s="54" t="str">
        <f t="shared" si="139"/>
        <v>품목통제등급배포이력^TB_IFM_ITEM_CTRL_GRADE_LOG^등록자ID^REGR_ID^^VARCHAR2^32^^</v>
      </c>
    </row>
    <row r="4449" spans="1:14" x14ac:dyDescent="0.25">
      <c r="A4449" s="56"/>
      <c r="B4449" s="56"/>
      <c r="C4449" s="56" t="s">
        <v>136</v>
      </c>
      <c r="D4449" s="56" t="s">
        <v>137</v>
      </c>
      <c r="E4449" s="56" t="s">
        <v>3255</v>
      </c>
      <c r="F4449" s="56" t="s">
        <v>3256</v>
      </c>
      <c r="G4449" s="56" t="s">
        <v>52</v>
      </c>
      <c r="H4449" s="56"/>
      <c r="I4449" s="56" t="s">
        <v>37</v>
      </c>
      <c r="J4449" s="56">
        <v>20</v>
      </c>
      <c r="K4449" s="56" t="s">
        <v>52</v>
      </c>
      <c r="L4449" s="56"/>
      <c r="M4449" s="56" t="str">
        <f t="shared" si="138"/>
        <v>TB_IFM_ITEM_CTRL_DIST_LOG.DIST_SEQ</v>
      </c>
      <c r="N4449" s="54" t="str">
        <f t="shared" si="139"/>
        <v>품목통제배포이력^TB_IFM_ITEM_CTRL_DIST_LOG^배포일련번호^DIST_SEQ^Y^VARCHAR2^20^Y^</v>
      </c>
    </row>
    <row r="4450" spans="1:14" x14ac:dyDescent="0.25">
      <c r="A4450" s="56"/>
      <c r="B4450" s="56"/>
      <c r="C4450" s="56" t="s">
        <v>136</v>
      </c>
      <c r="D4450" s="56" t="s">
        <v>137</v>
      </c>
      <c r="E4450" s="56" t="s">
        <v>768</v>
      </c>
      <c r="F4450" s="56" t="s">
        <v>769</v>
      </c>
      <c r="G4450" s="56"/>
      <c r="H4450" s="56"/>
      <c r="I4450" s="56" t="s">
        <v>37</v>
      </c>
      <c r="J4450" s="56">
        <v>1</v>
      </c>
      <c r="K4450" s="56"/>
      <c r="L4450" s="56"/>
      <c r="M4450" s="56" t="str">
        <f t="shared" si="138"/>
        <v>TB_IFM_ITEM_CTRL_DIST_LOG.IF_DIV_CD</v>
      </c>
      <c r="N4450" s="54" t="str">
        <f t="shared" si="139"/>
        <v>품목통제배포이력^TB_IFM_ITEM_CTRL_DIST_LOG^IF구분코드^IF_DIV_CD^^VARCHAR2^1^^</v>
      </c>
    </row>
    <row r="4451" spans="1:14" x14ac:dyDescent="0.25">
      <c r="A4451" s="56"/>
      <c r="B4451" s="56"/>
      <c r="C4451" s="56" t="s">
        <v>136</v>
      </c>
      <c r="D4451" s="56" t="s">
        <v>137</v>
      </c>
      <c r="E4451" s="56" t="s">
        <v>472</v>
      </c>
      <c r="F4451" s="56" t="s">
        <v>64</v>
      </c>
      <c r="G4451" s="56"/>
      <c r="H4451" s="56"/>
      <c r="I4451" s="56" t="s">
        <v>37</v>
      </c>
      <c r="J4451" s="56">
        <v>10</v>
      </c>
      <c r="K4451" s="56"/>
      <c r="L4451" s="56"/>
      <c r="M4451" s="56" t="str">
        <f t="shared" si="138"/>
        <v>TB_IFM_ITEM_CTRL_DIST_LOG.SHOP_CD</v>
      </c>
      <c r="N4451" s="54" t="str">
        <f t="shared" si="139"/>
        <v>품목통제배포이력^TB_IFM_ITEM_CTRL_DIST_LOG^매장코드^SHOP_CD^^VARCHAR2^10^^</v>
      </c>
    </row>
    <row r="4452" spans="1:14" x14ac:dyDescent="0.25">
      <c r="A4452" s="56"/>
      <c r="B4452" s="56"/>
      <c r="C4452" s="56" t="s">
        <v>136</v>
      </c>
      <c r="D4452" s="56" t="s">
        <v>137</v>
      </c>
      <c r="E4452" s="56" t="s">
        <v>1682</v>
      </c>
      <c r="F4452" s="56" t="s">
        <v>1683</v>
      </c>
      <c r="G4452" s="56"/>
      <c r="H4452" s="56"/>
      <c r="I4452" s="56" t="s">
        <v>37</v>
      </c>
      <c r="J4452" s="56">
        <v>20</v>
      </c>
      <c r="K4452" s="56"/>
      <c r="L4452" s="56"/>
      <c r="M4452" s="56" t="str">
        <f t="shared" si="138"/>
        <v>TB_IFM_ITEM_CTRL_DIST_LOG.CTRL_NO</v>
      </c>
      <c r="N4452" s="54" t="str">
        <f t="shared" si="139"/>
        <v>품목통제배포이력^TB_IFM_ITEM_CTRL_DIST_LOG^통제번호^CTRL_NO^^VARCHAR2^20^^</v>
      </c>
    </row>
    <row r="4453" spans="1:14" x14ac:dyDescent="0.25">
      <c r="A4453" s="56"/>
      <c r="B4453" s="56"/>
      <c r="C4453" s="56" t="s">
        <v>136</v>
      </c>
      <c r="D4453" s="56" t="s">
        <v>137</v>
      </c>
      <c r="E4453" s="56" t="s">
        <v>1696</v>
      </c>
      <c r="F4453" s="56" t="s">
        <v>1697</v>
      </c>
      <c r="G4453" s="56"/>
      <c r="H4453" s="56"/>
      <c r="I4453" s="56" t="s">
        <v>37</v>
      </c>
      <c r="J4453" s="56">
        <v>3</v>
      </c>
      <c r="K4453" s="56"/>
      <c r="L4453" s="56"/>
      <c r="M4453" s="56" t="str">
        <f t="shared" si="138"/>
        <v>TB_IFM_ITEM_CTRL_DIST_LOG.CTRL_TP_CD</v>
      </c>
      <c r="N4453" s="54" t="str">
        <f t="shared" si="139"/>
        <v>품목통제배포이력^TB_IFM_ITEM_CTRL_DIST_LOG^통제유형코드^CTRL_TP_CD^^VARCHAR2^3^^</v>
      </c>
    </row>
    <row r="4454" spans="1:14" x14ac:dyDescent="0.25">
      <c r="A4454" s="56"/>
      <c r="B4454" s="56"/>
      <c r="C4454" s="56" t="s">
        <v>136</v>
      </c>
      <c r="D4454" s="56" t="s">
        <v>137</v>
      </c>
      <c r="E4454" s="56" t="s">
        <v>1313</v>
      </c>
      <c r="F4454" s="56" t="s">
        <v>1314</v>
      </c>
      <c r="G4454" s="56"/>
      <c r="H4454" s="56"/>
      <c r="I4454" s="56" t="s">
        <v>37</v>
      </c>
      <c r="J4454" s="56">
        <v>8</v>
      </c>
      <c r="K4454" s="56"/>
      <c r="L4454" s="56"/>
      <c r="M4454" s="56" t="str">
        <f t="shared" si="138"/>
        <v>TB_IFM_ITEM_CTRL_DIST_LOG.APPLY_STT_DT</v>
      </c>
      <c r="N4454" s="54" t="str">
        <f t="shared" si="139"/>
        <v>품목통제배포이력^TB_IFM_ITEM_CTRL_DIST_LOG^적용시작일자^APPLY_STT_DT^^VARCHAR2^8^^</v>
      </c>
    </row>
    <row r="4455" spans="1:14" x14ac:dyDescent="0.25">
      <c r="A4455" s="56"/>
      <c r="B4455" s="56"/>
      <c r="C4455" s="56" t="s">
        <v>136</v>
      </c>
      <c r="D4455" s="56" t="s">
        <v>137</v>
      </c>
      <c r="E4455" s="56" t="s">
        <v>1317</v>
      </c>
      <c r="F4455" s="56" t="s">
        <v>1318</v>
      </c>
      <c r="G4455" s="56"/>
      <c r="H4455" s="56"/>
      <c r="I4455" s="56" t="s">
        <v>37</v>
      </c>
      <c r="J4455" s="56">
        <v>8</v>
      </c>
      <c r="K4455" s="56"/>
      <c r="L4455" s="56"/>
      <c r="M4455" s="56" t="str">
        <f t="shared" si="138"/>
        <v>TB_IFM_ITEM_CTRL_DIST_LOG.APPLY_END_DT</v>
      </c>
      <c r="N4455" s="54" t="str">
        <f t="shared" si="139"/>
        <v>품목통제배포이력^TB_IFM_ITEM_CTRL_DIST_LOG^적용종료일자^APPLY_END_DT^^VARCHAR2^8^^</v>
      </c>
    </row>
    <row r="4456" spans="1:14" x14ac:dyDescent="0.25">
      <c r="A4456" s="56"/>
      <c r="B4456" s="56"/>
      <c r="C4456" s="56" t="s">
        <v>136</v>
      </c>
      <c r="D4456" s="56" t="s">
        <v>137</v>
      </c>
      <c r="E4456" s="56" t="s">
        <v>53</v>
      </c>
      <c r="F4456" s="56" t="s">
        <v>54</v>
      </c>
      <c r="G4456" s="56"/>
      <c r="H4456" s="56"/>
      <c r="I4456" s="56" t="s">
        <v>37</v>
      </c>
      <c r="J4456" s="56">
        <v>14</v>
      </c>
      <c r="K4456" s="56"/>
      <c r="L4456" s="56"/>
      <c r="M4456" s="56" t="str">
        <f t="shared" si="138"/>
        <v>TB_IFM_ITEM_CTRL_DIST_LOG.REG_DTM</v>
      </c>
      <c r="N4456" s="54" t="str">
        <f t="shared" si="139"/>
        <v>품목통제배포이력^TB_IFM_ITEM_CTRL_DIST_LOG^등록일시^REG_DTM^^VARCHAR2^14^^</v>
      </c>
    </row>
    <row r="4457" spans="1:14" x14ac:dyDescent="0.25">
      <c r="A4457" s="56"/>
      <c r="B4457" s="56"/>
      <c r="C4457" s="56" t="s">
        <v>136</v>
      </c>
      <c r="D4457" s="56" t="s">
        <v>137</v>
      </c>
      <c r="E4457" s="56" t="s">
        <v>55</v>
      </c>
      <c r="F4457" s="56" t="s">
        <v>56</v>
      </c>
      <c r="G4457" s="56"/>
      <c r="H4457" s="56"/>
      <c r="I4457" s="56" t="s">
        <v>37</v>
      </c>
      <c r="J4457" s="56">
        <v>32</v>
      </c>
      <c r="K4457" s="56"/>
      <c r="L4457" s="56"/>
      <c r="M4457" s="56" t="str">
        <f t="shared" si="138"/>
        <v>TB_IFM_ITEM_CTRL_DIST_LOG.REGR_ID</v>
      </c>
      <c r="N4457" s="54" t="str">
        <f t="shared" si="139"/>
        <v>품목통제배포이력^TB_IFM_ITEM_CTRL_DIST_LOG^등록자ID^REGR_ID^^VARCHAR2^32^^</v>
      </c>
    </row>
    <row r="4458" spans="1:14" x14ac:dyDescent="0.25">
      <c r="A4458" s="56"/>
      <c r="B4458" s="56"/>
      <c r="C4458" s="56" t="s">
        <v>706</v>
      </c>
      <c r="D4458" s="56" t="s">
        <v>707</v>
      </c>
      <c r="E4458" s="56" t="s">
        <v>3255</v>
      </c>
      <c r="F4458" s="56" t="s">
        <v>3256</v>
      </c>
      <c r="G4458" s="56" t="s">
        <v>52</v>
      </c>
      <c r="H4458" s="56"/>
      <c r="I4458" s="56" t="s">
        <v>37</v>
      </c>
      <c r="J4458" s="56">
        <v>20</v>
      </c>
      <c r="K4458" s="56" t="s">
        <v>52</v>
      </c>
      <c r="L4458" s="56"/>
      <c r="M4458" s="56" t="str">
        <f t="shared" si="138"/>
        <v>TB_IFM_ITEM_CTRL_DTL_LOG.DIST_SEQ</v>
      </c>
      <c r="N4458" s="54" t="str">
        <f t="shared" si="139"/>
        <v>품목통제상세배포이력^TB_IFM_ITEM_CTRL_DTL_LOG^배포일련번호^DIST_SEQ^Y^VARCHAR2^20^Y^</v>
      </c>
    </row>
    <row r="4459" spans="1:14" x14ac:dyDescent="0.25">
      <c r="A4459" s="56"/>
      <c r="B4459" s="56"/>
      <c r="C4459" s="56" t="s">
        <v>706</v>
      </c>
      <c r="D4459" s="56" t="s">
        <v>707</v>
      </c>
      <c r="E4459" s="56" t="s">
        <v>768</v>
      </c>
      <c r="F4459" s="56" t="s">
        <v>769</v>
      </c>
      <c r="G4459" s="56"/>
      <c r="H4459" s="56"/>
      <c r="I4459" s="56" t="s">
        <v>37</v>
      </c>
      <c r="J4459" s="56">
        <v>1</v>
      </c>
      <c r="K4459" s="56"/>
      <c r="L4459" s="56"/>
      <c r="M4459" s="56" t="str">
        <f t="shared" si="138"/>
        <v>TB_IFM_ITEM_CTRL_DTL_LOG.IF_DIV_CD</v>
      </c>
      <c r="N4459" s="54" t="str">
        <f t="shared" si="139"/>
        <v>품목통제상세배포이력^TB_IFM_ITEM_CTRL_DTL_LOG^IF구분코드^IF_DIV_CD^^VARCHAR2^1^^</v>
      </c>
    </row>
    <row r="4460" spans="1:14" x14ac:dyDescent="0.25">
      <c r="A4460" s="56"/>
      <c r="B4460" s="56"/>
      <c r="C4460" s="56" t="s">
        <v>706</v>
      </c>
      <c r="D4460" s="56" t="s">
        <v>707</v>
      </c>
      <c r="E4460" s="56" t="s">
        <v>1682</v>
      </c>
      <c r="F4460" s="56" t="s">
        <v>1683</v>
      </c>
      <c r="G4460" s="56"/>
      <c r="H4460" s="56"/>
      <c r="I4460" s="56" t="s">
        <v>37</v>
      </c>
      <c r="J4460" s="56">
        <v>20</v>
      </c>
      <c r="K4460" s="56"/>
      <c r="L4460" s="56"/>
      <c r="M4460" s="56" t="str">
        <f t="shared" si="138"/>
        <v>TB_IFM_ITEM_CTRL_DTL_LOG.CTRL_NO</v>
      </c>
      <c r="N4460" s="54" t="str">
        <f t="shared" si="139"/>
        <v>품목통제상세배포이력^TB_IFM_ITEM_CTRL_DTL_LOG^통제번호^CTRL_NO^^VARCHAR2^20^^</v>
      </c>
    </row>
    <row r="4461" spans="1:14" x14ac:dyDescent="0.25">
      <c r="A4461" s="56"/>
      <c r="B4461" s="56"/>
      <c r="C4461" s="56" t="s">
        <v>706</v>
      </c>
      <c r="D4461" s="56" t="s">
        <v>707</v>
      </c>
      <c r="E4461" s="56" t="s">
        <v>829</v>
      </c>
      <c r="F4461" s="56" t="s">
        <v>838</v>
      </c>
      <c r="G4461" s="56"/>
      <c r="H4461" s="56"/>
      <c r="I4461" s="56" t="s">
        <v>37</v>
      </c>
      <c r="J4461" s="56">
        <v>20</v>
      </c>
      <c r="K4461" s="56"/>
      <c r="L4461" s="56"/>
      <c r="M4461" s="56" t="str">
        <f t="shared" si="138"/>
        <v>TB_IFM_ITEM_CTRL_DTL_LOG.ITEM_CD</v>
      </c>
      <c r="N4461" s="54" t="str">
        <f t="shared" si="139"/>
        <v>품목통제상세배포이력^TB_IFM_ITEM_CTRL_DTL_LOG^품목코드^ITEM_CD^^VARCHAR2^20^^</v>
      </c>
    </row>
    <row r="4462" spans="1:14" x14ac:dyDescent="0.25">
      <c r="A4462" s="56"/>
      <c r="B4462" s="56"/>
      <c r="C4462" s="56" t="s">
        <v>706</v>
      </c>
      <c r="D4462" s="56" t="s">
        <v>707</v>
      </c>
      <c r="E4462" s="56" t="s">
        <v>53</v>
      </c>
      <c r="F4462" s="56" t="s">
        <v>54</v>
      </c>
      <c r="G4462" s="56"/>
      <c r="H4462" s="56"/>
      <c r="I4462" s="56" t="s">
        <v>37</v>
      </c>
      <c r="J4462" s="56">
        <v>14</v>
      </c>
      <c r="K4462" s="56"/>
      <c r="L4462" s="56"/>
      <c r="M4462" s="56" t="str">
        <f t="shared" si="138"/>
        <v>TB_IFM_ITEM_CTRL_DTL_LOG.REG_DTM</v>
      </c>
      <c r="N4462" s="54" t="str">
        <f t="shared" si="139"/>
        <v>품목통제상세배포이력^TB_IFM_ITEM_CTRL_DTL_LOG^등록일시^REG_DTM^^VARCHAR2^14^^</v>
      </c>
    </row>
    <row r="4463" spans="1:14" x14ac:dyDescent="0.25">
      <c r="A4463" s="56"/>
      <c r="B4463" s="56"/>
      <c r="C4463" s="56" t="s">
        <v>706</v>
      </c>
      <c r="D4463" s="56" t="s">
        <v>707</v>
      </c>
      <c r="E4463" s="56" t="s">
        <v>55</v>
      </c>
      <c r="F4463" s="56" t="s">
        <v>56</v>
      </c>
      <c r="G4463" s="56"/>
      <c r="H4463" s="56"/>
      <c r="I4463" s="56" t="s">
        <v>37</v>
      </c>
      <c r="J4463" s="56">
        <v>32</v>
      </c>
      <c r="K4463" s="56"/>
      <c r="L4463" s="56"/>
      <c r="M4463" s="56" t="str">
        <f t="shared" si="138"/>
        <v>TB_IFM_ITEM_CTRL_DTL_LOG.REGR_ID</v>
      </c>
      <c r="N4463" s="54" t="str">
        <f t="shared" si="139"/>
        <v>품목통제상세배포이력^TB_IFM_ITEM_CTRL_DTL_LOG^등록자ID^REGR_ID^^VARCHAR2^32^^</v>
      </c>
    </row>
    <row r="4464" spans="1:14" x14ac:dyDescent="0.25">
      <c r="A4464" s="56"/>
      <c r="B4464" s="56"/>
      <c r="C4464" s="56" t="s">
        <v>1242</v>
      </c>
      <c r="D4464" s="56" t="s">
        <v>1243</v>
      </c>
      <c r="E4464" s="56" t="s">
        <v>3255</v>
      </c>
      <c r="F4464" s="56" t="s">
        <v>3256</v>
      </c>
      <c r="G4464" s="56" t="s">
        <v>52</v>
      </c>
      <c r="H4464" s="56"/>
      <c r="I4464" s="56" t="s">
        <v>37</v>
      </c>
      <c r="J4464" s="56">
        <v>20</v>
      </c>
      <c r="K4464" s="56" t="s">
        <v>52</v>
      </c>
      <c r="L4464" s="56"/>
      <c r="M4464" s="56" t="str">
        <f t="shared" si="138"/>
        <v>TB_IFM_ITEM_CTRL_EXCP_LOG.DIST_SEQ</v>
      </c>
      <c r="N4464" s="54" t="str">
        <f t="shared" si="139"/>
        <v>품목통제제외 이력^TB_IFM_ITEM_CTRL_EXCP_LOG^배포일련번호^DIST_SEQ^Y^VARCHAR2^20^Y^</v>
      </c>
    </row>
    <row r="4465" spans="1:14" x14ac:dyDescent="0.25">
      <c r="A4465" s="56"/>
      <c r="B4465" s="56"/>
      <c r="C4465" s="56" t="s">
        <v>1242</v>
      </c>
      <c r="D4465" s="56" t="s">
        <v>1243</v>
      </c>
      <c r="E4465" s="56" t="s">
        <v>768</v>
      </c>
      <c r="F4465" s="56" t="s">
        <v>769</v>
      </c>
      <c r="G4465" s="56"/>
      <c r="H4465" s="56"/>
      <c r="I4465" s="56" t="s">
        <v>37</v>
      </c>
      <c r="J4465" s="56">
        <v>1</v>
      </c>
      <c r="K4465" s="56" t="s">
        <v>52</v>
      </c>
      <c r="L4465" s="56"/>
      <c r="M4465" s="56" t="str">
        <f t="shared" ref="M4465:M4528" si="140">CONCATENATE(D4465,".",F4465)</f>
        <v>TB_IFM_ITEM_CTRL_EXCP_LOG.IF_DIV_CD</v>
      </c>
      <c r="N4465" s="54" t="str">
        <f t="shared" si="139"/>
        <v>품목통제제외 이력^TB_IFM_ITEM_CTRL_EXCP_LOG^IF구분코드^IF_DIV_CD^^VARCHAR2^1^Y^</v>
      </c>
    </row>
    <row r="4466" spans="1:14" x14ac:dyDescent="0.25">
      <c r="A4466" s="56"/>
      <c r="B4466" s="56"/>
      <c r="C4466" s="56" t="s">
        <v>1242</v>
      </c>
      <c r="D4466" s="56" t="s">
        <v>1243</v>
      </c>
      <c r="E4466" s="56" t="s">
        <v>1682</v>
      </c>
      <c r="F4466" s="56" t="s">
        <v>1683</v>
      </c>
      <c r="G4466" s="56"/>
      <c r="H4466" s="56"/>
      <c r="I4466" s="56" t="s">
        <v>37</v>
      </c>
      <c r="J4466" s="56">
        <v>20</v>
      </c>
      <c r="K4466" s="56"/>
      <c r="L4466" s="56"/>
      <c r="M4466" s="56" t="str">
        <f t="shared" si="140"/>
        <v>TB_IFM_ITEM_CTRL_EXCP_LOG.CTRL_NO</v>
      </c>
      <c r="N4466" s="54" t="str">
        <f t="shared" si="139"/>
        <v>품목통제제외 이력^TB_IFM_ITEM_CTRL_EXCP_LOG^통제번호^CTRL_NO^^VARCHAR2^20^^</v>
      </c>
    </row>
    <row r="4467" spans="1:14" x14ac:dyDescent="0.25">
      <c r="A4467" s="56"/>
      <c r="B4467" s="56"/>
      <c r="C4467" s="56" t="s">
        <v>1242</v>
      </c>
      <c r="D4467" s="56" t="s">
        <v>1243</v>
      </c>
      <c r="E4467" s="56" t="s">
        <v>1698</v>
      </c>
      <c r="F4467" s="56" t="s">
        <v>1699</v>
      </c>
      <c r="G4467" s="56"/>
      <c r="H4467" s="56"/>
      <c r="I4467" s="56" t="s">
        <v>37</v>
      </c>
      <c r="J4467" s="56">
        <v>8</v>
      </c>
      <c r="K4467" s="56"/>
      <c r="L4467" s="56"/>
      <c r="M4467" s="56" t="str">
        <f t="shared" si="140"/>
        <v>TB_IFM_ITEM_CTRL_EXCP_LOG.EXCP_STT_DT</v>
      </c>
      <c r="N4467" s="54" t="str">
        <f t="shared" si="139"/>
        <v>품목통제제외 이력^TB_IFM_ITEM_CTRL_EXCP_LOG^제외시작일자^EXCP_STT_DT^^VARCHAR2^8^^</v>
      </c>
    </row>
    <row r="4468" spans="1:14" x14ac:dyDescent="0.25">
      <c r="A4468" s="56"/>
      <c r="B4468" s="56"/>
      <c r="C4468" s="56" t="s">
        <v>1242</v>
      </c>
      <c r="D4468" s="56" t="s">
        <v>1243</v>
      </c>
      <c r="E4468" s="56" t="s">
        <v>1700</v>
      </c>
      <c r="F4468" s="56" t="s">
        <v>1701</v>
      </c>
      <c r="G4468" s="56"/>
      <c r="H4468" s="56"/>
      <c r="I4468" s="56" t="s">
        <v>37</v>
      </c>
      <c r="J4468" s="56">
        <v>8</v>
      </c>
      <c r="K4468" s="56"/>
      <c r="L4468" s="56"/>
      <c r="M4468" s="56" t="str">
        <f t="shared" si="140"/>
        <v>TB_IFM_ITEM_CTRL_EXCP_LOG.EXCP_END_DT</v>
      </c>
      <c r="N4468" s="54" t="str">
        <f t="shared" si="139"/>
        <v>품목통제제외 이력^TB_IFM_ITEM_CTRL_EXCP_LOG^제외종료일자^EXCP_END_DT^^VARCHAR2^8^^</v>
      </c>
    </row>
    <row r="4469" spans="1:14" x14ac:dyDescent="0.25">
      <c r="A4469" s="56"/>
      <c r="B4469" s="56"/>
      <c r="C4469" s="56" t="s">
        <v>1242</v>
      </c>
      <c r="D4469" s="56" t="s">
        <v>1243</v>
      </c>
      <c r="E4469" s="56" t="s">
        <v>53</v>
      </c>
      <c r="F4469" s="56" t="s">
        <v>54</v>
      </c>
      <c r="G4469" s="56"/>
      <c r="H4469" s="56"/>
      <c r="I4469" s="56" t="s">
        <v>37</v>
      </c>
      <c r="J4469" s="56">
        <v>14</v>
      </c>
      <c r="K4469" s="56"/>
      <c r="L4469" s="56"/>
      <c r="M4469" s="56" t="str">
        <f t="shared" si="140"/>
        <v>TB_IFM_ITEM_CTRL_EXCP_LOG.REG_DTM</v>
      </c>
      <c r="N4469" s="54" t="str">
        <f t="shared" si="139"/>
        <v>품목통제제외 이력^TB_IFM_ITEM_CTRL_EXCP_LOG^등록일시^REG_DTM^^VARCHAR2^14^^</v>
      </c>
    </row>
    <row r="4470" spans="1:14" x14ac:dyDescent="0.25">
      <c r="A4470" s="56"/>
      <c r="B4470" s="56"/>
      <c r="C4470" s="56" t="s">
        <v>1242</v>
      </c>
      <c r="D4470" s="56" t="s">
        <v>1243</v>
      </c>
      <c r="E4470" s="56" t="s">
        <v>55</v>
      </c>
      <c r="F4470" s="56" t="s">
        <v>56</v>
      </c>
      <c r="G4470" s="56"/>
      <c r="H4470" s="56"/>
      <c r="I4470" s="56" t="s">
        <v>37</v>
      </c>
      <c r="J4470" s="56">
        <v>32</v>
      </c>
      <c r="K4470" s="56"/>
      <c r="L4470" s="56"/>
      <c r="M4470" s="56" t="str">
        <f t="shared" si="140"/>
        <v>TB_IFM_ITEM_CTRL_EXCP_LOG.REGR_ID</v>
      </c>
      <c r="N4470" s="54" t="str">
        <f t="shared" si="139"/>
        <v>품목통제제외 이력^TB_IFM_ITEM_CTRL_EXCP_LOG^등록자ID^REGR_ID^^VARCHAR2^32^^</v>
      </c>
    </row>
    <row r="4471" spans="1:14" x14ac:dyDescent="0.25">
      <c r="A4471" s="56"/>
      <c r="B4471" s="56"/>
      <c r="C4471" s="56" t="s">
        <v>134</v>
      </c>
      <c r="D4471" s="56" t="s">
        <v>135</v>
      </c>
      <c r="E4471" s="56" t="s">
        <v>3255</v>
      </c>
      <c r="F4471" s="56" t="s">
        <v>3256</v>
      </c>
      <c r="G4471" s="56" t="s">
        <v>52</v>
      </c>
      <c r="H4471" s="56"/>
      <c r="I4471" s="56" t="s">
        <v>37</v>
      </c>
      <c r="J4471" s="56">
        <v>20</v>
      </c>
      <c r="K4471" s="56" t="s">
        <v>52</v>
      </c>
      <c r="L4471" s="56"/>
      <c r="M4471" s="56" t="str">
        <f t="shared" si="140"/>
        <v>TB_IFM_ITEM_SALE_PRC_DIST_LOG.DIST_SEQ</v>
      </c>
      <c r="N4471" s="54" t="str">
        <f t="shared" si="139"/>
        <v>품목판매가배포이력^TB_IFM_ITEM_SALE_PRC_DIST_LOG^배포일련번호^DIST_SEQ^Y^VARCHAR2^20^Y^</v>
      </c>
    </row>
    <row r="4472" spans="1:14" x14ac:dyDescent="0.25">
      <c r="A4472" s="56"/>
      <c r="B4472" s="56"/>
      <c r="C4472" s="56" t="s">
        <v>134</v>
      </c>
      <c r="D4472" s="56" t="s">
        <v>135</v>
      </c>
      <c r="E4472" s="56" t="s">
        <v>768</v>
      </c>
      <c r="F4472" s="56" t="s">
        <v>769</v>
      </c>
      <c r="G4472" s="56"/>
      <c r="H4472" s="56"/>
      <c r="I4472" s="56" t="s">
        <v>37</v>
      </c>
      <c r="J4472" s="56">
        <v>1</v>
      </c>
      <c r="K4472" s="56" t="s">
        <v>52</v>
      </c>
      <c r="L4472" s="56"/>
      <c r="M4472" s="56" t="str">
        <f t="shared" si="140"/>
        <v>TB_IFM_ITEM_SALE_PRC_DIST_LOG.IF_DIV_CD</v>
      </c>
      <c r="N4472" s="54" t="str">
        <f t="shared" si="139"/>
        <v>품목판매가배포이력^TB_IFM_ITEM_SALE_PRC_DIST_LOG^IF구분코드^IF_DIV_CD^^VARCHAR2^1^Y^</v>
      </c>
    </row>
    <row r="4473" spans="1:14" x14ac:dyDescent="0.25">
      <c r="A4473" s="56"/>
      <c r="B4473" s="56"/>
      <c r="C4473" s="56" t="s">
        <v>134</v>
      </c>
      <c r="D4473" s="56" t="s">
        <v>135</v>
      </c>
      <c r="E4473" s="56" t="s">
        <v>472</v>
      </c>
      <c r="F4473" s="56" t="s">
        <v>64</v>
      </c>
      <c r="G4473" s="56"/>
      <c r="H4473" s="56"/>
      <c r="I4473" s="56" t="s">
        <v>37</v>
      </c>
      <c r="J4473" s="56">
        <v>10</v>
      </c>
      <c r="K4473" s="56"/>
      <c r="L4473" s="56"/>
      <c r="M4473" s="56" t="str">
        <f t="shared" si="140"/>
        <v>TB_IFM_ITEM_SALE_PRC_DIST_LOG.SHOP_CD</v>
      </c>
      <c r="N4473" s="54" t="str">
        <f t="shared" si="139"/>
        <v>품목판매가배포이력^TB_IFM_ITEM_SALE_PRC_DIST_LOG^매장코드^SHOP_CD^^VARCHAR2^10^^</v>
      </c>
    </row>
    <row r="4474" spans="1:14" x14ac:dyDescent="0.25">
      <c r="A4474" s="56"/>
      <c r="B4474" s="56"/>
      <c r="C4474" s="56" t="s">
        <v>134</v>
      </c>
      <c r="D4474" s="56" t="s">
        <v>135</v>
      </c>
      <c r="E4474" s="56" t="s">
        <v>829</v>
      </c>
      <c r="F4474" s="56" t="s">
        <v>838</v>
      </c>
      <c r="G4474" s="56"/>
      <c r="H4474" s="56"/>
      <c r="I4474" s="56" t="s">
        <v>37</v>
      </c>
      <c r="J4474" s="56">
        <v>20</v>
      </c>
      <c r="K4474" s="56"/>
      <c r="L4474" s="56"/>
      <c r="M4474" s="56" t="str">
        <f t="shared" si="140"/>
        <v>TB_IFM_ITEM_SALE_PRC_DIST_LOG.ITEM_CD</v>
      </c>
      <c r="N4474" s="54" t="str">
        <f t="shared" si="139"/>
        <v>품목판매가배포이력^TB_IFM_ITEM_SALE_PRC_DIST_LOG^품목코드^ITEM_CD^^VARCHAR2^20^^</v>
      </c>
    </row>
    <row r="4475" spans="1:14" x14ac:dyDescent="0.25">
      <c r="A4475" s="56"/>
      <c r="B4475" s="56"/>
      <c r="C4475" s="56" t="s">
        <v>134</v>
      </c>
      <c r="D4475" s="56" t="s">
        <v>135</v>
      </c>
      <c r="E4475" s="56" t="s">
        <v>1313</v>
      </c>
      <c r="F4475" s="56" t="s">
        <v>1314</v>
      </c>
      <c r="G4475" s="56"/>
      <c r="H4475" s="56"/>
      <c r="I4475" s="56" t="s">
        <v>37</v>
      </c>
      <c r="J4475" s="56">
        <v>8</v>
      </c>
      <c r="K4475" s="56"/>
      <c r="L4475" s="56"/>
      <c r="M4475" s="56" t="str">
        <f t="shared" si="140"/>
        <v>TB_IFM_ITEM_SALE_PRC_DIST_LOG.APPLY_STT_DT</v>
      </c>
      <c r="N4475" s="54" t="str">
        <f t="shared" si="139"/>
        <v>품목판매가배포이력^TB_IFM_ITEM_SALE_PRC_DIST_LOG^적용시작일자^APPLY_STT_DT^^VARCHAR2^8^^</v>
      </c>
    </row>
    <row r="4476" spans="1:14" x14ac:dyDescent="0.25">
      <c r="A4476" s="56"/>
      <c r="B4476" s="56"/>
      <c r="C4476" s="56" t="s">
        <v>134</v>
      </c>
      <c r="D4476" s="56" t="s">
        <v>135</v>
      </c>
      <c r="E4476" s="56" t="s">
        <v>1317</v>
      </c>
      <c r="F4476" s="56" t="s">
        <v>1318</v>
      </c>
      <c r="G4476" s="56"/>
      <c r="H4476" s="56"/>
      <c r="I4476" s="56" t="s">
        <v>37</v>
      </c>
      <c r="J4476" s="56">
        <v>8</v>
      </c>
      <c r="K4476" s="56"/>
      <c r="L4476" s="56"/>
      <c r="M4476" s="56" t="str">
        <f t="shared" si="140"/>
        <v>TB_IFM_ITEM_SALE_PRC_DIST_LOG.APPLY_END_DT</v>
      </c>
      <c r="N4476" s="54" t="str">
        <f t="shared" si="139"/>
        <v>품목판매가배포이력^TB_IFM_ITEM_SALE_PRC_DIST_LOG^적용종료일자^APPLY_END_DT^^VARCHAR2^8^^</v>
      </c>
    </row>
    <row r="4477" spans="1:14" x14ac:dyDescent="0.25">
      <c r="A4477" s="56"/>
      <c r="B4477" s="56"/>
      <c r="C4477" s="56" t="s">
        <v>134</v>
      </c>
      <c r="D4477" s="56" t="s">
        <v>135</v>
      </c>
      <c r="E4477" s="56" t="s">
        <v>3191</v>
      </c>
      <c r="F4477" s="56" t="s">
        <v>3192</v>
      </c>
      <c r="G4477" s="56"/>
      <c r="H4477" s="56"/>
      <c r="I4477" s="56" t="s">
        <v>110</v>
      </c>
      <c r="J4477" s="56" t="s">
        <v>476</v>
      </c>
      <c r="K4477" s="56"/>
      <c r="L4477" s="56"/>
      <c r="M4477" s="56" t="str">
        <f t="shared" si="140"/>
        <v>TB_IFM_ITEM_SALE_PRC_DIST_LOG.SALE_PRC</v>
      </c>
      <c r="N4477" s="54" t="str">
        <f t="shared" si="139"/>
        <v>품목판매가배포이력^TB_IFM_ITEM_SALE_PRC_DIST_LOG^판매가^SALE_PRC^^NUMBER^20,5^^</v>
      </c>
    </row>
    <row r="4478" spans="1:14" x14ac:dyDescent="0.25">
      <c r="A4478" s="56"/>
      <c r="B4478" s="56"/>
      <c r="C4478" s="56" t="s">
        <v>134</v>
      </c>
      <c r="D4478" s="56" t="s">
        <v>135</v>
      </c>
      <c r="E4478" s="56" t="s">
        <v>53</v>
      </c>
      <c r="F4478" s="56" t="s">
        <v>54</v>
      </c>
      <c r="G4478" s="56"/>
      <c r="H4478" s="56"/>
      <c r="I4478" s="56" t="s">
        <v>37</v>
      </c>
      <c r="J4478" s="56">
        <v>14</v>
      </c>
      <c r="K4478" s="56"/>
      <c r="L4478" s="56"/>
      <c r="M4478" s="56" t="str">
        <f t="shared" si="140"/>
        <v>TB_IFM_ITEM_SALE_PRC_DIST_LOG.REG_DTM</v>
      </c>
      <c r="N4478" s="54" t="str">
        <f t="shared" si="139"/>
        <v>품목판매가배포이력^TB_IFM_ITEM_SALE_PRC_DIST_LOG^등록일시^REG_DTM^^VARCHAR2^14^^</v>
      </c>
    </row>
    <row r="4479" spans="1:14" x14ac:dyDescent="0.25">
      <c r="A4479" s="56"/>
      <c r="B4479" s="56"/>
      <c r="C4479" s="56" t="s">
        <v>134</v>
      </c>
      <c r="D4479" s="56" t="s">
        <v>135</v>
      </c>
      <c r="E4479" s="56" t="s">
        <v>55</v>
      </c>
      <c r="F4479" s="56" t="s">
        <v>56</v>
      </c>
      <c r="G4479" s="56"/>
      <c r="H4479" s="56"/>
      <c r="I4479" s="56" t="s">
        <v>37</v>
      </c>
      <c r="J4479" s="56">
        <v>32</v>
      </c>
      <c r="K4479" s="56"/>
      <c r="L4479" s="56"/>
      <c r="M4479" s="56" t="str">
        <f t="shared" si="140"/>
        <v>TB_IFM_ITEM_SALE_PRC_DIST_LOG.REGR_ID</v>
      </c>
      <c r="N4479" s="54" t="str">
        <f t="shared" si="139"/>
        <v>품목판매가배포이력^TB_IFM_ITEM_SALE_PRC_DIST_LOG^등록자ID^REGR_ID^^VARCHAR2^32^^</v>
      </c>
    </row>
    <row r="4480" spans="1:14" x14ac:dyDescent="0.25">
      <c r="A4480" s="56"/>
      <c r="B4480" s="56"/>
      <c r="C4480" s="56" t="s">
        <v>434</v>
      </c>
      <c r="D4480" s="56" t="s">
        <v>435</v>
      </c>
      <c r="E4480" s="56" t="s">
        <v>3255</v>
      </c>
      <c r="F4480" s="56" t="s">
        <v>3256</v>
      </c>
      <c r="G4480" s="56" t="s">
        <v>52</v>
      </c>
      <c r="H4480" s="56"/>
      <c r="I4480" s="56" t="s">
        <v>37</v>
      </c>
      <c r="J4480" s="56">
        <v>20</v>
      </c>
      <c r="K4480" s="56" t="s">
        <v>52</v>
      </c>
      <c r="L4480" s="56"/>
      <c r="M4480" s="56" t="str">
        <f t="shared" si="140"/>
        <v>TB_IFM_MEM_GRADE_DIST_LOG.DIST_SEQ</v>
      </c>
      <c r="N4480" s="54" t="str">
        <f t="shared" si="139"/>
        <v>회원등급배포이력^TB_IFM_MEM_GRADE_DIST_LOG^배포일련번호^DIST_SEQ^Y^VARCHAR2^20^Y^</v>
      </c>
    </row>
    <row r="4481" spans="1:14" x14ac:dyDescent="0.25">
      <c r="A4481" s="56"/>
      <c r="B4481" s="56"/>
      <c r="C4481" s="56" t="s">
        <v>434</v>
      </c>
      <c r="D4481" s="56" t="s">
        <v>435</v>
      </c>
      <c r="E4481" s="56" t="s">
        <v>768</v>
      </c>
      <c r="F4481" s="56" t="s">
        <v>769</v>
      </c>
      <c r="G4481" s="56"/>
      <c r="H4481" s="56"/>
      <c r="I4481" s="56" t="s">
        <v>37</v>
      </c>
      <c r="J4481" s="56">
        <v>1</v>
      </c>
      <c r="K4481" s="56" t="s">
        <v>52</v>
      </c>
      <c r="L4481" s="56"/>
      <c r="M4481" s="56" t="str">
        <f t="shared" si="140"/>
        <v>TB_IFM_MEM_GRADE_DIST_LOG.IF_DIV_CD</v>
      </c>
      <c r="N4481" s="54" t="str">
        <f t="shared" si="139"/>
        <v>회원등급배포이력^TB_IFM_MEM_GRADE_DIST_LOG^IF구분코드^IF_DIV_CD^^VARCHAR2^1^Y^</v>
      </c>
    </row>
    <row r="4482" spans="1:14" x14ac:dyDescent="0.25">
      <c r="A4482" s="56"/>
      <c r="B4482" s="56"/>
      <c r="C4482" s="56" t="s">
        <v>434</v>
      </c>
      <c r="D4482" s="56" t="s">
        <v>435</v>
      </c>
      <c r="E4482" s="56" t="s">
        <v>850</v>
      </c>
      <c r="F4482" s="56" t="s">
        <v>474</v>
      </c>
      <c r="G4482" s="56"/>
      <c r="H4482" s="56"/>
      <c r="I4482" s="56" t="s">
        <v>37</v>
      </c>
      <c r="J4482" s="56">
        <v>10</v>
      </c>
      <c r="K4482" s="56"/>
      <c r="L4482" s="56"/>
      <c r="M4482" s="56" t="str">
        <f t="shared" si="140"/>
        <v>TB_IFM_MEM_GRADE_DIST_LOG.MEM_GRADE_CD</v>
      </c>
      <c r="N4482" s="54" t="str">
        <f t="shared" si="139"/>
        <v>회원등급배포이력^TB_IFM_MEM_GRADE_DIST_LOG^회원등급코드^MEM_GRADE_CD^^VARCHAR2^10^^</v>
      </c>
    </row>
    <row r="4483" spans="1:14" x14ac:dyDescent="0.25">
      <c r="A4483" s="56"/>
      <c r="B4483" s="56"/>
      <c r="C4483" s="56" t="s">
        <v>434</v>
      </c>
      <c r="D4483" s="56" t="s">
        <v>435</v>
      </c>
      <c r="E4483" s="56" t="s">
        <v>3097</v>
      </c>
      <c r="F4483" s="56" t="s">
        <v>3098</v>
      </c>
      <c r="G4483" s="56"/>
      <c r="H4483" s="56"/>
      <c r="I4483" s="56" t="s">
        <v>37</v>
      </c>
      <c r="J4483" s="56">
        <v>300</v>
      </c>
      <c r="K4483" s="56"/>
      <c r="L4483" s="56"/>
      <c r="M4483" s="56" t="str">
        <f t="shared" si="140"/>
        <v>TB_IFM_MEM_GRADE_DIST_LOG.MEM_GRADE_NM</v>
      </c>
      <c r="N4483" s="54" t="str">
        <f t="shared" ref="N4483:N4546" si="141">SUBSTITUTE(CONCATENATE(C4483,"^",D4483,"^",E4483,"^",F4483,"^",G4483,"^",I4483,"^",J4483,"^",K4483,"^",TRIM(L4483)),"~","-")</f>
        <v>회원등급배포이력^TB_IFM_MEM_GRADE_DIST_LOG^회원등급명^MEM_GRADE_NM^^VARCHAR2^300^^</v>
      </c>
    </row>
    <row r="4484" spans="1:14" x14ac:dyDescent="0.25">
      <c r="A4484" s="56"/>
      <c r="B4484" s="56"/>
      <c r="C4484" s="56" t="s">
        <v>434</v>
      </c>
      <c r="D4484" s="56" t="s">
        <v>435</v>
      </c>
      <c r="E4484" s="56" t="s">
        <v>3099</v>
      </c>
      <c r="F4484" s="56" t="s">
        <v>475</v>
      </c>
      <c r="G4484" s="56"/>
      <c r="H4484" s="56"/>
      <c r="I4484" s="56" t="s">
        <v>110</v>
      </c>
      <c r="J4484" s="56" t="s">
        <v>1397</v>
      </c>
      <c r="K4484" s="56"/>
      <c r="L4484" s="56"/>
      <c r="M4484" s="56" t="str">
        <f t="shared" si="140"/>
        <v>TB_IFM_MEM_GRADE_DIST_LOG.POINT_ACC_RATE</v>
      </c>
      <c r="N4484" s="54" t="str">
        <f t="shared" si="141"/>
        <v>회원등급배포이력^TB_IFM_MEM_GRADE_DIST_LOG^포인트적립율^POINT_ACC_RATE^^NUMBER^6,3^^</v>
      </c>
    </row>
    <row r="4485" spans="1:14" x14ac:dyDescent="0.25">
      <c r="A4485" s="56"/>
      <c r="B4485" s="56"/>
      <c r="C4485" s="56" t="s">
        <v>434</v>
      </c>
      <c r="D4485" s="56" t="s">
        <v>435</v>
      </c>
      <c r="E4485" s="56" t="s">
        <v>53</v>
      </c>
      <c r="F4485" s="56" t="s">
        <v>54</v>
      </c>
      <c r="G4485" s="56"/>
      <c r="H4485" s="56"/>
      <c r="I4485" s="56" t="s">
        <v>37</v>
      </c>
      <c r="J4485" s="56">
        <v>14</v>
      </c>
      <c r="K4485" s="56"/>
      <c r="L4485" s="56"/>
      <c r="M4485" s="56" t="str">
        <f t="shared" si="140"/>
        <v>TB_IFM_MEM_GRADE_DIST_LOG.REG_DTM</v>
      </c>
      <c r="N4485" s="54" t="str">
        <f t="shared" si="141"/>
        <v>회원등급배포이력^TB_IFM_MEM_GRADE_DIST_LOG^등록일시^REG_DTM^^VARCHAR2^14^^</v>
      </c>
    </row>
    <row r="4486" spans="1:14" x14ac:dyDescent="0.25">
      <c r="A4486" s="56"/>
      <c r="B4486" s="56"/>
      <c r="C4486" s="56" t="s">
        <v>434</v>
      </c>
      <c r="D4486" s="56" t="s">
        <v>435</v>
      </c>
      <c r="E4486" s="56" t="s">
        <v>55</v>
      </c>
      <c r="F4486" s="56" t="s">
        <v>56</v>
      </c>
      <c r="G4486" s="56"/>
      <c r="H4486" s="56"/>
      <c r="I4486" s="56" t="s">
        <v>37</v>
      </c>
      <c r="J4486" s="56">
        <v>32</v>
      </c>
      <c r="K4486" s="56"/>
      <c r="L4486" s="56"/>
      <c r="M4486" s="56" t="str">
        <f t="shared" si="140"/>
        <v>TB_IFM_MEM_GRADE_DIST_LOG.REGR_ID</v>
      </c>
      <c r="N4486" s="54" t="str">
        <f t="shared" si="141"/>
        <v>회원등급배포이력^TB_IFM_MEM_GRADE_DIST_LOG^등록자ID^REGR_ID^^VARCHAR2^32^^</v>
      </c>
    </row>
    <row r="4487" spans="1:14" x14ac:dyDescent="0.25">
      <c r="A4487" s="56"/>
      <c r="B4487" s="56"/>
      <c r="C4487" s="56" t="s">
        <v>1254</v>
      </c>
      <c r="D4487" s="56" t="s">
        <v>1255</v>
      </c>
      <c r="E4487" s="56" t="s">
        <v>2044</v>
      </c>
      <c r="F4487" s="56" t="s">
        <v>3279</v>
      </c>
      <c r="G4487" s="56" t="s">
        <v>52</v>
      </c>
      <c r="H4487" s="56"/>
      <c r="I4487" s="56" t="s">
        <v>3467</v>
      </c>
      <c r="J4487" s="56">
        <v>6</v>
      </c>
      <c r="K4487" s="56"/>
      <c r="L4487" s="56"/>
      <c r="M4487" s="56" t="str">
        <f t="shared" si="140"/>
        <v>P_CUSTOMER_NOTI.PROCDATE</v>
      </c>
      <c r="N4487" s="54" t="str">
        <f t="shared" si="141"/>
        <v>회원정보_NOTI^P_CUSTOMER_NOTI^처리일시^PROCDATE^Y^TIMESTAMP^6^^</v>
      </c>
    </row>
    <row r="4488" spans="1:14" x14ac:dyDescent="0.25">
      <c r="A4488" s="56"/>
      <c r="B4488" s="56"/>
      <c r="C4488" s="56" t="s">
        <v>1254</v>
      </c>
      <c r="D4488" s="56" t="s">
        <v>1255</v>
      </c>
      <c r="E4488" s="56" t="s">
        <v>3280</v>
      </c>
      <c r="F4488" s="56" t="s">
        <v>3281</v>
      </c>
      <c r="G4488" s="56" t="s">
        <v>52</v>
      </c>
      <c r="H4488" s="56"/>
      <c r="I4488" s="56" t="s">
        <v>37</v>
      </c>
      <c r="J4488" s="56">
        <v>1</v>
      </c>
      <c r="K4488" s="56"/>
      <c r="L4488" s="56"/>
      <c r="M4488" s="56" t="str">
        <f t="shared" si="140"/>
        <v>P_CUSTOMER_NOTI.EVT_TYPE</v>
      </c>
      <c r="N4488" s="54" t="str">
        <f t="shared" si="141"/>
        <v>회원정보_NOTI^P_CUSTOMER_NOTI^이벤트구분 (I:신규, U:수정, D:삭제)^EVT_TYPE^Y^VARCHAR2^1^^</v>
      </c>
    </row>
    <row r="4489" spans="1:14" x14ac:dyDescent="0.25">
      <c r="A4489" s="56"/>
      <c r="B4489" s="56"/>
      <c r="C4489" s="56" t="s">
        <v>1254</v>
      </c>
      <c r="D4489" s="56" t="s">
        <v>1255</v>
      </c>
      <c r="E4489" s="56" t="s">
        <v>3282</v>
      </c>
      <c r="F4489" s="56" t="s">
        <v>3283</v>
      </c>
      <c r="G4489" s="56" t="s">
        <v>52</v>
      </c>
      <c r="H4489" s="56"/>
      <c r="I4489" s="56" t="s">
        <v>37</v>
      </c>
      <c r="J4489" s="56">
        <v>50</v>
      </c>
      <c r="K4489" s="56"/>
      <c r="L4489" s="56"/>
      <c r="M4489" s="56" t="str">
        <f t="shared" si="140"/>
        <v>P_CUSTOMER_NOTI.SERVER_TYPE</v>
      </c>
      <c r="N4489" s="54" t="str">
        <f t="shared" si="141"/>
        <v>회원정보_NOTI^P_CUSTOMER_NOTI^서버구분^SERVER_TYPE^Y^VARCHAR2^50^^</v>
      </c>
    </row>
    <row r="4490" spans="1:14" x14ac:dyDescent="0.25">
      <c r="A4490" s="56"/>
      <c r="B4490" s="56"/>
      <c r="C4490" s="56" t="s">
        <v>1254</v>
      </c>
      <c r="D4490" s="56" t="s">
        <v>1255</v>
      </c>
      <c r="E4490" s="56" t="s">
        <v>1716</v>
      </c>
      <c r="F4490" s="56" t="s">
        <v>1717</v>
      </c>
      <c r="G4490" s="56" t="s">
        <v>52</v>
      </c>
      <c r="H4490" s="56"/>
      <c r="I4490" s="56" t="s">
        <v>37</v>
      </c>
      <c r="J4490" s="56">
        <v>1</v>
      </c>
      <c r="K4490" s="56"/>
      <c r="L4490" s="56"/>
      <c r="M4490" s="56" t="str">
        <f t="shared" si="140"/>
        <v>P_CUSTOMER_NOTI.PROC_YN</v>
      </c>
      <c r="N4490" s="54" t="str">
        <f t="shared" si="141"/>
        <v>회원정보_NOTI^P_CUSTOMER_NOTI^처리여부^PROC_YN^Y^VARCHAR2^1^^</v>
      </c>
    </row>
    <row r="4491" spans="1:14" x14ac:dyDescent="0.25">
      <c r="A4491" s="56"/>
      <c r="B4491" s="56"/>
      <c r="C4491" s="56" t="s">
        <v>1254</v>
      </c>
      <c r="D4491" s="56" t="s">
        <v>1255</v>
      </c>
      <c r="E4491" s="56" t="s">
        <v>3284</v>
      </c>
      <c r="F4491" s="56" t="s">
        <v>3285</v>
      </c>
      <c r="G4491" s="56" t="s">
        <v>52</v>
      </c>
      <c r="H4491" s="56"/>
      <c r="I4491" s="56" t="s">
        <v>37</v>
      </c>
      <c r="J4491" s="56">
        <v>20</v>
      </c>
      <c r="K4491" s="56" t="s">
        <v>52</v>
      </c>
      <c r="L4491" s="56"/>
      <c r="M4491" s="56" t="str">
        <f t="shared" si="140"/>
        <v>P_CUSTOMER_NOTI.CSTMR_ID</v>
      </c>
      <c r="N4491" s="54" t="str">
        <f t="shared" si="141"/>
        <v>회원정보_NOTI^P_CUSTOMER_NOTI^회원ID^CSTMR_ID^Y^VARCHAR2^20^Y^</v>
      </c>
    </row>
    <row r="4492" spans="1:14" x14ac:dyDescent="0.25">
      <c r="A4492" s="56"/>
      <c r="B4492" s="56"/>
      <c r="C4492" s="56" t="s">
        <v>1254</v>
      </c>
      <c r="D4492" s="56" t="s">
        <v>1255</v>
      </c>
      <c r="E4492" s="56" t="s">
        <v>442</v>
      </c>
      <c r="F4492" s="56" t="s">
        <v>443</v>
      </c>
      <c r="G4492" s="56"/>
      <c r="H4492" s="56"/>
      <c r="I4492" s="56" t="s">
        <v>37</v>
      </c>
      <c r="J4492" s="56">
        <v>20</v>
      </c>
      <c r="K4492" s="56"/>
      <c r="L4492" s="56"/>
      <c r="M4492" s="56" t="str">
        <f t="shared" si="140"/>
        <v>P_CUSTOMER_NOTI.CARD_NO</v>
      </c>
      <c r="N4492" s="54" t="str">
        <f t="shared" si="141"/>
        <v>회원정보_NOTI^P_CUSTOMER_NOTI^카드번호^CARD_NO^^VARCHAR2^20^^</v>
      </c>
    </row>
    <row r="4493" spans="1:14" x14ac:dyDescent="0.25">
      <c r="A4493" s="56"/>
      <c r="B4493" s="56"/>
      <c r="C4493" s="56" t="s">
        <v>1254</v>
      </c>
      <c r="D4493" s="56" t="s">
        <v>1255</v>
      </c>
      <c r="E4493" s="56" t="s">
        <v>444</v>
      </c>
      <c r="F4493" s="56" t="s">
        <v>3358</v>
      </c>
      <c r="G4493" s="56"/>
      <c r="H4493" s="56"/>
      <c r="I4493" s="56" t="s">
        <v>37</v>
      </c>
      <c r="J4493" s="56">
        <v>100</v>
      </c>
      <c r="K4493" s="56"/>
      <c r="L4493" s="56"/>
      <c r="M4493" s="56" t="str">
        <f t="shared" si="140"/>
        <v>P_CUSTOMER_NOTI.CSTMR_NM</v>
      </c>
      <c r="N4493" s="54" t="str">
        <f t="shared" si="141"/>
        <v>회원정보_NOTI^P_CUSTOMER_NOTI^회원명^CSTMR_NM^^VARCHAR2^100^^</v>
      </c>
    </row>
    <row r="4494" spans="1:14" x14ac:dyDescent="0.25">
      <c r="A4494" s="56"/>
      <c r="B4494" s="56"/>
      <c r="C4494" s="56" t="s">
        <v>1254</v>
      </c>
      <c r="D4494" s="56" t="s">
        <v>1255</v>
      </c>
      <c r="E4494" s="56" t="s">
        <v>3359</v>
      </c>
      <c r="F4494" s="56" t="s">
        <v>3360</v>
      </c>
      <c r="G4494" s="56"/>
      <c r="H4494" s="56"/>
      <c r="I4494" s="56" t="s">
        <v>37</v>
      </c>
      <c r="J4494" s="56">
        <v>6</v>
      </c>
      <c r="K4494" s="56"/>
      <c r="L4494" s="56"/>
      <c r="M4494" s="56" t="str">
        <f t="shared" si="140"/>
        <v>P_CUSTOMER_NOTI.ID_NO</v>
      </c>
      <c r="N4494" s="54" t="str">
        <f t="shared" si="141"/>
        <v>회원정보_NOTI^P_CUSTOMER_NOTI^주민번호1^ID_NO^^VARCHAR2^6^^</v>
      </c>
    </row>
    <row r="4495" spans="1:14" x14ac:dyDescent="0.25">
      <c r="A4495" s="56"/>
      <c r="B4495" s="56"/>
      <c r="C4495" s="56" t="s">
        <v>1254</v>
      </c>
      <c r="D4495" s="56" t="s">
        <v>1255</v>
      </c>
      <c r="E4495" s="56" t="s">
        <v>3361</v>
      </c>
      <c r="F4495" s="56" t="s">
        <v>3362</v>
      </c>
      <c r="G4495" s="56"/>
      <c r="H4495" s="56"/>
      <c r="I4495" s="56" t="s">
        <v>37</v>
      </c>
      <c r="J4495" s="56">
        <v>100</v>
      </c>
      <c r="K4495" s="56"/>
      <c r="L4495" s="56"/>
      <c r="M4495" s="56" t="str">
        <f t="shared" si="140"/>
        <v>P_CUSTOMER_NOTI.ID_NO2</v>
      </c>
      <c r="N4495" s="54" t="str">
        <f t="shared" si="141"/>
        <v>회원정보_NOTI^P_CUSTOMER_NOTI^주민번호2^ID_NO2^^VARCHAR2^100^^</v>
      </c>
    </row>
    <row r="4496" spans="1:14" x14ac:dyDescent="0.25">
      <c r="A4496" s="56"/>
      <c r="B4496" s="56"/>
      <c r="C4496" s="56" t="s">
        <v>1254</v>
      </c>
      <c r="D4496" s="56" t="s">
        <v>1255</v>
      </c>
      <c r="E4496" s="56" t="s">
        <v>3363</v>
      </c>
      <c r="F4496" s="56" t="s">
        <v>3364</v>
      </c>
      <c r="G4496" s="56"/>
      <c r="H4496" s="56"/>
      <c r="I4496" s="56" t="s">
        <v>37</v>
      </c>
      <c r="J4496" s="56">
        <v>200</v>
      </c>
      <c r="K4496" s="56"/>
      <c r="L4496" s="56"/>
      <c r="M4496" s="56" t="str">
        <f t="shared" si="140"/>
        <v>P_CUSTOMER_NOTI.ID_NO_STR</v>
      </c>
      <c r="N4496" s="54" t="str">
        <f t="shared" si="141"/>
        <v>회원정보_NOTI^P_CUSTOMER_NOTI^주민번호^ID_NO_STR^^VARCHAR2^200^^</v>
      </c>
    </row>
    <row r="4497" spans="1:14" x14ac:dyDescent="0.25">
      <c r="A4497" s="56"/>
      <c r="B4497" s="56"/>
      <c r="C4497" s="56" t="s">
        <v>1254</v>
      </c>
      <c r="D4497" s="56" t="s">
        <v>1255</v>
      </c>
      <c r="E4497" s="56" t="s">
        <v>3272</v>
      </c>
      <c r="F4497" s="56" t="s">
        <v>862</v>
      </c>
      <c r="G4497" s="56"/>
      <c r="H4497" s="56"/>
      <c r="I4497" s="56" t="s">
        <v>37</v>
      </c>
      <c r="J4497" s="56">
        <v>10</v>
      </c>
      <c r="K4497" s="56"/>
      <c r="L4497" s="56"/>
      <c r="M4497" s="56" t="str">
        <f t="shared" si="140"/>
        <v>P_CUSTOMER_NOTI.SEX_CD</v>
      </c>
      <c r="N4497" s="54" t="str">
        <f t="shared" si="141"/>
        <v>회원정보_NOTI^P_CUSTOMER_NOTI^성별^SEX_CD^^VARCHAR2^10^^</v>
      </c>
    </row>
    <row r="4498" spans="1:14" x14ac:dyDescent="0.25">
      <c r="A4498" s="56"/>
      <c r="B4498" s="56"/>
      <c r="C4498" s="56" t="s">
        <v>1254</v>
      </c>
      <c r="D4498" s="56" t="s">
        <v>1255</v>
      </c>
      <c r="E4498" s="56" t="s">
        <v>2872</v>
      </c>
      <c r="F4498" s="56" t="s">
        <v>3274</v>
      </c>
      <c r="G4498" s="56"/>
      <c r="H4498" s="56"/>
      <c r="I4498" s="56" t="s">
        <v>37</v>
      </c>
      <c r="J4498" s="56">
        <v>8</v>
      </c>
      <c r="K4498" s="56"/>
      <c r="L4498" s="56"/>
      <c r="M4498" s="56" t="str">
        <f t="shared" si="140"/>
        <v>P_CUSTOMER_NOTI.BIRTH_DATE</v>
      </c>
      <c r="N4498" s="54" t="str">
        <f t="shared" si="141"/>
        <v>회원정보_NOTI^P_CUSTOMER_NOTI^생년월일^BIRTH_DATE^^VARCHAR2^8^^</v>
      </c>
    </row>
    <row r="4499" spans="1:14" x14ac:dyDescent="0.25">
      <c r="A4499" s="56"/>
      <c r="B4499" s="56"/>
      <c r="C4499" s="56" t="s">
        <v>1254</v>
      </c>
      <c r="D4499" s="56" t="s">
        <v>1255</v>
      </c>
      <c r="E4499" s="56" t="s">
        <v>3365</v>
      </c>
      <c r="F4499" s="56" t="s">
        <v>3366</v>
      </c>
      <c r="G4499" s="56"/>
      <c r="H4499" s="56"/>
      <c r="I4499" s="56" t="s">
        <v>37</v>
      </c>
      <c r="J4499" s="56">
        <v>10</v>
      </c>
      <c r="K4499" s="56"/>
      <c r="L4499" s="56"/>
      <c r="M4499" s="56" t="str">
        <f t="shared" si="140"/>
        <v>P_CUSTOMER_NOTI.BIRTH_CD</v>
      </c>
      <c r="N4499" s="54" t="str">
        <f t="shared" si="141"/>
        <v>회원정보_NOTI^P_CUSTOMER_NOTI^양/음구분^BIRTH_CD^^VARCHAR2^10^^</v>
      </c>
    </row>
    <row r="4500" spans="1:14" x14ac:dyDescent="0.25">
      <c r="A4500" s="56"/>
      <c r="B4500" s="56"/>
      <c r="C4500" s="56" t="s">
        <v>1254</v>
      </c>
      <c r="D4500" s="56" t="s">
        <v>1255</v>
      </c>
      <c r="E4500" s="56" t="s">
        <v>3367</v>
      </c>
      <c r="F4500" s="56" t="s">
        <v>3368</v>
      </c>
      <c r="G4500" s="56"/>
      <c r="H4500" s="56"/>
      <c r="I4500" s="56" t="s">
        <v>37</v>
      </c>
      <c r="J4500" s="56">
        <v>20</v>
      </c>
      <c r="K4500" s="56"/>
      <c r="L4500" s="56"/>
      <c r="M4500" s="56" t="str">
        <f t="shared" si="140"/>
        <v>P_CUSTOMER_NOTI.HP_NO</v>
      </c>
      <c r="N4500" s="54" t="str">
        <f t="shared" si="141"/>
        <v>회원정보_NOTI^P_CUSTOMER_NOTI^휴대폰번호^HP_NO^^VARCHAR2^20^^</v>
      </c>
    </row>
    <row r="4501" spans="1:14" x14ac:dyDescent="0.25">
      <c r="A4501" s="56"/>
      <c r="B4501" s="56"/>
      <c r="C4501" s="56" t="s">
        <v>1254</v>
      </c>
      <c r="D4501" s="56" t="s">
        <v>1255</v>
      </c>
      <c r="E4501" s="56" t="s">
        <v>445</v>
      </c>
      <c r="F4501" s="56" t="s">
        <v>446</v>
      </c>
      <c r="G4501" s="56"/>
      <c r="H4501" s="56"/>
      <c r="I4501" s="56" t="s">
        <v>37</v>
      </c>
      <c r="J4501" s="56">
        <v>20</v>
      </c>
      <c r="K4501" s="56"/>
      <c r="L4501" s="56"/>
      <c r="M4501" s="56" t="str">
        <f t="shared" si="140"/>
        <v>P_CUSTOMER_NOTI.TEL_NO</v>
      </c>
      <c r="N4501" s="54" t="str">
        <f t="shared" si="141"/>
        <v>회원정보_NOTI^P_CUSTOMER_NOTI^전화번호^TEL_NO^^VARCHAR2^20^^</v>
      </c>
    </row>
    <row r="4502" spans="1:14" x14ac:dyDescent="0.25">
      <c r="A4502" s="56"/>
      <c r="B4502" s="56"/>
      <c r="C4502" s="56" t="s">
        <v>1254</v>
      </c>
      <c r="D4502" s="56" t="s">
        <v>1255</v>
      </c>
      <c r="E4502" s="56" t="s">
        <v>3369</v>
      </c>
      <c r="F4502" s="56" t="s">
        <v>2977</v>
      </c>
      <c r="G4502" s="56"/>
      <c r="H4502" s="56"/>
      <c r="I4502" s="56" t="s">
        <v>37</v>
      </c>
      <c r="J4502" s="56">
        <v>20</v>
      </c>
      <c r="K4502" s="56"/>
      <c r="L4502" s="56"/>
      <c r="M4502" s="56" t="str">
        <f t="shared" si="140"/>
        <v>P_CUSTOMER_NOTI.EMAIL_ID</v>
      </c>
      <c r="N4502" s="54" t="str">
        <f t="shared" si="141"/>
        <v>회원정보_NOTI^P_CUSTOMER_NOTI^E-Mail사용자ID^EMAIL_ID^^VARCHAR2^20^^</v>
      </c>
    </row>
    <row r="4503" spans="1:14" x14ac:dyDescent="0.25">
      <c r="A4503" s="56"/>
      <c r="B4503" s="56"/>
      <c r="C4503" s="56" t="s">
        <v>1254</v>
      </c>
      <c r="D4503" s="56" t="s">
        <v>1255</v>
      </c>
      <c r="E4503" s="56" t="s">
        <v>3370</v>
      </c>
      <c r="F4503" s="56" t="s">
        <v>3371</v>
      </c>
      <c r="G4503" s="56"/>
      <c r="H4503" s="56"/>
      <c r="I4503" s="56" t="s">
        <v>37</v>
      </c>
      <c r="J4503" s="56">
        <v>20</v>
      </c>
      <c r="K4503" s="56"/>
      <c r="L4503" s="56"/>
      <c r="M4503" s="56" t="str">
        <f t="shared" si="140"/>
        <v>P_CUSTOMER_NOTI.EMAILSERVER_CD</v>
      </c>
      <c r="N4503" s="54" t="str">
        <f t="shared" si="141"/>
        <v>회원정보_NOTI^P_CUSTOMER_NOTI^E-Mail서버코드^EMAILSERVER_CD^^VARCHAR2^20^^</v>
      </c>
    </row>
    <row r="4504" spans="1:14" x14ac:dyDescent="0.25">
      <c r="A4504" s="56"/>
      <c r="B4504" s="56"/>
      <c r="C4504" s="56" t="s">
        <v>1254</v>
      </c>
      <c r="D4504" s="56" t="s">
        <v>1255</v>
      </c>
      <c r="E4504" s="56" t="s">
        <v>3372</v>
      </c>
      <c r="F4504" s="56" t="s">
        <v>3373</v>
      </c>
      <c r="G4504" s="56"/>
      <c r="H4504" s="56"/>
      <c r="I4504" s="56" t="s">
        <v>37</v>
      </c>
      <c r="J4504" s="56">
        <v>30</v>
      </c>
      <c r="K4504" s="56"/>
      <c r="L4504" s="56"/>
      <c r="M4504" s="56" t="str">
        <f t="shared" si="140"/>
        <v>P_CUSTOMER_NOTI.EMAILSERVER_ADDR</v>
      </c>
      <c r="N4504" s="54" t="str">
        <f t="shared" si="141"/>
        <v>회원정보_NOTI^P_CUSTOMER_NOTI^E-Mail서버주소^EMAILSERVER_ADDR^^VARCHAR2^30^^</v>
      </c>
    </row>
    <row r="4505" spans="1:14" x14ac:dyDescent="0.25">
      <c r="A4505" s="56"/>
      <c r="B4505" s="56"/>
      <c r="C4505" s="56" t="s">
        <v>1254</v>
      </c>
      <c r="D4505" s="56" t="s">
        <v>1255</v>
      </c>
      <c r="E4505" s="56" t="s">
        <v>3374</v>
      </c>
      <c r="F4505" s="56" t="s">
        <v>2983</v>
      </c>
      <c r="G4505" s="56"/>
      <c r="H4505" s="56"/>
      <c r="I4505" s="56" t="s">
        <v>37</v>
      </c>
      <c r="J4505" s="56">
        <v>40</v>
      </c>
      <c r="K4505" s="56"/>
      <c r="L4505" s="56"/>
      <c r="M4505" s="56" t="str">
        <f t="shared" si="140"/>
        <v>P_CUSTOMER_NOTI.EMAIL_ADDR</v>
      </c>
      <c r="N4505" s="54" t="str">
        <f t="shared" si="141"/>
        <v>회원정보_NOTI^P_CUSTOMER_NOTI^E-Mail주소^EMAIL_ADDR^^VARCHAR2^40^^</v>
      </c>
    </row>
    <row r="4506" spans="1:14" x14ac:dyDescent="0.25">
      <c r="A4506" s="56"/>
      <c r="B4506" s="56"/>
      <c r="C4506" s="56" t="s">
        <v>1254</v>
      </c>
      <c r="D4506" s="56" t="s">
        <v>1255</v>
      </c>
      <c r="E4506" s="56" t="s">
        <v>447</v>
      </c>
      <c r="F4506" s="56" t="s">
        <v>3275</v>
      </c>
      <c r="G4506" s="56"/>
      <c r="H4506" s="56"/>
      <c r="I4506" s="56" t="s">
        <v>37</v>
      </c>
      <c r="J4506" s="56">
        <v>10</v>
      </c>
      <c r="K4506" s="56"/>
      <c r="L4506" s="56"/>
      <c r="M4506" s="56" t="str">
        <f t="shared" si="140"/>
        <v>P_CUSTOMER_NOTI.ZIP_CODE</v>
      </c>
      <c r="N4506" s="54" t="str">
        <f t="shared" si="141"/>
        <v>회원정보_NOTI^P_CUSTOMER_NOTI^우편번호^ZIP_CODE^^VARCHAR2^10^^</v>
      </c>
    </row>
    <row r="4507" spans="1:14" x14ac:dyDescent="0.25">
      <c r="A4507" s="56"/>
      <c r="B4507" s="56"/>
      <c r="C4507" s="56" t="s">
        <v>1254</v>
      </c>
      <c r="D4507" s="56" t="s">
        <v>1255</v>
      </c>
      <c r="E4507" s="56" t="s">
        <v>3375</v>
      </c>
      <c r="F4507" s="56" t="s">
        <v>3376</v>
      </c>
      <c r="G4507" s="56"/>
      <c r="H4507" s="56"/>
      <c r="I4507" s="56" t="s">
        <v>37</v>
      </c>
      <c r="J4507" s="56">
        <v>200</v>
      </c>
      <c r="K4507" s="56"/>
      <c r="L4507" s="56"/>
      <c r="M4507" s="56" t="str">
        <f t="shared" si="140"/>
        <v>P_CUSTOMER_NOTI.ADDR1</v>
      </c>
      <c r="N4507" s="54" t="str">
        <f t="shared" si="141"/>
        <v>회원정보_NOTI^P_CUSTOMER_NOTI^주소1^ADDR1^^VARCHAR2^200^^</v>
      </c>
    </row>
    <row r="4508" spans="1:14" x14ac:dyDescent="0.25">
      <c r="A4508" s="56"/>
      <c r="B4508" s="56"/>
      <c r="C4508" s="56" t="s">
        <v>1254</v>
      </c>
      <c r="D4508" s="56" t="s">
        <v>1255</v>
      </c>
      <c r="E4508" s="56" t="s">
        <v>3377</v>
      </c>
      <c r="F4508" s="56" t="s">
        <v>3378</v>
      </c>
      <c r="G4508" s="56"/>
      <c r="H4508" s="56"/>
      <c r="I4508" s="56" t="s">
        <v>37</v>
      </c>
      <c r="J4508" s="56">
        <v>200</v>
      </c>
      <c r="K4508" s="56"/>
      <c r="L4508" s="56"/>
      <c r="M4508" s="56" t="str">
        <f t="shared" si="140"/>
        <v>P_CUSTOMER_NOTI.ADDR2</v>
      </c>
      <c r="N4508" s="54" t="str">
        <f t="shared" si="141"/>
        <v>회원정보_NOTI^P_CUSTOMER_NOTI^주소2^ADDR2^^VARCHAR2^200^^</v>
      </c>
    </row>
    <row r="4509" spans="1:14" x14ac:dyDescent="0.25">
      <c r="A4509" s="56"/>
      <c r="B4509" s="56"/>
      <c r="C4509" s="56" t="s">
        <v>1254</v>
      </c>
      <c r="D4509" s="56" t="s">
        <v>1255</v>
      </c>
      <c r="E4509" s="56" t="s">
        <v>448</v>
      </c>
      <c r="F4509" s="56" t="s">
        <v>3379</v>
      </c>
      <c r="G4509" s="56"/>
      <c r="H4509" s="56"/>
      <c r="I4509" s="56" t="s">
        <v>3343</v>
      </c>
      <c r="J4509" s="56">
        <v>1</v>
      </c>
      <c r="K4509" s="56"/>
      <c r="L4509" s="56"/>
      <c r="M4509" s="56" t="str">
        <f t="shared" si="140"/>
        <v>P_CUSTOMER_NOTI.SMSAGREE_YN</v>
      </c>
      <c r="N4509" s="54" t="str">
        <f t="shared" si="141"/>
        <v>회원정보_NOTI^P_CUSTOMER_NOTI^SMS수신여부^SMSAGREE_YN^^CHAR^1^^</v>
      </c>
    </row>
    <row r="4510" spans="1:14" x14ac:dyDescent="0.25">
      <c r="A4510" s="56"/>
      <c r="B4510" s="56"/>
      <c r="C4510" s="56" t="s">
        <v>1254</v>
      </c>
      <c r="D4510" s="56" t="s">
        <v>1255</v>
      </c>
      <c r="E4510" s="56" t="s">
        <v>450</v>
      </c>
      <c r="F4510" s="56" t="s">
        <v>3380</v>
      </c>
      <c r="G4510" s="56"/>
      <c r="H4510" s="56"/>
      <c r="I4510" s="56" t="s">
        <v>37</v>
      </c>
      <c r="J4510" s="56">
        <v>8</v>
      </c>
      <c r="K4510" s="56"/>
      <c r="L4510" s="56"/>
      <c r="M4510" s="56" t="str">
        <f t="shared" si="140"/>
        <v>P_CUSTOMER_NOTI.SMSAGREE_DATE</v>
      </c>
      <c r="N4510" s="54" t="str">
        <f t="shared" si="141"/>
        <v>회원정보_NOTI^P_CUSTOMER_NOTI^SMS동의일자^SMSAGREE_DATE^^VARCHAR2^8^^</v>
      </c>
    </row>
    <row r="4511" spans="1:14" x14ac:dyDescent="0.25">
      <c r="A4511" s="56"/>
      <c r="B4511" s="56"/>
      <c r="C4511" s="56" t="s">
        <v>1254</v>
      </c>
      <c r="D4511" s="56" t="s">
        <v>1255</v>
      </c>
      <c r="E4511" s="56" t="s">
        <v>3381</v>
      </c>
      <c r="F4511" s="56" t="s">
        <v>3382</v>
      </c>
      <c r="G4511" s="56"/>
      <c r="H4511" s="56"/>
      <c r="I4511" s="56" t="s">
        <v>37</v>
      </c>
      <c r="J4511" s="56">
        <v>20</v>
      </c>
      <c r="K4511" s="56"/>
      <c r="L4511" s="56"/>
      <c r="M4511" s="56" t="str">
        <f t="shared" si="140"/>
        <v>P_CUSTOMER_NOTI.SMSDENYPATH_CD</v>
      </c>
      <c r="N4511" s="54" t="str">
        <f t="shared" si="141"/>
        <v>회원정보_NOTI^P_CUSTOMER_NOTI^SMS수신거부경로^SMSDENYPATH_CD^^VARCHAR2^20^^</v>
      </c>
    </row>
    <row r="4512" spans="1:14" x14ac:dyDescent="0.25">
      <c r="A4512" s="56"/>
      <c r="B4512" s="56"/>
      <c r="C4512" s="56" t="s">
        <v>1254</v>
      </c>
      <c r="D4512" s="56" t="s">
        <v>1255</v>
      </c>
      <c r="E4512" s="56" t="s">
        <v>451</v>
      </c>
      <c r="F4512" s="56" t="s">
        <v>3383</v>
      </c>
      <c r="G4512" s="56"/>
      <c r="H4512" s="56"/>
      <c r="I4512" s="56" t="s">
        <v>3343</v>
      </c>
      <c r="J4512" s="56">
        <v>1</v>
      </c>
      <c r="K4512" s="56"/>
      <c r="L4512" s="56"/>
      <c r="M4512" s="56" t="str">
        <f t="shared" si="140"/>
        <v>P_CUSTOMER_NOTI.DMAGREE_YN</v>
      </c>
      <c r="N4512" s="54" t="str">
        <f t="shared" si="141"/>
        <v>회원정보_NOTI^P_CUSTOMER_NOTI^DM수신여부^DMAGREE_YN^^CHAR^1^^</v>
      </c>
    </row>
    <row r="4513" spans="1:14" x14ac:dyDescent="0.25">
      <c r="A4513" s="56"/>
      <c r="B4513" s="56"/>
      <c r="C4513" s="56" t="s">
        <v>1254</v>
      </c>
      <c r="D4513" s="56" t="s">
        <v>1255</v>
      </c>
      <c r="E4513" s="56" t="s">
        <v>452</v>
      </c>
      <c r="F4513" s="56" t="s">
        <v>3384</v>
      </c>
      <c r="G4513" s="56"/>
      <c r="H4513" s="56"/>
      <c r="I4513" s="56" t="s">
        <v>37</v>
      </c>
      <c r="J4513" s="56">
        <v>8</v>
      </c>
      <c r="K4513" s="56"/>
      <c r="L4513" s="56"/>
      <c r="M4513" s="56" t="str">
        <f t="shared" si="140"/>
        <v>P_CUSTOMER_NOTI.DMAGREE_DATE</v>
      </c>
      <c r="N4513" s="54" t="str">
        <f t="shared" si="141"/>
        <v>회원정보_NOTI^P_CUSTOMER_NOTI^DM동의일자^DMAGREE_DATE^^VARCHAR2^8^^</v>
      </c>
    </row>
    <row r="4514" spans="1:14" x14ac:dyDescent="0.25">
      <c r="A4514" s="56"/>
      <c r="B4514" s="56"/>
      <c r="C4514" s="56" t="s">
        <v>1254</v>
      </c>
      <c r="D4514" s="56" t="s">
        <v>1255</v>
      </c>
      <c r="E4514" s="56" t="s">
        <v>3385</v>
      </c>
      <c r="F4514" s="56" t="s">
        <v>3386</v>
      </c>
      <c r="G4514" s="56"/>
      <c r="H4514" s="56"/>
      <c r="I4514" s="56" t="s">
        <v>37</v>
      </c>
      <c r="J4514" s="56">
        <v>20</v>
      </c>
      <c r="K4514" s="56"/>
      <c r="L4514" s="56"/>
      <c r="M4514" s="56" t="str">
        <f t="shared" si="140"/>
        <v>P_CUSTOMER_NOTI.DMDENYPATH_CD</v>
      </c>
      <c r="N4514" s="54" t="str">
        <f t="shared" si="141"/>
        <v>회원정보_NOTI^P_CUSTOMER_NOTI^DM수신거부경로^DMDENYPATH_CD^^VARCHAR2^20^^</v>
      </c>
    </row>
    <row r="4515" spans="1:14" x14ac:dyDescent="0.25">
      <c r="A4515" s="56"/>
      <c r="B4515" s="56"/>
      <c r="C4515" s="56" t="s">
        <v>1254</v>
      </c>
      <c r="D4515" s="56" t="s">
        <v>1255</v>
      </c>
      <c r="E4515" s="56" t="s">
        <v>3387</v>
      </c>
      <c r="F4515" s="56" t="s">
        <v>3388</v>
      </c>
      <c r="G4515" s="56"/>
      <c r="H4515" s="56"/>
      <c r="I4515" s="56" t="s">
        <v>3343</v>
      </c>
      <c r="J4515" s="56">
        <v>1</v>
      </c>
      <c r="K4515" s="56"/>
      <c r="L4515" s="56"/>
      <c r="M4515" s="56" t="str">
        <f t="shared" si="140"/>
        <v>P_CUSTOMER_NOTI.EMAILAGREE_YN</v>
      </c>
      <c r="N4515" s="54" t="str">
        <f t="shared" si="141"/>
        <v>회원정보_NOTI^P_CUSTOMER_NOTI^E-Mail동의여부^EMAILAGREE_YN^^CHAR^1^^</v>
      </c>
    </row>
    <row r="4516" spans="1:14" x14ac:dyDescent="0.25">
      <c r="A4516" s="56"/>
      <c r="B4516" s="56"/>
      <c r="C4516" s="56" t="s">
        <v>1254</v>
      </c>
      <c r="D4516" s="56" t="s">
        <v>1255</v>
      </c>
      <c r="E4516" s="56" t="s">
        <v>3389</v>
      </c>
      <c r="F4516" s="56" t="s">
        <v>3390</v>
      </c>
      <c r="G4516" s="56"/>
      <c r="H4516" s="56"/>
      <c r="I4516" s="56" t="s">
        <v>37</v>
      </c>
      <c r="J4516" s="56">
        <v>8</v>
      </c>
      <c r="K4516" s="56"/>
      <c r="L4516" s="56"/>
      <c r="M4516" s="56" t="str">
        <f t="shared" si="140"/>
        <v>P_CUSTOMER_NOTI.EMAILAGREE_DATE</v>
      </c>
      <c r="N4516" s="54" t="str">
        <f t="shared" si="141"/>
        <v>회원정보_NOTI^P_CUSTOMER_NOTI^E-Mail동의일자^EMAILAGREE_DATE^^VARCHAR2^8^^</v>
      </c>
    </row>
    <row r="4517" spans="1:14" x14ac:dyDescent="0.25">
      <c r="A4517" s="56"/>
      <c r="B4517" s="56"/>
      <c r="C4517" s="56" t="s">
        <v>1254</v>
      </c>
      <c r="D4517" s="56" t="s">
        <v>1255</v>
      </c>
      <c r="E4517" s="56" t="s">
        <v>3391</v>
      </c>
      <c r="F4517" s="56" t="s">
        <v>3392</v>
      </c>
      <c r="G4517" s="56"/>
      <c r="H4517" s="56"/>
      <c r="I4517" s="56" t="s">
        <v>37</v>
      </c>
      <c r="J4517" s="56">
        <v>20</v>
      </c>
      <c r="K4517" s="56"/>
      <c r="L4517" s="56"/>
      <c r="M4517" s="56" t="str">
        <f t="shared" si="140"/>
        <v>P_CUSTOMER_NOTI.EMAILDENYPATH_CD</v>
      </c>
      <c r="N4517" s="54" t="str">
        <f t="shared" si="141"/>
        <v>회원정보_NOTI^P_CUSTOMER_NOTI^E-Mail수신거부경로^EMAILDENYPATH_CD^^VARCHAR2^20^^</v>
      </c>
    </row>
    <row r="4518" spans="1:14" x14ac:dyDescent="0.25">
      <c r="A4518" s="56"/>
      <c r="B4518" s="56"/>
      <c r="C4518" s="56" t="s">
        <v>1254</v>
      </c>
      <c r="D4518" s="56" t="s">
        <v>1255</v>
      </c>
      <c r="E4518" s="56" t="s">
        <v>3393</v>
      </c>
      <c r="F4518" s="56" t="s">
        <v>3394</v>
      </c>
      <c r="G4518" s="56"/>
      <c r="H4518" s="56"/>
      <c r="I4518" s="56" t="s">
        <v>37</v>
      </c>
      <c r="J4518" s="56">
        <v>20</v>
      </c>
      <c r="K4518" s="56"/>
      <c r="L4518" s="56"/>
      <c r="M4518" s="56" t="str">
        <f t="shared" si="140"/>
        <v>P_CUSTOMER_NOTI.CSTMRSTAT_CD</v>
      </c>
      <c r="N4518" s="54" t="str">
        <f t="shared" si="141"/>
        <v>회원정보_NOTI^P_CUSTOMER_NOTI^회원상태^CSTMRSTAT_CD^^VARCHAR2^20^^</v>
      </c>
    </row>
    <row r="4519" spans="1:14" x14ac:dyDescent="0.25">
      <c r="A4519" s="56"/>
      <c r="B4519" s="56"/>
      <c r="C4519" s="56" t="s">
        <v>1254</v>
      </c>
      <c r="D4519" s="56" t="s">
        <v>1255</v>
      </c>
      <c r="E4519" s="56" t="s">
        <v>3395</v>
      </c>
      <c r="F4519" s="56" t="s">
        <v>3396</v>
      </c>
      <c r="G4519" s="56"/>
      <c r="H4519" s="56"/>
      <c r="I4519" s="56" t="s">
        <v>37</v>
      </c>
      <c r="J4519" s="56">
        <v>20</v>
      </c>
      <c r="K4519" s="56"/>
      <c r="L4519" s="56"/>
      <c r="M4519" s="56" t="str">
        <f t="shared" si="140"/>
        <v>P_CUSTOMER_NOTI.CSTMRTYPE_CD</v>
      </c>
      <c r="N4519" s="54" t="str">
        <f t="shared" si="141"/>
        <v>회원정보_NOTI^P_CUSTOMER_NOTI^회원구분^CSTMRTYPE_CD^^VARCHAR2^20^^</v>
      </c>
    </row>
    <row r="4520" spans="1:14" x14ac:dyDescent="0.25">
      <c r="A4520" s="56"/>
      <c r="B4520" s="56"/>
      <c r="C4520" s="56" t="s">
        <v>1254</v>
      </c>
      <c r="D4520" s="56" t="s">
        <v>1255</v>
      </c>
      <c r="E4520" s="56" t="s">
        <v>356</v>
      </c>
      <c r="F4520" s="56" t="s">
        <v>3397</v>
      </c>
      <c r="G4520" s="56"/>
      <c r="H4520" s="56"/>
      <c r="I4520" s="56" t="s">
        <v>37</v>
      </c>
      <c r="J4520" s="56">
        <v>20</v>
      </c>
      <c r="K4520" s="56"/>
      <c r="L4520" s="56"/>
      <c r="M4520" s="56" t="str">
        <f t="shared" si="140"/>
        <v>P_CUSTOMER_NOTI.CSTMRGRADE_CD</v>
      </c>
      <c r="N4520" s="54" t="str">
        <f t="shared" si="141"/>
        <v>회원정보_NOTI^P_CUSTOMER_NOTI^회원등급^CSTMRGRADE_CD^^VARCHAR2^20^^</v>
      </c>
    </row>
    <row r="4521" spans="1:14" x14ac:dyDescent="0.25">
      <c r="A4521" s="56"/>
      <c r="B4521" s="56"/>
      <c r="C4521" s="56" t="s">
        <v>1254</v>
      </c>
      <c r="D4521" s="56" t="s">
        <v>1255</v>
      </c>
      <c r="E4521" s="56" t="s">
        <v>3398</v>
      </c>
      <c r="F4521" s="56" t="s">
        <v>3399</v>
      </c>
      <c r="G4521" s="56"/>
      <c r="H4521" s="56"/>
      <c r="I4521" s="56" t="s">
        <v>37</v>
      </c>
      <c r="J4521" s="56">
        <v>20</v>
      </c>
      <c r="K4521" s="56"/>
      <c r="L4521" s="56"/>
      <c r="M4521" s="56" t="str">
        <f t="shared" si="140"/>
        <v>P_CUSTOMER_NOTI.MAINSHOP_CD</v>
      </c>
      <c r="N4521" s="54" t="str">
        <f t="shared" si="141"/>
        <v>회원정보_NOTI^P_CUSTOMER_NOTI^단골매장^MAINSHOP_CD^^VARCHAR2^20^^</v>
      </c>
    </row>
    <row r="4522" spans="1:14" x14ac:dyDescent="0.25">
      <c r="A4522" s="56"/>
      <c r="B4522" s="56"/>
      <c r="C4522" s="56" t="s">
        <v>1254</v>
      </c>
      <c r="D4522" s="56" t="s">
        <v>1255</v>
      </c>
      <c r="E4522" s="56" t="s">
        <v>453</v>
      </c>
      <c r="F4522" s="56" t="s">
        <v>3400</v>
      </c>
      <c r="G4522" s="56"/>
      <c r="H4522" s="56"/>
      <c r="I4522" s="56" t="s">
        <v>37</v>
      </c>
      <c r="J4522" s="56">
        <v>8</v>
      </c>
      <c r="K4522" s="56"/>
      <c r="L4522" s="56"/>
      <c r="M4522" s="56" t="str">
        <f t="shared" si="140"/>
        <v>P_CUSTOMER_NOTI.CARDISSUE_DATE</v>
      </c>
      <c r="N4522" s="54" t="str">
        <f t="shared" si="141"/>
        <v>회원정보_NOTI^P_CUSTOMER_NOTI^카드발급일자^CARDISSUE_DATE^^VARCHAR2^8^^</v>
      </c>
    </row>
    <row r="4523" spans="1:14" x14ac:dyDescent="0.25">
      <c r="A4523" s="56"/>
      <c r="B4523" s="56"/>
      <c r="C4523" s="56" t="s">
        <v>1254</v>
      </c>
      <c r="D4523" s="56" t="s">
        <v>1255</v>
      </c>
      <c r="E4523" s="56" t="s">
        <v>454</v>
      </c>
      <c r="F4523" s="56" t="s">
        <v>3401</v>
      </c>
      <c r="G4523" s="56"/>
      <c r="H4523" s="56"/>
      <c r="I4523" s="56" t="s">
        <v>37</v>
      </c>
      <c r="J4523" s="56">
        <v>20</v>
      </c>
      <c r="K4523" s="56"/>
      <c r="L4523" s="56"/>
      <c r="M4523" s="56" t="str">
        <f t="shared" si="140"/>
        <v>P_CUSTOMER_NOTI.CARDISSUESHOP_CD</v>
      </c>
      <c r="N4523" s="54" t="str">
        <f t="shared" si="141"/>
        <v>회원정보_NOTI^P_CUSTOMER_NOTI^카드발급매장^CARDISSUESHOP_CD^^VARCHAR2^20^^</v>
      </c>
    </row>
    <row r="4524" spans="1:14" x14ac:dyDescent="0.25">
      <c r="A4524" s="56"/>
      <c r="B4524" s="56"/>
      <c r="C4524" s="56" t="s">
        <v>1254</v>
      </c>
      <c r="D4524" s="56" t="s">
        <v>1255</v>
      </c>
      <c r="E4524" s="56" t="s">
        <v>455</v>
      </c>
      <c r="F4524" s="56" t="s">
        <v>3402</v>
      </c>
      <c r="G4524" s="56"/>
      <c r="H4524" s="56"/>
      <c r="I4524" s="56" t="s">
        <v>37</v>
      </c>
      <c r="J4524" s="56">
        <v>8</v>
      </c>
      <c r="K4524" s="56"/>
      <c r="L4524" s="56"/>
      <c r="M4524" s="56" t="str">
        <f t="shared" si="140"/>
        <v>P_CUSTOMER_NOTI.MEMBERSHIP_DATE</v>
      </c>
      <c r="N4524" s="54" t="str">
        <f t="shared" si="141"/>
        <v>회원정보_NOTI^P_CUSTOMER_NOTI^정회원등록일자^MEMBERSHIP_DATE^^VARCHAR2^8^^</v>
      </c>
    </row>
    <row r="4525" spans="1:14" x14ac:dyDescent="0.25">
      <c r="A4525" s="56"/>
      <c r="B4525" s="56"/>
      <c r="C4525" s="56" t="s">
        <v>1254</v>
      </c>
      <c r="D4525" s="56" t="s">
        <v>1255</v>
      </c>
      <c r="E4525" s="56" t="s">
        <v>456</v>
      </c>
      <c r="F4525" s="56" t="s">
        <v>3403</v>
      </c>
      <c r="G4525" s="56"/>
      <c r="H4525" s="56"/>
      <c r="I4525" s="56" t="s">
        <v>37</v>
      </c>
      <c r="J4525" s="56">
        <v>20</v>
      </c>
      <c r="K4525" s="56"/>
      <c r="L4525" s="56"/>
      <c r="M4525" s="56" t="str">
        <f t="shared" si="140"/>
        <v>P_CUSTOMER_NOTI.MEMBERSHIPSHOP_CD</v>
      </c>
      <c r="N4525" s="54" t="str">
        <f t="shared" si="141"/>
        <v>회원정보_NOTI^P_CUSTOMER_NOTI^정회원등록매장^MEMBERSHIPSHOP_CD^^VARCHAR2^20^^</v>
      </c>
    </row>
    <row r="4526" spans="1:14" x14ac:dyDescent="0.25">
      <c r="A4526" s="56"/>
      <c r="B4526" s="56"/>
      <c r="C4526" s="56" t="s">
        <v>1254</v>
      </c>
      <c r="D4526" s="56" t="s">
        <v>1255</v>
      </c>
      <c r="E4526" s="56" t="s">
        <v>3404</v>
      </c>
      <c r="F4526" s="56" t="s">
        <v>3405</v>
      </c>
      <c r="G4526" s="56"/>
      <c r="H4526" s="56"/>
      <c r="I4526" s="56" t="s">
        <v>110</v>
      </c>
      <c r="J4526" s="56" t="s">
        <v>3345</v>
      </c>
      <c r="K4526" s="56" t="s">
        <v>52</v>
      </c>
      <c r="L4526" s="56">
        <v>0</v>
      </c>
      <c r="M4526" s="56" t="str">
        <f t="shared" si="140"/>
        <v>P_CUSTOMER_NOTI.USABLEPOINT</v>
      </c>
      <c r="N4526" s="54" t="str">
        <f t="shared" si="141"/>
        <v>회원정보_NOTI^P_CUSTOMER_NOTI^가용P^USABLEPOINT^^NUMBER^18,4^Y^0</v>
      </c>
    </row>
    <row r="4527" spans="1:14" x14ac:dyDescent="0.25">
      <c r="A4527" s="56"/>
      <c r="B4527" s="56"/>
      <c r="C4527" s="56" t="s">
        <v>1254</v>
      </c>
      <c r="D4527" s="56" t="s">
        <v>1255</v>
      </c>
      <c r="E4527" s="56" t="s">
        <v>3406</v>
      </c>
      <c r="F4527" s="56" t="s">
        <v>3407</v>
      </c>
      <c r="G4527" s="56"/>
      <c r="H4527" s="56"/>
      <c r="I4527" s="56" t="s">
        <v>110</v>
      </c>
      <c r="J4527" s="56" t="s">
        <v>3345</v>
      </c>
      <c r="K4527" s="56" t="s">
        <v>52</v>
      </c>
      <c r="L4527" s="56">
        <v>0</v>
      </c>
      <c r="M4527" s="56" t="str">
        <f t="shared" si="140"/>
        <v>P_CUSTOMER_NOTI.TOTALSAVINGPOINT</v>
      </c>
      <c r="N4527" s="54" t="str">
        <f t="shared" si="141"/>
        <v>회원정보_NOTI^P_CUSTOMER_NOTI^누적적립P^TOTALSAVINGPOINT^^NUMBER^18,4^Y^0</v>
      </c>
    </row>
    <row r="4528" spans="1:14" x14ac:dyDescent="0.25">
      <c r="A4528" s="56"/>
      <c r="B4528" s="56"/>
      <c r="C4528" s="56" t="s">
        <v>1254</v>
      </c>
      <c r="D4528" s="56" t="s">
        <v>1255</v>
      </c>
      <c r="E4528" s="56" t="s">
        <v>3408</v>
      </c>
      <c r="F4528" s="56" t="s">
        <v>3409</v>
      </c>
      <c r="G4528" s="56"/>
      <c r="H4528" s="56"/>
      <c r="I4528" s="56" t="s">
        <v>110</v>
      </c>
      <c r="J4528" s="56" t="s">
        <v>3345</v>
      </c>
      <c r="K4528" s="56" t="s">
        <v>52</v>
      </c>
      <c r="L4528" s="56">
        <v>0</v>
      </c>
      <c r="M4528" s="56" t="str">
        <f t="shared" si="140"/>
        <v>P_CUSTOMER_NOTI.TOTALUSEPOINT</v>
      </c>
      <c r="N4528" s="54" t="str">
        <f t="shared" si="141"/>
        <v>회원정보_NOTI^P_CUSTOMER_NOTI^누적사용P^TOTALUSEPOINT^^NUMBER^18,4^Y^0</v>
      </c>
    </row>
    <row r="4529" spans="1:14" x14ac:dyDescent="0.25">
      <c r="A4529" s="56"/>
      <c r="B4529" s="56"/>
      <c r="C4529" s="56" t="s">
        <v>1254</v>
      </c>
      <c r="D4529" s="56" t="s">
        <v>1255</v>
      </c>
      <c r="E4529" s="56" t="s">
        <v>3014</v>
      </c>
      <c r="F4529" s="56" t="s">
        <v>3410</v>
      </c>
      <c r="G4529" s="56"/>
      <c r="H4529" s="56"/>
      <c r="I4529" s="56" t="s">
        <v>110</v>
      </c>
      <c r="J4529" s="56" t="s">
        <v>3345</v>
      </c>
      <c r="K4529" s="56" t="s">
        <v>52</v>
      </c>
      <c r="L4529" s="56">
        <v>0</v>
      </c>
      <c r="M4529" s="56" t="str">
        <f t="shared" ref="M4529:M4592" si="142">CONCATENATE(D4529,".",F4529)</f>
        <v>P_CUSTOMER_NOTI.TOTALBUY_AMT</v>
      </c>
      <c r="N4529" s="54" t="str">
        <f t="shared" si="141"/>
        <v>회원정보_NOTI^P_CUSTOMER_NOTI^총구매금액^TOTALBUY_AMT^^NUMBER^18,4^Y^0</v>
      </c>
    </row>
    <row r="4530" spans="1:14" x14ac:dyDescent="0.25">
      <c r="A4530" s="56"/>
      <c r="B4530" s="56"/>
      <c r="C4530" s="56" t="s">
        <v>1254</v>
      </c>
      <c r="D4530" s="56" t="s">
        <v>1255</v>
      </c>
      <c r="E4530" s="56" t="s">
        <v>457</v>
      </c>
      <c r="F4530" s="56" t="s">
        <v>3411</v>
      </c>
      <c r="G4530" s="56"/>
      <c r="H4530" s="56"/>
      <c r="I4530" s="56" t="s">
        <v>110</v>
      </c>
      <c r="J4530" s="56" t="s">
        <v>3345</v>
      </c>
      <c r="K4530" s="56" t="s">
        <v>52</v>
      </c>
      <c r="L4530" s="56">
        <v>0</v>
      </c>
      <c r="M4530" s="56" t="str">
        <f t="shared" si="142"/>
        <v>P_CUSTOMER_NOTI.TOTALBUY_CNT</v>
      </c>
      <c r="N4530" s="54" t="str">
        <f t="shared" si="141"/>
        <v>회원정보_NOTI^P_CUSTOMER_NOTI^총구매횟수^TOTALBUY_CNT^^NUMBER^18,4^Y^0</v>
      </c>
    </row>
    <row r="4531" spans="1:14" x14ac:dyDescent="0.25">
      <c r="A4531" s="56"/>
      <c r="B4531" s="56"/>
      <c r="C4531" s="56" t="s">
        <v>1254</v>
      </c>
      <c r="D4531" s="56" t="s">
        <v>1255</v>
      </c>
      <c r="E4531" s="56" t="s">
        <v>458</v>
      </c>
      <c r="F4531" s="56" t="s">
        <v>3412</v>
      </c>
      <c r="G4531" s="56"/>
      <c r="H4531" s="56"/>
      <c r="I4531" s="56" t="s">
        <v>110</v>
      </c>
      <c r="J4531" s="56" t="s">
        <v>3345</v>
      </c>
      <c r="K4531" s="56"/>
      <c r="L4531" s="56">
        <v>0</v>
      </c>
      <c r="M4531" s="56" t="str">
        <f t="shared" si="142"/>
        <v>P_CUSTOMER_NOTI.BUYTERM</v>
      </c>
      <c r="N4531" s="54" t="str">
        <f t="shared" si="141"/>
        <v>회원정보_NOTI^P_CUSTOMER_NOTI^구매주기^BUYTERM^^NUMBER^18,4^^0</v>
      </c>
    </row>
    <row r="4532" spans="1:14" x14ac:dyDescent="0.25">
      <c r="A4532" s="56"/>
      <c r="B4532" s="56"/>
      <c r="C4532" s="56" t="s">
        <v>1254</v>
      </c>
      <c r="D4532" s="56" t="s">
        <v>1255</v>
      </c>
      <c r="E4532" s="56" t="s">
        <v>3413</v>
      </c>
      <c r="F4532" s="56" t="s">
        <v>3414</v>
      </c>
      <c r="G4532" s="56"/>
      <c r="H4532" s="56"/>
      <c r="I4532" s="56" t="s">
        <v>37</v>
      </c>
      <c r="J4532" s="56">
        <v>8</v>
      </c>
      <c r="K4532" s="56"/>
      <c r="L4532" s="56"/>
      <c r="M4532" s="56" t="str">
        <f t="shared" si="142"/>
        <v>P_CUSTOMER_NOTI.FIRSTBUY_DATE</v>
      </c>
      <c r="N4532" s="54" t="str">
        <f t="shared" si="141"/>
        <v>회원정보_NOTI^P_CUSTOMER_NOTI^최초구매일^FIRSTBUY_DATE^^VARCHAR2^8^^</v>
      </c>
    </row>
    <row r="4533" spans="1:14" x14ac:dyDescent="0.25">
      <c r="A4533" s="56"/>
      <c r="B4533" s="56"/>
      <c r="C4533" s="56" t="s">
        <v>1254</v>
      </c>
      <c r="D4533" s="56" t="s">
        <v>1255</v>
      </c>
      <c r="E4533" s="56" t="s">
        <v>3415</v>
      </c>
      <c r="F4533" s="56" t="s">
        <v>3416</v>
      </c>
      <c r="G4533" s="56"/>
      <c r="H4533" s="56"/>
      <c r="I4533" s="56" t="s">
        <v>37</v>
      </c>
      <c r="J4533" s="56">
        <v>8</v>
      </c>
      <c r="K4533" s="56"/>
      <c r="L4533" s="56"/>
      <c r="M4533" s="56" t="str">
        <f t="shared" si="142"/>
        <v>P_CUSTOMER_NOTI.LASTBUY_DATE</v>
      </c>
      <c r="N4533" s="54" t="str">
        <f t="shared" si="141"/>
        <v>회원정보_NOTI^P_CUSTOMER_NOTI^최종구매일^LASTBUY_DATE^^VARCHAR2^8^^</v>
      </c>
    </row>
    <row r="4534" spans="1:14" x14ac:dyDescent="0.25">
      <c r="A4534" s="56"/>
      <c r="B4534" s="56"/>
      <c r="C4534" s="56" t="s">
        <v>1254</v>
      </c>
      <c r="D4534" s="56" t="s">
        <v>1255</v>
      </c>
      <c r="E4534" s="56" t="s">
        <v>3417</v>
      </c>
      <c r="F4534" s="56" t="s">
        <v>3418</v>
      </c>
      <c r="G4534" s="56"/>
      <c r="H4534" s="56"/>
      <c r="I4534" s="56" t="s">
        <v>37</v>
      </c>
      <c r="J4534" s="56">
        <v>20</v>
      </c>
      <c r="K4534" s="56"/>
      <c r="L4534" s="56"/>
      <c r="M4534" s="56" t="str">
        <f t="shared" si="142"/>
        <v>P_CUSTOMER_NOTI.CHANNEL_CD</v>
      </c>
      <c r="N4534" s="54" t="str">
        <f t="shared" si="141"/>
        <v>회원정보_NOTI^P_CUSTOMER_NOTI^등록경로^CHANNEL_CD^^VARCHAR2^20^^</v>
      </c>
    </row>
    <row r="4535" spans="1:14" x14ac:dyDescent="0.25">
      <c r="A4535" s="56"/>
      <c r="B4535" s="56"/>
      <c r="C4535" s="56" t="s">
        <v>1254</v>
      </c>
      <c r="D4535" s="56" t="s">
        <v>1255</v>
      </c>
      <c r="E4535" s="56" t="s">
        <v>3419</v>
      </c>
      <c r="F4535" s="56" t="s">
        <v>3420</v>
      </c>
      <c r="G4535" s="56"/>
      <c r="H4535" s="56"/>
      <c r="I4535" s="56" t="s">
        <v>37</v>
      </c>
      <c r="J4535" s="56">
        <v>20</v>
      </c>
      <c r="K4535" s="56"/>
      <c r="L4535" s="56"/>
      <c r="M4535" s="56" t="str">
        <f t="shared" si="142"/>
        <v>P_CUSTOMER_NOTI.ID</v>
      </c>
      <c r="N4535" s="54" t="str">
        <f t="shared" si="141"/>
        <v>회원정보_NOTI^P_CUSTOMER_NOTI^아이디^ID^^VARCHAR2^20^^</v>
      </c>
    </row>
    <row r="4536" spans="1:14" x14ac:dyDescent="0.25">
      <c r="A4536" s="56"/>
      <c r="B4536" s="56"/>
      <c r="C4536" s="56" t="s">
        <v>1254</v>
      </c>
      <c r="D4536" s="56" t="s">
        <v>1255</v>
      </c>
      <c r="E4536" s="56" t="s">
        <v>3421</v>
      </c>
      <c r="F4536" s="56" t="s">
        <v>3422</v>
      </c>
      <c r="G4536" s="56"/>
      <c r="H4536" s="56"/>
      <c r="I4536" s="56" t="s">
        <v>37</v>
      </c>
      <c r="J4536" s="56">
        <v>20</v>
      </c>
      <c r="K4536" s="56"/>
      <c r="L4536" s="56"/>
      <c r="M4536" s="56" t="str">
        <f t="shared" si="142"/>
        <v>P_CUSTOMER_NOTI.PASSWORD</v>
      </c>
      <c r="N4536" s="54" t="str">
        <f t="shared" si="141"/>
        <v>회원정보_NOTI^P_CUSTOMER_NOTI^패스워드^PASSWORD^^VARCHAR2^20^^</v>
      </c>
    </row>
    <row r="4537" spans="1:14" x14ac:dyDescent="0.25">
      <c r="A4537" s="56"/>
      <c r="B4537" s="56"/>
      <c r="C4537" s="56" t="s">
        <v>1254</v>
      </c>
      <c r="D4537" s="56" t="s">
        <v>1255</v>
      </c>
      <c r="E4537" s="56" t="s">
        <v>3043</v>
      </c>
      <c r="F4537" s="56" t="s">
        <v>3273</v>
      </c>
      <c r="G4537" s="56"/>
      <c r="H4537" s="56"/>
      <c r="I4537" s="56" t="s">
        <v>3343</v>
      </c>
      <c r="J4537" s="56">
        <v>1</v>
      </c>
      <c r="K4537" s="56"/>
      <c r="L4537" s="56"/>
      <c r="M4537" s="56" t="str">
        <f t="shared" si="142"/>
        <v>P_CUSTOMER_NOTI.WEDD_YN</v>
      </c>
      <c r="N4537" s="54" t="str">
        <f t="shared" si="141"/>
        <v>회원정보_NOTI^P_CUSTOMER_NOTI^결혼여부^WEDD_YN^^CHAR^1^^</v>
      </c>
    </row>
    <row r="4538" spans="1:14" x14ac:dyDescent="0.25">
      <c r="A4538" s="56"/>
      <c r="B4538" s="56"/>
      <c r="C4538" s="56" t="s">
        <v>1254</v>
      </c>
      <c r="D4538" s="56" t="s">
        <v>1255</v>
      </c>
      <c r="E4538" s="56" t="s">
        <v>3423</v>
      </c>
      <c r="F4538" s="56" t="s">
        <v>3424</v>
      </c>
      <c r="G4538" s="56"/>
      <c r="H4538" s="56"/>
      <c r="I4538" s="56" t="s">
        <v>37</v>
      </c>
      <c r="J4538" s="56">
        <v>8</v>
      </c>
      <c r="K4538" s="56"/>
      <c r="L4538" s="56"/>
      <c r="M4538" s="56" t="str">
        <f t="shared" si="142"/>
        <v>P_CUSTOMER_NOTI.WEDD_DATE</v>
      </c>
      <c r="N4538" s="54" t="str">
        <f t="shared" si="141"/>
        <v>회원정보_NOTI^P_CUSTOMER_NOTI^기념일^WEDD_DATE^^VARCHAR2^8^^</v>
      </c>
    </row>
    <row r="4539" spans="1:14" x14ac:dyDescent="0.25">
      <c r="A4539" s="56"/>
      <c r="B4539" s="56"/>
      <c r="C4539" s="56" t="s">
        <v>1254</v>
      </c>
      <c r="D4539" s="56" t="s">
        <v>1255</v>
      </c>
      <c r="E4539" s="56" t="s">
        <v>3425</v>
      </c>
      <c r="F4539" s="56" t="s">
        <v>3426</v>
      </c>
      <c r="G4539" s="56"/>
      <c r="H4539" s="56"/>
      <c r="I4539" s="56" t="s">
        <v>37</v>
      </c>
      <c r="J4539" s="56">
        <v>20</v>
      </c>
      <c r="K4539" s="56"/>
      <c r="L4539" s="56"/>
      <c r="M4539" s="56" t="str">
        <f t="shared" si="142"/>
        <v>P_CUSTOMER_NOTI.WEDD_CD</v>
      </c>
      <c r="N4539" s="54" t="str">
        <f t="shared" si="141"/>
        <v>회원정보_NOTI^P_CUSTOMER_NOTI^기념일구분^WEDD_CD^^VARCHAR2^20^^</v>
      </c>
    </row>
    <row r="4540" spans="1:14" x14ac:dyDescent="0.25">
      <c r="A4540" s="56"/>
      <c r="B4540" s="56"/>
      <c r="C4540" s="56" t="s">
        <v>1254</v>
      </c>
      <c r="D4540" s="56" t="s">
        <v>1255</v>
      </c>
      <c r="E4540" s="56" t="s">
        <v>3427</v>
      </c>
      <c r="F4540" s="56" t="s">
        <v>3428</v>
      </c>
      <c r="G4540" s="56"/>
      <c r="H4540" s="56"/>
      <c r="I4540" s="56" t="s">
        <v>37</v>
      </c>
      <c r="J4540" s="56">
        <v>30</v>
      </c>
      <c r="K4540" s="56"/>
      <c r="L4540" s="56"/>
      <c r="M4540" s="56" t="str">
        <f t="shared" si="142"/>
        <v>P_CUSTOMER_NOTI.WEDD_NM</v>
      </c>
      <c r="N4540" s="54" t="str">
        <f t="shared" si="141"/>
        <v>회원정보_NOTI^P_CUSTOMER_NOTI^기념일구분내역^WEDD_NM^^VARCHAR2^30^^</v>
      </c>
    </row>
    <row r="4541" spans="1:14" x14ac:dyDescent="0.25">
      <c r="A4541" s="56"/>
      <c r="B4541" s="56"/>
      <c r="C4541" s="56" t="s">
        <v>1254</v>
      </c>
      <c r="D4541" s="56" t="s">
        <v>1255</v>
      </c>
      <c r="E4541" s="56" t="s">
        <v>3347</v>
      </c>
      <c r="F4541" s="56" t="s">
        <v>62</v>
      </c>
      <c r="G4541" s="56"/>
      <c r="H4541" s="56"/>
      <c r="I4541" s="56" t="s">
        <v>37</v>
      </c>
      <c r="J4541" s="56">
        <v>2000</v>
      </c>
      <c r="K4541" s="56"/>
      <c r="L4541" s="56"/>
      <c r="M4541" s="56" t="str">
        <f t="shared" si="142"/>
        <v>P_CUSTOMER_NOTI.REMARK</v>
      </c>
      <c r="N4541" s="54" t="str">
        <f t="shared" si="141"/>
        <v>회원정보_NOTI^P_CUSTOMER_NOTI^특이사항^REMARK^^VARCHAR2^2000^^</v>
      </c>
    </row>
    <row r="4542" spans="1:14" x14ac:dyDescent="0.25">
      <c r="A4542" s="56"/>
      <c r="B4542" s="56"/>
      <c r="C4542" s="56" t="s">
        <v>1254</v>
      </c>
      <c r="D4542" s="56" t="s">
        <v>1255</v>
      </c>
      <c r="E4542" s="56" t="s">
        <v>3052</v>
      </c>
      <c r="F4542" s="56" t="s">
        <v>3429</v>
      </c>
      <c r="G4542" s="56"/>
      <c r="H4542" s="56"/>
      <c r="I4542" s="56" t="s">
        <v>37</v>
      </c>
      <c r="J4542" s="56">
        <v>8</v>
      </c>
      <c r="K4542" s="56"/>
      <c r="L4542" s="56"/>
      <c r="M4542" s="56" t="str">
        <f t="shared" si="142"/>
        <v>P_CUSTOMER_NOTI.DICODE</v>
      </c>
      <c r="N4542" s="54" t="str">
        <f t="shared" si="141"/>
        <v>회원정보_NOTI^P_CUSTOMER_NOTI^DI코드^DICODE^^VARCHAR2^8^^</v>
      </c>
    </row>
    <row r="4543" spans="1:14" x14ac:dyDescent="0.25">
      <c r="A4543" s="56"/>
      <c r="B4543" s="56"/>
      <c r="C4543" s="56" t="s">
        <v>1254</v>
      </c>
      <c r="D4543" s="56" t="s">
        <v>1255</v>
      </c>
      <c r="E4543" s="56" t="s">
        <v>3022</v>
      </c>
      <c r="F4543" s="56" t="s">
        <v>3023</v>
      </c>
      <c r="G4543" s="56"/>
      <c r="H4543" s="56"/>
      <c r="I4543" s="56" t="s">
        <v>3343</v>
      </c>
      <c r="J4543" s="56">
        <v>1</v>
      </c>
      <c r="K4543" s="56"/>
      <c r="L4543" s="56"/>
      <c r="M4543" s="56" t="str">
        <f t="shared" si="142"/>
        <v>P_CUSTOMER_NOTI.MERGE_YN</v>
      </c>
      <c r="N4543" s="54" t="str">
        <f t="shared" si="141"/>
        <v>회원정보_NOTI^P_CUSTOMER_NOTI^통합여부^MERGE_YN^^CHAR^1^^</v>
      </c>
    </row>
    <row r="4544" spans="1:14" x14ac:dyDescent="0.25">
      <c r="A4544" s="56"/>
      <c r="B4544" s="56"/>
      <c r="C4544" s="56" t="s">
        <v>1254</v>
      </c>
      <c r="D4544" s="56" t="s">
        <v>1255</v>
      </c>
      <c r="E4544" s="56" t="s">
        <v>459</v>
      </c>
      <c r="F4544" s="56" t="s">
        <v>3430</v>
      </c>
      <c r="G4544" s="56"/>
      <c r="H4544" s="56"/>
      <c r="I4544" s="56" t="s">
        <v>37</v>
      </c>
      <c r="J4544" s="56">
        <v>8</v>
      </c>
      <c r="K4544" s="56"/>
      <c r="L4544" s="56"/>
      <c r="M4544" s="56" t="str">
        <f t="shared" si="142"/>
        <v>P_CUSTOMER_NOTI.MERGE_DATE</v>
      </c>
      <c r="N4544" s="54" t="str">
        <f t="shared" si="141"/>
        <v>회원정보_NOTI^P_CUSTOMER_NOTI^통합일자^MERGE_DATE^^VARCHAR2^8^^</v>
      </c>
    </row>
    <row r="4545" spans="1:14" x14ac:dyDescent="0.25">
      <c r="A4545" s="56"/>
      <c r="B4545" s="56"/>
      <c r="C4545" s="56" t="s">
        <v>1254</v>
      </c>
      <c r="D4545" s="56" t="s">
        <v>1255</v>
      </c>
      <c r="E4545" s="56" t="s">
        <v>3431</v>
      </c>
      <c r="F4545" s="56" t="s">
        <v>3432</v>
      </c>
      <c r="G4545" s="56"/>
      <c r="H4545" s="56"/>
      <c r="I4545" s="56" t="s">
        <v>110</v>
      </c>
      <c r="J4545" s="56" t="s">
        <v>3345</v>
      </c>
      <c r="K4545" s="56"/>
      <c r="L4545" s="56"/>
      <c r="M4545" s="56" t="str">
        <f t="shared" si="142"/>
        <v>P_CUSTOMER_NOTI.MERGEPOINT</v>
      </c>
      <c r="N4545" s="54" t="str">
        <f t="shared" si="141"/>
        <v>회원정보_NOTI^P_CUSTOMER_NOTI^통합P_미사용^MERGEPOINT^^NUMBER^18,4^^</v>
      </c>
    </row>
    <row r="4546" spans="1:14" x14ac:dyDescent="0.25">
      <c r="A4546" s="56"/>
      <c r="B4546" s="56"/>
      <c r="C4546" s="56" t="s">
        <v>1254</v>
      </c>
      <c r="D4546" s="56" t="s">
        <v>1255</v>
      </c>
      <c r="E4546" s="56" t="s">
        <v>3433</v>
      </c>
      <c r="F4546" s="56" t="s">
        <v>3434</v>
      </c>
      <c r="G4546" s="56"/>
      <c r="H4546" s="56"/>
      <c r="I4546" s="56" t="s">
        <v>110</v>
      </c>
      <c r="J4546" s="56" t="s">
        <v>3345</v>
      </c>
      <c r="K4546" s="56"/>
      <c r="L4546" s="56"/>
      <c r="M4546" s="56" t="str">
        <f t="shared" si="142"/>
        <v>P_CUSTOMER_NOTI.ETCPOINT</v>
      </c>
      <c r="N4546" s="54" t="str">
        <f t="shared" si="141"/>
        <v>회원정보_NOTI^P_CUSTOMER_NOTI^그외P^ETCPOINT^^NUMBER^18,4^^</v>
      </c>
    </row>
    <row r="4547" spans="1:14" x14ac:dyDescent="0.25">
      <c r="A4547" s="56"/>
      <c r="B4547" s="56"/>
      <c r="C4547" s="56" t="s">
        <v>1254</v>
      </c>
      <c r="D4547" s="56" t="s">
        <v>1255</v>
      </c>
      <c r="E4547" s="56" t="s">
        <v>3435</v>
      </c>
      <c r="F4547" s="56" t="s">
        <v>3436</v>
      </c>
      <c r="G4547" s="56"/>
      <c r="H4547" s="56"/>
      <c r="I4547" s="56" t="s">
        <v>3343</v>
      </c>
      <c r="J4547" s="56">
        <v>1</v>
      </c>
      <c r="K4547" s="56"/>
      <c r="L4547" s="56"/>
      <c r="M4547" s="56" t="str">
        <f t="shared" si="142"/>
        <v>P_CUSTOMER_NOTI.BLACKCONSUMER_CD</v>
      </c>
      <c r="N4547" s="54" t="str">
        <f t="shared" ref="N4547:N4610" si="143">SUBSTITUTE(CONCATENATE(C4547,"^",D4547,"^",E4547,"^",F4547,"^",G4547,"^",I4547,"^",J4547,"^",K4547,"^",TRIM(L4547)),"~","-")</f>
        <v>회원정보_NOTI^P_CUSTOMER_NOTI^블랙컨슈머여부^BLACKCONSUMER_CD^^CHAR^1^^</v>
      </c>
    </row>
    <row r="4548" spans="1:14" x14ac:dyDescent="0.25">
      <c r="A4548" s="56"/>
      <c r="B4548" s="56"/>
      <c r="C4548" s="56" t="s">
        <v>1254</v>
      </c>
      <c r="D4548" s="56" t="s">
        <v>1255</v>
      </c>
      <c r="E4548" s="56" t="s">
        <v>3437</v>
      </c>
      <c r="F4548" s="56" t="s">
        <v>3438</v>
      </c>
      <c r="G4548" s="56"/>
      <c r="H4548" s="56"/>
      <c r="I4548" s="56" t="s">
        <v>37</v>
      </c>
      <c r="J4548" s="56">
        <v>8</v>
      </c>
      <c r="K4548" s="56"/>
      <c r="L4548" s="56"/>
      <c r="M4548" s="56" t="str">
        <f t="shared" si="142"/>
        <v>P_CUSTOMER_NOTI.MEMBER_DATE</v>
      </c>
      <c r="N4548" s="54" t="str">
        <f t="shared" si="143"/>
        <v>회원정보_NOTI^P_CUSTOMER_NOTI^회원등록일자^MEMBER_DATE^^VARCHAR2^8^^</v>
      </c>
    </row>
    <row r="4549" spans="1:14" x14ac:dyDescent="0.25">
      <c r="A4549" s="56"/>
      <c r="B4549" s="56"/>
      <c r="C4549" s="56" t="s">
        <v>1254</v>
      </c>
      <c r="D4549" s="56" t="s">
        <v>1255</v>
      </c>
      <c r="E4549" s="56" t="s">
        <v>3439</v>
      </c>
      <c r="F4549" s="56" t="s">
        <v>3440</v>
      </c>
      <c r="G4549" s="56"/>
      <c r="H4549" s="56"/>
      <c r="I4549" s="56" t="s">
        <v>37</v>
      </c>
      <c r="J4549" s="56">
        <v>8</v>
      </c>
      <c r="K4549" s="56"/>
      <c r="L4549" s="56"/>
      <c r="M4549" s="56" t="str">
        <f t="shared" si="142"/>
        <v>P_CUSTOMER_NOTI.LEAVE_DATE</v>
      </c>
      <c r="N4549" s="54" t="str">
        <f t="shared" si="143"/>
        <v>회원정보_NOTI^P_CUSTOMER_NOTI^해지일자^LEAVE_DATE^^VARCHAR2^8^^</v>
      </c>
    </row>
    <row r="4550" spans="1:14" x14ac:dyDescent="0.25">
      <c r="A4550" s="56"/>
      <c r="B4550" s="56"/>
      <c r="C4550" s="56" t="s">
        <v>1254</v>
      </c>
      <c r="D4550" s="56" t="s">
        <v>1255</v>
      </c>
      <c r="E4550" s="56" t="s">
        <v>460</v>
      </c>
      <c r="F4550" s="56" t="s">
        <v>3441</v>
      </c>
      <c r="G4550" s="56"/>
      <c r="H4550" s="56"/>
      <c r="I4550" s="56" t="s">
        <v>3343</v>
      </c>
      <c r="J4550" s="56">
        <v>1</v>
      </c>
      <c r="K4550" s="56"/>
      <c r="L4550" s="56"/>
      <c r="M4550" s="56" t="str">
        <f t="shared" si="142"/>
        <v>P_CUSTOMER_NOTI.NAMECHK_YN</v>
      </c>
      <c r="N4550" s="54" t="str">
        <f t="shared" si="143"/>
        <v>회원정보_NOTI^P_CUSTOMER_NOTI^실명인증여부^NAMECHK_YN^^CHAR^1^^</v>
      </c>
    </row>
    <row r="4551" spans="1:14" x14ac:dyDescent="0.25">
      <c r="A4551" s="56"/>
      <c r="B4551" s="56"/>
      <c r="C4551" s="56" t="s">
        <v>1254</v>
      </c>
      <c r="D4551" s="56" t="s">
        <v>1255</v>
      </c>
      <c r="E4551" s="56" t="s">
        <v>3442</v>
      </c>
      <c r="F4551" s="56" t="s">
        <v>461</v>
      </c>
      <c r="G4551" s="56"/>
      <c r="H4551" s="56"/>
      <c r="I4551" s="56" t="s">
        <v>3343</v>
      </c>
      <c r="J4551" s="56">
        <v>1</v>
      </c>
      <c r="K4551" s="56"/>
      <c r="L4551" s="56"/>
      <c r="M4551" s="56" t="str">
        <f t="shared" si="142"/>
        <v>P_CUSTOMER_NOTI.FOREIGN_YN</v>
      </c>
      <c r="N4551" s="54" t="str">
        <f t="shared" si="143"/>
        <v>회원정보_NOTI^P_CUSTOMER_NOTI^내외국인구분^FOREIGN_YN^^CHAR^1^^</v>
      </c>
    </row>
    <row r="4552" spans="1:14" x14ac:dyDescent="0.25">
      <c r="A4552" s="56"/>
      <c r="B4552" s="56"/>
      <c r="C4552" s="56" t="s">
        <v>1254</v>
      </c>
      <c r="D4552" s="56" t="s">
        <v>1255</v>
      </c>
      <c r="E4552" s="56" t="s">
        <v>3352</v>
      </c>
      <c r="F4552" s="56" t="s">
        <v>3353</v>
      </c>
      <c r="G4552" s="56"/>
      <c r="H4552" s="56"/>
      <c r="I4552" s="56" t="s">
        <v>37</v>
      </c>
      <c r="J4552" s="56">
        <v>8</v>
      </c>
      <c r="K4552" s="56"/>
      <c r="L4552" s="56"/>
      <c r="M4552" s="56" t="str">
        <f t="shared" si="142"/>
        <v>P_CUSTOMER_NOTI.DIV_CD</v>
      </c>
      <c r="N4552" s="54" t="str">
        <f t="shared" si="143"/>
        <v>회원정보_NOTI^P_CUSTOMER_NOTI^사업브랜드구분^DIV_CD^^VARCHAR2^8^^</v>
      </c>
    </row>
    <row r="4553" spans="1:14" x14ac:dyDescent="0.25">
      <c r="A4553" s="56"/>
      <c r="B4553" s="56"/>
      <c r="C4553" s="56" t="s">
        <v>1254</v>
      </c>
      <c r="D4553" s="56" t="s">
        <v>1255</v>
      </c>
      <c r="E4553" s="56" t="s">
        <v>3350</v>
      </c>
      <c r="F4553" s="56" t="s">
        <v>3351</v>
      </c>
      <c r="G4553" s="56"/>
      <c r="H4553" s="56"/>
      <c r="I4553" s="56" t="s">
        <v>3343</v>
      </c>
      <c r="J4553" s="56">
        <v>1</v>
      </c>
      <c r="K4553" s="56"/>
      <c r="L4553" s="56"/>
      <c r="M4553" s="56" t="str">
        <f t="shared" si="142"/>
        <v>P_CUSTOMER_NOTI.ACTIVE_FLG</v>
      </c>
      <c r="N4553" s="54" t="str">
        <f t="shared" si="143"/>
        <v>회원정보_NOTI^P_CUSTOMER_NOTI^유효Flag^ACTIVE_FLG^^CHAR^1^^</v>
      </c>
    </row>
    <row r="4554" spans="1:14" x14ac:dyDescent="0.25">
      <c r="A4554" s="56"/>
      <c r="B4554" s="56"/>
      <c r="C4554" s="56" t="s">
        <v>1254</v>
      </c>
      <c r="D4554" s="56" t="s">
        <v>1255</v>
      </c>
      <c r="E4554" s="56" t="s">
        <v>53</v>
      </c>
      <c r="F4554" s="56" t="s">
        <v>3299</v>
      </c>
      <c r="G4554" s="56"/>
      <c r="H4554" s="56"/>
      <c r="I4554" s="56" t="s">
        <v>3300</v>
      </c>
      <c r="J4554" s="56"/>
      <c r="K4554" s="56"/>
      <c r="L4554" s="56"/>
      <c r="M4554" s="56" t="str">
        <f t="shared" si="142"/>
        <v>P_CUSTOMER_NOTI.REGDATE</v>
      </c>
      <c r="N4554" s="54" t="str">
        <f t="shared" si="143"/>
        <v>회원정보_NOTI^P_CUSTOMER_NOTI^등록일시^REGDATE^^DATE^^^</v>
      </c>
    </row>
    <row r="4555" spans="1:14" x14ac:dyDescent="0.25">
      <c r="A4555" s="56"/>
      <c r="B4555" s="56"/>
      <c r="C4555" s="56" t="s">
        <v>1254</v>
      </c>
      <c r="D4555" s="56" t="s">
        <v>1255</v>
      </c>
      <c r="E4555" s="56" t="s">
        <v>55</v>
      </c>
      <c r="F4555" s="56" t="s">
        <v>3301</v>
      </c>
      <c r="G4555" s="56"/>
      <c r="H4555" s="56"/>
      <c r="I4555" s="56" t="s">
        <v>37</v>
      </c>
      <c r="J4555" s="56">
        <v>20</v>
      </c>
      <c r="K4555" s="56"/>
      <c r="L4555" s="56"/>
      <c r="M4555" s="56" t="str">
        <f t="shared" si="142"/>
        <v>P_CUSTOMER_NOTI.REGID</v>
      </c>
      <c r="N4555" s="54" t="str">
        <f t="shared" si="143"/>
        <v>회원정보_NOTI^P_CUSTOMER_NOTI^등록자ID^REGID^^VARCHAR2^20^^</v>
      </c>
    </row>
    <row r="4556" spans="1:14" x14ac:dyDescent="0.25">
      <c r="A4556" s="56"/>
      <c r="B4556" s="56"/>
      <c r="C4556" s="56" t="s">
        <v>1254</v>
      </c>
      <c r="D4556" s="56" t="s">
        <v>1255</v>
      </c>
      <c r="E4556" s="56" t="s">
        <v>57</v>
      </c>
      <c r="F4556" s="56" t="s">
        <v>3302</v>
      </c>
      <c r="G4556" s="56"/>
      <c r="H4556" s="56"/>
      <c r="I4556" s="56" t="s">
        <v>3300</v>
      </c>
      <c r="J4556" s="56"/>
      <c r="K4556" s="56"/>
      <c r="L4556" s="56"/>
      <c r="M4556" s="56" t="str">
        <f t="shared" si="142"/>
        <v>P_CUSTOMER_NOTI.CHGDATE</v>
      </c>
      <c r="N4556" s="54" t="str">
        <f t="shared" si="143"/>
        <v>회원정보_NOTI^P_CUSTOMER_NOTI^수정일시^CHGDATE^^DATE^^^</v>
      </c>
    </row>
    <row r="4557" spans="1:14" x14ac:dyDescent="0.25">
      <c r="A4557" s="56"/>
      <c r="B4557" s="56"/>
      <c r="C4557" s="56" t="s">
        <v>1254</v>
      </c>
      <c r="D4557" s="56" t="s">
        <v>1255</v>
      </c>
      <c r="E4557" s="56" t="s">
        <v>59</v>
      </c>
      <c r="F4557" s="56" t="s">
        <v>3303</v>
      </c>
      <c r="G4557" s="56"/>
      <c r="H4557" s="56"/>
      <c r="I4557" s="56" t="s">
        <v>37</v>
      </c>
      <c r="J4557" s="56">
        <v>20</v>
      </c>
      <c r="K4557" s="56"/>
      <c r="L4557" s="56"/>
      <c r="M4557" s="56" t="str">
        <f t="shared" si="142"/>
        <v>P_CUSTOMER_NOTI.CHGID</v>
      </c>
      <c r="N4557" s="54" t="str">
        <f t="shared" si="143"/>
        <v>회원정보_NOTI^P_CUSTOMER_NOTI^수정자ID^CHGID^^VARCHAR2^20^^</v>
      </c>
    </row>
    <row r="4558" spans="1:14" x14ac:dyDescent="0.25">
      <c r="A4558" s="56"/>
      <c r="B4558" s="56"/>
      <c r="C4558" s="56" t="s">
        <v>1254</v>
      </c>
      <c r="D4558" s="56" t="s">
        <v>1255</v>
      </c>
      <c r="E4558" s="56" t="s">
        <v>3305</v>
      </c>
      <c r="F4558" s="56" t="s">
        <v>3304</v>
      </c>
      <c r="G4558" s="56"/>
      <c r="H4558" s="56"/>
      <c r="I4558" s="56" t="s">
        <v>3305</v>
      </c>
      <c r="J4558" s="56"/>
      <c r="K4558" s="56"/>
      <c r="L4558" s="56"/>
      <c r="M4558" s="56" t="str">
        <f t="shared" si="142"/>
        <v>P_CUSTOMER_NOTI.RI</v>
      </c>
      <c r="N4558" s="54" t="str">
        <f t="shared" si="143"/>
        <v>회원정보_NOTI^P_CUSTOMER_NOTI^ROWID^RI^^ROWID^^^</v>
      </c>
    </row>
    <row r="4559" spans="1:14" x14ac:dyDescent="0.25">
      <c r="A4559" s="56"/>
      <c r="B4559" s="56"/>
      <c r="C4559" s="56" t="s">
        <v>1254</v>
      </c>
      <c r="D4559" s="56" t="s">
        <v>1255</v>
      </c>
      <c r="E4559" s="56" t="s">
        <v>3306</v>
      </c>
      <c r="F4559" s="56" t="s">
        <v>3307</v>
      </c>
      <c r="G4559" s="56"/>
      <c r="H4559" s="56"/>
      <c r="I4559" s="56" t="s">
        <v>37</v>
      </c>
      <c r="J4559" s="56">
        <v>30</v>
      </c>
      <c r="K4559" s="56"/>
      <c r="L4559" s="56"/>
      <c r="M4559" s="56" t="str">
        <f t="shared" si="142"/>
        <v>P_CUSTOMER_NOTI.USER_NAME</v>
      </c>
      <c r="N4559" s="54" t="str">
        <f t="shared" si="143"/>
        <v>회원정보_NOTI^P_CUSTOMER_NOTI^사용자_이름(오라클)^USER_NAME^^VARCHAR2^30^^</v>
      </c>
    </row>
    <row r="4560" spans="1:14" x14ac:dyDescent="0.25">
      <c r="A4560" s="56"/>
      <c r="B4560" s="56"/>
      <c r="C4560" s="56" t="s">
        <v>1254</v>
      </c>
      <c r="D4560" s="56" t="s">
        <v>1255</v>
      </c>
      <c r="E4560" s="56" t="s">
        <v>3308</v>
      </c>
      <c r="F4560" s="56" t="s">
        <v>3309</v>
      </c>
      <c r="G4560" s="56"/>
      <c r="H4560" s="56"/>
      <c r="I4560" s="56" t="s">
        <v>3467</v>
      </c>
      <c r="J4560" s="56">
        <v>8</v>
      </c>
      <c r="K4560" s="56"/>
      <c r="L4560" s="56"/>
      <c r="M4560" s="56" t="str">
        <f t="shared" si="142"/>
        <v>P_CUSTOMER_NOTI.PROCENDDATE</v>
      </c>
      <c r="N4560" s="54" t="str">
        <f t="shared" si="143"/>
        <v>회원정보_NOTI^P_CUSTOMER_NOTI^처리종료일^PROCENDDATE^^TIMESTAMP^8^^</v>
      </c>
    </row>
    <row r="4561" spans="1:14" x14ac:dyDescent="0.25">
      <c r="A4561" s="56"/>
      <c r="B4561" s="56"/>
      <c r="C4561" s="56" t="s">
        <v>1254</v>
      </c>
      <c r="D4561" s="56" t="s">
        <v>1255</v>
      </c>
      <c r="E4561" s="56" t="s">
        <v>3443</v>
      </c>
      <c r="F4561" s="56" t="s">
        <v>3276</v>
      </c>
      <c r="G4561" s="56"/>
      <c r="H4561" s="56"/>
      <c r="I4561" s="56" t="s">
        <v>3343</v>
      </c>
      <c r="J4561" s="56">
        <v>1</v>
      </c>
      <c r="K4561" s="56"/>
      <c r="L4561" s="56"/>
      <c r="M4561" s="56" t="str">
        <f t="shared" si="142"/>
        <v>P_CUSTOMER_NOTI.MARKET_AGREE</v>
      </c>
      <c r="N4561" s="54" t="str">
        <f t="shared" si="143"/>
        <v>회원정보_NOTI^P_CUSTOMER_NOTI^마케팅동의^MARKET_AGREE^^CHAR^1^^</v>
      </c>
    </row>
    <row r="4562" spans="1:14" x14ac:dyDescent="0.25">
      <c r="A4562" s="56"/>
      <c r="B4562" s="56"/>
      <c r="C4562" s="56" t="s">
        <v>1254</v>
      </c>
      <c r="D4562" s="56" t="s">
        <v>1255</v>
      </c>
      <c r="E4562" s="56" t="s">
        <v>466</v>
      </c>
      <c r="F4562" s="56" t="s">
        <v>3277</v>
      </c>
      <c r="G4562" s="56"/>
      <c r="H4562" s="56"/>
      <c r="I4562" s="56" t="s">
        <v>37</v>
      </c>
      <c r="J4562" s="56">
        <v>8</v>
      </c>
      <c r="K4562" s="56"/>
      <c r="L4562" s="56"/>
      <c r="M4562" s="56" t="str">
        <f t="shared" si="142"/>
        <v>P_CUSTOMER_NOTI.MARKET_AGREEDATE</v>
      </c>
      <c r="N4562" s="54" t="str">
        <f t="shared" si="143"/>
        <v>회원정보_NOTI^P_CUSTOMER_NOTI^마케팅동의일자^MARKET_AGREEDATE^^VARCHAR2^8^^</v>
      </c>
    </row>
    <row r="4563" spans="1:14" x14ac:dyDescent="0.25">
      <c r="A4563" s="56"/>
      <c r="B4563" s="56"/>
      <c r="C4563" s="56" t="s">
        <v>1254</v>
      </c>
      <c r="D4563" s="56" t="s">
        <v>1255</v>
      </c>
      <c r="E4563" s="56" t="s">
        <v>3444</v>
      </c>
      <c r="F4563" s="56" t="s">
        <v>3278</v>
      </c>
      <c r="G4563" s="56"/>
      <c r="H4563" s="56"/>
      <c r="I4563" s="56" t="s">
        <v>37</v>
      </c>
      <c r="J4563" s="56">
        <v>20</v>
      </c>
      <c r="K4563" s="56"/>
      <c r="L4563" s="56"/>
      <c r="M4563" s="56" t="str">
        <f t="shared" si="142"/>
        <v>P_CUSTOMER_NOTI.MARGET_AGREEPATH</v>
      </c>
      <c r="N4563" s="54" t="str">
        <f t="shared" si="143"/>
        <v>회원정보_NOTI^P_CUSTOMER_NOTI^마케팅동의경로^MARGET_AGREEPATH^^VARCHAR2^20^^</v>
      </c>
    </row>
    <row r="4564" spans="1:14" x14ac:dyDescent="0.25">
      <c r="A4564" s="56"/>
      <c r="B4564" s="56"/>
      <c r="C4564" s="56"/>
      <c r="D4564" s="56"/>
      <c r="E4564" s="56"/>
      <c r="F4564" s="56"/>
      <c r="G4564" s="56"/>
      <c r="H4564" s="56"/>
      <c r="I4564" s="56"/>
      <c r="J4564" s="56"/>
      <c r="K4564" s="56"/>
      <c r="L4564" s="56"/>
      <c r="M4564" s="56" t="str">
        <f t="shared" si="142"/>
        <v>.</v>
      </c>
      <c r="N4564" s="54" t="str">
        <f t="shared" si="143"/>
        <v>^^^^^^^^</v>
      </c>
    </row>
    <row r="4565" spans="1:14" x14ac:dyDescent="0.25">
      <c r="A4565" s="56"/>
      <c r="B4565" s="56"/>
      <c r="C4565" s="56"/>
      <c r="D4565" s="56"/>
      <c r="E4565" s="56"/>
      <c r="F4565" s="56"/>
      <c r="G4565" s="56"/>
      <c r="H4565" s="56"/>
      <c r="I4565" s="56"/>
      <c r="J4565" s="56"/>
      <c r="K4565" s="56"/>
      <c r="L4565" s="56"/>
      <c r="M4565" s="56" t="str">
        <f t="shared" si="142"/>
        <v>.</v>
      </c>
      <c r="N4565" s="54" t="str">
        <f t="shared" si="143"/>
        <v>^^^^^^^^</v>
      </c>
    </row>
    <row r="4566" spans="1:14" x14ac:dyDescent="0.25">
      <c r="A4566" s="56"/>
      <c r="B4566" s="56"/>
      <c r="C4566" s="56"/>
      <c r="D4566" s="56"/>
      <c r="E4566" s="56"/>
      <c r="F4566" s="56"/>
      <c r="G4566" s="56"/>
      <c r="H4566" s="56"/>
      <c r="I4566" s="56"/>
      <c r="J4566" s="56"/>
      <c r="K4566" s="56"/>
      <c r="L4566" s="56"/>
      <c r="M4566" s="56" t="str">
        <f t="shared" si="142"/>
        <v>.</v>
      </c>
      <c r="N4566" s="54" t="str">
        <f t="shared" si="143"/>
        <v>^^^^^^^^</v>
      </c>
    </row>
    <row r="4567" spans="1:14" x14ac:dyDescent="0.25">
      <c r="A4567" s="56"/>
      <c r="B4567" s="56"/>
      <c r="C4567" s="56"/>
      <c r="D4567" s="56"/>
      <c r="E4567" s="56"/>
      <c r="F4567" s="56"/>
      <c r="G4567" s="56"/>
      <c r="H4567" s="56"/>
      <c r="I4567" s="56"/>
      <c r="J4567" s="56"/>
      <c r="K4567" s="56"/>
      <c r="L4567" s="56"/>
      <c r="M4567" s="56" t="str">
        <f t="shared" si="142"/>
        <v>.</v>
      </c>
      <c r="N4567" s="54" t="str">
        <f t="shared" si="143"/>
        <v>^^^^^^^^</v>
      </c>
    </row>
    <row r="4568" spans="1:14" x14ac:dyDescent="0.25">
      <c r="A4568" s="56"/>
      <c r="B4568" s="56"/>
      <c r="C4568" s="56"/>
      <c r="D4568" s="56"/>
      <c r="E4568" s="56"/>
      <c r="F4568" s="56"/>
      <c r="G4568" s="56"/>
      <c r="H4568" s="56"/>
      <c r="I4568" s="56"/>
      <c r="J4568" s="56"/>
      <c r="K4568" s="56"/>
      <c r="L4568" s="56"/>
      <c r="M4568" s="56" t="str">
        <f t="shared" si="142"/>
        <v>.</v>
      </c>
      <c r="N4568" s="54" t="str">
        <f t="shared" si="143"/>
        <v>^^^^^^^^</v>
      </c>
    </row>
    <row r="4569" spans="1:14" x14ac:dyDescent="0.25">
      <c r="A4569" s="56"/>
      <c r="B4569" s="56"/>
      <c r="C4569" s="56"/>
      <c r="D4569" s="56"/>
      <c r="E4569" s="56"/>
      <c r="F4569" s="56"/>
      <c r="G4569" s="56"/>
      <c r="H4569" s="56"/>
      <c r="I4569" s="56"/>
      <c r="J4569" s="56"/>
      <c r="K4569" s="56"/>
      <c r="L4569" s="56"/>
      <c r="M4569" s="56" t="str">
        <f t="shared" si="142"/>
        <v>.</v>
      </c>
      <c r="N4569" s="54" t="str">
        <f t="shared" si="143"/>
        <v>^^^^^^^^</v>
      </c>
    </row>
    <row r="4570" spans="1:14" x14ac:dyDescent="0.25">
      <c r="A4570" s="56"/>
      <c r="B4570" s="56"/>
      <c r="C4570" s="56"/>
      <c r="D4570" s="56"/>
      <c r="E4570" s="56"/>
      <c r="F4570" s="56"/>
      <c r="G4570" s="56"/>
      <c r="H4570" s="56"/>
      <c r="I4570" s="56"/>
      <c r="J4570" s="56"/>
      <c r="K4570" s="56"/>
      <c r="L4570" s="56"/>
      <c r="M4570" s="56" t="str">
        <f t="shared" si="142"/>
        <v>.</v>
      </c>
      <c r="N4570" s="54" t="str">
        <f t="shared" si="143"/>
        <v>^^^^^^^^</v>
      </c>
    </row>
    <row r="4571" spans="1:14" x14ac:dyDescent="0.25">
      <c r="A4571" s="56"/>
      <c r="B4571" s="56"/>
      <c r="C4571" s="56"/>
      <c r="D4571" s="56"/>
      <c r="E4571" s="56"/>
      <c r="F4571" s="56"/>
      <c r="G4571" s="56"/>
      <c r="H4571" s="56"/>
      <c r="I4571" s="56"/>
      <c r="J4571" s="56"/>
      <c r="K4571" s="56"/>
      <c r="L4571" s="56"/>
      <c r="M4571" s="56" t="str">
        <f t="shared" si="142"/>
        <v>.</v>
      </c>
      <c r="N4571" s="54" t="str">
        <f t="shared" si="143"/>
        <v>^^^^^^^^</v>
      </c>
    </row>
    <row r="4572" spans="1:14" x14ac:dyDescent="0.25">
      <c r="A4572" s="56"/>
      <c r="B4572" s="56"/>
      <c r="C4572" s="56"/>
      <c r="D4572" s="56"/>
      <c r="E4572" s="56"/>
      <c r="F4572" s="56"/>
      <c r="G4572" s="56"/>
      <c r="H4572" s="56"/>
      <c r="I4572" s="56"/>
      <c r="J4572" s="56"/>
      <c r="K4572" s="56"/>
      <c r="L4572" s="56"/>
      <c r="M4572" s="56" t="str">
        <f t="shared" si="142"/>
        <v>.</v>
      </c>
      <c r="N4572" s="54" t="str">
        <f t="shared" si="143"/>
        <v>^^^^^^^^</v>
      </c>
    </row>
    <row r="4573" spans="1:14" x14ac:dyDescent="0.25">
      <c r="A4573" s="56"/>
      <c r="B4573" s="56"/>
      <c r="C4573" s="56"/>
      <c r="D4573" s="56"/>
      <c r="E4573" s="56"/>
      <c r="F4573" s="56"/>
      <c r="G4573" s="56"/>
      <c r="H4573" s="56"/>
      <c r="I4573" s="56"/>
      <c r="J4573" s="56"/>
      <c r="K4573" s="56"/>
      <c r="L4573" s="56"/>
      <c r="M4573" s="56" t="str">
        <f t="shared" si="142"/>
        <v>.</v>
      </c>
      <c r="N4573" s="54" t="str">
        <f t="shared" si="143"/>
        <v>^^^^^^^^</v>
      </c>
    </row>
    <row r="4574" spans="1:14" x14ac:dyDescent="0.25">
      <c r="A4574" s="56"/>
      <c r="B4574" s="56"/>
      <c r="C4574" s="56"/>
      <c r="D4574" s="56"/>
      <c r="E4574" s="56"/>
      <c r="F4574" s="56"/>
      <c r="G4574" s="56"/>
      <c r="H4574" s="56"/>
      <c r="I4574" s="56"/>
      <c r="J4574" s="56"/>
      <c r="K4574" s="56"/>
      <c r="L4574" s="56"/>
      <c r="M4574" s="56" t="str">
        <f t="shared" si="142"/>
        <v>.</v>
      </c>
      <c r="N4574" s="54" t="str">
        <f t="shared" si="143"/>
        <v>^^^^^^^^</v>
      </c>
    </row>
    <row r="4575" spans="1:14" x14ac:dyDescent="0.25">
      <c r="A4575" s="56"/>
      <c r="B4575" s="56"/>
      <c r="C4575" s="56"/>
      <c r="D4575" s="56"/>
      <c r="E4575" s="56"/>
      <c r="F4575" s="56"/>
      <c r="G4575" s="56"/>
      <c r="H4575" s="56"/>
      <c r="I4575" s="56"/>
      <c r="J4575" s="56"/>
      <c r="K4575" s="56"/>
      <c r="L4575" s="56"/>
      <c r="M4575" s="56" t="str">
        <f t="shared" si="142"/>
        <v>.</v>
      </c>
      <c r="N4575" s="54" t="str">
        <f t="shared" si="143"/>
        <v>^^^^^^^^</v>
      </c>
    </row>
    <row r="4576" spans="1:14" x14ac:dyDescent="0.25">
      <c r="A4576" s="56"/>
      <c r="B4576" s="56"/>
      <c r="C4576" s="56"/>
      <c r="D4576" s="56"/>
      <c r="E4576" s="56"/>
      <c r="F4576" s="56"/>
      <c r="G4576" s="56"/>
      <c r="H4576" s="56"/>
      <c r="I4576" s="56"/>
      <c r="J4576" s="56"/>
      <c r="K4576" s="56"/>
      <c r="L4576" s="56"/>
      <c r="M4576" s="56" t="str">
        <f t="shared" si="142"/>
        <v>.</v>
      </c>
      <c r="N4576" s="54" t="str">
        <f t="shared" si="143"/>
        <v>^^^^^^^^</v>
      </c>
    </row>
    <row r="4577" spans="1:14" x14ac:dyDescent="0.25">
      <c r="A4577" s="56"/>
      <c r="B4577" s="56"/>
      <c r="C4577" s="56"/>
      <c r="D4577" s="56"/>
      <c r="E4577" s="56"/>
      <c r="F4577" s="56"/>
      <c r="G4577" s="56"/>
      <c r="H4577" s="56"/>
      <c r="I4577" s="56"/>
      <c r="J4577" s="56"/>
      <c r="K4577" s="56"/>
      <c r="L4577" s="56"/>
      <c r="M4577" s="56" t="str">
        <f t="shared" si="142"/>
        <v>.</v>
      </c>
      <c r="N4577" s="54" t="str">
        <f t="shared" si="143"/>
        <v>^^^^^^^^</v>
      </c>
    </row>
    <row r="4578" spans="1:14" x14ac:dyDescent="0.25">
      <c r="A4578" s="56"/>
      <c r="B4578" s="56"/>
      <c r="C4578" s="56"/>
      <c r="D4578" s="56"/>
      <c r="E4578" s="56"/>
      <c r="F4578" s="56"/>
      <c r="G4578" s="56"/>
      <c r="H4578" s="56"/>
      <c r="I4578" s="56"/>
      <c r="J4578" s="56"/>
      <c r="K4578" s="56"/>
      <c r="L4578" s="56"/>
      <c r="M4578" s="56" t="str">
        <f t="shared" si="142"/>
        <v>.</v>
      </c>
      <c r="N4578" s="54" t="str">
        <f t="shared" si="143"/>
        <v>^^^^^^^^</v>
      </c>
    </row>
    <row r="4579" spans="1:14" x14ac:dyDescent="0.25">
      <c r="A4579" s="56"/>
      <c r="B4579" s="56"/>
      <c r="C4579" s="56"/>
      <c r="D4579" s="56"/>
      <c r="E4579" s="56"/>
      <c r="F4579" s="56"/>
      <c r="G4579" s="56"/>
      <c r="H4579" s="56"/>
      <c r="I4579" s="56"/>
      <c r="J4579" s="56"/>
      <c r="K4579" s="56"/>
      <c r="L4579" s="56"/>
      <c r="M4579" s="56" t="str">
        <f t="shared" si="142"/>
        <v>.</v>
      </c>
      <c r="N4579" s="54" t="str">
        <f t="shared" si="143"/>
        <v>^^^^^^^^</v>
      </c>
    </row>
    <row r="4580" spans="1:14" x14ac:dyDescent="0.25">
      <c r="A4580" s="56"/>
      <c r="B4580" s="56"/>
      <c r="C4580" s="56"/>
      <c r="D4580" s="56"/>
      <c r="E4580" s="56"/>
      <c r="F4580" s="56"/>
      <c r="G4580" s="56"/>
      <c r="H4580" s="56"/>
      <c r="I4580" s="56"/>
      <c r="J4580" s="56"/>
      <c r="K4580" s="56"/>
      <c r="L4580" s="56"/>
      <c r="M4580" s="56" t="str">
        <f t="shared" si="142"/>
        <v>.</v>
      </c>
      <c r="N4580" s="54" t="str">
        <f t="shared" si="143"/>
        <v>^^^^^^^^</v>
      </c>
    </row>
    <row r="4581" spans="1:14" x14ac:dyDescent="0.25">
      <c r="A4581" s="56"/>
      <c r="B4581" s="56"/>
      <c r="C4581" s="56"/>
      <c r="D4581" s="56"/>
      <c r="E4581" s="56"/>
      <c r="F4581" s="56"/>
      <c r="G4581" s="56"/>
      <c r="H4581" s="56"/>
      <c r="I4581" s="56"/>
      <c r="J4581" s="56"/>
      <c r="K4581" s="56"/>
      <c r="L4581" s="56"/>
      <c r="M4581" s="56" t="str">
        <f t="shared" si="142"/>
        <v>.</v>
      </c>
      <c r="N4581" s="54" t="str">
        <f t="shared" si="143"/>
        <v>^^^^^^^^</v>
      </c>
    </row>
    <row r="4582" spans="1:14" x14ac:dyDescent="0.25">
      <c r="A4582" s="56"/>
      <c r="B4582" s="56"/>
      <c r="C4582" s="56"/>
      <c r="D4582" s="56"/>
      <c r="E4582" s="56"/>
      <c r="F4582" s="56"/>
      <c r="G4582" s="56"/>
      <c r="H4582" s="56"/>
      <c r="I4582" s="56"/>
      <c r="J4582" s="56"/>
      <c r="K4582" s="56"/>
      <c r="L4582" s="56"/>
      <c r="M4582" s="56" t="str">
        <f t="shared" si="142"/>
        <v>.</v>
      </c>
      <c r="N4582" s="54" t="str">
        <f t="shared" si="143"/>
        <v>^^^^^^^^</v>
      </c>
    </row>
    <row r="4583" spans="1:14" x14ac:dyDescent="0.25">
      <c r="A4583" s="56"/>
      <c r="B4583" s="56"/>
      <c r="C4583" s="56"/>
      <c r="D4583" s="56"/>
      <c r="E4583" s="56"/>
      <c r="F4583" s="56"/>
      <c r="G4583" s="56"/>
      <c r="H4583" s="56"/>
      <c r="I4583" s="56"/>
      <c r="J4583" s="56"/>
      <c r="K4583" s="56"/>
      <c r="L4583" s="56"/>
      <c r="M4583" s="56" t="str">
        <f t="shared" si="142"/>
        <v>.</v>
      </c>
      <c r="N4583" s="54" t="str">
        <f t="shared" si="143"/>
        <v>^^^^^^^^</v>
      </c>
    </row>
    <row r="4584" spans="1:14" x14ac:dyDescent="0.25">
      <c r="A4584" s="56"/>
      <c r="B4584" s="56"/>
      <c r="C4584" s="56"/>
      <c r="D4584" s="56"/>
      <c r="E4584" s="56"/>
      <c r="F4584" s="56"/>
      <c r="G4584" s="56"/>
      <c r="H4584" s="56"/>
      <c r="I4584" s="56"/>
      <c r="J4584" s="56"/>
      <c r="K4584" s="56"/>
      <c r="L4584" s="56"/>
      <c r="M4584" s="56" t="str">
        <f t="shared" si="142"/>
        <v>.</v>
      </c>
      <c r="N4584" s="54" t="str">
        <f t="shared" si="143"/>
        <v>^^^^^^^^</v>
      </c>
    </row>
    <row r="4585" spans="1:14" x14ac:dyDescent="0.25">
      <c r="A4585" s="56"/>
      <c r="B4585" s="56"/>
      <c r="C4585" s="56"/>
      <c r="D4585" s="56"/>
      <c r="E4585" s="56"/>
      <c r="F4585" s="56"/>
      <c r="G4585" s="56"/>
      <c r="H4585" s="56"/>
      <c r="I4585" s="56"/>
      <c r="J4585" s="56"/>
      <c r="K4585" s="56"/>
      <c r="L4585" s="56"/>
      <c r="M4585" s="56" t="str">
        <f t="shared" si="142"/>
        <v>.</v>
      </c>
      <c r="N4585" s="54" t="str">
        <f t="shared" si="143"/>
        <v>^^^^^^^^</v>
      </c>
    </row>
    <row r="4586" spans="1:14" x14ac:dyDescent="0.25">
      <c r="A4586" s="56"/>
      <c r="B4586" s="56"/>
      <c r="C4586" s="56"/>
      <c r="D4586" s="56"/>
      <c r="E4586" s="56"/>
      <c r="F4586" s="56"/>
      <c r="G4586" s="56"/>
      <c r="H4586" s="56"/>
      <c r="I4586" s="56"/>
      <c r="J4586" s="56"/>
      <c r="K4586" s="56"/>
      <c r="L4586" s="56"/>
      <c r="M4586" s="56" t="str">
        <f t="shared" si="142"/>
        <v>.</v>
      </c>
      <c r="N4586" s="54" t="str">
        <f t="shared" si="143"/>
        <v>^^^^^^^^</v>
      </c>
    </row>
    <row r="4587" spans="1:14" x14ac:dyDescent="0.25">
      <c r="A4587" s="56"/>
      <c r="B4587" s="56"/>
      <c r="C4587" s="56"/>
      <c r="D4587" s="56"/>
      <c r="E4587" s="56"/>
      <c r="F4587" s="56"/>
      <c r="G4587" s="56"/>
      <c r="H4587" s="56"/>
      <c r="I4587" s="56"/>
      <c r="J4587" s="56"/>
      <c r="K4587" s="56"/>
      <c r="L4587" s="56"/>
      <c r="M4587" s="56" t="str">
        <f t="shared" si="142"/>
        <v>.</v>
      </c>
      <c r="N4587" s="54" t="str">
        <f t="shared" si="143"/>
        <v>^^^^^^^^</v>
      </c>
    </row>
    <row r="4588" spans="1:14" x14ac:dyDescent="0.25">
      <c r="A4588" s="56"/>
      <c r="B4588" s="56"/>
      <c r="C4588" s="56"/>
      <c r="D4588" s="56"/>
      <c r="E4588" s="56"/>
      <c r="F4588" s="56"/>
      <c r="G4588" s="56"/>
      <c r="H4588" s="56"/>
      <c r="I4588" s="56"/>
      <c r="J4588" s="56"/>
      <c r="K4588" s="56"/>
      <c r="L4588" s="56"/>
      <c r="M4588" s="56" t="str">
        <f t="shared" si="142"/>
        <v>.</v>
      </c>
      <c r="N4588" s="54" t="str">
        <f t="shared" si="143"/>
        <v>^^^^^^^^</v>
      </c>
    </row>
    <row r="4589" spans="1:14" x14ac:dyDescent="0.25">
      <c r="A4589" s="56"/>
      <c r="B4589" s="56"/>
      <c r="C4589" s="56"/>
      <c r="D4589" s="56"/>
      <c r="E4589" s="56"/>
      <c r="F4589" s="56"/>
      <c r="G4589" s="56"/>
      <c r="H4589" s="56"/>
      <c r="I4589" s="56"/>
      <c r="J4589" s="56"/>
      <c r="K4589" s="56"/>
      <c r="L4589" s="56"/>
      <c r="M4589" s="56" t="str">
        <f t="shared" si="142"/>
        <v>.</v>
      </c>
      <c r="N4589" s="54" t="str">
        <f t="shared" si="143"/>
        <v>^^^^^^^^</v>
      </c>
    </row>
    <row r="4590" spans="1:14" x14ac:dyDescent="0.25">
      <c r="A4590" s="56"/>
      <c r="B4590" s="56"/>
      <c r="C4590" s="56"/>
      <c r="D4590" s="56"/>
      <c r="E4590" s="56"/>
      <c r="F4590" s="56"/>
      <c r="G4590" s="56"/>
      <c r="H4590" s="56"/>
      <c r="I4590" s="56"/>
      <c r="J4590" s="56"/>
      <c r="K4590" s="56"/>
      <c r="L4590" s="56"/>
      <c r="M4590" s="56" t="str">
        <f t="shared" si="142"/>
        <v>.</v>
      </c>
      <c r="N4590" s="54" t="str">
        <f t="shared" si="143"/>
        <v>^^^^^^^^</v>
      </c>
    </row>
    <row r="4591" spans="1:14" x14ac:dyDescent="0.25">
      <c r="A4591" s="56"/>
      <c r="B4591" s="56"/>
      <c r="C4591" s="56"/>
      <c r="D4591" s="56"/>
      <c r="E4591" s="56"/>
      <c r="F4591" s="56"/>
      <c r="G4591" s="56"/>
      <c r="H4591" s="56"/>
      <c r="I4591" s="56"/>
      <c r="J4591" s="56"/>
      <c r="K4591" s="56"/>
      <c r="L4591" s="56"/>
      <c r="M4591" s="56" t="str">
        <f t="shared" si="142"/>
        <v>.</v>
      </c>
      <c r="N4591" s="54" t="str">
        <f t="shared" si="143"/>
        <v>^^^^^^^^</v>
      </c>
    </row>
    <row r="4592" spans="1:14" x14ac:dyDescent="0.25">
      <c r="A4592" s="56"/>
      <c r="B4592" s="56"/>
      <c r="C4592" s="56"/>
      <c r="D4592" s="56"/>
      <c r="E4592" s="56"/>
      <c r="F4592" s="56"/>
      <c r="G4592" s="56"/>
      <c r="H4592" s="56"/>
      <c r="I4592" s="56"/>
      <c r="J4592" s="56"/>
      <c r="K4592" s="56"/>
      <c r="L4592" s="56"/>
      <c r="M4592" s="56" t="str">
        <f t="shared" si="142"/>
        <v>.</v>
      </c>
      <c r="N4592" s="54" t="str">
        <f t="shared" si="143"/>
        <v>^^^^^^^^</v>
      </c>
    </row>
    <row r="4593" spans="1:14" x14ac:dyDescent="0.25">
      <c r="A4593" s="56"/>
      <c r="B4593" s="56"/>
      <c r="C4593" s="56"/>
      <c r="D4593" s="56"/>
      <c r="E4593" s="56"/>
      <c r="F4593" s="56"/>
      <c r="G4593" s="56"/>
      <c r="H4593" s="56"/>
      <c r="I4593" s="56"/>
      <c r="J4593" s="56"/>
      <c r="K4593" s="56"/>
      <c r="L4593" s="56"/>
      <c r="M4593" s="56" t="str">
        <f t="shared" ref="M4593:M4656" si="144">CONCATENATE(D4593,".",F4593)</f>
        <v>.</v>
      </c>
      <c r="N4593" s="54" t="str">
        <f t="shared" si="143"/>
        <v>^^^^^^^^</v>
      </c>
    </row>
    <row r="4594" spans="1:14" x14ac:dyDescent="0.25">
      <c r="A4594" s="56"/>
      <c r="B4594" s="56"/>
      <c r="C4594" s="56"/>
      <c r="D4594" s="56"/>
      <c r="E4594" s="56"/>
      <c r="F4594" s="56"/>
      <c r="G4594" s="56"/>
      <c r="H4594" s="56"/>
      <c r="I4594" s="56"/>
      <c r="J4594" s="56"/>
      <c r="K4594" s="56"/>
      <c r="L4594" s="56"/>
      <c r="M4594" s="56" t="str">
        <f t="shared" si="144"/>
        <v>.</v>
      </c>
      <c r="N4594" s="54" t="str">
        <f t="shared" si="143"/>
        <v>^^^^^^^^</v>
      </c>
    </row>
    <row r="4595" spans="1:14" x14ac:dyDescent="0.25">
      <c r="A4595" s="56"/>
      <c r="B4595" s="56"/>
      <c r="C4595" s="56"/>
      <c r="D4595" s="56"/>
      <c r="E4595" s="56"/>
      <c r="F4595" s="56"/>
      <c r="G4595" s="56"/>
      <c r="H4595" s="56"/>
      <c r="I4595" s="56"/>
      <c r="J4595" s="56"/>
      <c r="K4595" s="56"/>
      <c r="L4595" s="56"/>
      <c r="M4595" s="56" t="str">
        <f t="shared" si="144"/>
        <v>.</v>
      </c>
      <c r="N4595" s="54" t="str">
        <f t="shared" si="143"/>
        <v>^^^^^^^^</v>
      </c>
    </row>
    <row r="4596" spans="1:14" x14ac:dyDescent="0.25">
      <c r="A4596" s="56"/>
      <c r="B4596" s="56"/>
      <c r="C4596" s="56"/>
      <c r="D4596" s="56"/>
      <c r="E4596" s="56"/>
      <c r="F4596" s="56"/>
      <c r="G4596" s="56"/>
      <c r="H4596" s="56"/>
      <c r="I4596" s="56"/>
      <c r="J4596" s="56"/>
      <c r="K4596" s="56"/>
      <c r="L4596" s="56"/>
      <c r="M4596" s="56" t="str">
        <f t="shared" si="144"/>
        <v>.</v>
      </c>
      <c r="N4596" s="54" t="str">
        <f t="shared" si="143"/>
        <v>^^^^^^^^</v>
      </c>
    </row>
    <row r="4597" spans="1:14" x14ac:dyDescent="0.25">
      <c r="A4597" s="56"/>
      <c r="B4597" s="56"/>
      <c r="C4597" s="56"/>
      <c r="D4597" s="56"/>
      <c r="E4597" s="56"/>
      <c r="F4597" s="56"/>
      <c r="G4597" s="56"/>
      <c r="H4597" s="56"/>
      <c r="I4597" s="56"/>
      <c r="J4597" s="56"/>
      <c r="K4597" s="56"/>
      <c r="L4597" s="56"/>
      <c r="M4597" s="56" t="str">
        <f t="shared" si="144"/>
        <v>.</v>
      </c>
      <c r="N4597" s="54" t="str">
        <f t="shared" si="143"/>
        <v>^^^^^^^^</v>
      </c>
    </row>
    <row r="4598" spans="1:14" x14ac:dyDescent="0.25">
      <c r="A4598" s="56"/>
      <c r="B4598" s="56"/>
      <c r="C4598" s="56"/>
      <c r="D4598" s="56"/>
      <c r="E4598" s="56"/>
      <c r="F4598" s="56"/>
      <c r="G4598" s="56"/>
      <c r="H4598" s="56"/>
      <c r="I4598" s="56"/>
      <c r="J4598" s="56"/>
      <c r="K4598" s="56"/>
      <c r="L4598" s="56"/>
      <c r="M4598" s="56" t="str">
        <f t="shared" si="144"/>
        <v>.</v>
      </c>
      <c r="N4598" s="54" t="str">
        <f t="shared" si="143"/>
        <v>^^^^^^^^</v>
      </c>
    </row>
    <row r="4599" spans="1:14" x14ac:dyDescent="0.25">
      <c r="A4599" s="56"/>
      <c r="B4599" s="56"/>
      <c r="C4599" s="56"/>
      <c r="D4599" s="56"/>
      <c r="E4599" s="56"/>
      <c r="F4599" s="56"/>
      <c r="G4599" s="56"/>
      <c r="H4599" s="56"/>
      <c r="I4599" s="56"/>
      <c r="J4599" s="56"/>
      <c r="K4599" s="56"/>
      <c r="L4599" s="56"/>
      <c r="M4599" s="56" t="str">
        <f t="shared" si="144"/>
        <v>.</v>
      </c>
      <c r="N4599" s="54" t="str">
        <f t="shared" si="143"/>
        <v>^^^^^^^^</v>
      </c>
    </row>
    <row r="4600" spans="1:14" x14ac:dyDescent="0.25">
      <c r="A4600" s="56"/>
      <c r="B4600" s="56"/>
      <c r="C4600" s="56"/>
      <c r="D4600" s="56"/>
      <c r="E4600" s="56"/>
      <c r="F4600" s="56"/>
      <c r="G4600" s="56"/>
      <c r="H4600" s="56"/>
      <c r="I4600" s="56"/>
      <c r="J4600" s="56"/>
      <c r="K4600" s="56"/>
      <c r="L4600" s="56"/>
      <c r="M4600" s="56" t="str">
        <f t="shared" si="144"/>
        <v>.</v>
      </c>
      <c r="N4600" s="54" t="str">
        <f t="shared" si="143"/>
        <v>^^^^^^^^</v>
      </c>
    </row>
    <row r="4601" spans="1:14" x14ac:dyDescent="0.25">
      <c r="A4601" s="56"/>
      <c r="B4601" s="56"/>
      <c r="C4601" s="56"/>
      <c r="D4601" s="56"/>
      <c r="E4601" s="56"/>
      <c r="F4601" s="56"/>
      <c r="G4601" s="56"/>
      <c r="H4601" s="56"/>
      <c r="I4601" s="56"/>
      <c r="J4601" s="56"/>
      <c r="K4601" s="56"/>
      <c r="L4601" s="56"/>
      <c r="M4601" s="56" t="str">
        <f t="shared" si="144"/>
        <v>.</v>
      </c>
      <c r="N4601" s="54" t="str">
        <f t="shared" si="143"/>
        <v>^^^^^^^^</v>
      </c>
    </row>
    <row r="4602" spans="1:14" x14ac:dyDescent="0.25">
      <c r="A4602" s="56"/>
      <c r="B4602" s="56"/>
      <c r="C4602" s="56"/>
      <c r="D4602" s="56"/>
      <c r="E4602" s="56"/>
      <c r="F4602" s="56"/>
      <c r="G4602" s="56"/>
      <c r="H4602" s="56"/>
      <c r="I4602" s="56"/>
      <c r="J4602" s="56"/>
      <c r="K4602" s="56"/>
      <c r="L4602" s="56"/>
      <c r="M4602" s="56" t="str">
        <f t="shared" si="144"/>
        <v>.</v>
      </c>
      <c r="N4602" s="54" t="str">
        <f t="shared" si="143"/>
        <v>^^^^^^^^</v>
      </c>
    </row>
    <row r="4603" spans="1:14" x14ac:dyDescent="0.25">
      <c r="A4603" s="56"/>
      <c r="B4603" s="56"/>
      <c r="C4603" s="56"/>
      <c r="D4603" s="56"/>
      <c r="E4603" s="56"/>
      <c r="F4603" s="56"/>
      <c r="G4603" s="56"/>
      <c r="H4603" s="56"/>
      <c r="I4603" s="56"/>
      <c r="J4603" s="56"/>
      <c r="K4603" s="56"/>
      <c r="L4603" s="56"/>
      <c r="M4603" s="56" t="str">
        <f t="shared" si="144"/>
        <v>.</v>
      </c>
      <c r="N4603" s="54" t="str">
        <f t="shared" si="143"/>
        <v>^^^^^^^^</v>
      </c>
    </row>
    <row r="4604" spans="1:14" x14ac:dyDescent="0.25">
      <c r="A4604" s="56"/>
      <c r="B4604" s="56"/>
      <c r="C4604" s="56"/>
      <c r="D4604" s="56"/>
      <c r="E4604" s="56"/>
      <c r="F4604" s="56"/>
      <c r="G4604" s="56"/>
      <c r="H4604" s="56"/>
      <c r="I4604" s="56"/>
      <c r="J4604" s="56"/>
      <c r="K4604" s="56"/>
      <c r="L4604" s="56"/>
      <c r="M4604" s="56" t="str">
        <f t="shared" si="144"/>
        <v>.</v>
      </c>
      <c r="N4604" s="54" t="str">
        <f t="shared" si="143"/>
        <v>^^^^^^^^</v>
      </c>
    </row>
    <row r="4605" spans="1:14" x14ac:dyDescent="0.25">
      <c r="A4605" s="56"/>
      <c r="B4605" s="56"/>
      <c r="C4605" s="56"/>
      <c r="D4605" s="56"/>
      <c r="E4605" s="56"/>
      <c r="F4605" s="56"/>
      <c r="G4605" s="56"/>
      <c r="H4605" s="56"/>
      <c r="I4605" s="56"/>
      <c r="J4605" s="56"/>
      <c r="K4605" s="56"/>
      <c r="L4605" s="56"/>
      <c r="M4605" s="56" t="str">
        <f t="shared" si="144"/>
        <v>.</v>
      </c>
      <c r="N4605" s="54" t="str">
        <f t="shared" si="143"/>
        <v>^^^^^^^^</v>
      </c>
    </row>
    <row r="4606" spans="1:14" x14ac:dyDescent="0.25">
      <c r="A4606" s="56"/>
      <c r="B4606" s="56"/>
      <c r="C4606" s="56"/>
      <c r="D4606" s="56"/>
      <c r="E4606" s="56"/>
      <c r="F4606" s="56"/>
      <c r="G4606" s="56"/>
      <c r="H4606" s="56"/>
      <c r="I4606" s="56"/>
      <c r="J4606" s="56"/>
      <c r="K4606" s="56"/>
      <c r="L4606" s="56"/>
      <c r="M4606" s="56" t="str">
        <f t="shared" si="144"/>
        <v>.</v>
      </c>
      <c r="N4606" s="54" t="str">
        <f t="shared" si="143"/>
        <v>^^^^^^^^</v>
      </c>
    </row>
    <row r="4607" spans="1:14" x14ac:dyDescent="0.25">
      <c r="A4607" s="56"/>
      <c r="B4607" s="56"/>
      <c r="C4607" s="56"/>
      <c r="D4607" s="56"/>
      <c r="E4607" s="56"/>
      <c r="F4607" s="56"/>
      <c r="G4607" s="56"/>
      <c r="H4607" s="56"/>
      <c r="I4607" s="56"/>
      <c r="J4607" s="56"/>
      <c r="K4607" s="56"/>
      <c r="L4607" s="56"/>
      <c r="M4607" s="56" t="str">
        <f t="shared" si="144"/>
        <v>.</v>
      </c>
      <c r="N4607" s="54" t="str">
        <f t="shared" si="143"/>
        <v>^^^^^^^^</v>
      </c>
    </row>
    <row r="4608" spans="1:14" x14ac:dyDescent="0.25">
      <c r="A4608" s="56"/>
      <c r="B4608" s="56"/>
      <c r="C4608" s="56"/>
      <c r="D4608" s="56"/>
      <c r="E4608" s="56"/>
      <c r="F4608" s="56"/>
      <c r="G4608" s="56"/>
      <c r="H4608" s="56"/>
      <c r="I4608" s="56"/>
      <c r="J4608" s="56"/>
      <c r="K4608" s="56"/>
      <c r="L4608" s="56"/>
      <c r="M4608" s="56" t="str">
        <f t="shared" si="144"/>
        <v>.</v>
      </c>
      <c r="N4608" s="54" t="str">
        <f t="shared" si="143"/>
        <v>^^^^^^^^</v>
      </c>
    </row>
    <row r="4609" spans="1:14" x14ac:dyDescent="0.25">
      <c r="A4609" s="56"/>
      <c r="B4609" s="56"/>
      <c r="C4609" s="56"/>
      <c r="D4609" s="56"/>
      <c r="E4609" s="56"/>
      <c r="F4609" s="56"/>
      <c r="G4609" s="56"/>
      <c r="H4609" s="56"/>
      <c r="I4609" s="56"/>
      <c r="J4609" s="56"/>
      <c r="K4609" s="56"/>
      <c r="L4609" s="56"/>
      <c r="M4609" s="56" t="str">
        <f t="shared" si="144"/>
        <v>.</v>
      </c>
      <c r="N4609" s="54" t="str">
        <f t="shared" si="143"/>
        <v>^^^^^^^^</v>
      </c>
    </row>
    <row r="4610" spans="1:14" x14ac:dyDescent="0.25">
      <c r="A4610" s="56"/>
      <c r="B4610" s="56"/>
      <c r="C4610" s="56"/>
      <c r="D4610" s="56"/>
      <c r="E4610" s="56"/>
      <c r="F4610" s="56"/>
      <c r="G4610" s="56"/>
      <c r="H4610" s="56"/>
      <c r="I4610" s="56"/>
      <c r="J4610" s="56"/>
      <c r="K4610" s="56"/>
      <c r="L4610" s="56"/>
      <c r="M4610" s="56" t="str">
        <f t="shared" si="144"/>
        <v>.</v>
      </c>
      <c r="N4610" s="54" t="str">
        <f t="shared" si="143"/>
        <v>^^^^^^^^</v>
      </c>
    </row>
    <row r="4611" spans="1:14" x14ac:dyDescent="0.25">
      <c r="A4611" s="56"/>
      <c r="B4611" s="56"/>
      <c r="C4611" s="56"/>
      <c r="D4611" s="56"/>
      <c r="E4611" s="56"/>
      <c r="F4611" s="56"/>
      <c r="G4611" s="56"/>
      <c r="H4611" s="56"/>
      <c r="I4611" s="56"/>
      <c r="J4611" s="56"/>
      <c r="K4611" s="56"/>
      <c r="L4611" s="56"/>
      <c r="M4611" s="56" t="str">
        <f t="shared" si="144"/>
        <v>.</v>
      </c>
      <c r="N4611" s="54" t="str">
        <f t="shared" ref="N4611:N4674" si="145">SUBSTITUTE(CONCATENATE(C4611,"^",D4611,"^",E4611,"^",F4611,"^",G4611,"^",I4611,"^",J4611,"^",K4611,"^",TRIM(L4611)),"~","-")</f>
        <v>^^^^^^^^</v>
      </c>
    </row>
    <row r="4612" spans="1:14" x14ac:dyDescent="0.25">
      <c r="A4612" s="56"/>
      <c r="B4612" s="56"/>
      <c r="C4612" s="56"/>
      <c r="D4612" s="56"/>
      <c r="E4612" s="56"/>
      <c r="F4612" s="56"/>
      <c r="G4612" s="56"/>
      <c r="H4612" s="56"/>
      <c r="I4612" s="56"/>
      <c r="J4612" s="56"/>
      <c r="K4612" s="56"/>
      <c r="L4612" s="56"/>
      <c r="M4612" s="56" t="str">
        <f t="shared" si="144"/>
        <v>.</v>
      </c>
      <c r="N4612" s="54" t="str">
        <f t="shared" si="145"/>
        <v>^^^^^^^^</v>
      </c>
    </row>
    <row r="4613" spans="1:14" x14ac:dyDescent="0.25">
      <c r="A4613" s="56"/>
      <c r="B4613" s="56"/>
      <c r="C4613" s="56"/>
      <c r="D4613" s="56"/>
      <c r="E4613" s="56"/>
      <c r="F4613" s="56"/>
      <c r="G4613" s="56"/>
      <c r="H4613" s="56"/>
      <c r="I4613" s="56"/>
      <c r="J4613" s="56"/>
      <c r="K4613" s="56"/>
      <c r="L4613" s="56"/>
      <c r="M4613" s="56" t="str">
        <f t="shared" si="144"/>
        <v>.</v>
      </c>
      <c r="N4613" s="54" t="str">
        <f t="shared" si="145"/>
        <v>^^^^^^^^</v>
      </c>
    </row>
    <row r="4614" spans="1:14" x14ac:dyDescent="0.25">
      <c r="A4614" s="56"/>
      <c r="B4614" s="56"/>
      <c r="C4614" s="56"/>
      <c r="D4614" s="56"/>
      <c r="E4614" s="56"/>
      <c r="F4614" s="56"/>
      <c r="G4614" s="56"/>
      <c r="H4614" s="56"/>
      <c r="I4614" s="56"/>
      <c r="J4614" s="56"/>
      <c r="K4614" s="56"/>
      <c r="L4614" s="56"/>
      <c r="M4614" s="56" t="str">
        <f t="shared" si="144"/>
        <v>.</v>
      </c>
      <c r="N4614" s="54" t="str">
        <f t="shared" si="145"/>
        <v>^^^^^^^^</v>
      </c>
    </row>
    <row r="4615" spans="1:14" x14ac:dyDescent="0.25">
      <c r="A4615" s="56"/>
      <c r="B4615" s="56"/>
      <c r="C4615" s="56"/>
      <c r="D4615" s="56"/>
      <c r="E4615" s="56"/>
      <c r="F4615" s="56"/>
      <c r="G4615" s="56"/>
      <c r="H4615" s="56"/>
      <c r="I4615" s="56"/>
      <c r="J4615" s="56"/>
      <c r="K4615" s="56"/>
      <c r="L4615" s="56"/>
      <c r="M4615" s="56" t="str">
        <f t="shared" si="144"/>
        <v>.</v>
      </c>
      <c r="N4615" s="54" t="str">
        <f t="shared" si="145"/>
        <v>^^^^^^^^</v>
      </c>
    </row>
    <row r="4616" spans="1:14" x14ac:dyDescent="0.25">
      <c r="A4616" s="56"/>
      <c r="B4616" s="56"/>
      <c r="C4616" s="56"/>
      <c r="D4616" s="56"/>
      <c r="E4616" s="56"/>
      <c r="F4616" s="56"/>
      <c r="G4616" s="56"/>
      <c r="H4616" s="56"/>
      <c r="I4616" s="56"/>
      <c r="J4616" s="56"/>
      <c r="K4616" s="56"/>
      <c r="L4616" s="56"/>
      <c r="M4616" s="56" t="str">
        <f t="shared" si="144"/>
        <v>.</v>
      </c>
      <c r="N4616" s="54" t="str">
        <f t="shared" si="145"/>
        <v>^^^^^^^^</v>
      </c>
    </row>
    <row r="4617" spans="1:14" x14ac:dyDescent="0.25">
      <c r="A4617" s="56"/>
      <c r="B4617" s="56"/>
      <c r="C4617" s="56"/>
      <c r="D4617" s="56"/>
      <c r="E4617" s="56"/>
      <c r="F4617" s="56"/>
      <c r="G4617" s="56"/>
      <c r="H4617" s="56"/>
      <c r="I4617" s="56"/>
      <c r="J4617" s="56"/>
      <c r="K4617" s="56"/>
      <c r="L4617" s="56"/>
      <c r="M4617" s="56" t="str">
        <f t="shared" si="144"/>
        <v>.</v>
      </c>
      <c r="N4617" s="54" t="str">
        <f t="shared" si="145"/>
        <v>^^^^^^^^</v>
      </c>
    </row>
    <row r="4618" spans="1:14" x14ac:dyDescent="0.25">
      <c r="A4618" s="56"/>
      <c r="B4618" s="56"/>
      <c r="C4618" s="56"/>
      <c r="D4618" s="56"/>
      <c r="E4618" s="56"/>
      <c r="F4618" s="56"/>
      <c r="G4618" s="56"/>
      <c r="H4618" s="56"/>
      <c r="I4618" s="56"/>
      <c r="J4618" s="56"/>
      <c r="K4618" s="56"/>
      <c r="L4618" s="56"/>
      <c r="M4618" s="56" t="str">
        <f t="shared" si="144"/>
        <v>.</v>
      </c>
      <c r="N4618" s="54" t="str">
        <f t="shared" si="145"/>
        <v>^^^^^^^^</v>
      </c>
    </row>
    <row r="4619" spans="1:14" x14ac:dyDescent="0.25">
      <c r="A4619" s="56"/>
      <c r="B4619" s="56"/>
      <c r="C4619" s="56"/>
      <c r="D4619" s="56"/>
      <c r="E4619" s="56"/>
      <c r="F4619" s="56"/>
      <c r="G4619" s="56"/>
      <c r="H4619" s="56"/>
      <c r="I4619" s="56"/>
      <c r="J4619" s="56"/>
      <c r="K4619" s="56"/>
      <c r="L4619" s="56"/>
      <c r="M4619" s="56" t="str">
        <f t="shared" si="144"/>
        <v>.</v>
      </c>
      <c r="N4619" s="54" t="str">
        <f t="shared" si="145"/>
        <v>^^^^^^^^</v>
      </c>
    </row>
    <row r="4620" spans="1:14" x14ac:dyDescent="0.25">
      <c r="A4620" s="56"/>
      <c r="B4620" s="56"/>
      <c r="C4620" s="56"/>
      <c r="D4620" s="56"/>
      <c r="E4620" s="56"/>
      <c r="F4620" s="56"/>
      <c r="G4620" s="56"/>
      <c r="H4620" s="56"/>
      <c r="I4620" s="56"/>
      <c r="J4620" s="56"/>
      <c r="K4620" s="56"/>
      <c r="L4620" s="56"/>
      <c r="M4620" s="56" t="str">
        <f t="shared" si="144"/>
        <v>.</v>
      </c>
      <c r="N4620" s="54" t="str">
        <f t="shared" si="145"/>
        <v>^^^^^^^^</v>
      </c>
    </row>
    <row r="4621" spans="1:14" x14ac:dyDescent="0.25">
      <c r="A4621" s="56"/>
      <c r="B4621" s="56"/>
      <c r="C4621" s="56"/>
      <c r="D4621" s="56"/>
      <c r="E4621" s="56"/>
      <c r="F4621" s="56"/>
      <c r="G4621" s="56"/>
      <c r="H4621" s="56"/>
      <c r="I4621" s="56"/>
      <c r="J4621" s="56"/>
      <c r="K4621" s="56"/>
      <c r="L4621" s="56"/>
      <c r="M4621" s="56" t="str">
        <f t="shared" si="144"/>
        <v>.</v>
      </c>
      <c r="N4621" s="54" t="str">
        <f t="shared" si="145"/>
        <v>^^^^^^^^</v>
      </c>
    </row>
    <row r="4622" spans="1:14" x14ac:dyDescent="0.25">
      <c r="A4622" s="56"/>
      <c r="B4622" s="56"/>
      <c r="C4622" s="56"/>
      <c r="D4622" s="56"/>
      <c r="E4622" s="56"/>
      <c r="F4622" s="56"/>
      <c r="G4622" s="56"/>
      <c r="H4622" s="56"/>
      <c r="I4622" s="56"/>
      <c r="J4622" s="56"/>
      <c r="K4622" s="56"/>
      <c r="L4622" s="56"/>
      <c r="M4622" s="56" t="str">
        <f t="shared" si="144"/>
        <v>.</v>
      </c>
      <c r="N4622" s="54" t="str">
        <f t="shared" si="145"/>
        <v>^^^^^^^^</v>
      </c>
    </row>
    <row r="4623" spans="1:14" x14ac:dyDescent="0.25">
      <c r="A4623" s="56"/>
      <c r="B4623" s="56"/>
      <c r="C4623" s="56"/>
      <c r="D4623" s="56"/>
      <c r="E4623" s="56"/>
      <c r="F4623" s="56"/>
      <c r="G4623" s="56"/>
      <c r="H4623" s="56"/>
      <c r="I4623" s="56"/>
      <c r="J4623" s="56"/>
      <c r="K4623" s="56"/>
      <c r="L4623" s="56"/>
      <c r="M4623" s="56" t="str">
        <f t="shared" si="144"/>
        <v>.</v>
      </c>
      <c r="N4623" s="54" t="str">
        <f t="shared" si="145"/>
        <v>^^^^^^^^</v>
      </c>
    </row>
    <row r="4624" spans="1:14" x14ac:dyDescent="0.25">
      <c r="A4624" s="56"/>
      <c r="B4624" s="56"/>
      <c r="C4624" s="56"/>
      <c r="D4624" s="56"/>
      <c r="E4624" s="56"/>
      <c r="F4624" s="56"/>
      <c r="G4624" s="56"/>
      <c r="H4624" s="56"/>
      <c r="I4624" s="56"/>
      <c r="J4624" s="56"/>
      <c r="K4624" s="56"/>
      <c r="L4624" s="56"/>
      <c r="M4624" s="56" t="str">
        <f t="shared" si="144"/>
        <v>.</v>
      </c>
      <c r="N4624" s="54" t="str">
        <f t="shared" si="145"/>
        <v>^^^^^^^^</v>
      </c>
    </row>
    <row r="4625" spans="1:14" x14ac:dyDescent="0.25">
      <c r="A4625" s="56"/>
      <c r="B4625" s="56"/>
      <c r="C4625" s="56"/>
      <c r="D4625" s="56"/>
      <c r="E4625" s="56"/>
      <c r="F4625" s="56"/>
      <c r="G4625" s="56"/>
      <c r="H4625" s="56"/>
      <c r="I4625" s="56"/>
      <c r="J4625" s="56"/>
      <c r="K4625" s="56"/>
      <c r="L4625" s="56"/>
      <c r="M4625" s="56" t="str">
        <f t="shared" si="144"/>
        <v>.</v>
      </c>
      <c r="N4625" s="54" t="str">
        <f t="shared" si="145"/>
        <v>^^^^^^^^</v>
      </c>
    </row>
    <row r="4626" spans="1:14" x14ac:dyDescent="0.25">
      <c r="A4626" s="56"/>
      <c r="B4626" s="56"/>
      <c r="C4626" s="56"/>
      <c r="D4626" s="56"/>
      <c r="E4626" s="56"/>
      <c r="F4626" s="56"/>
      <c r="G4626" s="56"/>
      <c r="H4626" s="56"/>
      <c r="I4626" s="56"/>
      <c r="J4626" s="56"/>
      <c r="K4626" s="56"/>
      <c r="L4626" s="56"/>
      <c r="M4626" s="56" t="str">
        <f t="shared" si="144"/>
        <v>.</v>
      </c>
      <c r="N4626" s="54" t="str">
        <f t="shared" si="145"/>
        <v>^^^^^^^^</v>
      </c>
    </row>
    <row r="4627" spans="1:14" x14ac:dyDescent="0.25">
      <c r="A4627" s="56"/>
      <c r="B4627" s="56"/>
      <c r="C4627" s="56"/>
      <c r="D4627" s="56"/>
      <c r="E4627" s="56"/>
      <c r="F4627" s="56"/>
      <c r="G4627" s="56"/>
      <c r="H4627" s="56"/>
      <c r="I4627" s="56"/>
      <c r="J4627" s="56"/>
      <c r="K4627" s="56"/>
      <c r="L4627" s="56"/>
      <c r="M4627" s="56" t="str">
        <f t="shared" si="144"/>
        <v>.</v>
      </c>
      <c r="N4627" s="54" t="str">
        <f t="shared" si="145"/>
        <v>^^^^^^^^</v>
      </c>
    </row>
    <row r="4628" spans="1:14" x14ac:dyDescent="0.25">
      <c r="A4628" s="56"/>
      <c r="B4628" s="56"/>
      <c r="C4628" s="56"/>
      <c r="D4628" s="56"/>
      <c r="E4628" s="56"/>
      <c r="F4628" s="56"/>
      <c r="G4628" s="56"/>
      <c r="H4628" s="56"/>
      <c r="I4628" s="56"/>
      <c r="J4628" s="56"/>
      <c r="K4628" s="56"/>
      <c r="L4628" s="56"/>
      <c r="M4628" s="56" t="str">
        <f t="shared" si="144"/>
        <v>.</v>
      </c>
      <c r="N4628" s="54" t="str">
        <f t="shared" si="145"/>
        <v>^^^^^^^^</v>
      </c>
    </row>
    <row r="4629" spans="1:14" x14ac:dyDescent="0.25">
      <c r="A4629" s="56"/>
      <c r="B4629" s="56"/>
      <c r="C4629" s="56"/>
      <c r="D4629" s="56"/>
      <c r="E4629" s="56"/>
      <c r="F4629" s="56"/>
      <c r="G4629" s="56"/>
      <c r="H4629" s="56"/>
      <c r="I4629" s="56"/>
      <c r="J4629" s="56"/>
      <c r="K4629" s="56"/>
      <c r="L4629" s="56"/>
      <c r="M4629" s="56" t="str">
        <f t="shared" si="144"/>
        <v>.</v>
      </c>
      <c r="N4629" s="54" t="str">
        <f t="shared" si="145"/>
        <v>^^^^^^^^</v>
      </c>
    </row>
    <row r="4630" spans="1:14" x14ac:dyDescent="0.25">
      <c r="A4630" s="56"/>
      <c r="B4630" s="56"/>
      <c r="C4630" s="56"/>
      <c r="D4630" s="56"/>
      <c r="E4630" s="56"/>
      <c r="F4630" s="56"/>
      <c r="G4630" s="56"/>
      <c r="H4630" s="56"/>
      <c r="I4630" s="56"/>
      <c r="J4630" s="56"/>
      <c r="K4630" s="56"/>
      <c r="L4630" s="56"/>
      <c r="M4630" s="56" t="str">
        <f t="shared" si="144"/>
        <v>.</v>
      </c>
      <c r="N4630" s="54" t="str">
        <f t="shared" si="145"/>
        <v>^^^^^^^^</v>
      </c>
    </row>
    <row r="4631" spans="1:14" x14ac:dyDescent="0.25">
      <c r="A4631" s="56"/>
      <c r="B4631" s="56"/>
      <c r="C4631" s="56"/>
      <c r="D4631" s="56"/>
      <c r="E4631" s="56"/>
      <c r="F4631" s="56"/>
      <c r="G4631" s="56"/>
      <c r="H4631" s="56"/>
      <c r="I4631" s="56"/>
      <c r="J4631" s="56"/>
      <c r="K4631" s="56"/>
      <c r="L4631" s="56"/>
      <c r="M4631" s="56" t="str">
        <f t="shared" si="144"/>
        <v>.</v>
      </c>
      <c r="N4631" s="54" t="str">
        <f t="shared" si="145"/>
        <v>^^^^^^^^</v>
      </c>
    </row>
    <row r="4632" spans="1:14" x14ac:dyDescent="0.25">
      <c r="A4632" s="56"/>
      <c r="B4632" s="56"/>
      <c r="C4632" s="56"/>
      <c r="D4632" s="56"/>
      <c r="E4632" s="56"/>
      <c r="F4632" s="56"/>
      <c r="G4632" s="56"/>
      <c r="H4632" s="56"/>
      <c r="I4632" s="56"/>
      <c r="J4632" s="56"/>
      <c r="K4632" s="56"/>
      <c r="L4632" s="56"/>
      <c r="M4632" s="56" t="str">
        <f t="shared" si="144"/>
        <v>.</v>
      </c>
      <c r="N4632" s="54" t="str">
        <f t="shared" si="145"/>
        <v>^^^^^^^^</v>
      </c>
    </row>
    <row r="4633" spans="1:14" x14ac:dyDescent="0.25">
      <c r="A4633" s="56"/>
      <c r="B4633" s="56"/>
      <c r="C4633" s="56"/>
      <c r="D4633" s="56"/>
      <c r="E4633" s="56"/>
      <c r="F4633" s="56"/>
      <c r="G4633" s="56"/>
      <c r="H4633" s="56"/>
      <c r="I4633" s="56"/>
      <c r="J4633" s="56"/>
      <c r="K4633" s="56"/>
      <c r="L4633" s="56"/>
      <c r="M4633" s="56" t="str">
        <f t="shared" si="144"/>
        <v>.</v>
      </c>
      <c r="N4633" s="54" t="str">
        <f t="shared" si="145"/>
        <v>^^^^^^^^</v>
      </c>
    </row>
    <row r="4634" spans="1:14" x14ac:dyDescent="0.25">
      <c r="A4634" s="56"/>
      <c r="B4634" s="56"/>
      <c r="C4634" s="56"/>
      <c r="D4634" s="56"/>
      <c r="E4634" s="56"/>
      <c r="F4634" s="56"/>
      <c r="G4634" s="56"/>
      <c r="H4634" s="56"/>
      <c r="I4634" s="56"/>
      <c r="J4634" s="56"/>
      <c r="K4634" s="56"/>
      <c r="L4634" s="56"/>
      <c r="M4634" s="56" t="str">
        <f t="shared" si="144"/>
        <v>.</v>
      </c>
      <c r="N4634" s="54" t="str">
        <f t="shared" si="145"/>
        <v>^^^^^^^^</v>
      </c>
    </row>
    <row r="4635" spans="1:14" x14ac:dyDescent="0.25">
      <c r="A4635" s="56"/>
      <c r="B4635" s="56"/>
      <c r="C4635" s="56"/>
      <c r="D4635" s="56"/>
      <c r="E4635" s="56"/>
      <c r="F4635" s="56"/>
      <c r="G4635" s="56"/>
      <c r="H4635" s="56"/>
      <c r="I4635" s="56"/>
      <c r="J4635" s="56"/>
      <c r="K4635" s="56"/>
      <c r="L4635" s="56"/>
      <c r="M4635" s="56" t="str">
        <f t="shared" si="144"/>
        <v>.</v>
      </c>
      <c r="N4635" s="54" t="str">
        <f t="shared" si="145"/>
        <v>^^^^^^^^</v>
      </c>
    </row>
    <row r="4636" spans="1:14" x14ac:dyDescent="0.25">
      <c r="A4636" s="56"/>
      <c r="B4636" s="56"/>
      <c r="C4636" s="56"/>
      <c r="D4636" s="56"/>
      <c r="E4636" s="56"/>
      <c r="F4636" s="56"/>
      <c r="G4636" s="56"/>
      <c r="H4636" s="56"/>
      <c r="I4636" s="56"/>
      <c r="J4636" s="56"/>
      <c r="K4636" s="56"/>
      <c r="L4636" s="56"/>
      <c r="M4636" s="56" t="str">
        <f t="shared" si="144"/>
        <v>.</v>
      </c>
      <c r="N4636" s="54" t="str">
        <f t="shared" si="145"/>
        <v>^^^^^^^^</v>
      </c>
    </row>
    <row r="4637" spans="1:14" x14ac:dyDescent="0.25">
      <c r="A4637" s="56"/>
      <c r="B4637" s="56"/>
      <c r="C4637" s="56"/>
      <c r="D4637" s="56"/>
      <c r="E4637" s="56"/>
      <c r="F4637" s="56"/>
      <c r="G4637" s="56"/>
      <c r="H4637" s="56"/>
      <c r="I4637" s="56"/>
      <c r="J4637" s="56"/>
      <c r="K4637" s="56"/>
      <c r="L4637" s="56"/>
      <c r="M4637" s="56" t="str">
        <f t="shared" si="144"/>
        <v>.</v>
      </c>
      <c r="N4637" s="54" t="str">
        <f t="shared" si="145"/>
        <v>^^^^^^^^</v>
      </c>
    </row>
    <row r="4638" spans="1:14" x14ac:dyDescent="0.25">
      <c r="A4638" s="56"/>
      <c r="B4638" s="56"/>
      <c r="C4638" s="56"/>
      <c r="D4638" s="56"/>
      <c r="E4638" s="56"/>
      <c r="F4638" s="56"/>
      <c r="G4638" s="56"/>
      <c r="H4638" s="56"/>
      <c r="I4638" s="56"/>
      <c r="J4638" s="56"/>
      <c r="K4638" s="56"/>
      <c r="L4638" s="56"/>
      <c r="M4638" s="56" t="str">
        <f t="shared" si="144"/>
        <v>.</v>
      </c>
      <c r="N4638" s="54" t="str">
        <f t="shared" si="145"/>
        <v>^^^^^^^^</v>
      </c>
    </row>
    <row r="4639" spans="1:14" x14ac:dyDescent="0.25">
      <c r="A4639" s="56"/>
      <c r="B4639" s="56"/>
      <c r="C4639" s="56"/>
      <c r="D4639" s="56"/>
      <c r="E4639" s="56"/>
      <c r="F4639" s="56"/>
      <c r="G4639" s="56"/>
      <c r="H4639" s="56"/>
      <c r="I4639" s="56"/>
      <c r="J4639" s="56"/>
      <c r="K4639" s="56"/>
      <c r="L4639" s="56"/>
      <c r="M4639" s="56" t="str">
        <f t="shared" si="144"/>
        <v>.</v>
      </c>
      <c r="N4639" s="54" t="str">
        <f t="shared" si="145"/>
        <v>^^^^^^^^</v>
      </c>
    </row>
    <row r="4640" spans="1:14" x14ac:dyDescent="0.25">
      <c r="A4640" s="56"/>
      <c r="B4640" s="56"/>
      <c r="C4640" s="56"/>
      <c r="D4640" s="56"/>
      <c r="E4640" s="56"/>
      <c r="F4640" s="56"/>
      <c r="G4640" s="56"/>
      <c r="H4640" s="56"/>
      <c r="I4640" s="56"/>
      <c r="J4640" s="56"/>
      <c r="K4640" s="56"/>
      <c r="L4640" s="56"/>
      <c r="M4640" s="56" t="str">
        <f t="shared" si="144"/>
        <v>.</v>
      </c>
      <c r="N4640" s="54" t="str">
        <f t="shared" si="145"/>
        <v>^^^^^^^^</v>
      </c>
    </row>
    <row r="4641" spans="1:14" x14ac:dyDescent="0.25">
      <c r="A4641" s="56"/>
      <c r="B4641" s="56"/>
      <c r="C4641" s="56"/>
      <c r="D4641" s="56"/>
      <c r="E4641" s="56"/>
      <c r="F4641" s="56"/>
      <c r="G4641" s="56"/>
      <c r="H4641" s="56"/>
      <c r="I4641" s="56"/>
      <c r="J4641" s="56"/>
      <c r="K4641" s="56"/>
      <c r="L4641" s="56"/>
      <c r="M4641" s="56" t="str">
        <f t="shared" si="144"/>
        <v>.</v>
      </c>
      <c r="N4641" s="54" t="str">
        <f t="shared" si="145"/>
        <v>^^^^^^^^</v>
      </c>
    </row>
    <row r="4642" spans="1:14" x14ac:dyDescent="0.25">
      <c r="A4642" s="56"/>
      <c r="B4642" s="56"/>
      <c r="C4642" s="56"/>
      <c r="D4642" s="56"/>
      <c r="E4642" s="56"/>
      <c r="F4642" s="56"/>
      <c r="G4642" s="56"/>
      <c r="H4642" s="56"/>
      <c r="I4642" s="56"/>
      <c r="J4642" s="56"/>
      <c r="K4642" s="56"/>
      <c r="L4642" s="56"/>
      <c r="M4642" s="56" t="str">
        <f t="shared" si="144"/>
        <v>.</v>
      </c>
      <c r="N4642" s="54" t="str">
        <f t="shared" si="145"/>
        <v>^^^^^^^^</v>
      </c>
    </row>
    <row r="4643" spans="1:14" x14ac:dyDescent="0.25">
      <c r="A4643" s="56"/>
      <c r="B4643" s="56"/>
      <c r="C4643" s="56"/>
      <c r="D4643" s="56"/>
      <c r="E4643" s="56"/>
      <c r="F4643" s="56"/>
      <c r="G4643" s="56"/>
      <c r="H4643" s="56"/>
      <c r="I4643" s="56"/>
      <c r="J4643" s="56"/>
      <c r="K4643" s="56"/>
      <c r="L4643" s="56"/>
      <c r="M4643" s="56" t="str">
        <f t="shared" si="144"/>
        <v>.</v>
      </c>
      <c r="N4643" s="54" t="str">
        <f t="shared" si="145"/>
        <v>^^^^^^^^</v>
      </c>
    </row>
    <row r="4644" spans="1:14" x14ac:dyDescent="0.25">
      <c r="A4644" s="56"/>
      <c r="B4644" s="56"/>
      <c r="C4644" s="56"/>
      <c r="D4644" s="56"/>
      <c r="E4644" s="56"/>
      <c r="F4644" s="56"/>
      <c r="G4644" s="56"/>
      <c r="H4644" s="56"/>
      <c r="I4644" s="56"/>
      <c r="J4644" s="56"/>
      <c r="K4644" s="56"/>
      <c r="L4644" s="56"/>
      <c r="M4644" s="56" t="str">
        <f t="shared" si="144"/>
        <v>.</v>
      </c>
      <c r="N4644" s="54" t="str">
        <f t="shared" si="145"/>
        <v>^^^^^^^^</v>
      </c>
    </row>
    <row r="4645" spans="1:14" x14ac:dyDescent="0.25">
      <c r="A4645" s="56"/>
      <c r="B4645" s="56"/>
      <c r="C4645" s="56"/>
      <c r="D4645" s="56"/>
      <c r="E4645" s="56"/>
      <c r="F4645" s="56"/>
      <c r="G4645" s="56"/>
      <c r="H4645" s="56"/>
      <c r="I4645" s="56"/>
      <c r="J4645" s="56"/>
      <c r="K4645" s="56"/>
      <c r="L4645" s="56"/>
      <c r="M4645" s="56" t="str">
        <f t="shared" si="144"/>
        <v>.</v>
      </c>
      <c r="N4645" s="54" t="str">
        <f t="shared" si="145"/>
        <v>^^^^^^^^</v>
      </c>
    </row>
    <row r="4646" spans="1:14" x14ac:dyDescent="0.25">
      <c r="A4646" s="56"/>
      <c r="B4646" s="56"/>
      <c r="C4646" s="56"/>
      <c r="D4646" s="56"/>
      <c r="E4646" s="56"/>
      <c r="F4646" s="56"/>
      <c r="G4646" s="56"/>
      <c r="H4646" s="56"/>
      <c r="I4646" s="56"/>
      <c r="J4646" s="56"/>
      <c r="K4646" s="56"/>
      <c r="L4646" s="56"/>
      <c r="M4646" s="56" t="str">
        <f t="shared" si="144"/>
        <v>.</v>
      </c>
      <c r="N4646" s="54" t="str">
        <f t="shared" si="145"/>
        <v>^^^^^^^^</v>
      </c>
    </row>
    <row r="4647" spans="1:14" x14ac:dyDescent="0.25">
      <c r="A4647" s="56"/>
      <c r="B4647" s="56"/>
      <c r="C4647" s="56"/>
      <c r="D4647" s="56"/>
      <c r="E4647" s="56"/>
      <c r="F4647" s="56"/>
      <c r="G4647" s="56"/>
      <c r="H4647" s="56"/>
      <c r="I4647" s="56"/>
      <c r="J4647" s="56"/>
      <c r="K4647" s="56"/>
      <c r="L4647" s="56"/>
      <c r="M4647" s="56" t="str">
        <f t="shared" si="144"/>
        <v>.</v>
      </c>
      <c r="N4647" s="54" t="str">
        <f t="shared" si="145"/>
        <v>^^^^^^^^</v>
      </c>
    </row>
    <row r="4648" spans="1:14" x14ac:dyDescent="0.25">
      <c r="A4648" s="56"/>
      <c r="B4648" s="56"/>
      <c r="C4648" s="56"/>
      <c r="D4648" s="56"/>
      <c r="E4648" s="56"/>
      <c r="F4648" s="56"/>
      <c r="G4648" s="56"/>
      <c r="H4648" s="56"/>
      <c r="I4648" s="56"/>
      <c r="J4648" s="56"/>
      <c r="K4648" s="56"/>
      <c r="L4648" s="56"/>
      <c r="M4648" s="56" t="str">
        <f t="shared" si="144"/>
        <v>.</v>
      </c>
      <c r="N4648" s="54" t="str">
        <f t="shared" si="145"/>
        <v>^^^^^^^^</v>
      </c>
    </row>
    <row r="4649" spans="1:14" x14ac:dyDescent="0.25">
      <c r="A4649" s="56"/>
      <c r="B4649" s="56"/>
      <c r="C4649" s="56"/>
      <c r="D4649" s="56"/>
      <c r="E4649" s="56"/>
      <c r="F4649" s="56"/>
      <c r="G4649" s="56"/>
      <c r="H4649" s="56"/>
      <c r="I4649" s="56"/>
      <c r="J4649" s="56"/>
      <c r="K4649" s="56"/>
      <c r="L4649" s="56"/>
      <c r="M4649" s="56" t="str">
        <f t="shared" si="144"/>
        <v>.</v>
      </c>
      <c r="N4649" s="54" t="str">
        <f t="shared" si="145"/>
        <v>^^^^^^^^</v>
      </c>
    </row>
    <row r="4650" spans="1:14" x14ac:dyDescent="0.25">
      <c r="A4650" s="56"/>
      <c r="B4650" s="56"/>
      <c r="C4650" s="56"/>
      <c r="D4650" s="56"/>
      <c r="E4650" s="56"/>
      <c r="F4650" s="56"/>
      <c r="G4650" s="56"/>
      <c r="H4650" s="56"/>
      <c r="I4650" s="56"/>
      <c r="J4650" s="56"/>
      <c r="K4650" s="56"/>
      <c r="L4650" s="56"/>
      <c r="M4650" s="56" t="str">
        <f t="shared" si="144"/>
        <v>.</v>
      </c>
      <c r="N4650" s="54" t="str">
        <f t="shared" si="145"/>
        <v>^^^^^^^^</v>
      </c>
    </row>
    <row r="4651" spans="1:14" x14ac:dyDescent="0.25">
      <c r="A4651" s="56"/>
      <c r="B4651" s="56"/>
      <c r="C4651" s="56"/>
      <c r="D4651" s="56"/>
      <c r="E4651" s="56"/>
      <c r="F4651" s="56"/>
      <c r="G4651" s="56"/>
      <c r="H4651" s="56"/>
      <c r="I4651" s="56"/>
      <c r="J4651" s="56"/>
      <c r="K4651" s="56"/>
      <c r="L4651" s="56"/>
      <c r="M4651" s="56" t="str">
        <f t="shared" si="144"/>
        <v>.</v>
      </c>
      <c r="N4651" s="54" t="str">
        <f t="shared" si="145"/>
        <v>^^^^^^^^</v>
      </c>
    </row>
    <row r="4652" spans="1:14" x14ac:dyDescent="0.25">
      <c r="A4652" s="56"/>
      <c r="B4652" s="56"/>
      <c r="C4652" s="56"/>
      <c r="D4652" s="56"/>
      <c r="E4652" s="56"/>
      <c r="F4652" s="56"/>
      <c r="G4652" s="56"/>
      <c r="H4652" s="56"/>
      <c r="I4652" s="56"/>
      <c r="J4652" s="56"/>
      <c r="K4652" s="56"/>
      <c r="L4652" s="56"/>
      <c r="M4652" s="56" t="str">
        <f t="shared" si="144"/>
        <v>.</v>
      </c>
      <c r="N4652" s="54" t="str">
        <f t="shared" si="145"/>
        <v>^^^^^^^^</v>
      </c>
    </row>
    <row r="4653" spans="1:14" x14ac:dyDescent="0.25">
      <c r="A4653" s="56"/>
      <c r="B4653" s="56"/>
      <c r="C4653" s="56"/>
      <c r="D4653" s="56"/>
      <c r="E4653" s="56"/>
      <c r="F4653" s="56"/>
      <c r="G4653" s="56"/>
      <c r="H4653" s="56"/>
      <c r="I4653" s="56"/>
      <c r="J4653" s="56"/>
      <c r="K4653" s="56"/>
      <c r="L4653" s="56"/>
      <c r="M4653" s="56" t="str">
        <f t="shared" si="144"/>
        <v>.</v>
      </c>
      <c r="N4653" s="54" t="str">
        <f t="shared" si="145"/>
        <v>^^^^^^^^</v>
      </c>
    </row>
    <row r="4654" spans="1:14" x14ac:dyDescent="0.25">
      <c r="A4654" s="56"/>
      <c r="B4654" s="56"/>
      <c r="C4654" s="56"/>
      <c r="D4654" s="56"/>
      <c r="E4654" s="56"/>
      <c r="F4654" s="56"/>
      <c r="G4654" s="56"/>
      <c r="H4654" s="56"/>
      <c r="I4654" s="56"/>
      <c r="J4654" s="56"/>
      <c r="K4654" s="56"/>
      <c r="L4654" s="56"/>
      <c r="M4654" s="56" t="str">
        <f t="shared" si="144"/>
        <v>.</v>
      </c>
      <c r="N4654" s="54" t="str">
        <f t="shared" si="145"/>
        <v>^^^^^^^^</v>
      </c>
    </row>
    <row r="4655" spans="1:14" x14ac:dyDescent="0.25">
      <c r="A4655" s="56"/>
      <c r="B4655" s="56"/>
      <c r="C4655" s="56"/>
      <c r="D4655" s="56"/>
      <c r="E4655" s="56"/>
      <c r="F4655" s="56"/>
      <c r="G4655" s="56"/>
      <c r="H4655" s="56"/>
      <c r="I4655" s="56"/>
      <c r="J4655" s="56"/>
      <c r="K4655" s="56"/>
      <c r="L4655" s="56"/>
      <c r="M4655" s="56" t="str">
        <f t="shared" si="144"/>
        <v>.</v>
      </c>
      <c r="N4655" s="54" t="str">
        <f t="shared" si="145"/>
        <v>^^^^^^^^</v>
      </c>
    </row>
    <row r="4656" spans="1:14" x14ac:dyDescent="0.25">
      <c r="A4656" s="56"/>
      <c r="B4656" s="56"/>
      <c r="C4656" s="56"/>
      <c r="D4656" s="56"/>
      <c r="E4656" s="56"/>
      <c r="F4656" s="56"/>
      <c r="G4656" s="56"/>
      <c r="H4656" s="56"/>
      <c r="I4656" s="56"/>
      <c r="J4656" s="56"/>
      <c r="K4656" s="56"/>
      <c r="L4656" s="56"/>
      <c r="M4656" s="56" t="str">
        <f t="shared" si="144"/>
        <v>.</v>
      </c>
      <c r="N4656" s="54" t="str">
        <f t="shared" si="145"/>
        <v>^^^^^^^^</v>
      </c>
    </row>
    <row r="4657" spans="1:14" x14ac:dyDescent="0.25">
      <c r="A4657" s="56"/>
      <c r="B4657" s="56"/>
      <c r="C4657" s="56"/>
      <c r="D4657" s="56"/>
      <c r="E4657" s="56"/>
      <c r="F4657" s="56"/>
      <c r="G4657" s="56"/>
      <c r="H4657" s="56"/>
      <c r="I4657" s="56"/>
      <c r="J4657" s="56"/>
      <c r="K4657" s="56"/>
      <c r="L4657" s="56"/>
      <c r="M4657" s="56" t="str">
        <f t="shared" ref="M4657:M4720" si="146">CONCATENATE(D4657,".",F4657)</f>
        <v>.</v>
      </c>
      <c r="N4657" s="54" t="str">
        <f t="shared" si="145"/>
        <v>^^^^^^^^</v>
      </c>
    </row>
    <row r="4658" spans="1:14" x14ac:dyDescent="0.25">
      <c r="A4658" s="56"/>
      <c r="B4658" s="56"/>
      <c r="C4658" s="56"/>
      <c r="D4658" s="56"/>
      <c r="E4658" s="56"/>
      <c r="F4658" s="56"/>
      <c r="G4658" s="56"/>
      <c r="H4658" s="56"/>
      <c r="I4658" s="56"/>
      <c r="J4658" s="56"/>
      <c r="K4658" s="56"/>
      <c r="L4658" s="56"/>
      <c r="M4658" s="56" t="str">
        <f t="shared" si="146"/>
        <v>.</v>
      </c>
      <c r="N4658" s="54" t="str">
        <f t="shared" si="145"/>
        <v>^^^^^^^^</v>
      </c>
    </row>
    <row r="4659" spans="1:14" x14ac:dyDescent="0.25">
      <c r="A4659" s="56"/>
      <c r="B4659" s="56"/>
      <c r="C4659" s="56"/>
      <c r="D4659" s="56"/>
      <c r="E4659" s="56"/>
      <c r="F4659" s="56"/>
      <c r="G4659" s="56"/>
      <c r="H4659" s="56"/>
      <c r="I4659" s="56"/>
      <c r="J4659" s="56"/>
      <c r="K4659" s="56"/>
      <c r="L4659" s="56"/>
      <c r="M4659" s="56" t="str">
        <f t="shared" si="146"/>
        <v>.</v>
      </c>
      <c r="N4659" s="54" t="str">
        <f t="shared" si="145"/>
        <v>^^^^^^^^</v>
      </c>
    </row>
    <row r="4660" spans="1:14" x14ac:dyDescent="0.25">
      <c r="A4660" s="56"/>
      <c r="B4660" s="56"/>
      <c r="C4660" s="56"/>
      <c r="D4660" s="56"/>
      <c r="E4660" s="56"/>
      <c r="F4660" s="56"/>
      <c r="G4660" s="56"/>
      <c r="H4660" s="56"/>
      <c r="I4660" s="56"/>
      <c r="J4660" s="56"/>
      <c r="K4660" s="56"/>
      <c r="L4660" s="56"/>
      <c r="M4660" s="56" t="str">
        <f t="shared" si="146"/>
        <v>.</v>
      </c>
      <c r="N4660" s="54" t="str">
        <f t="shared" si="145"/>
        <v>^^^^^^^^</v>
      </c>
    </row>
    <row r="4661" spans="1:14" x14ac:dyDescent="0.25">
      <c r="A4661" s="56"/>
      <c r="B4661" s="56"/>
      <c r="C4661" s="56"/>
      <c r="D4661" s="56"/>
      <c r="E4661" s="56"/>
      <c r="F4661" s="56"/>
      <c r="G4661" s="56"/>
      <c r="H4661" s="56"/>
      <c r="I4661" s="56"/>
      <c r="J4661" s="56"/>
      <c r="K4661" s="56"/>
      <c r="L4661" s="56"/>
      <c r="M4661" s="56" t="str">
        <f t="shared" si="146"/>
        <v>.</v>
      </c>
      <c r="N4661" s="54" t="str">
        <f t="shared" si="145"/>
        <v>^^^^^^^^</v>
      </c>
    </row>
    <row r="4662" spans="1:14" x14ac:dyDescent="0.25">
      <c r="A4662" s="56"/>
      <c r="B4662" s="56"/>
      <c r="C4662" s="56"/>
      <c r="D4662" s="56"/>
      <c r="E4662" s="56"/>
      <c r="F4662" s="56"/>
      <c r="G4662" s="56"/>
      <c r="H4662" s="56"/>
      <c r="I4662" s="56"/>
      <c r="J4662" s="56"/>
      <c r="K4662" s="56"/>
      <c r="L4662" s="56"/>
      <c r="M4662" s="56" t="str">
        <f t="shared" si="146"/>
        <v>.</v>
      </c>
      <c r="N4662" s="54" t="str">
        <f t="shared" si="145"/>
        <v>^^^^^^^^</v>
      </c>
    </row>
    <row r="4663" spans="1:14" x14ac:dyDescent="0.25">
      <c r="A4663" s="56"/>
      <c r="B4663" s="56"/>
      <c r="C4663" s="56"/>
      <c r="D4663" s="56"/>
      <c r="E4663" s="56"/>
      <c r="F4663" s="56"/>
      <c r="G4663" s="56"/>
      <c r="H4663" s="56"/>
      <c r="I4663" s="56"/>
      <c r="J4663" s="56"/>
      <c r="K4663" s="56"/>
      <c r="L4663" s="56"/>
      <c r="M4663" s="56" t="str">
        <f t="shared" si="146"/>
        <v>.</v>
      </c>
      <c r="N4663" s="54" t="str">
        <f t="shared" si="145"/>
        <v>^^^^^^^^</v>
      </c>
    </row>
    <row r="4664" spans="1:14" x14ac:dyDescent="0.25">
      <c r="A4664" s="56"/>
      <c r="B4664" s="56"/>
      <c r="C4664" s="56"/>
      <c r="D4664" s="56"/>
      <c r="E4664" s="56"/>
      <c r="F4664" s="56"/>
      <c r="G4664" s="56"/>
      <c r="H4664" s="56"/>
      <c r="I4664" s="56"/>
      <c r="J4664" s="56"/>
      <c r="K4664" s="56"/>
      <c r="L4664" s="56"/>
      <c r="M4664" s="56" t="str">
        <f t="shared" si="146"/>
        <v>.</v>
      </c>
      <c r="N4664" s="54" t="str">
        <f t="shared" si="145"/>
        <v>^^^^^^^^</v>
      </c>
    </row>
    <row r="4665" spans="1:14" x14ac:dyDescent="0.25">
      <c r="A4665" s="56"/>
      <c r="B4665" s="56"/>
      <c r="C4665" s="56"/>
      <c r="D4665" s="56"/>
      <c r="E4665" s="56"/>
      <c r="F4665" s="56"/>
      <c r="G4665" s="56"/>
      <c r="H4665" s="56"/>
      <c r="I4665" s="56"/>
      <c r="J4665" s="56"/>
      <c r="K4665" s="56"/>
      <c r="L4665" s="56"/>
      <c r="M4665" s="56" t="str">
        <f t="shared" si="146"/>
        <v>.</v>
      </c>
      <c r="N4665" s="54" t="str">
        <f t="shared" si="145"/>
        <v>^^^^^^^^</v>
      </c>
    </row>
    <row r="4666" spans="1:14" x14ac:dyDescent="0.25">
      <c r="A4666" s="56"/>
      <c r="B4666" s="56"/>
      <c r="C4666" s="56"/>
      <c r="D4666" s="56"/>
      <c r="E4666" s="56"/>
      <c r="F4666" s="56"/>
      <c r="G4666" s="56"/>
      <c r="H4666" s="56"/>
      <c r="I4666" s="56"/>
      <c r="J4666" s="56"/>
      <c r="K4666" s="56"/>
      <c r="L4666" s="56"/>
      <c r="M4666" s="56" t="str">
        <f t="shared" si="146"/>
        <v>.</v>
      </c>
      <c r="N4666" s="54" t="str">
        <f t="shared" si="145"/>
        <v>^^^^^^^^</v>
      </c>
    </row>
    <row r="4667" spans="1:14" x14ac:dyDescent="0.25">
      <c r="A4667" s="56"/>
      <c r="B4667" s="56"/>
      <c r="C4667" s="56"/>
      <c r="D4667" s="56"/>
      <c r="E4667" s="56"/>
      <c r="F4667" s="56"/>
      <c r="G4667" s="56"/>
      <c r="H4667" s="56"/>
      <c r="I4667" s="56"/>
      <c r="J4667" s="56"/>
      <c r="K4667" s="56"/>
      <c r="L4667" s="56"/>
      <c r="M4667" s="56" t="str">
        <f t="shared" si="146"/>
        <v>.</v>
      </c>
      <c r="N4667" s="54" t="str">
        <f t="shared" si="145"/>
        <v>^^^^^^^^</v>
      </c>
    </row>
    <row r="4668" spans="1:14" x14ac:dyDescent="0.25">
      <c r="A4668" s="56"/>
      <c r="B4668" s="56"/>
      <c r="C4668" s="56"/>
      <c r="D4668" s="56"/>
      <c r="E4668" s="56"/>
      <c r="F4668" s="56"/>
      <c r="G4668" s="56"/>
      <c r="H4668" s="56"/>
      <c r="I4668" s="56"/>
      <c r="J4668" s="56"/>
      <c r="K4668" s="56"/>
      <c r="L4668" s="56"/>
      <c r="M4668" s="56" t="str">
        <f t="shared" si="146"/>
        <v>.</v>
      </c>
      <c r="N4668" s="54" t="str">
        <f t="shared" si="145"/>
        <v>^^^^^^^^</v>
      </c>
    </row>
    <row r="4669" spans="1:14" x14ac:dyDescent="0.25">
      <c r="A4669" s="56"/>
      <c r="B4669" s="56"/>
      <c r="C4669" s="56"/>
      <c r="D4669" s="56"/>
      <c r="E4669" s="56"/>
      <c r="F4669" s="56"/>
      <c r="G4669" s="56"/>
      <c r="H4669" s="56"/>
      <c r="I4669" s="56"/>
      <c r="J4669" s="56"/>
      <c r="K4669" s="56"/>
      <c r="L4669" s="56"/>
      <c r="M4669" s="56" t="str">
        <f t="shared" si="146"/>
        <v>.</v>
      </c>
      <c r="N4669" s="54" t="str">
        <f t="shared" si="145"/>
        <v>^^^^^^^^</v>
      </c>
    </row>
    <row r="4670" spans="1:14" x14ac:dyDescent="0.25">
      <c r="A4670" s="56"/>
      <c r="B4670" s="56"/>
      <c r="C4670" s="56"/>
      <c r="D4670" s="56"/>
      <c r="E4670" s="56"/>
      <c r="F4670" s="56"/>
      <c r="G4670" s="56"/>
      <c r="H4670" s="56"/>
      <c r="I4670" s="56"/>
      <c r="J4670" s="56"/>
      <c r="K4670" s="56"/>
      <c r="L4670" s="56"/>
      <c r="M4670" s="56" t="str">
        <f t="shared" si="146"/>
        <v>.</v>
      </c>
      <c r="N4670" s="54" t="str">
        <f t="shared" si="145"/>
        <v>^^^^^^^^</v>
      </c>
    </row>
    <row r="4671" spans="1:14" x14ac:dyDescent="0.25">
      <c r="A4671" s="56"/>
      <c r="B4671" s="56"/>
      <c r="C4671" s="56"/>
      <c r="D4671" s="56"/>
      <c r="E4671" s="56"/>
      <c r="F4671" s="56"/>
      <c r="G4671" s="56"/>
      <c r="H4671" s="56"/>
      <c r="I4671" s="56"/>
      <c r="J4671" s="56"/>
      <c r="K4671" s="56"/>
      <c r="L4671" s="56"/>
      <c r="M4671" s="56" t="str">
        <f t="shared" si="146"/>
        <v>.</v>
      </c>
      <c r="N4671" s="54" t="str">
        <f t="shared" si="145"/>
        <v>^^^^^^^^</v>
      </c>
    </row>
    <row r="4672" spans="1:14" x14ac:dyDescent="0.25">
      <c r="A4672" s="56"/>
      <c r="B4672" s="56"/>
      <c r="C4672" s="56"/>
      <c r="D4672" s="56"/>
      <c r="E4672" s="56"/>
      <c r="F4672" s="56"/>
      <c r="G4672" s="56"/>
      <c r="H4672" s="56"/>
      <c r="I4672" s="56"/>
      <c r="J4672" s="56"/>
      <c r="K4672" s="56"/>
      <c r="L4672" s="56"/>
      <c r="M4672" s="56" t="str">
        <f t="shared" si="146"/>
        <v>.</v>
      </c>
      <c r="N4672" s="54" t="str">
        <f t="shared" si="145"/>
        <v>^^^^^^^^</v>
      </c>
    </row>
    <row r="4673" spans="1:14" x14ac:dyDescent="0.25">
      <c r="A4673" s="56"/>
      <c r="B4673" s="56"/>
      <c r="C4673" s="56"/>
      <c r="D4673" s="56"/>
      <c r="E4673" s="56"/>
      <c r="F4673" s="56"/>
      <c r="G4673" s="56"/>
      <c r="H4673" s="56"/>
      <c r="I4673" s="56"/>
      <c r="J4673" s="56"/>
      <c r="K4673" s="56"/>
      <c r="L4673" s="56"/>
      <c r="M4673" s="56" t="str">
        <f t="shared" si="146"/>
        <v>.</v>
      </c>
      <c r="N4673" s="54" t="str">
        <f t="shared" si="145"/>
        <v>^^^^^^^^</v>
      </c>
    </row>
    <row r="4674" spans="1:14" x14ac:dyDescent="0.25">
      <c r="A4674" s="56"/>
      <c r="B4674" s="56"/>
      <c r="C4674" s="56"/>
      <c r="D4674" s="56"/>
      <c r="E4674" s="56"/>
      <c r="F4674" s="56"/>
      <c r="G4674" s="56"/>
      <c r="H4674" s="56"/>
      <c r="I4674" s="56"/>
      <c r="J4674" s="56"/>
      <c r="K4674" s="56"/>
      <c r="L4674" s="56"/>
      <c r="M4674" s="56" t="str">
        <f t="shared" si="146"/>
        <v>.</v>
      </c>
      <c r="N4674" s="54" t="str">
        <f t="shared" si="145"/>
        <v>^^^^^^^^</v>
      </c>
    </row>
    <row r="4675" spans="1:14" x14ac:dyDescent="0.25">
      <c r="A4675" s="56"/>
      <c r="B4675" s="56"/>
      <c r="C4675" s="56"/>
      <c r="D4675" s="56"/>
      <c r="E4675" s="56"/>
      <c r="F4675" s="56"/>
      <c r="G4675" s="56"/>
      <c r="H4675" s="56"/>
      <c r="I4675" s="56"/>
      <c r="J4675" s="56"/>
      <c r="K4675" s="56"/>
      <c r="L4675" s="56"/>
      <c r="M4675" s="56" t="str">
        <f t="shared" si="146"/>
        <v>.</v>
      </c>
      <c r="N4675" s="54" t="str">
        <f t="shared" ref="N4675:N4738" si="147">SUBSTITUTE(CONCATENATE(C4675,"^",D4675,"^",E4675,"^",F4675,"^",G4675,"^",I4675,"^",J4675,"^",K4675,"^",TRIM(L4675)),"~","-")</f>
        <v>^^^^^^^^</v>
      </c>
    </row>
    <row r="4676" spans="1:14" x14ac:dyDescent="0.25">
      <c r="A4676" s="56"/>
      <c r="B4676" s="56"/>
      <c r="C4676" s="56"/>
      <c r="D4676" s="56"/>
      <c r="E4676" s="56"/>
      <c r="F4676" s="56"/>
      <c r="G4676" s="56"/>
      <c r="H4676" s="56"/>
      <c r="I4676" s="56"/>
      <c r="J4676" s="56"/>
      <c r="K4676" s="56"/>
      <c r="L4676" s="56"/>
      <c r="M4676" s="56" t="str">
        <f t="shared" si="146"/>
        <v>.</v>
      </c>
      <c r="N4676" s="54" t="str">
        <f t="shared" si="147"/>
        <v>^^^^^^^^</v>
      </c>
    </row>
    <row r="4677" spans="1:14" x14ac:dyDescent="0.25">
      <c r="A4677" s="56"/>
      <c r="B4677" s="56"/>
      <c r="C4677" s="56"/>
      <c r="D4677" s="56"/>
      <c r="E4677" s="56"/>
      <c r="F4677" s="56"/>
      <c r="G4677" s="56"/>
      <c r="H4677" s="56"/>
      <c r="I4677" s="56"/>
      <c r="J4677" s="56"/>
      <c r="K4677" s="56"/>
      <c r="L4677" s="56"/>
      <c r="M4677" s="56" t="str">
        <f t="shared" si="146"/>
        <v>.</v>
      </c>
      <c r="N4677" s="54" t="str">
        <f t="shared" si="147"/>
        <v>^^^^^^^^</v>
      </c>
    </row>
    <row r="4678" spans="1:14" x14ac:dyDescent="0.25">
      <c r="A4678" s="56"/>
      <c r="B4678" s="56"/>
      <c r="C4678" s="56"/>
      <c r="D4678" s="56"/>
      <c r="E4678" s="56"/>
      <c r="F4678" s="56"/>
      <c r="G4678" s="56"/>
      <c r="H4678" s="56"/>
      <c r="I4678" s="56"/>
      <c r="J4678" s="56"/>
      <c r="K4678" s="56"/>
      <c r="L4678" s="56"/>
      <c r="M4678" s="56" t="str">
        <f t="shared" si="146"/>
        <v>.</v>
      </c>
      <c r="N4678" s="54" t="str">
        <f t="shared" si="147"/>
        <v>^^^^^^^^</v>
      </c>
    </row>
    <row r="4679" spans="1:14" x14ac:dyDescent="0.25">
      <c r="A4679" s="56"/>
      <c r="B4679" s="56"/>
      <c r="C4679" s="56"/>
      <c r="D4679" s="56"/>
      <c r="E4679" s="56"/>
      <c r="F4679" s="56"/>
      <c r="G4679" s="56"/>
      <c r="H4679" s="56"/>
      <c r="I4679" s="56"/>
      <c r="J4679" s="56"/>
      <c r="K4679" s="56"/>
      <c r="L4679" s="56"/>
      <c r="M4679" s="56" t="str">
        <f t="shared" si="146"/>
        <v>.</v>
      </c>
      <c r="N4679" s="54" t="str">
        <f t="shared" si="147"/>
        <v>^^^^^^^^</v>
      </c>
    </row>
    <row r="4680" spans="1:14" x14ac:dyDescent="0.25">
      <c r="A4680" s="56"/>
      <c r="B4680" s="56"/>
      <c r="C4680" s="56"/>
      <c r="D4680" s="56"/>
      <c r="E4680" s="56"/>
      <c r="F4680" s="56"/>
      <c r="G4680" s="56"/>
      <c r="H4680" s="56"/>
      <c r="I4680" s="56"/>
      <c r="J4680" s="56"/>
      <c r="K4680" s="56"/>
      <c r="L4680" s="56"/>
      <c r="M4680" s="56" t="str">
        <f t="shared" si="146"/>
        <v>.</v>
      </c>
      <c r="N4680" s="54" t="str">
        <f t="shared" si="147"/>
        <v>^^^^^^^^</v>
      </c>
    </row>
    <row r="4681" spans="1:14" x14ac:dyDescent="0.25">
      <c r="A4681" s="56"/>
      <c r="B4681" s="56"/>
      <c r="C4681" s="56"/>
      <c r="D4681" s="56"/>
      <c r="E4681" s="56"/>
      <c r="F4681" s="56"/>
      <c r="G4681" s="56"/>
      <c r="H4681" s="56"/>
      <c r="I4681" s="56"/>
      <c r="J4681" s="56"/>
      <c r="K4681" s="56"/>
      <c r="L4681" s="56"/>
      <c r="M4681" s="56" t="str">
        <f t="shared" si="146"/>
        <v>.</v>
      </c>
      <c r="N4681" s="54" t="str">
        <f t="shared" si="147"/>
        <v>^^^^^^^^</v>
      </c>
    </row>
    <row r="4682" spans="1:14" x14ac:dyDescent="0.25">
      <c r="A4682" s="56"/>
      <c r="B4682" s="56"/>
      <c r="C4682" s="56"/>
      <c r="D4682" s="56"/>
      <c r="E4682" s="56"/>
      <c r="F4682" s="56"/>
      <c r="G4682" s="56"/>
      <c r="H4682" s="56"/>
      <c r="I4682" s="56"/>
      <c r="J4682" s="56"/>
      <c r="K4682" s="56"/>
      <c r="L4682" s="56"/>
      <c r="M4682" s="56" t="str">
        <f t="shared" si="146"/>
        <v>.</v>
      </c>
      <c r="N4682" s="54" t="str">
        <f t="shared" si="147"/>
        <v>^^^^^^^^</v>
      </c>
    </row>
    <row r="4683" spans="1:14" x14ac:dyDescent="0.25">
      <c r="A4683" s="56"/>
      <c r="B4683" s="56"/>
      <c r="C4683" s="56"/>
      <c r="D4683" s="56"/>
      <c r="E4683" s="56"/>
      <c r="F4683" s="56"/>
      <c r="G4683" s="56"/>
      <c r="H4683" s="56"/>
      <c r="I4683" s="56"/>
      <c r="J4683" s="56"/>
      <c r="K4683" s="56"/>
      <c r="L4683" s="56"/>
      <c r="M4683" s="56" t="str">
        <f t="shared" si="146"/>
        <v>.</v>
      </c>
      <c r="N4683" s="54" t="str">
        <f t="shared" si="147"/>
        <v>^^^^^^^^</v>
      </c>
    </row>
    <row r="4684" spans="1:14" x14ac:dyDescent="0.25">
      <c r="A4684" s="56"/>
      <c r="B4684" s="56"/>
      <c r="C4684" s="56"/>
      <c r="D4684" s="56"/>
      <c r="E4684" s="56"/>
      <c r="F4684" s="56"/>
      <c r="G4684" s="56"/>
      <c r="H4684" s="56"/>
      <c r="I4684" s="56"/>
      <c r="J4684" s="56"/>
      <c r="K4684" s="56"/>
      <c r="L4684" s="56"/>
      <c r="M4684" s="56" t="str">
        <f t="shared" si="146"/>
        <v>.</v>
      </c>
      <c r="N4684" s="54" t="str">
        <f t="shared" si="147"/>
        <v>^^^^^^^^</v>
      </c>
    </row>
    <row r="4685" spans="1:14" x14ac:dyDescent="0.25">
      <c r="A4685" s="56"/>
      <c r="B4685" s="56"/>
      <c r="C4685" s="56"/>
      <c r="D4685" s="56"/>
      <c r="E4685" s="56"/>
      <c r="F4685" s="56"/>
      <c r="G4685" s="56"/>
      <c r="H4685" s="56"/>
      <c r="I4685" s="56"/>
      <c r="J4685" s="56"/>
      <c r="K4685" s="56"/>
      <c r="L4685" s="56"/>
      <c r="M4685" s="56" t="str">
        <f t="shared" si="146"/>
        <v>.</v>
      </c>
      <c r="N4685" s="54" t="str">
        <f t="shared" si="147"/>
        <v>^^^^^^^^</v>
      </c>
    </row>
    <row r="4686" spans="1:14" x14ac:dyDescent="0.25">
      <c r="A4686" s="56"/>
      <c r="B4686" s="56"/>
      <c r="C4686" s="56"/>
      <c r="D4686" s="56"/>
      <c r="E4686" s="56"/>
      <c r="F4686" s="56"/>
      <c r="G4686" s="56"/>
      <c r="H4686" s="56"/>
      <c r="I4686" s="56"/>
      <c r="J4686" s="56"/>
      <c r="K4686" s="56"/>
      <c r="L4686" s="56"/>
      <c r="M4686" s="56" t="str">
        <f t="shared" si="146"/>
        <v>.</v>
      </c>
      <c r="N4686" s="54" t="str">
        <f t="shared" si="147"/>
        <v>^^^^^^^^</v>
      </c>
    </row>
    <row r="4687" spans="1:14" x14ac:dyDescent="0.25">
      <c r="A4687" s="56"/>
      <c r="B4687" s="56"/>
      <c r="C4687" s="56"/>
      <c r="D4687" s="56"/>
      <c r="E4687" s="56"/>
      <c r="F4687" s="56"/>
      <c r="G4687" s="56"/>
      <c r="H4687" s="56"/>
      <c r="I4687" s="56"/>
      <c r="J4687" s="56"/>
      <c r="K4687" s="56"/>
      <c r="L4687" s="56"/>
      <c r="M4687" s="56" t="str">
        <f t="shared" si="146"/>
        <v>.</v>
      </c>
      <c r="N4687" s="54" t="str">
        <f t="shared" si="147"/>
        <v>^^^^^^^^</v>
      </c>
    </row>
    <row r="4688" spans="1:14" x14ac:dyDescent="0.25">
      <c r="A4688" s="56"/>
      <c r="B4688" s="56"/>
      <c r="C4688" s="56"/>
      <c r="D4688" s="56"/>
      <c r="E4688" s="56"/>
      <c r="F4688" s="56"/>
      <c r="G4688" s="56"/>
      <c r="H4688" s="56"/>
      <c r="I4688" s="56"/>
      <c r="J4688" s="56"/>
      <c r="K4688" s="56"/>
      <c r="L4688" s="56"/>
      <c r="M4688" s="56" t="str">
        <f t="shared" si="146"/>
        <v>.</v>
      </c>
      <c r="N4688" s="54" t="str">
        <f t="shared" si="147"/>
        <v>^^^^^^^^</v>
      </c>
    </row>
    <row r="4689" spans="1:14" x14ac:dyDescent="0.25">
      <c r="A4689" s="56"/>
      <c r="B4689" s="56"/>
      <c r="C4689" s="56"/>
      <c r="D4689" s="56"/>
      <c r="E4689" s="56"/>
      <c r="F4689" s="56"/>
      <c r="G4689" s="56"/>
      <c r="H4689" s="56"/>
      <c r="I4689" s="56"/>
      <c r="J4689" s="56"/>
      <c r="K4689" s="56"/>
      <c r="L4689" s="56"/>
      <c r="M4689" s="56" t="str">
        <f t="shared" si="146"/>
        <v>.</v>
      </c>
      <c r="N4689" s="54" t="str">
        <f t="shared" si="147"/>
        <v>^^^^^^^^</v>
      </c>
    </row>
    <row r="4690" spans="1:14" x14ac:dyDescent="0.25">
      <c r="A4690" s="56"/>
      <c r="B4690" s="56"/>
      <c r="C4690" s="56"/>
      <c r="D4690" s="56"/>
      <c r="E4690" s="56"/>
      <c r="F4690" s="56"/>
      <c r="G4690" s="56"/>
      <c r="H4690" s="56"/>
      <c r="I4690" s="56"/>
      <c r="J4690" s="56"/>
      <c r="K4690" s="56"/>
      <c r="L4690" s="56"/>
      <c r="M4690" s="56" t="str">
        <f t="shared" si="146"/>
        <v>.</v>
      </c>
      <c r="N4690" s="54" t="str">
        <f t="shared" si="147"/>
        <v>^^^^^^^^</v>
      </c>
    </row>
    <row r="4691" spans="1:14" x14ac:dyDescent="0.25">
      <c r="A4691" s="56"/>
      <c r="B4691" s="56"/>
      <c r="C4691" s="56"/>
      <c r="D4691" s="56"/>
      <c r="E4691" s="56"/>
      <c r="F4691" s="56"/>
      <c r="G4691" s="56"/>
      <c r="H4691" s="56"/>
      <c r="I4691" s="56"/>
      <c r="J4691" s="56"/>
      <c r="K4691" s="56"/>
      <c r="L4691" s="56"/>
      <c r="M4691" s="56" t="str">
        <f t="shared" si="146"/>
        <v>.</v>
      </c>
      <c r="N4691" s="54" t="str">
        <f t="shared" si="147"/>
        <v>^^^^^^^^</v>
      </c>
    </row>
    <row r="4692" spans="1:14" x14ac:dyDescent="0.25">
      <c r="A4692" s="56"/>
      <c r="B4692" s="56"/>
      <c r="C4692" s="56"/>
      <c r="D4692" s="56"/>
      <c r="E4692" s="56"/>
      <c r="F4692" s="56"/>
      <c r="G4692" s="56"/>
      <c r="H4692" s="56"/>
      <c r="I4692" s="56"/>
      <c r="J4692" s="56"/>
      <c r="K4692" s="56"/>
      <c r="L4692" s="56"/>
      <c r="M4692" s="56" t="str">
        <f t="shared" si="146"/>
        <v>.</v>
      </c>
      <c r="N4692" s="54" t="str">
        <f t="shared" si="147"/>
        <v>^^^^^^^^</v>
      </c>
    </row>
    <row r="4693" spans="1:14" x14ac:dyDescent="0.25">
      <c r="A4693" s="56"/>
      <c r="B4693" s="56"/>
      <c r="C4693" s="56"/>
      <c r="D4693" s="56"/>
      <c r="E4693" s="56"/>
      <c r="F4693" s="56"/>
      <c r="G4693" s="56"/>
      <c r="H4693" s="56"/>
      <c r="I4693" s="56"/>
      <c r="J4693" s="56"/>
      <c r="K4693" s="56"/>
      <c r="L4693" s="56"/>
      <c r="M4693" s="56" t="str">
        <f t="shared" si="146"/>
        <v>.</v>
      </c>
      <c r="N4693" s="54" t="str">
        <f t="shared" si="147"/>
        <v>^^^^^^^^</v>
      </c>
    </row>
    <row r="4694" spans="1:14" x14ac:dyDescent="0.25">
      <c r="A4694" s="56"/>
      <c r="B4694" s="56"/>
      <c r="C4694" s="56"/>
      <c r="D4694" s="56"/>
      <c r="E4694" s="56"/>
      <c r="F4694" s="56"/>
      <c r="G4694" s="56"/>
      <c r="H4694" s="56"/>
      <c r="I4694" s="56"/>
      <c r="J4694" s="56"/>
      <c r="K4694" s="56"/>
      <c r="L4694" s="56"/>
      <c r="M4694" s="56" t="str">
        <f t="shared" si="146"/>
        <v>.</v>
      </c>
      <c r="N4694" s="54" t="str">
        <f t="shared" si="147"/>
        <v>^^^^^^^^</v>
      </c>
    </row>
    <row r="4695" spans="1:14" x14ac:dyDescent="0.25">
      <c r="A4695" s="56"/>
      <c r="B4695" s="56"/>
      <c r="C4695" s="56"/>
      <c r="D4695" s="56"/>
      <c r="E4695" s="56"/>
      <c r="F4695" s="56"/>
      <c r="G4695" s="56"/>
      <c r="H4695" s="56"/>
      <c r="I4695" s="56"/>
      <c r="J4695" s="56"/>
      <c r="K4695" s="56"/>
      <c r="L4695" s="56"/>
      <c r="M4695" s="56" t="str">
        <f t="shared" si="146"/>
        <v>.</v>
      </c>
      <c r="N4695" s="54" t="str">
        <f t="shared" si="147"/>
        <v>^^^^^^^^</v>
      </c>
    </row>
    <row r="4696" spans="1:14" x14ac:dyDescent="0.25">
      <c r="A4696" s="56"/>
      <c r="B4696" s="56"/>
      <c r="C4696" s="56"/>
      <c r="D4696" s="56"/>
      <c r="E4696" s="56"/>
      <c r="F4696" s="56"/>
      <c r="G4696" s="56"/>
      <c r="H4696" s="56"/>
      <c r="I4696" s="56"/>
      <c r="J4696" s="56"/>
      <c r="K4696" s="56"/>
      <c r="L4696" s="56"/>
      <c r="M4696" s="56" t="str">
        <f t="shared" si="146"/>
        <v>.</v>
      </c>
      <c r="N4696" s="54" t="str">
        <f t="shared" si="147"/>
        <v>^^^^^^^^</v>
      </c>
    </row>
    <row r="4697" spans="1:14" x14ac:dyDescent="0.25">
      <c r="A4697" s="56"/>
      <c r="B4697" s="56"/>
      <c r="C4697" s="56"/>
      <c r="D4697" s="56"/>
      <c r="E4697" s="56"/>
      <c r="F4697" s="56"/>
      <c r="G4697" s="56"/>
      <c r="H4697" s="56"/>
      <c r="I4697" s="56"/>
      <c r="J4697" s="56"/>
      <c r="K4697" s="56"/>
      <c r="L4697" s="56"/>
      <c r="M4697" s="56" t="str">
        <f t="shared" si="146"/>
        <v>.</v>
      </c>
      <c r="N4697" s="54" t="str">
        <f t="shared" si="147"/>
        <v>^^^^^^^^</v>
      </c>
    </row>
    <row r="4698" spans="1:14" x14ac:dyDescent="0.25">
      <c r="A4698" s="56"/>
      <c r="B4698" s="56"/>
      <c r="C4698" s="56"/>
      <c r="D4698" s="56"/>
      <c r="E4698" s="56"/>
      <c r="F4698" s="56"/>
      <c r="G4698" s="56"/>
      <c r="H4698" s="56"/>
      <c r="I4698" s="56"/>
      <c r="J4698" s="56"/>
      <c r="K4698" s="56"/>
      <c r="L4698" s="56"/>
      <c r="M4698" s="56" t="str">
        <f t="shared" si="146"/>
        <v>.</v>
      </c>
      <c r="N4698" s="54" t="str">
        <f t="shared" si="147"/>
        <v>^^^^^^^^</v>
      </c>
    </row>
    <row r="4699" spans="1:14" x14ac:dyDescent="0.25">
      <c r="A4699" s="56"/>
      <c r="B4699" s="56"/>
      <c r="C4699" s="56"/>
      <c r="D4699" s="56"/>
      <c r="E4699" s="56"/>
      <c r="F4699" s="56"/>
      <c r="G4699" s="56"/>
      <c r="H4699" s="56"/>
      <c r="I4699" s="56"/>
      <c r="J4699" s="56"/>
      <c r="K4699" s="56"/>
      <c r="L4699" s="56"/>
      <c r="M4699" s="56" t="str">
        <f t="shared" si="146"/>
        <v>.</v>
      </c>
      <c r="N4699" s="54" t="str">
        <f t="shared" si="147"/>
        <v>^^^^^^^^</v>
      </c>
    </row>
    <row r="4700" spans="1:14" x14ac:dyDescent="0.25">
      <c r="A4700" s="56"/>
      <c r="B4700" s="56"/>
      <c r="C4700" s="56"/>
      <c r="D4700" s="56"/>
      <c r="E4700" s="56"/>
      <c r="F4700" s="56"/>
      <c r="G4700" s="56"/>
      <c r="H4700" s="56"/>
      <c r="I4700" s="56"/>
      <c r="J4700" s="56"/>
      <c r="K4700" s="56"/>
      <c r="L4700" s="56"/>
      <c r="M4700" s="56" t="str">
        <f t="shared" si="146"/>
        <v>.</v>
      </c>
      <c r="N4700" s="54" t="str">
        <f t="shared" si="147"/>
        <v>^^^^^^^^</v>
      </c>
    </row>
    <row r="4701" spans="1:14" x14ac:dyDescent="0.25">
      <c r="A4701" s="56"/>
      <c r="B4701" s="56"/>
      <c r="C4701" s="56"/>
      <c r="D4701" s="56"/>
      <c r="E4701" s="56"/>
      <c r="F4701" s="56"/>
      <c r="G4701" s="56"/>
      <c r="H4701" s="56"/>
      <c r="I4701" s="56"/>
      <c r="J4701" s="56"/>
      <c r="K4701" s="56"/>
      <c r="L4701" s="56"/>
      <c r="M4701" s="56" t="str">
        <f t="shared" si="146"/>
        <v>.</v>
      </c>
      <c r="N4701" s="54" t="str">
        <f t="shared" si="147"/>
        <v>^^^^^^^^</v>
      </c>
    </row>
    <row r="4702" spans="1:14" x14ac:dyDescent="0.25">
      <c r="A4702" s="56"/>
      <c r="B4702" s="56"/>
      <c r="C4702" s="56"/>
      <c r="D4702" s="56"/>
      <c r="E4702" s="56"/>
      <c r="F4702" s="56"/>
      <c r="G4702" s="56"/>
      <c r="H4702" s="56"/>
      <c r="I4702" s="56"/>
      <c r="J4702" s="56"/>
      <c r="K4702" s="56"/>
      <c r="L4702" s="56"/>
      <c r="M4702" s="56" t="str">
        <f t="shared" si="146"/>
        <v>.</v>
      </c>
      <c r="N4702" s="54" t="str">
        <f t="shared" si="147"/>
        <v>^^^^^^^^</v>
      </c>
    </row>
    <row r="4703" spans="1:14" x14ac:dyDescent="0.25">
      <c r="A4703" s="56"/>
      <c r="B4703" s="56"/>
      <c r="C4703" s="56"/>
      <c r="D4703" s="56"/>
      <c r="E4703" s="56"/>
      <c r="F4703" s="56"/>
      <c r="G4703" s="56"/>
      <c r="H4703" s="56"/>
      <c r="I4703" s="56"/>
      <c r="J4703" s="56"/>
      <c r="K4703" s="56"/>
      <c r="L4703" s="56"/>
      <c r="M4703" s="56" t="str">
        <f t="shared" si="146"/>
        <v>.</v>
      </c>
      <c r="N4703" s="54" t="str">
        <f t="shared" si="147"/>
        <v>^^^^^^^^</v>
      </c>
    </row>
    <row r="4704" spans="1:14" x14ac:dyDescent="0.25">
      <c r="A4704" s="56"/>
      <c r="B4704" s="56"/>
      <c r="C4704" s="56"/>
      <c r="D4704" s="56"/>
      <c r="E4704" s="56"/>
      <c r="F4704" s="56"/>
      <c r="G4704" s="56"/>
      <c r="H4704" s="56"/>
      <c r="I4704" s="56"/>
      <c r="J4704" s="56"/>
      <c r="K4704" s="56"/>
      <c r="L4704" s="56"/>
      <c r="M4704" s="56" t="str">
        <f t="shared" si="146"/>
        <v>.</v>
      </c>
      <c r="N4704" s="54" t="str">
        <f t="shared" si="147"/>
        <v>^^^^^^^^</v>
      </c>
    </row>
    <row r="4705" spans="1:14" x14ac:dyDescent="0.25">
      <c r="A4705" s="56"/>
      <c r="B4705" s="56"/>
      <c r="C4705" s="56"/>
      <c r="D4705" s="56"/>
      <c r="E4705" s="56"/>
      <c r="F4705" s="56"/>
      <c r="G4705" s="56"/>
      <c r="H4705" s="56"/>
      <c r="I4705" s="56"/>
      <c r="J4705" s="56"/>
      <c r="K4705" s="56"/>
      <c r="L4705" s="56"/>
      <c r="M4705" s="56" t="str">
        <f t="shared" si="146"/>
        <v>.</v>
      </c>
      <c r="N4705" s="54" t="str">
        <f t="shared" si="147"/>
        <v>^^^^^^^^</v>
      </c>
    </row>
    <row r="4706" spans="1:14" x14ac:dyDescent="0.25">
      <c r="A4706" s="56"/>
      <c r="B4706" s="56"/>
      <c r="C4706" s="56"/>
      <c r="D4706" s="56"/>
      <c r="E4706" s="56"/>
      <c r="F4706" s="56"/>
      <c r="G4706" s="56"/>
      <c r="H4706" s="56"/>
      <c r="I4706" s="56"/>
      <c r="J4706" s="56"/>
      <c r="K4706" s="56"/>
      <c r="L4706" s="56"/>
      <c r="M4706" s="56" t="str">
        <f t="shared" si="146"/>
        <v>.</v>
      </c>
      <c r="N4706" s="54" t="str">
        <f t="shared" si="147"/>
        <v>^^^^^^^^</v>
      </c>
    </row>
    <row r="4707" spans="1:14" x14ac:dyDescent="0.25">
      <c r="A4707" s="56"/>
      <c r="B4707" s="56"/>
      <c r="C4707" s="56"/>
      <c r="D4707" s="56"/>
      <c r="E4707" s="56"/>
      <c r="F4707" s="56"/>
      <c r="G4707" s="56"/>
      <c r="H4707" s="56"/>
      <c r="I4707" s="56"/>
      <c r="J4707" s="56"/>
      <c r="K4707" s="56"/>
      <c r="L4707" s="56"/>
      <c r="M4707" s="56" t="str">
        <f t="shared" si="146"/>
        <v>.</v>
      </c>
      <c r="N4707" s="54" t="str">
        <f t="shared" si="147"/>
        <v>^^^^^^^^</v>
      </c>
    </row>
    <row r="4708" spans="1:14" x14ac:dyDescent="0.25">
      <c r="A4708" s="56"/>
      <c r="B4708" s="56"/>
      <c r="C4708" s="56"/>
      <c r="D4708" s="56"/>
      <c r="E4708" s="56"/>
      <c r="F4708" s="56"/>
      <c r="G4708" s="56"/>
      <c r="H4708" s="56"/>
      <c r="I4708" s="56"/>
      <c r="J4708" s="56"/>
      <c r="K4708" s="56"/>
      <c r="L4708" s="56"/>
      <c r="M4708" s="56" t="str">
        <f t="shared" si="146"/>
        <v>.</v>
      </c>
      <c r="N4708" s="54" t="str">
        <f t="shared" si="147"/>
        <v>^^^^^^^^</v>
      </c>
    </row>
    <row r="4709" spans="1:14" x14ac:dyDescent="0.25">
      <c r="A4709" s="56"/>
      <c r="B4709" s="56"/>
      <c r="C4709" s="56"/>
      <c r="D4709" s="56"/>
      <c r="E4709" s="56"/>
      <c r="F4709" s="56"/>
      <c r="G4709" s="56"/>
      <c r="H4709" s="56"/>
      <c r="I4709" s="56"/>
      <c r="J4709" s="56"/>
      <c r="K4709" s="56"/>
      <c r="L4709" s="56"/>
      <c r="M4709" s="56" t="str">
        <f t="shared" si="146"/>
        <v>.</v>
      </c>
      <c r="N4709" s="54" t="str">
        <f t="shared" si="147"/>
        <v>^^^^^^^^</v>
      </c>
    </row>
    <row r="4710" spans="1:14" x14ac:dyDescent="0.25">
      <c r="A4710" s="56"/>
      <c r="B4710" s="56"/>
      <c r="C4710" s="56"/>
      <c r="D4710" s="56"/>
      <c r="E4710" s="56"/>
      <c r="F4710" s="56"/>
      <c r="G4710" s="56"/>
      <c r="H4710" s="56"/>
      <c r="I4710" s="56"/>
      <c r="J4710" s="56"/>
      <c r="K4710" s="56"/>
      <c r="L4710" s="56"/>
      <c r="M4710" s="56" t="str">
        <f t="shared" si="146"/>
        <v>.</v>
      </c>
      <c r="N4710" s="54" t="str">
        <f t="shared" si="147"/>
        <v>^^^^^^^^</v>
      </c>
    </row>
    <row r="4711" spans="1:14" x14ac:dyDescent="0.25">
      <c r="A4711" s="56"/>
      <c r="B4711" s="56"/>
      <c r="C4711" s="56"/>
      <c r="D4711" s="56"/>
      <c r="E4711" s="56"/>
      <c r="F4711" s="56"/>
      <c r="G4711" s="56"/>
      <c r="H4711" s="56"/>
      <c r="I4711" s="56"/>
      <c r="J4711" s="56"/>
      <c r="K4711" s="56"/>
      <c r="L4711" s="56"/>
      <c r="M4711" s="56" t="str">
        <f t="shared" si="146"/>
        <v>.</v>
      </c>
      <c r="N4711" s="54" t="str">
        <f t="shared" si="147"/>
        <v>^^^^^^^^</v>
      </c>
    </row>
    <row r="4712" spans="1:14" x14ac:dyDescent="0.25">
      <c r="A4712" s="56"/>
      <c r="B4712" s="56"/>
      <c r="C4712" s="56"/>
      <c r="D4712" s="56"/>
      <c r="E4712" s="56"/>
      <c r="F4712" s="56"/>
      <c r="G4712" s="56"/>
      <c r="H4712" s="56"/>
      <c r="I4712" s="56"/>
      <c r="J4712" s="56"/>
      <c r="K4712" s="56"/>
      <c r="L4712" s="56"/>
      <c r="M4712" s="56" t="str">
        <f t="shared" si="146"/>
        <v>.</v>
      </c>
      <c r="N4712" s="54" t="str">
        <f t="shared" si="147"/>
        <v>^^^^^^^^</v>
      </c>
    </row>
    <row r="4713" spans="1:14" x14ac:dyDescent="0.25">
      <c r="A4713" s="56"/>
      <c r="B4713" s="56"/>
      <c r="C4713" s="56"/>
      <c r="D4713" s="56"/>
      <c r="E4713" s="56"/>
      <c r="F4713" s="56"/>
      <c r="G4713" s="56"/>
      <c r="H4713" s="56"/>
      <c r="I4713" s="56"/>
      <c r="J4713" s="56"/>
      <c r="K4713" s="56"/>
      <c r="L4713" s="56"/>
      <c r="M4713" s="56" t="str">
        <f t="shared" si="146"/>
        <v>.</v>
      </c>
      <c r="N4713" s="54" t="str">
        <f t="shared" si="147"/>
        <v>^^^^^^^^</v>
      </c>
    </row>
    <row r="4714" spans="1:14" x14ac:dyDescent="0.25">
      <c r="A4714" s="56"/>
      <c r="B4714" s="56"/>
      <c r="C4714" s="56"/>
      <c r="D4714" s="56"/>
      <c r="E4714" s="56"/>
      <c r="F4714" s="56"/>
      <c r="G4714" s="56"/>
      <c r="H4714" s="56"/>
      <c r="I4714" s="56"/>
      <c r="J4714" s="56"/>
      <c r="K4714" s="56"/>
      <c r="L4714" s="56"/>
      <c r="M4714" s="56" t="str">
        <f t="shared" si="146"/>
        <v>.</v>
      </c>
      <c r="N4714" s="54" t="str">
        <f t="shared" si="147"/>
        <v>^^^^^^^^</v>
      </c>
    </row>
    <row r="4715" spans="1:14" x14ac:dyDescent="0.25">
      <c r="A4715" s="56"/>
      <c r="B4715" s="56"/>
      <c r="C4715" s="56"/>
      <c r="D4715" s="56"/>
      <c r="E4715" s="56"/>
      <c r="F4715" s="56"/>
      <c r="G4715" s="56"/>
      <c r="H4715" s="56"/>
      <c r="I4715" s="56"/>
      <c r="J4715" s="56"/>
      <c r="K4715" s="56"/>
      <c r="L4715" s="56"/>
      <c r="M4715" s="56" t="str">
        <f t="shared" si="146"/>
        <v>.</v>
      </c>
      <c r="N4715" s="54" t="str">
        <f t="shared" si="147"/>
        <v>^^^^^^^^</v>
      </c>
    </row>
    <row r="4716" spans="1:14" x14ac:dyDescent="0.25">
      <c r="A4716" s="56"/>
      <c r="B4716" s="56"/>
      <c r="C4716" s="56"/>
      <c r="D4716" s="56"/>
      <c r="E4716" s="56"/>
      <c r="F4716" s="56"/>
      <c r="G4716" s="56"/>
      <c r="H4716" s="56"/>
      <c r="I4716" s="56"/>
      <c r="J4716" s="56"/>
      <c r="K4716" s="56"/>
      <c r="L4716" s="56"/>
      <c r="M4716" s="56" t="str">
        <f t="shared" si="146"/>
        <v>.</v>
      </c>
      <c r="N4716" s="54" t="str">
        <f t="shared" si="147"/>
        <v>^^^^^^^^</v>
      </c>
    </row>
    <row r="4717" spans="1:14" x14ac:dyDescent="0.25">
      <c r="A4717" s="56"/>
      <c r="B4717" s="56"/>
      <c r="C4717" s="56"/>
      <c r="D4717" s="56"/>
      <c r="E4717" s="56"/>
      <c r="F4717" s="56"/>
      <c r="G4717" s="56"/>
      <c r="H4717" s="56"/>
      <c r="I4717" s="56"/>
      <c r="J4717" s="56"/>
      <c r="K4717" s="56"/>
      <c r="L4717" s="56"/>
      <c r="M4717" s="56" t="str">
        <f t="shared" si="146"/>
        <v>.</v>
      </c>
      <c r="N4717" s="54" t="str">
        <f t="shared" si="147"/>
        <v>^^^^^^^^</v>
      </c>
    </row>
    <row r="4718" spans="1:14" x14ac:dyDescent="0.25">
      <c r="A4718" s="56"/>
      <c r="B4718" s="56"/>
      <c r="C4718" s="56"/>
      <c r="D4718" s="56"/>
      <c r="E4718" s="56"/>
      <c r="F4718" s="56"/>
      <c r="G4718" s="56"/>
      <c r="H4718" s="56"/>
      <c r="I4718" s="56"/>
      <c r="J4718" s="56"/>
      <c r="K4718" s="56"/>
      <c r="L4718" s="56"/>
      <c r="M4718" s="56" t="str">
        <f t="shared" si="146"/>
        <v>.</v>
      </c>
      <c r="N4718" s="54" t="str">
        <f t="shared" si="147"/>
        <v>^^^^^^^^</v>
      </c>
    </row>
    <row r="4719" spans="1:14" x14ac:dyDescent="0.25">
      <c r="A4719" s="56"/>
      <c r="B4719" s="56"/>
      <c r="C4719" s="56"/>
      <c r="D4719" s="56"/>
      <c r="E4719" s="56"/>
      <c r="F4719" s="56"/>
      <c r="G4719" s="56"/>
      <c r="H4719" s="56"/>
      <c r="I4719" s="56"/>
      <c r="J4719" s="56"/>
      <c r="K4719" s="56"/>
      <c r="L4719" s="56"/>
      <c r="M4719" s="56" t="str">
        <f t="shared" si="146"/>
        <v>.</v>
      </c>
      <c r="N4719" s="54" t="str">
        <f t="shared" si="147"/>
        <v>^^^^^^^^</v>
      </c>
    </row>
    <row r="4720" spans="1:14" x14ac:dyDescent="0.25">
      <c r="A4720" s="56"/>
      <c r="B4720" s="56"/>
      <c r="C4720" s="56"/>
      <c r="D4720" s="56"/>
      <c r="E4720" s="56"/>
      <c r="F4720" s="56"/>
      <c r="G4720" s="56"/>
      <c r="H4720" s="56"/>
      <c r="I4720" s="56"/>
      <c r="J4720" s="56"/>
      <c r="K4720" s="56"/>
      <c r="L4720" s="56"/>
      <c r="M4720" s="56" t="str">
        <f t="shared" si="146"/>
        <v>.</v>
      </c>
      <c r="N4720" s="54" t="str">
        <f t="shared" si="147"/>
        <v>^^^^^^^^</v>
      </c>
    </row>
    <row r="4721" spans="1:14" x14ac:dyDescent="0.25">
      <c r="A4721" s="56"/>
      <c r="B4721" s="56"/>
      <c r="C4721" s="56"/>
      <c r="D4721" s="56"/>
      <c r="E4721" s="56"/>
      <c r="F4721" s="56"/>
      <c r="G4721" s="56"/>
      <c r="H4721" s="56"/>
      <c r="I4721" s="56"/>
      <c r="J4721" s="56"/>
      <c r="K4721" s="56"/>
      <c r="L4721" s="56"/>
      <c r="M4721" s="56" t="str">
        <f t="shared" ref="M4721:M4784" si="148">CONCATENATE(D4721,".",F4721)</f>
        <v>.</v>
      </c>
      <c r="N4721" s="54" t="str">
        <f t="shared" si="147"/>
        <v>^^^^^^^^</v>
      </c>
    </row>
    <row r="4722" spans="1:14" x14ac:dyDescent="0.25">
      <c r="A4722" s="56"/>
      <c r="B4722" s="56"/>
      <c r="C4722" s="56"/>
      <c r="D4722" s="56"/>
      <c r="E4722" s="56"/>
      <c r="F4722" s="56"/>
      <c r="G4722" s="56"/>
      <c r="H4722" s="56"/>
      <c r="I4722" s="56"/>
      <c r="J4722" s="56"/>
      <c r="K4722" s="56"/>
      <c r="L4722" s="56"/>
      <c r="M4722" s="56" t="str">
        <f t="shared" si="148"/>
        <v>.</v>
      </c>
      <c r="N4722" s="54" t="str">
        <f t="shared" si="147"/>
        <v>^^^^^^^^</v>
      </c>
    </row>
    <row r="4723" spans="1:14" x14ac:dyDescent="0.25">
      <c r="A4723" s="56"/>
      <c r="B4723" s="56"/>
      <c r="C4723" s="56"/>
      <c r="D4723" s="56"/>
      <c r="E4723" s="56"/>
      <c r="F4723" s="56"/>
      <c r="G4723" s="56"/>
      <c r="H4723" s="56"/>
      <c r="I4723" s="56"/>
      <c r="J4723" s="56"/>
      <c r="K4723" s="56"/>
      <c r="L4723" s="56"/>
      <c r="M4723" s="56" t="str">
        <f t="shared" si="148"/>
        <v>.</v>
      </c>
      <c r="N4723" s="54" t="str">
        <f t="shared" si="147"/>
        <v>^^^^^^^^</v>
      </c>
    </row>
    <row r="4724" spans="1:14" x14ac:dyDescent="0.25">
      <c r="A4724" s="56"/>
      <c r="B4724" s="56"/>
      <c r="C4724" s="56"/>
      <c r="D4724" s="56"/>
      <c r="E4724" s="56"/>
      <c r="F4724" s="56"/>
      <c r="G4724" s="56"/>
      <c r="H4724" s="56"/>
      <c r="I4724" s="56"/>
      <c r="J4724" s="56"/>
      <c r="K4724" s="56"/>
      <c r="L4724" s="56"/>
      <c r="M4724" s="56" t="str">
        <f t="shared" si="148"/>
        <v>.</v>
      </c>
      <c r="N4724" s="54" t="str">
        <f t="shared" si="147"/>
        <v>^^^^^^^^</v>
      </c>
    </row>
    <row r="4725" spans="1:14" x14ac:dyDescent="0.25">
      <c r="A4725" s="56"/>
      <c r="B4725" s="56"/>
      <c r="C4725" s="56"/>
      <c r="D4725" s="56"/>
      <c r="E4725" s="56"/>
      <c r="F4725" s="56"/>
      <c r="G4725" s="56"/>
      <c r="H4725" s="56"/>
      <c r="I4725" s="56"/>
      <c r="J4725" s="56"/>
      <c r="K4725" s="56"/>
      <c r="L4725" s="56"/>
      <c r="M4725" s="56" t="str">
        <f t="shared" si="148"/>
        <v>.</v>
      </c>
      <c r="N4725" s="54" t="str">
        <f t="shared" si="147"/>
        <v>^^^^^^^^</v>
      </c>
    </row>
    <row r="4726" spans="1:14" x14ac:dyDescent="0.25">
      <c r="A4726" s="56"/>
      <c r="B4726" s="56"/>
      <c r="C4726" s="56"/>
      <c r="D4726" s="56"/>
      <c r="E4726" s="56"/>
      <c r="F4726" s="56"/>
      <c r="G4726" s="56"/>
      <c r="H4726" s="56"/>
      <c r="I4726" s="56"/>
      <c r="J4726" s="56"/>
      <c r="K4726" s="56"/>
      <c r="L4726" s="56"/>
      <c r="M4726" s="56" t="str">
        <f t="shared" si="148"/>
        <v>.</v>
      </c>
      <c r="N4726" s="54" t="str">
        <f t="shared" si="147"/>
        <v>^^^^^^^^</v>
      </c>
    </row>
    <row r="4727" spans="1:14" x14ac:dyDescent="0.25">
      <c r="A4727" s="56"/>
      <c r="B4727" s="56"/>
      <c r="C4727" s="56"/>
      <c r="D4727" s="56"/>
      <c r="E4727" s="56"/>
      <c r="F4727" s="56"/>
      <c r="G4727" s="56"/>
      <c r="H4727" s="56"/>
      <c r="I4727" s="56"/>
      <c r="J4727" s="56"/>
      <c r="K4727" s="56"/>
      <c r="L4727" s="56"/>
      <c r="M4727" s="56" t="str">
        <f t="shared" si="148"/>
        <v>.</v>
      </c>
      <c r="N4727" s="54" t="str">
        <f t="shared" si="147"/>
        <v>^^^^^^^^</v>
      </c>
    </row>
    <row r="4728" spans="1:14" x14ac:dyDescent="0.25">
      <c r="A4728" s="56"/>
      <c r="B4728" s="56"/>
      <c r="C4728" s="56"/>
      <c r="D4728" s="56"/>
      <c r="E4728" s="56"/>
      <c r="F4728" s="56"/>
      <c r="G4728" s="56"/>
      <c r="H4728" s="56"/>
      <c r="I4728" s="56"/>
      <c r="J4728" s="56"/>
      <c r="K4728" s="56"/>
      <c r="L4728" s="56"/>
      <c r="M4728" s="56" t="str">
        <f t="shared" si="148"/>
        <v>.</v>
      </c>
      <c r="N4728" s="54" t="str">
        <f t="shared" si="147"/>
        <v>^^^^^^^^</v>
      </c>
    </row>
    <row r="4729" spans="1:14" x14ac:dyDescent="0.25">
      <c r="A4729" s="56"/>
      <c r="B4729" s="56"/>
      <c r="C4729" s="56"/>
      <c r="D4729" s="56"/>
      <c r="E4729" s="56"/>
      <c r="F4729" s="56"/>
      <c r="G4729" s="56"/>
      <c r="H4729" s="56"/>
      <c r="I4729" s="56"/>
      <c r="J4729" s="56"/>
      <c r="K4729" s="56"/>
      <c r="L4729" s="56"/>
      <c r="M4729" s="56" t="str">
        <f t="shared" si="148"/>
        <v>.</v>
      </c>
      <c r="N4729" s="54" t="str">
        <f t="shared" si="147"/>
        <v>^^^^^^^^</v>
      </c>
    </row>
    <row r="4730" spans="1:14" x14ac:dyDescent="0.25">
      <c r="A4730" s="56"/>
      <c r="B4730" s="56"/>
      <c r="C4730" s="56"/>
      <c r="D4730" s="56"/>
      <c r="E4730" s="56"/>
      <c r="F4730" s="56"/>
      <c r="G4730" s="56"/>
      <c r="H4730" s="56"/>
      <c r="I4730" s="56"/>
      <c r="J4730" s="56"/>
      <c r="K4730" s="56"/>
      <c r="L4730" s="56"/>
      <c r="M4730" s="56" t="str">
        <f t="shared" si="148"/>
        <v>.</v>
      </c>
      <c r="N4730" s="54" t="str">
        <f t="shared" si="147"/>
        <v>^^^^^^^^</v>
      </c>
    </row>
    <row r="4731" spans="1:14" x14ac:dyDescent="0.25">
      <c r="A4731" s="56"/>
      <c r="B4731" s="56"/>
      <c r="C4731" s="56"/>
      <c r="D4731" s="56"/>
      <c r="E4731" s="56"/>
      <c r="F4731" s="56"/>
      <c r="G4731" s="56"/>
      <c r="H4731" s="56"/>
      <c r="I4731" s="56"/>
      <c r="J4731" s="56"/>
      <c r="K4731" s="56"/>
      <c r="L4731" s="56"/>
      <c r="M4731" s="56" t="str">
        <f t="shared" si="148"/>
        <v>.</v>
      </c>
      <c r="N4731" s="54" t="str">
        <f t="shared" si="147"/>
        <v>^^^^^^^^</v>
      </c>
    </row>
    <row r="4732" spans="1:14" x14ac:dyDescent="0.25">
      <c r="A4732" s="56"/>
      <c r="B4732" s="56"/>
      <c r="C4732" s="56"/>
      <c r="D4732" s="56"/>
      <c r="E4732" s="56"/>
      <c r="F4732" s="56"/>
      <c r="G4732" s="56"/>
      <c r="H4732" s="56"/>
      <c r="I4732" s="56"/>
      <c r="J4732" s="56"/>
      <c r="K4732" s="56"/>
      <c r="L4732" s="56"/>
      <c r="M4732" s="56" t="str">
        <f t="shared" si="148"/>
        <v>.</v>
      </c>
      <c r="N4732" s="54" t="str">
        <f t="shared" si="147"/>
        <v>^^^^^^^^</v>
      </c>
    </row>
    <row r="4733" spans="1:14" x14ac:dyDescent="0.25">
      <c r="A4733" s="56"/>
      <c r="B4733" s="56"/>
      <c r="C4733" s="56"/>
      <c r="D4733" s="56"/>
      <c r="E4733" s="56"/>
      <c r="F4733" s="56"/>
      <c r="G4733" s="56"/>
      <c r="H4733" s="56"/>
      <c r="I4733" s="56"/>
      <c r="J4733" s="56"/>
      <c r="K4733" s="56"/>
      <c r="L4733" s="56"/>
      <c r="M4733" s="56" t="str">
        <f t="shared" si="148"/>
        <v>.</v>
      </c>
      <c r="N4733" s="54" t="str">
        <f t="shared" si="147"/>
        <v>^^^^^^^^</v>
      </c>
    </row>
    <row r="4734" spans="1:14" x14ac:dyDescent="0.25">
      <c r="A4734" s="56"/>
      <c r="B4734" s="56"/>
      <c r="C4734" s="56"/>
      <c r="D4734" s="56"/>
      <c r="E4734" s="56"/>
      <c r="F4734" s="56"/>
      <c r="G4734" s="56"/>
      <c r="H4734" s="56"/>
      <c r="I4734" s="56"/>
      <c r="J4734" s="56"/>
      <c r="K4734" s="56"/>
      <c r="L4734" s="56"/>
      <c r="M4734" s="56" t="str">
        <f t="shared" si="148"/>
        <v>.</v>
      </c>
      <c r="N4734" s="54" t="str">
        <f t="shared" si="147"/>
        <v>^^^^^^^^</v>
      </c>
    </row>
    <row r="4735" spans="1:14" x14ac:dyDescent="0.25">
      <c r="A4735" s="56"/>
      <c r="B4735" s="56"/>
      <c r="C4735" s="56"/>
      <c r="D4735" s="56"/>
      <c r="E4735" s="56"/>
      <c r="F4735" s="56"/>
      <c r="G4735" s="56"/>
      <c r="H4735" s="56"/>
      <c r="I4735" s="56"/>
      <c r="J4735" s="56"/>
      <c r="K4735" s="56"/>
      <c r="L4735" s="56"/>
      <c r="M4735" s="56" t="str">
        <f t="shared" si="148"/>
        <v>.</v>
      </c>
      <c r="N4735" s="54" t="str">
        <f t="shared" si="147"/>
        <v>^^^^^^^^</v>
      </c>
    </row>
    <row r="4736" spans="1:14" x14ac:dyDescent="0.25">
      <c r="A4736" s="56"/>
      <c r="B4736" s="56"/>
      <c r="C4736" s="56"/>
      <c r="D4736" s="56"/>
      <c r="E4736" s="56"/>
      <c r="F4736" s="56"/>
      <c r="G4736" s="56"/>
      <c r="H4736" s="56"/>
      <c r="I4736" s="56"/>
      <c r="J4736" s="56"/>
      <c r="K4736" s="56"/>
      <c r="L4736" s="56"/>
      <c r="M4736" s="56" t="str">
        <f t="shared" si="148"/>
        <v>.</v>
      </c>
      <c r="N4736" s="54" t="str">
        <f t="shared" si="147"/>
        <v>^^^^^^^^</v>
      </c>
    </row>
    <row r="4737" spans="1:14" x14ac:dyDescent="0.25">
      <c r="A4737" s="56"/>
      <c r="B4737" s="56"/>
      <c r="C4737" s="56"/>
      <c r="D4737" s="56"/>
      <c r="E4737" s="56"/>
      <c r="F4737" s="56"/>
      <c r="G4737" s="56"/>
      <c r="H4737" s="56"/>
      <c r="I4737" s="56"/>
      <c r="J4737" s="56"/>
      <c r="K4737" s="56"/>
      <c r="L4737" s="56"/>
      <c r="M4737" s="56" t="str">
        <f t="shared" si="148"/>
        <v>.</v>
      </c>
      <c r="N4737" s="54" t="str">
        <f t="shared" si="147"/>
        <v>^^^^^^^^</v>
      </c>
    </row>
    <row r="4738" spans="1:14" x14ac:dyDescent="0.25">
      <c r="A4738" s="56"/>
      <c r="B4738" s="56"/>
      <c r="C4738" s="56"/>
      <c r="D4738" s="56"/>
      <c r="E4738" s="56"/>
      <c r="F4738" s="56"/>
      <c r="G4738" s="56"/>
      <c r="H4738" s="56"/>
      <c r="I4738" s="56"/>
      <c r="J4738" s="56"/>
      <c r="K4738" s="56"/>
      <c r="L4738" s="56"/>
      <c r="M4738" s="56" t="str">
        <f t="shared" si="148"/>
        <v>.</v>
      </c>
      <c r="N4738" s="54" t="str">
        <f t="shared" si="147"/>
        <v>^^^^^^^^</v>
      </c>
    </row>
    <row r="4739" spans="1:14" x14ac:dyDescent="0.25">
      <c r="A4739" s="56"/>
      <c r="B4739" s="56"/>
      <c r="C4739" s="56"/>
      <c r="D4739" s="56"/>
      <c r="E4739" s="56"/>
      <c r="F4739" s="56"/>
      <c r="G4739" s="56"/>
      <c r="H4739" s="56"/>
      <c r="I4739" s="56"/>
      <c r="J4739" s="56"/>
      <c r="K4739" s="56"/>
      <c r="L4739" s="56"/>
      <c r="M4739" s="56" t="str">
        <f t="shared" si="148"/>
        <v>.</v>
      </c>
      <c r="N4739" s="54" t="str">
        <f t="shared" ref="N4739:N4802" si="149">SUBSTITUTE(CONCATENATE(C4739,"^",D4739,"^",E4739,"^",F4739,"^",G4739,"^",I4739,"^",J4739,"^",K4739,"^",TRIM(L4739)),"~","-")</f>
        <v>^^^^^^^^</v>
      </c>
    </row>
    <row r="4740" spans="1:14" x14ac:dyDescent="0.25">
      <c r="A4740" s="56"/>
      <c r="B4740" s="56"/>
      <c r="C4740" s="56"/>
      <c r="D4740" s="56"/>
      <c r="E4740" s="56"/>
      <c r="F4740" s="56"/>
      <c r="G4740" s="56"/>
      <c r="H4740" s="56"/>
      <c r="I4740" s="56"/>
      <c r="J4740" s="56"/>
      <c r="K4740" s="56"/>
      <c r="L4740" s="56"/>
      <c r="M4740" s="56" t="str">
        <f t="shared" si="148"/>
        <v>.</v>
      </c>
      <c r="N4740" s="54" t="str">
        <f t="shared" si="149"/>
        <v>^^^^^^^^</v>
      </c>
    </row>
    <row r="4741" spans="1:14" x14ac:dyDescent="0.25">
      <c r="A4741" s="56"/>
      <c r="B4741" s="56"/>
      <c r="C4741" s="56"/>
      <c r="D4741" s="56"/>
      <c r="E4741" s="56"/>
      <c r="F4741" s="56"/>
      <c r="G4741" s="56"/>
      <c r="H4741" s="56"/>
      <c r="I4741" s="56"/>
      <c r="J4741" s="56"/>
      <c r="K4741" s="56"/>
      <c r="L4741" s="56"/>
      <c r="M4741" s="56" t="str">
        <f t="shared" si="148"/>
        <v>.</v>
      </c>
      <c r="N4741" s="54" t="str">
        <f t="shared" si="149"/>
        <v>^^^^^^^^</v>
      </c>
    </row>
    <row r="4742" spans="1:14" x14ac:dyDescent="0.25">
      <c r="A4742" s="56"/>
      <c r="B4742" s="56"/>
      <c r="C4742" s="56"/>
      <c r="D4742" s="56"/>
      <c r="E4742" s="56"/>
      <c r="F4742" s="56"/>
      <c r="G4742" s="56"/>
      <c r="H4742" s="56"/>
      <c r="I4742" s="56"/>
      <c r="J4742" s="56"/>
      <c r="K4742" s="56"/>
      <c r="L4742" s="56"/>
      <c r="M4742" s="56" t="str">
        <f t="shared" si="148"/>
        <v>.</v>
      </c>
      <c r="N4742" s="54" t="str">
        <f t="shared" si="149"/>
        <v>^^^^^^^^</v>
      </c>
    </row>
    <row r="4743" spans="1:14" x14ac:dyDescent="0.25">
      <c r="A4743" s="56"/>
      <c r="B4743" s="56"/>
      <c r="C4743" s="56"/>
      <c r="D4743" s="56"/>
      <c r="E4743" s="56"/>
      <c r="F4743" s="56"/>
      <c r="G4743" s="56"/>
      <c r="H4743" s="56"/>
      <c r="I4743" s="56"/>
      <c r="J4743" s="56"/>
      <c r="K4743" s="56"/>
      <c r="L4743" s="56"/>
      <c r="M4743" s="56" t="str">
        <f t="shared" si="148"/>
        <v>.</v>
      </c>
      <c r="N4743" s="54" t="str">
        <f t="shared" si="149"/>
        <v>^^^^^^^^</v>
      </c>
    </row>
    <row r="4744" spans="1:14" x14ac:dyDescent="0.25">
      <c r="A4744" s="56"/>
      <c r="B4744" s="56"/>
      <c r="C4744" s="56"/>
      <c r="D4744" s="56"/>
      <c r="E4744" s="56"/>
      <c r="F4744" s="56"/>
      <c r="G4744" s="56"/>
      <c r="H4744" s="56"/>
      <c r="I4744" s="56"/>
      <c r="J4744" s="56"/>
      <c r="K4744" s="56"/>
      <c r="L4744" s="56"/>
      <c r="M4744" s="56" t="str">
        <f t="shared" si="148"/>
        <v>.</v>
      </c>
      <c r="N4744" s="54" t="str">
        <f t="shared" si="149"/>
        <v>^^^^^^^^</v>
      </c>
    </row>
    <row r="4745" spans="1:14" x14ac:dyDescent="0.25">
      <c r="A4745" s="56"/>
      <c r="B4745" s="56"/>
      <c r="C4745" s="56"/>
      <c r="D4745" s="56"/>
      <c r="E4745" s="56"/>
      <c r="F4745" s="56"/>
      <c r="G4745" s="56"/>
      <c r="H4745" s="56"/>
      <c r="I4745" s="56"/>
      <c r="J4745" s="56"/>
      <c r="K4745" s="56"/>
      <c r="L4745" s="56"/>
      <c r="M4745" s="56" t="str">
        <f t="shared" si="148"/>
        <v>.</v>
      </c>
      <c r="N4745" s="54" t="str">
        <f t="shared" si="149"/>
        <v>^^^^^^^^</v>
      </c>
    </row>
    <row r="4746" spans="1:14" x14ac:dyDescent="0.25">
      <c r="A4746" s="56"/>
      <c r="B4746" s="56"/>
      <c r="C4746" s="56"/>
      <c r="D4746" s="56"/>
      <c r="E4746" s="56"/>
      <c r="F4746" s="56"/>
      <c r="G4746" s="56"/>
      <c r="H4746" s="56"/>
      <c r="I4746" s="56"/>
      <c r="J4746" s="56"/>
      <c r="K4746" s="56"/>
      <c r="L4746" s="56"/>
      <c r="M4746" s="56" t="str">
        <f t="shared" si="148"/>
        <v>.</v>
      </c>
      <c r="N4746" s="54" t="str">
        <f t="shared" si="149"/>
        <v>^^^^^^^^</v>
      </c>
    </row>
    <row r="4747" spans="1:14" x14ac:dyDescent="0.25">
      <c r="A4747" s="56"/>
      <c r="B4747" s="56"/>
      <c r="C4747" s="56"/>
      <c r="D4747" s="56"/>
      <c r="E4747" s="56"/>
      <c r="F4747" s="56"/>
      <c r="G4747" s="56"/>
      <c r="H4747" s="56"/>
      <c r="I4747" s="56"/>
      <c r="J4747" s="56"/>
      <c r="K4747" s="56"/>
      <c r="L4747" s="56"/>
      <c r="M4747" s="56" t="str">
        <f t="shared" si="148"/>
        <v>.</v>
      </c>
      <c r="N4747" s="54" t="str">
        <f t="shared" si="149"/>
        <v>^^^^^^^^</v>
      </c>
    </row>
    <row r="4748" spans="1:14" x14ac:dyDescent="0.25">
      <c r="A4748" s="56"/>
      <c r="B4748" s="56"/>
      <c r="C4748" s="56"/>
      <c r="D4748" s="56"/>
      <c r="E4748" s="56"/>
      <c r="F4748" s="56"/>
      <c r="G4748" s="56"/>
      <c r="H4748" s="56"/>
      <c r="I4748" s="56"/>
      <c r="J4748" s="56"/>
      <c r="K4748" s="56"/>
      <c r="L4748" s="56"/>
      <c r="M4748" s="56" t="str">
        <f t="shared" si="148"/>
        <v>.</v>
      </c>
      <c r="N4748" s="54" t="str">
        <f t="shared" si="149"/>
        <v>^^^^^^^^</v>
      </c>
    </row>
    <row r="4749" spans="1:14" x14ac:dyDescent="0.25">
      <c r="A4749" s="56"/>
      <c r="B4749" s="56"/>
      <c r="C4749" s="56"/>
      <c r="D4749" s="56"/>
      <c r="E4749" s="56"/>
      <c r="F4749" s="56"/>
      <c r="G4749" s="56"/>
      <c r="H4749" s="56"/>
      <c r="I4749" s="56"/>
      <c r="J4749" s="56"/>
      <c r="K4749" s="56"/>
      <c r="L4749" s="56"/>
      <c r="M4749" s="56" t="str">
        <f t="shared" si="148"/>
        <v>.</v>
      </c>
      <c r="N4749" s="54" t="str">
        <f t="shared" si="149"/>
        <v>^^^^^^^^</v>
      </c>
    </row>
    <row r="4750" spans="1:14" x14ac:dyDescent="0.25">
      <c r="A4750" s="56"/>
      <c r="B4750" s="56"/>
      <c r="C4750" s="56"/>
      <c r="D4750" s="56"/>
      <c r="E4750" s="56"/>
      <c r="F4750" s="56"/>
      <c r="G4750" s="56"/>
      <c r="H4750" s="56"/>
      <c r="I4750" s="56"/>
      <c r="J4750" s="56"/>
      <c r="K4750" s="56"/>
      <c r="L4750" s="56"/>
      <c r="M4750" s="56" t="str">
        <f t="shared" si="148"/>
        <v>.</v>
      </c>
      <c r="N4750" s="54" t="str">
        <f t="shared" si="149"/>
        <v>^^^^^^^^</v>
      </c>
    </row>
    <row r="4751" spans="1:14" x14ac:dyDescent="0.25">
      <c r="A4751" s="56"/>
      <c r="B4751" s="56"/>
      <c r="C4751" s="56"/>
      <c r="D4751" s="56"/>
      <c r="E4751" s="56"/>
      <c r="F4751" s="56"/>
      <c r="G4751" s="56"/>
      <c r="H4751" s="56"/>
      <c r="I4751" s="56"/>
      <c r="J4751" s="56"/>
      <c r="K4751" s="56"/>
      <c r="L4751" s="56"/>
      <c r="M4751" s="56" t="str">
        <f t="shared" si="148"/>
        <v>.</v>
      </c>
      <c r="N4751" s="54" t="str">
        <f t="shared" si="149"/>
        <v>^^^^^^^^</v>
      </c>
    </row>
    <row r="4752" spans="1:14" x14ac:dyDescent="0.25">
      <c r="A4752" s="56"/>
      <c r="B4752" s="56"/>
      <c r="C4752" s="56"/>
      <c r="D4752" s="56"/>
      <c r="E4752" s="56"/>
      <c r="F4752" s="56"/>
      <c r="G4752" s="56"/>
      <c r="H4752" s="56"/>
      <c r="I4752" s="56"/>
      <c r="J4752" s="56"/>
      <c r="K4752" s="56"/>
      <c r="L4752" s="56"/>
      <c r="M4752" s="56" t="str">
        <f t="shared" si="148"/>
        <v>.</v>
      </c>
      <c r="N4752" s="54" t="str">
        <f t="shared" si="149"/>
        <v>^^^^^^^^</v>
      </c>
    </row>
    <row r="4753" spans="1:14" x14ac:dyDescent="0.25">
      <c r="A4753" s="56"/>
      <c r="B4753" s="56"/>
      <c r="C4753" s="56"/>
      <c r="D4753" s="56"/>
      <c r="E4753" s="56"/>
      <c r="F4753" s="56"/>
      <c r="G4753" s="56"/>
      <c r="H4753" s="56"/>
      <c r="I4753" s="56"/>
      <c r="J4753" s="56"/>
      <c r="K4753" s="56"/>
      <c r="L4753" s="56"/>
      <c r="M4753" s="56" t="str">
        <f t="shared" si="148"/>
        <v>.</v>
      </c>
      <c r="N4753" s="54" t="str">
        <f t="shared" si="149"/>
        <v>^^^^^^^^</v>
      </c>
    </row>
    <row r="4754" spans="1:14" x14ac:dyDescent="0.25">
      <c r="A4754" s="56"/>
      <c r="B4754" s="56"/>
      <c r="C4754" s="56"/>
      <c r="D4754" s="56"/>
      <c r="E4754" s="56"/>
      <c r="F4754" s="56"/>
      <c r="G4754" s="56"/>
      <c r="H4754" s="56"/>
      <c r="I4754" s="56"/>
      <c r="J4754" s="56"/>
      <c r="K4754" s="56"/>
      <c r="L4754" s="56"/>
      <c r="M4754" s="56" t="str">
        <f t="shared" si="148"/>
        <v>.</v>
      </c>
      <c r="N4754" s="54" t="str">
        <f t="shared" si="149"/>
        <v>^^^^^^^^</v>
      </c>
    </row>
    <row r="4755" spans="1:14" x14ac:dyDescent="0.25">
      <c r="A4755" s="56"/>
      <c r="B4755" s="56"/>
      <c r="C4755" s="56"/>
      <c r="D4755" s="56"/>
      <c r="E4755" s="56"/>
      <c r="F4755" s="56"/>
      <c r="G4755" s="56"/>
      <c r="H4755" s="56"/>
      <c r="I4755" s="56"/>
      <c r="J4755" s="56"/>
      <c r="K4755" s="56"/>
      <c r="L4755" s="56"/>
      <c r="M4755" s="56" t="str">
        <f t="shared" si="148"/>
        <v>.</v>
      </c>
      <c r="N4755" s="54" t="str">
        <f t="shared" si="149"/>
        <v>^^^^^^^^</v>
      </c>
    </row>
    <row r="4756" spans="1:14" x14ac:dyDescent="0.25">
      <c r="A4756" s="56"/>
      <c r="B4756" s="56"/>
      <c r="C4756" s="56"/>
      <c r="D4756" s="56"/>
      <c r="E4756" s="56"/>
      <c r="F4756" s="56"/>
      <c r="G4756" s="56"/>
      <c r="H4756" s="56"/>
      <c r="I4756" s="56"/>
      <c r="J4756" s="56"/>
      <c r="K4756" s="56"/>
      <c r="L4756" s="56"/>
      <c r="M4756" s="56" t="str">
        <f t="shared" si="148"/>
        <v>.</v>
      </c>
      <c r="N4756" s="54" t="str">
        <f t="shared" si="149"/>
        <v>^^^^^^^^</v>
      </c>
    </row>
    <row r="4757" spans="1:14" x14ac:dyDescent="0.25">
      <c r="A4757" s="56"/>
      <c r="B4757" s="56"/>
      <c r="C4757" s="56"/>
      <c r="D4757" s="56"/>
      <c r="E4757" s="56"/>
      <c r="F4757" s="56"/>
      <c r="G4757" s="56"/>
      <c r="H4757" s="56"/>
      <c r="I4757" s="56"/>
      <c r="J4757" s="56"/>
      <c r="K4757" s="56"/>
      <c r="L4757" s="56"/>
      <c r="M4757" s="56" t="str">
        <f t="shared" si="148"/>
        <v>.</v>
      </c>
      <c r="N4757" s="54" t="str">
        <f t="shared" si="149"/>
        <v>^^^^^^^^</v>
      </c>
    </row>
    <row r="4758" spans="1:14" x14ac:dyDescent="0.25">
      <c r="A4758" s="56"/>
      <c r="B4758" s="56"/>
      <c r="C4758" s="56"/>
      <c r="D4758" s="56"/>
      <c r="E4758" s="56"/>
      <c r="F4758" s="56"/>
      <c r="G4758" s="56"/>
      <c r="H4758" s="56"/>
      <c r="I4758" s="56"/>
      <c r="J4758" s="56"/>
      <c r="K4758" s="56"/>
      <c r="L4758" s="56"/>
      <c r="M4758" s="56" t="str">
        <f t="shared" si="148"/>
        <v>.</v>
      </c>
      <c r="N4758" s="54" t="str">
        <f t="shared" si="149"/>
        <v>^^^^^^^^</v>
      </c>
    </row>
    <row r="4759" spans="1:14" x14ac:dyDescent="0.25">
      <c r="A4759" s="56"/>
      <c r="B4759" s="56"/>
      <c r="C4759" s="56"/>
      <c r="D4759" s="56"/>
      <c r="E4759" s="56"/>
      <c r="F4759" s="56"/>
      <c r="G4759" s="56"/>
      <c r="H4759" s="56"/>
      <c r="I4759" s="56"/>
      <c r="J4759" s="56"/>
      <c r="K4759" s="56"/>
      <c r="L4759" s="56"/>
      <c r="M4759" s="56" t="str">
        <f t="shared" si="148"/>
        <v>.</v>
      </c>
      <c r="N4759" s="54" t="str">
        <f t="shared" si="149"/>
        <v>^^^^^^^^</v>
      </c>
    </row>
    <row r="4760" spans="1:14" x14ac:dyDescent="0.25">
      <c r="A4760" s="56"/>
      <c r="B4760" s="56"/>
      <c r="C4760" s="56"/>
      <c r="D4760" s="56"/>
      <c r="E4760" s="56"/>
      <c r="F4760" s="56"/>
      <c r="G4760" s="56"/>
      <c r="H4760" s="56"/>
      <c r="I4760" s="56"/>
      <c r="J4760" s="56"/>
      <c r="K4760" s="56"/>
      <c r="L4760" s="56"/>
      <c r="M4760" s="56" t="str">
        <f t="shared" si="148"/>
        <v>.</v>
      </c>
      <c r="N4760" s="54" t="str">
        <f t="shared" si="149"/>
        <v>^^^^^^^^</v>
      </c>
    </row>
    <row r="4761" spans="1:14" x14ac:dyDescent="0.25">
      <c r="A4761" s="56"/>
      <c r="B4761" s="56"/>
      <c r="C4761" s="56"/>
      <c r="D4761" s="56"/>
      <c r="E4761" s="56"/>
      <c r="F4761" s="56"/>
      <c r="G4761" s="56"/>
      <c r="H4761" s="56"/>
      <c r="I4761" s="56"/>
      <c r="J4761" s="56"/>
      <c r="K4761" s="56"/>
      <c r="L4761" s="56"/>
      <c r="M4761" s="56" t="str">
        <f t="shared" si="148"/>
        <v>.</v>
      </c>
      <c r="N4761" s="54" t="str">
        <f t="shared" si="149"/>
        <v>^^^^^^^^</v>
      </c>
    </row>
    <row r="4762" spans="1:14" x14ac:dyDescent="0.25">
      <c r="A4762" s="56"/>
      <c r="B4762" s="56"/>
      <c r="C4762" s="56"/>
      <c r="D4762" s="56"/>
      <c r="E4762" s="56"/>
      <c r="F4762" s="56"/>
      <c r="G4762" s="56"/>
      <c r="H4762" s="56"/>
      <c r="I4762" s="56"/>
      <c r="J4762" s="56"/>
      <c r="K4762" s="56"/>
      <c r="L4762" s="56"/>
      <c r="M4762" s="56" t="str">
        <f t="shared" si="148"/>
        <v>.</v>
      </c>
      <c r="N4762" s="54" t="str">
        <f t="shared" si="149"/>
        <v>^^^^^^^^</v>
      </c>
    </row>
    <row r="4763" spans="1:14" x14ac:dyDescent="0.25">
      <c r="A4763" s="56"/>
      <c r="B4763" s="56"/>
      <c r="C4763" s="56"/>
      <c r="D4763" s="56"/>
      <c r="E4763" s="56"/>
      <c r="F4763" s="56"/>
      <c r="G4763" s="56"/>
      <c r="H4763" s="56"/>
      <c r="I4763" s="56"/>
      <c r="J4763" s="56"/>
      <c r="K4763" s="56"/>
      <c r="L4763" s="56"/>
      <c r="M4763" s="56" t="str">
        <f t="shared" si="148"/>
        <v>.</v>
      </c>
      <c r="N4763" s="54" t="str">
        <f t="shared" si="149"/>
        <v>^^^^^^^^</v>
      </c>
    </row>
    <row r="4764" spans="1:14" x14ac:dyDescent="0.25">
      <c r="A4764" s="56"/>
      <c r="B4764" s="56"/>
      <c r="C4764" s="56"/>
      <c r="D4764" s="56"/>
      <c r="E4764" s="56"/>
      <c r="F4764" s="56"/>
      <c r="G4764" s="56"/>
      <c r="H4764" s="56"/>
      <c r="I4764" s="56"/>
      <c r="J4764" s="56"/>
      <c r="K4764" s="56"/>
      <c r="L4764" s="56"/>
      <c r="M4764" s="56" t="str">
        <f t="shared" si="148"/>
        <v>.</v>
      </c>
      <c r="N4764" s="54" t="str">
        <f t="shared" si="149"/>
        <v>^^^^^^^^</v>
      </c>
    </row>
    <row r="4765" spans="1:14" x14ac:dyDescent="0.25">
      <c r="A4765" s="56"/>
      <c r="B4765" s="56"/>
      <c r="C4765" s="56"/>
      <c r="D4765" s="56"/>
      <c r="E4765" s="56"/>
      <c r="F4765" s="56"/>
      <c r="G4765" s="56"/>
      <c r="H4765" s="56"/>
      <c r="I4765" s="56"/>
      <c r="J4765" s="56"/>
      <c r="K4765" s="56"/>
      <c r="L4765" s="56"/>
      <c r="M4765" s="56" t="str">
        <f t="shared" si="148"/>
        <v>.</v>
      </c>
      <c r="N4765" s="54" t="str">
        <f t="shared" si="149"/>
        <v>^^^^^^^^</v>
      </c>
    </row>
    <row r="4766" spans="1:14" x14ac:dyDescent="0.25">
      <c r="A4766" s="56"/>
      <c r="B4766" s="56"/>
      <c r="C4766" s="56"/>
      <c r="D4766" s="56"/>
      <c r="E4766" s="56"/>
      <c r="F4766" s="56"/>
      <c r="G4766" s="56"/>
      <c r="H4766" s="56"/>
      <c r="I4766" s="56"/>
      <c r="J4766" s="56"/>
      <c r="K4766" s="56"/>
      <c r="L4766" s="56"/>
      <c r="M4766" s="56" t="str">
        <f t="shared" si="148"/>
        <v>.</v>
      </c>
      <c r="N4766" s="54" t="str">
        <f t="shared" si="149"/>
        <v>^^^^^^^^</v>
      </c>
    </row>
    <row r="4767" spans="1:14" x14ac:dyDescent="0.25">
      <c r="A4767" s="56"/>
      <c r="B4767" s="56"/>
      <c r="C4767" s="56"/>
      <c r="D4767" s="56"/>
      <c r="E4767" s="56"/>
      <c r="F4767" s="56"/>
      <c r="G4767" s="56"/>
      <c r="H4767" s="56"/>
      <c r="I4767" s="56"/>
      <c r="J4767" s="56"/>
      <c r="K4767" s="56"/>
      <c r="L4767" s="56"/>
      <c r="M4767" s="56" t="str">
        <f t="shared" si="148"/>
        <v>.</v>
      </c>
      <c r="N4767" s="54" t="str">
        <f t="shared" si="149"/>
        <v>^^^^^^^^</v>
      </c>
    </row>
    <row r="4768" spans="1:14" x14ac:dyDescent="0.25">
      <c r="A4768" s="56"/>
      <c r="B4768" s="56"/>
      <c r="C4768" s="56"/>
      <c r="D4768" s="56"/>
      <c r="E4768" s="56"/>
      <c r="F4768" s="56"/>
      <c r="G4768" s="56"/>
      <c r="H4768" s="56"/>
      <c r="I4768" s="56"/>
      <c r="J4768" s="56"/>
      <c r="K4768" s="56"/>
      <c r="L4768" s="56"/>
      <c r="M4768" s="56" t="str">
        <f t="shared" si="148"/>
        <v>.</v>
      </c>
      <c r="N4768" s="54" t="str">
        <f t="shared" si="149"/>
        <v>^^^^^^^^</v>
      </c>
    </row>
    <row r="4769" spans="1:14" x14ac:dyDescent="0.25">
      <c r="A4769" s="56"/>
      <c r="B4769" s="56"/>
      <c r="C4769" s="56"/>
      <c r="D4769" s="56"/>
      <c r="E4769" s="56"/>
      <c r="F4769" s="56"/>
      <c r="G4769" s="56"/>
      <c r="H4769" s="56"/>
      <c r="I4769" s="56"/>
      <c r="J4769" s="56"/>
      <c r="K4769" s="56"/>
      <c r="L4769" s="56"/>
      <c r="M4769" s="56" t="str">
        <f t="shared" si="148"/>
        <v>.</v>
      </c>
      <c r="N4769" s="54" t="str">
        <f t="shared" si="149"/>
        <v>^^^^^^^^</v>
      </c>
    </row>
    <row r="4770" spans="1:14" x14ac:dyDescent="0.25">
      <c r="A4770" s="56"/>
      <c r="B4770" s="56"/>
      <c r="C4770" s="56"/>
      <c r="D4770" s="56"/>
      <c r="E4770" s="56"/>
      <c r="F4770" s="56"/>
      <c r="G4770" s="56"/>
      <c r="H4770" s="56"/>
      <c r="I4770" s="56"/>
      <c r="J4770" s="56"/>
      <c r="K4770" s="56"/>
      <c r="L4770" s="56"/>
      <c r="M4770" s="56" t="str">
        <f t="shared" si="148"/>
        <v>.</v>
      </c>
      <c r="N4770" s="54" t="str">
        <f t="shared" si="149"/>
        <v>^^^^^^^^</v>
      </c>
    </row>
    <row r="4771" spans="1:14" x14ac:dyDescent="0.25">
      <c r="A4771" s="56"/>
      <c r="B4771" s="56"/>
      <c r="C4771" s="56"/>
      <c r="D4771" s="56"/>
      <c r="E4771" s="56"/>
      <c r="F4771" s="56"/>
      <c r="G4771" s="56"/>
      <c r="H4771" s="56"/>
      <c r="I4771" s="56"/>
      <c r="J4771" s="56"/>
      <c r="K4771" s="56"/>
      <c r="L4771" s="56"/>
      <c r="M4771" s="56" t="str">
        <f t="shared" si="148"/>
        <v>.</v>
      </c>
      <c r="N4771" s="54" t="str">
        <f t="shared" si="149"/>
        <v>^^^^^^^^</v>
      </c>
    </row>
    <row r="4772" spans="1:14" x14ac:dyDescent="0.25">
      <c r="A4772" s="56"/>
      <c r="B4772" s="56"/>
      <c r="C4772" s="56"/>
      <c r="D4772" s="56"/>
      <c r="E4772" s="56"/>
      <c r="F4772" s="56"/>
      <c r="G4772" s="56"/>
      <c r="H4772" s="56"/>
      <c r="I4772" s="56"/>
      <c r="J4772" s="56"/>
      <c r="K4772" s="56"/>
      <c r="L4772" s="56"/>
      <c r="M4772" s="56" t="str">
        <f t="shared" si="148"/>
        <v>.</v>
      </c>
      <c r="N4772" s="54" t="str">
        <f t="shared" si="149"/>
        <v>^^^^^^^^</v>
      </c>
    </row>
    <row r="4773" spans="1:14" x14ac:dyDescent="0.25">
      <c r="A4773" s="56"/>
      <c r="B4773" s="56"/>
      <c r="C4773" s="56"/>
      <c r="D4773" s="56"/>
      <c r="E4773" s="56"/>
      <c r="F4773" s="56"/>
      <c r="G4773" s="56"/>
      <c r="H4773" s="56"/>
      <c r="I4773" s="56"/>
      <c r="J4773" s="56"/>
      <c r="K4773" s="56"/>
      <c r="L4773" s="56"/>
      <c r="M4773" s="56" t="str">
        <f t="shared" si="148"/>
        <v>.</v>
      </c>
      <c r="N4773" s="54" t="str">
        <f t="shared" si="149"/>
        <v>^^^^^^^^</v>
      </c>
    </row>
    <row r="4774" spans="1:14" x14ac:dyDescent="0.25">
      <c r="A4774" s="56"/>
      <c r="B4774" s="56"/>
      <c r="C4774" s="56"/>
      <c r="D4774" s="56"/>
      <c r="E4774" s="56"/>
      <c r="F4774" s="56"/>
      <c r="G4774" s="56"/>
      <c r="H4774" s="56"/>
      <c r="I4774" s="56"/>
      <c r="J4774" s="56"/>
      <c r="K4774" s="56"/>
      <c r="L4774" s="56"/>
      <c r="M4774" s="56" t="str">
        <f t="shared" si="148"/>
        <v>.</v>
      </c>
      <c r="N4774" s="54" t="str">
        <f t="shared" si="149"/>
        <v>^^^^^^^^</v>
      </c>
    </row>
    <row r="4775" spans="1:14" x14ac:dyDescent="0.25">
      <c r="A4775" s="56"/>
      <c r="B4775" s="56"/>
      <c r="C4775" s="56"/>
      <c r="D4775" s="56"/>
      <c r="E4775" s="56"/>
      <c r="F4775" s="56"/>
      <c r="G4775" s="56"/>
      <c r="H4775" s="56"/>
      <c r="I4775" s="56"/>
      <c r="J4775" s="56"/>
      <c r="K4775" s="56"/>
      <c r="L4775" s="56"/>
      <c r="M4775" s="56" t="str">
        <f t="shared" si="148"/>
        <v>.</v>
      </c>
      <c r="N4775" s="54" t="str">
        <f t="shared" si="149"/>
        <v>^^^^^^^^</v>
      </c>
    </row>
    <row r="4776" spans="1:14" x14ac:dyDescent="0.25">
      <c r="A4776" s="56"/>
      <c r="B4776" s="56"/>
      <c r="C4776" s="56"/>
      <c r="D4776" s="56"/>
      <c r="E4776" s="56"/>
      <c r="F4776" s="56"/>
      <c r="G4776" s="56"/>
      <c r="H4776" s="56"/>
      <c r="I4776" s="56"/>
      <c r="J4776" s="56"/>
      <c r="K4776" s="56"/>
      <c r="L4776" s="56"/>
      <c r="M4776" s="56" t="str">
        <f t="shared" si="148"/>
        <v>.</v>
      </c>
      <c r="N4776" s="54" t="str">
        <f t="shared" si="149"/>
        <v>^^^^^^^^</v>
      </c>
    </row>
    <row r="4777" spans="1:14" x14ac:dyDescent="0.25">
      <c r="A4777" s="56"/>
      <c r="B4777" s="56"/>
      <c r="C4777" s="56"/>
      <c r="D4777" s="56"/>
      <c r="E4777" s="56"/>
      <c r="F4777" s="56"/>
      <c r="G4777" s="56"/>
      <c r="H4777" s="56"/>
      <c r="I4777" s="56"/>
      <c r="J4777" s="56"/>
      <c r="K4777" s="56"/>
      <c r="L4777" s="56"/>
      <c r="M4777" s="56" t="str">
        <f t="shared" si="148"/>
        <v>.</v>
      </c>
      <c r="N4777" s="54" t="str">
        <f t="shared" si="149"/>
        <v>^^^^^^^^</v>
      </c>
    </row>
    <row r="4778" spans="1:14" x14ac:dyDescent="0.25">
      <c r="A4778" s="56"/>
      <c r="B4778" s="56"/>
      <c r="C4778" s="56"/>
      <c r="D4778" s="56"/>
      <c r="E4778" s="56"/>
      <c r="F4778" s="56"/>
      <c r="G4778" s="56"/>
      <c r="H4778" s="56"/>
      <c r="I4778" s="56"/>
      <c r="J4778" s="56"/>
      <c r="K4778" s="56"/>
      <c r="L4778" s="56"/>
      <c r="M4778" s="56" t="str">
        <f t="shared" si="148"/>
        <v>.</v>
      </c>
      <c r="N4778" s="54" t="str">
        <f t="shared" si="149"/>
        <v>^^^^^^^^</v>
      </c>
    </row>
    <row r="4779" spans="1:14" x14ac:dyDescent="0.25">
      <c r="A4779" s="56"/>
      <c r="B4779" s="56"/>
      <c r="C4779" s="56"/>
      <c r="D4779" s="56"/>
      <c r="E4779" s="56"/>
      <c r="F4779" s="56"/>
      <c r="G4779" s="56"/>
      <c r="H4779" s="56"/>
      <c r="I4779" s="56"/>
      <c r="J4779" s="56"/>
      <c r="K4779" s="56"/>
      <c r="L4779" s="56"/>
      <c r="M4779" s="56" t="str">
        <f t="shared" si="148"/>
        <v>.</v>
      </c>
      <c r="N4779" s="54" t="str">
        <f t="shared" si="149"/>
        <v>^^^^^^^^</v>
      </c>
    </row>
    <row r="4780" spans="1:14" x14ac:dyDescent="0.25">
      <c r="A4780" s="56"/>
      <c r="B4780" s="56"/>
      <c r="C4780" s="56"/>
      <c r="D4780" s="56"/>
      <c r="E4780" s="56"/>
      <c r="F4780" s="56"/>
      <c r="G4780" s="56"/>
      <c r="H4780" s="56"/>
      <c r="I4780" s="56"/>
      <c r="J4780" s="56"/>
      <c r="K4780" s="56"/>
      <c r="L4780" s="56"/>
      <c r="M4780" s="56" t="str">
        <f t="shared" si="148"/>
        <v>.</v>
      </c>
      <c r="N4780" s="54" t="str">
        <f t="shared" si="149"/>
        <v>^^^^^^^^</v>
      </c>
    </row>
    <row r="4781" spans="1:14" x14ac:dyDescent="0.25">
      <c r="A4781" s="56"/>
      <c r="B4781" s="56"/>
      <c r="C4781" s="56"/>
      <c r="D4781" s="56"/>
      <c r="E4781" s="56"/>
      <c r="F4781" s="56"/>
      <c r="G4781" s="56"/>
      <c r="H4781" s="56"/>
      <c r="I4781" s="56"/>
      <c r="J4781" s="56"/>
      <c r="K4781" s="56"/>
      <c r="L4781" s="56"/>
      <c r="M4781" s="56" t="str">
        <f t="shared" si="148"/>
        <v>.</v>
      </c>
      <c r="N4781" s="54" t="str">
        <f t="shared" si="149"/>
        <v>^^^^^^^^</v>
      </c>
    </row>
    <row r="4782" spans="1:14" x14ac:dyDescent="0.25">
      <c r="A4782" s="56"/>
      <c r="B4782" s="56"/>
      <c r="C4782" s="56"/>
      <c r="D4782" s="56"/>
      <c r="E4782" s="56"/>
      <c r="F4782" s="56"/>
      <c r="G4782" s="56"/>
      <c r="H4782" s="56"/>
      <c r="I4782" s="56"/>
      <c r="J4782" s="56"/>
      <c r="K4782" s="56"/>
      <c r="L4782" s="56"/>
      <c r="M4782" s="56" t="str">
        <f t="shared" si="148"/>
        <v>.</v>
      </c>
      <c r="N4782" s="54" t="str">
        <f t="shared" si="149"/>
        <v>^^^^^^^^</v>
      </c>
    </row>
    <row r="4783" spans="1:14" x14ac:dyDescent="0.25">
      <c r="A4783" s="56"/>
      <c r="B4783" s="56"/>
      <c r="C4783" s="56"/>
      <c r="D4783" s="56"/>
      <c r="E4783" s="56"/>
      <c r="F4783" s="56"/>
      <c r="G4783" s="56"/>
      <c r="H4783" s="56"/>
      <c r="I4783" s="56"/>
      <c r="J4783" s="56"/>
      <c r="K4783" s="56"/>
      <c r="L4783" s="56"/>
      <c r="M4783" s="56" t="str">
        <f t="shared" si="148"/>
        <v>.</v>
      </c>
      <c r="N4783" s="54" t="str">
        <f t="shared" si="149"/>
        <v>^^^^^^^^</v>
      </c>
    </row>
    <row r="4784" spans="1:14" x14ac:dyDescent="0.25">
      <c r="A4784" s="56"/>
      <c r="B4784" s="56"/>
      <c r="C4784" s="56"/>
      <c r="D4784" s="56"/>
      <c r="E4784" s="56"/>
      <c r="F4784" s="56"/>
      <c r="G4784" s="56"/>
      <c r="H4784" s="56"/>
      <c r="I4784" s="56"/>
      <c r="J4784" s="56"/>
      <c r="K4784" s="56"/>
      <c r="L4784" s="56"/>
      <c r="M4784" s="56" t="str">
        <f t="shared" si="148"/>
        <v>.</v>
      </c>
      <c r="N4784" s="54" t="str">
        <f t="shared" si="149"/>
        <v>^^^^^^^^</v>
      </c>
    </row>
    <row r="4785" spans="1:14" x14ac:dyDescent="0.25">
      <c r="A4785" s="56"/>
      <c r="B4785" s="56"/>
      <c r="C4785" s="56"/>
      <c r="D4785" s="56"/>
      <c r="E4785" s="56"/>
      <c r="F4785" s="56"/>
      <c r="G4785" s="56"/>
      <c r="H4785" s="56"/>
      <c r="I4785" s="56"/>
      <c r="J4785" s="56"/>
      <c r="K4785" s="56"/>
      <c r="L4785" s="56"/>
      <c r="M4785" s="56" t="str">
        <f t="shared" ref="M4785:M4809" si="150">CONCATENATE(D4785,".",F4785)</f>
        <v>.</v>
      </c>
      <c r="N4785" s="54" t="str">
        <f t="shared" si="149"/>
        <v>^^^^^^^^</v>
      </c>
    </row>
    <row r="4786" spans="1:14" x14ac:dyDescent="0.25">
      <c r="A4786" s="56"/>
      <c r="B4786" s="56"/>
      <c r="C4786" s="56"/>
      <c r="D4786" s="56"/>
      <c r="E4786" s="56"/>
      <c r="F4786" s="56"/>
      <c r="G4786" s="56"/>
      <c r="H4786" s="56"/>
      <c r="I4786" s="56"/>
      <c r="J4786" s="56"/>
      <c r="K4786" s="56"/>
      <c r="L4786" s="56"/>
      <c r="M4786" s="56" t="str">
        <f t="shared" si="150"/>
        <v>.</v>
      </c>
      <c r="N4786" s="54" t="str">
        <f t="shared" si="149"/>
        <v>^^^^^^^^</v>
      </c>
    </row>
    <row r="4787" spans="1:14" x14ac:dyDescent="0.25">
      <c r="A4787" s="56"/>
      <c r="B4787" s="56"/>
      <c r="C4787" s="56"/>
      <c r="D4787" s="56"/>
      <c r="E4787" s="56"/>
      <c r="F4787" s="56"/>
      <c r="G4787" s="56"/>
      <c r="H4787" s="56"/>
      <c r="I4787" s="56"/>
      <c r="J4787" s="56"/>
      <c r="K4787" s="56"/>
      <c r="L4787" s="56"/>
      <c r="M4787" s="56" t="str">
        <f t="shared" si="150"/>
        <v>.</v>
      </c>
      <c r="N4787" s="54" t="str">
        <f t="shared" si="149"/>
        <v>^^^^^^^^</v>
      </c>
    </row>
    <row r="4788" spans="1:14" x14ac:dyDescent="0.25">
      <c r="A4788" s="56"/>
      <c r="B4788" s="56"/>
      <c r="C4788" s="56"/>
      <c r="D4788" s="56"/>
      <c r="E4788" s="56"/>
      <c r="F4788" s="56"/>
      <c r="G4788" s="56"/>
      <c r="H4788" s="56"/>
      <c r="I4788" s="56"/>
      <c r="J4788" s="56"/>
      <c r="K4788" s="56"/>
      <c r="L4788" s="56"/>
      <c r="M4788" s="56" t="str">
        <f t="shared" si="150"/>
        <v>.</v>
      </c>
      <c r="N4788" s="54" t="str">
        <f t="shared" si="149"/>
        <v>^^^^^^^^</v>
      </c>
    </row>
    <row r="4789" spans="1:14" x14ac:dyDescent="0.25">
      <c r="A4789" s="56"/>
      <c r="B4789" s="56"/>
      <c r="C4789" s="56"/>
      <c r="D4789" s="56"/>
      <c r="E4789" s="56"/>
      <c r="F4789" s="56"/>
      <c r="G4789" s="56"/>
      <c r="H4789" s="56"/>
      <c r="I4789" s="56"/>
      <c r="J4789" s="56"/>
      <c r="K4789" s="56"/>
      <c r="L4789" s="56"/>
      <c r="M4789" s="56" t="str">
        <f t="shared" si="150"/>
        <v>.</v>
      </c>
      <c r="N4789" s="54" t="str">
        <f t="shared" si="149"/>
        <v>^^^^^^^^</v>
      </c>
    </row>
    <row r="4790" spans="1:14" x14ac:dyDescent="0.25">
      <c r="A4790" s="56"/>
      <c r="B4790" s="56"/>
      <c r="C4790" s="56"/>
      <c r="D4790" s="56"/>
      <c r="E4790" s="56"/>
      <c r="F4790" s="56"/>
      <c r="G4790" s="56"/>
      <c r="H4790" s="56"/>
      <c r="I4790" s="56"/>
      <c r="J4790" s="56"/>
      <c r="K4790" s="56"/>
      <c r="L4790" s="56"/>
      <c r="M4790" s="56" t="str">
        <f t="shared" si="150"/>
        <v>.</v>
      </c>
      <c r="N4790" s="54" t="str">
        <f t="shared" si="149"/>
        <v>^^^^^^^^</v>
      </c>
    </row>
    <row r="4791" spans="1:14" x14ac:dyDescent="0.25">
      <c r="A4791" s="56"/>
      <c r="B4791" s="56"/>
      <c r="C4791" s="56"/>
      <c r="D4791" s="56"/>
      <c r="E4791" s="56"/>
      <c r="F4791" s="56"/>
      <c r="G4791" s="56"/>
      <c r="H4791" s="56"/>
      <c r="I4791" s="56"/>
      <c r="J4791" s="56"/>
      <c r="K4791" s="56"/>
      <c r="L4791" s="56"/>
      <c r="M4791" s="56" t="str">
        <f t="shared" si="150"/>
        <v>.</v>
      </c>
      <c r="N4791" s="54" t="str">
        <f t="shared" si="149"/>
        <v>^^^^^^^^</v>
      </c>
    </row>
    <row r="4792" spans="1:14" x14ac:dyDescent="0.25">
      <c r="A4792" s="56"/>
      <c r="B4792" s="56"/>
      <c r="C4792" s="56"/>
      <c r="D4792" s="56"/>
      <c r="E4792" s="56"/>
      <c r="F4792" s="56"/>
      <c r="G4792" s="56"/>
      <c r="H4792" s="56"/>
      <c r="I4792" s="56"/>
      <c r="J4792" s="56"/>
      <c r="K4792" s="56"/>
      <c r="L4792" s="56"/>
      <c r="M4792" s="56" t="str">
        <f t="shared" si="150"/>
        <v>.</v>
      </c>
      <c r="N4792" s="54" t="str">
        <f t="shared" si="149"/>
        <v>^^^^^^^^</v>
      </c>
    </row>
    <row r="4793" spans="1:14" x14ac:dyDescent="0.25">
      <c r="A4793" s="56"/>
      <c r="B4793" s="56"/>
      <c r="C4793" s="56"/>
      <c r="D4793" s="56"/>
      <c r="E4793" s="56"/>
      <c r="F4793" s="56"/>
      <c r="G4793" s="56"/>
      <c r="H4793" s="56"/>
      <c r="I4793" s="56"/>
      <c r="J4793" s="56"/>
      <c r="K4793" s="56"/>
      <c r="L4793" s="56"/>
      <c r="M4793" s="56" t="str">
        <f t="shared" si="150"/>
        <v>.</v>
      </c>
      <c r="N4793" s="54" t="str">
        <f t="shared" si="149"/>
        <v>^^^^^^^^</v>
      </c>
    </row>
    <row r="4794" spans="1:14" x14ac:dyDescent="0.25">
      <c r="A4794" s="56"/>
      <c r="B4794" s="56"/>
      <c r="C4794" s="56"/>
      <c r="D4794" s="56"/>
      <c r="E4794" s="56"/>
      <c r="F4794" s="56"/>
      <c r="G4794" s="56"/>
      <c r="H4794" s="56"/>
      <c r="I4794" s="56"/>
      <c r="J4794" s="56"/>
      <c r="K4794" s="56"/>
      <c r="L4794" s="56"/>
      <c r="M4794" s="56" t="str">
        <f t="shared" si="150"/>
        <v>.</v>
      </c>
      <c r="N4794" s="54" t="str">
        <f t="shared" si="149"/>
        <v>^^^^^^^^</v>
      </c>
    </row>
    <row r="4795" spans="1:14" x14ac:dyDescent="0.25">
      <c r="A4795" s="56"/>
      <c r="B4795" s="56"/>
      <c r="C4795" s="56"/>
      <c r="D4795" s="56"/>
      <c r="E4795" s="56"/>
      <c r="F4795" s="56"/>
      <c r="G4795" s="56"/>
      <c r="H4795" s="56"/>
      <c r="I4795" s="56"/>
      <c r="J4795" s="56"/>
      <c r="K4795" s="56"/>
      <c r="L4795" s="56"/>
      <c r="M4795" s="56" t="str">
        <f t="shared" si="150"/>
        <v>.</v>
      </c>
      <c r="N4795" s="54" t="str">
        <f t="shared" si="149"/>
        <v>^^^^^^^^</v>
      </c>
    </row>
    <row r="4796" spans="1:14" x14ac:dyDescent="0.25">
      <c r="A4796" s="56"/>
      <c r="B4796" s="56"/>
      <c r="C4796" s="56"/>
      <c r="D4796" s="56"/>
      <c r="E4796" s="56"/>
      <c r="F4796" s="56"/>
      <c r="G4796" s="56"/>
      <c r="H4796" s="56"/>
      <c r="I4796" s="56"/>
      <c r="J4796" s="56"/>
      <c r="K4796" s="56"/>
      <c r="L4796" s="56"/>
      <c r="M4796" s="56" t="str">
        <f t="shared" si="150"/>
        <v>.</v>
      </c>
      <c r="N4796" s="54" t="str">
        <f t="shared" si="149"/>
        <v>^^^^^^^^</v>
      </c>
    </row>
    <row r="4797" spans="1:14" x14ac:dyDescent="0.25">
      <c r="A4797" s="56"/>
      <c r="B4797" s="56"/>
      <c r="C4797" s="56"/>
      <c r="D4797" s="56"/>
      <c r="E4797" s="56"/>
      <c r="F4797" s="56"/>
      <c r="G4797" s="56"/>
      <c r="H4797" s="56"/>
      <c r="I4797" s="56"/>
      <c r="J4797" s="56"/>
      <c r="K4797" s="56"/>
      <c r="L4797" s="56"/>
      <c r="M4797" s="56" t="str">
        <f t="shared" si="150"/>
        <v>.</v>
      </c>
      <c r="N4797" s="54" t="str">
        <f t="shared" si="149"/>
        <v>^^^^^^^^</v>
      </c>
    </row>
    <row r="4798" spans="1:14" x14ac:dyDescent="0.25">
      <c r="A4798" s="56"/>
      <c r="B4798" s="56"/>
      <c r="C4798" s="56"/>
      <c r="D4798" s="56"/>
      <c r="E4798" s="56"/>
      <c r="F4798" s="56"/>
      <c r="G4798" s="56"/>
      <c r="H4798" s="56"/>
      <c r="I4798" s="56"/>
      <c r="J4798" s="56"/>
      <c r="K4798" s="56"/>
      <c r="L4798" s="56"/>
      <c r="M4798" s="56" t="str">
        <f t="shared" si="150"/>
        <v>.</v>
      </c>
      <c r="N4798" s="54" t="str">
        <f t="shared" si="149"/>
        <v>^^^^^^^^</v>
      </c>
    </row>
    <row r="4799" spans="1:14" x14ac:dyDescent="0.25">
      <c r="A4799" s="56"/>
      <c r="B4799" s="56"/>
      <c r="C4799" s="56"/>
      <c r="D4799" s="56"/>
      <c r="E4799" s="56"/>
      <c r="F4799" s="56"/>
      <c r="G4799" s="56"/>
      <c r="H4799" s="56"/>
      <c r="I4799" s="56"/>
      <c r="J4799" s="56"/>
      <c r="K4799" s="56"/>
      <c r="L4799" s="56"/>
      <c r="M4799" s="56" t="str">
        <f t="shared" si="150"/>
        <v>.</v>
      </c>
      <c r="N4799" s="54" t="str">
        <f t="shared" si="149"/>
        <v>^^^^^^^^</v>
      </c>
    </row>
    <row r="4800" spans="1:14" x14ac:dyDescent="0.25">
      <c r="A4800" s="56"/>
      <c r="B4800" s="56"/>
      <c r="C4800" s="56"/>
      <c r="D4800" s="56"/>
      <c r="E4800" s="56"/>
      <c r="F4800" s="56"/>
      <c r="G4800" s="56"/>
      <c r="H4800" s="56"/>
      <c r="I4800" s="56"/>
      <c r="J4800" s="56"/>
      <c r="K4800" s="56"/>
      <c r="L4800" s="56"/>
      <c r="M4800" s="56" t="str">
        <f t="shared" si="150"/>
        <v>.</v>
      </c>
      <c r="N4800" s="54" t="str">
        <f t="shared" si="149"/>
        <v>^^^^^^^^</v>
      </c>
    </row>
    <row r="4801" spans="1:14" x14ac:dyDescent="0.25">
      <c r="A4801" s="56"/>
      <c r="B4801" s="56"/>
      <c r="C4801" s="56"/>
      <c r="D4801" s="56"/>
      <c r="E4801" s="56"/>
      <c r="F4801" s="56"/>
      <c r="G4801" s="56"/>
      <c r="H4801" s="56"/>
      <c r="I4801" s="56"/>
      <c r="J4801" s="56"/>
      <c r="K4801" s="56"/>
      <c r="L4801" s="56"/>
      <c r="M4801" s="56" t="str">
        <f t="shared" si="150"/>
        <v>.</v>
      </c>
      <c r="N4801" s="54" t="str">
        <f t="shared" si="149"/>
        <v>^^^^^^^^</v>
      </c>
    </row>
    <row r="4802" spans="1:14" x14ac:dyDescent="0.25">
      <c r="A4802" s="56"/>
      <c r="B4802" s="56"/>
      <c r="C4802" s="56"/>
      <c r="D4802" s="56"/>
      <c r="E4802" s="56"/>
      <c r="F4802" s="56"/>
      <c r="G4802" s="56"/>
      <c r="H4802" s="56"/>
      <c r="I4802" s="56"/>
      <c r="J4802" s="56"/>
      <c r="K4802" s="56"/>
      <c r="L4802" s="56"/>
      <c r="M4802" s="56" t="str">
        <f t="shared" si="150"/>
        <v>.</v>
      </c>
      <c r="N4802" s="54" t="str">
        <f t="shared" si="149"/>
        <v>^^^^^^^^</v>
      </c>
    </row>
    <row r="4803" spans="1:14" x14ac:dyDescent="0.25">
      <c r="A4803" s="56"/>
      <c r="B4803" s="56"/>
      <c r="C4803" s="56"/>
      <c r="D4803" s="56"/>
      <c r="E4803" s="56"/>
      <c r="F4803" s="56"/>
      <c r="G4803" s="56"/>
      <c r="H4803" s="56"/>
      <c r="I4803" s="56"/>
      <c r="J4803" s="56"/>
      <c r="K4803" s="56"/>
      <c r="L4803" s="56"/>
      <c r="M4803" s="56" t="str">
        <f t="shared" si="150"/>
        <v>.</v>
      </c>
      <c r="N4803" s="54" t="str">
        <f t="shared" ref="N4803:N4832" si="151">SUBSTITUTE(CONCATENATE(C4803,"^",D4803,"^",E4803,"^",F4803,"^",G4803,"^",I4803,"^",J4803,"^",K4803,"^",TRIM(L4803)),"~","-")</f>
        <v>^^^^^^^^</v>
      </c>
    </row>
    <row r="4804" spans="1:14" x14ac:dyDescent="0.25">
      <c r="A4804" s="56"/>
      <c r="B4804" s="56"/>
      <c r="C4804" s="56"/>
      <c r="D4804" s="56"/>
      <c r="E4804" s="56"/>
      <c r="F4804" s="56"/>
      <c r="G4804" s="56"/>
      <c r="H4804" s="56"/>
      <c r="I4804" s="56"/>
      <c r="J4804" s="56"/>
      <c r="K4804" s="56"/>
      <c r="L4804" s="56"/>
      <c r="M4804" s="56" t="str">
        <f t="shared" si="150"/>
        <v>.</v>
      </c>
      <c r="N4804" s="54" t="str">
        <f t="shared" si="151"/>
        <v>^^^^^^^^</v>
      </c>
    </row>
    <row r="4805" spans="1:14" x14ac:dyDescent="0.25">
      <c r="A4805" s="56"/>
      <c r="B4805" s="56"/>
      <c r="C4805" s="56"/>
      <c r="D4805" s="56"/>
      <c r="E4805" s="56"/>
      <c r="F4805" s="56"/>
      <c r="G4805" s="56"/>
      <c r="H4805" s="56"/>
      <c r="I4805" s="56"/>
      <c r="J4805" s="56"/>
      <c r="K4805" s="56"/>
      <c r="L4805" s="56"/>
      <c r="M4805" s="56" t="str">
        <f t="shared" si="150"/>
        <v>.</v>
      </c>
      <c r="N4805" s="54" t="str">
        <f t="shared" si="151"/>
        <v>^^^^^^^^</v>
      </c>
    </row>
    <row r="4806" spans="1:14" x14ac:dyDescent="0.25">
      <c r="A4806" s="56"/>
      <c r="B4806" s="56"/>
      <c r="C4806" s="56"/>
      <c r="D4806" s="56"/>
      <c r="E4806" s="56"/>
      <c r="F4806" s="56"/>
      <c r="G4806" s="56"/>
      <c r="H4806" s="56"/>
      <c r="I4806" s="56"/>
      <c r="J4806" s="56"/>
      <c r="K4806" s="56"/>
      <c r="L4806" s="56"/>
      <c r="M4806" s="56" t="str">
        <f t="shared" si="150"/>
        <v>.</v>
      </c>
      <c r="N4806" s="54" t="str">
        <f t="shared" si="151"/>
        <v>^^^^^^^^</v>
      </c>
    </row>
    <row r="4807" spans="1:14" x14ac:dyDescent="0.25">
      <c r="A4807" s="56"/>
      <c r="B4807" s="56"/>
      <c r="C4807" s="56"/>
      <c r="D4807" s="56"/>
      <c r="E4807" s="56"/>
      <c r="F4807" s="56"/>
      <c r="G4807" s="56"/>
      <c r="H4807" s="56"/>
      <c r="I4807" s="56"/>
      <c r="J4807" s="56"/>
      <c r="K4807" s="56"/>
      <c r="L4807" s="56"/>
      <c r="M4807" s="56" t="str">
        <f t="shared" si="150"/>
        <v>.</v>
      </c>
      <c r="N4807" s="54" t="str">
        <f t="shared" si="151"/>
        <v>^^^^^^^^</v>
      </c>
    </row>
    <row r="4808" spans="1:14" x14ac:dyDescent="0.25">
      <c r="A4808" s="56"/>
      <c r="B4808" s="56"/>
      <c r="C4808" s="56"/>
      <c r="D4808" s="56"/>
      <c r="E4808" s="56"/>
      <c r="F4808" s="56"/>
      <c r="G4808" s="56"/>
      <c r="H4808" s="56"/>
      <c r="I4808" s="56"/>
      <c r="J4808" s="56"/>
      <c r="K4808" s="56"/>
      <c r="L4808" s="56"/>
      <c r="M4808" s="56" t="str">
        <f t="shared" si="150"/>
        <v>.</v>
      </c>
      <c r="N4808" s="54" t="str">
        <f t="shared" si="151"/>
        <v>^^^^^^^^</v>
      </c>
    </row>
    <row r="4809" spans="1:14" x14ac:dyDescent="0.25">
      <c r="A4809" s="56"/>
      <c r="B4809" s="56"/>
      <c r="C4809" s="56"/>
      <c r="D4809" s="56"/>
      <c r="E4809" s="56"/>
      <c r="F4809" s="56"/>
      <c r="G4809" s="56"/>
      <c r="H4809" s="56"/>
      <c r="I4809" s="56"/>
      <c r="J4809" s="56"/>
      <c r="K4809" s="56"/>
      <c r="L4809" s="56"/>
      <c r="M4809" s="56" t="str">
        <f t="shared" si="150"/>
        <v>.</v>
      </c>
      <c r="N4809" s="54" t="str">
        <f t="shared" si="151"/>
        <v>^^^^^^^^</v>
      </c>
    </row>
    <row r="4810" spans="1:14" x14ac:dyDescent="0.25">
      <c r="A4810" s="56"/>
      <c r="B4810" s="56"/>
      <c r="C4810" s="56"/>
      <c r="D4810" s="56"/>
      <c r="E4810" s="56"/>
      <c r="F4810" s="56"/>
      <c r="G4810" s="56"/>
      <c r="H4810" s="56"/>
      <c r="I4810" s="56"/>
      <c r="J4810" s="56"/>
      <c r="K4810" s="56"/>
      <c r="L4810" s="56"/>
      <c r="M4810" s="56" t="str">
        <f t="shared" ref="M4810:M4832" si="152">CONCATENATE(D4810,".",F4810)</f>
        <v>.</v>
      </c>
      <c r="N4810" s="54" t="str">
        <f t="shared" si="151"/>
        <v>^^^^^^^^</v>
      </c>
    </row>
    <row r="4811" spans="1:14" x14ac:dyDescent="0.25">
      <c r="A4811" s="56"/>
      <c r="B4811" s="56"/>
      <c r="C4811" s="56"/>
      <c r="D4811" s="56"/>
      <c r="E4811" s="56"/>
      <c r="F4811" s="56"/>
      <c r="G4811" s="56"/>
      <c r="H4811" s="56"/>
      <c r="I4811" s="56"/>
      <c r="J4811" s="56"/>
      <c r="K4811" s="56"/>
      <c r="L4811" s="56"/>
      <c r="M4811" s="56" t="str">
        <f t="shared" si="152"/>
        <v>.</v>
      </c>
      <c r="N4811" s="54" t="str">
        <f t="shared" si="151"/>
        <v>^^^^^^^^</v>
      </c>
    </row>
    <row r="4812" spans="1:14" x14ac:dyDescent="0.25">
      <c r="A4812" s="56"/>
      <c r="B4812" s="56"/>
      <c r="C4812" s="56"/>
      <c r="D4812" s="56"/>
      <c r="E4812" s="56"/>
      <c r="F4812" s="56"/>
      <c r="G4812" s="56"/>
      <c r="H4812" s="56"/>
      <c r="I4812" s="56"/>
      <c r="J4812" s="56"/>
      <c r="K4812" s="56"/>
      <c r="L4812" s="56"/>
      <c r="M4812" s="56" t="str">
        <f t="shared" si="152"/>
        <v>.</v>
      </c>
      <c r="N4812" s="54" t="str">
        <f t="shared" si="151"/>
        <v>^^^^^^^^</v>
      </c>
    </row>
    <row r="4813" spans="1:14" x14ac:dyDescent="0.25">
      <c r="A4813" s="56"/>
      <c r="B4813" s="56"/>
      <c r="C4813" s="56"/>
      <c r="D4813" s="56"/>
      <c r="E4813" s="56"/>
      <c r="F4813" s="56"/>
      <c r="G4813" s="56"/>
      <c r="H4813" s="56"/>
      <c r="I4813" s="56"/>
      <c r="J4813" s="56"/>
      <c r="K4813" s="56"/>
      <c r="L4813" s="56"/>
      <c r="M4813" s="56" t="str">
        <f t="shared" si="152"/>
        <v>.</v>
      </c>
      <c r="N4813" s="54" t="str">
        <f t="shared" si="151"/>
        <v>^^^^^^^^</v>
      </c>
    </row>
    <row r="4814" spans="1:14" x14ac:dyDescent="0.25">
      <c r="A4814" s="56"/>
      <c r="B4814" s="56"/>
      <c r="C4814" s="56"/>
      <c r="D4814" s="56"/>
      <c r="E4814" s="56"/>
      <c r="F4814" s="56"/>
      <c r="G4814" s="56"/>
      <c r="H4814" s="56"/>
      <c r="I4814" s="56"/>
      <c r="J4814" s="56"/>
      <c r="K4814" s="56"/>
      <c r="L4814" s="56"/>
      <c r="M4814" s="56" t="str">
        <f t="shared" si="152"/>
        <v>.</v>
      </c>
      <c r="N4814" s="54" t="str">
        <f t="shared" si="151"/>
        <v>^^^^^^^^</v>
      </c>
    </row>
    <row r="4815" spans="1:14" x14ac:dyDescent="0.25">
      <c r="A4815" s="56"/>
      <c r="B4815" s="56"/>
      <c r="C4815" s="56"/>
      <c r="D4815" s="56"/>
      <c r="E4815" s="56"/>
      <c r="F4815" s="56"/>
      <c r="G4815" s="56"/>
      <c r="H4815" s="56"/>
      <c r="I4815" s="56"/>
      <c r="J4815" s="56"/>
      <c r="K4815" s="56"/>
      <c r="L4815" s="56"/>
      <c r="M4815" s="56" t="str">
        <f t="shared" si="152"/>
        <v>.</v>
      </c>
      <c r="N4815" s="54" t="str">
        <f t="shared" si="151"/>
        <v>^^^^^^^^</v>
      </c>
    </row>
    <row r="4816" spans="1:14" x14ac:dyDescent="0.25">
      <c r="A4816" s="56"/>
      <c r="B4816" s="56"/>
      <c r="C4816" s="56"/>
      <c r="D4816" s="56"/>
      <c r="E4816" s="56"/>
      <c r="F4816" s="56"/>
      <c r="G4816" s="56"/>
      <c r="H4816" s="56"/>
      <c r="I4816" s="56"/>
      <c r="J4816" s="56"/>
      <c r="K4816" s="56"/>
      <c r="L4816" s="56"/>
      <c r="M4816" s="56" t="str">
        <f t="shared" si="152"/>
        <v>.</v>
      </c>
      <c r="N4816" s="54" t="str">
        <f t="shared" si="151"/>
        <v>^^^^^^^^</v>
      </c>
    </row>
    <row r="4817" spans="1:14" x14ac:dyDescent="0.25">
      <c r="A4817" s="56"/>
      <c r="B4817" s="56"/>
      <c r="C4817" s="56"/>
      <c r="D4817" s="56"/>
      <c r="E4817" s="56"/>
      <c r="F4817" s="56"/>
      <c r="G4817" s="56"/>
      <c r="H4817" s="56"/>
      <c r="I4817" s="56"/>
      <c r="J4817" s="56"/>
      <c r="K4817" s="56"/>
      <c r="L4817" s="56"/>
      <c r="M4817" s="56" t="str">
        <f t="shared" si="152"/>
        <v>.</v>
      </c>
      <c r="N4817" s="54" t="str">
        <f t="shared" si="151"/>
        <v>^^^^^^^^</v>
      </c>
    </row>
    <row r="4818" spans="1:14" x14ac:dyDescent="0.25">
      <c r="A4818" s="56"/>
      <c r="B4818" s="56"/>
      <c r="C4818" s="56"/>
      <c r="D4818" s="56"/>
      <c r="E4818" s="56"/>
      <c r="F4818" s="56"/>
      <c r="G4818" s="56"/>
      <c r="H4818" s="56"/>
      <c r="I4818" s="56"/>
      <c r="J4818" s="56"/>
      <c r="K4818" s="56"/>
      <c r="L4818" s="56"/>
      <c r="M4818" s="56" t="str">
        <f t="shared" si="152"/>
        <v>.</v>
      </c>
      <c r="N4818" s="54" t="str">
        <f t="shared" si="151"/>
        <v>^^^^^^^^</v>
      </c>
    </row>
    <row r="4819" spans="1:14" x14ac:dyDescent="0.25">
      <c r="A4819" s="56"/>
      <c r="B4819" s="56"/>
      <c r="C4819" s="56"/>
      <c r="D4819" s="56"/>
      <c r="E4819" s="56"/>
      <c r="F4819" s="56"/>
      <c r="G4819" s="56"/>
      <c r="H4819" s="56"/>
      <c r="I4819" s="56"/>
      <c r="J4819" s="56"/>
      <c r="K4819" s="56"/>
      <c r="L4819" s="56"/>
      <c r="M4819" s="56" t="str">
        <f t="shared" si="152"/>
        <v>.</v>
      </c>
      <c r="N4819" s="54" t="str">
        <f t="shared" si="151"/>
        <v>^^^^^^^^</v>
      </c>
    </row>
    <row r="4820" spans="1:14" x14ac:dyDescent="0.25">
      <c r="A4820" s="56"/>
      <c r="B4820" s="56"/>
      <c r="C4820" s="56"/>
      <c r="D4820" s="56"/>
      <c r="E4820" s="56"/>
      <c r="F4820" s="56"/>
      <c r="G4820" s="56"/>
      <c r="H4820" s="56"/>
      <c r="I4820" s="56"/>
      <c r="J4820" s="56"/>
      <c r="K4820" s="56"/>
      <c r="L4820" s="56"/>
      <c r="M4820" s="56" t="str">
        <f t="shared" si="152"/>
        <v>.</v>
      </c>
      <c r="N4820" s="54" t="str">
        <f t="shared" si="151"/>
        <v>^^^^^^^^</v>
      </c>
    </row>
    <row r="4821" spans="1:14" x14ac:dyDescent="0.25">
      <c r="A4821" s="56"/>
      <c r="B4821" s="56"/>
      <c r="C4821" s="56"/>
      <c r="D4821" s="56"/>
      <c r="E4821" s="56"/>
      <c r="F4821" s="56"/>
      <c r="G4821" s="56"/>
      <c r="H4821" s="56"/>
      <c r="I4821" s="56"/>
      <c r="J4821" s="56"/>
      <c r="K4821" s="56"/>
      <c r="L4821" s="56"/>
      <c r="M4821" s="56" t="str">
        <f t="shared" si="152"/>
        <v>.</v>
      </c>
      <c r="N4821" s="54" t="str">
        <f t="shared" si="151"/>
        <v>^^^^^^^^</v>
      </c>
    </row>
    <row r="4822" spans="1:14" x14ac:dyDescent="0.25">
      <c r="A4822" s="56"/>
      <c r="B4822" s="56"/>
      <c r="C4822" s="56"/>
      <c r="D4822" s="56"/>
      <c r="E4822" s="56"/>
      <c r="F4822" s="56"/>
      <c r="G4822" s="56"/>
      <c r="H4822" s="56"/>
      <c r="I4822" s="56"/>
      <c r="J4822" s="56"/>
      <c r="K4822" s="56"/>
      <c r="L4822" s="56"/>
      <c r="M4822" s="56" t="str">
        <f t="shared" si="152"/>
        <v>.</v>
      </c>
      <c r="N4822" s="54" t="str">
        <f t="shared" si="151"/>
        <v>^^^^^^^^</v>
      </c>
    </row>
    <row r="4823" spans="1:14" x14ac:dyDescent="0.25">
      <c r="A4823" s="56"/>
      <c r="B4823" s="56"/>
      <c r="C4823" s="56"/>
      <c r="D4823" s="56"/>
      <c r="E4823" s="56"/>
      <c r="F4823" s="56"/>
      <c r="G4823" s="56"/>
      <c r="H4823" s="56"/>
      <c r="I4823" s="56"/>
      <c r="J4823" s="56"/>
      <c r="K4823" s="56"/>
      <c r="L4823" s="56"/>
      <c r="M4823" s="56" t="str">
        <f t="shared" si="152"/>
        <v>.</v>
      </c>
      <c r="N4823" s="54" t="str">
        <f t="shared" si="151"/>
        <v>^^^^^^^^</v>
      </c>
    </row>
    <row r="4824" spans="1:14" x14ac:dyDescent="0.25">
      <c r="A4824" s="56"/>
      <c r="B4824" s="56"/>
      <c r="C4824" s="56"/>
      <c r="D4824" s="56"/>
      <c r="E4824" s="56"/>
      <c r="F4824" s="56"/>
      <c r="G4824" s="56"/>
      <c r="H4824" s="56"/>
      <c r="I4824" s="56"/>
      <c r="J4824" s="56"/>
      <c r="K4824" s="56"/>
      <c r="L4824" s="56"/>
      <c r="M4824" s="56" t="str">
        <f t="shared" si="152"/>
        <v>.</v>
      </c>
      <c r="N4824" s="54" t="str">
        <f t="shared" si="151"/>
        <v>^^^^^^^^</v>
      </c>
    </row>
    <row r="4825" spans="1:14" x14ac:dyDescent="0.25">
      <c r="A4825" s="56"/>
      <c r="B4825" s="56"/>
      <c r="C4825" s="56"/>
      <c r="D4825" s="56"/>
      <c r="E4825" s="56"/>
      <c r="F4825" s="56"/>
      <c r="G4825" s="56"/>
      <c r="H4825" s="56"/>
      <c r="I4825" s="56"/>
      <c r="J4825" s="56"/>
      <c r="K4825" s="56"/>
      <c r="L4825" s="56"/>
      <c r="M4825" s="56" t="str">
        <f t="shared" si="152"/>
        <v>.</v>
      </c>
      <c r="N4825" s="54" t="str">
        <f t="shared" si="151"/>
        <v>^^^^^^^^</v>
      </c>
    </row>
    <row r="4826" spans="1:14" x14ac:dyDescent="0.25">
      <c r="A4826" s="56"/>
      <c r="B4826" s="56"/>
      <c r="C4826" s="56"/>
      <c r="D4826" s="56"/>
      <c r="E4826" s="56"/>
      <c r="F4826" s="56"/>
      <c r="G4826" s="56"/>
      <c r="H4826" s="56"/>
      <c r="I4826" s="56"/>
      <c r="J4826" s="56"/>
      <c r="K4826" s="56"/>
      <c r="L4826" s="56"/>
      <c r="M4826" s="56" t="str">
        <f t="shared" si="152"/>
        <v>.</v>
      </c>
      <c r="N4826" s="54" t="str">
        <f t="shared" si="151"/>
        <v>^^^^^^^^</v>
      </c>
    </row>
    <row r="4827" spans="1:14" x14ac:dyDescent="0.25">
      <c r="A4827" s="56"/>
      <c r="B4827" s="56"/>
      <c r="C4827" s="56"/>
      <c r="D4827" s="56"/>
      <c r="E4827" s="56"/>
      <c r="F4827" s="56"/>
      <c r="G4827" s="56"/>
      <c r="H4827" s="56"/>
      <c r="I4827" s="56"/>
      <c r="J4827" s="56"/>
      <c r="K4827" s="56"/>
      <c r="L4827" s="56"/>
      <c r="M4827" s="56" t="str">
        <f t="shared" si="152"/>
        <v>.</v>
      </c>
      <c r="N4827" s="54" t="str">
        <f t="shared" si="151"/>
        <v>^^^^^^^^</v>
      </c>
    </row>
    <row r="4828" spans="1:14" x14ac:dyDescent="0.25">
      <c r="A4828" s="56"/>
      <c r="B4828" s="56"/>
      <c r="C4828" s="56"/>
      <c r="D4828" s="56"/>
      <c r="E4828" s="56"/>
      <c r="F4828" s="56"/>
      <c r="G4828" s="56"/>
      <c r="H4828" s="56"/>
      <c r="I4828" s="56"/>
      <c r="J4828" s="56"/>
      <c r="K4828" s="56"/>
      <c r="L4828" s="56"/>
      <c r="M4828" s="56" t="str">
        <f t="shared" si="152"/>
        <v>.</v>
      </c>
      <c r="N4828" s="54" t="str">
        <f t="shared" si="151"/>
        <v>^^^^^^^^</v>
      </c>
    </row>
    <row r="4829" spans="1:14" x14ac:dyDescent="0.25">
      <c r="A4829" s="56"/>
      <c r="B4829" s="56"/>
      <c r="C4829" s="56"/>
      <c r="D4829" s="56"/>
      <c r="E4829" s="56"/>
      <c r="F4829" s="56"/>
      <c r="G4829" s="56"/>
      <c r="H4829" s="56"/>
      <c r="I4829" s="56"/>
      <c r="J4829" s="56"/>
      <c r="K4829" s="56"/>
      <c r="L4829" s="56"/>
      <c r="M4829" s="56" t="str">
        <f t="shared" si="152"/>
        <v>.</v>
      </c>
      <c r="N4829" s="54" t="str">
        <f t="shared" si="151"/>
        <v>^^^^^^^^</v>
      </c>
    </row>
    <row r="4830" spans="1:14" x14ac:dyDescent="0.25">
      <c r="A4830" s="56"/>
      <c r="B4830" s="56"/>
      <c r="C4830" s="56"/>
      <c r="D4830" s="56"/>
      <c r="E4830" s="56"/>
      <c r="F4830" s="56"/>
      <c r="G4830" s="56"/>
      <c r="H4830" s="56"/>
      <c r="I4830" s="56"/>
      <c r="J4830" s="56"/>
      <c r="K4830" s="56"/>
      <c r="L4830" s="56"/>
      <c r="M4830" s="56" t="str">
        <f t="shared" si="152"/>
        <v>.</v>
      </c>
      <c r="N4830" s="54" t="str">
        <f t="shared" si="151"/>
        <v>^^^^^^^^</v>
      </c>
    </row>
    <row r="4831" spans="1:14" x14ac:dyDescent="0.25">
      <c r="A4831" s="56"/>
      <c r="B4831" s="56"/>
      <c r="C4831" s="56"/>
      <c r="D4831" s="56"/>
      <c r="E4831" s="56"/>
      <c r="F4831" s="56"/>
      <c r="G4831" s="56"/>
      <c r="H4831" s="56"/>
      <c r="I4831" s="56"/>
      <c r="J4831" s="56"/>
      <c r="K4831" s="56"/>
      <c r="L4831" s="56"/>
      <c r="M4831" s="56" t="str">
        <f t="shared" si="152"/>
        <v>.</v>
      </c>
      <c r="N4831" s="54" t="str">
        <f t="shared" si="151"/>
        <v>^^^^^^^^</v>
      </c>
    </row>
    <row r="4832" spans="1:14" x14ac:dyDescent="0.25">
      <c r="A4832" s="56"/>
      <c r="B4832" s="56"/>
      <c r="C4832" s="56"/>
      <c r="D4832" s="56"/>
      <c r="E4832" s="56"/>
      <c r="F4832" s="56"/>
      <c r="G4832" s="56"/>
      <c r="H4832" s="56"/>
      <c r="I4832" s="56"/>
      <c r="J4832" s="56"/>
      <c r="K4832" s="56"/>
      <c r="L4832" s="56"/>
      <c r="M4832" s="56" t="str">
        <f t="shared" si="152"/>
        <v>.</v>
      </c>
      <c r="N4832" s="54" t="str">
        <f t="shared" si="151"/>
        <v>^^^^^^^^</v>
      </c>
    </row>
  </sheetData>
  <autoFilter ref="A1:N4809"/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P346"/>
  <sheetViews>
    <sheetView tabSelected="1" zoomScale="80" zoomScaleNormal="80" workbookViewId="0">
      <pane xSplit="1" ySplit="7" topLeftCell="B240" activePane="bottomRight" state="frozen"/>
      <selection pane="topRight" activeCell="B1" sqref="B1"/>
      <selection pane="bottomLeft" activeCell="A8" sqref="A8"/>
      <selection pane="bottomRight" activeCell="E261" sqref="E261"/>
    </sheetView>
  </sheetViews>
  <sheetFormatPr defaultColWidth="8.69921875" defaultRowHeight="17.399999999999999" x14ac:dyDescent="0.25"/>
  <cols>
    <col min="1" max="1" width="5.19921875" style="21" bestFit="1" customWidth="1"/>
    <col min="2" max="2" width="11" style="21" bestFit="1" customWidth="1"/>
    <col min="3" max="3" width="19.19921875" style="21" bestFit="1" customWidth="1"/>
    <col min="4" max="4" width="25.59765625" style="21" bestFit="1" customWidth="1"/>
    <col min="5" max="5" width="17.19921875" style="21" bestFit="1" customWidth="1"/>
    <col min="6" max="6" width="21.796875" style="21" bestFit="1" customWidth="1"/>
    <col min="7" max="7" width="11.3984375" style="21" bestFit="1" customWidth="1"/>
    <col min="8" max="9" width="11.19921875" style="21" bestFit="1" customWidth="1"/>
    <col min="10" max="10" width="11.09765625" style="21" bestFit="1" customWidth="1"/>
    <col min="11" max="11" width="14.3984375" style="21" bestFit="1" customWidth="1"/>
    <col min="12" max="12" width="11.09765625" style="21" bestFit="1" customWidth="1"/>
    <col min="13" max="13" width="24" style="21" hidden="1" customWidth="1"/>
    <col min="14" max="14" width="17.59765625" style="21" hidden="1" customWidth="1"/>
    <col min="15" max="15" width="7.09765625" style="21" hidden="1" customWidth="1"/>
    <col min="16" max="17" width="0" style="21" hidden="1" customWidth="1"/>
    <col min="18" max="16384" width="8.69921875" style="21"/>
  </cols>
  <sheetData>
    <row r="6" spans="1:16" x14ac:dyDescent="0.25">
      <c r="A6" s="150" t="s">
        <v>20</v>
      </c>
      <c r="B6" s="150" t="s">
        <v>21</v>
      </c>
      <c r="C6" s="150" t="s">
        <v>23</v>
      </c>
      <c r="D6" s="150"/>
      <c r="E6" s="151" t="s">
        <v>24</v>
      </c>
      <c r="F6" s="152"/>
      <c r="G6" s="152"/>
      <c r="H6" s="152"/>
      <c r="I6" s="152"/>
      <c r="J6" s="152"/>
      <c r="K6" s="152"/>
      <c r="L6" s="153"/>
    </row>
    <row r="7" spans="1:16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COUNTIF(O$8:O1935,"에러")</f>
        <v>245</v>
      </c>
    </row>
    <row r="8" spans="1:16" x14ac:dyDescent="0.25">
      <c r="A8" s="39">
        <v>1</v>
      </c>
      <c r="B8" s="27" t="s">
        <v>669</v>
      </c>
      <c r="C8" s="27" t="s">
        <v>3544</v>
      </c>
      <c r="D8" s="27" t="s">
        <v>42</v>
      </c>
      <c r="E8" s="27" t="s">
        <v>3547</v>
      </c>
      <c r="F8" s="27" t="s">
        <v>43</v>
      </c>
      <c r="G8" s="27"/>
      <c r="H8" s="27"/>
      <c r="I8" s="27" t="s">
        <v>37</v>
      </c>
      <c r="J8" s="28">
        <v>4</v>
      </c>
      <c r="K8" s="27" t="s">
        <v>52</v>
      </c>
      <c r="L8" s="27"/>
      <c r="M8" s="30"/>
      <c r="N8" s="25" t="str">
        <f>SUBSTITUTE(CONCATENATE(C8,"^",D8,"^",E8,"^",F8,"^",G8,"^",I8,"^",J8,"^",K8,"^",L8),"~","-")</f>
        <v xml:space="preserve"> 권한그룹^TB_SYS_AUGP^ 권한그룹코드^AUGP_CD^^VARCHAR2^4^Y^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권한그룹^TB_SYS_AUGP^ 권한그룹코드^AUGP_CD^^VARCHAR2^4^Y^
권한그룹^TB_SYS_AUGP^권한그룹코드^AUGP_CD^Y^VARCHAR2^4^Y^</v>
      </c>
    </row>
    <row r="9" spans="1:16" x14ac:dyDescent="0.25">
      <c r="A9" s="39">
        <v>2</v>
      </c>
      <c r="B9" s="27" t="s">
        <v>669</v>
      </c>
      <c r="C9" s="27" t="s">
        <v>3544</v>
      </c>
      <c r="D9" s="27" t="s">
        <v>42</v>
      </c>
      <c r="E9" s="27" t="s">
        <v>3548</v>
      </c>
      <c r="F9" s="27" t="s">
        <v>44</v>
      </c>
      <c r="G9" s="27"/>
      <c r="H9" s="27"/>
      <c r="I9" s="27" t="s">
        <v>37</v>
      </c>
      <c r="J9" s="28">
        <v>300</v>
      </c>
      <c r="K9" s="27" t="s">
        <v>52</v>
      </c>
      <c r="L9" s="27"/>
      <c r="M9" s="30"/>
      <c r="N9" s="25" t="str">
        <f t="shared" ref="N9:N55" si="0">SUBSTITUTE(CONCATENATE(C9,"^",D9,"^",E9,"^",F9,"^",G9,"^",I9,"^",J9,"^",K9,"^",L9),"~","-")</f>
        <v xml:space="preserve"> 권한그룹^TB_SYS_AUGP^ 권한그룹한글명^AUGP_KN^^VARCHAR2^300^Y^</v>
      </c>
      <c r="O9" s="21" t="str">
        <f>IF(ISNA(VLOOKUP(N9,DB데이터!$N:$N,1,FALSE)), "에러", "")</f>
        <v>에러</v>
      </c>
      <c r="P9" s="57" t="str">
        <f>IF(O9="에러",$N9&amp;CHAR(10)&amp;VLOOKUP(CONCATENATE(D9,".",F9),DB데이터!$M:$N,2,FALSE),"")</f>
        <v xml:space="preserve"> 권한그룹^TB_SYS_AUGP^ 권한그룹한글명^AUGP_KN^^VARCHAR2^300^Y^
권한그룹^TB_SYS_AUGP^권한그룹한글명^AUGP_KN^^VARCHAR2^300^Y^</v>
      </c>
    </row>
    <row r="10" spans="1:16" x14ac:dyDescent="0.25">
      <c r="A10" s="39">
        <v>3</v>
      </c>
      <c r="B10" s="27" t="s">
        <v>669</v>
      </c>
      <c r="C10" s="27" t="s">
        <v>3544</v>
      </c>
      <c r="D10" s="27" t="s">
        <v>42</v>
      </c>
      <c r="E10" s="27" t="s">
        <v>3545</v>
      </c>
      <c r="F10" s="27" t="s">
        <v>45</v>
      </c>
      <c r="G10" s="27"/>
      <c r="H10" s="27"/>
      <c r="I10" s="27" t="s">
        <v>37</v>
      </c>
      <c r="J10" s="28">
        <v>300</v>
      </c>
      <c r="K10" s="27" t="s">
        <v>5347</v>
      </c>
      <c r="L10" s="27"/>
      <c r="M10" s="30"/>
      <c r="N10" s="25" t="str">
        <f t="shared" si="0"/>
        <v xml:space="preserve"> 권한그룹^TB_SYS_AUGP^ 권한그룹영어명^AUGP_EN^^VARCHAR2^300^N^</v>
      </c>
      <c r="O10" s="21" t="str">
        <f>IF(ISNA(VLOOKUP(N10,DB데이터!$N:$N,1,FALSE)), "에러", "")</f>
        <v>에러</v>
      </c>
      <c r="P10" s="57" t="str">
        <f>IF(O10="에러",$N10&amp;CHAR(10)&amp;VLOOKUP(CONCATENATE(D10,".",F10),DB데이터!$M:$N,2,FALSE),"")</f>
        <v xml:space="preserve"> 권한그룹^TB_SYS_AUGP^ 권한그룹영어명^AUGP_EN^^VARCHAR2^300^N^
권한그룹^TB_SYS_AUGP^권한그룹영어명^AUGP_EN^^VARCHAR2^300^^</v>
      </c>
    </row>
    <row r="11" spans="1:16" x14ac:dyDescent="0.25">
      <c r="A11" s="39">
        <v>4</v>
      </c>
      <c r="B11" s="27" t="s">
        <v>669</v>
      </c>
      <c r="C11" s="27" t="s">
        <v>3544</v>
      </c>
      <c r="D11" s="27" t="s">
        <v>42</v>
      </c>
      <c r="E11" s="27" t="s">
        <v>3549</v>
      </c>
      <c r="F11" s="27" t="s">
        <v>46</v>
      </c>
      <c r="G11" s="27"/>
      <c r="H11" s="27"/>
      <c r="I11" s="27" t="s">
        <v>37</v>
      </c>
      <c r="J11" s="28">
        <v>300</v>
      </c>
      <c r="K11" s="27" t="s">
        <v>5347</v>
      </c>
      <c r="L11" s="29"/>
      <c r="M11" s="30"/>
      <c r="N11" s="25" t="str">
        <f t="shared" si="0"/>
        <v xml:space="preserve"> 권한그룹^TB_SYS_AUGP^ 권한그룹현지명^AUGP_GN^^VARCHAR2^300^N^</v>
      </c>
      <c r="O11" s="21" t="str">
        <f>IF(ISNA(VLOOKUP(N11,DB데이터!$N:$N,1,FALSE)), "에러", "")</f>
        <v>에러</v>
      </c>
      <c r="P11" s="57" t="str">
        <f>IF(O11="에러",$N11&amp;CHAR(10)&amp;VLOOKUP(CONCATENATE(D11,".",F11),DB데이터!$M:$N,2,FALSE),"")</f>
        <v xml:space="preserve"> 권한그룹^TB_SYS_AUGP^ 권한그룹현지명^AUGP_GN^^VARCHAR2^300^N^
권한그룹^TB_SYS_AUGP^권한그룹현지명^AUGP_GN^^VARCHAR2^300^^</v>
      </c>
    </row>
    <row r="12" spans="1:16" x14ac:dyDescent="0.25">
      <c r="A12" s="39">
        <v>5</v>
      </c>
      <c r="B12" s="27" t="s">
        <v>669</v>
      </c>
      <c r="C12" s="27" t="s">
        <v>3544</v>
      </c>
      <c r="D12" s="27" t="s">
        <v>42</v>
      </c>
      <c r="E12" s="27" t="s">
        <v>3546</v>
      </c>
      <c r="F12" s="27" t="s">
        <v>47</v>
      </c>
      <c r="G12" s="27"/>
      <c r="H12" s="27"/>
      <c r="I12" s="27" t="s">
        <v>37</v>
      </c>
      <c r="J12" s="28">
        <v>1</v>
      </c>
      <c r="K12" s="27" t="s">
        <v>52</v>
      </c>
      <c r="L12" s="29"/>
      <c r="M12" s="30"/>
      <c r="N12" s="25" t="str">
        <f t="shared" si="0"/>
        <v xml:space="preserve"> 권한그룹^TB_SYS_AUGP^ 권한그룹유형코드^AUGP_TP_CD^^VARCHAR2^1^Y^</v>
      </c>
      <c r="O12" s="21" t="str">
        <f>IF(ISNA(VLOOKUP(N12,DB데이터!$N:$N,1,FALSE)), "에러", "")</f>
        <v>에러</v>
      </c>
      <c r="P12" s="57" t="str">
        <f>IF(O12="에러",$N12&amp;CHAR(10)&amp;VLOOKUP(CONCATENATE(D12,".",F12),DB데이터!$M:$N,2,FALSE),"")</f>
        <v xml:space="preserve"> 권한그룹^TB_SYS_AUGP^ 권한그룹유형코드^AUGP_TP_CD^^VARCHAR2^1^Y^
권한그룹^TB_SYS_AUGP^권한그룹유형코드^AUGP_TP_CD^^VARCHAR2^1^Y^</v>
      </c>
    </row>
    <row r="13" spans="1:16" x14ac:dyDescent="0.25">
      <c r="A13" s="39">
        <v>6</v>
      </c>
      <c r="B13" s="27" t="s">
        <v>669</v>
      </c>
      <c r="C13" s="27" t="s">
        <v>3544</v>
      </c>
      <c r="D13" s="27" t="s">
        <v>42</v>
      </c>
      <c r="E13" s="27" t="s">
        <v>3516</v>
      </c>
      <c r="F13" s="27" t="s">
        <v>51</v>
      </c>
      <c r="G13" s="27"/>
      <c r="H13" s="27"/>
      <c r="I13" s="27" t="s">
        <v>37</v>
      </c>
      <c r="J13" s="28">
        <v>1</v>
      </c>
      <c r="K13" s="27" t="s">
        <v>52</v>
      </c>
      <c r="L13" s="29" t="s">
        <v>1276</v>
      </c>
      <c r="M13" s="30"/>
      <c r="N13" s="25" t="str">
        <f t="shared" si="0"/>
        <v xml:space="preserve"> 권한그룹^TB_SYS_AUGP^ 사용여부^USE_YN^^VARCHAR2^1^Y^'Y' </v>
      </c>
      <c r="O13" s="21" t="str">
        <f>IF(ISNA(VLOOKUP(N13,DB데이터!$N:$N,1,FALSE)), "에러", "")</f>
        <v>에러</v>
      </c>
      <c r="P13" s="57" t="str">
        <f>IF(O13="에러",$N13&amp;CHAR(10)&amp;VLOOKUP(CONCATENATE(D13,".",F13),DB데이터!$M:$N,2,FALSE),"")</f>
        <v xml:space="preserve"> 권한그룹^TB_SYS_AUGP^ 사용여부^USE_YN^^VARCHAR2^1^Y^'Y' 
권한그룹^TB_SYS_AUGP^사용여부^USE_YN^^VARCHAR2^1^Y^'Y'</v>
      </c>
    </row>
    <row r="14" spans="1:16" x14ac:dyDescent="0.25">
      <c r="A14" s="39">
        <v>7</v>
      </c>
      <c r="B14" s="27" t="s">
        <v>669</v>
      </c>
      <c r="C14" s="27" t="s">
        <v>3544</v>
      </c>
      <c r="D14" s="27" t="s">
        <v>42</v>
      </c>
      <c r="E14" s="27" t="s">
        <v>3517</v>
      </c>
      <c r="F14" s="27" t="s">
        <v>62</v>
      </c>
      <c r="G14" s="27"/>
      <c r="H14" s="27"/>
      <c r="I14" s="27" t="s">
        <v>37</v>
      </c>
      <c r="J14" s="28">
        <v>2000</v>
      </c>
      <c r="K14" s="27" t="s">
        <v>5347</v>
      </c>
      <c r="L14" s="27"/>
      <c r="M14" s="30"/>
      <c r="N14" s="25" t="str">
        <f t="shared" si="0"/>
        <v xml:space="preserve"> 권한그룹^TB_SYS_AUGP^ 비고^REMARK^^VARCHAR2^2000^N^</v>
      </c>
      <c r="O14" s="21" t="str">
        <f>IF(ISNA(VLOOKUP(N14,DB데이터!$N:$N,1,FALSE)), "에러", "")</f>
        <v>에러</v>
      </c>
      <c r="P14" s="57" t="str">
        <f>IF(O14="에러",$N14&amp;CHAR(10)&amp;VLOOKUP(CONCATENATE(D14,".",F14),DB데이터!$M:$N,2,FALSE),"")</f>
        <v xml:space="preserve"> 권한그룹^TB_SYS_AUGP^ 비고^REMARK^^VARCHAR2^2000^N^
권한그룹^TB_SYS_AUGP^비고^REMARK^^VARCHAR2^2000^^</v>
      </c>
    </row>
    <row r="15" spans="1:16" x14ac:dyDescent="0.25">
      <c r="A15" s="39">
        <v>8</v>
      </c>
      <c r="B15" s="27" t="s">
        <v>669</v>
      </c>
      <c r="C15" s="27" t="s">
        <v>3544</v>
      </c>
      <c r="D15" s="27" t="s">
        <v>42</v>
      </c>
      <c r="E15" s="27" t="s">
        <v>3518</v>
      </c>
      <c r="F15" s="27" t="s">
        <v>54</v>
      </c>
      <c r="G15" s="27"/>
      <c r="H15" s="27"/>
      <c r="I15" s="27" t="s">
        <v>37</v>
      </c>
      <c r="J15" s="28">
        <v>14</v>
      </c>
      <c r="K15" s="27" t="s">
        <v>52</v>
      </c>
      <c r="L15" s="27"/>
      <c r="M15" s="30"/>
      <c r="N15" s="25" t="str">
        <f t="shared" si="0"/>
        <v xml:space="preserve"> 권한그룹^TB_SYS_AUGP^ 등록일시^REG_DTM^^VARCHAR2^14^Y^</v>
      </c>
      <c r="O15" s="21" t="str">
        <f>IF(ISNA(VLOOKUP(N15,DB데이터!$N:$N,1,FALSE)), "에러", "")</f>
        <v>에러</v>
      </c>
      <c r="P15" s="57" t="str">
        <f>IF(O15="에러",$N15&amp;CHAR(10)&amp;VLOOKUP(CONCATENATE(D15,".",F15),DB데이터!$M:$N,2,FALSE),"")</f>
        <v xml:space="preserve"> 권한그룹^TB_SYS_AUGP^ 등록일시^REG_DTM^^VARCHAR2^14^Y^
권한그룹^TB_SYS_AUGP^등록일시^REG_DTM^^VARCHAR2^14^Y^</v>
      </c>
    </row>
    <row r="16" spans="1:16" x14ac:dyDescent="0.25">
      <c r="A16" s="39">
        <v>9</v>
      </c>
      <c r="B16" s="27" t="s">
        <v>669</v>
      </c>
      <c r="C16" s="27" t="s">
        <v>3544</v>
      </c>
      <c r="D16" s="27" t="s">
        <v>42</v>
      </c>
      <c r="E16" s="27" t="s">
        <v>3519</v>
      </c>
      <c r="F16" s="27" t="s">
        <v>56</v>
      </c>
      <c r="G16" s="27"/>
      <c r="H16" s="27"/>
      <c r="I16" s="27" t="s">
        <v>37</v>
      </c>
      <c r="J16" s="28">
        <v>32</v>
      </c>
      <c r="K16" s="27" t="s">
        <v>52</v>
      </c>
      <c r="L16" s="27"/>
      <c r="M16" s="30"/>
      <c r="N16" s="25" t="str">
        <f t="shared" si="0"/>
        <v xml:space="preserve"> 권한그룹^TB_SYS_AUGP^ 등록자ID^REGR_ID^^VARCHAR2^32^Y^</v>
      </c>
      <c r="O16" s="21" t="str">
        <f>IF(ISNA(VLOOKUP(N16,DB데이터!$N:$N,1,FALSE)), "에러", "")</f>
        <v>에러</v>
      </c>
      <c r="P16" s="57" t="str">
        <f>IF(O16="에러",$N16&amp;CHAR(10)&amp;VLOOKUP(CONCATENATE(D16,".",F16),DB데이터!$M:$N,2,FALSE),"")</f>
        <v xml:space="preserve"> 권한그룹^TB_SYS_AUGP^ 등록자ID^REGR_ID^^VARCHAR2^32^Y^
권한그룹^TB_SYS_AUGP^등록자ID^REGR_ID^^VARCHAR2^32^Y^</v>
      </c>
    </row>
    <row r="17" spans="1:16" x14ac:dyDescent="0.25">
      <c r="A17" s="39">
        <v>10</v>
      </c>
      <c r="B17" s="27" t="s">
        <v>669</v>
      </c>
      <c r="C17" s="27" t="s">
        <v>3544</v>
      </c>
      <c r="D17" s="27" t="s">
        <v>42</v>
      </c>
      <c r="E17" s="27" t="s">
        <v>3520</v>
      </c>
      <c r="F17" s="27" t="s">
        <v>58</v>
      </c>
      <c r="G17" s="27"/>
      <c r="H17" s="27"/>
      <c r="I17" s="27" t="s">
        <v>37</v>
      </c>
      <c r="J17" s="28">
        <v>14</v>
      </c>
      <c r="K17" s="27" t="s">
        <v>52</v>
      </c>
      <c r="L17" s="27"/>
      <c r="M17" s="30"/>
      <c r="N17" s="25" t="str">
        <f t="shared" si="0"/>
        <v xml:space="preserve"> 권한그룹^TB_SYS_AUGP^ 수정일시^MOD_DTM^^VARCHAR2^14^Y^</v>
      </c>
      <c r="O17" s="21" t="str">
        <f>IF(ISNA(VLOOKUP(N17,DB데이터!$N:$N,1,FALSE)), "에러", "")</f>
        <v>에러</v>
      </c>
      <c r="P17" s="57" t="str">
        <f>IF(O17="에러",$N17&amp;CHAR(10)&amp;VLOOKUP(CONCATENATE(D17,".",F17),DB데이터!$M:$N,2,FALSE),"")</f>
        <v xml:space="preserve"> 권한그룹^TB_SYS_AUGP^ 수정일시^MOD_DTM^^VARCHAR2^14^Y^
권한그룹^TB_SYS_AUGP^수정일시^MOD_DTM^^VARCHAR2^14^Y^</v>
      </c>
    </row>
    <row r="18" spans="1:16" x14ac:dyDescent="0.25">
      <c r="A18" s="39">
        <v>11</v>
      </c>
      <c r="B18" s="27" t="s">
        <v>669</v>
      </c>
      <c r="C18" s="27" t="s">
        <v>3544</v>
      </c>
      <c r="D18" s="27" t="s">
        <v>42</v>
      </c>
      <c r="E18" s="27" t="s">
        <v>3521</v>
      </c>
      <c r="F18" s="27" t="s">
        <v>60</v>
      </c>
      <c r="G18" s="27"/>
      <c r="H18" s="27"/>
      <c r="I18" s="27" t="s">
        <v>37</v>
      </c>
      <c r="J18" s="28">
        <v>32</v>
      </c>
      <c r="K18" s="27" t="s">
        <v>52</v>
      </c>
      <c r="L18" s="27"/>
      <c r="M18" s="30"/>
      <c r="N18" s="25" t="str">
        <f t="shared" si="0"/>
        <v xml:space="preserve"> 권한그룹^TB_SYS_AUGP^ 수정자ID^MODR_ID^^VARCHAR2^32^Y^</v>
      </c>
      <c r="O18" s="21" t="str">
        <f>IF(ISNA(VLOOKUP(N18,DB데이터!$N:$N,1,FALSE)), "에러", "")</f>
        <v>에러</v>
      </c>
      <c r="P18" s="57" t="str">
        <f>IF(O18="에러",$N18&amp;CHAR(10)&amp;VLOOKUP(CONCATENATE(D18,".",F18),DB데이터!$M:$N,2,FALSE),"")</f>
        <v xml:space="preserve"> 권한그룹^TB_SYS_AUGP^ 수정자ID^MODR_ID^^VARCHAR2^32^Y^
권한그룹^TB_SYS_AUGP^수정자ID^MODR_ID^^VARCHAR2^32^Y^</v>
      </c>
    </row>
    <row r="19" spans="1:16" x14ac:dyDescent="0.25">
      <c r="A19" s="39">
        <v>12</v>
      </c>
      <c r="B19" s="27" t="s">
        <v>669</v>
      </c>
      <c r="C19" s="27" t="s">
        <v>3550</v>
      </c>
      <c r="D19" s="27" t="s">
        <v>48</v>
      </c>
      <c r="E19" s="27" t="s">
        <v>3547</v>
      </c>
      <c r="F19" s="27" t="s">
        <v>43</v>
      </c>
      <c r="G19" s="27"/>
      <c r="H19" s="27"/>
      <c r="I19" s="27" t="s">
        <v>37</v>
      </c>
      <c r="J19" s="28">
        <v>4</v>
      </c>
      <c r="K19" s="27" t="s">
        <v>52</v>
      </c>
      <c r="L19" s="27"/>
      <c r="M19" s="30"/>
      <c r="N19" s="25" t="str">
        <f t="shared" si="0"/>
        <v xml:space="preserve"> 권한그룹메뉴^TB_SYS_AUGP_MENU^ 권한그룹코드^AUGP_CD^^VARCHAR2^4^Y^</v>
      </c>
      <c r="O19" s="21" t="str">
        <f>IF(ISNA(VLOOKUP(N19,DB데이터!$N:$N,1,FALSE)), "에러", "")</f>
        <v>에러</v>
      </c>
      <c r="P19" s="57" t="str">
        <f>IF(O19="에러",$N19&amp;CHAR(10)&amp;VLOOKUP(CONCATENATE(D19,".",F19),DB데이터!$M:$N,2,FALSE),"")</f>
        <v xml:space="preserve"> 권한그룹메뉴^TB_SYS_AUGP_MENU^ 권한그룹코드^AUGP_CD^^VARCHAR2^4^Y^
권한그룹메뉴^TB_SYS_AUGP_MENU^권한그룹코드^AUGP_CD^Y^VARCHAR2^4^Y^</v>
      </c>
    </row>
    <row r="20" spans="1:16" x14ac:dyDescent="0.25">
      <c r="A20" s="39">
        <v>13</v>
      </c>
      <c r="B20" s="27" t="s">
        <v>669</v>
      </c>
      <c r="C20" s="27" t="s">
        <v>3550</v>
      </c>
      <c r="D20" s="27" t="s">
        <v>48</v>
      </c>
      <c r="E20" s="27" t="s">
        <v>3551</v>
      </c>
      <c r="F20" s="27" t="s">
        <v>1835</v>
      </c>
      <c r="G20" s="27"/>
      <c r="H20" s="27"/>
      <c r="I20" s="27" t="s">
        <v>37</v>
      </c>
      <c r="J20" s="28">
        <v>10</v>
      </c>
      <c r="K20" s="27" t="s">
        <v>52</v>
      </c>
      <c r="L20" s="27"/>
      <c r="M20" s="30"/>
      <c r="N20" s="25" t="str">
        <f t="shared" si="0"/>
        <v xml:space="preserve"> 권한그룹메뉴^TB_SYS_AUGP_MENU^ 메뉴코드^MENU_CD^^VARCHAR2^10^Y^</v>
      </c>
      <c r="O20" s="21" t="str">
        <f>IF(ISNA(VLOOKUP(N20,DB데이터!$N:$N,1,FALSE)), "에러", "")</f>
        <v>에러</v>
      </c>
      <c r="P20" s="57" t="str">
        <f>IF(O20="에러",$N20&amp;CHAR(10)&amp;VLOOKUP(CONCATENATE(D20,".",F20),DB데이터!$M:$N,2,FALSE),"")</f>
        <v xml:space="preserve"> 권한그룹메뉴^TB_SYS_AUGP_MENU^ 메뉴코드^MENU_CD^^VARCHAR2^10^Y^
권한그룹메뉴^TB_SYS_AUGP_MENU^메뉴코드^MENU_CD^Y^VARCHAR2^10^Y^</v>
      </c>
    </row>
    <row r="21" spans="1:16" x14ac:dyDescent="0.25">
      <c r="A21" s="39">
        <v>14</v>
      </c>
      <c r="B21" s="27" t="s">
        <v>669</v>
      </c>
      <c r="C21" s="27" t="s">
        <v>3550</v>
      </c>
      <c r="D21" s="27" t="s">
        <v>48</v>
      </c>
      <c r="E21" s="27" t="s">
        <v>3516</v>
      </c>
      <c r="F21" s="27" t="s">
        <v>51</v>
      </c>
      <c r="G21" s="27"/>
      <c r="H21" s="27"/>
      <c r="I21" s="27" t="s">
        <v>37</v>
      </c>
      <c r="J21" s="28">
        <v>1</v>
      </c>
      <c r="K21" s="27" t="s">
        <v>52</v>
      </c>
      <c r="L21" s="27" t="s">
        <v>1276</v>
      </c>
      <c r="M21" s="30"/>
      <c r="N21" s="25" t="str">
        <f t="shared" si="0"/>
        <v xml:space="preserve"> 권한그룹메뉴^TB_SYS_AUGP_MENU^ 사용여부^USE_YN^^VARCHAR2^1^Y^'Y' </v>
      </c>
      <c r="O21" s="21" t="str">
        <f>IF(ISNA(VLOOKUP(N21,DB데이터!$N:$N,1,FALSE)), "에러", "")</f>
        <v>에러</v>
      </c>
      <c r="P21" s="57" t="str">
        <f>IF(O21="에러",$N21&amp;CHAR(10)&amp;VLOOKUP(CONCATENATE(D21,".",F21),DB데이터!$M:$N,2,FALSE),"")</f>
        <v xml:space="preserve"> 권한그룹메뉴^TB_SYS_AUGP_MENU^ 사용여부^USE_YN^^VARCHAR2^1^Y^'Y' 
권한그룹메뉴^TB_SYS_AUGP_MENU^사용여부^USE_YN^^VARCHAR2^1^Y^'Y'</v>
      </c>
    </row>
    <row r="22" spans="1:16" x14ac:dyDescent="0.25">
      <c r="A22" s="39">
        <v>15</v>
      </c>
      <c r="B22" s="27" t="s">
        <v>669</v>
      </c>
      <c r="C22" s="27" t="s">
        <v>3550</v>
      </c>
      <c r="D22" s="27" t="s">
        <v>48</v>
      </c>
      <c r="E22" s="27" t="s">
        <v>3517</v>
      </c>
      <c r="F22" s="27" t="s">
        <v>62</v>
      </c>
      <c r="G22" s="27"/>
      <c r="H22" s="27"/>
      <c r="I22" s="27" t="s">
        <v>37</v>
      </c>
      <c r="J22" s="28">
        <v>2000</v>
      </c>
      <c r="K22" s="27" t="s">
        <v>5347</v>
      </c>
      <c r="L22" s="27"/>
      <c r="M22" s="30"/>
      <c r="N22" s="25" t="str">
        <f t="shared" si="0"/>
        <v xml:space="preserve"> 권한그룹메뉴^TB_SYS_AUGP_MENU^ 비고^REMARK^^VARCHAR2^2000^N^</v>
      </c>
      <c r="O22" s="21" t="str">
        <f>IF(ISNA(VLOOKUP(N22,DB데이터!$N:$N,1,FALSE)), "에러", "")</f>
        <v>에러</v>
      </c>
      <c r="P22" s="57" t="str">
        <f>IF(O22="에러",$N22&amp;CHAR(10)&amp;VLOOKUP(CONCATENATE(D22,".",F22),DB데이터!$M:$N,2,FALSE),"")</f>
        <v xml:space="preserve"> 권한그룹메뉴^TB_SYS_AUGP_MENU^ 비고^REMARK^^VARCHAR2^2000^N^
권한그룹메뉴^TB_SYS_AUGP_MENU^비고^REMARK^^VARCHAR2^2000^^</v>
      </c>
    </row>
    <row r="23" spans="1:16" x14ac:dyDescent="0.25">
      <c r="A23" s="39">
        <v>16</v>
      </c>
      <c r="B23" s="27" t="s">
        <v>669</v>
      </c>
      <c r="C23" s="27" t="s">
        <v>3550</v>
      </c>
      <c r="D23" s="27" t="s">
        <v>48</v>
      </c>
      <c r="E23" s="27" t="s">
        <v>3518</v>
      </c>
      <c r="F23" s="27" t="s">
        <v>54</v>
      </c>
      <c r="G23" s="27"/>
      <c r="H23" s="27"/>
      <c r="I23" s="27" t="s">
        <v>37</v>
      </c>
      <c r="J23" s="28">
        <v>14</v>
      </c>
      <c r="K23" s="27" t="s">
        <v>52</v>
      </c>
      <c r="L23" s="27"/>
      <c r="M23" s="30"/>
      <c r="N23" s="25" t="str">
        <f t="shared" si="0"/>
        <v xml:space="preserve"> 권한그룹메뉴^TB_SYS_AUGP_MENU^ 등록일시^REG_DTM^^VARCHAR2^14^Y^</v>
      </c>
      <c r="O23" s="21" t="str">
        <f>IF(ISNA(VLOOKUP(N23,DB데이터!$N:$N,1,FALSE)), "에러", "")</f>
        <v>에러</v>
      </c>
      <c r="P23" s="57" t="str">
        <f>IF(O23="에러",$N23&amp;CHAR(10)&amp;VLOOKUP(CONCATENATE(D23,".",F23),DB데이터!$M:$N,2,FALSE),"")</f>
        <v xml:space="preserve"> 권한그룹메뉴^TB_SYS_AUGP_MENU^ 등록일시^REG_DTM^^VARCHAR2^14^Y^
권한그룹메뉴^TB_SYS_AUGP_MENU^등록일시^REG_DTM^^VARCHAR2^14^Y^</v>
      </c>
    </row>
    <row r="24" spans="1:16" x14ac:dyDescent="0.25">
      <c r="A24" s="39">
        <v>17</v>
      </c>
      <c r="B24" s="27" t="s">
        <v>669</v>
      </c>
      <c r="C24" s="27" t="s">
        <v>3550</v>
      </c>
      <c r="D24" s="27" t="s">
        <v>48</v>
      </c>
      <c r="E24" s="27" t="s">
        <v>3519</v>
      </c>
      <c r="F24" s="27" t="s">
        <v>56</v>
      </c>
      <c r="G24" s="27"/>
      <c r="H24" s="27"/>
      <c r="I24" s="27" t="s">
        <v>37</v>
      </c>
      <c r="J24" s="28">
        <v>32</v>
      </c>
      <c r="K24" s="27" t="s">
        <v>52</v>
      </c>
      <c r="L24" s="27"/>
      <c r="M24" s="30"/>
      <c r="N24" s="25" t="str">
        <f t="shared" si="0"/>
        <v xml:space="preserve"> 권한그룹메뉴^TB_SYS_AUGP_MENU^ 등록자ID^REGR_ID^^VARCHAR2^32^Y^</v>
      </c>
      <c r="O24" s="21" t="str">
        <f>IF(ISNA(VLOOKUP(N24,DB데이터!$N:$N,1,FALSE)), "에러", "")</f>
        <v>에러</v>
      </c>
      <c r="P24" s="57" t="str">
        <f>IF(O24="에러",$N24&amp;CHAR(10)&amp;VLOOKUP(CONCATENATE(D24,".",F24),DB데이터!$M:$N,2,FALSE),"")</f>
        <v xml:space="preserve"> 권한그룹메뉴^TB_SYS_AUGP_MENU^ 등록자ID^REGR_ID^^VARCHAR2^32^Y^
권한그룹메뉴^TB_SYS_AUGP_MENU^등록자ID^REGR_ID^^VARCHAR2^32^Y^</v>
      </c>
    </row>
    <row r="25" spans="1:16" x14ac:dyDescent="0.25">
      <c r="A25" s="39">
        <v>18</v>
      </c>
      <c r="B25" s="27" t="s">
        <v>669</v>
      </c>
      <c r="C25" s="27" t="s">
        <v>3550</v>
      </c>
      <c r="D25" s="27" t="s">
        <v>48</v>
      </c>
      <c r="E25" s="27" t="s">
        <v>3520</v>
      </c>
      <c r="F25" s="27" t="s">
        <v>58</v>
      </c>
      <c r="G25" s="27"/>
      <c r="H25" s="27"/>
      <c r="I25" s="27" t="s">
        <v>37</v>
      </c>
      <c r="J25" s="28">
        <v>14</v>
      </c>
      <c r="K25" s="27" t="s">
        <v>52</v>
      </c>
      <c r="L25" s="27"/>
      <c r="M25" s="30"/>
      <c r="N25" s="25" t="str">
        <f t="shared" si="0"/>
        <v xml:space="preserve"> 권한그룹메뉴^TB_SYS_AUGP_MENU^ 수정일시^MOD_DTM^^VARCHAR2^14^Y^</v>
      </c>
      <c r="O25" s="21" t="str">
        <f>IF(ISNA(VLOOKUP(N25,DB데이터!$N:$N,1,FALSE)), "에러", "")</f>
        <v>에러</v>
      </c>
      <c r="P25" s="57" t="str">
        <f>IF(O25="에러",$N25&amp;CHAR(10)&amp;VLOOKUP(CONCATENATE(D25,".",F25),DB데이터!$M:$N,2,FALSE),"")</f>
        <v xml:space="preserve"> 권한그룹메뉴^TB_SYS_AUGP_MENU^ 수정일시^MOD_DTM^^VARCHAR2^14^Y^
권한그룹메뉴^TB_SYS_AUGP_MENU^수정일시^MOD_DTM^^VARCHAR2^14^Y^</v>
      </c>
    </row>
    <row r="26" spans="1:16" x14ac:dyDescent="0.25">
      <c r="A26" s="39">
        <v>19</v>
      </c>
      <c r="B26" s="27" t="s">
        <v>669</v>
      </c>
      <c r="C26" s="27" t="s">
        <v>3550</v>
      </c>
      <c r="D26" s="27" t="s">
        <v>48</v>
      </c>
      <c r="E26" s="27" t="s">
        <v>3521</v>
      </c>
      <c r="F26" s="27" t="s">
        <v>60</v>
      </c>
      <c r="G26" s="27"/>
      <c r="H26" s="27"/>
      <c r="I26" s="27" t="s">
        <v>37</v>
      </c>
      <c r="J26" s="28">
        <v>32</v>
      </c>
      <c r="K26" s="27" t="s">
        <v>52</v>
      </c>
      <c r="L26" s="27"/>
      <c r="M26" s="30"/>
      <c r="N26" s="25" t="str">
        <f t="shared" si="0"/>
        <v xml:space="preserve"> 권한그룹메뉴^TB_SYS_AUGP_MENU^ 수정자ID^MODR_ID^^VARCHAR2^32^Y^</v>
      </c>
      <c r="O26" s="21" t="str">
        <f>IF(ISNA(VLOOKUP(N26,DB데이터!$N:$N,1,FALSE)), "에러", "")</f>
        <v>에러</v>
      </c>
      <c r="P26" s="57" t="str">
        <f>IF(O26="에러",$N26&amp;CHAR(10)&amp;VLOOKUP(CONCATENATE(D26,".",F26),DB데이터!$M:$N,2,FALSE),"")</f>
        <v xml:space="preserve"> 권한그룹메뉴^TB_SYS_AUGP_MENU^ 수정자ID^MODR_ID^^VARCHAR2^32^Y^
권한그룹메뉴^TB_SYS_AUGP_MENU^수정자ID^MODR_ID^^VARCHAR2^32^Y^</v>
      </c>
    </row>
    <row r="27" spans="1:16" x14ac:dyDescent="0.25">
      <c r="A27" s="39">
        <v>20</v>
      </c>
      <c r="B27" s="27" t="s">
        <v>669</v>
      </c>
      <c r="C27" s="27" t="s">
        <v>3552</v>
      </c>
      <c r="D27" s="27" t="s">
        <v>49</v>
      </c>
      <c r="E27" s="27" t="s">
        <v>3547</v>
      </c>
      <c r="F27" s="27" t="s">
        <v>43</v>
      </c>
      <c r="G27" s="27"/>
      <c r="H27" s="27"/>
      <c r="I27" s="27" t="s">
        <v>37</v>
      </c>
      <c r="J27" s="28">
        <v>4</v>
      </c>
      <c r="K27" s="27" t="s">
        <v>52</v>
      </c>
      <c r="L27" s="27"/>
      <c r="M27" s="30"/>
      <c r="N27" s="25" t="str">
        <f t="shared" si="0"/>
        <v xml:space="preserve"> 권한그룹메뉴기능^TB_SYS_AUGP_MENU_FN^ 권한그룹코드^AUGP_CD^^VARCHAR2^4^Y^</v>
      </c>
      <c r="O27" s="21" t="str">
        <f>IF(ISNA(VLOOKUP(N27,DB데이터!$N:$N,1,FALSE)), "에러", "")</f>
        <v>에러</v>
      </c>
      <c r="P27" s="57" t="str">
        <f>IF(O27="에러",$N27&amp;CHAR(10)&amp;VLOOKUP(CONCATENATE(D27,".",F27),DB데이터!$M:$N,2,FALSE),"")</f>
        <v xml:space="preserve"> 권한그룹메뉴기능^TB_SYS_AUGP_MENU_FN^ 권한그룹코드^AUGP_CD^^VARCHAR2^4^Y^
권한그룹메뉴기능^TB_SYS_AUGP_MENU_FN^권한그룹코드^AUGP_CD^Y^VARCHAR2^4^Y^</v>
      </c>
    </row>
    <row r="28" spans="1:16" x14ac:dyDescent="0.25">
      <c r="A28" s="39">
        <v>21</v>
      </c>
      <c r="B28" s="27" t="s">
        <v>669</v>
      </c>
      <c r="C28" s="27" t="s">
        <v>3552</v>
      </c>
      <c r="D28" s="27" t="s">
        <v>49</v>
      </c>
      <c r="E28" s="27" t="s">
        <v>3551</v>
      </c>
      <c r="F28" s="27" t="s">
        <v>1835</v>
      </c>
      <c r="G28" s="27"/>
      <c r="H28" s="27"/>
      <c r="I28" s="27" t="s">
        <v>37</v>
      </c>
      <c r="J28" s="28">
        <v>10</v>
      </c>
      <c r="K28" s="27" t="s">
        <v>52</v>
      </c>
      <c r="L28" s="29"/>
      <c r="M28" s="30"/>
      <c r="N28" s="25" t="str">
        <f t="shared" si="0"/>
        <v xml:space="preserve"> 권한그룹메뉴기능^TB_SYS_AUGP_MENU_FN^ 메뉴코드^MENU_CD^^VARCHAR2^10^Y^</v>
      </c>
      <c r="O28" s="21" t="str">
        <f>IF(ISNA(VLOOKUP(N28,DB데이터!$N:$N,1,FALSE)), "에러", "")</f>
        <v>에러</v>
      </c>
      <c r="P28" s="57" t="str">
        <f>IF(O28="에러",$N28&amp;CHAR(10)&amp;VLOOKUP(CONCATENATE(D28,".",F28),DB데이터!$M:$N,2,FALSE),"")</f>
        <v xml:space="preserve"> 권한그룹메뉴기능^TB_SYS_AUGP_MENU_FN^ 메뉴코드^MENU_CD^^VARCHAR2^10^Y^
권한그룹메뉴기능^TB_SYS_AUGP_MENU_FN^메뉴코드^MENU_CD^Y^VARCHAR2^10^Y^</v>
      </c>
    </row>
    <row r="29" spans="1:16" x14ac:dyDescent="0.25">
      <c r="A29" s="39">
        <v>22</v>
      </c>
      <c r="B29" s="27" t="s">
        <v>669</v>
      </c>
      <c r="C29" s="27" t="s">
        <v>3552</v>
      </c>
      <c r="D29" s="27" t="s">
        <v>49</v>
      </c>
      <c r="E29" s="27" t="s">
        <v>3553</v>
      </c>
      <c r="F29" s="27" t="s">
        <v>40</v>
      </c>
      <c r="G29" s="27"/>
      <c r="H29" s="27"/>
      <c r="I29" s="27" t="s">
        <v>37</v>
      </c>
      <c r="J29" s="28">
        <v>3</v>
      </c>
      <c r="K29" s="27" t="s">
        <v>52</v>
      </c>
      <c r="L29" s="27"/>
      <c r="M29" s="30"/>
      <c r="N29" s="25" t="str">
        <f t="shared" si="0"/>
        <v xml:space="preserve"> 권한그룹메뉴기능^TB_SYS_AUGP_MENU_FN^ 기능권한유형코드^FN_AUTH_TP_CD^^VARCHAR2^3^Y^</v>
      </c>
      <c r="O29" s="21" t="str">
        <f>IF(ISNA(VLOOKUP(N29,DB데이터!$N:$N,1,FALSE)), "에러", "")</f>
        <v>에러</v>
      </c>
      <c r="P29" s="57" t="str">
        <f>IF(O29="에러",$N29&amp;CHAR(10)&amp;VLOOKUP(CONCATENATE(D29,".",F29),DB데이터!$M:$N,2,FALSE),"")</f>
        <v xml:space="preserve"> 권한그룹메뉴기능^TB_SYS_AUGP_MENU_FN^ 기능권한유형코드^FN_AUTH_TP_CD^^VARCHAR2^3^Y^
권한그룹메뉴기능^TB_SYS_AUGP_MENU_FN^기능권한유형코드^FN_AUTH_TP_CD^Y^VARCHAR2^3^Y^</v>
      </c>
    </row>
    <row r="30" spans="1:16" x14ac:dyDescent="0.25">
      <c r="A30" s="39">
        <v>23</v>
      </c>
      <c r="B30" s="27" t="s">
        <v>669</v>
      </c>
      <c r="C30" s="27" t="s">
        <v>3552</v>
      </c>
      <c r="D30" s="27" t="s">
        <v>49</v>
      </c>
      <c r="E30" s="27" t="s">
        <v>3516</v>
      </c>
      <c r="F30" s="27" t="s">
        <v>51</v>
      </c>
      <c r="G30" s="27"/>
      <c r="H30" s="27"/>
      <c r="I30" s="27" t="s">
        <v>37</v>
      </c>
      <c r="J30" s="28">
        <v>1</v>
      </c>
      <c r="K30" s="27" t="s">
        <v>52</v>
      </c>
      <c r="L30" s="27" t="s">
        <v>1276</v>
      </c>
      <c r="M30" s="30"/>
      <c r="N30" s="25" t="str">
        <f t="shared" si="0"/>
        <v xml:space="preserve"> 권한그룹메뉴기능^TB_SYS_AUGP_MENU_FN^ 사용여부^USE_YN^^VARCHAR2^1^Y^'Y' </v>
      </c>
      <c r="O30" s="21" t="str">
        <f>IF(ISNA(VLOOKUP(N30,DB데이터!$N:$N,1,FALSE)), "에러", "")</f>
        <v>에러</v>
      </c>
      <c r="P30" s="57" t="str">
        <f>IF(O30="에러",$N30&amp;CHAR(10)&amp;VLOOKUP(CONCATENATE(D30,".",F30),DB데이터!$M:$N,2,FALSE),"")</f>
        <v xml:space="preserve"> 권한그룹메뉴기능^TB_SYS_AUGP_MENU_FN^ 사용여부^USE_YN^^VARCHAR2^1^Y^'Y' 
권한그룹메뉴기능^TB_SYS_AUGP_MENU_FN^사용여부^USE_YN^^VARCHAR2^1^Y^'Y'</v>
      </c>
    </row>
    <row r="31" spans="1:16" x14ac:dyDescent="0.25">
      <c r="A31" s="39">
        <v>24</v>
      </c>
      <c r="B31" s="27" t="s">
        <v>669</v>
      </c>
      <c r="C31" s="27" t="s">
        <v>3552</v>
      </c>
      <c r="D31" s="27" t="s">
        <v>49</v>
      </c>
      <c r="E31" s="27" t="s">
        <v>3517</v>
      </c>
      <c r="F31" s="27" t="s">
        <v>62</v>
      </c>
      <c r="G31" s="27"/>
      <c r="H31" s="27"/>
      <c r="I31" s="27" t="s">
        <v>37</v>
      </c>
      <c r="J31" s="28">
        <v>2000</v>
      </c>
      <c r="K31" s="27" t="s">
        <v>5347</v>
      </c>
      <c r="L31" s="27"/>
      <c r="M31" s="30"/>
      <c r="N31" s="25" t="str">
        <f t="shared" si="0"/>
        <v xml:space="preserve"> 권한그룹메뉴기능^TB_SYS_AUGP_MENU_FN^ 비고^REMARK^^VARCHAR2^2000^N^</v>
      </c>
      <c r="O31" s="21" t="str">
        <f>IF(ISNA(VLOOKUP(N31,DB데이터!$N:$N,1,FALSE)), "에러", "")</f>
        <v>에러</v>
      </c>
      <c r="P31" s="57" t="str">
        <f>IF(O31="에러",$N31&amp;CHAR(10)&amp;VLOOKUP(CONCATENATE(D31,".",F31),DB데이터!$M:$N,2,FALSE),"")</f>
        <v xml:space="preserve"> 권한그룹메뉴기능^TB_SYS_AUGP_MENU_FN^ 비고^REMARK^^VARCHAR2^2000^N^
권한그룹메뉴기능^TB_SYS_AUGP_MENU_FN^비고^REMARK^^VARCHAR2^2000^^</v>
      </c>
    </row>
    <row r="32" spans="1:16" x14ac:dyDescent="0.25">
      <c r="A32" s="39">
        <v>25</v>
      </c>
      <c r="B32" s="27" t="s">
        <v>669</v>
      </c>
      <c r="C32" s="27" t="s">
        <v>3552</v>
      </c>
      <c r="D32" s="27" t="s">
        <v>49</v>
      </c>
      <c r="E32" s="27" t="s">
        <v>3518</v>
      </c>
      <c r="F32" s="27" t="s">
        <v>54</v>
      </c>
      <c r="G32" s="27"/>
      <c r="H32" s="27"/>
      <c r="I32" s="27" t="s">
        <v>37</v>
      </c>
      <c r="J32" s="28">
        <v>14</v>
      </c>
      <c r="K32" s="27" t="s">
        <v>52</v>
      </c>
      <c r="L32" s="27"/>
      <c r="M32" s="30"/>
      <c r="N32" s="25" t="str">
        <f t="shared" si="0"/>
        <v xml:space="preserve"> 권한그룹메뉴기능^TB_SYS_AUGP_MENU_FN^ 등록일시^REG_DTM^^VARCHAR2^14^Y^</v>
      </c>
      <c r="O32" s="21" t="str">
        <f>IF(ISNA(VLOOKUP(N32,DB데이터!$N:$N,1,FALSE)), "에러", "")</f>
        <v>에러</v>
      </c>
      <c r="P32" s="57" t="str">
        <f>IF(O32="에러",$N32&amp;CHAR(10)&amp;VLOOKUP(CONCATENATE(D32,".",F32),DB데이터!$M:$N,2,FALSE),"")</f>
        <v xml:space="preserve"> 권한그룹메뉴기능^TB_SYS_AUGP_MENU_FN^ 등록일시^REG_DTM^^VARCHAR2^14^Y^
권한그룹메뉴기능^TB_SYS_AUGP_MENU_FN^등록일시^REG_DTM^^VARCHAR2^14^Y^</v>
      </c>
    </row>
    <row r="33" spans="1:16" x14ac:dyDescent="0.25">
      <c r="A33" s="39">
        <v>26</v>
      </c>
      <c r="B33" s="27" t="s">
        <v>669</v>
      </c>
      <c r="C33" s="27" t="s">
        <v>3552</v>
      </c>
      <c r="D33" s="27" t="s">
        <v>49</v>
      </c>
      <c r="E33" s="27" t="s">
        <v>3519</v>
      </c>
      <c r="F33" s="27" t="s">
        <v>56</v>
      </c>
      <c r="G33" s="27"/>
      <c r="H33" s="27"/>
      <c r="I33" s="27" t="s">
        <v>37</v>
      </c>
      <c r="J33" s="28">
        <v>32</v>
      </c>
      <c r="K33" s="27" t="s">
        <v>52</v>
      </c>
      <c r="L33" s="27"/>
      <c r="M33" s="30"/>
      <c r="N33" s="25" t="str">
        <f t="shared" si="0"/>
        <v xml:space="preserve"> 권한그룹메뉴기능^TB_SYS_AUGP_MENU_FN^ 등록자ID^REGR_ID^^VARCHAR2^32^Y^</v>
      </c>
      <c r="O33" s="21" t="str">
        <f>IF(ISNA(VLOOKUP(N33,DB데이터!$N:$N,1,FALSE)), "에러", "")</f>
        <v>에러</v>
      </c>
      <c r="P33" s="57" t="str">
        <f>IF(O33="에러",$N33&amp;CHAR(10)&amp;VLOOKUP(CONCATENATE(D33,".",F33),DB데이터!$M:$N,2,FALSE),"")</f>
        <v xml:space="preserve"> 권한그룹메뉴기능^TB_SYS_AUGP_MENU_FN^ 등록자ID^REGR_ID^^VARCHAR2^32^Y^
권한그룹메뉴기능^TB_SYS_AUGP_MENU_FN^등록자ID^REGR_ID^^VARCHAR2^32^Y^</v>
      </c>
    </row>
    <row r="34" spans="1:16" x14ac:dyDescent="0.25">
      <c r="A34" s="39">
        <v>27</v>
      </c>
      <c r="B34" s="27" t="s">
        <v>669</v>
      </c>
      <c r="C34" s="27" t="s">
        <v>3552</v>
      </c>
      <c r="D34" s="27" t="s">
        <v>49</v>
      </c>
      <c r="E34" s="27" t="s">
        <v>3520</v>
      </c>
      <c r="F34" s="27" t="s">
        <v>58</v>
      </c>
      <c r="G34" s="27"/>
      <c r="H34" s="27"/>
      <c r="I34" s="27" t="s">
        <v>37</v>
      </c>
      <c r="J34" s="28">
        <v>14</v>
      </c>
      <c r="K34" s="27" t="s">
        <v>52</v>
      </c>
      <c r="L34" s="29"/>
      <c r="M34" s="30"/>
      <c r="N34" s="25" t="str">
        <f t="shared" si="0"/>
        <v xml:space="preserve"> 권한그룹메뉴기능^TB_SYS_AUGP_MENU_FN^ 수정일시^MOD_DTM^^VARCHAR2^14^Y^</v>
      </c>
      <c r="O34" s="21" t="str">
        <f>IF(ISNA(VLOOKUP(N34,DB데이터!$N:$N,1,FALSE)), "에러", "")</f>
        <v>에러</v>
      </c>
      <c r="P34" s="57" t="str">
        <f>IF(O34="에러",$N34&amp;CHAR(10)&amp;VLOOKUP(CONCATENATE(D34,".",F34),DB데이터!$M:$N,2,FALSE),"")</f>
        <v xml:space="preserve"> 권한그룹메뉴기능^TB_SYS_AUGP_MENU_FN^ 수정일시^MOD_DTM^^VARCHAR2^14^Y^
권한그룹메뉴기능^TB_SYS_AUGP_MENU_FN^수정일시^MOD_DTM^^VARCHAR2^14^Y^</v>
      </c>
    </row>
    <row r="35" spans="1:16" x14ac:dyDescent="0.25">
      <c r="A35" s="39">
        <v>28</v>
      </c>
      <c r="B35" s="27" t="s">
        <v>669</v>
      </c>
      <c r="C35" s="27" t="s">
        <v>3552</v>
      </c>
      <c r="D35" s="27" t="s">
        <v>49</v>
      </c>
      <c r="E35" s="27" t="s">
        <v>3521</v>
      </c>
      <c r="F35" s="27" t="s">
        <v>60</v>
      </c>
      <c r="G35" s="27"/>
      <c r="H35" s="27"/>
      <c r="I35" s="27" t="s">
        <v>37</v>
      </c>
      <c r="J35" s="28">
        <v>32</v>
      </c>
      <c r="K35" s="27" t="s">
        <v>52</v>
      </c>
      <c r="L35" s="27"/>
      <c r="M35" s="30"/>
      <c r="N35" s="25" t="str">
        <f t="shared" si="0"/>
        <v xml:space="preserve"> 권한그룹메뉴기능^TB_SYS_AUGP_MENU_FN^ 수정자ID^MODR_ID^^VARCHAR2^32^Y^</v>
      </c>
      <c r="O35" s="21" t="str">
        <f>IF(ISNA(VLOOKUP(N35,DB데이터!$N:$N,1,FALSE)), "에러", "")</f>
        <v>에러</v>
      </c>
      <c r="P35" s="57" t="str">
        <f>IF(O35="에러",$N35&amp;CHAR(10)&amp;VLOOKUP(CONCATENATE(D35,".",F35),DB데이터!$M:$N,2,FALSE),"")</f>
        <v xml:space="preserve"> 권한그룹메뉴기능^TB_SYS_AUGP_MENU_FN^ 수정자ID^MODR_ID^^VARCHAR2^32^Y^
권한그룹메뉴기능^TB_SYS_AUGP_MENU_FN^수정자ID^MODR_ID^^VARCHAR2^32^Y^</v>
      </c>
    </row>
    <row r="36" spans="1:16" x14ac:dyDescent="0.25">
      <c r="A36" s="39">
        <v>29</v>
      </c>
      <c r="B36" s="27" t="s">
        <v>669</v>
      </c>
      <c r="C36" s="27" t="s">
        <v>3554</v>
      </c>
      <c r="D36" s="27" t="s">
        <v>151</v>
      </c>
      <c r="E36" s="27" t="s">
        <v>3557</v>
      </c>
      <c r="F36" s="27" t="s">
        <v>1896</v>
      </c>
      <c r="G36" s="27"/>
      <c r="H36" s="27"/>
      <c r="I36" s="27" t="s">
        <v>110</v>
      </c>
      <c r="J36" s="28">
        <v>22</v>
      </c>
      <c r="K36" s="27" t="s">
        <v>52</v>
      </c>
      <c r="L36" s="27"/>
      <c r="M36" s="30"/>
      <c r="N36" s="25" t="str">
        <f t="shared" si="0"/>
        <v xml:space="preserve"> 배치실행이력^TB_SYS_BATCH_RUN_LOG^ 배치실행일련번호^BATCH_RUN_SEQ^^NUMBER^22^Y^</v>
      </c>
      <c r="O36" s="21" t="str">
        <f>IF(ISNA(VLOOKUP(N36,DB데이터!$N:$N,1,FALSE)), "에러", "")</f>
        <v>에러</v>
      </c>
      <c r="P36" s="57" t="str">
        <f>IF(O36="에러",$N36&amp;CHAR(10)&amp;VLOOKUP(CONCATENATE(D36,".",F36),DB데이터!$M:$N,2,FALSE),"")</f>
        <v xml:space="preserve"> 배치실행이력^TB_SYS_BATCH_RUN_LOG^ 배치실행일련번호^BATCH_RUN_SEQ^^NUMBER^22^Y^
배치실행이력^TB_SYS_BATCH_RUN_LOG^배치실행일련번호^BATCH_RUN_SEQ^Y^NUMBER^15^Y^</v>
      </c>
    </row>
    <row r="37" spans="1:16" x14ac:dyDescent="0.25">
      <c r="A37" s="39">
        <v>30</v>
      </c>
      <c r="B37" s="27" t="s">
        <v>669</v>
      </c>
      <c r="C37" s="27" t="s">
        <v>3554</v>
      </c>
      <c r="D37" s="27" t="s">
        <v>151</v>
      </c>
      <c r="E37" s="27" t="s">
        <v>3556</v>
      </c>
      <c r="F37" s="27" t="s">
        <v>1898</v>
      </c>
      <c r="G37" s="27"/>
      <c r="H37" s="27"/>
      <c r="I37" s="27" t="s">
        <v>37</v>
      </c>
      <c r="J37" s="28">
        <v>50</v>
      </c>
      <c r="K37" s="27" t="s">
        <v>52</v>
      </c>
      <c r="L37" s="27"/>
      <c r="M37" s="30"/>
      <c r="N37" s="25" t="str">
        <f t="shared" si="0"/>
        <v xml:space="preserve"> 배치실행이력^TB_SYS_BATCH_RUN_LOG^ 배치ID^BATCH_ID^^VARCHAR2^50^Y^</v>
      </c>
      <c r="O37" s="21" t="str">
        <f>IF(ISNA(VLOOKUP(N37,DB데이터!$N:$N,1,FALSE)), "에러", "")</f>
        <v>에러</v>
      </c>
      <c r="P37" s="57" t="str">
        <f>IF(O37="에러",$N37&amp;CHAR(10)&amp;VLOOKUP(CONCATENATE(D37,".",F37),DB데이터!$M:$N,2,FALSE),"")</f>
        <v xml:space="preserve"> 배치실행이력^TB_SYS_BATCH_RUN_LOG^ 배치ID^BATCH_ID^^VARCHAR2^50^Y^
배치실행이력^TB_SYS_BATCH_RUN_LOG^배치ID^BATCH_ID^^VARCHAR2^50^Y^</v>
      </c>
    </row>
    <row r="38" spans="1:16" x14ac:dyDescent="0.25">
      <c r="A38" s="39">
        <v>31</v>
      </c>
      <c r="B38" s="27" t="s">
        <v>669</v>
      </c>
      <c r="C38" s="27" t="s">
        <v>3554</v>
      </c>
      <c r="D38" s="27" t="s">
        <v>151</v>
      </c>
      <c r="E38" s="27" t="s">
        <v>3558</v>
      </c>
      <c r="F38" s="27" t="s">
        <v>1900</v>
      </c>
      <c r="G38" s="27"/>
      <c r="H38" s="27"/>
      <c r="I38" s="27" t="s">
        <v>37</v>
      </c>
      <c r="J38" s="28">
        <v>3</v>
      </c>
      <c r="K38" s="27" t="s">
        <v>52</v>
      </c>
      <c r="L38" s="29"/>
      <c r="M38" s="30"/>
      <c r="N38" s="25" t="str">
        <f t="shared" si="0"/>
        <v xml:space="preserve"> 배치실행이력^TB_SYS_BATCH_RUN_LOG^ 실행구분코드^RUN_DIV_CD^^VARCHAR2^3^Y^</v>
      </c>
      <c r="O38" s="21" t="str">
        <f>IF(ISNA(VLOOKUP(N38,DB데이터!$N:$N,1,FALSE)), "에러", "")</f>
        <v>에러</v>
      </c>
      <c r="P38" s="57" t="str">
        <f>IF(O38="에러",$N38&amp;CHAR(10)&amp;VLOOKUP(CONCATENATE(D38,".",F38),DB데이터!$M:$N,2,FALSE),"")</f>
        <v xml:space="preserve"> 배치실행이력^TB_SYS_BATCH_RUN_LOG^ 실행구분코드^RUN_DIV_CD^^VARCHAR2^3^Y^
배치실행이력^TB_SYS_BATCH_RUN_LOG^실행구분코드^RUN_DIV_CD^^VARCHAR2^3^Y^</v>
      </c>
    </row>
    <row r="39" spans="1:16" x14ac:dyDescent="0.25">
      <c r="A39" s="39">
        <v>32</v>
      </c>
      <c r="B39" s="27" t="s">
        <v>669</v>
      </c>
      <c r="C39" s="27" t="s">
        <v>3554</v>
      </c>
      <c r="D39" s="27" t="s">
        <v>151</v>
      </c>
      <c r="E39" s="27" t="s">
        <v>3559</v>
      </c>
      <c r="F39" s="27" t="s">
        <v>1902</v>
      </c>
      <c r="G39" s="27"/>
      <c r="H39" s="27"/>
      <c r="I39" s="27" t="s">
        <v>37</v>
      </c>
      <c r="J39" s="28">
        <v>14</v>
      </c>
      <c r="K39" s="27" t="s">
        <v>52</v>
      </c>
      <c r="L39" s="29"/>
      <c r="M39" s="30"/>
      <c r="N39" s="25" t="str">
        <f t="shared" si="0"/>
        <v xml:space="preserve"> 배치실행이력^TB_SYS_BATCH_RUN_LOG^ 이력일시^LOG_DTM^^VARCHAR2^14^Y^</v>
      </c>
      <c r="O39" s="21" t="str">
        <f>IF(ISNA(VLOOKUP(N39,DB데이터!$N:$N,1,FALSE)), "에러", "")</f>
        <v>에러</v>
      </c>
      <c r="P39" s="57" t="str">
        <f>IF(O39="에러",$N39&amp;CHAR(10)&amp;VLOOKUP(CONCATENATE(D39,".",F39),DB데이터!$M:$N,2,FALSE),"")</f>
        <v xml:space="preserve"> 배치실행이력^TB_SYS_BATCH_RUN_LOG^ 이력일시^LOG_DTM^^VARCHAR2^14^Y^
배치실행이력^TB_SYS_BATCH_RUN_LOG^이력일시^LOG_DTM^^VARCHAR2^14^Y^</v>
      </c>
    </row>
    <row r="40" spans="1:16" x14ac:dyDescent="0.25">
      <c r="A40" s="39">
        <v>33</v>
      </c>
      <c r="B40" s="27" t="s">
        <v>669</v>
      </c>
      <c r="C40" s="27" t="s">
        <v>3554</v>
      </c>
      <c r="D40" s="27" t="s">
        <v>151</v>
      </c>
      <c r="E40" s="27" t="s">
        <v>3555</v>
      </c>
      <c r="F40" s="27" t="s">
        <v>1904</v>
      </c>
      <c r="G40" s="27"/>
      <c r="H40" s="27"/>
      <c r="I40" s="27" t="s">
        <v>37</v>
      </c>
      <c r="J40" s="28">
        <v>2000</v>
      </c>
      <c r="K40" s="27" t="s">
        <v>5347</v>
      </c>
      <c r="L40" s="29"/>
      <c r="M40" s="30"/>
      <c r="N40" s="25" t="str">
        <f t="shared" si="0"/>
        <v xml:space="preserve"> 배치실행이력^TB_SYS_BATCH_RUN_LOG^ 결과내용^RESULT_DESC^^VARCHAR2^2000^N^</v>
      </c>
      <c r="O40" s="21" t="str">
        <f>IF(ISNA(VLOOKUP(N40,DB데이터!$N:$N,1,FALSE)), "에러", "")</f>
        <v>에러</v>
      </c>
      <c r="P40" s="57" t="str">
        <f>IF(O40="에러",$N40&amp;CHAR(10)&amp;VLOOKUP(CONCATENATE(D40,".",F40),DB데이터!$M:$N,2,FALSE),"")</f>
        <v xml:space="preserve"> 배치실행이력^TB_SYS_BATCH_RUN_LOG^ 결과내용^RESULT_DESC^^VARCHAR2^2000^N^
배치실행이력^TB_SYS_BATCH_RUN_LOG^결과내용^RESULT_DESC^^VARCHAR2^2000^^</v>
      </c>
    </row>
    <row r="41" spans="1:16" x14ac:dyDescent="0.25">
      <c r="A41" s="39">
        <v>34</v>
      </c>
      <c r="B41" s="27" t="s">
        <v>669</v>
      </c>
      <c r="C41" s="27" t="s">
        <v>3560</v>
      </c>
      <c r="D41" s="27" t="s">
        <v>187</v>
      </c>
      <c r="E41" s="27" t="s">
        <v>3561</v>
      </c>
      <c r="F41" s="27" t="s">
        <v>109</v>
      </c>
      <c r="G41" s="27"/>
      <c r="H41" s="27"/>
      <c r="I41" s="27" t="s">
        <v>37</v>
      </c>
      <c r="J41" s="28">
        <v>32</v>
      </c>
      <c r="K41" s="27" t="s">
        <v>52</v>
      </c>
      <c r="L41" s="27"/>
      <c r="M41" s="30"/>
      <c r="N41" s="25" t="str">
        <f t="shared" si="0"/>
        <v xml:space="preserve"> 즐겨찾기메뉴^TB_SYS_BOOK_MENU^ 사용자ID^USER_ID^^VARCHAR2^32^Y^</v>
      </c>
      <c r="O41" s="21" t="str">
        <f>IF(ISNA(VLOOKUP(N41,DB데이터!$N:$N,1,FALSE)), "에러", "")</f>
        <v>에러</v>
      </c>
      <c r="P41" s="57" t="str">
        <f>IF(O41="에러",$N41&amp;CHAR(10)&amp;VLOOKUP(CONCATENATE(D41,".",F41),DB데이터!$M:$N,2,FALSE),"")</f>
        <v xml:space="preserve"> 즐겨찾기메뉴^TB_SYS_BOOK_MENU^ 사용자ID^USER_ID^^VARCHAR2^32^Y^
즐겨찾기메뉴^TB_SYS_BOOK_MENU^사용자ID^USER_ID^Y^VARCHAR2^32^Y^</v>
      </c>
    </row>
    <row r="42" spans="1:16" x14ac:dyDescent="0.25">
      <c r="A42" s="39">
        <v>35</v>
      </c>
      <c r="B42" s="27" t="s">
        <v>669</v>
      </c>
      <c r="C42" s="27" t="s">
        <v>3560</v>
      </c>
      <c r="D42" s="27" t="s">
        <v>187</v>
      </c>
      <c r="E42" s="27" t="s">
        <v>3551</v>
      </c>
      <c r="F42" s="27" t="s">
        <v>1835</v>
      </c>
      <c r="G42" s="27"/>
      <c r="H42" s="27"/>
      <c r="I42" s="27" t="s">
        <v>37</v>
      </c>
      <c r="J42" s="28">
        <v>10</v>
      </c>
      <c r="K42" s="27" t="s">
        <v>52</v>
      </c>
      <c r="L42" s="27"/>
      <c r="M42" s="30"/>
      <c r="N42" s="25" t="str">
        <f t="shared" si="0"/>
        <v xml:space="preserve"> 즐겨찾기메뉴^TB_SYS_BOOK_MENU^ 메뉴코드^MENU_CD^^VARCHAR2^10^Y^</v>
      </c>
      <c r="O42" s="21" t="str">
        <f>IF(ISNA(VLOOKUP(N42,DB데이터!$N:$N,1,FALSE)), "에러", "")</f>
        <v>에러</v>
      </c>
      <c r="P42" s="57" t="str">
        <f>IF(O42="에러",$N42&amp;CHAR(10)&amp;VLOOKUP(CONCATENATE(D42,".",F42),DB데이터!$M:$N,2,FALSE),"")</f>
        <v xml:space="preserve"> 즐겨찾기메뉴^TB_SYS_BOOK_MENU^ 메뉴코드^MENU_CD^^VARCHAR2^10^Y^
즐겨찾기메뉴^TB_SYS_BOOK_MENU^메뉴코드^MENU_CD^Y^VARCHAR2^10^Y^</v>
      </c>
    </row>
    <row r="43" spans="1:16" x14ac:dyDescent="0.25">
      <c r="A43" s="39">
        <v>36</v>
      </c>
      <c r="B43" s="27" t="s">
        <v>669</v>
      </c>
      <c r="C43" s="27" t="s">
        <v>3560</v>
      </c>
      <c r="D43" s="27" t="s">
        <v>187</v>
      </c>
      <c r="E43" s="27" t="s">
        <v>3518</v>
      </c>
      <c r="F43" s="27" t="s">
        <v>54</v>
      </c>
      <c r="G43" s="27"/>
      <c r="H43" s="27"/>
      <c r="I43" s="27" t="s">
        <v>37</v>
      </c>
      <c r="J43" s="28">
        <v>14</v>
      </c>
      <c r="K43" s="27" t="s">
        <v>52</v>
      </c>
      <c r="L43" s="27"/>
      <c r="M43" s="30"/>
      <c r="N43" s="25" t="str">
        <f t="shared" si="0"/>
        <v xml:space="preserve"> 즐겨찾기메뉴^TB_SYS_BOOK_MENU^ 등록일시^REG_DTM^^VARCHAR2^14^Y^</v>
      </c>
      <c r="O43" s="21" t="str">
        <f>IF(ISNA(VLOOKUP(N43,DB데이터!$N:$N,1,FALSE)), "에러", "")</f>
        <v>에러</v>
      </c>
      <c r="P43" s="57" t="str">
        <f>IF(O43="에러",$N43&amp;CHAR(10)&amp;VLOOKUP(CONCATENATE(D43,".",F43),DB데이터!$M:$N,2,FALSE),"")</f>
        <v xml:space="preserve"> 즐겨찾기메뉴^TB_SYS_BOOK_MENU^ 등록일시^REG_DTM^^VARCHAR2^14^Y^
즐겨찾기메뉴^TB_SYS_BOOK_MENU^등록일시^REG_DTM^^VARCHAR2^14^Y^</v>
      </c>
    </row>
    <row r="44" spans="1:16" x14ac:dyDescent="0.25">
      <c r="A44" s="39">
        <v>37</v>
      </c>
      <c r="B44" s="27" t="s">
        <v>669</v>
      </c>
      <c r="C44" s="27" t="s">
        <v>3560</v>
      </c>
      <c r="D44" s="27" t="s">
        <v>187</v>
      </c>
      <c r="E44" s="27" t="s">
        <v>3519</v>
      </c>
      <c r="F44" s="27" t="s">
        <v>56</v>
      </c>
      <c r="G44" s="27"/>
      <c r="H44" s="27"/>
      <c r="I44" s="27" t="s">
        <v>37</v>
      </c>
      <c r="J44" s="28">
        <v>32</v>
      </c>
      <c r="K44" s="27" t="s">
        <v>52</v>
      </c>
      <c r="L44" s="27"/>
      <c r="M44" s="30"/>
      <c r="N44" s="25" t="str">
        <f t="shared" si="0"/>
        <v xml:space="preserve"> 즐겨찾기메뉴^TB_SYS_BOOK_MENU^ 등록자ID^REGR_ID^^VARCHAR2^32^Y^</v>
      </c>
      <c r="O44" s="21" t="str">
        <f>IF(ISNA(VLOOKUP(N44,DB데이터!$N:$N,1,FALSE)), "에러", "")</f>
        <v>에러</v>
      </c>
      <c r="P44" s="57" t="str">
        <f>IF(O44="에러",$N44&amp;CHAR(10)&amp;VLOOKUP(CONCATENATE(D44,".",F44),DB데이터!$M:$N,2,FALSE),"")</f>
        <v xml:space="preserve"> 즐겨찾기메뉴^TB_SYS_BOOK_MENU^ 등록자ID^REGR_ID^^VARCHAR2^32^Y^
즐겨찾기메뉴^TB_SYS_BOOK_MENU^등록자ID^REGR_ID^^VARCHAR2^32^Y^</v>
      </c>
    </row>
    <row r="45" spans="1:16" x14ac:dyDescent="0.25">
      <c r="A45" s="39">
        <v>38</v>
      </c>
      <c r="B45" s="27" t="s">
        <v>669</v>
      </c>
      <c r="C45" s="27" t="s">
        <v>3562</v>
      </c>
      <c r="D45" s="27" t="s">
        <v>149</v>
      </c>
      <c r="E45" s="27" t="s">
        <v>3567</v>
      </c>
      <c r="F45" s="27" t="s">
        <v>1846</v>
      </c>
      <c r="G45" s="27"/>
      <c r="H45" s="27"/>
      <c r="I45" s="27" t="s">
        <v>37</v>
      </c>
      <c r="J45" s="28">
        <v>8</v>
      </c>
      <c r="K45" s="27" t="s">
        <v>52</v>
      </c>
      <c r="L45" s="27"/>
      <c r="M45" s="30"/>
      <c r="N45" s="25" t="str">
        <f t="shared" si="0"/>
        <v xml:space="preserve"> 달력^TB_SYS_CAL^ 달력일자^CAL_DT^^VARCHAR2^8^Y^</v>
      </c>
      <c r="O45" s="21" t="str">
        <f>IF(ISNA(VLOOKUP(N45,DB데이터!$N:$N,1,FALSE)), "에러", "")</f>
        <v>에러</v>
      </c>
      <c r="P45" s="57" t="str">
        <f>IF(O45="에러",$N45&amp;CHAR(10)&amp;VLOOKUP(CONCATENATE(D45,".",F45),DB데이터!$M:$N,2,FALSE),"")</f>
        <v xml:space="preserve"> 달력^TB_SYS_CAL^ 달력일자^CAL_DT^^VARCHAR2^8^Y^
달력^TB_SYS_CAL^달력일자^CAL_DT^Y^VARCHAR2^8^Y^</v>
      </c>
    </row>
    <row r="46" spans="1:16" x14ac:dyDescent="0.25">
      <c r="A46" s="39">
        <v>39</v>
      </c>
      <c r="B46" s="27" t="s">
        <v>669</v>
      </c>
      <c r="C46" s="27" t="s">
        <v>3562</v>
      </c>
      <c r="D46" s="27" t="s">
        <v>149</v>
      </c>
      <c r="E46" s="27" t="s">
        <v>3564</v>
      </c>
      <c r="F46" s="27" t="s">
        <v>1848</v>
      </c>
      <c r="G46" s="27"/>
      <c r="H46" s="27"/>
      <c r="I46" s="27" t="s">
        <v>37</v>
      </c>
      <c r="J46" s="28">
        <v>4</v>
      </c>
      <c r="K46" s="27" t="s">
        <v>52</v>
      </c>
      <c r="L46" s="27"/>
      <c r="M46" s="30"/>
      <c r="N46" s="25" t="str">
        <f t="shared" si="0"/>
        <v xml:space="preserve"> 달력^TB_SYS_CAL^ 달력년도^CAL_YR^^VARCHAR2^4^Y^</v>
      </c>
      <c r="O46" s="21" t="str">
        <f>IF(ISNA(VLOOKUP(N46,DB데이터!$N:$N,1,FALSE)), "에러", "")</f>
        <v>에러</v>
      </c>
      <c r="P46" s="57" t="str">
        <f>IF(O46="에러",$N46&amp;CHAR(10)&amp;VLOOKUP(CONCATENATE(D46,".",F46),DB데이터!$M:$N,2,FALSE),"")</f>
        <v xml:space="preserve"> 달력^TB_SYS_CAL^ 달력년도^CAL_YR^^VARCHAR2^4^Y^
달력^TB_SYS_CAL^달력년도^CAL_YR^^VARCHAR2^4^Y^</v>
      </c>
    </row>
    <row r="47" spans="1:16" x14ac:dyDescent="0.25">
      <c r="A47" s="39">
        <v>40</v>
      </c>
      <c r="B47" s="27" t="s">
        <v>669</v>
      </c>
      <c r="C47" s="27" t="s">
        <v>3562</v>
      </c>
      <c r="D47" s="27" t="s">
        <v>149</v>
      </c>
      <c r="E47" s="27" t="s">
        <v>3565</v>
      </c>
      <c r="F47" s="27" t="s">
        <v>1850</v>
      </c>
      <c r="G47" s="27"/>
      <c r="H47" s="27"/>
      <c r="I47" s="27" t="s">
        <v>37</v>
      </c>
      <c r="J47" s="28">
        <v>6</v>
      </c>
      <c r="K47" s="27" t="s">
        <v>52</v>
      </c>
      <c r="L47" s="27"/>
      <c r="M47" s="30"/>
      <c r="N47" s="25" t="str">
        <f t="shared" si="0"/>
        <v xml:space="preserve"> 달력^TB_SYS_CAL^ 달력년월^CAL_YM^^VARCHAR2^6^Y^</v>
      </c>
      <c r="O47" s="21" t="str">
        <f>IF(ISNA(VLOOKUP(N47,DB데이터!$N:$N,1,FALSE)), "에러", "")</f>
        <v>에러</v>
      </c>
      <c r="P47" s="57" t="str">
        <f>IF(O47="에러",$N47&amp;CHAR(10)&amp;VLOOKUP(CONCATENATE(D47,".",F47),DB데이터!$M:$N,2,FALSE),"")</f>
        <v xml:space="preserve"> 달력^TB_SYS_CAL^ 달력년월^CAL_YM^^VARCHAR2^6^Y^
달력^TB_SYS_CAL^달력년월^CAL_YM^^VARCHAR2^6^Y^</v>
      </c>
    </row>
    <row r="48" spans="1:16" x14ac:dyDescent="0.25">
      <c r="A48" s="39">
        <v>41</v>
      </c>
      <c r="B48" s="27" t="s">
        <v>669</v>
      </c>
      <c r="C48" s="27" t="s">
        <v>3562</v>
      </c>
      <c r="D48" s="27" t="s">
        <v>149</v>
      </c>
      <c r="E48" s="27" t="s">
        <v>3566</v>
      </c>
      <c r="F48" s="27" t="s">
        <v>1852</v>
      </c>
      <c r="G48" s="27"/>
      <c r="H48" s="27"/>
      <c r="I48" s="27" t="s">
        <v>37</v>
      </c>
      <c r="J48" s="28">
        <v>1</v>
      </c>
      <c r="K48" s="27" t="s">
        <v>52</v>
      </c>
      <c r="L48" s="27"/>
      <c r="M48" s="30"/>
      <c r="N48" s="25" t="str">
        <f t="shared" si="0"/>
        <v xml:space="preserve"> 달력^TB_SYS_CAL^ 달력요일^CAL_DAY^^VARCHAR2^1^Y^</v>
      </c>
      <c r="O48" s="21" t="str">
        <f>IF(ISNA(VLOOKUP(N48,DB데이터!$N:$N,1,FALSE)), "에러", "")</f>
        <v>에러</v>
      </c>
      <c r="P48" s="57" t="str">
        <f>IF(O48="에러",$N48&amp;CHAR(10)&amp;VLOOKUP(CONCATENATE(D48,".",F48),DB데이터!$M:$N,2,FALSE),"")</f>
        <v xml:space="preserve"> 달력^TB_SYS_CAL^ 달력요일^CAL_DAY^^VARCHAR2^1^Y^
달력^TB_SYS_CAL^달력요일^CAL_DAY^^VARCHAR2^1^Y^</v>
      </c>
    </row>
    <row r="49" spans="1:16" x14ac:dyDescent="0.25">
      <c r="A49" s="39">
        <v>42</v>
      </c>
      <c r="B49" s="27" t="s">
        <v>669</v>
      </c>
      <c r="C49" s="27" t="s">
        <v>3562</v>
      </c>
      <c r="D49" s="27" t="s">
        <v>149</v>
      </c>
      <c r="E49" s="27" t="s">
        <v>3563</v>
      </c>
      <c r="F49" s="27" t="s">
        <v>1854</v>
      </c>
      <c r="G49" s="27"/>
      <c r="H49" s="27"/>
      <c r="I49" s="27" t="s">
        <v>110</v>
      </c>
      <c r="J49" s="28">
        <v>22</v>
      </c>
      <c r="K49" s="27" t="s">
        <v>52</v>
      </c>
      <c r="L49" s="27"/>
      <c r="M49" s="30"/>
      <c r="N49" s="25" t="str">
        <f t="shared" si="0"/>
        <v xml:space="preserve"> 달력^TB_SYS_CAL^ 년주수^YR_WEEK_CNT^^NUMBER^22^Y^</v>
      </c>
      <c r="O49" s="21" t="str">
        <f>IF(ISNA(VLOOKUP(N49,DB데이터!$N:$N,1,FALSE)), "에러", "")</f>
        <v>에러</v>
      </c>
      <c r="P49" s="57" t="str">
        <f>IF(O49="에러",$N49&amp;CHAR(10)&amp;VLOOKUP(CONCATENATE(D49,".",F49),DB데이터!$M:$N,2,FALSE),"")</f>
        <v xml:space="preserve"> 달력^TB_SYS_CAL^ 년주수^YR_WEEK_CNT^^NUMBER^22^Y^
달력^TB_SYS_CAL^년주수^YR_WEEK_CNT^^NUMBER^3^Y^</v>
      </c>
    </row>
    <row r="50" spans="1:16" x14ac:dyDescent="0.25">
      <c r="A50" s="39">
        <v>43</v>
      </c>
      <c r="B50" s="27" t="s">
        <v>669</v>
      </c>
      <c r="C50" s="27" t="s">
        <v>3562</v>
      </c>
      <c r="D50" s="27" t="s">
        <v>149</v>
      </c>
      <c r="E50" s="27" t="s">
        <v>3568</v>
      </c>
      <c r="F50" s="27" t="s">
        <v>1856</v>
      </c>
      <c r="G50" s="27"/>
      <c r="H50" s="27"/>
      <c r="I50" s="27" t="s">
        <v>110</v>
      </c>
      <c r="J50" s="28">
        <v>22</v>
      </c>
      <c r="K50" s="27" t="s">
        <v>52</v>
      </c>
      <c r="L50" s="29"/>
      <c r="M50" s="30"/>
      <c r="N50" s="25" t="str">
        <f t="shared" si="0"/>
        <v xml:space="preserve"> 달력^TB_SYS_CAL^ 월주수^MM_WEEK_CNT^^NUMBER^22^Y^</v>
      </c>
      <c r="O50" s="21" t="str">
        <f>IF(ISNA(VLOOKUP(N50,DB데이터!$N:$N,1,FALSE)), "에러", "")</f>
        <v>에러</v>
      </c>
      <c r="P50" s="57" t="str">
        <f>IF(O50="에러",$N50&amp;CHAR(10)&amp;VLOOKUP(CONCATENATE(D50,".",F50),DB데이터!$M:$N,2,FALSE),"")</f>
        <v xml:space="preserve"> 달력^TB_SYS_CAL^ 월주수^MM_WEEK_CNT^^NUMBER^22^Y^
달력^TB_SYS_CAL^월주수^MM_WEEK_CNT^^NUMBER^3^Y^</v>
      </c>
    </row>
    <row r="51" spans="1:16" x14ac:dyDescent="0.25">
      <c r="A51" s="39">
        <v>44</v>
      </c>
      <c r="B51" s="27" t="s">
        <v>669</v>
      </c>
      <c r="C51" s="27" t="s">
        <v>3562</v>
      </c>
      <c r="D51" s="27" t="s">
        <v>149</v>
      </c>
      <c r="E51" s="27" t="s">
        <v>3569</v>
      </c>
      <c r="F51" s="27" t="s">
        <v>1858</v>
      </c>
      <c r="G51" s="27"/>
      <c r="H51" s="27"/>
      <c r="I51" s="27" t="s">
        <v>37</v>
      </c>
      <c r="J51" s="28">
        <v>8</v>
      </c>
      <c r="K51" s="27" t="s">
        <v>52</v>
      </c>
      <c r="L51" s="29"/>
      <c r="M51" s="30"/>
      <c r="N51" s="25" t="str">
        <f t="shared" si="0"/>
        <v xml:space="preserve"> 달력^TB_SYS_CAL^ 주시작일자^WEEK_STT_DT^^VARCHAR2^8^Y^</v>
      </c>
      <c r="O51" s="21" t="str">
        <f>IF(ISNA(VLOOKUP(N51,DB데이터!$N:$N,1,FALSE)), "에러", "")</f>
        <v>에러</v>
      </c>
      <c r="P51" s="57" t="str">
        <f>IF(O51="에러",$N51&amp;CHAR(10)&amp;VLOOKUP(CONCATENATE(D51,".",F51),DB데이터!$M:$N,2,FALSE),"")</f>
        <v xml:space="preserve"> 달력^TB_SYS_CAL^ 주시작일자^WEEK_STT_DT^^VARCHAR2^8^Y^
달력^TB_SYS_CAL^주시작일자^WEEK_STT_DT^^VARCHAR2^8^Y^</v>
      </c>
    </row>
    <row r="52" spans="1:16" x14ac:dyDescent="0.25">
      <c r="A52" s="39">
        <v>45</v>
      </c>
      <c r="B52" s="27" t="s">
        <v>669</v>
      </c>
      <c r="C52" s="27" t="s">
        <v>3562</v>
      </c>
      <c r="D52" s="27" t="s">
        <v>149</v>
      </c>
      <c r="E52" s="27" t="s">
        <v>3570</v>
      </c>
      <c r="F52" s="27" t="s">
        <v>1860</v>
      </c>
      <c r="G52" s="27"/>
      <c r="H52" s="27"/>
      <c r="I52" s="27" t="s">
        <v>37</v>
      </c>
      <c r="J52" s="28">
        <v>8</v>
      </c>
      <c r="K52" s="27" t="s">
        <v>52</v>
      </c>
      <c r="L52" s="27"/>
      <c r="M52" s="30"/>
      <c r="N52" s="25" t="str">
        <f t="shared" si="0"/>
        <v xml:space="preserve"> 달력^TB_SYS_CAL^ 주종료일자^WEEK_END_DT^^VARCHAR2^8^Y^</v>
      </c>
      <c r="O52" s="21" t="str">
        <f>IF(ISNA(VLOOKUP(N52,DB데이터!$N:$N,1,FALSE)), "에러", "")</f>
        <v>에러</v>
      </c>
      <c r="P52" s="57" t="str">
        <f>IF(O52="에러",$N52&amp;CHAR(10)&amp;VLOOKUP(CONCATENATE(D52,".",F52),DB데이터!$M:$N,2,FALSE),"")</f>
        <v xml:space="preserve"> 달력^TB_SYS_CAL^ 주종료일자^WEEK_END_DT^^VARCHAR2^8^Y^
달력^TB_SYS_CAL^주종료일자^WEEK_END_DT^^VARCHAR2^8^Y^</v>
      </c>
    </row>
    <row r="53" spans="1:16" x14ac:dyDescent="0.25">
      <c r="A53" s="39">
        <v>46</v>
      </c>
      <c r="B53" s="27" t="s">
        <v>669</v>
      </c>
      <c r="C53" s="27" t="s">
        <v>3571</v>
      </c>
      <c r="D53" s="27" t="s">
        <v>153</v>
      </c>
      <c r="E53" s="27" t="s">
        <v>3576</v>
      </c>
      <c r="F53" s="27" t="s">
        <v>1960</v>
      </c>
      <c r="G53" s="27"/>
      <c r="H53" s="27"/>
      <c r="I53" s="27" t="s">
        <v>37</v>
      </c>
      <c r="J53" s="28">
        <v>20</v>
      </c>
      <c r="K53" s="27" t="s">
        <v>52</v>
      </c>
      <c r="L53" s="27"/>
      <c r="M53" s="30"/>
      <c r="N53" s="25" t="str">
        <f t="shared" si="0"/>
        <v xml:space="preserve"> 카드프리픽스^TB_SYS_CARD_PREFIX^ 카드프리픽스코드^CARD_PREFIX_CD^^VARCHAR2^20^Y^</v>
      </c>
      <c r="O53" s="21" t="str">
        <f>IF(ISNA(VLOOKUP(N53,DB데이터!$N:$N,1,FALSE)), "에러", "")</f>
        <v>에러</v>
      </c>
      <c r="P53" s="57" t="str">
        <f>IF(O53="에러",$N53&amp;CHAR(10)&amp;VLOOKUP(CONCATENATE(D53,".",F53),DB데이터!$M:$N,2,FALSE),"")</f>
        <v xml:space="preserve"> 카드프리픽스^TB_SYS_CARD_PREFIX^ 카드프리픽스코드^CARD_PREFIX_CD^^VARCHAR2^20^Y^
카드프리픽스^TB_SYS_CARD_PREFIX^카드프리픽스코드^CARD_PREFIX_CD^Y^VARCHAR2^20^Y^</v>
      </c>
    </row>
    <row r="54" spans="1:16" x14ac:dyDescent="0.25">
      <c r="A54" s="39">
        <v>47</v>
      </c>
      <c r="B54" s="27" t="s">
        <v>669</v>
      </c>
      <c r="C54" s="27" t="s">
        <v>3571</v>
      </c>
      <c r="D54" s="27" t="s">
        <v>153</v>
      </c>
      <c r="E54" s="27" t="s">
        <v>3574</v>
      </c>
      <c r="F54" s="27" t="s">
        <v>1962</v>
      </c>
      <c r="G54" s="27"/>
      <c r="H54" s="27"/>
      <c r="I54" s="27" t="s">
        <v>37</v>
      </c>
      <c r="J54" s="28">
        <v>300</v>
      </c>
      <c r="K54" s="27" t="s">
        <v>52</v>
      </c>
      <c r="L54" s="29"/>
      <c r="M54" s="30"/>
      <c r="N54" s="25" t="str">
        <f t="shared" si="0"/>
        <v xml:space="preserve"> 카드프리픽스^TB_SYS_CARD_PREFIX^ 카드명^CARD_NM^^VARCHAR2^300^Y^</v>
      </c>
      <c r="O54" s="21" t="str">
        <f>IF(ISNA(VLOOKUP(N54,DB데이터!$N:$N,1,FALSE)), "에러", "")</f>
        <v>에러</v>
      </c>
      <c r="P54" s="57" t="str">
        <f>IF(O54="에러",$N54&amp;CHAR(10)&amp;VLOOKUP(CONCATENATE(D54,".",F54),DB데이터!$M:$N,2,FALSE),"")</f>
        <v xml:space="preserve"> 카드프리픽스^TB_SYS_CARD_PREFIX^ 카드명^CARD_NM^^VARCHAR2^300^Y^
카드프리픽스^TB_SYS_CARD_PREFIX^카드명^CARD_NM^^VARCHAR2^300^Y^</v>
      </c>
    </row>
    <row r="55" spans="1:16" x14ac:dyDescent="0.25">
      <c r="A55" s="39">
        <v>48</v>
      </c>
      <c r="B55" s="27" t="s">
        <v>669</v>
      </c>
      <c r="C55" s="27" t="s">
        <v>3571</v>
      </c>
      <c r="D55" s="27" t="s">
        <v>153</v>
      </c>
      <c r="E55" s="27" t="s">
        <v>3575</v>
      </c>
      <c r="F55" s="27" t="s">
        <v>1532</v>
      </c>
      <c r="G55" s="27"/>
      <c r="H55" s="27"/>
      <c r="I55" s="27" t="s">
        <v>37</v>
      </c>
      <c r="J55" s="28">
        <v>10</v>
      </c>
      <c r="K55" s="27" t="s">
        <v>52</v>
      </c>
      <c r="L55" s="27"/>
      <c r="M55" s="30"/>
      <c r="N55" s="25" t="str">
        <f t="shared" si="0"/>
        <v xml:space="preserve"> 카드프리픽스^TB_SYS_CARD_PREFIX^ 카드사코드^CARDCO_CD^^VARCHAR2^10^Y^</v>
      </c>
      <c r="O55" s="21" t="str">
        <f>IF(ISNA(VLOOKUP(N55,DB데이터!$N:$N,1,FALSE)), "에러", "")</f>
        <v>에러</v>
      </c>
      <c r="P55" s="57" t="str">
        <f>IF(O55="에러",$N55&amp;CHAR(10)&amp;VLOOKUP(CONCATENATE(D55,".",F55),DB데이터!$M:$N,2,FALSE),"")</f>
        <v xml:space="preserve"> 카드프리픽스^TB_SYS_CARD_PREFIX^ 카드사코드^CARDCO_CD^^VARCHAR2^10^Y^
카드프리픽스^TB_SYS_CARD_PREFIX^카드사코드^CARDCO_CD^^VARCHAR2^10^Y^</v>
      </c>
    </row>
    <row r="56" spans="1:16" x14ac:dyDescent="0.25">
      <c r="A56" s="39">
        <v>49</v>
      </c>
      <c r="B56" s="27" t="s">
        <v>669</v>
      </c>
      <c r="C56" s="27" t="s">
        <v>3571</v>
      </c>
      <c r="D56" s="27" t="s">
        <v>153</v>
      </c>
      <c r="E56" s="27" t="s">
        <v>3572</v>
      </c>
      <c r="F56" s="27" t="s">
        <v>1417</v>
      </c>
      <c r="G56" s="27"/>
      <c r="H56" s="27"/>
      <c r="I56" s="27" t="s">
        <v>37</v>
      </c>
      <c r="J56" s="28">
        <v>10</v>
      </c>
      <c r="K56" s="27" t="s">
        <v>52</v>
      </c>
      <c r="L56" s="27"/>
      <c r="M56" s="30"/>
      <c r="N56" s="25" t="str">
        <f t="shared" ref="N56:N119" si="1">SUBSTITUTE(CONCATENATE(C56,"^",D56,"^",E56,"^",F56,"^",G56,"^",I56,"^",J56,"^",K56,"^",L56),"~","-")</f>
        <v xml:space="preserve"> 카드프리픽스^TB_SYS_CARD_PREFIX^ 은행코드^BANK_CD^^VARCHAR2^10^Y^</v>
      </c>
      <c r="O56" s="21" t="str">
        <f>IF(ISNA(VLOOKUP(N56,DB데이터!$N:$N,1,FALSE)), "에러", "")</f>
        <v>에러</v>
      </c>
      <c r="P56" s="57" t="str">
        <f>IF(O56="에러",$N56&amp;CHAR(10)&amp;VLOOKUP(CONCATENATE(D56,".",F56),DB데이터!$M:$N,2,FALSE),"")</f>
        <v xml:space="preserve"> 카드프리픽스^TB_SYS_CARD_PREFIX^ 은행코드^BANK_CD^^VARCHAR2^10^Y^
카드프리픽스^TB_SYS_CARD_PREFIX^은행코드^BANK_CD^^VARCHAR2^10^Y^</v>
      </c>
    </row>
    <row r="57" spans="1:16" x14ac:dyDescent="0.25">
      <c r="A57" s="39">
        <v>50</v>
      </c>
      <c r="B57" s="27" t="s">
        <v>669</v>
      </c>
      <c r="C57" s="27" t="s">
        <v>3571</v>
      </c>
      <c r="D57" s="27" t="s">
        <v>153</v>
      </c>
      <c r="E57" s="27" t="s">
        <v>3573</v>
      </c>
      <c r="F57" s="27" t="s">
        <v>1964</v>
      </c>
      <c r="G57" s="27"/>
      <c r="H57" s="27"/>
      <c r="I57" s="27" t="s">
        <v>110</v>
      </c>
      <c r="J57" s="28">
        <v>22</v>
      </c>
      <c r="K57" s="27" t="s">
        <v>52</v>
      </c>
      <c r="L57" s="27">
        <v>0</v>
      </c>
      <c r="M57" s="30"/>
      <c r="N57" s="25" t="str">
        <f t="shared" si="1"/>
        <v xml:space="preserve"> 카드프리픽스^TB_SYS_CARD_PREFIX^ 최대할부개월수^MAX_INSMT_MM_CNT^^NUMBER^22^Y^0</v>
      </c>
      <c r="O57" s="21" t="str">
        <f>IF(ISNA(VLOOKUP(N57,DB데이터!$N:$N,1,FALSE)), "에러", "")</f>
        <v>에러</v>
      </c>
      <c r="P57" s="57" t="str">
        <f>IF(O57="에러",$N57&amp;CHAR(10)&amp;VLOOKUP(CONCATENATE(D57,".",F57),DB데이터!$M:$N,2,FALSE),"")</f>
        <v xml:space="preserve"> 카드프리픽스^TB_SYS_CARD_PREFIX^ 최대할부개월수^MAX_INSMT_MM_CNT^^NUMBER^22^Y^0
카드프리픽스^TB_SYS_CARD_PREFIX^최대할부개월수^MAX_INSMT_MM_CNT^^NUMBER^2^Y^0</v>
      </c>
    </row>
    <row r="58" spans="1:16" x14ac:dyDescent="0.25">
      <c r="A58" s="39">
        <v>51</v>
      </c>
      <c r="B58" s="27" t="s">
        <v>669</v>
      </c>
      <c r="C58" s="27" t="s">
        <v>3571</v>
      </c>
      <c r="D58" s="27" t="s">
        <v>153</v>
      </c>
      <c r="E58" s="27" t="s">
        <v>3577</v>
      </c>
      <c r="F58" s="27" t="s">
        <v>1966</v>
      </c>
      <c r="G58" s="27"/>
      <c r="H58" s="27"/>
      <c r="I58" s="27" t="s">
        <v>37</v>
      </c>
      <c r="J58" s="28">
        <v>1</v>
      </c>
      <c r="K58" s="27" t="s">
        <v>52</v>
      </c>
      <c r="L58" s="27" t="s">
        <v>1496</v>
      </c>
      <c r="M58" s="30"/>
      <c r="N58" s="25" t="str">
        <f t="shared" si="1"/>
        <v xml:space="preserve"> 카드프리픽스^TB_SYS_CARD_PREFIX^ 쿠폰적용여부^COUP_APPLY_YN^^VARCHAR2^1^Y^'N' </v>
      </c>
      <c r="O58" s="21" t="str">
        <f>IF(ISNA(VLOOKUP(N58,DB데이터!$N:$N,1,FALSE)), "에러", "")</f>
        <v>에러</v>
      </c>
      <c r="P58" s="57" t="str">
        <f>IF(O58="에러",$N58&amp;CHAR(10)&amp;VLOOKUP(CONCATENATE(D58,".",F58),DB데이터!$M:$N,2,FALSE),"")</f>
        <v xml:space="preserve"> 카드프리픽스^TB_SYS_CARD_PREFIX^ 쿠폰적용여부^COUP_APPLY_YN^^VARCHAR2^1^Y^'N' 
카드프리픽스^TB_SYS_CARD_PREFIX^쿠폰적용여부^COUP_APPLY_YN^^VARCHAR2^1^Y^'N'</v>
      </c>
    </row>
    <row r="59" spans="1:16" x14ac:dyDescent="0.25">
      <c r="A59" s="39">
        <v>52</v>
      </c>
      <c r="B59" s="27" t="s">
        <v>669</v>
      </c>
      <c r="C59" s="27" t="s">
        <v>3571</v>
      </c>
      <c r="D59" s="27" t="s">
        <v>153</v>
      </c>
      <c r="E59" s="27" t="s">
        <v>3518</v>
      </c>
      <c r="F59" s="27" t="s">
        <v>54</v>
      </c>
      <c r="G59" s="27"/>
      <c r="H59" s="27"/>
      <c r="I59" s="27" t="s">
        <v>37</v>
      </c>
      <c r="J59" s="28">
        <v>14</v>
      </c>
      <c r="K59" s="27" t="s">
        <v>52</v>
      </c>
      <c r="L59" s="27"/>
      <c r="M59" s="30"/>
      <c r="N59" s="25" t="str">
        <f t="shared" si="1"/>
        <v xml:space="preserve"> 카드프리픽스^TB_SYS_CARD_PREFIX^ 등록일시^REG_DTM^^VARCHAR2^14^Y^</v>
      </c>
      <c r="O59" s="21" t="str">
        <f>IF(ISNA(VLOOKUP(N59,DB데이터!$N:$N,1,FALSE)), "에러", "")</f>
        <v>에러</v>
      </c>
      <c r="P59" s="57" t="str">
        <f>IF(O59="에러",$N59&amp;CHAR(10)&amp;VLOOKUP(CONCATENATE(D59,".",F59),DB데이터!$M:$N,2,FALSE),"")</f>
        <v xml:space="preserve"> 카드프리픽스^TB_SYS_CARD_PREFIX^ 등록일시^REG_DTM^^VARCHAR2^14^Y^
카드프리픽스^TB_SYS_CARD_PREFIX^등록일시^REG_DTM^^VARCHAR2^14^Y^</v>
      </c>
    </row>
    <row r="60" spans="1:16" x14ac:dyDescent="0.25">
      <c r="A60" s="39">
        <v>53</v>
      </c>
      <c r="B60" s="27" t="s">
        <v>669</v>
      </c>
      <c r="C60" s="27" t="s">
        <v>3571</v>
      </c>
      <c r="D60" s="27" t="s">
        <v>153</v>
      </c>
      <c r="E60" s="27" t="s">
        <v>3519</v>
      </c>
      <c r="F60" s="27" t="s">
        <v>56</v>
      </c>
      <c r="G60" s="27"/>
      <c r="H60" s="27"/>
      <c r="I60" s="27" t="s">
        <v>37</v>
      </c>
      <c r="J60" s="28">
        <v>32</v>
      </c>
      <c r="K60" s="27" t="s">
        <v>52</v>
      </c>
      <c r="L60" s="27"/>
      <c r="M60" s="30"/>
      <c r="N60" s="25" t="str">
        <f t="shared" si="1"/>
        <v xml:space="preserve"> 카드프리픽스^TB_SYS_CARD_PREFIX^ 등록자ID^REGR_ID^^VARCHAR2^32^Y^</v>
      </c>
      <c r="O60" s="21" t="str">
        <f>IF(ISNA(VLOOKUP(N60,DB데이터!$N:$N,1,FALSE)), "에러", "")</f>
        <v>에러</v>
      </c>
      <c r="P60" s="57" t="str">
        <f>IF(O60="에러",$N60&amp;CHAR(10)&amp;VLOOKUP(CONCATENATE(D60,".",F60),DB데이터!$M:$N,2,FALSE),"")</f>
        <v xml:space="preserve"> 카드프리픽스^TB_SYS_CARD_PREFIX^ 등록자ID^REGR_ID^^VARCHAR2^32^Y^
카드프리픽스^TB_SYS_CARD_PREFIX^등록자ID^REGR_ID^^VARCHAR2^32^Y^</v>
      </c>
    </row>
    <row r="61" spans="1:16" x14ac:dyDescent="0.25">
      <c r="A61" s="39">
        <v>54</v>
      </c>
      <c r="B61" s="27" t="s">
        <v>669</v>
      </c>
      <c r="C61" s="27" t="s">
        <v>3571</v>
      </c>
      <c r="D61" s="27" t="s">
        <v>153</v>
      </c>
      <c r="E61" s="27" t="s">
        <v>3520</v>
      </c>
      <c r="F61" s="27" t="s">
        <v>58</v>
      </c>
      <c r="G61" s="27"/>
      <c r="H61" s="27"/>
      <c r="I61" s="27" t="s">
        <v>37</v>
      </c>
      <c r="J61" s="28">
        <v>14</v>
      </c>
      <c r="K61" s="27" t="s">
        <v>52</v>
      </c>
      <c r="L61" s="27"/>
      <c r="M61" s="30"/>
      <c r="N61" s="25" t="str">
        <f t="shared" si="1"/>
        <v xml:space="preserve"> 카드프리픽스^TB_SYS_CARD_PREFIX^ 수정일시^MOD_DTM^^VARCHAR2^14^Y^</v>
      </c>
      <c r="O61" s="21" t="str">
        <f>IF(ISNA(VLOOKUP(N61,DB데이터!$N:$N,1,FALSE)), "에러", "")</f>
        <v>에러</v>
      </c>
      <c r="P61" s="57" t="str">
        <f>IF(O61="에러",$N61&amp;CHAR(10)&amp;VLOOKUP(CONCATENATE(D61,".",F61),DB데이터!$M:$N,2,FALSE),"")</f>
        <v xml:space="preserve"> 카드프리픽스^TB_SYS_CARD_PREFIX^ 수정일시^MOD_DTM^^VARCHAR2^14^Y^
카드프리픽스^TB_SYS_CARD_PREFIX^수정일시^MOD_DTM^^VARCHAR2^14^Y^</v>
      </c>
    </row>
    <row r="62" spans="1:16" x14ac:dyDescent="0.25">
      <c r="A62" s="39">
        <v>55</v>
      </c>
      <c r="B62" s="27" t="s">
        <v>669</v>
      </c>
      <c r="C62" s="27" t="s">
        <v>3571</v>
      </c>
      <c r="D62" s="27" t="s">
        <v>153</v>
      </c>
      <c r="E62" s="27" t="s">
        <v>3521</v>
      </c>
      <c r="F62" s="27" t="s">
        <v>60</v>
      </c>
      <c r="G62" s="27"/>
      <c r="H62" s="27"/>
      <c r="I62" s="27" t="s">
        <v>37</v>
      </c>
      <c r="J62" s="28">
        <v>32</v>
      </c>
      <c r="K62" s="27" t="s">
        <v>52</v>
      </c>
      <c r="L62" s="27"/>
      <c r="M62" s="30"/>
      <c r="N62" s="25" t="str">
        <f t="shared" si="1"/>
        <v xml:space="preserve"> 카드프리픽스^TB_SYS_CARD_PREFIX^ 수정자ID^MODR_ID^^VARCHAR2^32^Y^</v>
      </c>
      <c r="O62" s="21" t="str">
        <f>IF(ISNA(VLOOKUP(N62,DB데이터!$N:$N,1,FALSE)), "에러", "")</f>
        <v>에러</v>
      </c>
      <c r="P62" s="57" t="str">
        <f>IF(O62="에러",$N62&amp;CHAR(10)&amp;VLOOKUP(CONCATENATE(D62,".",F62),DB데이터!$M:$N,2,FALSE),"")</f>
        <v xml:space="preserve"> 카드프리픽스^TB_SYS_CARD_PREFIX^ 수정자ID^MODR_ID^^VARCHAR2^32^Y^
카드프리픽스^TB_SYS_CARD_PREFIX^수정자ID^MODR_ID^^VARCHAR2^32^Y^</v>
      </c>
    </row>
    <row r="63" spans="1:16" x14ac:dyDescent="0.25">
      <c r="A63" s="39">
        <v>56</v>
      </c>
      <c r="B63" s="27" t="s">
        <v>669</v>
      </c>
      <c r="C63" s="27" t="s">
        <v>3571</v>
      </c>
      <c r="D63" s="27" t="s">
        <v>153</v>
      </c>
      <c r="E63" s="27"/>
      <c r="F63" s="27" t="s">
        <v>51</v>
      </c>
      <c r="G63" s="27"/>
      <c r="H63" s="27"/>
      <c r="I63" s="27" t="s">
        <v>37</v>
      </c>
      <c r="J63" s="28">
        <v>4</v>
      </c>
      <c r="K63" s="27" t="s">
        <v>52</v>
      </c>
      <c r="L63" s="29" t="s">
        <v>1276</v>
      </c>
      <c r="M63" s="30"/>
      <c r="N63" s="25" t="str">
        <f t="shared" si="1"/>
        <v xml:space="preserve"> 카드프리픽스^TB_SYS_CARD_PREFIX^^USE_YN^^VARCHAR2^4^Y^'Y' </v>
      </c>
      <c r="O63" s="21" t="str">
        <f>IF(ISNA(VLOOKUP(N63,DB데이터!$N:$N,1,FALSE)), "에러", "")</f>
        <v>에러</v>
      </c>
      <c r="P63" s="57" t="e">
        <f>IF(O63="에러",$N63&amp;CHAR(10)&amp;VLOOKUP(CONCATENATE(D63,".",F63),DB데이터!$M:$N,2,FALSE),"")</f>
        <v>#N/A</v>
      </c>
    </row>
    <row r="64" spans="1:16" x14ac:dyDescent="0.25">
      <c r="A64" s="39">
        <v>57</v>
      </c>
      <c r="B64" s="27" t="s">
        <v>669</v>
      </c>
      <c r="C64" s="27" t="s">
        <v>5341</v>
      </c>
      <c r="D64" s="27" t="s">
        <v>5340</v>
      </c>
      <c r="E64" s="27"/>
      <c r="F64" s="27" t="s">
        <v>5356</v>
      </c>
      <c r="G64" s="27"/>
      <c r="H64" s="27"/>
      <c r="I64" s="27" t="s">
        <v>110</v>
      </c>
      <c r="J64" s="28">
        <v>22</v>
      </c>
      <c r="K64" s="27" t="s">
        <v>52</v>
      </c>
      <c r="L64" s="29"/>
      <c r="M64" s="30"/>
      <c r="N64" s="25" t="str">
        <f t="shared" si="1"/>
        <v xml:space="preserve"> 시스템체크내역^TB_SYS_CHKLIST_LOG^^LOG_SEQ^^NUMBER^22^Y^</v>
      </c>
      <c r="O64" s="21" t="str">
        <f>IF(ISNA(VLOOKUP(N64,DB데이터!$N:$N,1,FALSE)), "에러", "")</f>
        <v>에러</v>
      </c>
      <c r="P64" s="57" t="e">
        <f>IF(O64="에러",$N64&amp;CHAR(10)&amp;VLOOKUP(CONCATENATE(D64,".",F64),DB데이터!$M:$N,2,FALSE),"")</f>
        <v>#N/A</v>
      </c>
    </row>
    <row r="65" spans="1:16" x14ac:dyDescent="0.25">
      <c r="A65" s="39">
        <v>58</v>
      </c>
      <c r="B65" s="27" t="s">
        <v>669</v>
      </c>
      <c r="C65" s="27" t="s">
        <v>5341</v>
      </c>
      <c r="D65" s="27" t="s">
        <v>5340</v>
      </c>
      <c r="E65" s="27"/>
      <c r="F65" s="27" t="s">
        <v>5357</v>
      </c>
      <c r="G65" s="27"/>
      <c r="H65" s="27"/>
      <c r="I65" s="27" t="s">
        <v>110</v>
      </c>
      <c r="J65" s="28">
        <v>22</v>
      </c>
      <c r="K65" s="27" t="s">
        <v>52</v>
      </c>
      <c r="L65" s="27"/>
      <c r="M65" s="30"/>
      <c r="N65" s="25" t="str">
        <f t="shared" si="1"/>
        <v xml:space="preserve"> 시스템체크내역^TB_SYS_CHKLIST_LOG^^SUB_SEQ^^NUMBER^22^Y^</v>
      </c>
      <c r="O65" s="21" t="str">
        <f>IF(ISNA(VLOOKUP(N65,DB데이터!$N:$N,1,FALSE)), "에러", "")</f>
        <v>에러</v>
      </c>
      <c r="P65" s="57" t="e">
        <f>IF(O65="에러",$N65&amp;CHAR(10)&amp;VLOOKUP(CONCATENATE(D65,".",F65),DB데이터!$M:$N,2,FALSE),"")</f>
        <v>#N/A</v>
      </c>
    </row>
    <row r="66" spans="1:16" x14ac:dyDescent="0.25">
      <c r="A66" s="39">
        <v>59</v>
      </c>
      <c r="B66" s="27" t="s">
        <v>669</v>
      </c>
      <c r="C66" s="27" t="s">
        <v>5341</v>
      </c>
      <c r="D66" s="27" t="s">
        <v>5340</v>
      </c>
      <c r="E66" s="27"/>
      <c r="F66" s="27" t="s">
        <v>5358</v>
      </c>
      <c r="G66" s="27"/>
      <c r="H66" s="27"/>
      <c r="I66" s="27" t="s">
        <v>37</v>
      </c>
      <c r="J66" s="28">
        <v>8</v>
      </c>
      <c r="K66" s="27" t="s">
        <v>52</v>
      </c>
      <c r="L66" s="27"/>
      <c r="M66" s="30"/>
      <c r="N66" s="25" t="str">
        <f t="shared" si="1"/>
        <v xml:space="preserve"> 시스템체크내역^TB_SYS_CHKLIST_LOG^^LOG_DT^^VARCHAR2^8^Y^</v>
      </c>
      <c r="O66" s="21" t="str">
        <f>IF(ISNA(VLOOKUP(N66,DB데이터!$N:$N,1,FALSE)), "에러", "")</f>
        <v>에러</v>
      </c>
      <c r="P66" s="57" t="e">
        <f>IF(O66="에러",$N66&amp;CHAR(10)&amp;VLOOKUP(CONCATENATE(D66,".",F66),DB데이터!$M:$N,2,FALSE),"")</f>
        <v>#N/A</v>
      </c>
    </row>
    <row r="67" spans="1:16" x14ac:dyDescent="0.25">
      <c r="A67" s="39">
        <v>60</v>
      </c>
      <c r="B67" s="27" t="s">
        <v>669</v>
      </c>
      <c r="C67" s="27" t="s">
        <v>5341</v>
      </c>
      <c r="D67" s="27" t="s">
        <v>5340</v>
      </c>
      <c r="E67" s="27"/>
      <c r="F67" s="27" t="s">
        <v>5359</v>
      </c>
      <c r="G67" s="27"/>
      <c r="H67" s="27"/>
      <c r="I67" s="27" t="s">
        <v>37</v>
      </c>
      <c r="J67" s="28">
        <v>5</v>
      </c>
      <c r="K67" s="27" t="s">
        <v>5347</v>
      </c>
      <c r="L67" s="27"/>
      <c r="M67" s="30"/>
      <c r="N67" s="25" t="str">
        <f t="shared" si="1"/>
        <v xml:space="preserve"> 시스템체크내역^TB_SYS_CHKLIST_LOG^^LOG_TYPE^^VARCHAR2^5^N^</v>
      </c>
      <c r="O67" s="21" t="str">
        <f>IF(ISNA(VLOOKUP(N67,DB데이터!$N:$N,1,FALSE)), "에러", "")</f>
        <v>에러</v>
      </c>
      <c r="P67" s="57" t="e">
        <f>IF(O67="에러",$N67&amp;CHAR(10)&amp;VLOOKUP(CONCATENATE(D67,".",F67),DB데이터!$M:$N,2,FALSE),"")</f>
        <v>#N/A</v>
      </c>
    </row>
    <row r="68" spans="1:16" x14ac:dyDescent="0.25">
      <c r="A68" s="39">
        <v>61</v>
      </c>
      <c r="B68" s="27" t="s">
        <v>669</v>
      </c>
      <c r="C68" s="27" t="s">
        <v>5341</v>
      </c>
      <c r="D68" s="27" t="s">
        <v>5340</v>
      </c>
      <c r="E68" s="27"/>
      <c r="F68" s="27" t="s">
        <v>1978</v>
      </c>
      <c r="G68" s="27"/>
      <c r="H68" s="27"/>
      <c r="I68" s="27" t="s">
        <v>37</v>
      </c>
      <c r="J68" s="28">
        <v>100</v>
      </c>
      <c r="K68" s="27" t="s">
        <v>5347</v>
      </c>
      <c r="L68" s="27"/>
      <c r="M68" s="30"/>
      <c r="N68" s="25" t="str">
        <f t="shared" si="1"/>
        <v xml:space="preserve"> 시스템체크내역^TB_SYS_CHKLIST_LOG^^PROG_NM^^VARCHAR2^100^N^</v>
      </c>
      <c r="O68" s="21" t="str">
        <f>IF(ISNA(VLOOKUP(N68,DB데이터!$N:$N,1,FALSE)), "에러", "")</f>
        <v>에러</v>
      </c>
      <c r="P68" s="57" t="e">
        <f>IF(O68="에러",$N68&amp;CHAR(10)&amp;VLOOKUP(CONCATENATE(D68,".",F68),DB데이터!$M:$N,2,FALSE),"")</f>
        <v>#N/A</v>
      </c>
    </row>
    <row r="69" spans="1:16" x14ac:dyDescent="0.25">
      <c r="A69" s="39">
        <v>62</v>
      </c>
      <c r="B69" s="27" t="s">
        <v>669</v>
      </c>
      <c r="C69" s="27" t="s">
        <v>5341</v>
      </c>
      <c r="D69" s="27" t="s">
        <v>5340</v>
      </c>
      <c r="E69" s="27"/>
      <c r="F69" s="27" t="s">
        <v>5360</v>
      </c>
      <c r="G69" s="27"/>
      <c r="H69" s="27"/>
      <c r="I69" s="27" t="s">
        <v>37</v>
      </c>
      <c r="J69" s="28">
        <v>5</v>
      </c>
      <c r="K69" s="27" t="s">
        <v>5347</v>
      </c>
      <c r="L69" s="27"/>
      <c r="M69" s="30"/>
      <c r="N69" s="25" t="str">
        <f t="shared" si="1"/>
        <v xml:space="preserve"> 시스템체크내역^TB_SYS_CHKLIST_LOG^^SUCC_DIV^^VARCHAR2^5^N^</v>
      </c>
      <c r="O69" s="21" t="str">
        <f>IF(ISNA(VLOOKUP(N69,DB데이터!$N:$N,1,FALSE)), "에러", "")</f>
        <v>에러</v>
      </c>
      <c r="P69" s="57" t="e">
        <f>IF(O69="에러",$N69&amp;CHAR(10)&amp;VLOOKUP(CONCATENATE(D69,".",F69),DB데이터!$M:$N,2,FALSE),"")</f>
        <v>#N/A</v>
      </c>
    </row>
    <row r="70" spans="1:16" x14ac:dyDescent="0.25">
      <c r="A70" s="39">
        <v>63</v>
      </c>
      <c r="B70" s="27" t="s">
        <v>669</v>
      </c>
      <c r="C70" s="27" t="s">
        <v>5341</v>
      </c>
      <c r="D70" s="27" t="s">
        <v>5340</v>
      </c>
      <c r="E70" s="27"/>
      <c r="F70" s="27" t="s">
        <v>5361</v>
      </c>
      <c r="G70" s="27"/>
      <c r="H70" s="27"/>
      <c r="I70" s="27" t="s">
        <v>37</v>
      </c>
      <c r="J70" s="28">
        <v>14</v>
      </c>
      <c r="K70" s="27" t="s">
        <v>5347</v>
      </c>
      <c r="L70" s="27"/>
      <c r="M70" s="30"/>
      <c r="N70" s="25" t="str">
        <f t="shared" si="1"/>
        <v xml:space="preserve"> 시스템체크내역^TB_SYS_CHKLIST_LOG^^PROG_START_DTM^^VARCHAR2^14^N^</v>
      </c>
      <c r="O70" s="21" t="str">
        <f>IF(ISNA(VLOOKUP(N70,DB데이터!$N:$N,1,FALSE)), "에러", "")</f>
        <v>에러</v>
      </c>
      <c r="P70" s="57" t="e">
        <f>IF(O70="에러",$N70&amp;CHAR(10)&amp;VLOOKUP(CONCATENATE(D70,".",F70),DB데이터!$M:$N,2,FALSE),"")</f>
        <v>#N/A</v>
      </c>
    </row>
    <row r="71" spans="1:16" x14ac:dyDescent="0.25">
      <c r="A71" s="39">
        <v>64</v>
      </c>
      <c r="B71" s="27" t="s">
        <v>669</v>
      </c>
      <c r="C71" s="27" t="s">
        <v>5341</v>
      </c>
      <c r="D71" s="27" t="s">
        <v>5340</v>
      </c>
      <c r="E71" s="27"/>
      <c r="F71" s="27" t="s">
        <v>5362</v>
      </c>
      <c r="G71" s="27"/>
      <c r="H71" s="27"/>
      <c r="I71" s="27" t="s">
        <v>37</v>
      </c>
      <c r="J71" s="28">
        <v>14</v>
      </c>
      <c r="K71" s="27" t="s">
        <v>5347</v>
      </c>
      <c r="L71" s="27"/>
      <c r="M71" s="30"/>
      <c r="N71" s="25" t="str">
        <f t="shared" si="1"/>
        <v xml:space="preserve"> 시스템체크내역^TB_SYS_CHKLIST_LOG^^PROG_FNSH_DTM^^VARCHAR2^14^N^</v>
      </c>
      <c r="O71" s="21" t="str">
        <f>IF(ISNA(VLOOKUP(N71,DB데이터!$N:$N,1,FALSE)), "에러", "")</f>
        <v>에러</v>
      </c>
      <c r="P71" s="57" t="e">
        <f>IF(O71="에러",$N71&amp;CHAR(10)&amp;VLOOKUP(CONCATENATE(D71,".",F71),DB데이터!$M:$N,2,FALSE),"")</f>
        <v>#N/A</v>
      </c>
    </row>
    <row r="72" spans="1:16" x14ac:dyDescent="0.25">
      <c r="A72" s="39">
        <v>65</v>
      </c>
      <c r="B72" s="27" t="s">
        <v>669</v>
      </c>
      <c r="C72" s="27" t="s">
        <v>5341</v>
      </c>
      <c r="D72" s="27" t="s">
        <v>5340</v>
      </c>
      <c r="E72" s="27"/>
      <c r="F72" s="27" t="s">
        <v>5363</v>
      </c>
      <c r="G72" s="27"/>
      <c r="H72" s="27"/>
      <c r="I72" s="27" t="s">
        <v>37</v>
      </c>
      <c r="J72" s="28">
        <v>100</v>
      </c>
      <c r="K72" s="27" t="s">
        <v>5347</v>
      </c>
      <c r="L72" s="27"/>
      <c r="M72" s="30"/>
      <c r="N72" s="25" t="str">
        <f t="shared" si="1"/>
        <v xml:space="preserve"> 시스템체크내역^TB_SYS_CHKLIST_LOG^^RTN_CODE^^VARCHAR2^100^N^</v>
      </c>
      <c r="O72" s="21" t="str">
        <f>IF(ISNA(VLOOKUP(N72,DB데이터!$N:$N,1,FALSE)), "에러", "")</f>
        <v>에러</v>
      </c>
      <c r="P72" s="57" t="e">
        <f>IF(O72="에러",$N72&amp;CHAR(10)&amp;VLOOKUP(CONCATENATE(D72,".",F72),DB데이터!$M:$N,2,FALSE),"")</f>
        <v>#N/A</v>
      </c>
    </row>
    <row r="73" spans="1:16" x14ac:dyDescent="0.25">
      <c r="A73" s="39">
        <v>66</v>
      </c>
      <c r="B73" s="27" t="s">
        <v>669</v>
      </c>
      <c r="C73" s="27" t="s">
        <v>5341</v>
      </c>
      <c r="D73" s="27" t="s">
        <v>5340</v>
      </c>
      <c r="E73" s="27"/>
      <c r="F73" s="27" t="s">
        <v>5364</v>
      </c>
      <c r="G73" s="27"/>
      <c r="H73" s="27"/>
      <c r="I73" s="27" t="s">
        <v>37</v>
      </c>
      <c r="J73" s="28">
        <v>500</v>
      </c>
      <c r="K73" s="27" t="s">
        <v>5347</v>
      </c>
      <c r="L73" s="27"/>
      <c r="M73" s="30"/>
      <c r="N73" s="25" t="str">
        <f t="shared" si="1"/>
        <v xml:space="preserve"> 시스템체크내역^TB_SYS_CHKLIST_LOG^^RTN_MSG^^VARCHAR2^500^N^</v>
      </c>
      <c r="O73" s="21" t="str">
        <f>IF(ISNA(VLOOKUP(N73,DB데이터!$N:$N,1,FALSE)), "에러", "")</f>
        <v>에러</v>
      </c>
      <c r="P73" s="57" t="e">
        <f>IF(O73="에러",$N73&amp;CHAR(10)&amp;VLOOKUP(CONCATENATE(D73,".",F73),DB데이터!$M:$N,2,FALSE),"")</f>
        <v>#N/A</v>
      </c>
    </row>
    <row r="74" spans="1:16" x14ac:dyDescent="0.25">
      <c r="A74" s="39">
        <v>67</v>
      </c>
      <c r="B74" s="27" t="s">
        <v>669</v>
      </c>
      <c r="C74" s="27" t="s">
        <v>5341</v>
      </c>
      <c r="D74" s="27" t="s">
        <v>5340</v>
      </c>
      <c r="E74" s="27"/>
      <c r="F74" s="27" t="s">
        <v>5365</v>
      </c>
      <c r="G74" s="27"/>
      <c r="H74" s="27"/>
      <c r="I74" s="27" t="s">
        <v>37</v>
      </c>
      <c r="J74" s="28">
        <v>500</v>
      </c>
      <c r="K74" s="27" t="s">
        <v>5347</v>
      </c>
      <c r="L74" s="27"/>
      <c r="M74" s="30"/>
      <c r="N74" s="25" t="str">
        <f t="shared" si="1"/>
        <v xml:space="preserve"> 시스템체크내역^TB_SYS_CHKLIST_LOG^^NOTE^^VARCHAR2^500^N^</v>
      </c>
      <c r="O74" s="21" t="str">
        <f>IF(ISNA(VLOOKUP(N74,DB데이터!$N:$N,1,FALSE)), "에러", "")</f>
        <v>에러</v>
      </c>
      <c r="P74" s="57" t="e">
        <f>IF(O74="에러",$N74&amp;CHAR(10)&amp;VLOOKUP(CONCATENATE(D74,".",F74),DB데이터!$M:$N,2,FALSE),"")</f>
        <v>#N/A</v>
      </c>
    </row>
    <row r="75" spans="1:16" x14ac:dyDescent="0.25">
      <c r="A75" s="39">
        <v>68</v>
      </c>
      <c r="B75" s="27" t="s">
        <v>669</v>
      </c>
      <c r="C75" s="27" t="s">
        <v>5341</v>
      </c>
      <c r="D75" s="27" t="s">
        <v>5340</v>
      </c>
      <c r="E75" s="27"/>
      <c r="F75" s="27" t="s">
        <v>5366</v>
      </c>
      <c r="G75" s="27"/>
      <c r="H75" s="27"/>
      <c r="I75" s="27" t="s">
        <v>37</v>
      </c>
      <c r="J75" s="28">
        <v>14</v>
      </c>
      <c r="K75" s="27" t="s">
        <v>5347</v>
      </c>
      <c r="L75" s="27"/>
      <c r="M75" s="30"/>
      <c r="N75" s="25" t="str">
        <f t="shared" si="1"/>
        <v xml:space="preserve"> 시스템체크내역^TB_SYS_CHKLIST_LOG^^INST_DT^^VARCHAR2^14^N^</v>
      </c>
      <c r="O75" s="21" t="str">
        <f>IF(ISNA(VLOOKUP(N75,DB데이터!$N:$N,1,FALSE)), "에러", "")</f>
        <v>에러</v>
      </c>
      <c r="P75" s="57" t="e">
        <f>IF(O75="에러",$N75&amp;CHAR(10)&amp;VLOOKUP(CONCATENATE(D75,".",F75),DB데이터!$M:$N,2,FALSE),"")</f>
        <v>#N/A</v>
      </c>
    </row>
    <row r="76" spans="1:16" x14ac:dyDescent="0.25">
      <c r="A76" s="39">
        <v>69</v>
      </c>
      <c r="B76" s="27" t="s">
        <v>669</v>
      </c>
      <c r="C76" s="27" t="s">
        <v>3578</v>
      </c>
      <c r="D76" s="27" t="s">
        <v>139</v>
      </c>
      <c r="E76" s="27" t="s">
        <v>3578</v>
      </c>
      <c r="F76" s="27" t="s">
        <v>1813</v>
      </c>
      <c r="G76" s="27"/>
      <c r="H76" s="27"/>
      <c r="I76" s="27" t="s">
        <v>37</v>
      </c>
      <c r="J76" s="28">
        <v>30</v>
      </c>
      <c r="K76" s="27" t="s">
        <v>52</v>
      </c>
      <c r="L76" s="27"/>
      <c r="M76" s="30"/>
      <c r="N76" s="25" t="str">
        <f t="shared" si="1"/>
        <v xml:space="preserve"> 공통코드^TB_SYS_COMM_CD^ 공통코드^COMM_CD^^VARCHAR2^30^Y^</v>
      </c>
      <c r="O76" s="21" t="str">
        <f>IF(ISNA(VLOOKUP(N76,DB데이터!$N:$N,1,FALSE)), "에러", "")</f>
        <v>에러</v>
      </c>
      <c r="P76" s="57" t="str">
        <f>IF(O76="에러",$N76&amp;CHAR(10)&amp;VLOOKUP(CONCATENATE(D76,".",F76),DB데이터!$M:$N,2,FALSE),"")</f>
        <v xml:space="preserve"> 공통코드^TB_SYS_COMM_CD^ 공통코드^COMM_CD^^VARCHAR2^30^Y^
공통코드^TB_SYS_COMM_CD^공통코드^COMM_CD^Y^VARCHAR2^30^Y^</v>
      </c>
    </row>
    <row r="77" spans="1:16" x14ac:dyDescent="0.25">
      <c r="A77" s="39">
        <v>70</v>
      </c>
      <c r="B77" s="27" t="s">
        <v>669</v>
      </c>
      <c r="C77" s="27" t="s">
        <v>3578</v>
      </c>
      <c r="D77" s="27" t="s">
        <v>139</v>
      </c>
      <c r="E77" s="27" t="s">
        <v>3582</v>
      </c>
      <c r="F77" s="27" t="s">
        <v>1815</v>
      </c>
      <c r="G77" s="27"/>
      <c r="H77" s="27"/>
      <c r="I77" s="27" t="s">
        <v>37</v>
      </c>
      <c r="J77" s="28">
        <v>300</v>
      </c>
      <c r="K77" s="27" t="s">
        <v>52</v>
      </c>
      <c r="L77" s="27"/>
      <c r="M77" s="30"/>
      <c r="N77" s="25" t="str">
        <f t="shared" si="1"/>
        <v xml:space="preserve"> 공통코드^TB_SYS_COMM_CD^ 공통명^COMM_NM^^VARCHAR2^300^Y^</v>
      </c>
      <c r="O77" s="21" t="str">
        <f>IF(ISNA(VLOOKUP(N77,DB데이터!$N:$N,1,FALSE)), "에러", "")</f>
        <v>에러</v>
      </c>
      <c r="P77" s="57" t="str">
        <f>IF(O77="에러",$N77&amp;CHAR(10)&amp;VLOOKUP(CONCATENATE(D77,".",F77),DB데이터!$M:$N,2,FALSE),"")</f>
        <v xml:space="preserve"> 공통코드^TB_SYS_COMM_CD^ 공통명^COMM_NM^^VARCHAR2^300^Y^
공통코드^TB_SYS_COMM_CD^공통명^COMM_NM^^VARCHAR2^300^Y^</v>
      </c>
    </row>
    <row r="78" spans="1:16" x14ac:dyDescent="0.25">
      <c r="A78" s="39">
        <v>71</v>
      </c>
      <c r="B78" s="27" t="s">
        <v>669</v>
      </c>
      <c r="C78" s="27" t="s">
        <v>3578</v>
      </c>
      <c r="D78" s="27" t="s">
        <v>139</v>
      </c>
      <c r="E78" s="27" t="s">
        <v>3579</v>
      </c>
      <c r="F78" s="27" t="s">
        <v>761</v>
      </c>
      <c r="G78" s="27"/>
      <c r="H78" s="27"/>
      <c r="I78" s="27" t="s">
        <v>37</v>
      </c>
      <c r="J78" s="28">
        <v>30</v>
      </c>
      <c r="K78" s="27" t="s">
        <v>5347</v>
      </c>
      <c r="L78" s="27"/>
      <c r="M78" s="30"/>
      <c r="N78" s="25" t="str">
        <f t="shared" si="1"/>
        <v xml:space="preserve"> 공통코드^TB_SYS_COMM_CD^ ERP공통코드^ERP_COMM_CD^^VARCHAR2^30^N^</v>
      </c>
      <c r="O78" s="21" t="str">
        <f>IF(ISNA(VLOOKUP(N78,DB데이터!$N:$N,1,FALSE)), "에러", "")</f>
        <v>에러</v>
      </c>
      <c r="P78" s="57" t="str">
        <f>IF(O78="에러",$N78&amp;CHAR(10)&amp;VLOOKUP(CONCATENATE(D78,".",F78),DB데이터!$M:$N,2,FALSE),"")</f>
        <v xml:space="preserve"> 공통코드^TB_SYS_COMM_CD^ ERP공통코드^ERP_COMM_CD^^VARCHAR2^30^N^
공통코드^TB_SYS_COMM_CD^ERP공통코드^ERP_COMM_CD^^VARCHAR2^30^^</v>
      </c>
    </row>
    <row r="79" spans="1:16" x14ac:dyDescent="0.25">
      <c r="A79" s="39">
        <v>72</v>
      </c>
      <c r="B79" s="27" t="s">
        <v>669</v>
      </c>
      <c r="C79" s="27" t="s">
        <v>3578</v>
      </c>
      <c r="D79" s="27" t="s">
        <v>139</v>
      </c>
      <c r="E79" s="27" t="s">
        <v>3580</v>
      </c>
      <c r="F79" s="27" t="s">
        <v>1259</v>
      </c>
      <c r="G79" s="27"/>
      <c r="H79" s="27"/>
      <c r="I79" s="27" t="s">
        <v>37</v>
      </c>
      <c r="J79" s="28">
        <v>1</v>
      </c>
      <c r="K79" s="27" t="s">
        <v>52</v>
      </c>
      <c r="L79" s="27" t="s">
        <v>1496</v>
      </c>
      <c r="M79" s="30"/>
      <c r="N79" s="25" t="str">
        <f t="shared" si="1"/>
        <v xml:space="preserve"> 공통코드^TB_SYS_COMM_CD^ ERP수신여부^ERP_RECV_YN^^VARCHAR2^1^Y^'N' </v>
      </c>
      <c r="O79" s="21" t="str">
        <f>IF(ISNA(VLOOKUP(N79,DB데이터!$N:$N,1,FALSE)), "에러", "")</f>
        <v>에러</v>
      </c>
      <c r="P79" s="57" t="str">
        <f>IF(O79="에러",$N79&amp;CHAR(10)&amp;VLOOKUP(CONCATENATE(D79,".",F79),DB데이터!$M:$N,2,FALSE),"")</f>
        <v xml:space="preserve"> 공통코드^TB_SYS_COMM_CD^ ERP수신여부^ERP_RECV_YN^^VARCHAR2^1^Y^'N' 
공통코드^TB_SYS_COMM_CD^ERP수신여부^ERP_RECV_YN^^VARCHAR2^1^Y^'N'</v>
      </c>
    </row>
    <row r="80" spans="1:16" x14ac:dyDescent="0.25">
      <c r="A80" s="39">
        <v>73</v>
      </c>
      <c r="B80" s="27" t="s">
        <v>669</v>
      </c>
      <c r="C80" s="27" t="s">
        <v>3578</v>
      </c>
      <c r="D80" s="27" t="s">
        <v>139</v>
      </c>
      <c r="E80" s="27" t="s">
        <v>3581</v>
      </c>
      <c r="F80" s="27" t="s">
        <v>1818</v>
      </c>
      <c r="G80" s="27"/>
      <c r="H80" s="27"/>
      <c r="I80" s="27" t="s">
        <v>37</v>
      </c>
      <c r="J80" s="28">
        <v>1</v>
      </c>
      <c r="K80" s="27" t="s">
        <v>52</v>
      </c>
      <c r="L80" s="27" t="s">
        <v>1496</v>
      </c>
      <c r="M80" s="30"/>
      <c r="N80" s="25" t="str">
        <f t="shared" si="1"/>
        <v xml:space="preserve"> 공통코드^TB_SYS_COMM_CD^ POS전송여부^POS_SEND_YN^^VARCHAR2^1^Y^'N' </v>
      </c>
      <c r="O80" s="21" t="str">
        <f>IF(ISNA(VLOOKUP(N80,DB데이터!$N:$N,1,FALSE)), "에러", "")</f>
        <v>에러</v>
      </c>
      <c r="P80" s="57" t="str">
        <f>IF(O80="에러",$N80&amp;CHAR(10)&amp;VLOOKUP(CONCATENATE(D80,".",F80),DB데이터!$M:$N,2,FALSE),"")</f>
        <v xml:space="preserve"> 공통코드^TB_SYS_COMM_CD^ POS전송여부^POS_SEND_YN^^VARCHAR2^1^Y^'N' 
공통코드^TB_SYS_COMM_CD^POS전송여부^POS_SEND_YN^^VARCHAR2^1^Y^'N'</v>
      </c>
    </row>
    <row r="81" spans="1:16" x14ac:dyDescent="0.25">
      <c r="A81" s="39">
        <v>74</v>
      </c>
      <c r="B81" s="27" t="s">
        <v>669</v>
      </c>
      <c r="C81" s="27" t="s">
        <v>3578</v>
      </c>
      <c r="D81" s="27" t="s">
        <v>139</v>
      </c>
      <c r="E81" s="27" t="s">
        <v>3516</v>
      </c>
      <c r="F81" s="27" t="s">
        <v>51</v>
      </c>
      <c r="G81" s="27"/>
      <c r="H81" s="27"/>
      <c r="I81" s="27" t="s">
        <v>37</v>
      </c>
      <c r="J81" s="28">
        <v>1</v>
      </c>
      <c r="K81" s="27" t="s">
        <v>52</v>
      </c>
      <c r="L81" s="27" t="s">
        <v>1276</v>
      </c>
      <c r="M81" s="30"/>
      <c r="N81" s="25" t="str">
        <f t="shared" si="1"/>
        <v xml:space="preserve"> 공통코드^TB_SYS_COMM_CD^ 사용여부^USE_YN^^VARCHAR2^1^Y^'Y' </v>
      </c>
      <c r="O81" s="21" t="str">
        <f>IF(ISNA(VLOOKUP(N81,DB데이터!$N:$N,1,FALSE)), "에러", "")</f>
        <v>에러</v>
      </c>
      <c r="P81" s="57" t="str">
        <f>IF(O81="에러",$N81&amp;CHAR(10)&amp;VLOOKUP(CONCATENATE(D81,".",F81),DB데이터!$M:$N,2,FALSE),"")</f>
        <v xml:space="preserve"> 공통코드^TB_SYS_COMM_CD^ 사용여부^USE_YN^^VARCHAR2^1^Y^'Y' 
공통코드^TB_SYS_COMM_CD^사용여부^USE_YN^^VARCHAR2^1^Y^'Y'</v>
      </c>
    </row>
    <row r="82" spans="1:16" x14ac:dyDescent="0.25">
      <c r="A82" s="39">
        <v>75</v>
      </c>
      <c r="B82" s="27" t="s">
        <v>669</v>
      </c>
      <c r="C82" s="27" t="s">
        <v>3578</v>
      </c>
      <c r="D82" s="27" t="s">
        <v>139</v>
      </c>
      <c r="E82" s="27" t="s">
        <v>3517</v>
      </c>
      <c r="F82" s="27" t="s">
        <v>62</v>
      </c>
      <c r="G82" s="27"/>
      <c r="H82" s="27"/>
      <c r="I82" s="27" t="s">
        <v>37</v>
      </c>
      <c r="J82" s="28">
        <v>2000</v>
      </c>
      <c r="K82" s="27" t="s">
        <v>5347</v>
      </c>
      <c r="L82" s="27"/>
      <c r="M82" s="50"/>
      <c r="N82" s="25" t="str">
        <f t="shared" si="1"/>
        <v xml:space="preserve"> 공통코드^TB_SYS_COMM_CD^ 비고^REMARK^^VARCHAR2^2000^N^</v>
      </c>
      <c r="O82" s="21" t="str">
        <f>IF(ISNA(VLOOKUP(N82,DB데이터!$N:$N,1,FALSE)), "에러", "")</f>
        <v>에러</v>
      </c>
      <c r="P82" s="57" t="str">
        <f>IF(O82="에러",$N82&amp;CHAR(10)&amp;VLOOKUP(CONCATENATE(D82,".",F82),DB데이터!$M:$N,2,FALSE),"")</f>
        <v xml:space="preserve"> 공통코드^TB_SYS_COMM_CD^ 비고^REMARK^^VARCHAR2^2000^N^
공통코드^TB_SYS_COMM_CD^비고^REMARK^^VARCHAR2^2000^^</v>
      </c>
    </row>
    <row r="83" spans="1:16" x14ac:dyDescent="0.25">
      <c r="A83" s="39">
        <v>76</v>
      </c>
      <c r="B83" s="27" t="s">
        <v>669</v>
      </c>
      <c r="C83" s="27" t="s">
        <v>3578</v>
      </c>
      <c r="D83" s="27" t="s">
        <v>139</v>
      </c>
      <c r="E83" s="27" t="s">
        <v>3518</v>
      </c>
      <c r="F83" s="27" t="s">
        <v>54</v>
      </c>
      <c r="G83" s="27"/>
      <c r="H83" s="27"/>
      <c r="I83" s="27" t="s">
        <v>37</v>
      </c>
      <c r="J83" s="28">
        <v>14</v>
      </c>
      <c r="K83" s="27" t="s">
        <v>52</v>
      </c>
      <c r="L83" s="27"/>
      <c r="M83" s="30"/>
      <c r="N83" s="25" t="str">
        <f t="shared" si="1"/>
        <v xml:space="preserve"> 공통코드^TB_SYS_COMM_CD^ 등록일시^REG_DTM^^VARCHAR2^14^Y^</v>
      </c>
      <c r="O83" s="21" t="str">
        <f>IF(ISNA(VLOOKUP(N83,DB데이터!$N:$N,1,FALSE)), "에러", "")</f>
        <v>에러</v>
      </c>
      <c r="P83" s="57" t="str">
        <f>IF(O83="에러",$N83&amp;CHAR(10)&amp;VLOOKUP(CONCATENATE(D83,".",F83),DB데이터!$M:$N,2,FALSE),"")</f>
        <v xml:space="preserve"> 공통코드^TB_SYS_COMM_CD^ 등록일시^REG_DTM^^VARCHAR2^14^Y^
공통코드^TB_SYS_COMM_CD^등록일시^REG_DTM^^VARCHAR2^14^Y^</v>
      </c>
    </row>
    <row r="84" spans="1:16" x14ac:dyDescent="0.25">
      <c r="A84" s="39">
        <v>77</v>
      </c>
      <c r="B84" s="27" t="s">
        <v>669</v>
      </c>
      <c r="C84" s="27" t="s">
        <v>3578</v>
      </c>
      <c r="D84" s="27" t="s">
        <v>139</v>
      </c>
      <c r="E84" s="27" t="s">
        <v>3519</v>
      </c>
      <c r="F84" s="27" t="s">
        <v>56</v>
      </c>
      <c r="G84" s="27"/>
      <c r="H84" s="27"/>
      <c r="I84" s="27" t="s">
        <v>37</v>
      </c>
      <c r="J84" s="28">
        <v>32</v>
      </c>
      <c r="K84" s="27" t="s">
        <v>52</v>
      </c>
      <c r="L84" s="27"/>
      <c r="M84" s="30"/>
      <c r="N84" s="25" t="str">
        <f t="shared" si="1"/>
        <v xml:space="preserve"> 공통코드^TB_SYS_COMM_CD^ 등록자ID^REGR_ID^^VARCHAR2^32^Y^</v>
      </c>
      <c r="O84" s="21" t="str">
        <f>IF(ISNA(VLOOKUP(N84,DB데이터!$N:$N,1,FALSE)), "에러", "")</f>
        <v>에러</v>
      </c>
      <c r="P84" s="57" t="str">
        <f>IF(O84="에러",$N84&amp;CHAR(10)&amp;VLOOKUP(CONCATENATE(D84,".",F84),DB데이터!$M:$N,2,FALSE),"")</f>
        <v xml:space="preserve"> 공통코드^TB_SYS_COMM_CD^ 등록자ID^REGR_ID^^VARCHAR2^32^Y^
공통코드^TB_SYS_COMM_CD^등록자ID^REGR_ID^^VARCHAR2^32^Y^</v>
      </c>
    </row>
    <row r="85" spans="1:16" x14ac:dyDescent="0.25">
      <c r="A85" s="39">
        <v>78</v>
      </c>
      <c r="B85" s="27" t="s">
        <v>669</v>
      </c>
      <c r="C85" s="27" t="s">
        <v>3578</v>
      </c>
      <c r="D85" s="27" t="s">
        <v>139</v>
      </c>
      <c r="E85" s="27" t="s">
        <v>3520</v>
      </c>
      <c r="F85" s="27" t="s">
        <v>58</v>
      </c>
      <c r="G85" s="27"/>
      <c r="H85" s="27"/>
      <c r="I85" s="27" t="s">
        <v>37</v>
      </c>
      <c r="J85" s="28">
        <v>14</v>
      </c>
      <c r="K85" s="27" t="s">
        <v>52</v>
      </c>
      <c r="L85" s="27"/>
      <c r="M85" s="30"/>
      <c r="N85" s="25" t="str">
        <f t="shared" si="1"/>
        <v xml:space="preserve"> 공통코드^TB_SYS_COMM_CD^ 수정일시^MOD_DTM^^VARCHAR2^14^Y^</v>
      </c>
      <c r="O85" s="21" t="str">
        <f>IF(ISNA(VLOOKUP(N85,DB데이터!$N:$N,1,FALSE)), "에러", "")</f>
        <v>에러</v>
      </c>
      <c r="P85" s="57" t="str">
        <f>IF(O85="에러",$N85&amp;CHAR(10)&amp;VLOOKUP(CONCATENATE(D85,".",F85),DB데이터!$M:$N,2,FALSE),"")</f>
        <v xml:space="preserve"> 공통코드^TB_SYS_COMM_CD^ 수정일시^MOD_DTM^^VARCHAR2^14^Y^
공통코드^TB_SYS_COMM_CD^수정일시^MOD_DTM^^VARCHAR2^14^Y^</v>
      </c>
    </row>
    <row r="86" spans="1:16" x14ac:dyDescent="0.25">
      <c r="A86" s="39">
        <v>79</v>
      </c>
      <c r="B86" s="27" t="s">
        <v>669</v>
      </c>
      <c r="C86" s="27" t="s">
        <v>3578</v>
      </c>
      <c r="D86" s="27" t="s">
        <v>139</v>
      </c>
      <c r="E86" s="27" t="s">
        <v>3521</v>
      </c>
      <c r="F86" s="27" t="s">
        <v>60</v>
      </c>
      <c r="G86" s="27"/>
      <c r="H86" s="27"/>
      <c r="I86" s="27" t="s">
        <v>37</v>
      </c>
      <c r="J86" s="28">
        <v>32</v>
      </c>
      <c r="K86" s="27" t="s">
        <v>52</v>
      </c>
      <c r="L86" s="27"/>
      <c r="M86" s="30"/>
      <c r="N86" s="25" t="str">
        <f t="shared" si="1"/>
        <v xml:space="preserve"> 공통코드^TB_SYS_COMM_CD^ 수정자ID^MODR_ID^^VARCHAR2^32^Y^</v>
      </c>
      <c r="O86" s="21" t="str">
        <f>IF(ISNA(VLOOKUP(N86,DB데이터!$N:$N,1,FALSE)), "에러", "")</f>
        <v>에러</v>
      </c>
      <c r="P86" s="57" t="str">
        <f>IF(O86="에러",$N86&amp;CHAR(10)&amp;VLOOKUP(CONCATENATE(D86,".",F86),DB데이터!$M:$N,2,FALSE),"")</f>
        <v xml:space="preserve"> 공통코드^TB_SYS_COMM_CD^ 수정자ID^MODR_ID^^VARCHAR2^32^Y^
공통코드^TB_SYS_COMM_CD^수정자ID^MODR_ID^^VARCHAR2^32^Y^</v>
      </c>
    </row>
    <row r="87" spans="1:16" x14ac:dyDescent="0.25">
      <c r="A87" s="39">
        <v>80</v>
      </c>
      <c r="B87" s="27" t="s">
        <v>669</v>
      </c>
      <c r="C87" s="27" t="s">
        <v>3583</v>
      </c>
      <c r="D87" s="27" t="s">
        <v>141</v>
      </c>
      <c r="E87" s="27" t="s">
        <v>3578</v>
      </c>
      <c r="F87" s="27" t="s">
        <v>1813</v>
      </c>
      <c r="G87" s="27"/>
      <c r="H87" s="27"/>
      <c r="I87" s="27" t="s">
        <v>37</v>
      </c>
      <c r="J87" s="28">
        <v>30</v>
      </c>
      <c r="K87" s="27" t="s">
        <v>52</v>
      </c>
      <c r="L87" s="27"/>
      <c r="M87" s="30"/>
      <c r="N87" s="25" t="str">
        <f t="shared" si="1"/>
        <v xml:space="preserve"> 공통코드상세^TB_SYS_COMM_CD_DTL^ 공통코드^COMM_CD^^VARCHAR2^30^Y^</v>
      </c>
      <c r="O87" s="21" t="str">
        <f>IF(ISNA(VLOOKUP(N87,DB데이터!$N:$N,1,FALSE)), "에러", "")</f>
        <v>에러</v>
      </c>
      <c r="P87" s="57" t="str">
        <f>IF(O87="에러",$N87&amp;CHAR(10)&amp;VLOOKUP(CONCATENATE(D87,".",F87),DB데이터!$M:$N,2,FALSE),"")</f>
        <v xml:space="preserve"> 공통코드상세^TB_SYS_COMM_CD_DTL^ 공통코드^COMM_CD^^VARCHAR2^30^Y^
공통코드상세^TB_SYS_COMM_CD_DTL^공통코드^COMM_CD^Y^VARCHAR2^30^Y^</v>
      </c>
    </row>
    <row r="88" spans="1:16" x14ac:dyDescent="0.25">
      <c r="A88" s="39">
        <v>81</v>
      </c>
      <c r="B88" s="27" t="s">
        <v>669</v>
      </c>
      <c r="C88" s="27" t="s">
        <v>3583</v>
      </c>
      <c r="D88" s="27" t="s">
        <v>141</v>
      </c>
      <c r="E88" s="27" t="s">
        <v>3585</v>
      </c>
      <c r="F88" s="27" t="s">
        <v>1820</v>
      </c>
      <c r="G88" s="27"/>
      <c r="H88" s="27"/>
      <c r="I88" s="27" t="s">
        <v>37</v>
      </c>
      <c r="J88" s="28">
        <v>30</v>
      </c>
      <c r="K88" s="27" t="s">
        <v>52</v>
      </c>
      <c r="L88" s="27"/>
      <c r="M88" s="30"/>
      <c r="N88" s="25" t="str">
        <f t="shared" si="1"/>
        <v xml:space="preserve"> 공통코드상세^TB_SYS_COMM_CD_DTL^ 공통상세코드^COMM_DTL_CD^^VARCHAR2^30^Y^</v>
      </c>
      <c r="O88" s="21" t="str">
        <f>IF(ISNA(VLOOKUP(N88,DB데이터!$N:$N,1,FALSE)), "에러", "")</f>
        <v>에러</v>
      </c>
      <c r="P88" s="57" t="str">
        <f>IF(O88="에러",$N88&amp;CHAR(10)&amp;VLOOKUP(CONCATENATE(D88,".",F88),DB데이터!$M:$N,2,FALSE),"")</f>
        <v xml:space="preserve"> 공통코드상세^TB_SYS_COMM_CD_DTL^ 공통상세코드^COMM_DTL_CD^^VARCHAR2^30^Y^
공통코드상세^TB_SYS_COMM_CD_DTL^공통상세코드^COMM_DTL_CD^Y^VARCHAR2^30^Y^</v>
      </c>
    </row>
    <row r="89" spans="1:16" x14ac:dyDescent="0.25">
      <c r="A89" s="39">
        <v>82</v>
      </c>
      <c r="B89" s="27" t="s">
        <v>669</v>
      </c>
      <c r="C89" s="27" t="s">
        <v>3583</v>
      </c>
      <c r="D89" s="27" t="s">
        <v>141</v>
      </c>
      <c r="E89" s="27" t="s">
        <v>3584</v>
      </c>
      <c r="F89" s="27" t="s">
        <v>1822</v>
      </c>
      <c r="G89" s="27"/>
      <c r="H89" s="27"/>
      <c r="I89" s="27" t="s">
        <v>37</v>
      </c>
      <c r="J89" s="28">
        <v>300</v>
      </c>
      <c r="K89" s="27" t="s">
        <v>5347</v>
      </c>
      <c r="L89" s="27"/>
      <c r="M89" s="30"/>
      <c r="N89" s="25" t="str">
        <f t="shared" si="1"/>
        <v xml:space="preserve"> 공통코드상세^TB_SYS_COMM_CD_DTL^ 공통상세명^COMM_DTL_NM^^VARCHAR2^300^N^</v>
      </c>
      <c r="O89" s="21" t="str">
        <f>IF(ISNA(VLOOKUP(N89,DB데이터!$N:$N,1,FALSE)), "에러", "")</f>
        <v>에러</v>
      </c>
      <c r="P89" s="57" t="str">
        <f>IF(O89="에러",$N89&amp;CHAR(10)&amp;VLOOKUP(CONCATENATE(D89,".",F89),DB데이터!$M:$N,2,FALSE),"")</f>
        <v xml:space="preserve"> 공통코드상세^TB_SYS_COMM_CD_DTL^ 공통상세명^COMM_DTL_NM^^VARCHAR2^300^N^
공통코드상세^TB_SYS_COMM_CD_DTL^공통상세명^COMM_DTL_NM^^VARCHAR2^300^^</v>
      </c>
    </row>
    <row r="90" spans="1:16" x14ac:dyDescent="0.25">
      <c r="A90" s="39">
        <v>83</v>
      </c>
      <c r="B90" s="27" t="s">
        <v>669</v>
      </c>
      <c r="C90" s="27" t="s">
        <v>3583</v>
      </c>
      <c r="D90" s="27" t="s">
        <v>141</v>
      </c>
      <c r="E90" s="27" t="s">
        <v>3587</v>
      </c>
      <c r="F90" s="27" t="s">
        <v>1824</v>
      </c>
      <c r="G90" s="27"/>
      <c r="H90" s="27"/>
      <c r="I90" s="27" t="s">
        <v>37</v>
      </c>
      <c r="J90" s="28">
        <v>100</v>
      </c>
      <c r="K90" s="27" t="s">
        <v>5347</v>
      </c>
      <c r="L90" s="27"/>
      <c r="M90" s="30"/>
      <c r="N90" s="25" t="str">
        <f t="shared" si="1"/>
        <v xml:space="preserve"> 공통코드상세^TB_SYS_COMM_CD_DTL^ 참조1값^REF_1_VAL^^VARCHAR2^100^N^</v>
      </c>
      <c r="O90" s="21" t="str">
        <f>IF(ISNA(VLOOKUP(N90,DB데이터!$N:$N,1,FALSE)), "에러", "")</f>
        <v>에러</v>
      </c>
      <c r="P90" s="57" t="str">
        <f>IF(O90="에러",$N90&amp;CHAR(10)&amp;VLOOKUP(CONCATENATE(D90,".",F90),DB데이터!$M:$N,2,FALSE),"")</f>
        <v xml:space="preserve"> 공통코드상세^TB_SYS_COMM_CD_DTL^ 참조1값^REF_1_VAL^^VARCHAR2^100^N^
공통코드상세^TB_SYS_COMM_CD_DTL^참조1값^REF_1_VAL^^VARCHAR2^100^^</v>
      </c>
    </row>
    <row r="91" spans="1:16" x14ac:dyDescent="0.25">
      <c r="A91" s="39">
        <v>84</v>
      </c>
      <c r="B91" s="27" t="s">
        <v>669</v>
      </c>
      <c r="C91" s="27" t="s">
        <v>3583</v>
      </c>
      <c r="D91" s="27" t="s">
        <v>141</v>
      </c>
      <c r="E91" s="27" t="s">
        <v>3588</v>
      </c>
      <c r="F91" s="27" t="s">
        <v>33</v>
      </c>
      <c r="G91" s="27"/>
      <c r="H91" s="27"/>
      <c r="I91" s="27" t="s">
        <v>37</v>
      </c>
      <c r="J91" s="28">
        <v>100</v>
      </c>
      <c r="K91" s="27" t="s">
        <v>5347</v>
      </c>
      <c r="L91" s="27"/>
      <c r="M91" s="30"/>
      <c r="N91" s="25" t="str">
        <f t="shared" si="1"/>
        <v xml:space="preserve"> 공통코드상세^TB_SYS_COMM_CD_DTL^ 참조2값^REF_2_VAL^^VARCHAR2^100^N^</v>
      </c>
      <c r="O91" s="21" t="str">
        <f>IF(ISNA(VLOOKUP(N91,DB데이터!$N:$N,1,FALSE)), "에러", "")</f>
        <v>에러</v>
      </c>
      <c r="P91" s="57" t="str">
        <f>IF(O91="에러",$N91&amp;CHAR(10)&amp;VLOOKUP(CONCATENATE(D91,".",F91),DB데이터!$M:$N,2,FALSE),"")</f>
        <v xml:space="preserve"> 공통코드상세^TB_SYS_COMM_CD_DTL^ 참조2값^REF_2_VAL^^VARCHAR2^100^N^
공통코드상세^TB_SYS_COMM_CD_DTL^참조2값^REF_2_VAL^^VARCHAR2^100^^</v>
      </c>
    </row>
    <row r="92" spans="1:16" x14ac:dyDescent="0.25">
      <c r="A92" s="39">
        <v>85</v>
      </c>
      <c r="B92" s="27" t="s">
        <v>669</v>
      </c>
      <c r="C92" s="27" t="s">
        <v>3583</v>
      </c>
      <c r="D92" s="27" t="s">
        <v>141</v>
      </c>
      <c r="E92" s="27" t="s">
        <v>3589</v>
      </c>
      <c r="F92" s="27" t="s">
        <v>34</v>
      </c>
      <c r="G92" s="27"/>
      <c r="H92" s="27"/>
      <c r="I92" s="27" t="s">
        <v>37</v>
      </c>
      <c r="J92" s="28">
        <v>100</v>
      </c>
      <c r="K92" s="27" t="s">
        <v>5347</v>
      </c>
      <c r="L92" s="27"/>
      <c r="M92" s="30"/>
      <c r="N92" s="25" t="str">
        <f t="shared" si="1"/>
        <v xml:space="preserve"> 공통코드상세^TB_SYS_COMM_CD_DTL^ 참조3값^REF_3_VAL^^VARCHAR2^100^N^</v>
      </c>
      <c r="O92" s="21" t="str">
        <f>IF(ISNA(VLOOKUP(N92,DB데이터!$N:$N,1,FALSE)), "에러", "")</f>
        <v>에러</v>
      </c>
      <c r="P92" s="57" t="str">
        <f>IF(O92="에러",$N92&amp;CHAR(10)&amp;VLOOKUP(CONCATENATE(D92,".",F92),DB데이터!$M:$N,2,FALSE),"")</f>
        <v xml:space="preserve"> 공통코드상세^TB_SYS_COMM_CD_DTL^ 참조3값^REF_3_VAL^^VARCHAR2^100^N^
공통코드상세^TB_SYS_COMM_CD_DTL^참조3값^REF_3_VAL^^VARCHAR2^100^^</v>
      </c>
    </row>
    <row r="93" spans="1:16" x14ac:dyDescent="0.25">
      <c r="A93" s="39">
        <v>86</v>
      </c>
      <c r="B93" s="27" t="s">
        <v>669</v>
      </c>
      <c r="C93" s="27" t="s">
        <v>3583</v>
      </c>
      <c r="D93" s="27" t="s">
        <v>141</v>
      </c>
      <c r="E93" s="27" t="s">
        <v>3590</v>
      </c>
      <c r="F93" s="27" t="s">
        <v>35</v>
      </c>
      <c r="G93" s="27"/>
      <c r="H93" s="27"/>
      <c r="I93" s="27" t="s">
        <v>37</v>
      </c>
      <c r="J93" s="28">
        <v>100</v>
      </c>
      <c r="K93" s="27" t="s">
        <v>5347</v>
      </c>
      <c r="L93" s="27"/>
      <c r="M93" s="30"/>
      <c r="N93" s="25" t="str">
        <f t="shared" si="1"/>
        <v xml:space="preserve"> 공통코드상세^TB_SYS_COMM_CD_DTL^ 참조4값^REF_4_VAL^^VARCHAR2^100^N^</v>
      </c>
      <c r="O93" s="21" t="str">
        <f>IF(ISNA(VLOOKUP(N93,DB데이터!$N:$N,1,FALSE)), "에러", "")</f>
        <v>에러</v>
      </c>
      <c r="P93" s="57" t="str">
        <f>IF(O93="에러",$N93&amp;CHAR(10)&amp;VLOOKUP(CONCATENATE(D93,".",F93),DB데이터!$M:$N,2,FALSE),"")</f>
        <v xml:space="preserve"> 공통코드상세^TB_SYS_COMM_CD_DTL^ 참조4값^REF_4_VAL^^VARCHAR2^100^N^
공통코드상세^TB_SYS_COMM_CD_DTL^참조4값^REF_4_VAL^^VARCHAR2^100^^</v>
      </c>
    </row>
    <row r="94" spans="1:16" x14ac:dyDescent="0.25">
      <c r="A94" s="39">
        <v>87</v>
      </c>
      <c r="B94" s="27" t="s">
        <v>669</v>
      </c>
      <c r="C94" s="27" t="s">
        <v>3583</v>
      </c>
      <c r="D94" s="27" t="s">
        <v>141</v>
      </c>
      <c r="E94" s="27" t="s">
        <v>3591</v>
      </c>
      <c r="F94" s="27" t="s">
        <v>36</v>
      </c>
      <c r="G94" s="27"/>
      <c r="H94" s="27"/>
      <c r="I94" s="27" t="s">
        <v>37</v>
      </c>
      <c r="J94" s="28">
        <v>100</v>
      </c>
      <c r="K94" s="27" t="s">
        <v>5347</v>
      </c>
      <c r="L94" s="29"/>
      <c r="M94" s="30"/>
      <c r="N94" s="25" t="str">
        <f t="shared" si="1"/>
        <v xml:space="preserve"> 공통코드상세^TB_SYS_COMM_CD_DTL^ 참조5값^REF_5_VAL^^VARCHAR2^100^N^</v>
      </c>
      <c r="O94" s="21" t="str">
        <f>IF(ISNA(VLOOKUP(N94,DB데이터!$N:$N,1,FALSE)), "에러", "")</f>
        <v>에러</v>
      </c>
      <c r="P94" s="57" t="str">
        <f>IF(O94="에러",$N94&amp;CHAR(10)&amp;VLOOKUP(CONCATENATE(D94,".",F94),DB데이터!$M:$N,2,FALSE),"")</f>
        <v xml:space="preserve"> 공통코드상세^TB_SYS_COMM_CD_DTL^ 참조5값^REF_5_VAL^^VARCHAR2^100^N^
공통코드상세^TB_SYS_COMM_CD_DTL^참조5값^REF_5_VAL^^VARCHAR2^100^^</v>
      </c>
    </row>
    <row r="95" spans="1:16" x14ac:dyDescent="0.25">
      <c r="A95" s="39">
        <v>88</v>
      </c>
      <c r="B95" s="27" t="s">
        <v>669</v>
      </c>
      <c r="C95" s="27" t="s">
        <v>3583</v>
      </c>
      <c r="D95" s="27" t="s">
        <v>141</v>
      </c>
      <c r="E95" s="27" t="s">
        <v>3586</v>
      </c>
      <c r="F95" s="27" t="s">
        <v>1556</v>
      </c>
      <c r="G95" s="27"/>
      <c r="H95" s="27"/>
      <c r="I95" s="27" t="s">
        <v>110</v>
      </c>
      <c r="J95" s="28">
        <v>22</v>
      </c>
      <c r="K95" s="27" t="s">
        <v>5347</v>
      </c>
      <c r="L95" s="27">
        <v>1</v>
      </c>
      <c r="M95" s="30"/>
      <c r="N95" s="25" t="str">
        <f t="shared" si="1"/>
        <v xml:space="preserve"> 공통코드상세^TB_SYS_COMM_CD_DTL^ 정렬번호^SORT_NO^^NUMBER^22^N^1</v>
      </c>
      <c r="O95" s="21" t="str">
        <f>IF(ISNA(VLOOKUP(N95,DB데이터!$N:$N,1,FALSE)), "에러", "")</f>
        <v>에러</v>
      </c>
      <c r="P95" s="57" t="str">
        <f>IF(O95="에러",$N95&amp;CHAR(10)&amp;VLOOKUP(CONCATENATE(D95,".",F95),DB데이터!$M:$N,2,FALSE),"")</f>
        <v xml:space="preserve"> 공통코드상세^TB_SYS_COMM_CD_DTL^ 정렬번호^SORT_NO^^NUMBER^22^N^1
공통코드상세^TB_SYS_COMM_CD_DTL^정렬번호^SORT_NO^^NUMBER^5^^1</v>
      </c>
    </row>
    <row r="96" spans="1:16" x14ac:dyDescent="0.25">
      <c r="A96" s="39">
        <v>89</v>
      </c>
      <c r="B96" s="27" t="s">
        <v>669</v>
      </c>
      <c r="C96" s="27" t="s">
        <v>3583</v>
      </c>
      <c r="D96" s="27" t="s">
        <v>141</v>
      </c>
      <c r="E96" s="27" t="s">
        <v>3516</v>
      </c>
      <c r="F96" s="27" t="s">
        <v>51</v>
      </c>
      <c r="G96" s="27"/>
      <c r="H96" s="27"/>
      <c r="I96" s="27" t="s">
        <v>37</v>
      </c>
      <c r="J96" s="28">
        <v>1</v>
      </c>
      <c r="K96" s="27" t="s">
        <v>52</v>
      </c>
      <c r="L96" s="27" t="s">
        <v>1276</v>
      </c>
      <c r="M96" s="30"/>
      <c r="N96" s="25" t="str">
        <f t="shared" si="1"/>
        <v xml:space="preserve"> 공통코드상세^TB_SYS_COMM_CD_DTL^ 사용여부^USE_YN^^VARCHAR2^1^Y^'Y' </v>
      </c>
      <c r="O96" s="21" t="str">
        <f>IF(ISNA(VLOOKUP(N96,DB데이터!$N:$N,1,FALSE)), "에러", "")</f>
        <v>에러</v>
      </c>
      <c r="P96" s="57" t="str">
        <f>IF(O96="에러",$N96&amp;CHAR(10)&amp;VLOOKUP(CONCATENATE(D96,".",F96),DB데이터!$M:$N,2,FALSE),"")</f>
        <v xml:space="preserve"> 공통코드상세^TB_SYS_COMM_CD_DTL^ 사용여부^USE_YN^^VARCHAR2^1^Y^'Y' 
공통코드상세^TB_SYS_COMM_CD_DTL^사용여부^USE_YN^^VARCHAR2^1^Y^'Y'</v>
      </c>
    </row>
    <row r="97" spans="1:16" x14ac:dyDescent="0.25">
      <c r="A97" s="39">
        <v>90</v>
      </c>
      <c r="B97" s="27" t="s">
        <v>669</v>
      </c>
      <c r="C97" s="27" t="s">
        <v>3583</v>
      </c>
      <c r="D97" s="27" t="s">
        <v>141</v>
      </c>
      <c r="E97" s="27" t="s">
        <v>3518</v>
      </c>
      <c r="F97" s="27" t="s">
        <v>54</v>
      </c>
      <c r="G97" s="27"/>
      <c r="H97" s="27"/>
      <c r="I97" s="27" t="s">
        <v>37</v>
      </c>
      <c r="J97" s="28">
        <v>14</v>
      </c>
      <c r="K97" s="27" t="s">
        <v>52</v>
      </c>
      <c r="L97" s="27"/>
      <c r="M97" s="30"/>
      <c r="N97" s="25" t="str">
        <f t="shared" si="1"/>
        <v xml:space="preserve"> 공통코드상세^TB_SYS_COMM_CD_DTL^ 등록일시^REG_DTM^^VARCHAR2^14^Y^</v>
      </c>
      <c r="O97" s="21" t="str">
        <f>IF(ISNA(VLOOKUP(N97,DB데이터!$N:$N,1,FALSE)), "에러", "")</f>
        <v>에러</v>
      </c>
      <c r="P97" s="57" t="str">
        <f>IF(O97="에러",$N97&amp;CHAR(10)&amp;VLOOKUP(CONCATENATE(D97,".",F97),DB데이터!$M:$N,2,FALSE),"")</f>
        <v xml:space="preserve"> 공통코드상세^TB_SYS_COMM_CD_DTL^ 등록일시^REG_DTM^^VARCHAR2^14^Y^
공통코드상세^TB_SYS_COMM_CD_DTL^등록일시^REG_DTM^^VARCHAR2^14^Y^</v>
      </c>
    </row>
    <row r="98" spans="1:16" x14ac:dyDescent="0.25">
      <c r="A98" s="39">
        <v>91</v>
      </c>
      <c r="B98" s="27" t="s">
        <v>669</v>
      </c>
      <c r="C98" s="27" t="s">
        <v>3583</v>
      </c>
      <c r="D98" s="27" t="s">
        <v>141</v>
      </c>
      <c r="E98" s="27" t="s">
        <v>3519</v>
      </c>
      <c r="F98" s="27" t="s">
        <v>56</v>
      </c>
      <c r="G98" s="27"/>
      <c r="H98" s="27"/>
      <c r="I98" s="27" t="s">
        <v>37</v>
      </c>
      <c r="J98" s="28">
        <v>32</v>
      </c>
      <c r="K98" s="27" t="s">
        <v>52</v>
      </c>
      <c r="L98" s="27"/>
      <c r="M98" s="30"/>
      <c r="N98" s="25" t="str">
        <f t="shared" si="1"/>
        <v xml:space="preserve"> 공통코드상세^TB_SYS_COMM_CD_DTL^ 등록자ID^REGR_ID^^VARCHAR2^32^Y^</v>
      </c>
      <c r="O98" s="21" t="str">
        <f>IF(ISNA(VLOOKUP(N98,DB데이터!$N:$N,1,FALSE)), "에러", "")</f>
        <v>에러</v>
      </c>
      <c r="P98" s="57" t="str">
        <f>IF(O98="에러",$N98&amp;CHAR(10)&amp;VLOOKUP(CONCATENATE(D98,".",F98),DB데이터!$M:$N,2,FALSE),"")</f>
        <v xml:space="preserve"> 공통코드상세^TB_SYS_COMM_CD_DTL^ 등록자ID^REGR_ID^^VARCHAR2^32^Y^
공통코드상세^TB_SYS_COMM_CD_DTL^등록자ID^REGR_ID^^VARCHAR2^32^Y^</v>
      </c>
    </row>
    <row r="99" spans="1:16" x14ac:dyDescent="0.25">
      <c r="A99" s="39">
        <v>92</v>
      </c>
      <c r="B99" s="27" t="s">
        <v>669</v>
      </c>
      <c r="C99" s="27" t="s">
        <v>3583</v>
      </c>
      <c r="D99" s="27" t="s">
        <v>141</v>
      </c>
      <c r="E99" s="27" t="s">
        <v>3520</v>
      </c>
      <c r="F99" s="27" t="s">
        <v>58</v>
      </c>
      <c r="G99" s="27"/>
      <c r="H99" s="27"/>
      <c r="I99" s="27" t="s">
        <v>37</v>
      </c>
      <c r="J99" s="28">
        <v>14</v>
      </c>
      <c r="K99" s="27" t="s">
        <v>52</v>
      </c>
      <c r="L99" s="27"/>
      <c r="M99" s="30"/>
      <c r="N99" s="25" t="str">
        <f t="shared" si="1"/>
        <v xml:space="preserve"> 공통코드상세^TB_SYS_COMM_CD_DTL^ 수정일시^MOD_DTM^^VARCHAR2^14^Y^</v>
      </c>
      <c r="O99" s="21" t="str">
        <f>IF(ISNA(VLOOKUP(N99,DB데이터!$N:$N,1,FALSE)), "에러", "")</f>
        <v>에러</v>
      </c>
      <c r="P99" s="57" t="str">
        <f>IF(O99="에러",$N99&amp;CHAR(10)&amp;VLOOKUP(CONCATENATE(D99,".",F99),DB데이터!$M:$N,2,FALSE),"")</f>
        <v xml:space="preserve"> 공통코드상세^TB_SYS_COMM_CD_DTL^ 수정일시^MOD_DTM^^VARCHAR2^14^Y^
공통코드상세^TB_SYS_COMM_CD_DTL^수정일시^MOD_DTM^^VARCHAR2^14^Y^</v>
      </c>
    </row>
    <row r="100" spans="1:16" x14ac:dyDescent="0.25">
      <c r="A100" s="39">
        <v>93</v>
      </c>
      <c r="B100" s="27" t="s">
        <v>669</v>
      </c>
      <c r="C100" s="27" t="s">
        <v>3583</v>
      </c>
      <c r="D100" s="27" t="s">
        <v>141</v>
      </c>
      <c r="E100" s="27" t="s">
        <v>3521</v>
      </c>
      <c r="F100" s="27" t="s">
        <v>60</v>
      </c>
      <c r="G100" s="27"/>
      <c r="H100" s="27"/>
      <c r="I100" s="27" t="s">
        <v>37</v>
      </c>
      <c r="J100" s="28">
        <v>32</v>
      </c>
      <c r="K100" s="27" t="s">
        <v>52</v>
      </c>
      <c r="L100" s="27"/>
      <c r="M100" s="30"/>
      <c r="N100" s="25" t="str">
        <f t="shared" si="1"/>
        <v xml:space="preserve"> 공통코드상세^TB_SYS_COMM_CD_DTL^ 수정자ID^MODR_ID^^VARCHAR2^32^Y^</v>
      </c>
      <c r="O100" s="21" t="str">
        <f>IF(ISNA(VLOOKUP(N100,DB데이터!$N:$N,1,FALSE)), "에러", "")</f>
        <v>에러</v>
      </c>
      <c r="P100" s="57" t="str">
        <f>IF(O100="에러",$N100&amp;CHAR(10)&amp;VLOOKUP(CONCATENATE(D100,".",F100),DB데이터!$M:$N,2,FALSE),"")</f>
        <v xml:space="preserve"> 공통코드상세^TB_SYS_COMM_CD_DTL^ 수정자ID^MODR_ID^^VARCHAR2^32^Y^
공통코드상세^TB_SYS_COMM_CD_DTL^수정자ID^MODR_ID^^VARCHAR2^32^Y^</v>
      </c>
    </row>
    <row r="101" spans="1:16" x14ac:dyDescent="0.25">
      <c r="A101" s="39">
        <v>94</v>
      </c>
      <c r="B101" s="27" t="s">
        <v>669</v>
      </c>
      <c r="C101" s="27" t="s">
        <v>3592</v>
      </c>
      <c r="D101" s="27" t="s">
        <v>147</v>
      </c>
      <c r="E101" s="27" t="s">
        <v>3597</v>
      </c>
      <c r="F101" s="27" t="s">
        <v>1292</v>
      </c>
      <c r="G101" s="27"/>
      <c r="H101" s="27"/>
      <c r="I101" s="27" t="s">
        <v>37</v>
      </c>
      <c r="J101" s="28">
        <v>30</v>
      </c>
      <c r="K101" s="27" t="s">
        <v>52</v>
      </c>
      <c r="L101" s="27"/>
      <c r="M101" s="30"/>
      <c r="N101" s="25" t="str">
        <f t="shared" si="1"/>
        <v xml:space="preserve"> 설정^TB_SYS_CONFIG^ 설정코드^CONFIG_CD^^VARCHAR2^30^Y^</v>
      </c>
      <c r="O101" s="21" t="str">
        <f>IF(ISNA(VLOOKUP(N101,DB데이터!$N:$N,1,FALSE)), "에러", "")</f>
        <v>에러</v>
      </c>
      <c r="P101" s="57" t="str">
        <f>IF(O101="에러",$N101&amp;CHAR(10)&amp;VLOOKUP(CONCATENATE(D101,".",F101),DB데이터!$M:$N,2,FALSE),"")</f>
        <v xml:space="preserve"> 설정^TB_SYS_CONFIG^ 설정코드^CONFIG_CD^^VARCHAR2^30^Y^
설정^TB_SYS_CONFIG^설정코드^CONFIG_CD^Y^VARCHAR2^30^Y^</v>
      </c>
    </row>
    <row r="102" spans="1:16" x14ac:dyDescent="0.25">
      <c r="A102" s="39">
        <v>95</v>
      </c>
      <c r="B102" s="27" t="s">
        <v>669</v>
      </c>
      <c r="C102" s="27" t="s">
        <v>3592</v>
      </c>
      <c r="D102" s="27" t="s">
        <v>147</v>
      </c>
      <c r="E102" s="27" t="s">
        <v>3596</v>
      </c>
      <c r="F102" s="27" t="s">
        <v>1948</v>
      </c>
      <c r="G102" s="27"/>
      <c r="H102" s="27"/>
      <c r="I102" s="27" t="s">
        <v>37</v>
      </c>
      <c r="J102" s="28">
        <v>300</v>
      </c>
      <c r="K102" s="27" t="s">
        <v>52</v>
      </c>
      <c r="L102" s="27"/>
      <c r="M102" s="30"/>
      <c r="N102" s="25" t="str">
        <f t="shared" si="1"/>
        <v xml:space="preserve"> 설정^TB_SYS_CONFIG^ 설정유형명^CONFIG_TP_NM^^VARCHAR2^300^Y^</v>
      </c>
      <c r="O102" s="21" t="str">
        <f>IF(ISNA(VLOOKUP(N102,DB데이터!$N:$N,1,FALSE)), "에러", "")</f>
        <v>에러</v>
      </c>
      <c r="P102" s="57" t="str">
        <f>IF(O102="에러",$N102&amp;CHAR(10)&amp;VLOOKUP(CONCATENATE(D102,".",F102),DB데이터!$M:$N,2,FALSE),"")</f>
        <v xml:space="preserve"> 설정^TB_SYS_CONFIG^ 설정유형명^CONFIG_TP_NM^^VARCHAR2^300^Y^
설정^TB_SYS_CONFIG^설정유형명^CONFIG_TP_NM^^VARCHAR2^300^Y^</v>
      </c>
    </row>
    <row r="103" spans="1:16" x14ac:dyDescent="0.25">
      <c r="A103" s="39">
        <v>96</v>
      </c>
      <c r="B103" s="27" t="s">
        <v>669</v>
      </c>
      <c r="C103" s="27" t="s">
        <v>3592</v>
      </c>
      <c r="D103" s="27" t="s">
        <v>147</v>
      </c>
      <c r="E103" s="27" t="s">
        <v>3595</v>
      </c>
      <c r="F103" s="27" t="s">
        <v>1950</v>
      </c>
      <c r="G103" s="27"/>
      <c r="H103" s="27"/>
      <c r="I103" s="27" t="s">
        <v>37</v>
      </c>
      <c r="J103" s="28">
        <v>300</v>
      </c>
      <c r="K103" s="27" t="s">
        <v>52</v>
      </c>
      <c r="L103" s="27"/>
      <c r="M103" s="30"/>
      <c r="N103" s="25" t="str">
        <f t="shared" si="1"/>
        <v xml:space="preserve"> 설정^TB_SYS_CONFIG^ 설정명^CONFIG_NM^^VARCHAR2^300^Y^</v>
      </c>
      <c r="O103" s="21" t="str">
        <f>IF(ISNA(VLOOKUP(N103,DB데이터!$N:$N,1,FALSE)), "에러", "")</f>
        <v>에러</v>
      </c>
      <c r="P103" s="57" t="str">
        <f>IF(O103="에러",$N103&amp;CHAR(10)&amp;VLOOKUP(CONCATENATE(D103,".",F103),DB데이터!$M:$N,2,FALSE),"")</f>
        <v xml:space="preserve"> 설정^TB_SYS_CONFIG^ 설정명^CONFIG_NM^^VARCHAR2^300^Y^
설정^TB_SYS_CONFIG^설정명^CONFIG_NM^^VARCHAR2^300^Y^</v>
      </c>
    </row>
    <row r="104" spans="1:16" x14ac:dyDescent="0.25">
      <c r="A104" s="39">
        <v>97</v>
      </c>
      <c r="B104" s="27" t="s">
        <v>669</v>
      </c>
      <c r="C104" s="27" t="s">
        <v>3592</v>
      </c>
      <c r="D104" s="27" t="s">
        <v>147</v>
      </c>
      <c r="E104" s="27" t="s">
        <v>3594</v>
      </c>
      <c r="F104" s="27" t="s">
        <v>1296</v>
      </c>
      <c r="G104" s="27"/>
      <c r="H104" s="27"/>
      <c r="I104" s="27" t="s">
        <v>37</v>
      </c>
      <c r="J104" s="28">
        <v>100</v>
      </c>
      <c r="K104" s="27" t="s">
        <v>52</v>
      </c>
      <c r="L104" s="27"/>
      <c r="M104" s="30"/>
      <c r="N104" s="25" t="str">
        <f t="shared" si="1"/>
        <v xml:space="preserve"> 설정^TB_SYS_CONFIG^ 설정값^CONFIG_VAL^^VARCHAR2^100^Y^</v>
      </c>
      <c r="O104" s="21" t="str">
        <f>IF(ISNA(VLOOKUP(N104,DB데이터!$N:$N,1,FALSE)), "에러", "")</f>
        <v>에러</v>
      </c>
      <c r="P104" s="57" t="str">
        <f>IF(O104="에러",$N104&amp;CHAR(10)&amp;VLOOKUP(CONCATENATE(D104,".",F104),DB데이터!$M:$N,2,FALSE),"")</f>
        <v xml:space="preserve"> 설정^TB_SYS_CONFIG^ 설정값^CONFIG_VAL^^VARCHAR2^100^Y^
설정^TB_SYS_CONFIG^설정값^CONFIG_VAL^^VARCHAR2^100^Y^</v>
      </c>
    </row>
    <row r="105" spans="1:16" x14ac:dyDescent="0.25">
      <c r="A105" s="39">
        <v>98</v>
      </c>
      <c r="B105" s="27" t="s">
        <v>669</v>
      </c>
      <c r="C105" s="27" t="s">
        <v>3592</v>
      </c>
      <c r="D105" s="27" t="s">
        <v>147</v>
      </c>
      <c r="E105" s="27" t="s">
        <v>3586</v>
      </c>
      <c r="F105" s="27" t="s">
        <v>1556</v>
      </c>
      <c r="G105" s="27"/>
      <c r="H105" s="27"/>
      <c r="I105" s="27" t="s">
        <v>110</v>
      </c>
      <c r="J105" s="28">
        <v>22</v>
      </c>
      <c r="K105" s="27" t="s">
        <v>52</v>
      </c>
      <c r="L105" s="27">
        <v>1</v>
      </c>
      <c r="M105" s="30"/>
      <c r="N105" s="25" t="str">
        <f t="shared" si="1"/>
        <v xml:space="preserve"> 설정^TB_SYS_CONFIG^ 정렬번호^SORT_NO^^NUMBER^22^Y^1</v>
      </c>
      <c r="O105" s="21" t="str">
        <f>IF(ISNA(VLOOKUP(N105,DB데이터!$N:$N,1,FALSE)), "에러", "")</f>
        <v>에러</v>
      </c>
      <c r="P105" s="57" t="str">
        <f>IF(O105="에러",$N105&amp;CHAR(10)&amp;VLOOKUP(CONCATENATE(D105,".",F105),DB데이터!$M:$N,2,FALSE),"")</f>
        <v xml:space="preserve"> 설정^TB_SYS_CONFIG^ 정렬번호^SORT_NO^^NUMBER^22^Y^1
설정^TB_SYS_CONFIG^정렬번호^SORT_NO^^NUMBER^3^Y^1</v>
      </c>
    </row>
    <row r="106" spans="1:16" x14ac:dyDescent="0.25">
      <c r="A106" s="39">
        <v>99</v>
      </c>
      <c r="B106" s="27" t="s">
        <v>669</v>
      </c>
      <c r="C106" s="27" t="s">
        <v>3592</v>
      </c>
      <c r="D106" s="27" t="s">
        <v>147</v>
      </c>
      <c r="E106" s="27" t="s">
        <v>3516</v>
      </c>
      <c r="F106" s="27" t="s">
        <v>51</v>
      </c>
      <c r="G106" s="27"/>
      <c r="H106" s="27"/>
      <c r="I106" s="27" t="s">
        <v>37</v>
      </c>
      <c r="J106" s="28">
        <v>1</v>
      </c>
      <c r="K106" s="27" t="s">
        <v>52</v>
      </c>
      <c r="L106" s="27" t="s">
        <v>1276</v>
      </c>
      <c r="M106" s="30"/>
      <c r="N106" s="25" t="str">
        <f t="shared" si="1"/>
        <v xml:space="preserve"> 설정^TB_SYS_CONFIG^ 사용여부^USE_YN^^VARCHAR2^1^Y^'Y' </v>
      </c>
      <c r="O106" s="21" t="str">
        <f>IF(ISNA(VLOOKUP(N106,DB데이터!$N:$N,1,FALSE)), "에러", "")</f>
        <v>에러</v>
      </c>
      <c r="P106" s="57" t="str">
        <f>IF(O106="에러",$N106&amp;CHAR(10)&amp;VLOOKUP(CONCATENATE(D106,".",F106),DB데이터!$M:$N,2,FALSE),"")</f>
        <v xml:space="preserve"> 설정^TB_SYS_CONFIG^ 사용여부^USE_YN^^VARCHAR2^1^Y^'Y' 
설정^TB_SYS_CONFIG^사용여부^USE_YN^^VARCHAR2^1^Y^'Y'</v>
      </c>
    </row>
    <row r="107" spans="1:16" x14ac:dyDescent="0.25">
      <c r="A107" s="39">
        <v>100</v>
      </c>
      <c r="B107" s="27" t="s">
        <v>669</v>
      </c>
      <c r="C107" s="27" t="s">
        <v>3592</v>
      </c>
      <c r="D107" s="27" t="s">
        <v>147</v>
      </c>
      <c r="E107" s="27" t="s">
        <v>3593</v>
      </c>
      <c r="F107" s="27" t="s">
        <v>1952</v>
      </c>
      <c r="G107" s="27"/>
      <c r="H107" s="27"/>
      <c r="I107" s="27" t="s">
        <v>37</v>
      </c>
      <c r="J107" s="28">
        <v>1</v>
      </c>
      <c r="K107" s="27" t="s">
        <v>52</v>
      </c>
      <c r="L107" s="27" t="s">
        <v>1496</v>
      </c>
      <c r="M107" s="30"/>
      <c r="N107" s="25" t="str">
        <f t="shared" si="1"/>
        <v xml:space="preserve"> 설정^TB_SYS_CONFIG^ 고정여부^FIX_YN^^VARCHAR2^1^Y^'N' </v>
      </c>
      <c r="O107" s="21" t="str">
        <f>IF(ISNA(VLOOKUP(N107,DB데이터!$N:$N,1,FALSE)), "에러", "")</f>
        <v>에러</v>
      </c>
      <c r="P107" s="57" t="str">
        <f>IF(O107="에러",$N107&amp;CHAR(10)&amp;VLOOKUP(CONCATENATE(D107,".",F107),DB데이터!$M:$N,2,FALSE),"")</f>
        <v xml:space="preserve"> 설정^TB_SYS_CONFIG^ 고정여부^FIX_YN^^VARCHAR2^1^Y^'N' 
설정^TB_SYS_CONFIG^고정여부^FIX_YN^^VARCHAR2^1^Y^'N'</v>
      </c>
    </row>
    <row r="108" spans="1:16" x14ac:dyDescent="0.25">
      <c r="A108" s="39">
        <v>101</v>
      </c>
      <c r="B108" s="27" t="s">
        <v>669</v>
      </c>
      <c r="C108" s="27" t="s">
        <v>3592</v>
      </c>
      <c r="D108" s="27" t="s">
        <v>147</v>
      </c>
      <c r="E108" s="27" t="s">
        <v>3517</v>
      </c>
      <c r="F108" s="27" t="s">
        <v>62</v>
      </c>
      <c r="G108" s="27"/>
      <c r="H108" s="27"/>
      <c r="I108" s="27" t="s">
        <v>37</v>
      </c>
      <c r="J108" s="28">
        <v>2000</v>
      </c>
      <c r="K108" s="27" t="s">
        <v>5347</v>
      </c>
      <c r="L108" s="27"/>
      <c r="M108" s="30"/>
      <c r="N108" s="25" t="str">
        <f t="shared" si="1"/>
        <v xml:space="preserve"> 설정^TB_SYS_CONFIG^ 비고^REMARK^^VARCHAR2^2000^N^</v>
      </c>
      <c r="O108" s="21" t="str">
        <f>IF(ISNA(VLOOKUP(N108,DB데이터!$N:$N,1,FALSE)), "에러", "")</f>
        <v>에러</v>
      </c>
      <c r="P108" s="57" t="str">
        <f>IF(O108="에러",$N108&amp;CHAR(10)&amp;VLOOKUP(CONCATENATE(D108,".",F108),DB데이터!$M:$N,2,FALSE),"")</f>
        <v xml:space="preserve"> 설정^TB_SYS_CONFIG^ 비고^REMARK^^VARCHAR2^2000^N^
설정^TB_SYS_CONFIG^비고^REMARK^^VARCHAR2^2000^^</v>
      </c>
    </row>
    <row r="109" spans="1:16" x14ac:dyDescent="0.25">
      <c r="A109" s="39">
        <v>102</v>
      </c>
      <c r="B109" s="27" t="s">
        <v>669</v>
      </c>
      <c r="C109" s="27" t="s">
        <v>3592</v>
      </c>
      <c r="D109" s="27" t="s">
        <v>147</v>
      </c>
      <c r="E109" s="27" t="s">
        <v>3518</v>
      </c>
      <c r="F109" s="27" t="s">
        <v>54</v>
      </c>
      <c r="G109" s="27"/>
      <c r="H109" s="27"/>
      <c r="I109" s="27" t="s">
        <v>37</v>
      </c>
      <c r="J109" s="28">
        <v>14</v>
      </c>
      <c r="K109" s="27" t="s">
        <v>52</v>
      </c>
      <c r="L109" s="27"/>
      <c r="M109" s="30"/>
      <c r="N109" s="25" t="str">
        <f t="shared" si="1"/>
        <v xml:space="preserve"> 설정^TB_SYS_CONFIG^ 등록일시^REG_DTM^^VARCHAR2^14^Y^</v>
      </c>
      <c r="O109" s="21" t="str">
        <f>IF(ISNA(VLOOKUP(N109,DB데이터!$N:$N,1,FALSE)), "에러", "")</f>
        <v>에러</v>
      </c>
      <c r="P109" s="57" t="str">
        <f>IF(O109="에러",$N109&amp;CHAR(10)&amp;VLOOKUP(CONCATENATE(D109,".",F109),DB데이터!$M:$N,2,FALSE),"")</f>
        <v xml:space="preserve"> 설정^TB_SYS_CONFIG^ 등록일시^REG_DTM^^VARCHAR2^14^Y^
설정^TB_SYS_CONFIG^등록일시^REG_DTM^^VARCHAR2^14^Y^</v>
      </c>
    </row>
    <row r="110" spans="1:16" x14ac:dyDescent="0.25">
      <c r="A110" s="39">
        <v>103</v>
      </c>
      <c r="B110" s="27" t="s">
        <v>669</v>
      </c>
      <c r="C110" s="27" t="s">
        <v>3592</v>
      </c>
      <c r="D110" s="27" t="s">
        <v>147</v>
      </c>
      <c r="E110" s="27" t="s">
        <v>3519</v>
      </c>
      <c r="F110" s="27" t="s">
        <v>56</v>
      </c>
      <c r="G110" s="27"/>
      <c r="H110" s="27"/>
      <c r="I110" s="27" t="s">
        <v>37</v>
      </c>
      <c r="J110" s="28">
        <v>32</v>
      </c>
      <c r="K110" s="27" t="s">
        <v>52</v>
      </c>
      <c r="L110" s="27"/>
      <c r="M110" s="30"/>
      <c r="N110" s="25" t="str">
        <f t="shared" si="1"/>
        <v xml:space="preserve"> 설정^TB_SYS_CONFIG^ 등록자ID^REGR_ID^^VARCHAR2^32^Y^</v>
      </c>
      <c r="O110" s="21" t="str">
        <f>IF(ISNA(VLOOKUP(N110,DB데이터!$N:$N,1,FALSE)), "에러", "")</f>
        <v>에러</v>
      </c>
      <c r="P110" s="57" t="str">
        <f>IF(O110="에러",$N110&amp;CHAR(10)&amp;VLOOKUP(CONCATENATE(D110,".",F110),DB데이터!$M:$N,2,FALSE),"")</f>
        <v xml:space="preserve"> 설정^TB_SYS_CONFIG^ 등록자ID^REGR_ID^^VARCHAR2^32^Y^
설정^TB_SYS_CONFIG^등록자ID^REGR_ID^^VARCHAR2^32^Y^</v>
      </c>
    </row>
    <row r="111" spans="1:16" x14ac:dyDescent="0.25">
      <c r="A111" s="39">
        <v>104</v>
      </c>
      <c r="B111" s="27" t="s">
        <v>669</v>
      </c>
      <c r="C111" s="27" t="s">
        <v>3592</v>
      </c>
      <c r="D111" s="27" t="s">
        <v>147</v>
      </c>
      <c r="E111" s="27" t="s">
        <v>3520</v>
      </c>
      <c r="F111" s="27" t="s">
        <v>58</v>
      </c>
      <c r="G111" s="27"/>
      <c r="H111" s="27"/>
      <c r="I111" s="27" t="s">
        <v>37</v>
      </c>
      <c r="J111" s="28">
        <v>14</v>
      </c>
      <c r="K111" s="27" t="s">
        <v>52</v>
      </c>
      <c r="L111" s="27"/>
      <c r="M111" s="30"/>
      <c r="N111" s="25" t="str">
        <f t="shared" si="1"/>
        <v xml:space="preserve"> 설정^TB_SYS_CONFIG^ 수정일시^MOD_DTM^^VARCHAR2^14^Y^</v>
      </c>
      <c r="O111" s="21" t="str">
        <f>IF(ISNA(VLOOKUP(N111,DB데이터!$N:$N,1,FALSE)), "에러", "")</f>
        <v>에러</v>
      </c>
      <c r="P111" s="57" t="str">
        <f>IF(O111="에러",$N111&amp;CHAR(10)&amp;VLOOKUP(CONCATENATE(D111,".",F111),DB데이터!$M:$N,2,FALSE),"")</f>
        <v xml:space="preserve"> 설정^TB_SYS_CONFIG^ 수정일시^MOD_DTM^^VARCHAR2^14^Y^
설정^TB_SYS_CONFIG^수정일시^MOD_DTM^^VARCHAR2^14^Y^</v>
      </c>
    </row>
    <row r="112" spans="1:16" x14ac:dyDescent="0.25">
      <c r="A112" s="39">
        <v>105</v>
      </c>
      <c r="B112" s="27" t="s">
        <v>669</v>
      </c>
      <c r="C112" s="27" t="s">
        <v>3592</v>
      </c>
      <c r="D112" s="27" t="s">
        <v>147</v>
      </c>
      <c r="E112" s="27" t="s">
        <v>3521</v>
      </c>
      <c r="F112" s="27" t="s">
        <v>60</v>
      </c>
      <c r="G112" s="27"/>
      <c r="H112" s="27"/>
      <c r="I112" s="27" t="s">
        <v>37</v>
      </c>
      <c r="J112" s="28">
        <v>32</v>
      </c>
      <c r="K112" s="27" t="s">
        <v>52</v>
      </c>
      <c r="L112" s="27"/>
      <c r="M112" s="30"/>
      <c r="N112" s="25" t="str">
        <f t="shared" si="1"/>
        <v xml:space="preserve"> 설정^TB_SYS_CONFIG^ 수정자ID^MODR_ID^^VARCHAR2^32^Y^</v>
      </c>
      <c r="O112" s="21" t="str">
        <f>IF(ISNA(VLOOKUP(N112,DB데이터!$N:$N,1,FALSE)), "에러", "")</f>
        <v>에러</v>
      </c>
      <c r="P112" s="57" t="str">
        <f>IF(O112="에러",$N112&amp;CHAR(10)&amp;VLOOKUP(CONCATENATE(D112,".",F112),DB데이터!$M:$N,2,FALSE),"")</f>
        <v xml:space="preserve"> 설정^TB_SYS_CONFIG^ 수정자ID^MODR_ID^^VARCHAR2^32^Y^
설정^TB_SYS_CONFIG^수정자ID^MODR_ID^^VARCHAR2^32^Y^</v>
      </c>
    </row>
    <row r="113" spans="1:16" x14ac:dyDescent="0.25">
      <c r="A113" s="39">
        <v>106</v>
      </c>
      <c r="B113" s="27" t="s">
        <v>669</v>
      </c>
      <c r="C113" s="27" t="s">
        <v>3598</v>
      </c>
      <c r="D113" s="27" t="s">
        <v>176</v>
      </c>
      <c r="E113" s="27" t="s">
        <v>3601</v>
      </c>
      <c r="F113" s="27" t="s">
        <v>1906</v>
      </c>
      <c r="G113" s="27"/>
      <c r="H113" s="27"/>
      <c r="I113" s="27" t="s">
        <v>37</v>
      </c>
      <c r="J113" s="28">
        <v>6</v>
      </c>
      <c r="K113" s="27" t="s">
        <v>52</v>
      </c>
      <c r="L113" s="27"/>
      <c r="M113" s="30"/>
      <c r="N113" s="25" t="str">
        <f t="shared" si="1"/>
        <v xml:space="preserve"> 부서^TB_SYS_DEPT^ 부서코드^DEPT_CD^^VARCHAR2^6^Y^</v>
      </c>
      <c r="O113" s="21" t="str">
        <f>IF(ISNA(VLOOKUP(N113,DB데이터!$N:$N,1,FALSE)), "에러", "")</f>
        <v>에러</v>
      </c>
      <c r="P113" s="57" t="str">
        <f>IF(O113="에러",$N113&amp;CHAR(10)&amp;VLOOKUP(CONCATENATE(D113,".",F113),DB데이터!$M:$N,2,FALSE),"")</f>
        <v xml:space="preserve"> 부서^TB_SYS_DEPT^ 부서코드^DEPT_CD^^VARCHAR2^6^Y^
부서^TB_SYS_DEPT^부서코드^DEPT_CD^Y^VARCHAR2^6^Y^</v>
      </c>
    </row>
    <row r="114" spans="1:16" x14ac:dyDescent="0.25">
      <c r="A114" s="39">
        <v>107</v>
      </c>
      <c r="B114" s="27" t="s">
        <v>669</v>
      </c>
      <c r="C114" s="27" t="s">
        <v>3598</v>
      </c>
      <c r="D114" s="27" t="s">
        <v>176</v>
      </c>
      <c r="E114" s="27" t="s">
        <v>3600</v>
      </c>
      <c r="F114" s="27" t="s">
        <v>1908</v>
      </c>
      <c r="G114" s="27"/>
      <c r="H114" s="27"/>
      <c r="I114" s="27" t="s">
        <v>37</v>
      </c>
      <c r="J114" s="28">
        <v>300</v>
      </c>
      <c r="K114" s="27" t="s">
        <v>52</v>
      </c>
      <c r="L114" s="27"/>
      <c r="M114" s="30"/>
      <c r="N114" s="25" t="str">
        <f t="shared" si="1"/>
        <v xml:space="preserve"> 부서^TB_SYS_DEPT^ 부서명^DEPT_NM^^VARCHAR2^300^Y^</v>
      </c>
      <c r="O114" s="21" t="str">
        <f>IF(ISNA(VLOOKUP(N114,DB데이터!$N:$N,1,FALSE)), "에러", "")</f>
        <v>에러</v>
      </c>
      <c r="P114" s="57" t="str">
        <f>IF(O114="에러",$N114&amp;CHAR(10)&amp;VLOOKUP(CONCATENATE(D114,".",F114),DB데이터!$M:$N,2,FALSE),"")</f>
        <v xml:space="preserve"> 부서^TB_SYS_DEPT^ 부서명^DEPT_NM^^VARCHAR2^300^Y^
부서^TB_SYS_DEPT^부서명^DEPT_NM^^VARCHAR2^300^Y^</v>
      </c>
    </row>
    <row r="115" spans="1:16" x14ac:dyDescent="0.25">
      <c r="A115" s="39">
        <v>108</v>
      </c>
      <c r="B115" s="27" t="s">
        <v>669</v>
      </c>
      <c r="C115" s="27" t="s">
        <v>3598</v>
      </c>
      <c r="D115" s="27" t="s">
        <v>176</v>
      </c>
      <c r="E115" s="27" t="s">
        <v>3599</v>
      </c>
      <c r="F115" s="27" t="s">
        <v>1910</v>
      </c>
      <c r="G115" s="27"/>
      <c r="H115" s="27"/>
      <c r="I115" s="27" t="s">
        <v>37</v>
      </c>
      <c r="J115" s="28">
        <v>8</v>
      </c>
      <c r="K115" s="27" t="s">
        <v>5347</v>
      </c>
      <c r="L115" s="27"/>
      <c r="M115" s="30"/>
      <c r="N115" s="25" t="str">
        <f t="shared" si="1"/>
        <v xml:space="preserve"> 부서^TB_SYS_DEPT^ 부서구분^DEPT_DIV^^VARCHAR2^8^N^</v>
      </c>
      <c r="O115" s="21" t="str">
        <f>IF(ISNA(VLOOKUP(N115,DB데이터!$N:$N,1,FALSE)), "에러", "")</f>
        <v>에러</v>
      </c>
      <c r="P115" s="57" t="str">
        <f>IF(O115="에러",$N115&amp;CHAR(10)&amp;VLOOKUP(CONCATENATE(D115,".",F115),DB데이터!$M:$N,2,FALSE),"")</f>
        <v xml:space="preserve"> 부서^TB_SYS_DEPT^ 부서구분^DEPT_DIV^^VARCHAR2^8^N^
부서^TB_SYS_DEPT^부서구분^DEPT_DIV^^VARCHAR2^8^^</v>
      </c>
    </row>
    <row r="116" spans="1:16" x14ac:dyDescent="0.25">
      <c r="A116" s="39">
        <v>109</v>
      </c>
      <c r="B116" s="27" t="s">
        <v>669</v>
      </c>
      <c r="C116" s="27" t="s">
        <v>3598</v>
      </c>
      <c r="D116" s="27" t="s">
        <v>176</v>
      </c>
      <c r="E116" s="27" t="s">
        <v>3602</v>
      </c>
      <c r="F116" s="27" t="s">
        <v>1912</v>
      </c>
      <c r="G116" s="27"/>
      <c r="H116" s="27"/>
      <c r="I116" s="27" t="s">
        <v>37</v>
      </c>
      <c r="J116" s="28">
        <v>6</v>
      </c>
      <c r="K116" s="27" t="s">
        <v>5347</v>
      </c>
      <c r="L116" s="27"/>
      <c r="M116" s="30"/>
      <c r="N116" s="25" t="str">
        <f t="shared" si="1"/>
        <v xml:space="preserve"> 부서^TB_SYS_DEPT^ 상위부서코드^UP_DEPT_CD^^VARCHAR2^6^N^</v>
      </c>
      <c r="O116" s="21" t="str">
        <f>IF(ISNA(VLOOKUP(N116,DB데이터!$N:$N,1,FALSE)), "에러", "")</f>
        <v>에러</v>
      </c>
      <c r="P116" s="57" t="str">
        <f>IF(O116="에러",$N116&amp;CHAR(10)&amp;VLOOKUP(CONCATENATE(D116,".",F116),DB데이터!$M:$N,2,FALSE),"")</f>
        <v xml:space="preserve"> 부서^TB_SYS_DEPT^ 상위부서코드^UP_DEPT_CD^^VARCHAR2^6^N^
부서^TB_SYS_DEPT^상위부서코드^UP_DEPT_CD^^VARCHAR2^6^^</v>
      </c>
    </row>
    <row r="117" spans="1:16" x14ac:dyDescent="0.25">
      <c r="A117" s="39">
        <v>110</v>
      </c>
      <c r="B117" s="27" t="s">
        <v>669</v>
      </c>
      <c r="C117" s="27" t="s">
        <v>3598</v>
      </c>
      <c r="D117" s="27" t="s">
        <v>176</v>
      </c>
      <c r="E117" s="27" t="s">
        <v>3516</v>
      </c>
      <c r="F117" s="27" t="s">
        <v>51</v>
      </c>
      <c r="G117" s="27"/>
      <c r="H117" s="27"/>
      <c r="I117" s="27" t="s">
        <v>37</v>
      </c>
      <c r="J117" s="28">
        <v>1</v>
      </c>
      <c r="K117" s="27" t="s">
        <v>52</v>
      </c>
      <c r="L117" s="27" t="s">
        <v>1276</v>
      </c>
      <c r="M117" s="30"/>
      <c r="N117" s="25" t="str">
        <f t="shared" si="1"/>
        <v xml:space="preserve"> 부서^TB_SYS_DEPT^ 사용여부^USE_YN^^VARCHAR2^1^Y^'Y' </v>
      </c>
      <c r="O117" s="21" t="str">
        <f>IF(ISNA(VLOOKUP(N117,DB데이터!$N:$N,1,FALSE)), "에러", "")</f>
        <v>에러</v>
      </c>
      <c r="P117" s="57" t="str">
        <f>IF(O117="에러",$N117&amp;CHAR(10)&amp;VLOOKUP(CONCATENATE(D117,".",F117),DB데이터!$M:$N,2,FALSE),"")</f>
        <v xml:space="preserve"> 부서^TB_SYS_DEPT^ 사용여부^USE_YN^^VARCHAR2^1^Y^'Y' 
부서^TB_SYS_DEPT^사용여부^USE_YN^^VARCHAR2^1^Y^'Y'</v>
      </c>
    </row>
    <row r="118" spans="1:16" x14ac:dyDescent="0.25">
      <c r="A118" s="39">
        <v>111</v>
      </c>
      <c r="B118" s="27" t="s">
        <v>669</v>
      </c>
      <c r="C118" s="27" t="s">
        <v>3598</v>
      </c>
      <c r="D118" s="27" t="s">
        <v>176</v>
      </c>
      <c r="E118" s="27" t="s">
        <v>3518</v>
      </c>
      <c r="F118" s="27" t="s">
        <v>54</v>
      </c>
      <c r="G118" s="27"/>
      <c r="H118" s="27"/>
      <c r="I118" s="27" t="s">
        <v>37</v>
      </c>
      <c r="J118" s="28">
        <v>14</v>
      </c>
      <c r="K118" s="27" t="s">
        <v>52</v>
      </c>
      <c r="L118" s="27"/>
      <c r="M118" s="30"/>
      <c r="N118" s="25" t="str">
        <f t="shared" si="1"/>
        <v xml:space="preserve"> 부서^TB_SYS_DEPT^ 등록일시^REG_DTM^^VARCHAR2^14^Y^</v>
      </c>
      <c r="O118" s="21" t="str">
        <f>IF(ISNA(VLOOKUP(N118,DB데이터!$N:$N,1,FALSE)), "에러", "")</f>
        <v>에러</v>
      </c>
      <c r="P118" s="57" t="str">
        <f>IF(O118="에러",$N118&amp;CHAR(10)&amp;VLOOKUP(CONCATENATE(D118,".",F118),DB데이터!$M:$N,2,FALSE),"")</f>
        <v xml:space="preserve"> 부서^TB_SYS_DEPT^ 등록일시^REG_DTM^^VARCHAR2^14^Y^
부서^TB_SYS_DEPT^등록일시^REG_DTM^^VARCHAR2^14^Y^</v>
      </c>
    </row>
    <row r="119" spans="1:16" x14ac:dyDescent="0.25">
      <c r="A119" s="39">
        <v>112</v>
      </c>
      <c r="B119" s="27" t="s">
        <v>669</v>
      </c>
      <c r="C119" s="27" t="s">
        <v>3598</v>
      </c>
      <c r="D119" s="27" t="s">
        <v>176</v>
      </c>
      <c r="E119" s="27" t="s">
        <v>3519</v>
      </c>
      <c r="F119" s="27" t="s">
        <v>56</v>
      </c>
      <c r="G119" s="27"/>
      <c r="H119" s="27"/>
      <c r="I119" s="27" t="s">
        <v>37</v>
      </c>
      <c r="J119" s="28">
        <v>32</v>
      </c>
      <c r="K119" s="27" t="s">
        <v>52</v>
      </c>
      <c r="L119" s="27"/>
      <c r="M119" s="30"/>
      <c r="N119" s="25" t="str">
        <f t="shared" si="1"/>
        <v xml:space="preserve"> 부서^TB_SYS_DEPT^ 등록자ID^REGR_ID^^VARCHAR2^32^Y^</v>
      </c>
      <c r="O119" s="21" t="str">
        <f>IF(ISNA(VLOOKUP(N119,DB데이터!$N:$N,1,FALSE)), "에러", "")</f>
        <v>에러</v>
      </c>
      <c r="P119" s="57" t="str">
        <f>IF(O119="에러",$N119&amp;CHAR(10)&amp;VLOOKUP(CONCATENATE(D119,".",F119),DB데이터!$M:$N,2,FALSE),"")</f>
        <v xml:space="preserve"> 부서^TB_SYS_DEPT^ 등록자ID^REGR_ID^^VARCHAR2^32^Y^
부서^TB_SYS_DEPT^등록자ID^REGR_ID^^VARCHAR2^32^Y^</v>
      </c>
    </row>
    <row r="120" spans="1:16" x14ac:dyDescent="0.25">
      <c r="A120" s="39">
        <v>113</v>
      </c>
      <c r="B120" s="27" t="s">
        <v>669</v>
      </c>
      <c r="C120" s="27" t="s">
        <v>3598</v>
      </c>
      <c r="D120" s="27" t="s">
        <v>176</v>
      </c>
      <c r="E120" s="27" t="s">
        <v>3520</v>
      </c>
      <c r="F120" s="27" t="s">
        <v>58</v>
      </c>
      <c r="G120" s="27"/>
      <c r="H120" s="27"/>
      <c r="I120" s="27" t="s">
        <v>37</v>
      </c>
      <c r="J120" s="28">
        <v>14</v>
      </c>
      <c r="K120" s="27" t="s">
        <v>52</v>
      </c>
      <c r="L120" s="27"/>
      <c r="M120" s="30"/>
      <c r="N120" s="25" t="str">
        <f t="shared" ref="N120:N168" si="2">SUBSTITUTE(CONCATENATE(C120,"^",D120,"^",E120,"^",F120,"^",G120,"^",I120,"^",J120,"^",K120,"^",L120),"~","-")</f>
        <v xml:space="preserve"> 부서^TB_SYS_DEPT^ 수정일시^MOD_DTM^^VARCHAR2^14^Y^</v>
      </c>
      <c r="O120" s="21" t="str">
        <f>IF(ISNA(VLOOKUP(N120,DB데이터!$N:$N,1,FALSE)), "에러", "")</f>
        <v>에러</v>
      </c>
      <c r="P120" s="57" t="str">
        <f>IF(O120="에러",$N120&amp;CHAR(10)&amp;VLOOKUP(CONCATENATE(D120,".",F120),DB데이터!$M:$N,2,FALSE),"")</f>
        <v xml:space="preserve"> 부서^TB_SYS_DEPT^ 수정일시^MOD_DTM^^VARCHAR2^14^Y^
부서^TB_SYS_DEPT^수정일시^MOD_DTM^^VARCHAR2^14^Y^</v>
      </c>
    </row>
    <row r="121" spans="1:16" x14ac:dyDescent="0.25">
      <c r="A121" s="39">
        <v>114</v>
      </c>
      <c r="B121" s="27" t="s">
        <v>669</v>
      </c>
      <c r="C121" s="27" t="s">
        <v>3598</v>
      </c>
      <c r="D121" s="27" t="s">
        <v>176</v>
      </c>
      <c r="E121" s="27" t="s">
        <v>3521</v>
      </c>
      <c r="F121" s="27" t="s">
        <v>60</v>
      </c>
      <c r="G121" s="27"/>
      <c r="H121" s="27"/>
      <c r="I121" s="27" t="s">
        <v>37</v>
      </c>
      <c r="J121" s="28">
        <v>32</v>
      </c>
      <c r="K121" s="27" t="s">
        <v>52</v>
      </c>
      <c r="L121" s="27"/>
      <c r="M121" s="30"/>
      <c r="N121" s="25" t="str">
        <f t="shared" si="2"/>
        <v xml:space="preserve"> 부서^TB_SYS_DEPT^ 수정자ID^MODR_ID^^VARCHAR2^32^Y^</v>
      </c>
      <c r="O121" s="21" t="str">
        <f>IF(ISNA(VLOOKUP(N121,DB데이터!$N:$N,1,FALSE)), "에러", "")</f>
        <v>에러</v>
      </c>
      <c r="P121" s="57" t="str">
        <f>IF(O121="에러",$N121&amp;CHAR(10)&amp;VLOOKUP(CONCATENATE(D121,".",F121),DB데이터!$M:$N,2,FALSE),"")</f>
        <v xml:space="preserve"> 부서^TB_SYS_DEPT^ 수정자ID^MODR_ID^^VARCHAR2^32^Y^
부서^TB_SYS_DEPT^수정자ID^MODR_ID^^VARCHAR2^32^Y^</v>
      </c>
    </row>
    <row r="122" spans="1:16" x14ac:dyDescent="0.25">
      <c r="A122" s="39">
        <v>115</v>
      </c>
      <c r="B122" s="27" t="s">
        <v>669</v>
      </c>
      <c r="C122" s="27" t="s">
        <v>3603</v>
      </c>
      <c r="D122" s="27" t="s">
        <v>3604</v>
      </c>
      <c r="E122" s="27" t="s">
        <v>3609</v>
      </c>
      <c r="F122" s="27" t="s">
        <v>3610</v>
      </c>
      <c r="G122" s="27"/>
      <c r="H122" s="27"/>
      <c r="I122" s="27" t="s">
        <v>37</v>
      </c>
      <c r="J122" s="28">
        <v>10</v>
      </c>
      <c r="K122" s="27" t="s">
        <v>52</v>
      </c>
      <c r="L122" s="27"/>
      <c r="M122" s="30"/>
      <c r="N122" s="25" t="str">
        <f t="shared" si="2"/>
        <v xml:space="preserve"> 도메인^TB_SYS_DOMAIN^ 도메인코드^DOMAIN_CD^^VARCHAR2^10^Y^</v>
      </c>
      <c r="O122" s="21" t="str">
        <f>IF(ISNA(VLOOKUP(N122,DB데이터!$N:$N,1,FALSE)), "에러", "")</f>
        <v>에러</v>
      </c>
      <c r="P122" s="57" t="e">
        <f>IF(O122="에러",$N122&amp;CHAR(10)&amp;VLOOKUP(CONCATENATE(D122,".",F122),DB데이터!$M:$N,2,FALSE),"")</f>
        <v>#N/A</v>
      </c>
    </row>
    <row r="123" spans="1:16" x14ac:dyDescent="0.25">
      <c r="A123" s="39">
        <v>116</v>
      </c>
      <c r="B123" s="27" t="s">
        <v>669</v>
      </c>
      <c r="C123" s="27" t="s">
        <v>3603</v>
      </c>
      <c r="D123" s="27" t="s">
        <v>3604</v>
      </c>
      <c r="E123" s="27" t="s">
        <v>3607</v>
      </c>
      <c r="F123" s="27" t="s">
        <v>3608</v>
      </c>
      <c r="G123" s="27"/>
      <c r="H123" s="27"/>
      <c r="I123" s="27" t="s">
        <v>37</v>
      </c>
      <c r="J123" s="28">
        <v>1</v>
      </c>
      <c r="K123" s="27" t="s">
        <v>52</v>
      </c>
      <c r="L123" s="27"/>
      <c r="M123" s="30"/>
      <c r="N123" s="25" t="str">
        <f t="shared" si="2"/>
        <v xml:space="preserve"> 도메인^TB_SYS_DOMAIN^ 도메인유형코드^DOMAIN_TP_CD^^VARCHAR2^1^Y^</v>
      </c>
      <c r="O123" s="21" t="str">
        <f>IF(ISNA(VLOOKUP(N123,DB데이터!$N:$N,1,FALSE)), "에러", "")</f>
        <v>에러</v>
      </c>
      <c r="P123" s="57" t="e">
        <f>IF(O123="에러",$N123&amp;CHAR(10)&amp;VLOOKUP(CONCATENATE(D123,".",F123),DB데이터!$M:$N,2,FALSE),"")</f>
        <v>#N/A</v>
      </c>
    </row>
    <row r="124" spans="1:16" x14ac:dyDescent="0.25">
      <c r="A124" s="39">
        <v>117</v>
      </c>
      <c r="B124" s="27" t="s">
        <v>669</v>
      </c>
      <c r="C124" s="27" t="s">
        <v>3603</v>
      </c>
      <c r="D124" s="27" t="s">
        <v>3604</v>
      </c>
      <c r="E124" s="27" t="s">
        <v>3605</v>
      </c>
      <c r="F124" s="27" t="s">
        <v>3606</v>
      </c>
      <c r="G124" s="27"/>
      <c r="H124" s="27"/>
      <c r="I124" s="27" t="s">
        <v>37</v>
      </c>
      <c r="J124" s="28">
        <v>300</v>
      </c>
      <c r="K124" s="27" t="s">
        <v>52</v>
      </c>
      <c r="L124" s="27"/>
      <c r="M124" s="30"/>
      <c r="N124" s="25" t="str">
        <f t="shared" si="2"/>
        <v xml:space="preserve"> 도메인^TB_SYS_DOMAIN^ 도메인명^DOMAIN_NM^^VARCHAR2^300^Y^</v>
      </c>
      <c r="O124" s="21" t="str">
        <f>IF(ISNA(VLOOKUP(N124,DB데이터!$N:$N,1,FALSE)), "에러", "")</f>
        <v>에러</v>
      </c>
      <c r="P124" s="57" t="e">
        <f>IF(O124="에러",$N124&amp;CHAR(10)&amp;VLOOKUP(CONCATENATE(D124,".",F124),DB데이터!$M:$N,2,FALSE),"")</f>
        <v>#N/A</v>
      </c>
    </row>
    <row r="125" spans="1:16" x14ac:dyDescent="0.25">
      <c r="A125" s="39">
        <v>118</v>
      </c>
      <c r="B125" s="27" t="s">
        <v>669</v>
      </c>
      <c r="C125" s="27" t="s">
        <v>3603</v>
      </c>
      <c r="D125" s="27" t="s">
        <v>3604</v>
      </c>
      <c r="E125" s="27" t="s">
        <v>3516</v>
      </c>
      <c r="F125" s="27" t="s">
        <v>51</v>
      </c>
      <c r="G125" s="27"/>
      <c r="H125" s="27"/>
      <c r="I125" s="27" t="s">
        <v>37</v>
      </c>
      <c r="J125" s="28">
        <v>1</v>
      </c>
      <c r="K125" s="27" t="s">
        <v>52</v>
      </c>
      <c r="L125" s="27" t="s">
        <v>1276</v>
      </c>
      <c r="M125" s="30"/>
      <c r="N125" s="25" t="str">
        <f t="shared" si="2"/>
        <v xml:space="preserve"> 도메인^TB_SYS_DOMAIN^ 사용여부^USE_YN^^VARCHAR2^1^Y^'Y' </v>
      </c>
      <c r="O125" s="21" t="str">
        <f>IF(ISNA(VLOOKUP(N125,DB데이터!$N:$N,1,FALSE)), "에러", "")</f>
        <v>에러</v>
      </c>
      <c r="P125" s="57" t="e">
        <f>IF(O125="에러",$N125&amp;CHAR(10)&amp;VLOOKUP(CONCATENATE(D125,".",F125),DB데이터!$M:$N,2,FALSE),"")</f>
        <v>#N/A</v>
      </c>
    </row>
    <row r="126" spans="1:16" x14ac:dyDescent="0.25">
      <c r="A126" s="39">
        <v>119</v>
      </c>
      <c r="B126" s="27" t="s">
        <v>669</v>
      </c>
      <c r="C126" s="27" t="s">
        <v>3603</v>
      </c>
      <c r="D126" s="27" t="s">
        <v>3604</v>
      </c>
      <c r="E126" s="27" t="s">
        <v>3518</v>
      </c>
      <c r="F126" s="27" t="s">
        <v>54</v>
      </c>
      <c r="G126" s="27"/>
      <c r="H126" s="27"/>
      <c r="I126" s="27" t="s">
        <v>37</v>
      </c>
      <c r="J126" s="28">
        <v>14</v>
      </c>
      <c r="K126" s="27" t="s">
        <v>52</v>
      </c>
      <c r="L126" s="27"/>
      <c r="M126" s="30"/>
      <c r="N126" s="25" t="str">
        <f t="shared" si="2"/>
        <v xml:space="preserve"> 도메인^TB_SYS_DOMAIN^ 등록일시^REG_DTM^^VARCHAR2^14^Y^</v>
      </c>
      <c r="O126" s="21" t="str">
        <f>IF(ISNA(VLOOKUP(N126,DB데이터!$N:$N,1,FALSE)), "에러", "")</f>
        <v>에러</v>
      </c>
      <c r="P126" s="57" t="e">
        <f>IF(O126="에러",$N126&amp;CHAR(10)&amp;VLOOKUP(CONCATENATE(D126,".",F126),DB데이터!$M:$N,2,FALSE),"")</f>
        <v>#N/A</v>
      </c>
    </row>
    <row r="127" spans="1:16" x14ac:dyDescent="0.25">
      <c r="A127" s="39">
        <v>120</v>
      </c>
      <c r="B127" s="27" t="s">
        <v>669</v>
      </c>
      <c r="C127" s="27" t="s">
        <v>3603</v>
      </c>
      <c r="D127" s="27" t="s">
        <v>3604</v>
      </c>
      <c r="E127" s="27" t="s">
        <v>3519</v>
      </c>
      <c r="F127" s="27" t="s">
        <v>56</v>
      </c>
      <c r="G127" s="27"/>
      <c r="H127" s="27"/>
      <c r="I127" s="27" t="s">
        <v>37</v>
      </c>
      <c r="J127" s="28">
        <v>32</v>
      </c>
      <c r="K127" s="27" t="s">
        <v>52</v>
      </c>
      <c r="L127" s="27"/>
      <c r="M127" s="30"/>
      <c r="N127" s="25" t="str">
        <f t="shared" si="2"/>
        <v xml:space="preserve"> 도메인^TB_SYS_DOMAIN^ 등록자ID^REGR_ID^^VARCHAR2^32^Y^</v>
      </c>
      <c r="O127" s="21" t="str">
        <f>IF(ISNA(VLOOKUP(N127,DB데이터!$N:$N,1,FALSE)), "에러", "")</f>
        <v>에러</v>
      </c>
      <c r="P127" s="57" t="e">
        <f>IF(O127="에러",$N127&amp;CHAR(10)&amp;VLOOKUP(CONCATENATE(D127,".",F127),DB데이터!$M:$N,2,FALSE),"")</f>
        <v>#N/A</v>
      </c>
    </row>
    <row r="128" spans="1:16" x14ac:dyDescent="0.25">
      <c r="A128" s="39">
        <v>121</v>
      </c>
      <c r="B128" s="27" t="s">
        <v>669</v>
      </c>
      <c r="C128" s="27" t="s">
        <v>3603</v>
      </c>
      <c r="D128" s="27" t="s">
        <v>3604</v>
      </c>
      <c r="E128" s="27" t="s">
        <v>3520</v>
      </c>
      <c r="F128" s="27" t="s">
        <v>58</v>
      </c>
      <c r="G128" s="27"/>
      <c r="H128" s="27"/>
      <c r="I128" s="27" t="s">
        <v>37</v>
      </c>
      <c r="J128" s="28">
        <v>14</v>
      </c>
      <c r="K128" s="27" t="s">
        <v>52</v>
      </c>
      <c r="L128" s="27"/>
      <c r="M128" s="30"/>
      <c r="N128" s="25" t="str">
        <f t="shared" si="2"/>
        <v xml:space="preserve"> 도메인^TB_SYS_DOMAIN^ 수정일시^MOD_DTM^^VARCHAR2^14^Y^</v>
      </c>
      <c r="O128" s="21" t="str">
        <f>IF(ISNA(VLOOKUP(N128,DB데이터!$N:$N,1,FALSE)), "에러", "")</f>
        <v>에러</v>
      </c>
      <c r="P128" s="57" t="e">
        <f>IF(O128="에러",$N128&amp;CHAR(10)&amp;VLOOKUP(CONCATENATE(D128,".",F128),DB데이터!$M:$N,2,FALSE),"")</f>
        <v>#N/A</v>
      </c>
    </row>
    <row r="129" spans="1:16" x14ac:dyDescent="0.25">
      <c r="A129" s="39">
        <v>122</v>
      </c>
      <c r="B129" s="27" t="s">
        <v>669</v>
      </c>
      <c r="C129" s="27" t="s">
        <v>3603</v>
      </c>
      <c r="D129" s="27" t="s">
        <v>3604</v>
      </c>
      <c r="E129" s="27" t="s">
        <v>3521</v>
      </c>
      <c r="F129" s="27" t="s">
        <v>60</v>
      </c>
      <c r="G129" s="27"/>
      <c r="H129" s="27"/>
      <c r="I129" s="27" t="s">
        <v>37</v>
      </c>
      <c r="J129" s="28">
        <v>32</v>
      </c>
      <c r="K129" s="27" t="s">
        <v>52</v>
      </c>
      <c r="L129" s="27"/>
      <c r="M129" s="30"/>
      <c r="N129" s="25" t="str">
        <f t="shared" si="2"/>
        <v xml:space="preserve"> 도메인^TB_SYS_DOMAIN^ 수정자ID^MODR_ID^^VARCHAR2^32^Y^</v>
      </c>
      <c r="O129" s="21" t="str">
        <f>IF(ISNA(VLOOKUP(N129,DB데이터!$N:$N,1,FALSE)), "에러", "")</f>
        <v>에러</v>
      </c>
      <c r="P129" s="57" t="e">
        <f>IF(O129="에러",$N129&amp;CHAR(10)&amp;VLOOKUP(CONCATENATE(D129,".",F129),DB데이터!$M:$N,2,FALSE),"")</f>
        <v>#N/A</v>
      </c>
    </row>
    <row r="130" spans="1:16" x14ac:dyDescent="0.25">
      <c r="A130" s="39">
        <v>123</v>
      </c>
      <c r="B130" s="27" t="s">
        <v>669</v>
      </c>
      <c r="C130" s="27" t="s">
        <v>3611</v>
      </c>
      <c r="D130" s="27" t="s">
        <v>3612</v>
      </c>
      <c r="E130" s="27" t="s">
        <v>3615</v>
      </c>
      <c r="F130" s="27" t="s">
        <v>3616</v>
      </c>
      <c r="G130" s="27"/>
      <c r="H130" s="27"/>
      <c r="I130" s="27" t="s">
        <v>37</v>
      </c>
      <c r="J130" s="28">
        <v>5</v>
      </c>
      <c r="K130" s="27" t="s">
        <v>52</v>
      </c>
      <c r="L130" s="27" t="s">
        <v>5090</v>
      </c>
      <c r="M130" s="30"/>
      <c r="N130" s="25" t="str">
        <f t="shared" si="2"/>
        <v xml:space="preserve"> 도메인언어^TB_SYS_DOMAIN_LANG^ 언어코드^LANG_CD^^VARCHAR2^5^Y^'KR' </v>
      </c>
      <c r="O130" s="21" t="str">
        <f>IF(ISNA(VLOOKUP(N130,DB데이터!$N:$N,1,FALSE)), "에러", "")</f>
        <v>에러</v>
      </c>
      <c r="P130" s="57" t="e">
        <f>IF(O130="에러",$N130&amp;CHAR(10)&amp;VLOOKUP(CONCATENATE(D130,".",F130),DB데이터!$M:$N,2,FALSE),"")</f>
        <v>#N/A</v>
      </c>
    </row>
    <row r="131" spans="1:16" x14ac:dyDescent="0.25">
      <c r="A131" s="39">
        <v>124</v>
      </c>
      <c r="B131" s="27" t="s">
        <v>669</v>
      </c>
      <c r="C131" s="27" t="s">
        <v>3611</v>
      </c>
      <c r="D131" s="27" t="s">
        <v>3612</v>
      </c>
      <c r="E131" s="27" t="s">
        <v>3609</v>
      </c>
      <c r="F131" s="27" t="s">
        <v>3610</v>
      </c>
      <c r="G131" s="27"/>
      <c r="H131" s="27"/>
      <c r="I131" s="27" t="s">
        <v>37</v>
      </c>
      <c r="J131" s="28">
        <v>10</v>
      </c>
      <c r="K131" s="27" t="s">
        <v>52</v>
      </c>
      <c r="L131" s="27"/>
      <c r="M131" s="30"/>
      <c r="N131" s="25" t="str">
        <f t="shared" si="2"/>
        <v xml:space="preserve"> 도메인언어^TB_SYS_DOMAIN_LANG^ 도메인코드^DOMAIN_CD^^VARCHAR2^10^Y^</v>
      </c>
      <c r="O131" s="21" t="str">
        <f>IF(ISNA(VLOOKUP(N131,DB데이터!$N:$N,1,FALSE)), "에러", "")</f>
        <v>에러</v>
      </c>
      <c r="P131" s="57" t="e">
        <f>IF(O131="에러",$N131&amp;CHAR(10)&amp;VLOOKUP(CONCATENATE(D131,".",F131),DB데이터!$M:$N,2,FALSE),"")</f>
        <v>#N/A</v>
      </c>
    </row>
    <row r="132" spans="1:16" x14ac:dyDescent="0.25">
      <c r="A132" s="39">
        <v>125</v>
      </c>
      <c r="B132" s="27" t="s">
        <v>669</v>
      </c>
      <c r="C132" s="27" t="s">
        <v>3611</v>
      </c>
      <c r="D132" s="27" t="s">
        <v>3612</v>
      </c>
      <c r="E132" s="27" t="s">
        <v>3613</v>
      </c>
      <c r="F132" s="27" t="s">
        <v>3614</v>
      </c>
      <c r="G132" s="27"/>
      <c r="H132" s="27"/>
      <c r="I132" s="27" t="s">
        <v>37</v>
      </c>
      <c r="J132" s="28">
        <v>300</v>
      </c>
      <c r="K132" s="27" t="s">
        <v>52</v>
      </c>
      <c r="L132" s="27"/>
      <c r="M132" s="30"/>
      <c r="N132" s="25" t="str">
        <f t="shared" si="2"/>
        <v xml:space="preserve"> 도메인언어^TB_SYS_DOMAIN_LANG^ 언어명^LANG_NM^^VARCHAR2^300^Y^</v>
      </c>
      <c r="O132" s="21" t="str">
        <f>IF(ISNA(VLOOKUP(N132,DB데이터!$N:$N,1,FALSE)), "에러", "")</f>
        <v>에러</v>
      </c>
      <c r="P132" s="57" t="e">
        <f>IF(O132="에러",$N132&amp;CHAR(10)&amp;VLOOKUP(CONCATENATE(D132,".",F132),DB데이터!$M:$N,2,FALSE),"")</f>
        <v>#N/A</v>
      </c>
    </row>
    <row r="133" spans="1:16" x14ac:dyDescent="0.25">
      <c r="A133" s="39">
        <v>126</v>
      </c>
      <c r="B133" s="27" t="s">
        <v>669</v>
      </c>
      <c r="C133" s="27" t="s">
        <v>3611</v>
      </c>
      <c r="D133" s="27" t="s">
        <v>3612</v>
      </c>
      <c r="E133" s="27" t="s">
        <v>3617</v>
      </c>
      <c r="F133" s="27" t="s">
        <v>3618</v>
      </c>
      <c r="G133" s="27"/>
      <c r="H133" s="27"/>
      <c r="I133" s="27" t="s">
        <v>37</v>
      </c>
      <c r="J133" s="28">
        <v>300</v>
      </c>
      <c r="K133" s="27" t="s">
        <v>52</v>
      </c>
      <c r="L133" s="27"/>
      <c r="M133" s="30"/>
      <c r="N133" s="25" t="str">
        <f t="shared" si="2"/>
        <v xml:space="preserve"> 도메인언어^TB_SYS_DOMAIN_LANG^ 툴팁내용^TOOLTIP_DESC^^VARCHAR2^300^Y^</v>
      </c>
      <c r="O133" s="21" t="str">
        <f>IF(ISNA(VLOOKUP(N133,DB데이터!$N:$N,1,FALSE)), "에러", "")</f>
        <v>에러</v>
      </c>
      <c r="P133" s="57" t="e">
        <f>IF(O133="에러",$N133&amp;CHAR(10)&amp;VLOOKUP(CONCATENATE(D133,".",F133),DB데이터!$M:$N,2,FALSE),"")</f>
        <v>#N/A</v>
      </c>
    </row>
    <row r="134" spans="1:16" x14ac:dyDescent="0.25">
      <c r="A134" s="39">
        <v>127</v>
      </c>
      <c r="B134" s="27" t="s">
        <v>669</v>
      </c>
      <c r="C134" s="27" t="s">
        <v>3611</v>
      </c>
      <c r="D134" s="27" t="s">
        <v>3612</v>
      </c>
      <c r="E134" s="27" t="s">
        <v>3516</v>
      </c>
      <c r="F134" s="27" t="s">
        <v>51</v>
      </c>
      <c r="G134" s="27"/>
      <c r="H134" s="27"/>
      <c r="I134" s="27" t="s">
        <v>37</v>
      </c>
      <c r="J134" s="28">
        <v>1</v>
      </c>
      <c r="K134" s="27" t="s">
        <v>52</v>
      </c>
      <c r="L134" s="27" t="s">
        <v>1276</v>
      </c>
      <c r="M134" s="30"/>
      <c r="N134" s="25" t="str">
        <f t="shared" si="2"/>
        <v xml:space="preserve"> 도메인언어^TB_SYS_DOMAIN_LANG^ 사용여부^USE_YN^^VARCHAR2^1^Y^'Y' </v>
      </c>
      <c r="O134" s="21" t="str">
        <f>IF(ISNA(VLOOKUP(N134,DB데이터!$N:$N,1,FALSE)), "에러", "")</f>
        <v>에러</v>
      </c>
      <c r="P134" s="57" t="e">
        <f>IF(O134="에러",$N134&amp;CHAR(10)&amp;VLOOKUP(CONCATENATE(D134,".",F134),DB데이터!$M:$N,2,FALSE),"")</f>
        <v>#N/A</v>
      </c>
    </row>
    <row r="135" spans="1:16" x14ac:dyDescent="0.25">
      <c r="A135" s="39">
        <v>128</v>
      </c>
      <c r="B135" s="27" t="s">
        <v>669</v>
      </c>
      <c r="C135" s="27" t="s">
        <v>3611</v>
      </c>
      <c r="D135" s="27" t="s">
        <v>3612</v>
      </c>
      <c r="E135" s="27" t="s">
        <v>3518</v>
      </c>
      <c r="F135" s="27" t="s">
        <v>54</v>
      </c>
      <c r="G135" s="27"/>
      <c r="H135" s="27"/>
      <c r="I135" s="27" t="s">
        <v>37</v>
      </c>
      <c r="J135" s="28">
        <v>14</v>
      </c>
      <c r="K135" s="27" t="s">
        <v>52</v>
      </c>
      <c r="L135" s="27"/>
      <c r="M135" s="30"/>
      <c r="N135" s="25" t="str">
        <f t="shared" si="2"/>
        <v xml:space="preserve"> 도메인언어^TB_SYS_DOMAIN_LANG^ 등록일시^REG_DTM^^VARCHAR2^14^Y^</v>
      </c>
      <c r="O135" s="21" t="str">
        <f>IF(ISNA(VLOOKUP(N135,DB데이터!$N:$N,1,FALSE)), "에러", "")</f>
        <v>에러</v>
      </c>
      <c r="P135" s="57" t="e">
        <f>IF(O135="에러",$N135&amp;CHAR(10)&amp;VLOOKUP(CONCATENATE(D135,".",F135),DB데이터!$M:$N,2,FALSE),"")</f>
        <v>#N/A</v>
      </c>
    </row>
    <row r="136" spans="1:16" x14ac:dyDescent="0.25">
      <c r="A136" s="39">
        <v>129</v>
      </c>
      <c r="B136" s="27" t="s">
        <v>669</v>
      </c>
      <c r="C136" s="27" t="s">
        <v>3611</v>
      </c>
      <c r="D136" s="27" t="s">
        <v>3612</v>
      </c>
      <c r="E136" s="27" t="s">
        <v>3519</v>
      </c>
      <c r="F136" s="27" t="s">
        <v>56</v>
      </c>
      <c r="G136" s="27"/>
      <c r="H136" s="27"/>
      <c r="I136" s="27" t="s">
        <v>37</v>
      </c>
      <c r="J136" s="28">
        <v>32</v>
      </c>
      <c r="K136" s="27" t="s">
        <v>52</v>
      </c>
      <c r="L136" s="27"/>
      <c r="M136" s="30"/>
      <c r="N136" s="25" t="str">
        <f t="shared" si="2"/>
        <v xml:space="preserve"> 도메인언어^TB_SYS_DOMAIN_LANG^ 등록자ID^REGR_ID^^VARCHAR2^32^Y^</v>
      </c>
      <c r="O136" s="21" t="str">
        <f>IF(ISNA(VLOOKUP(N136,DB데이터!$N:$N,1,FALSE)), "에러", "")</f>
        <v>에러</v>
      </c>
      <c r="P136" s="57" t="e">
        <f>IF(O136="에러",$N136&amp;CHAR(10)&amp;VLOOKUP(CONCATENATE(D136,".",F136),DB데이터!$M:$N,2,FALSE),"")</f>
        <v>#N/A</v>
      </c>
    </row>
    <row r="137" spans="1:16" x14ac:dyDescent="0.25">
      <c r="A137" s="39">
        <v>130</v>
      </c>
      <c r="B137" s="27" t="s">
        <v>669</v>
      </c>
      <c r="C137" s="27" t="s">
        <v>3611</v>
      </c>
      <c r="D137" s="27" t="s">
        <v>3612</v>
      </c>
      <c r="E137" s="27" t="s">
        <v>3520</v>
      </c>
      <c r="F137" s="27" t="s">
        <v>58</v>
      </c>
      <c r="G137" s="27"/>
      <c r="H137" s="27"/>
      <c r="I137" s="27" t="s">
        <v>37</v>
      </c>
      <c r="J137" s="28">
        <v>14</v>
      </c>
      <c r="K137" s="27" t="s">
        <v>52</v>
      </c>
      <c r="L137" s="27"/>
      <c r="M137" s="30"/>
      <c r="N137" s="25" t="str">
        <f t="shared" si="2"/>
        <v xml:space="preserve"> 도메인언어^TB_SYS_DOMAIN_LANG^ 수정일시^MOD_DTM^^VARCHAR2^14^Y^</v>
      </c>
      <c r="O137" s="21" t="str">
        <f>IF(ISNA(VLOOKUP(N137,DB데이터!$N:$N,1,FALSE)), "에러", "")</f>
        <v>에러</v>
      </c>
      <c r="P137" s="57" t="e">
        <f>IF(O137="에러",$N137&amp;CHAR(10)&amp;VLOOKUP(CONCATENATE(D137,".",F137),DB데이터!$M:$N,2,FALSE),"")</f>
        <v>#N/A</v>
      </c>
    </row>
    <row r="138" spans="1:16" x14ac:dyDescent="0.25">
      <c r="A138" s="39">
        <v>131</v>
      </c>
      <c r="B138" s="27" t="s">
        <v>669</v>
      </c>
      <c r="C138" s="27" t="s">
        <v>3611</v>
      </c>
      <c r="D138" s="27" t="s">
        <v>3612</v>
      </c>
      <c r="E138" s="27" t="s">
        <v>3521</v>
      </c>
      <c r="F138" s="27" t="s">
        <v>60</v>
      </c>
      <c r="G138" s="27"/>
      <c r="H138" s="27"/>
      <c r="I138" s="27" t="s">
        <v>37</v>
      </c>
      <c r="J138" s="28">
        <v>32</v>
      </c>
      <c r="K138" s="27" t="s">
        <v>52</v>
      </c>
      <c r="L138" s="27"/>
      <c r="M138" s="30"/>
      <c r="N138" s="25" t="str">
        <f t="shared" si="2"/>
        <v xml:space="preserve"> 도메인언어^TB_SYS_DOMAIN_LANG^ 수정자ID^MODR_ID^^VARCHAR2^32^Y^</v>
      </c>
      <c r="O138" s="21" t="str">
        <f>IF(ISNA(VLOOKUP(N138,DB데이터!$N:$N,1,FALSE)), "에러", "")</f>
        <v>에러</v>
      </c>
      <c r="P138" s="57" t="e">
        <f>IF(O138="에러",$N138&amp;CHAR(10)&amp;VLOOKUP(CONCATENATE(D138,".",F138),DB데이터!$M:$N,2,FALSE),"")</f>
        <v>#N/A</v>
      </c>
    </row>
    <row r="139" spans="1:16" x14ac:dyDescent="0.25">
      <c r="A139" s="39">
        <v>132</v>
      </c>
      <c r="B139" s="27" t="s">
        <v>669</v>
      </c>
      <c r="C139" s="27" t="s">
        <v>3619</v>
      </c>
      <c r="D139" s="27" t="s">
        <v>155</v>
      </c>
      <c r="E139" s="27" t="s">
        <v>3622</v>
      </c>
      <c r="F139" s="27" t="s">
        <v>1954</v>
      </c>
      <c r="G139" s="27"/>
      <c r="H139" s="27"/>
      <c r="I139" s="27" t="s">
        <v>110</v>
      </c>
      <c r="J139" s="28">
        <v>22</v>
      </c>
      <c r="K139" s="27" t="s">
        <v>52</v>
      </c>
      <c r="L139" s="27"/>
      <c r="M139" s="30"/>
      <c r="N139" s="25" t="str">
        <f t="shared" si="2"/>
        <v xml:space="preserve"> 예외이력^TB_SYS_EXCP_LOG^ 예외일련번호^EXCP_SEQ^^NUMBER^22^Y^</v>
      </c>
      <c r="O139" s="21" t="str">
        <f>IF(ISNA(VLOOKUP(N139,DB데이터!$N:$N,1,FALSE)), "에러", "")</f>
        <v>에러</v>
      </c>
      <c r="P139" s="57" t="str">
        <f>IF(O139="에러",$N139&amp;CHAR(10)&amp;VLOOKUP(CONCATENATE(D139,".",F139),DB데이터!$M:$N,2,FALSE),"")</f>
        <v xml:space="preserve"> 예외이력^TB_SYS_EXCP_LOG^ 예외일련번호^EXCP_SEQ^^NUMBER^22^Y^
예외이력^TB_SYS_EXCP_LOG^예외일련번호^EXCP_SEQ^Y^NUMBER^15^Y^</v>
      </c>
    </row>
    <row r="140" spans="1:16" x14ac:dyDescent="0.25">
      <c r="A140" s="39">
        <v>133</v>
      </c>
      <c r="B140" s="27" t="s">
        <v>669</v>
      </c>
      <c r="C140" s="27" t="s">
        <v>3619</v>
      </c>
      <c r="D140" s="27" t="s">
        <v>155</v>
      </c>
      <c r="E140" s="27" t="s">
        <v>3559</v>
      </c>
      <c r="F140" s="27" t="s">
        <v>1902</v>
      </c>
      <c r="G140" s="27"/>
      <c r="H140" s="27"/>
      <c r="I140" s="27" t="s">
        <v>37</v>
      </c>
      <c r="J140" s="28">
        <v>14</v>
      </c>
      <c r="K140" s="27" t="s">
        <v>52</v>
      </c>
      <c r="L140" s="27"/>
      <c r="M140" s="30"/>
      <c r="N140" s="25" t="str">
        <f t="shared" si="2"/>
        <v xml:space="preserve"> 예외이력^TB_SYS_EXCP_LOG^ 이력일시^LOG_DTM^^VARCHAR2^14^Y^</v>
      </c>
      <c r="O140" s="21" t="str">
        <f>IF(ISNA(VLOOKUP(N140,DB데이터!$N:$N,1,FALSE)), "에러", "")</f>
        <v>에러</v>
      </c>
      <c r="P140" s="57" t="str">
        <f>IF(O140="에러",$N140&amp;CHAR(10)&amp;VLOOKUP(CONCATENATE(D140,".",F140),DB데이터!$M:$N,2,FALSE),"")</f>
        <v xml:space="preserve"> 예외이력^TB_SYS_EXCP_LOG^ 이력일시^LOG_DTM^^VARCHAR2^14^Y^
예외이력^TB_SYS_EXCP_LOG^이력일시^LOG_DTM^^VARCHAR2^14^Y^</v>
      </c>
    </row>
    <row r="141" spans="1:16" x14ac:dyDescent="0.25">
      <c r="A141" s="39">
        <v>134</v>
      </c>
      <c r="B141" s="27" t="s">
        <v>669</v>
      </c>
      <c r="C141" s="27" t="s">
        <v>3619</v>
      </c>
      <c r="D141" s="27" t="s">
        <v>155</v>
      </c>
      <c r="E141" s="27" t="s">
        <v>3561</v>
      </c>
      <c r="F141" s="27" t="s">
        <v>109</v>
      </c>
      <c r="G141" s="27"/>
      <c r="H141" s="27"/>
      <c r="I141" s="27" t="s">
        <v>37</v>
      </c>
      <c r="J141" s="28">
        <v>32</v>
      </c>
      <c r="K141" s="27" t="s">
        <v>52</v>
      </c>
      <c r="L141" s="27"/>
      <c r="M141" s="30"/>
      <c r="N141" s="25" t="str">
        <f t="shared" si="2"/>
        <v xml:space="preserve"> 예외이력^TB_SYS_EXCP_LOG^ 사용자ID^USER_ID^^VARCHAR2^32^Y^</v>
      </c>
      <c r="O141" s="21" t="str">
        <f>IF(ISNA(VLOOKUP(N141,DB데이터!$N:$N,1,FALSE)), "에러", "")</f>
        <v>에러</v>
      </c>
      <c r="P141" s="57" t="str">
        <f>IF(O141="에러",$N141&amp;CHAR(10)&amp;VLOOKUP(CONCATENATE(D141,".",F141),DB데이터!$M:$N,2,FALSE),"")</f>
        <v xml:space="preserve"> 예외이력^TB_SYS_EXCP_LOG^ 사용자ID^USER_ID^^VARCHAR2^32^Y^
예외이력^TB_SYS_EXCP_LOG^사용자ID^USER_ID^^VARCHAR2^32^Y^</v>
      </c>
    </row>
    <row r="142" spans="1:16" x14ac:dyDescent="0.25">
      <c r="A142" s="39">
        <v>135</v>
      </c>
      <c r="B142" s="27" t="s">
        <v>669</v>
      </c>
      <c r="C142" s="27" t="s">
        <v>3619</v>
      </c>
      <c r="D142" s="27" t="s">
        <v>155</v>
      </c>
      <c r="E142" s="27" t="s">
        <v>3624</v>
      </c>
      <c r="F142" s="27" t="s">
        <v>1956</v>
      </c>
      <c r="G142" s="27"/>
      <c r="H142" s="27"/>
      <c r="I142" s="27" t="s">
        <v>37</v>
      </c>
      <c r="J142" s="28">
        <v>100</v>
      </c>
      <c r="K142" s="27" t="s">
        <v>5347</v>
      </c>
      <c r="L142" s="27"/>
      <c r="M142" s="30"/>
      <c r="N142" s="25" t="str">
        <f t="shared" si="2"/>
        <v xml:space="preserve"> 예외이력^TB_SYS_EXCP_LOG^ 클래스명^CLASS_NM^^VARCHAR2^100^N^</v>
      </c>
      <c r="O142" s="21" t="str">
        <f>IF(ISNA(VLOOKUP(N142,DB데이터!$N:$N,1,FALSE)), "에러", "")</f>
        <v>에러</v>
      </c>
      <c r="P142" s="57" t="str">
        <f>IF(O142="에러",$N142&amp;CHAR(10)&amp;VLOOKUP(CONCATENATE(D142,".",F142),DB데이터!$M:$N,2,FALSE),"")</f>
        <v xml:space="preserve"> 예외이력^TB_SYS_EXCP_LOG^ 클래스명^CLASS_NM^^VARCHAR2^100^N^
예외이력^TB_SYS_EXCP_LOG^클래스명^CLASS_NM^^VARCHAR2^100^^</v>
      </c>
    </row>
    <row r="143" spans="1:16" x14ac:dyDescent="0.25">
      <c r="A143" s="39">
        <v>136</v>
      </c>
      <c r="B143" s="27" t="s">
        <v>669</v>
      </c>
      <c r="C143" s="27" t="s">
        <v>3619</v>
      </c>
      <c r="D143" s="27" t="s">
        <v>155</v>
      </c>
      <c r="E143" s="27" t="s">
        <v>3620</v>
      </c>
      <c r="F143" s="27" t="s">
        <v>1930</v>
      </c>
      <c r="G143" s="27"/>
      <c r="H143" s="27"/>
      <c r="I143" s="27" t="s">
        <v>37</v>
      </c>
      <c r="J143" s="28">
        <v>100</v>
      </c>
      <c r="K143" s="27" t="s">
        <v>5347</v>
      </c>
      <c r="L143" s="29"/>
      <c r="M143" s="30"/>
      <c r="N143" s="25" t="str">
        <f t="shared" si="2"/>
        <v xml:space="preserve"> 예외이력^TB_SYS_EXCP_LOG^ 메소드명^METHOD_NM^^VARCHAR2^100^N^</v>
      </c>
      <c r="O143" s="21" t="str">
        <f>IF(ISNA(VLOOKUP(N143,DB데이터!$N:$N,1,FALSE)), "에러", "")</f>
        <v>에러</v>
      </c>
      <c r="P143" s="57" t="str">
        <f>IF(O143="에러",$N143&amp;CHAR(10)&amp;VLOOKUP(CONCATENATE(D143,".",F143),DB데이터!$M:$N,2,FALSE),"")</f>
        <v xml:space="preserve"> 예외이력^TB_SYS_EXCP_LOG^ 메소드명^METHOD_NM^^VARCHAR2^100^N^
예외이력^TB_SYS_EXCP_LOG^메소드명^METHOD_NM^^VARCHAR2^100^^</v>
      </c>
    </row>
    <row r="144" spans="1:16" x14ac:dyDescent="0.25">
      <c r="A144" s="39">
        <v>137</v>
      </c>
      <c r="B144" s="27" t="s">
        <v>669</v>
      </c>
      <c r="C144" s="27" t="s">
        <v>3619</v>
      </c>
      <c r="D144" s="27" t="s">
        <v>155</v>
      </c>
      <c r="E144" s="27" t="s">
        <v>3621</v>
      </c>
      <c r="F144" s="27" t="s">
        <v>1958</v>
      </c>
      <c r="G144" s="27"/>
      <c r="H144" s="27"/>
      <c r="I144" s="27" t="s">
        <v>37</v>
      </c>
      <c r="J144" s="28">
        <v>2000</v>
      </c>
      <c r="K144" s="27" t="s">
        <v>5347</v>
      </c>
      <c r="L144" s="29"/>
      <c r="M144" s="30"/>
      <c r="N144" s="25" t="str">
        <f t="shared" si="2"/>
        <v xml:space="preserve"> 예외이력^TB_SYS_EXCP_LOG^ 예외내용^EXCP_DESC^^VARCHAR2^2000^N^</v>
      </c>
      <c r="O144" s="21" t="str">
        <f>IF(ISNA(VLOOKUP(N144,DB데이터!$N:$N,1,FALSE)), "에러", "")</f>
        <v>에러</v>
      </c>
      <c r="P144" s="57" t="str">
        <f>IF(O144="에러",$N144&amp;CHAR(10)&amp;VLOOKUP(CONCATENATE(D144,".",F144),DB데이터!$M:$N,2,FALSE),"")</f>
        <v xml:space="preserve"> 예외이력^TB_SYS_EXCP_LOG^ 예외내용^EXCP_DESC^^VARCHAR2^2000^N^
예외이력^TB_SYS_EXCP_LOG^예외내용^EXCP_DESC^^VARCHAR2^2000^^</v>
      </c>
    </row>
    <row r="145" spans="1:16" x14ac:dyDescent="0.25">
      <c r="A145" s="39">
        <v>138</v>
      </c>
      <c r="B145" s="27" t="s">
        <v>669</v>
      </c>
      <c r="C145" s="27" t="s">
        <v>3619</v>
      </c>
      <c r="D145" s="27" t="s">
        <v>155</v>
      </c>
      <c r="E145" s="27" t="s">
        <v>3623</v>
      </c>
      <c r="F145" s="27" t="s">
        <v>1932</v>
      </c>
      <c r="G145" s="27"/>
      <c r="H145" s="27"/>
      <c r="I145" s="27" t="s">
        <v>37</v>
      </c>
      <c r="J145" s="28">
        <v>20</v>
      </c>
      <c r="K145" s="27" t="s">
        <v>5347</v>
      </c>
      <c r="L145" s="27"/>
      <c r="M145" s="30"/>
      <c r="N145" s="25" t="str">
        <f t="shared" si="2"/>
        <v xml:space="preserve"> 예외이력^TB_SYS_EXCP_LOG^ 접속IP^CONN_IP^^VARCHAR2^20^N^</v>
      </c>
      <c r="O145" s="21" t="str">
        <f>IF(ISNA(VLOOKUP(N145,DB데이터!$N:$N,1,FALSE)), "에러", "")</f>
        <v>에러</v>
      </c>
      <c r="P145" s="57" t="str">
        <f>IF(O145="에러",$N145&amp;CHAR(10)&amp;VLOOKUP(CONCATENATE(D145,".",F145),DB데이터!$M:$N,2,FALSE),"")</f>
        <v xml:space="preserve"> 예외이력^TB_SYS_EXCP_LOG^ 접속IP^CONN_IP^^VARCHAR2^20^N^
예외이력^TB_SYS_EXCP_LOG^접속IP^CONN_IP^^VARCHAR2^20^^</v>
      </c>
    </row>
    <row r="146" spans="1:16" x14ac:dyDescent="0.25">
      <c r="A146" s="39">
        <v>139</v>
      </c>
      <c r="B146" s="27" t="s">
        <v>669</v>
      </c>
      <c r="C146" s="27" t="s">
        <v>3625</v>
      </c>
      <c r="D146" s="27" t="s">
        <v>145</v>
      </c>
      <c r="E146" s="27" t="s">
        <v>3629</v>
      </c>
      <c r="F146" s="27" t="s">
        <v>1171</v>
      </c>
      <c r="G146" s="27"/>
      <c r="H146" s="27"/>
      <c r="I146" s="27" t="s">
        <v>37</v>
      </c>
      <c r="J146" s="28">
        <v>10</v>
      </c>
      <c r="K146" s="27" t="s">
        <v>52</v>
      </c>
      <c r="L146" s="27"/>
      <c r="M146" s="30"/>
      <c r="N146" s="25" t="str">
        <f t="shared" si="2"/>
        <v xml:space="preserve"> 파일^TB_SYS_FILE^ 파일번호^FILE_NO^^VARCHAR2^10^Y^</v>
      </c>
      <c r="O146" s="21" t="str">
        <f>IF(ISNA(VLOOKUP(N146,DB데이터!$N:$N,1,FALSE)), "에러", "")</f>
        <v>에러</v>
      </c>
      <c r="P146" s="57" t="str">
        <f>IF(O146="에러",$N146&amp;CHAR(10)&amp;VLOOKUP(CONCATENATE(D146,".",F146),DB데이터!$M:$N,2,FALSE),"")</f>
        <v xml:space="preserve"> 파일^TB_SYS_FILE^ 파일번호^FILE_NO^^VARCHAR2^10^Y^
파일^TB_SYS_FILE^파일번호^FILE_NO^Y^VARCHAR2^10^Y^</v>
      </c>
    </row>
    <row r="147" spans="1:16" x14ac:dyDescent="0.25">
      <c r="A147" s="39">
        <v>140</v>
      </c>
      <c r="B147" s="27" t="s">
        <v>669</v>
      </c>
      <c r="C147" s="27" t="s">
        <v>3625</v>
      </c>
      <c r="D147" s="27" t="s">
        <v>145</v>
      </c>
      <c r="E147" s="27" t="s">
        <v>3630</v>
      </c>
      <c r="F147" s="27" t="s">
        <v>1968</v>
      </c>
      <c r="G147" s="27"/>
      <c r="H147" s="27"/>
      <c r="I147" s="27" t="s">
        <v>110</v>
      </c>
      <c r="J147" s="28">
        <v>22</v>
      </c>
      <c r="K147" s="27" t="s">
        <v>52</v>
      </c>
      <c r="L147" s="27">
        <v>1</v>
      </c>
      <c r="M147" s="30"/>
      <c r="N147" s="25" t="str">
        <f t="shared" si="2"/>
        <v xml:space="preserve"> 파일^TB_SYS_FILE^ 파일상세번호^FILE_DTL_NO^^NUMBER^22^Y^1</v>
      </c>
      <c r="O147" s="21" t="str">
        <f>IF(ISNA(VLOOKUP(N147,DB데이터!$N:$N,1,FALSE)), "에러", "")</f>
        <v>에러</v>
      </c>
      <c r="P147" s="57" t="str">
        <f>IF(O147="에러",$N147&amp;CHAR(10)&amp;VLOOKUP(CONCATENATE(D147,".",F147),DB데이터!$M:$N,2,FALSE),"")</f>
        <v xml:space="preserve"> 파일^TB_SYS_FILE^ 파일상세번호^FILE_DTL_NO^^NUMBER^22^Y^1
파일^TB_SYS_FILE^파일상세번호^FILE_DTL_NO^Y^NUMBER^3^Y^1</v>
      </c>
    </row>
    <row r="148" spans="1:16" x14ac:dyDescent="0.25">
      <c r="A148" s="39">
        <v>141</v>
      </c>
      <c r="B148" s="27" t="s">
        <v>669</v>
      </c>
      <c r="C148" s="27" t="s">
        <v>3625</v>
      </c>
      <c r="D148" s="27" t="s">
        <v>145</v>
      </c>
      <c r="E148" s="27" t="s">
        <v>3626</v>
      </c>
      <c r="F148" s="27" t="s">
        <v>1970</v>
      </c>
      <c r="G148" s="27"/>
      <c r="H148" s="27"/>
      <c r="I148" s="27" t="s">
        <v>37</v>
      </c>
      <c r="J148" s="28">
        <v>300</v>
      </c>
      <c r="K148" s="27" t="s">
        <v>52</v>
      </c>
      <c r="L148" s="27"/>
      <c r="M148" s="30"/>
      <c r="N148" s="25" t="str">
        <f t="shared" si="2"/>
        <v xml:space="preserve"> 파일^TB_SYS_FILE^ 원파일명^ORI_FILE_NM^^VARCHAR2^300^Y^</v>
      </c>
      <c r="O148" s="21" t="str">
        <f>IF(ISNA(VLOOKUP(N148,DB데이터!$N:$N,1,FALSE)), "에러", "")</f>
        <v>에러</v>
      </c>
      <c r="P148" s="57" t="str">
        <f>IF(O148="에러",$N148&amp;CHAR(10)&amp;VLOOKUP(CONCATENATE(D148,".",F148),DB데이터!$M:$N,2,FALSE),"")</f>
        <v xml:space="preserve"> 파일^TB_SYS_FILE^ 원파일명^ORI_FILE_NM^^VARCHAR2^300^Y^
파일^TB_SYS_FILE^원파일명^ORI_FILE_NM^^VARCHAR2^300^Y^</v>
      </c>
    </row>
    <row r="149" spans="1:16" x14ac:dyDescent="0.25">
      <c r="A149" s="39">
        <v>142</v>
      </c>
      <c r="B149" s="27" t="s">
        <v>669</v>
      </c>
      <c r="C149" s="27" t="s">
        <v>3625</v>
      </c>
      <c r="D149" s="27" t="s">
        <v>145</v>
      </c>
      <c r="E149" s="27" t="s">
        <v>3628</v>
      </c>
      <c r="F149" s="27" t="s">
        <v>1334</v>
      </c>
      <c r="G149" s="27"/>
      <c r="H149" s="27"/>
      <c r="I149" s="27" t="s">
        <v>37</v>
      </c>
      <c r="J149" s="28">
        <v>300</v>
      </c>
      <c r="K149" s="27" t="s">
        <v>52</v>
      </c>
      <c r="L149" s="27"/>
      <c r="M149" s="30"/>
      <c r="N149" s="25" t="str">
        <f t="shared" si="2"/>
        <v xml:space="preserve"> 파일^TB_SYS_FILE^ 파일명^FILE_NM^^VARCHAR2^300^Y^</v>
      </c>
      <c r="O149" s="21" t="str">
        <f>IF(ISNA(VLOOKUP(N149,DB데이터!$N:$N,1,FALSE)), "에러", "")</f>
        <v>에러</v>
      </c>
      <c r="P149" s="57" t="str">
        <f>IF(O149="에러",$N149&amp;CHAR(10)&amp;VLOOKUP(CONCATENATE(D149,".",F149),DB데이터!$M:$N,2,FALSE),"")</f>
        <v xml:space="preserve"> 파일^TB_SYS_FILE^ 파일명^FILE_NM^^VARCHAR2^300^Y^
파일^TB_SYS_FILE^파일명^FILE_NM^^VARCHAR2^300^Y^</v>
      </c>
    </row>
    <row r="150" spans="1:16" x14ac:dyDescent="0.25">
      <c r="A150" s="39">
        <v>143</v>
      </c>
      <c r="B150" s="27" t="s">
        <v>669</v>
      </c>
      <c r="C150" s="27" t="s">
        <v>3625</v>
      </c>
      <c r="D150" s="27" t="s">
        <v>145</v>
      </c>
      <c r="E150" s="27" t="s">
        <v>3631</v>
      </c>
      <c r="F150" s="27" t="s">
        <v>1972</v>
      </c>
      <c r="G150" s="27"/>
      <c r="H150" s="27"/>
      <c r="I150" s="27" t="s">
        <v>37</v>
      </c>
      <c r="J150" s="28">
        <v>10</v>
      </c>
      <c r="K150" s="27" t="s">
        <v>52</v>
      </c>
      <c r="L150" s="27"/>
      <c r="M150" s="30"/>
      <c r="N150" s="25" t="str">
        <f t="shared" si="2"/>
        <v xml:space="preserve"> 파일^TB_SYS_FILE^ 파일유형코드^FILE_TP_CD^^VARCHAR2^10^Y^</v>
      </c>
      <c r="O150" s="21" t="str">
        <f>IF(ISNA(VLOOKUP(N150,DB데이터!$N:$N,1,FALSE)), "에러", "")</f>
        <v>에러</v>
      </c>
      <c r="P150" s="57" t="str">
        <f>IF(O150="에러",$N150&amp;CHAR(10)&amp;VLOOKUP(CONCATENATE(D150,".",F150),DB데이터!$M:$N,2,FALSE),"")</f>
        <v xml:space="preserve"> 파일^TB_SYS_FILE^ 파일유형코드^FILE_TP_CD^^VARCHAR2^10^Y^
파일^TB_SYS_FILE^파일유형코드^FILE_TP_CD^^VARCHAR2^10^Y^</v>
      </c>
    </row>
    <row r="151" spans="1:16" x14ac:dyDescent="0.25">
      <c r="A151" s="39">
        <v>144</v>
      </c>
      <c r="B151" s="27" t="s">
        <v>669</v>
      </c>
      <c r="C151" s="27" t="s">
        <v>3625</v>
      </c>
      <c r="D151" s="27" t="s">
        <v>145</v>
      </c>
      <c r="E151" s="27" t="s">
        <v>3632</v>
      </c>
      <c r="F151" s="27" t="s">
        <v>1974</v>
      </c>
      <c r="G151" s="27"/>
      <c r="H151" s="27"/>
      <c r="I151" s="27" t="s">
        <v>110</v>
      </c>
      <c r="J151" s="28">
        <v>22</v>
      </c>
      <c r="K151" s="27" t="s">
        <v>52</v>
      </c>
      <c r="L151" s="27">
        <v>0</v>
      </c>
      <c r="M151" s="30"/>
      <c r="N151" s="25" t="str">
        <f t="shared" si="2"/>
        <v xml:space="preserve"> 파일^TB_SYS_FILE^ 파일크기^FILE_SIZE^^NUMBER^22^Y^0</v>
      </c>
      <c r="O151" s="21" t="str">
        <f>IF(ISNA(VLOOKUP(N151,DB데이터!$N:$N,1,FALSE)), "에러", "")</f>
        <v>에러</v>
      </c>
      <c r="P151" s="57" t="str">
        <f>IF(O151="에러",$N151&amp;CHAR(10)&amp;VLOOKUP(CONCATENATE(D151,".",F151),DB데이터!$M:$N,2,FALSE),"")</f>
        <v xml:space="preserve"> 파일^TB_SYS_FILE^ 파일크기^FILE_SIZE^^NUMBER^22^Y^0
파일^TB_SYS_FILE^파일크기^FILE_SIZE^^NUMBER^10^Y^0</v>
      </c>
    </row>
    <row r="152" spans="1:16" x14ac:dyDescent="0.25">
      <c r="A152" s="39">
        <v>145</v>
      </c>
      <c r="B152" s="27" t="s">
        <v>669</v>
      </c>
      <c r="C152" s="27" t="s">
        <v>3625</v>
      </c>
      <c r="D152" s="27" t="s">
        <v>145</v>
      </c>
      <c r="E152" s="27" t="s">
        <v>3627</v>
      </c>
      <c r="F152" s="27" t="s">
        <v>1976</v>
      </c>
      <c r="G152" s="27"/>
      <c r="H152" s="27"/>
      <c r="I152" s="27" t="s">
        <v>37</v>
      </c>
      <c r="J152" s="28">
        <v>300</v>
      </c>
      <c r="K152" s="27" t="s">
        <v>52</v>
      </c>
      <c r="L152" s="27"/>
      <c r="M152" s="30"/>
      <c r="N152" s="25" t="str">
        <f t="shared" si="2"/>
        <v xml:space="preserve"> 파일^TB_SYS_FILE^ 파일경로명^FILE_PATH_NM^^VARCHAR2^300^Y^</v>
      </c>
      <c r="O152" s="21" t="str">
        <f>IF(ISNA(VLOOKUP(N152,DB데이터!$N:$N,1,FALSE)), "에러", "")</f>
        <v>에러</v>
      </c>
      <c r="P152" s="57" t="str">
        <f>IF(O152="에러",$N152&amp;CHAR(10)&amp;VLOOKUP(CONCATENATE(D152,".",F152),DB데이터!$M:$N,2,FALSE),"")</f>
        <v xml:space="preserve"> 파일^TB_SYS_FILE^ 파일경로명^FILE_PATH_NM^^VARCHAR2^300^Y^
파일^TB_SYS_FILE^파일경로명^FILE_PATH_NM^^VARCHAR2^300^Y^</v>
      </c>
    </row>
    <row r="153" spans="1:16" x14ac:dyDescent="0.25">
      <c r="A153" s="39">
        <v>146</v>
      </c>
      <c r="B153" s="27" t="s">
        <v>669</v>
      </c>
      <c r="C153" s="27" t="s">
        <v>3625</v>
      </c>
      <c r="D153" s="27" t="s">
        <v>145</v>
      </c>
      <c r="E153" s="27" t="s">
        <v>3517</v>
      </c>
      <c r="F153" s="27" t="s">
        <v>62</v>
      </c>
      <c r="G153" s="27"/>
      <c r="H153" s="27"/>
      <c r="I153" s="27" t="s">
        <v>37</v>
      </c>
      <c r="J153" s="28">
        <v>2000</v>
      </c>
      <c r="K153" s="27" t="s">
        <v>5347</v>
      </c>
      <c r="L153" s="27"/>
      <c r="M153" s="30"/>
      <c r="N153" s="25" t="str">
        <f t="shared" si="2"/>
        <v xml:space="preserve"> 파일^TB_SYS_FILE^ 비고^REMARK^^VARCHAR2^2000^N^</v>
      </c>
      <c r="O153" s="21" t="str">
        <f>IF(ISNA(VLOOKUP(N153,DB데이터!$N:$N,1,FALSE)), "에러", "")</f>
        <v>에러</v>
      </c>
      <c r="P153" s="57" t="str">
        <f>IF(O153="에러",$N153&amp;CHAR(10)&amp;VLOOKUP(CONCATENATE(D153,".",F153),DB데이터!$M:$N,2,FALSE),"")</f>
        <v xml:space="preserve"> 파일^TB_SYS_FILE^ 비고^REMARK^^VARCHAR2^2000^N^
파일^TB_SYS_FILE^비고^REMARK^^VARCHAR2^2000^^</v>
      </c>
    </row>
    <row r="154" spans="1:16" x14ac:dyDescent="0.25">
      <c r="A154" s="39">
        <v>147</v>
      </c>
      <c r="B154" s="27" t="s">
        <v>669</v>
      </c>
      <c r="C154" s="27" t="s">
        <v>3625</v>
      </c>
      <c r="D154" s="27" t="s">
        <v>145</v>
      </c>
      <c r="E154" s="27" t="s">
        <v>3518</v>
      </c>
      <c r="F154" s="27" t="s">
        <v>54</v>
      </c>
      <c r="G154" s="27"/>
      <c r="H154" s="27"/>
      <c r="I154" s="27" t="s">
        <v>37</v>
      </c>
      <c r="J154" s="28">
        <v>14</v>
      </c>
      <c r="K154" s="27" t="s">
        <v>52</v>
      </c>
      <c r="L154" s="29"/>
      <c r="M154" s="30"/>
      <c r="N154" s="25" t="str">
        <f t="shared" si="2"/>
        <v xml:space="preserve"> 파일^TB_SYS_FILE^ 등록일시^REG_DTM^^VARCHAR2^14^Y^</v>
      </c>
      <c r="O154" s="21" t="str">
        <f>IF(ISNA(VLOOKUP(N154,DB데이터!$N:$N,1,FALSE)), "에러", "")</f>
        <v>에러</v>
      </c>
      <c r="P154" s="57" t="str">
        <f>IF(O154="에러",$N154&amp;CHAR(10)&amp;VLOOKUP(CONCATENATE(D154,".",F154),DB데이터!$M:$N,2,FALSE),"")</f>
        <v xml:space="preserve"> 파일^TB_SYS_FILE^ 등록일시^REG_DTM^^VARCHAR2^14^Y^
파일^TB_SYS_FILE^등록일시^REG_DTM^^VARCHAR2^14^Y^</v>
      </c>
    </row>
    <row r="155" spans="1:16" x14ac:dyDescent="0.25">
      <c r="A155" s="39">
        <v>148</v>
      </c>
      <c r="B155" s="27" t="s">
        <v>669</v>
      </c>
      <c r="C155" s="27" t="s">
        <v>3625</v>
      </c>
      <c r="D155" s="27" t="s">
        <v>145</v>
      </c>
      <c r="E155" s="27" t="s">
        <v>3519</v>
      </c>
      <c r="F155" s="27" t="s">
        <v>56</v>
      </c>
      <c r="G155" s="27"/>
      <c r="H155" s="27"/>
      <c r="I155" s="27" t="s">
        <v>37</v>
      </c>
      <c r="J155" s="28">
        <v>32</v>
      </c>
      <c r="K155" s="27" t="s">
        <v>52</v>
      </c>
      <c r="L155" s="27"/>
      <c r="M155" s="30"/>
      <c r="N155" s="25" t="str">
        <f t="shared" si="2"/>
        <v xml:space="preserve"> 파일^TB_SYS_FILE^ 등록자ID^REGR_ID^^VARCHAR2^32^Y^</v>
      </c>
      <c r="O155" s="21" t="str">
        <f>IF(ISNA(VLOOKUP(N155,DB데이터!$N:$N,1,FALSE)), "에러", "")</f>
        <v>에러</v>
      </c>
      <c r="P155" s="57" t="str">
        <f>IF(O155="에러",$N155&amp;CHAR(10)&amp;VLOOKUP(CONCATENATE(D155,".",F155),DB데이터!$M:$N,2,FALSE),"")</f>
        <v xml:space="preserve"> 파일^TB_SYS_FILE^ 등록자ID^REGR_ID^^VARCHAR2^32^Y^
파일^TB_SYS_FILE^등록자ID^REGR_ID^^VARCHAR2^32^Y^</v>
      </c>
    </row>
    <row r="156" spans="1:16" x14ac:dyDescent="0.25">
      <c r="A156" s="39">
        <v>149</v>
      </c>
      <c r="B156" s="27" t="s">
        <v>669</v>
      </c>
      <c r="C156" s="27" t="s">
        <v>3625</v>
      </c>
      <c r="D156" s="27" t="s">
        <v>145</v>
      </c>
      <c r="E156" s="27"/>
      <c r="F156" s="27" t="s">
        <v>5367</v>
      </c>
      <c r="G156" s="27"/>
      <c r="H156" s="27"/>
      <c r="I156" s="27" t="s">
        <v>37</v>
      </c>
      <c r="J156" s="28">
        <v>500</v>
      </c>
      <c r="K156" s="27" t="s">
        <v>5347</v>
      </c>
      <c r="L156" s="27"/>
      <c r="M156" s="30"/>
      <c r="N156" s="25" t="str">
        <f t="shared" si="2"/>
        <v xml:space="preserve"> 파일^TB_SYS_FILE^^UUID^^VARCHAR2^500^N^</v>
      </c>
      <c r="O156" s="21" t="str">
        <f>IF(ISNA(VLOOKUP(N156,DB데이터!$N:$N,1,FALSE)), "에러", "")</f>
        <v>에러</v>
      </c>
      <c r="P156" s="57" t="e">
        <f>IF(O156="에러",$N156&amp;CHAR(10)&amp;VLOOKUP(CONCATENATE(D156,".",F156),DB데이터!$M:$N,2,FALSE),"")</f>
        <v>#N/A</v>
      </c>
    </row>
    <row r="157" spans="1:16" x14ac:dyDescent="0.25">
      <c r="A157" s="39">
        <v>150</v>
      </c>
      <c r="B157" s="27" t="s">
        <v>669</v>
      </c>
      <c r="C157" s="27" t="s">
        <v>3633</v>
      </c>
      <c r="D157" s="27" t="s">
        <v>161</v>
      </c>
      <c r="E157" s="27" t="s">
        <v>3637</v>
      </c>
      <c r="F157" s="27" t="s">
        <v>1838</v>
      </c>
      <c r="G157" s="27"/>
      <c r="H157" s="27"/>
      <c r="I157" s="27" t="s">
        <v>37</v>
      </c>
      <c r="J157" s="28">
        <v>11</v>
      </c>
      <c r="K157" s="27" t="s">
        <v>52</v>
      </c>
      <c r="L157" s="27"/>
      <c r="M157" s="30"/>
      <c r="N157" s="25" t="str">
        <f t="shared" si="2"/>
        <v xml:space="preserve"> 내부망^TB_SYS_INTR_NETWORK^ IP허가번호^IP_PERMIT_NO^^VARCHAR2^11^Y^</v>
      </c>
      <c r="O157" s="21" t="str">
        <f>IF(ISNA(VLOOKUP(N157,DB데이터!$N:$N,1,FALSE)), "에러", "")</f>
        <v>에러</v>
      </c>
      <c r="P157" s="57" t="str">
        <f>IF(O157="에러",$N157&amp;CHAR(10)&amp;VLOOKUP(CONCATENATE(D157,".",F157),DB데이터!$M:$N,2,FALSE),"")</f>
        <v xml:space="preserve"> 내부망^TB_SYS_INTR_NETWORK^ IP허가번호^IP_PERMIT_NO^^VARCHAR2^11^Y^
내부망^TB_SYS_INTR_NETWORK^IP허가번호^IP_PERMIT_NO^Y^VARCHAR2^11^Y^</v>
      </c>
    </row>
    <row r="158" spans="1:16" x14ac:dyDescent="0.25">
      <c r="A158" s="39">
        <v>151</v>
      </c>
      <c r="B158" s="27" t="s">
        <v>669</v>
      </c>
      <c r="C158" s="27" t="s">
        <v>3633</v>
      </c>
      <c r="D158" s="27" t="s">
        <v>161</v>
      </c>
      <c r="E158" s="27" t="s">
        <v>3634</v>
      </c>
      <c r="F158" s="27" t="s">
        <v>1840</v>
      </c>
      <c r="G158" s="27"/>
      <c r="H158" s="27"/>
      <c r="I158" s="27" t="s">
        <v>37</v>
      </c>
      <c r="J158" s="28">
        <v>500</v>
      </c>
      <c r="K158" s="27" t="s">
        <v>52</v>
      </c>
      <c r="L158" s="27"/>
      <c r="M158" s="30"/>
      <c r="N158" s="25" t="str">
        <f t="shared" si="2"/>
        <v xml:space="preserve"> 내부망^TB_SYS_INTR_NETWORK^ IP명^IP_NM^^VARCHAR2^500^Y^</v>
      </c>
      <c r="O158" s="21" t="str">
        <f>IF(ISNA(VLOOKUP(N158,DB데이터!$N:$N,1,FALSE)), "에러", "")</f>
        <v>에러</v>
      </c>
      <c r="P158" s="57" t="str">
        <f>IF(O158="에러",$N158&amp;CHAR(10)&amp;VLOOKUP(CONCATENATE(D158,".",F158),DB데이터!$M:$N,2,FALSE),"")</f>
        <v xml:space="preserve"> 내부망^TB_SYS_INTR_NETWORK^ IP명^IP_NM^^VARCHAR2^500^Y^
내부망^TB_SYS_INTR_NETWORK^IP명^IP_NM^^VARCHAR2^500^Y^</v>
      </c>
    </row>
    <row r="159" spans="1:16" x14ac:dyDescent="0.25">
      <c r="A159" s="39">
        <v>152</v>
      </c>
      <c r="B159" s="27" t="s">
        <v>669</v>
      </c>
      <c r="C159" s="27" t="s">
        <v>3633</v>
      </c>
      <c r="D159" s="27" t="s">
        <v>161</v>
      </c>
      <c r="E159" s="27" t="s">
        <v>3635</v>
      </c>
      <c r="F159" s="27" t="s">
        <v>1842</v>
      </c>
      <c r="G159" s="27"/>
      <c r="H159" s="27"/>
      <c r="I159" s="27" t="s">
        <v>37</v>
      </c>
      <c r="J159" s="28">
        <v>20</v>
      </c>
      <c r="K159" s="27" t="s">
        <v>52</v>
      </c>
      <c r="L159" s="27"/>
      <c r="M159" s="30"/>
      <c r="N159" s="25" t="str">
        <f t="shared" si="2"/>
        <v xml:space="preserve"> 내부망^TB_SYS_INTR_NETWORK^ IP시작번호^IP_STT_NO^^VARCHAR2^20^Y^</v>
      </c>
      <c r="O159" s="21" t="str">
        <f>IF(ISNA(VLOOKUP(N159,DB데이터!$N:$N,1,FALSE)), "에러", "")</f>
        <v>에러</v>
      </c>
      <c r="P159" s="57" t="str">
        <f>IF(O159="에러",$N159&amp;CHAR(10)&amp;VLOOKUP(CONCATENATE(D159,".",F159),DB데이터!$M:$N,2,FALSE),"")</f>
        <v xml:space="preserve"> 내부망^TB_SYS_INTR_NETWORK^ IP시작번호^IP_STT_NO^^VARCHAR2^20^Y^
내부망^TB_SYS_INTR_NETWORK^IP시작번호^IP_STT_NO^^VARCHAR2^20^Y^</v>
      </c>
    </row>
    <row r="160" spans="1:16" x14ac:dyDescent="0.25">
      <c r="A160" s="39">
        <v>153</v>
      </c>
      <c r="B160" s="27" t="s">
        <v>669</v>
      </c>
      <c r="C160" s="27" t="s">
        <v>3633</v>
      </c>
      <c r="D160" s="27" t="s">
        <v>161</v>
      </c>
      <c r="E160" s="27" t="s">
        <v>3636</v>
      </c>
      <c r="F160" s="27" t="s">
        <v>1844</v>
      </c>
      <c r="G160" s="27"/>
      <c r="H160" s="27"/>
      <c r="I160" s="27" t="s">
        <v>37</v>
      </c>
      <c r="J160" s="28">
        <v>20</v>
      </c>
      <c r="K160" s="27" t="s">
        <v>5347</v>
      </c>
      <c r="L160" s="27"/>
      <c r="M160" s="30"/>
      <c r="N160" s="25" t="str">
        <f t="shared" si="2"/>
        <v xml:space="preserve"> 내부망^TB_SYS_INTR_NETWORK^ IP종료번호^IP_END_NO^^VARCHAR2^20^N^</v>
      </c>
      <c r="O160" s="21" t="str">
        <f>IF(ISNA(VLOOKUP(N160,DB데이터!$N:$N,1,FALSE)), "에러", "")</f>
        <v>에러</v>
      </c>
      <c r="P160" s="57" t="str">
        <f>IF(O160="에러",$N160&amp;CHAR(10)&amp;VLOOKUP(CONCATENATE(D160,".",F160),DB데이터!$M:$N,2,FALSE),"")</f>
        <v xml:space="preserve"> 내부망^TB_SYS_INTR_NETWORK^ IP종료번호^IP_END_NO^^VARCHAR2^20^N^
내부망^TB_SYS_INTR_NETWORK^IP종료번호^IP_END_NO^^VARCHAR2^20^^</v>
      </c>
    </row>
    <row r="161" spans="1:16" x14ac:dyDescent="0.25">
      <c r="A161" s="39">
        <v>154</v>
      </c>
      <c r="B161" s="27" t="s">
        <v>669</v>
      </c>
      <c r="C161" s="27" t="s">
        <v>3633</v>
      </c>
      <c r="D161" s="27" t="s">
        <v>161</v>
      </c>
      <c r="E161" s="27" t="s">
        <v>3516</v>
      </c>
      <c r="F161" s="27" t="s">
        <v>51</v>
      </c>
      <c r="G161" s="27"/>
      <c r="H161" s="27"/>
      <c r="I161" s="27" t="s">
        <v>37</v>
      </c>
      <c r="J161" s="28">
        <v>1</v>
      </c>
      <c r="K161" s="27" t="s">
        <v>52</v>
      </c>
      <c r="L161" s="27" t="s">
        <v>1276</v>
      </c>
      <c r="M161" s="30"/>
      <c r="N161" s="25" t="str">
        <f t="shared" si="2"/>
        <v xml:space="preserve"> 내부망^TB_SYS_INTR_NETWORK^ 사용여부^USE_YN^^VARCHAR2^1^Y^'Y' </v>
      </c>
      <c r="O161" s="21" t="str">
        <f>IF(ISNA(VLOOKUP(N161,DB데이터!$N:$N,1,FALSE)), "에러", "")</f>
        <v>에러</v>
      </c>
      <c r="P161" s="57" t="str">
        <f>IF(O161="에러",$N161&amp;CHAR(10)&amp;VLOOKUP(CONCATENATE(D161,".",F161),DB데이터!$M:$N,2,FALSE),"")</f>
        <v xml:space="preserve"> 내부망^TB_SYS_INTR_NETWORK^ 사용여부^USE_YN^^VARCHAR2^1^Y^'Y' 
내부망^TB_SYS_INTR_NETWORK^사용여부^USE_YN^^VARCHAR2^1^Y^'Y'</v>
      </c>
    </row>
    <row r="162" spans="1:16" x14ac:dyDescent="0.25">
      <c r="A162" s="39">
        <v>155</v>
      </c>
      <c r="B162" s="27" t="s">
        <v>669</v>
      </c>
      <c r="C162" s="27" t="s">
        <v>3633</v>
      </c>
      <c r="D162" s="27" t="s">
        <v>161</v>
      </c>
      <c r="E162" s="27" t="s">
        <v>3517</v>
      </c>
      <c r="F162" s="27" t="s">
        <v>62</v>
      </c>
      <c r="G162" s="27"/>
      <c r="H162" s="27"/>
      <c r="I162" s="27" t="s">
        <v>37</v>
      </c>
      <c r="J162" s="28">
        <v>2000</v>
      </c>
      <c r="K162" s="27" t="s">
        <v>5347</v>
      </c>
      <c r="L162" s="27"/>
      <c r="M162" s="30"/>
      <c r="N162" s="25" t="str">
        <f t="shared" si="2"/>
        <v xml:space="preserve"> 내부망^TB_SYS_INTR_NETWORK^ 비고^REMARK^^VARCHAR2^2000^N^</v>
      </c>
      <c r="O162" s="21" t="str">
        <f>IF(ISNA(VLOOKUP(N162,DB데이터!$N:$N,1,FALSE)), "에러", "")</f>
        <v>에러</v>
      </c>
      <c r="P162" s="57" t="str">
        <f>IF(O162="에러",$N162&amp;CHAR(10)&amp;VLOOKUP(CONCATENATE(D162,".",F162),DB데이터!$M:$N,2,FALSE),"")</f>
        <v xml:space="preserve"> 내부망^TB_SYS_INTR_NETWORK^ 비고^REMARK^^VARCHAR2^2000^N^
내부망^TB_SYS_INTR_NETWORK^비고^REMARK^^VARCHAR2^2000^^</v>
      </c>
    </row>
    <row r="163" spans="1:16" x14ac:dyDescent="0.25">
      <c r="A163" s="39">
        <v>156</v>
      </c>
      <c r="B163" s="27" t="s">
        <v>669</v>
      </c>
      <c r="C163" s="27" t="s">
        <v>3633</v>
      </c>
      <c r="D163" s="27" t="s">
        <v>161</v>
      </c>
      <c r="E163" s="27" t="s">
        <v>3518</v>
      </c>
      <c r="F163" s="27" t="s">
        <v>54</v>
      </c>
      <c r="G163" s="27"/>
      <c r="H163" s="27"/>
      <c r="I163" s="27" t="s">
        <v>37</v>
      </c>
      <c r="J163" s="28">
        <v>14</v>
      </c>
      <c r="K163" s="27" t="s">
        <v>52</v>
      </c>
      <c r="L163" s="27"/>
      <c r="M163" s="30"/>
      <c r="N163" s="25" t="str">
        <f t="shared" si="2"/>
        <v xml:space="preserve"> 내부망^TB_SYS_INTR_NETWORK^ 등록일시^REG_DTM^^VARCHAR2^14^Y^</v>
      </c>
      <c r="O163" s="21" t="str">
        <f>IF(ISNA(VLOOKUP(N163,DB데이터!$N:$N,1,FALSE)), "에러", "")</f>
        <v>에러</v>
      </c>
      <c r="P163" s="57" t="str">
        <f>IF(O163="에러",$N163&amp;CHAR(10)&amp;VLOOKUP(CONCATENATE(D163,".",F163),DB데이터!$M:$N,2,FALSE),"")</f>
        <v xml:space="preserve"> 내부망^TB_SYS_INTR_NETWORK^ 등록일시^REG_DTM^^VARCHAR2^14^Y^
내부망^TB_SYS_INTR_NETWORK^등록일시^REG_DTM^^VARCHAR2^14^Y^</v>
      </c>
    </row>
    <row r="164" spans="1:16" x14ac:dyDescent="0.25">
      <c r="A164" s="39">
        <v>157</v>
      </c>
      <c r="B164" s="27" t="s">
        <v>669</v>
      </c>
      <c r="C164" s="27" t="s">
        <v>3633</v>
      </c>
      <c r="D164" s="27" t="s">
        <v>161</v>
      </c>
      <c r="E164" s="27" t="s">
        <v>3519</v>
      </c>
      <c r="F164" s="27" t="s">
        <v>56</v>
      </c>
      <c r="G164" s="27"/>
      <c r="H164" s="27"/>
      <c r="I164" s="27" t="s">
        <v>37</v>
      </c>
      <c r="J164" s="28">
        <v>32</v>
      </c>
      <c r="K164" s="27" t="s">
        <v>52</v>
      </c>
      <c r="L164" s="27"/>
      <c r="M164" s="30"/>
      <c r="N164" s="25" t="str">
        <f t="shared" si="2"/>
        <v xml:space="preserve"> 내부망^TB_SYS_INTR_NETWORK^ 등록자ID^REGR_ID^^VARCHAR2^32^Y^</v>
      </c>
      <c r="O164" s="21" t="str">
        <f>IF(ISNA(VLOOKUP(N164,DB데이터!$N:$N,1,FALSE)), "에러", "")</f>
        <v>에러</v>
      </c>
      <c r="P164" s="57" t="str">
        <f>IF(O164="에러",$N164&amp;CHAR(10)&amp;VLOOKUP(CONCATENATE(D164,".",F164),DB데이터!$M:$N,2,FALSE),"")</f>
        <v xml:space="preserve"> 내부망^TB_SYS_INTR_NETWORK^ 등록자ID^REGR_ID^^VARCHAR2^32^Y^
내부망^TB_SYS_INTR_NETWORK^등록자ID^REGR_ID^^VARCHAR2^32^Y^</v>
      </c>
    </row>
    <row r="165" spans="1:16" x14ac:dyDescent="0.25">
      <c r="A165" s="39">
        <v>158</v>
      </c>
      <c r="B165" s="27" t="s">
        <v>669</v>
      </c>
      <c r="C165" s="27" t="s">
        <v>3633</v>
      </c>
      <c r="D165" s="27" t="s">
        <v>161</v>
      </c>
      <c r="E165" s="27" t="s">
        <v>3520</v>
      </c>
      <c r="F165" s="27" t="s">
        <v>58</v>
      </c>
      <c r="G165" s="27"/>
      <c r="H165" s="27"/>
      <c r="I165" s="27" t="s">
        <v>37</v>
      </c>
      <c r="J165" s="28">
        <v>14</v>
      </c>
      <c r="K165" s="27" t="s">
        <v>52</v>
      </c>
      <c r="L165" s="29"/>
      <c r="M165" s="30"/>
      <c r="N165" s="25" t="str">
        <f t="shared" si="2"/>
        <v xml:space="preserve"> 내부망^TB_SYS_INTR_NETWORK^ 수정일시^MOD_DTM^^VARCHAR2^14^Y^</v>
      </c>
      <c r="O165" s="21" t="str">
        <f>IF(ISNA(VLOOKUP(N165,DB데이터!$N:$N,1,FALSE)), "에러", "")</f>
        <v>에러</v>
      </c>
      <c r="P165" s="57" t="str">
        <f>IF(O165="에러",$N165&amp;CHAR(10)&amp;VLOOKUP(CONCATENATE(D165,".",F165),DB데이터!$M:$N,2,FALSE),"")</f>
        <v xml:space="preserve"> 내부망^TB_SYS_INTR_NETWORK^ 수정일시^MOD_DTM^^VARCHAR2^14^Y^
내부망^TB_SYS_INTR_NETWORK^수정일시^MOD_DTM^^VARCHAR2^14^Y^</v>
      </c>
    </row>
    <row r="166" spans="1:16" x14ac:dyDescent="0.25">
      <c r="A166" s="39">
        <v>159</v>
      </c>
      <c r="B166" s="27" t="s">
        <v>669</v>
      </c>
      <c r="C166" s="27" t="s">
        <v>3633</v>
      </c>
      <c r="D166" s="27" t="s">
        <v>161</v>
      </c>
      <c r="E166" s="27" t="s">
        <v>3521</v>
      </c>
      <c r="F166" s="27" t="s">
        <v>60</v>
      </c>
      <c r="G166" s="27"/>
      <c r="H166" s="27"/>
      <c r="I166" s="27" t="s">
        <v>37</v>
      </c>
      <c r="J166" s="28">
        <v>32</v>
      </c>
      <c r="K166" s="27" t="s">
        <v>52</v>
      </c>
      <c r="L166" s="27"/>
      <c r="M166" s="30"/>
      <c r="N166" s="25" t="str">
        <f t="shared" si="2"/>
        <v xml:space="preserve"> 내부망^TB_SYS_INTR_NETWORK^ 수정자ID^MODR_ID^^VARCHAR2^32^Y^</v>
      </c>
      <c r="O166" s="21" t="str">
        <f>IF(ISNA(VLOOKUP(N166,DB데이터!$N:$N,1,FALSE)), "에러", "")</f>
        <v>에러</v>
      </c>
      <c r="P166" s="57" t="str">
        <f>IF(O166="에러",$N166&amp;CHAR(10)&amp;VLOOKUP(CONCATENATE(D166,".",F166),DB데이터!$M:$N,2,FALSE),"")</f>
        <v xml:space="preserve"> 내부망^TB_SYS_INTR_NETWORK^ 수정자ID^MODR_ID^^VARCHAR2^32^Y^
내부망^TB_SYS_INTR_NETWORK^수정자ID^MODR_ID^^VARCHAR2^32^Y^</v>
      </c>
    </row>
    <row r="167" spans="1:16" x14ac:dyDescent="0.25">
      <c r="A167" s="39">
        <v>160</v>
      </c>
      <c r="B167" s="27" t="s">
        <v>669</v>
      </c>
      <c r="C167" s="27" t="s">
        <v>3638</v>
      </c>
      <c r="D167" s="27" t="s">
        <v>170</v>
      </c>
      <c r="E167" s="27" t="s">
        <v>3551</v>
      </c>
      <c r="F167" s="27" t="s">
        <v>1835</v>
      </c>
      <c r="G167" s="27"/>
      <c r="H167" s="27"/>
      <c r="I167" s="27" t="s">
        <v>37</v>
      </c>
      <c r="J167" s="28">
        <v>10</v>
      </c>
      <c r="K167" s="27" t="s">
        <v>52</v>
      </c>
      <c r="L167" s="27"/>
      <c r="M167" s="30"/>
      <c r="N167" s="25" t="str">
        <f t="shared" si="2"/>
        <v xml:space="preserve"> 메뉴^TB_SYS_MENU^ 메뉴코드^MENU_CD^^VARCHAR2^10^Y^</v>
      </c>
      <c r="O167" s="21" t="str">
        <f>IF(ISNA(VLOOKUP(N167,DB데이터!$N:$N,1,FALSE)), "에러", "")</f>
        <v>에러</v>
      </c>
      <c r="P167" s="57" t="str">
        <f>IF(O167="에러",$N167&amp;CHAR(10)&amp;VLOOKUP(CONCATENATE(D167,".",F167),DB데이터!$M:$N,2,FALSE),"")</f>
        <v xml:space="preserve"> 메뉴^TB_SYS_MENU^ 메뉴코드^MENU_CD^^VARCHAR2^10^Y^
메뉴^TB_SYS_MENU^메뉴코드^MENU_CD^Y^VARCHAR2^10^Y^</v>
      </c>
    </row>
    <row r="168" spans="1:16" x14ac:dyDescent="0.25">
      <c r="A168" s="39">
        <v>161</v>
      </c>
      <c r="B168" s="27" t="s">
        <v>669</v>
      </c>
      <c r="C168" s="27" t="s">
        <v>3638</v>
      </c>
      <c r="D168" s="27" t="s">
        <v>170</v>
      </c>
      <c r="E168" s="27" t="s">
        <v>3639</v>
      </c>
      <c r="F168" s="27" t="s">
        <v>1862</v>
      </c>
      <c r="G168" s="27"/>
      <c r="H168" s="27"/>
      <c r="I168" s="27" t="s">
        <v>37</v>
      </c>
      <c r="J168" s="28">
        <v>10</v>
      </c>
      <c r="K168" s="27" t="s">
        <v>52</v>
      </c>
      <c r="L168" s="27"/>
      <c r="M168" s="30"/>
      <c r="N168" s="25" t="str">
        <f t="shared" si="2"/>
        <v xml:space="preserve"> 메뉴^TB_SYS_MENU^ 메뉴분류코드^MENU_CLS_CD^^VARCHAR2^10^Y^</v>
      </c>
      <c r="O168" s="21" t="str">
        <f>IF(ISNA(VLOOKUP(N168,DB데이터!$N:$N,1,FALSE)), "에러", "")</f>
        <v>에러</v>
      </c>
      <c r="P168" s="57" t="str">
        <f>IF(O168="에러",$N168&amp;CHAR(10)&amp;VLOOKUP(CONCATENATE(D168,".",F168),DB데이터!$M:$N,2,FALSE),"")</f>
        <v xml:space="preserve"> 메뉴^TB_SYS_MENU^ 메뉴분류코드^MENU_CLS_CD^^VARCHAR2^10^Y^
메뉴^TB_SYS_MENU^메뉴분류코드^MENU_CLS_CD^^VARCHAR2^10^Y^</v>
      </c>
    </row>
    <row r="169" spans="1:16" x14ac:dyDescent="0.25">
      <c r="A169" s="39">
        <v>162</v>
      </c>
      <c r="B169" s="27" t="s">
        <v>669</v>
      </c>
      <c r="C169" s="27" t="s">
        <v>3638</v>
      </c>
      <c r="D169" s="27" t="s">
        <v>170</v>
      </c>
      <c r="E169" s="27" t="s">
        <v>3645</v>
      </c>
      <c r="F169" s="27" t="s">
        <v>1864</v>
      </c>
      <c r="G169" s="27"/>
      <c r="H169" s="27"/>
      <c r="I169" s="27" t="s">
        <v>37</v>
      </c>
      <c r="J169" s="28">
        <v>11</v>
      </c>
      <c r="K169" s="27" t="s">
        <v>52</v>
      </c>
      <c r="L169" s="27"/>
      <c r="M169" s="30"/>
      <c r="N169" s="25" t="str">
        <f t="shared" ref="N169:N212" si="3">SUBSTITUTE(CONCATENATE(C169,"^",D169,"^",E169,"^",F169,"^",G169,"^",I169,"^",J169,"^",K169,"^",L169),"~","-")</f>
        <v xml:space="preserve"> 메뉴^TB_SYS_MENU^ 프로그램코드^PROG_CD^^VARCHAR2^11^Y^</v>
      </c>
      <c r="O169" s="21" t="str">
        <f>IF(ISNA(VLOOKUP(N169,DB데이터!$N:$N,1,FALSE)), "에러", "")</f>
        <v>에러</v>
      </c>
      <c r="P169" s="57" t="str">
        <f>IF(O169="에러",$N169&amp;CHAR(10)&amp;VLOOKUP(CONCATENATE(D169,".",F169),DB데이터!$M:$N,2,FALSE),"")</f>
        <v xml:space="preserve"> 메뉴^TB_SYS_MENU^ 프로그램코드^PROG_CD^^VARCHAR2^11^Y^
메뉴^TB_SYS_MENU^프로그램코드^PROG_CD^^VARCHAR2^11^Y^</v>
      </c>
    </row>
    <row r="170" spans="1:16" x14ac:dyDescent="0.25">
      <c r="A170" s="39">
        <v>163</v>
      </c>
      <c r="B170" s="27" t="s">
        <v>669</v>
      </c>
      <c r="C170" s="27" t="s">
        <v>3638</v>
      </c>
      <c r="D170" s="27" t="s">
        <v>170</v>
      </c>
      <c r="E170" s="27" t="s">
        <v>3641</v>
      </c>
      <c r="F170" s="27" t="s">
        <v>1866</v>
      </c>
      <c r="G170" s="27"/>
      <c r="H170" s="27"/>
      <c r="I170" s="27" t="s">
        <v>37</v>
      </c>
      <c r="J170" s="28">
        <v>300</v>
      </c>
      <c r="K170" s="27" t="s">
        <v>5347</v>
      </c>
      <c r="L170" s="27"/>
      <c r="M170" s="30"/>
      <c r="N170" s="25" t="str">
        <f t="shared" si="3"/>
        <v xml:space="preserve"> 메뉴^TB_SYS_MENU^ 메뉴한글명^MENU_KN^^VARCHAR2^300^N^</v>
      </c>
      <c r="O170" s="21" t="str">
        <f>IF(ISNA(VLOOKUP(N170,DB데이터!$N:$N,1,FALSE)), "에러", "")</f>
        <v>에러</v>
      </c>
      <c r="P170" s="57" t="str">
        <f>IF(O170="에러",$N170&amp;CHAR(10)&amp;VLOOKUP(CONCATENATE(D170,".",F170),DB데이터!$M:$N,2,FALSE),"")</f>
        <v xml:space="preserve"> 메뉴^TB_SYS_MENU^ 메뉴한글명^MENU_KN^^VARCHAR2^300^N^
메뉴^TB_SYS_MENU^메뉴한글명^MENU_KN^^VARCHAR2^300^^</v>
      </c>
    </row>
    <row r="171" spans="1:16" x14ac:dyDescent="0.25">
      <c r="A171" s="39">
        <v>164</v>
      </c>
      <c r="B171" s="27" t="s">
        <v>669</v>
      </c>
      <c r="C171" s="27" t="s">
        <v>3638</v>
      </c>
      <c r="D171" s="27" t="s">
        <v>170</v>
      </c>
      <c r="E171" s="27" t="s">
        <v>3640</v>
      </c>
      <c r="F171" s="27" t="s">
        <v>1868</v>
      </c>
      <c r="G171" s="27"/>
      <c r="H171" s="27"/>
      <c r="I171" s="27" t="s">
        <v>37</v>
      </c>
      <c r="J171" s="28">
        <v>300</v>
      </c>
      <c r="K171" s="27" t="s">
        <v>5347</v>
      </c>
      <c r="L171" s="27"/>
      <c r="M171" s="30"/>
      <c r="N171" s="25" t="str">
        <f t="shared" si="3"/>
        <v xml:space="preserve"> 메뉴^TB_SYS_MENU^ 메뉴영어명^MENU_EN^^VARCHAR2^300^N^</v>
      </c>
      <c r="O171" s="21" t="str">
        <f>IF(ISNA(VLOOKUP(N171,DB데이터!$N:$N,1,FALSE)), "에러", "")</f>
        <v>에러</v>
      </c>
      <c r="P171" s="57" t="str">
        <f>IF(O171="에러",$N171&amp;CHAR(10)&amp;VLOOKUP(CONCATENATE(D171,".",F171),DB데이터!$M:$N,2,FALSE),"")</f>
        <v xml:space="preserve"> 메뉴^TB_SYS_MENU^ 메뉴영어명^MENU_EN^^VARCHAR2^300^N^
메뉴^TB_SYS_MENU^메뉴영어명^MENU_EN^^VARCHAR2^300^^</v>
      </c>
    </row>
    <row r="172" spans="1:16" x14ac:dyDescent="0.25">
      <c r="A172" s="39">
        <v>165</v>
      </c>
      <c r="B172" s="27" t="s">
        <v>669</v>
      </c>
      <c r="C172" s="27" t="s">
        <v>3638</v>
      </c>
      <c r="D172" s="27" t="s">
        <v>170</v>
      </c>
      <c r="E172" s="27" t="s">
        <v>3642</v>
      </c>
      <c r="F172" s="27" t="s">
        <v>1870</v>
      </c>
      <c r="G172" s="27"/>
      <c r="H172" s="27"/>
      <c r="I172" s="27" t="s">
        <v>37</v>
      </c>
      <c r="J172" s="28">
        <v>300</v>
      </c>
      <c r="K172" s="27" t="s">
        <v>5347</v>
      </c>
      <c r="L172" s="27"/>
      <c r="M172" s="30"/>
      <c r="N172" s="25" t="str">
        <f t="shared" si="3"/>
        <v xml:space="preserve"> 메뉴^TB_SYS_MENU^ 메뉴현지명^MENU_GN^^VARCHAR2^300^N^</v>
      </c>
      <c r="O172" s="21" t="str">
        <f>IF(ISNA(VLOOKUP(N172,DB데이터!$N:$N,1,FALSE)), "에러", "")</f>
        <v>에러</v>
      </c>
      <c r="P172" s="57" t="str">
        <f>IF(O172="에러",$N172&amp;CHAR(10)&amp;VLOOKUP(CONCATENATE(D172,".",F172),DB데이터!$M:$N,2,FALSE),"")</f>
        <v xml:space="preserve"> 메뉴^TB_SYS_MENU^ 메뉴현지명^MENU_GN^^VARCHAR2^300^N^
메뉴^TB_SYS_MENU^메뉴현지명^MENU_GN^^VARCHAR2^300^^</v>
      </c>
    </row>
    <row r="173" spans="1:16" x14ac:dyDescent="0.25">
      <c r="A173" s="39">
        <v>166</v>
      </c>
      <c r="B173" s="27" t="s">
        <v>669</v>
      </c>
      <c r="C173" s="27" t="s">
        <v>3638</v>
      </c>
      <c r="D173" s="27" t="s">
        <v>170</v>
      </c>
      <c r="E173" s="27" t="s">
        <v>3644</v>
      </c>
      <c r="F173" s="27" t="s">
        <v>1872</v>
      </c>
      <c r="G173" s="27"/>
      <c r="H173" s="27"/>
      <c r="I173" s="27" t="s">
        <v>37</v>
      </c>
      <c r="J173" s="28">
        <v>300</v>
      </c>
      <c r="K173" s="27" t="s">
        <v>5347</v>
      </c>
      <c r="L173" s="27"/>
      <c r="M173" s="30"/>
      <c r="N173" s="25" t="str">
        <f t="shared" si="3"/>
        <v xml:space="preserve"> 메뉴^TB_SYS_MENU^ 파라미터값^PARAM_VAL^^VARCHAR2^300^N^</v>
      </c>
      <c r="O173" s="21" t="str">
        <f>IF(ISNA(VLOOKUP(N173,DB데이터!$N:$N,1,FALSE)), "에러", "")</f>
        <v>에러</v>
      </c>
      <c r="P173" s="57" t="str">
        <f>IF(O173="에러",$N173&amp;CHAR(10)&amp;VLOOKUP(CONCATENATE(D173,".",F173),DB데이터!$M:$N,2,FALSE),"")</f>
        <v xml:space="preserve"> 메뉴^TB_SYS_MENU^ 파라미터값^PARAM_VAL^^VARCHAR2^300^N^
메뉴^TB_SYS_MENU^파라미터값^PARAM_VAL^^VARCHAR2^300^^</v>
      </c>
    </row>
    <row r="174" spans="1:16" x14ac:dyDescent="0.25">
      <c r="A174" s="39">
        <v>167</v>
      </c>
      <c r="B174" s="27" t="s">
        <v>669</v>
      </c>
      <c r="C174" s="27" t="s">
        <v>3638</v>
      </c>
      <c r="D174" s="27" t="s">
        <v>170</v>
      </c>
      <c r="E174" s="27" t="s">
        <v>3586</v>
      </c>
      <c r="F174" s="27" t="s">
        <v>1556</v>
      </c>
      <c r="G174" s="27"/>
      <c r="H174" s="27"/>
      <c r="I174" s="27" t="s">
        <v>110</v>
      </c>
      <c r="J174" s="28">
        <v>22</v>
      </c>
      <c r="K174" s="27" t="s">
        <v>52</v>
      </c>
      <c r="L174" s="27">
        <v>1</v>
      </c>
      <c r="M174" s="30"/>
      <c r="N174" s="25" t="str">
        <f t="shared" si="3"/>
        <v xml:space="preserve"> 메뉴^TB_SYS_MENU^ 정렬번호^SORT_NO^^NUMBER^22^Y^1</v>
      </c>
      <c r="O174" s="21" t="str">
        <f>IF(ISNA(VLOOKUP(N174,DB데이터!$N:$N,1,FALSE)), "에러", "")</f>
        <v>에러</v>
      </c>
      <c r="P174" s="57" t="str">
        <f>IF(O174="에러",$N174&amp;CHAR(10)&amp;VLOOKUP(CONCATENATE(D174,".",F174),DB데이터!$M:$N,2,FALSE),"")</f>
        <v xml:space="preserve"> 메뉴^TB_SYS_MENU^ 정렬번호^SORT_NO^^NUMBER^22^Y^1
메뉴^TB_SYS_MENU^정렬번호^SORT_NO^^NUMBER^3^Y^1</v>
      </c>
    </row>
    <row r="175" spans="1:16" x14ac:dyDescent="0.25">
      <c r="A175" s="39">
        <v>168</v>
      </c>
      <c r="B175" s="27" t="s">
        <v>669</v>
      </c>
      <c r="C175" s="27" t="s">
        <v>3638</v>
      </c>
      <c r="D175" s="27" t="s">
        <v>170</v>
      </c>
      <c r="E175" s="27" t="s">
        <v>3516</v>
      </c>
      <c r="F175" s="27" t="s">
        <v>51</v>
      </c>
      <c r="G175" s="27"/>
      <c r="H175" s="27"/>
      <c r="I175" s="27" t="s">
        <v>37</v>
      </c>
      <c r="J175" s="28">
        <v>1</v>
      </c>
      <c r="K175" s="27" t="s">
        <v>52</v>
      </c>
      <c r="L175" s="27" t="s">
        <v>1276</v>
      </c>
      <c r="M175" s="30"/>
      <c r="N175" s="25" t="str">
        <f t="shared" si="3"/>
        <v xml:space="preserve"> 메뉴^TB_SYS_MENU^ 사용여부^USE_YN^^VARCHAR2^1^Y^'Y' </v>
      </c>
      <c r="O175" s="21" t="str">
        <f>IF(ISNA(VLOOKUP(N175,DB데이터!$N:$N,1,FALSE)), "에러", "")</f>
        <v>에러</v>
      </c>
      <c r="P175" s="57" t="str">
        <f>IF(O175="에러",$N175&amp;CHAR(10)&amp;VLOOKUP(CONCATENATE(D175,".",F175),DB데이터!$M:$N,2,FALSE),"")</f>
        <v xml:space="preserve"> 메뉴^TB_SYS_MENU^ 사용여부^USE_YN^^VARCHAR2^1^Y^'Y' 
메뉴^TB_SYS_MENU^사용여부^USE_YN^^VARCHAR2^1^Y^'Y'</v>
      </c>
    </row>
    <row r="176" spans="1:16" x14ac:dyDescent="0.25">
      <c r="A176" s="39">
        <v>169</v>
      </c>
      <c r="B176" s="27" t="s">
        <v>669</v>
      </c>
      <c r="C176" s="27" t="s">
        <v>3638</v>
      </c>
      <c r="D176" s="27" t="s">
        <v>170</v>
      </c>
      <c r="E176" s="27" t="s">
        <v>3643</v>
      </c>
      <c r="F176" s="27" t="s">
        <v>1874</v>
      </c>
      <c r="G176" s="27"/>
      <c r="H176" s="27"/>
      <c r="I176" s="27" t="s">
        <v>37</v>
      </c>
      <c r="J176" s="28">
        <v>1</v>
      </c>
      <c r="K176" s="27" t="s">
        <v>52</v>
      </c>
      <c r="L176" s="27" t="s">
        <v>1496</v>
      </c>
      <c r="M176" s="30"/>
      <c r="N176" s="25" t="str">
        <f t="shared" si="3"/>
        <v xml:space="preserve"> 메뉴^TB_SYS_MENU^ 외부접속여부^EXTR_CONN_YN^^VARCHAR2^1^Y^'N' </v>
      </c>
      <c r="O176" s="21" t="str">
        <f>IF(ISNA(VLOOKUP(N176,DB데이터!$N:$N,1,FALSE)), "에러", "")</f>
        <v>에러</v>
      </c>
      <c r="P176" s="57" t="str">
        <f>IF(O176="에러",$N176&amp;CHAR(10)&amp;VLOOKUP(CONCATENATE(D176,".",F176),DB데이터!$M:$N,2,FALSE),"")</f>
        <v xml:space="preserve"> 메뉴^TB_SYS_MENU^ 외부접속여부^EXTR_CONN_YN^^VARCHAR2^1^Y^'N' 
메뉴^TB_SYS_MENU^외부접속여부^EXTR_CONN_YN^^VARCHAR2^1^Y^'N'</v>
      </c>
    </row>
    <row r="177" spans="1:16" x14ac:dyDescent="0.25">
      <c r="A177" s="39">
        <v>170</v>
      </c>
      <c r="B177" s="27" t="s">
        <v>669</v>
      </c>
      <c r="C177" s="27" t="s">
        <v>3638</v>
      </c>
      <c r="D177" s="27" t="s">
        <v>170</v>
      </c>
      <c r="E177" s="27" t="s">
        <v>3517</v>
      </c>
      <c r="F177" s="27" t="s">
        <v>62</v>
      </c>
      <c r="G177" s="27"/>
      <c r="H177" s="27"/>
      <c r="I177" s="27" t="s">
        <v>37</v>
      </c>
      <c r="J177" s="28">
        <v>2000</v>
      </c>
      <c r="K177" s="27" t="s">
        <v>5347</v>
      </c>
      <c r="L177" s="27"/>
      <c r="M177" s="30"/>
      <c r="N177" s="25" t="str">
        <f t="shared" si="3"/>
        <v xml:space="preserve"> 메뉴^TB_SYS_MENU^ 비고^REMARK^^VARCHAR2^2000^N^</v>
      </c>
      <c r="O177" s="21" t="str">
        <f>IF(ISNA(VLOOKUP(N177,DB데이터!$N:$N,1,FALSE)), "에러", "")</f>
        <v>에러</v>
      </c>
      <c r="P177" s="57" t="str">
        <f>IF(O177="에러",$N177&amp;CHAR(10)&amp;VLOOKUP(CONCATENATE(D177,".",F177),DB데이터!$M:$N,2,FALSE),"")</f>
        <v xml:space="preserve"> 메뉴^TB_SYS_MENU^ 비고^REMARK^^VARCHAR2^2000^N^
메뉴^TB_SYS_MENU^비고^REMARK^^VARCHAR2^2000^^</v>
      </c>
    </row>
    <row r="178" spans="1:16" x14ac:dyDescent="0.25">
      <c r="A178" s="39">
        <v>171</v>
      </c>
      <c r="B178" s="27" t="s">
        <v>669</v>
      </c>
      <c r="C178" s="27" t="s">
        <v>3638</v>
      </c>
      <c r="D178" s="27" t="s">
        <v>170</v>
      </c>
      <c r="E178" s="27" t="s">
        <v>3518</v>
      </c>
      <c r="F178" s="27" t="s">
        <v>54</v>
      </c>
      <c r="G178" s="27"/>
      <c r="H178" s="27"/>
      <c r="I178" s="27" t="s">
        <v>37</v>
      </c>
      <c r="J178" s="28">
        <v>14</v>
      </c>
      <c r="K178" s="27" t="s">
        <v>52</v>
      </c>
      <c r="L178" s="27"/>
      <c r="M178" s="30"/>
      <c r="N178" s="25" t="str">
        <f t="shared" si="3"/>
        <v xml:space="preserve"> 메뉴^TB_SYS_MENU^ 등록일시^REG_DTM^^VARCHAR2^14^Y^</v>
      </c>
      <c r="O178" s="21" t="str">
        <f>IF(ISNA(VLOOKUP(N178,DB데이터!$N:$N,1,FALSE)), "에러", "")</f>
        <v>에러</v>
      </c>
      <c r="P178" s="57" t="str">
        <f>IF(O178="에러",$N178&amp;CHAR(10)&amp;VLOOKUP(CONCATENATE(D178,".",F178),DB데이터!$M:$N,2,FALSE),"")</f>
        <v xml:space="preserve"> 메뉴^TB_SYS_MENU^ 등록일시^REG_DTM^^VARCHAR2^14^Y^
메뉴^TB_SYS_MENU^등록일시^REG_DTM^^VARCHAR2^14^Y^</v>
      </c>
    </row>
    <row r="179" spans="1:16" x14ac:dyDescent="0.25">
      <c r="A179" s="39">
        <v>172</v>
      </c>
      <c r="B179" s="27" t="s">
        <v>669</v>
      </c>
      <c r="C179" s="27" t="s">
        <v>3638</v>
      </c>
      <c r="D179" s="27" t="s">
        <v>170</v>
      </c>
      <c r="E179" s="27" t="s">
        <v>3519</v>
      </c>
      <c r="F179" s="27" t="s">
        <v>56</v>
      </c>
      <c r="G179" s="27"/>
      <c r="H179" s="27"/>
      <c r="I179" s="27" t="s">
        <v>37</v>
      </c>
      <c r="J179" s="28">
        <v>32</v>
      </c>
      <c r="K179" s="27" t="s">
        <v>52</v>
      </c>
      <c r="L179" s="29"/>
      <c r="M179" s="30"/>
      <c r="N179" s="25" t="str">
        <f t="shared" si="3"/>
        <v xml:space="preserve"> 메뉴^TB_SYS_MENU^ 등록자ID^REGR_ID^^VARCHAR2^32^Y^</v>
      </c>
      <c r="O179" s="21" t="str">
        <f>IF(ISNA(VLOOKUP(N179,DB데이터!$N:$N,1,FALSE)), "에러", "")</f>
        <v>에러</v>
      </c>
      <c r="P179" s="57" t="str">
        <f>IF(O179="에러",$N179&amp;CHAR(10)&amp;VLOOKUP(CONCATENATE(D179,".",F179),DB데이터!$M:$N,2,FALSE),"")</f>
        <v xml:space="preserve"> 메뉴^TB_SYS_MENU^ 등록자ID^REGR_ID^^VARCHAR2^32^Y^
메뉴^TB_SYS_MENU^등록자ID^REGR_ID^^VARCHAR2^32^Y^</v>
      </c>
    </row>
    <row r="180" spans="1:16" x14ac:dyDescent="0.25">
      <c r="A180" s="39">
        <v>173</v>
      </c>
      <c r="B180" s="27" t="s">
        <v>669</v>
      </c>
      <c r="C180" s="27" t="s">
        <v>3638</v>
      </c>
      <c r="D180" s="27" t="s">
        <v>170</v>
      </c>
      <c r="E180" s="27" t="s">
        <v>3520</v>
      </c>
      <c r="F180" s="27" t="s">
        <v>58</v>
      </c>
      <c r="G180" s="27"/>
      <c r="H180" s="27"/>
      <c r="I180" s="27" t="s">
        <v>37</v>
      </c>
      <c r="J180" s="28">
        <v>14</v>
      </c>
      <c r="K180" s="27" t="s">
        <v>52</v>
      </c>
      <c r="L180" s="29"/>
      <c r="M180" s="30"/>
      <c r="N180" s="25" t="str">
        <f t="shared" si="3"/>
        <v xml:space="preserve"> 메뉴^TB_SYS_MENU^ 수정일시^MOD_DTM^^VARCHAR2^14^Y^</v>
      </c>
      <c r="O180" s="21" t="str">
        <f>IF(ISNA(VLOOKUP(N180,DB데이터!$N:$N,1,FALSE)), "에러", "")</f>
        <v>에러</v>
      </c>
      <c r="P180" s="57" t="str">
        <f>IF(O180="에러",$N180&amp;CHAR(10)&amp;VLOOKUP(CONCATENATE(D180,".",F180),DB데이터!$M:$N,2,FALSE),"")</f>
        <v xml:space="preserve"> 메뉴^TB_SYS_MENU^ 수정일시^MOD_DTM^^VARCHAR2^14^Y^
메뉴^TB_SYS_MENU^수정일시^MOD_DTM^^VARCHAR2^14^Y^</v>
      </c>
    </row>
    <row r="181" spans="1:16" x14ac:dyDescent="0.25">
      <c r="A181" s="39">
        <v>174</v>
      </c>
      <c r="B181" s="27" t="s">
        <v>669</v>
      </c>
      <c r="C181" s="27" t="s">
        <v>3638</v>
      </c>
      <c r="D181" s="27" t="s">
        <v>170</v>
      </c>
      <c r="E181" s="27" t="s">
        <v>3521</v>
      </c>
      <c r="F181" s="27" t="s">
        <v>60</v>
      </c>
      <c r="G181" s="27"/>
      <c r="H181" s="27"/>
      <c r="I181" s="27" t="s">
        <v>37</v>
      </c>
      <c r="J181" s="28">
        <v>32</v>
      </c>
      <c r="K181" s="27" t="s">
        <v>52</v>
      </c>
      <c r="L181" s="29"/>
      <c r="M181" s="30"/>
      <c r="N181" s="25" t="str">
        <f t="shared" si="3"/>
        <v xml:space="preserve"> 메뉴^TB_SYS_MENU^ 수정자ID^MODR_ID^^VARCHAR2^32^Y^</v>
      </c>
      <c r="O181" s="21" t="str">
        <f>IF(ISNA(VLOOKUP(N181,DB데이터!$N:$N,1,FALSE)), "에러", "")</f>
        <v>에러</v>
      </c>
      <c r="P181" s="57" t="str">
        <f>IF(O181="에러",$N181&amp;CHAR(10)&amp;VLOOKUP(CONCATENATE(D181,".",F181),DB데이터!$M:$N,2,FALSE),"")</f>
        <v xml:space="preserve"> 메뉴^TB_SYS_MENU^ 수정자ID^MODR_ID^^VARCHAR2^32^Y^
메뉴^TB_SYS_MENU^수정자ID^MODR_ID^^VARCHAR2^32^Y^</v>
      </c>
    </row>
    <row r="182" spans="1:16" x14ac:dyDescent="0.25">
      <c r="A182" s="39">
        <v>175</v>
      </c>
      <c r="B182" s="27" t="s">
        <v>669</v>
      </c>
      <c r="C182" s="27" t="s">
        <v>3646</v>
      </c>
      <c r="D182" s="27" t="s">
        <v>168</v>
      </c>
      <c r="E182" s="27" t="s">
        <v>3639</v>
      </c>
      <c r="F182" s="27" t="s">
        <v>1862</v>
      </c>
      <c r="G182" s="27"/>
      <c r="H182" s="27"/>
      <c r="I182" s="27" t="s">
        <v>37</v>
      </c>
      <c r="J182" s="28">
        <v>10</v>
      </c>
      <c r="K182" s="27" t="s">
        <v>52</v>
      </c>
      <c r="L182" s="27"/>
      <c r="M182" s="30"/>
      <c r="N182" s="25" t="str">
        <f t="shared" si="3"/>
        <v xml:space="preserve"> 메뉴분류^TB_SYS_MENU_CLS^ 메뉴분류코드^MENU_CLS_CD^^VARCHAR2^10^Y^</v>
      </c>
      <c r="O182" s="21" t="str">
        <f>IF(ISNA(VLOOKUP(N182,DB데이터!$N:$N,1,FALSE)), "에러", "")</f>
        <v>에러</v>
      </c>
      <c r="P182" s="57" t="str">
        <f>IF(O182="에러",$N182&amp;CHAR(10)&amp;VLOOKUP(CONCATENATE(D182,".",F182),DB데이터!$M:$N,2,FALSE),"")</f>
        <v xml:space="preserve"> 메뉴분류^TB_SYS_MENU_CLS^ 메뉴분류코드^MENU_CLS_CD^^VARCHAR2^10^Y^
메뉴분류^TB_SYS_MENU_CLS^메뉴분류코드^MENU_CLS_CD^Y^VARCHAR2^10^Y^</v>
      </c>
    </row>
    <row r="183" spans="1:16" x14ac:dyDescent="0.25">
      <c r="A183" s="39">
        <v>176</v>
      </c>
      <c r="B183" s="27" t="s">
        <v>669</v>
      </c>
      <c r="C183" s="27" t="s">
        <v>3646</v>
      </c>
      <c r="D183" s="27" t="s">
        <v>168</v>
      </c>
      <c r="E183" s="27" t="s">
        <v>3648</v>
      </c>
      <c r="F183" s="27" t="s">
        <v>1877</v>
      </c>
      <c r="G183" s="27"/>
      <c r="H183" s="27"/>
      <c r="I183" s="27" t="s">
        <v>37</v>
      </c>
      <c r="J183" s="28">
        <v>300</v>
      </c>
      <c r="K183" s="27" t="s">
        <v>52</v>
      </c>
      <c r="L183" s="27"/>
      <c r="M183" s="30"/>
      <c r="N183" s="25" t="str">
        <f t="shared" si="3"/>
        <v xml:space="preserve"> 메뉴분류^TB_SYS_MENU_CLS^ 메뉴분류한글명^MENU_CLS_KN^^VARCHAR2^300^Y^</v>
      </c>
      <c r="O183" s="21" t="str">
        <f>IF(ISNA(VLOOKUP(N183,DB데이터!$N:$N,1,FALSE)), "에러", "")</f>
        <v>에러</v>
      </c>
      <c r="P183" s="57" t="str">
        <f>IF(O183="에러",$N183&amp;CHAR(10)&amp;VLOOKUP(CONCATENATE(D183,".",F183),DB데이터!$M:$N,2,FALSE),"")</f>
        <v xml:space="preserve"> 메뉴분류^TB_SYS_MENU_CLS^ 메뉴분류한글명^MENU_CLS_KN^^VARCHAR2^300^Y^
메뉴분류^TB_SYS_MENU_CLS^메뉴분류한글명^MENU_CLS_KN^^VARCHAR2^300^Y^</v>
      </c>
    </row>
    <row r="184" spans="1:16" x14ac:dyDescent="0.25">
      <c r="A184" s="39">
        <v>177</v>
      </c>
      <c r="B184" s="27" t="s">
        <v>669</v>
      </c>
      <c r="C184" s="27" t="s">
        <v>3646</v>
      </c>
      <c r="D184" s="27" t="s">
        <v>168</v>
      </c>
      <c r="E184" s="27" t="s">
        <v>3647</v>
      </c>
      <c r="F184" s="27" t="s">
        <v>1879</v>
      </c>
      <c r="G184" s="27"/>
      <c r="H184" s="27"/>
      <c r="I184" s="27" t="s">
        <v>37</v>
      </c>
      <c r="J184" s="28">
        <v>300</v>
      </c>
      <c r="K184" s="27" t="s">
        <v>5347</v>
      </c>
      <c r="L184" s="27"/>
      <c r="M184" s="30"/>
      <c r="N184" s="25" t="str">
        <f t="shared" si="3"/>
        <v xml:space="preserve"> 메뉴분류^TB_SYS_MENU_CLS^ 메뉴분류영어명^MENU_CLS_EN^^VARCHAR2^300^N^</v>
      </c>
      <c r="O184" s="21" t="str">
        <f>IF(ISNA(VLOOKUP(N184,DB데이터!$N:$N,1,FALSE)), "에러", "")</f>
        <v>에러</v>
      </c>
      <c r="P184" s="57" t="str">
        <f>IF(O184="에러",$N184&amp;CHAR(10)&amp;VLOOKUP(CONCATENATE(D184,".",F184),DB데이터!$M:$N,2,FALSE),"")</f>
        <v xml:space="preserve"> 메뉴분류^TB_SYS_MENU_CLS^ 메뉴분류영어명^MENU_CLS_EN^^VARCHAR2^300^N^
메뉴분류^TB_SYS_MENU_CLS^메뉴분류영어명^MENU_CLS_EN^^VARCHAR2^300^^</v>
      </c>
    </row>
    <row r="185" spans="1:16" x14ac:dyDescent="0.25">
      <c r="A185" s="39">
        <v>178</v>
      </c>
      <c r="B185" s="27" t="s">
        <v>669</v>
      </c>
      <c r="C185" s="27" t="s">
        <v>3646</v>
      </c>
      <c r="D185" s="27" t="s">
        <v>168</v>
      </c>
      <c r="E185" s="27" t="s">
        <v>3649</v>
      </c>
      <c r="F185" s="27" t="s">
        <v>1881</v>
      </c>
      <c r="G185" s="27"/>
      <c r="H185" s="27"/>
      <c r="I185" s="27" t="s">
        <v>37</v>
      </c>
      <c r="J185" s="28">
        <v>300</v>
      </c>
      <c r="K185" s="27" t="s">
        <v>5347</v>
      </c>
      <c r="L185" s="27"/>
      <c r="M185" s="30"/>
      <c r="N185" s="25" t="str">
        <f t="shared" si="3"/>
        <v xml:space="preserve"> 메뉴분류^TB_SYS_MENU_CLS^ 메뉴분류현지명^MENU_CLS_GN^^VARCHAR2^300^N^</v>
      </c>
      <c r="O185" s="21" t="str">
        <f>IF(ISNA(VLOOKUP(N185,DB데이터!$N:$N,1,FALSE)), "에러", "")</f>
        <v>에러</v>
      </c>
      <c r="P185" s="57" t="str">
        <f>IF(O185="에러",$N185&amp;CHAR(10)&amp;VLOOKUP(CONCATENATE(D185,".",F185),DB데이터!$M:$N,2,FALSE),"")</f>
        <v xml:space="preserve"> 메뉴분류^TB_SYS_MENU_CLS^ 메뉴분류현지명^MENU_CLS_GN^^VARCHAR2^300^N^
메뉴분류^TB_SYS_MENU_CLS^메뉴분류현지명^MENU_CLS_GN^^VARCHAR2^300^^</v>
      </c>
    </row>
    <row r="186" spans="1:16" x14ac:dyDescent="0.25">
      <c r="A186" s="39">
        <v>179</v>
      </c>
      <c r="B186" s="27" t="s">
        <v>669</v>
      </c>
      <c r="C186" s="27" t="s">
        <v>3646</v>
      </c>
      <c r="D186" s="27" t="s">
        <v>168</v>
      </c>
      <c r="E186" s="27" t="s">
        <v>3650</v>
      </c>
      <c r="F186" s="27" t="s">
        <v>1883</v>
      </c>
      <c r="G186" s="27"/>
      <c r="H186" s="27"/>
      <c r="I186" s="27" t="s">
        <v>37</v>
      </c>
      <c r="J186" s="28">
        <v>3</v>
      </c>
      <c r="K186" s="27" t="s">
        <v>52</v>
      </c>
      <c r="L186" s="27"/>
      <c r="M186" s="30"/>
      <c r="N186" s="25" t="str">
        <f t="shared" si="3"/>
        <v xml:space="preserve"> 메뉴분류^TB_SYS_MENU_CLS^ 모듈코드^MODULE_CD^^VARCHAR2^3^Y^</v>
      </c>
      <c r="O186" s="21" t="str">
        <f>IF(ISNA(VLOOKUP(N186,DB데이터!$N:$N,1,FALSE)), "에러", "")</f>
        <v>에러</v>
      </c>
      <c r="P186" s="57" t="str">
        <f>IF(O186="에러",$N186&amp;CHAR(10)&amp;VLOOKUP(CONCATENATE(D186,".",F186),DB데이터!$M:$N,2,FALSE),"")</f>
        <v xml:space="preserve"> 메뉴분류^TB_SYS_MENU_CLS^ 모듈코드^MODULE_CD^^VARCHAR2^3^Y^
메뉴분류^TB_SYS_MENU_CLS^모듈코드^MODULE_CD^^VARCHAR2^3^Y^</v>
      </c>
    </row>
    <row r="187" spans="1:16" x14ac:dyDescent="0.25">
      <c r="A187" s="39">
        <v>180</v>
      </c>
      <c r="B187" s="27" t="s">
        <v>669</v>
      </c>
      <c r="C187" s="27" t="s">
        <v>3646</v>
      </c>
      <c r="D187" s="27" t="s">
        <v>168</v>
      </c>
      <c r="E187" s="27" t="s">
        <v>3586</v>
      </c>
      <c r="F187" s="27" t="s">
        <v>1556</v>
      </c>
      <c r="G187" s="27"/>
      <c r="H187" s="27"/>
      <c r="I187" s="27" t="s">
        <v>110</v>
      </c>
      <c r="J187" s="28">
        <v>22</v>
      </c>
      <c r="K187" s="27" t="s">
        <v>52</v>
      </c>
      <c r="L187" s="27">
        <v>1</v>
      </c>
      <c r="M187" s="30"/>
      <c r="N187" s="25" t="str">
        <f t="shared" si="3"/>
        <v xml:space="preserve"> 메뉴분류^TB_SYS_MENU_CLS^ 정렬번호^SORT_NO^^NUMBER^22^Y^1</v>
      </c>
      <c r="O187" s="21" t="str">
        <f>IF(ISNA(VLOOKUP(N187,DB데이터!$N:$N,1,FALSE)), "에러", "")</f>
        <v>에러</v>
      </c>
      <c r="P187" s="57" t="str">
        <f>IF(O187="에러",$N187&amp;CHAR(10)&amp;VLOOKUP(CONCATENATE(D187,".",F187),DB데이터!$M:$N,2,FALSE),"")</f>
        <v xml:space="preserve"> 메뉴분류^TB_SYS_MENU_CLS^ 정렬번호^SORT_NO^^NUMBER^22^Y^1
메뉴분류^TB_SYS_MENU_CLS^정렬번호^SORT_NO^^NUMBER^3^Y^1</v>
      </c>
    </row>
    <row r="188" spans="1:16" x14ac:dyDescent="0.25">
      <c r="A188" s="39">
        <v>181</v>
      </c>
      <c r="B188" s="27" t="s">
        <v>669</v>
      </c>
      <c r="C188" s="27" t="s">
        <v>3646</v>
      </c>
      <c r="D188" s="27" t="s">
        <v>168</v>
      </c>
      <c r="E188" s="27" t="s">
        <v>3516</v>
      </c>
      <c r="F188" s="27" t="s">
        <v>51</v>
      </c>
      <c r="G188" s="27"/>
      <c r="H188" s="27"/>
      <c r="I188" s="27" t="s">
        <v>37</v>
      </c>
      <c r="J188" s="28">
        <v>1</v>
      </c>
      <c r="K188" s="27" t="s">
        <v>52</v>
      </c>
      <c r="L188" s="27" t="s">
        <v>1276</v>
      </c>
      <c r="M188" s="30"/>
      <c r="N188" s="25" t="str">
        <f t="shared" si="3"/>
        <v xml:space="preserve"> 메뉴분류^TB_SYS_MENU_CLS^ 사용여부^USE_YN^^VARCHAR2^1^Y^'Y' </v>
      </c>
      <c r="O188" s="21" t="str">
        <f>IF(ISNA(VLOOKUP(N188,DB데이터!$N:$N,1,FALSE)), "에러", "")</f>
        <v>에러</v>
      </c>
      <c r="P188" s="57" t="str">
        <f>IF(O188="에러",$N188&amp;CHAR(10)&amp;VLOOKUP(CONCATENATE(D188,".",F188),DB데이터!$M:$N,2,FALSE),"")</f>
        <v xml:space="preserve"> 메뉴분류^TB_SYS_MENU_CLS^ 사용여부^USE_YN^^VARCHAR2^1^Y^'Y' 
메뉴분류^TB_SYS_MENU_CLS^사용여부^USE_YN^^VARCHAR2^1^Y^'Y'</v>
      </c>
    </row>
    <row r="189" spans="1:16" x14ac:dyDescent="0.25">
      <c r="A189" s="39">
        <v>182</v>
      </c>
      <c r="B189" s="27" t="s">
        <v>669</v>
      </c>
      <c r="C189" s="27" t="s">
        <v>3646</v>
      </c>
      <c r="D189" s="27" t="s">
        <v>168</v>
      </c>
      <c r="E189" s="27" t="s">
        <v>3517</v>
      </c>
      <c r="F189" s="27" t="s">
        <v>62</v>
      </c>
      <c r="G189" s="27"/>
      <c r="H189" s="27"/>
      <c r="I189" s="27" t="s">
        <v>37</v>
      </c>
      <c r="J189" s="28">
        <v>2000</v>
      </c>
      <c r="K189" s="27" t="s">
        <v>5347</v>
      </c>
      <c r="L189" s="27"/>
      <c r="M189" s="30"/>
      <c r="N189" s="25" t="str">
        <f t="shared" si="3"/>
        <v xml:space="preserve"> 메뉴분류^TB_SYS_MENU_CLS^ 비고^REMARK^^VARCHAR2^2000^N^</v>
      </c>
      <c r="O189" s="21" t="str">
        <f>IF(ISNA(VLOOKUP(N189,DB데이터!$N:$N,1,FALSE)), "에러", "")</f>
        <v>에러</v>
      </c>
      <c r="P189" s="57" t="str">
        <f>IF(O189="에러",$N189&amp;CHAR(10)&amp;VLOOKUP(CONCATENATE(D189,".",F189),DB데이터!$M:$N,2,FALSE),"")</f>
        <v xml:space="preserve"> 메뉴분류^TB_SYS_MENU_CLS^ 비고^REMARK^^VARCHAR2^2000^N^
메뉴분류^TB_SYS_MENU_CLS^비고^REMARK^^VARCHAR2^2000^^</v>
      </c>
    </row>
    <row r="190" spans="1:16" x14ac:dyDescent="0.25">
      <c r="A190" s="39">
        <v>183</v>
      </c>
      <c r="B190" s="27" t="s">
        <v>669</v>
      </c>
      <c r="C190" s="27" t="s">
        <v>3646</v>
      </c>
      <c r="D190" s="27" t="s">
        <v>168</v>
      </c>
      <c r="E190" s="27" t="s">
        <v>3518</v>
      </c>
      <c r="F190" s="27" t="s">
        <v>54</v>
      </c>
      <c r="G190" s="27"/>
      <c r="H190" s="27"/>
      <c r="I190" s="27" t="s">
        <v>37</v>
      </c>
      <c r="J190" s="28">
        <v>14</v>
      </c>
      <c r="K190" s="27" t="s">
        <v>52</v>
      </c>
      <c r="L190" s="27"/>
      <c r="M190" s="30"/>
      <c r="N190" s="25" t="str">
        <f t="shared" si="3"/>
        <v xml:space="preserve"> 메뉴분류^TB_SYS_MENU_CLS^ 등록일시^REG_DTM^^VARCHAR2^14^Y^</v>
      </c>
      <c r="O190" s="21" t="str">
        <f>IF(ISNA(VLOOKUP(N190,DB데이터!$N:$N,1,FALSE)), "에러", "")</f>
        <v>에러</v>
      </c>
      <c r="P190" s="57" t="str">
        <f>IF(O190="에러",$N190&amp;CHAR(10)&amp;VLOOKUP(CONCATENATE(D190,".",F190),DB데이터!$M:$N,2,FALSE),"")</f>
        <v xml:space="preserve"> 메뉴분류^TB_SYS_MENU_CLS^ 등록일시^REG_DTM^^VARCHAR2^14^Y^
메뉴분류^TB_SYS_MENU_CLS^등록일시^REG_DTM^^VARCHAR2^14^Y^</v>
      </c>
    </row>
    <row r="191" spans="1:16" x14ac:dyDescent="0.25">
      <c r="A191" s="39">
        <v>184</v>
      </c>
      <c r="B191" s="27" t="s">
        <v>669</v>
      </c>
      <c r="C191" s="27" t="s">
        <v>3646</v>
      </c>
      <c r="D191" s="27" t="s">
        <v>168</v>
      </c>
      <c r="E191" s="27" t="s">
        <v>3519</v>
      </c>
      <c r="F191" s="27" t="s">
        <v>56</v>
      </c>
      <c r="G191" s="27"/>
      <c r="H191" s="27"/>
      <c r="I191" s="27" t="s">
        <v>37</v>
      </c>
      <c r="J191" s="28">
        <v>32</v>
      </c>
      <c r="K191" s="27" t="s">
        <v>52</v>
      </c>
      <c r="L191" s="27"/>
      <c r="M191" s="30"/>
      <c r="N191" s="25" t="str">
        <f t="shared" si="3"/>
        <v xml:space="preserve"> 메뉴분류^TB_SYS_MENU_CLS^ 등록자ID^REGR_ID^^VARCHAR2^32^Y^</v>
      </c>
      <c r="O191" s="21" t="str">
        <f>IF(ISNA(VLOOKUP(N191,DB데이터!$N:$N,1,FALSE)), "에러", "")</f>
        <v>에러</v>
      </c>
      <c r="P191" s="57" t="str">
        <f>IF(O191="에러",$N191&amp;CHAR(10)&amp;VLOOKUP(CONCATENATE(D191,".",F191),DB데이터!$M:$N,2,FALSE),"")</f>
        <v xml:space="preserve"> 메뉴분류^TB_SYS_MENU_CLS^ 등록자ID^REGR_ID^^VARCHAR2^32^Y^
메뉴분류^TB_SYS_MENU_CLS^등록자ID^REGR_ID^^VARCHAR2^32^Y^</v>
      </c>
    </row>
    <row r="192" spans="1:16" x14ac:dyDescent="0.25">
      <c r="A192" s="39">
        <v>185</v>
      </c>
      <c r="B192" s="27" t="s">
        <v>669</v>
      </c>
      <c r="C192" s="27" t="s">
        <v>3646</v>
      </c>
      <c r="D192" s="27" t="s">
        <v>168</v>
      </c>
      <c r="E192" s="27" t="s">
        <v>3520</v>
      </c>
      <c r="F192" s="27" t="s">
        <v>58</v>
      </c>
      <c r="G192" s="27"/>
      <c r="H192" s="27"/>
      <c r="I192" s="27" t="s">
        <v>37</v>
      </c>
      <c r="J192" s="28">
        <v>14</v>
      </c>
      <c r="K192" s="27" t="s">
        <v>52</v>
      </c>
      <c r="L192" s="29"/>
      <c r="M192" s="30"/>
      <c r="N192" s="25" t="str">
        <f t="shared" si="3"/>
        <v xml:space="preserve"> 메뉴분류^TB_SYS_MENU_CLS^ 수정일시^MOD_DTM^^VARCHAR2^14^Y^</v>
      </c>
      <c r="O192" s="21" t="str">
        <f>IF(ISNA(VLOOKUP(N192,DB데이터!$N:$N,1,FALSE)), "에러", "")</f>
        <v>에러</v>
      </c>
      <c r="P192" s="57" t="str">
        <f>IF(O192="에러",$N192&amp;CHAR(10)&amp;VLOOKUP(CONCATENATE(D192,".",F192),DB데이터!$M:$N,2,FALSE),"")</f>
        <v xml:space="preserve"> 메뉴분류^TB_SYS_MENU_CLS^ 수정일시^MOD_DTM^^VARCHAR2^14^Y^
메뉴분류^TB_SYS_MENU_CLS^수정일시^MOD_DTM^^VARCHAR2^14^Y^</v>
      </c>
    </row>
    <row r="193" spans="1:16" x14ac:dyDescent="0.25">
      <c r="A193" s="39">
        <v>186</v>
      </c>
      <c r="B193" s="27" t="s">
        <v>669</v>
      </c>
      <c r="C193" s="27" t="s">
        <v>3646</v>
      </c>
      <c r="D193" s="27" t="s">
        <v>168</v>
      </c>
      <c r="E193" s="27" t="s">
        <v>3521</v>
      </c>
      <c r="F193" s="27" t="s">
        <v>60</v>
      </c>
      <c r="G193" s="27"/>
      <c r="H193" s="27"/>
      <c r="I193" s="27" t="s">
        <v>37</v>
      </c>
      <c r="J193" s="28">
        <v>32</v>
      </c>
      <c r="K193" s="27" t="s">
        <v>52</v>
      </c>
      <c r="L193" s="27"/>
      <c r="M193" s="30"/>
      <c r="N193" s="25" t="str">
        <f t="shared" si="3"/>
        <v xml:space="preserve"> 메뉴분류^TB_SYS_MENU_CLS^ 수정자ID^MODR_ID^^VARCHAR2^32^Y^</v>
      </c>
      <c r="O193" s="21" t="str">
        <f>IF(ISNA(VLOOKUP(N193,DB데이터!$N:$N,1,FALSE)), "에러", "")</f>
        <v>에러</v>
      </c>
      <c r="P193" s="57" t="str">
        <f>IF(O193="에러",$N193&amp;CHAR(10)&amp;VLOOKUP(CONCATENATE(D193,".",F193),DB데이터!$M:$N,2,FALSE),"")</f>
        <v xml:space="preserve"> 메뉴분류^TB_SYS_MENU_CLS^ 수정자ID^MODR_ID^^VARCHAR2^32^Y^
메뉴분류^TB_SYS_MENU_CLS^수정자ID^MODR_ID^^VARCHAR2^32^Y^</v>
      </c>
    </row>
    <row r="194" spans="1:16" x14ac:dyDescent="0.25">
      <c r="A194" s="39">
        <v>187</v>
      </c>
      <c r="B194" s="27" t="s">
        <v>669</v>
      </c>
      <c r="C194" s="27" t="s">
        <v>3651</v>
      </c>
      <c r="D194" s="27" t="s">
        <v>41</v>
      </c>
      <c r="E194" s="27" t="s">
        <v>3551</v>
      </c>
      <c r="F194" s="27" t="s">
        <v>1835</v>
      </c>
      <c r="G194" s="27"/>
      <c r="H194" s="27"/>
      <c r="I194" s="27" t="s">
        <v>37</v>
      </c>
      <c r="J194" s="28">
        <v>10</v>
      </c>
      <c r="K194" s="27" t="s">
        <v>52</v>
      </c>
      <c r="L194" s="27"/>
      <c r="M194" s="30"/>
      <c r="N194" s="25" t="str">
        <f t="shared" si="3"/>
        <v xml:space="preserve"> 메뉴기능^TB_SYS_MENU_FN^ 메뉴코드^MENU_CD^^VARCHAR2^10^Y^</v>
      </c>
      <c r="O194" s="21" t="str">
        <f>IF(ISNA(VLOOKUP(N194,DB데이터!$N:$N,1,FALSE)), "에러", "")</f>
        <v>에러</v>
      </c>
      <c r="P194" s="57" t="str">
        <f>IF(O194="에러",$N194&amp;CHAR(10)&amp;VLOOKUP(CONCATENATE(D194,".",F194),DB데이터!$M:$N,2,FALSE),"")</f>
        <v xml:space="preserve"> 메뉴기능^TB_SYS_MENU_FN^ 메뉴코드^MENU_CD^^VARCHAR2^10^Y^
메뉴기능^TB_SYS_MENU_FN^메뉴코드^MENU_CD^Y^VARCHAR2^10^Y^</v>
      </c>
    </row>
    <row r="195" spans="1:16" x14ac:dyDescent="0.25">
      <c r="A195" s="39">
        <v>188</v>
      </c>
      <c r="B195" s="27" t="s">
        <v>669</v>
      </c>
      <c r="C195" s="27" t="s">
        <v>3651</v>
      </c>
      <c r="D195" s="27" t="s">
        <v>41</v>
      </c>
      <c r="E195" s="27" t="s">
        <v>3652</v>
      </c>
      <c r="F195" s="27" t="s">
        <v>38</v>
      </c>
      <c r="G195" s="27"/>
      <c r="H195" s="27"/>
      <c r="I195" s="27" t="s">
        <v>37</v>
      </c>
      <c r="J195" s="28">
        <v>2</v>
      </c>
      <c r="K195" s="27" t="s">
        <v>52</v>
      </c>
      <c r="L195" s="27"/>
      <c r="M195" s="30"/>
      <c r="N195" s="25" t="str">
        <f t="shared" si="3"/>
        <v xml:space="preserve"> 메뉴기능^TB_SYS_MENU_FN^ 기능코드^FN_CD^^VARCHAR2^2^Y^</v>
      </c>
      <c r="O195" s="21" t="str">
        <f>IF(ISNA(VLOOKUP(N195,DB데이터!$N:$N,1,FALSE)), "에러", "")</f>
        <v>에러</v>
      </c>
      <c r="P195" s="57" t="str">
        <f>IF(O195="에러",$N195&amp;CHAR(10)&amp;VLOOKUP(CONCATENATE(D195,".",F195),DB데이터!$M:$N,2,FALSE),"")</f>
        <v xml:space="preserve"> 메뉴기능^TB_SYS_MENU_FN^ 기능코드^FN_CD^^VARCHAR2^2^Y^
메뉴기능^TB_SYS_MENU_FN^기능코드^FN_CD^Y^VARCHAR2^2^Y^</v>
      </c>
    </row>
    <row r="196" spans="1:16" x14ac:dyDescent="0.25">
      <c r="A196" s="39">
        <v>189</v>
      </c>
      <c r="B196" s="27" t="s">
        <v>669</v>
      </c>
      <c r="C196" s="27" t="s">
        <v>3651</v>
      </c>
      <c r="D196" s="27" t="s">
        <v>41</v>
      </c>
      <c r="E196" s="27" t="s">
        <v>3645</v>
      </c>
      <c r="F196" s="27" t="s">
        <v>1864</v>
      </c>
      <c r="G196" s="27"/>
      <c r="H196" s="27"/>
      <c r="I196" s="27" t="s">
        <v>37</v>
      </c>
      <c r="J196" s="28">
        <v>11</v>
      </c>
      <c r="K196" s="27" t="s">
        <v>52</v>
      </c>
      <c r="L196" s="27"/>
      <c r="M196" s="30"/>
      <c r="N196" s="25" t="str">
        <f t="shared" si="3"/>
        <v xml:space="preserve"> 메뉴기능^TB_SYS_MENU_FN^ 프로그램코드^PROG_CD^^VARCHAR2^11^Y^</v>
      </c>
      <c r="O196" s="21" t="str">
        <f>IF(ISNA(VLOOKUP(N196,DB데이터!$N:$N,1,FALSE)), "에러", "")</f>
        <v>에러</v>
      </c>
      <c r="P196" s="57" t="str">
        <f>IF(O196="에러",$N196&amp;CHAR(10)&amp;VLOOKUP(CONCATENATE(D196,".",F196),DB데이터!$M:$N,2,FALSE),"")</f>
        <v xml:space="preserve"> 메뉴기능^TB_SYS_MENU_FN^ 프로그램코드^PROG_CD^^VARCHAR2^11^Y^
메뉴기능^TB_SYS_MENU_FN^프로그램코드^PROG_CD^^VARCHAR2^11^Y^</v>
      </c>
    </row>
    <row r="197" spans="1:16" x14ac:dyDescent="0.25">
      <c r="A197" s="39">
        <v>190</v>
      </c>
      <c r="B197" s="27" t="s">
        <v>669</v>
      </c>
      <c r="C197" s="27" t="s">
        <v>3651</v>
      </c>
      <c r="D197" s="27" t="s">
        <v>41</v>
      </c>
      <c r="E197" s="27" t="s">
        <v>3516</v>
      </c>
      <c r="F197" s="27" t="s">
        <v>51</v>
      </c>
      <c r="G197" s="27"/>
      <c r="H197" s="27"/>
      <c r="I197" s="27" t="s">
        <v>37</v>
      </c>
      <c r="J197" s="28">
        <v>1</v>
      </c>
      <c r="K197" s="27" t="s">
        <v>52</v>
      </c>
      <c r="L197" s="27" t="s">
        <v>1276</v>
      </c>
      <c r="M197" s="30"/>
      <c r="N197" s="25" t="str">
        <f t="shared" si="3"/>
        <v xml:space="preserve"> 메뉴기능^TB_SYS_MENU_FN^ 사용여부^USE_YN^^VARCHAR2^1^Y^'Y' </v>
      </c>
      <c r="O197" s="21" t="str">
        <f>IF(ISNA(VLOOKUP(N197,DB데이터!$N:$N,1,FALSE)), "에러", "")</f>
        <v>에러</v>
      </c>
      <c r="P197" s="57" t="str">
        <f>IF(O197="에러",$N197&amp;CHAR(10)&amp;VLOOKUP(CONCATENATE(D197,".",F197),DB데이터!$M:$N,2,FALSE),"")</f>
        <v xml:space="preserve"> 메뉴기능^TB_SYS_MENU_FN^ 사용여부^USE_YN^^VARCHAR2^1^Y^'Y' 
메뉴기능^TB_SYS_MENU_FN^사용여부^USE_YN^^VARCHAR2^1^Y^'Y'</v>
      </c>
    </row>
    <row r="198" spans="1:16" x14ac:dyDescent="0.25">
      <c r="A198" s="39">
        <v>191</v>
      </c>
      <c r="B198" s="27" t="s">
        <v>669</v>
      </c>
      <c r="C198" s="27" t="s">
        <v>3651</v>
      </c>
      <c r="D198" s="27" t="s">
        <v>41</v>
      </c>
      <c r="E198" s="27" t="s">
        <v>3517</v>
      </c>
      <c r="F198" s="27" t="s">
        <v>62</v>
      </c>
      <c r="G198" s="27"/>
      <c r="H198" s="27"/>
      <c r="I198" s="27" t="s">
        <v>37</v>
      </c>
      <c r="J198" s="28">
        <v>2000</v>
      </c>
      <c r="K198" s="27" t="s">
        <v>5347</v>
      </c>
      <c r="L198" s="27"/>
      <c r="M198" s="30"/>
      <c r="N198" s="25" t="str">
        <f t="shared" si="3"/>
        <v xml:space="preserve"> 메뉴기능^TB_SYS_MENU_FN^ 비고^REMARK^^VARCHAR2^2000^N^</v>
      </c>
      <c r="O198" s="21" t="str">
        <f>IF(ISNA(VLOOKUP(N198,DB데이터!$N:$N,1,FALSE)), "에러", "")</f>
        <v>에러</v>
      </c>
      <c r="P198" s="57" t="str">
        <f>IF(O198="에러",$N198&amp;CHAR(10)&amp;VLOOKUP(CONCATENATE(D198,".",F198),DB데이터!$M:$N,2,FALSE),"")</f>
        <v xml:space="preserve"> 메뉴기능^TB_SYS_MENU_FN^ 비고^REMARK^^VARCHAR2^2000^N^
메뉴기능^TB_SYS_MENU_FN^비고^REMARK^^VARCHAR2^2000^^</v>
      </c>
    </row>
    <row r="199" spans="1:16" x14ac:dyDescent="0.25">
      <c r="A199" s="39">
        <v>192</v>
      </c>
      <c r="B199" s="27" t="s">
        <v>669</v>
      </c>
      <c r="C199" s="27" t="s">
        <v>3651</v>
      </c>
      <c r="D199" s="27" t="s">
        <v>41</v>
      </c>
      <c r="E199" s="27" t="s">
        <v>3518</v>
      </c>
      <c r="F199" s="27" t="s">
        <v>54</v>
      </c>
      <c r="G199" s="27"/>
      <c r="H199" s="27"/>
      <c r="I199" s="27" t="s">
        <v>37</v>
      </c>
      <c r="J199" s="28">
        <v>14</v>
      </c>
      <c r="K199" s="27" t="s">
        <v>52</v>
      </c>
      <c r="L199" s="27"/>
      <c r="M199" s="30"/>
      <c r="N199" s="25" t="str">
        <f t="shared" si="3"/>
        <v xml:space="preserve"> 메뉴기능^TB_SYS_MENU_FN^ 등록일시^REG_DTM^^VARCHAR2^14^Y^</v>
      </c>
      <c r="O199" s="21" t="str">
        <f>IF(ISNA(VLOOKUP(N199,DB데이터!$N:$N,1,FALSE)), "에러", "")</f>
        <v>에러</v>
      </c>
      <c r="P199" s="57" t="str">
        <f>IF(O199="에러",$N199&amp;CHAR(10)&amp;VLOOKUP(CONCATENATE(D199,".",F199),DB데이터!$M:$N,2,FALSE),"")</f>
        <v xml:space="preserve"> 메뉴기능^TB_SYS_MENU_FN^ 등록일시^REG_DTM^^VARCHAR2^14^Y^
메뉴기능^TB_SYS_MENU_FN^등록일시^REG_DTM^^VARCHAR2^14^Y^</v>
      </c>
    </row>
    <row r="200" spans="1:16" x14ac:dyDescent="0.25">
      <c r="A200" s="39">
        <v>193</v>
      </c>
      <c r="B200" s="27" t="s">
        <v>669</v>
      </c>
      <c r="C200" s="27" t="s">
        <v>3651</v>
      </c>
      <c r="D200" s="27" t="s">
        <v>41</v>
      </c>
      <c r="E200" s="27" t="s">
        <v>3519</v>
      </c>
      <c r="F200" s="27" t="s">
        <v>56</v>
      </c>
      <c r="G200" s="27"/>
      <c r="H200" s="27"/>
      <c r="I200" s="27" t="s">
        <v>37</v>
      </c>
      <c r="J200" s="28">
        <v>32</v>
      </c>
      <c r="K200" s="27" t="s">
        <v>52</v>
      </c>
      <c r="L200" s="27"/>
      <c r="M200" s="30"/>
      <c r="N200" s="25" t="str">
        <f t="shared" si="3"/>
        <v xml:space="preserve"> 메뉴기능^TB_SYS_MENU_FN^ 등록자ID^REGR_ID^^VARCHAR2^32^Y^</v>
      </c>
      <c r="O200" s="21" t="str">
        <f>IF(ISNA(VLOOKUP(N200,DB데이터!$N:$N,1,FALSE)), "에러", "")</f>
        <v>에러</v>
      </c>
      <c r="P200" s="57" t="str">
        <f>IF(O200="에러",$N200&amp;CHAR(10)&amp;VLOOKUP(CONCATENATE(D200,".",F200),DB데이터!$M:$N,2,FALSE),"")</f>
        <v xml:space="preserve"> 메뉴기능^TB_SYS_MENU_FN^ 등록자ID^REGR_ID^^VARCHAR2^32^Y^
메뉴기능^TB_SYS_MENU_FN^등록자ID^REGR_ID^^VARCHAR2^32^Y^</v>
      </c>
    </row>
    <row r="201" spans="1:16" x14ac:dyDescent="0.25">
      <c r="A201" s="39">
        <v>194</v>
      </c>
      <c r="B201" s="27" t="s">
        <v>669</v>
      </c>
      <c r="C201" s="27" t="s">
        <v>3651</v>
      </c>
      <c r="D201" s="27" t="s">
        <v>41</v>
      </c>
      <c r="E201" s="27" t="s">
        <v>3520</v>
      </c>
      <c r="F201" s="27" t="s">
        <v>58</v>
      </c>
      <c r="G201" s="27"/>
      <c r="H201" s="27"/>
      <c r="I201" s="27" t="s">
        <v>37</v>
      </c>
      <c r="J201" s="28">
        <v>14</v>
      </c>
      <c r="K201" s="27" t="s">
        <v>52</v>
      </c>
      <c r="L201" s="27"/>
      <c r="M201" s="30"/>
      <c r="N201" s="25" t="str">
        <f t="shared" si="3"/>
        <v xml:space="preserve"> 메뉴기능^TB_SYS_MENU_FN^ 수정일시^MOD_DTM^^VARCHAR2^14^Y^</v>
      </c>
      <c r="O201" s="21" t="str">
        <f>IF(ISNA(VLOOKUP(N201,DB데이터!$N:$N,1,FALSE)), "에러", "")</f>
        <v>에러</v>
      </c>
      <c r="P201" s="57" t="str">
        <f>IF(O201="에러",$N201&amp;CHAR(10)&amp;VLOOKUP(CONCATENATE(D201,".",F201),DB데이터!$M:$N,2,FALSE),"")</f>
        <v xml:space="preserve"> 메뉴기능^TB_SYS_MENU_FN^ 수정일시^MOD_DTM^^VARCHAR2^14^Y^
메뉴기능^TB_SYS_MENU_FN^수정일시^MOD_DTM^^VARCHAR2^14^Y^</v>
      </c>
    </row>
    <row r="202" spans="1:16" x14ac:dyDescent="0.25">
      <c r="A202" s="39">
        <v>195</v>
      </c>
      <c r="B202" s="27" t="s">
        <v>669</v>
      </c>
      <c r="C202" s="27" t="s">
        <v>3651</v>
      </c>
      <c r="D202" s="27" t="s">
        <v>41</v>
      </c>
      <c r="E202" s="27" t="s">
        <v>3521</v>
      </c>
      <c r="F202" s="27" t="s">
        <v>60</v>
      </c>
      <c r="G202" s="27"/>
      <c r="H202" s="27"/>
      <c r="I202" s="27" t="s">
        <v>37</v>
      </c>
      <c r="J202" s="28">
        <v>32</v>
      </c>
      <c r="K202" s="27" t="s">
        <v>52</v>
      </c>
      <c r="L202" s="27"/>
      <c r="M202" s="30"/>
      <c r="N202" s="25" t="str">
        <f t="shared" si="3"/>
        <v xml:space="preserve"> 메뉴기능^TB_SYS_MENU_FN^ 수정자ID^MODR_ID^^VARCHAR2^32^Y^</v>
      </c>
      <c r="O202" s="21" t="str">
        <f>IF(ISNA(VLOOKUP(N202,DB데이터!$N:$N,1,FALSE)), "에러", "")</f>
        <v>에러</v>
      </c>
      <c r="P202" s="57" t="str">
        <f>IF(O202="에러",$N202&amp;CHAR(10)&amp;VLOOKUP(CONCATENATE(D202,".",F202),DB데이터!$M:$N,2,FALSE),"")</f>
        <v xml:space="preserve"> 메뉴기능^TB_SYS_MENU_FN^ 수정자ID^MODR_ID^^VARCHAR2^32^Y^
메뉴기능^TB_SYS_MENU_FN^수정자ID^MODR_ID^^VARCHAR2^32^Y^</v>
      </c>
    </row>
    <row r="203" spans="1:16" x14ac:dyDescent="0.25">
      <c r="A203" s="39">
        <v>196</v>
      </c>
      <c r="B203" s="27" t="s">
        <v>669</v>
      </c>
      <c r="C203" s="27" t="s">
        <v>3653</v>
      </c>
      <c r="D203" s="27" t="s">
        <v>163</v>
      </c>
      <c r="E203" s="27" t="s">
        <v>3650</v>
      </c>
      <c r="F203" s="27" t="s">
        <v>1883</v>
      </c>
      <c r="G203" s="27"/>
      <c r="H203" s="27"/>
      <c r="I203" s="27" t="s">
        <v>37</v>
      </c>
      <c r="J203" s="28">
        <v>3</v>
      </c>
      <c r="K203" s="27" t="s">
        <v>52</v>
      </c>
      <c r="L203" s="27"/>
      <c r="M203" s="30"/>
      <c r="N203" s="25" t="str">
        <f t="shared" si="3"/>
        <v xml:space="preserve"> 모듈^TB_SYS_MODULE^ 모듈코드^MODULE_CD^^VARCHAR2^3^Y^</v>
      </c>
      <c r="O203" s="21" t="str">
        <f>IF(ISNA(VLOOKUP(N203,DB데이터!$N:$N,1,FALSE)), "에러", "")</f>
        <v>에러</v>
      </c>
      <c r="P203" s="57" t="str">
        <f>IF(O203="에러",$N203&amp;CHAR(10)&amp;VLOOKUP(CONCATENATE(D203,".",F203),DB데이터!$M:$N,2,FALSE),"")</f>
        <v xml:space="preserve"> 모듈^TB_SYS_MODULE^ 모듈코드^MODULE_CD^^VARCHAR2^3^Y^
모듈^TB_SYS_MODULE^모듈코드^MODULE_CD^Y^VARCHAR2^3^Y^</v>
      </c>
    </row>
    <row r="204" spans="1:16" x14ac:dyDescent="0.25">
      <c r="A204" s="39">
        <v>197</v>
      </c>
      <c r="B204" s="27" t="s">
        <v>669</v>
      </c>
      <c r="C204" s="27" t="s">
        <v>3653</v>
      </c>
      <c r="D204" s="27" t="s">
        <v>163</v>
      </c>
      <c r="E204" s="27" t="s">
        <v>3655</v>
      </c>
      <c r="F204" s="27" t="s">
        <v>1264</v>
      </c>
      <c r="G204" s="27"/>
      <c r="H204" s="27"/>
      <c r="I204" s="27" t="s">
        <v>37</v>
      </c>
      <c r="J204" s="28">
        <v>300</v>
      </c>
      <c r="K204" s="27" t="s">
        <v>52</v>
      </c>
      <c r="L204" s="27"/>
      <c r="M204" s="30"/>
      <c r="N204" s="25" t="str">
        <f t="shared" si="3"/>
        <v xml:space="preserve"> 모듈^TB_SYS_MODULE^ 모듈한글명^MODULE_KN^^VARCHAR2^300^Y^</v>
      </c>
      <c r="O204" s="21" t="str">
        <f>IF(ISNA(VLOOKUP(N204,DB데이터!$N:$N,1,FALSE)), "에러", "")</f>
        <v>에러</v>
      </c>
      <c r="P204" s="57" t="str">
        <f>IF(O204="에러",$N204&amp;CHAR(10)&amp;VLOOKUP(CONCATENATE(D204,".",F204),DB데이터!$M:$N,2,FALSE),"")</f>
        <v xml:space="preserve"> 모듈^TB_SYS_MODULE^ 모듈한글명^MODULE_KN^^VARCHAR2^300^Y^
모듈^TB_SYS_MODULE^모듈한글명^MODULE_KN^^VARCHAR2^300^Y^</v>
      </c>
    </row>
    <row r="205" spans="1:16" x14ac:dyDescent="0.25">
      <c r="A205" s="39">
        <v>198</v>
      </c>
      <c r="B205" s="27" t="s">
        <v>669</v>
      </c>
      <c r="C205" s="27" t="s">
        <v>3653</v>
      </c>
      <c r="D205" s="27" t="s">
        <v>163</v>
      </c>
      <c r="E205" s="27" t="s">
        <v>3654</v>
      </c>
      <c r="F205" s="27" t="s">
        <v>1892</v>
      </c>
      <c r="G205" s="27"/>
      <c r="H205" s="27"/>
      <c r="I205" s="27" t="s">
        <v>37</v>
      </c>
      <c r="J205" s="28">
        <v>300</v>
      </c>
      <c r="K205" s="27" t="s">
        <v>5347</v>
      </c>
      <c r="L205" s="27"/>
      <c r="M205" s="30"/>
      <c r="N205" s="25" t="str">
        <f t="shared" si="3"/>
        <v xml:space="preserve"> 모듈^TB_SYS_MODULE^ 모듈영어명^MODULE_EN^^VARCHAR2^300^N^</v>
      </c>
      <c r="O205" s="21" t="str">
        <f>IF(ISNA(VLOOKUP(N205,DB데이터!$N:$N,1,FALSE)), "에러", "")</f>
        <v>에러</v>
      </c>
      <c r="P205" s="57" t="str">
        <f>IF(O205="에러",$N205&amp;CHAR(10)&amp;VLOOKUP(CONCATENATE(D205,".",F205),DB데이터!$M:$N,2,FALSE),"")</f>
        <v xml:space="preserve"> 모듈^TB_SYS_MODULE^ 모듈영어명^MODULE_EN^^VARCHAR2^300^N^
모듈^TB_SYS_MODULE^모듈영어명^MODULE_EN^^VARCHAR2^300^^</v>
      </c>
    </row>
    <row r="206" spans="1:16" x14ac:dyDescent="0.25">
      <c r="A206" s="39">
        <v>199</v>
      </c>
      <c r="B206" s="27" t="s">
        <v>669</v>
      </c>
      <c r="C206" s="27" t="s">
        <v>3653</v>
      </c>
      <c r="D206" s="27" t="s">
        <v>163</v>
      </c>
      <c r="E206" s="27" t="s">
        <v>3656</v>
      </c>
      <c r="F206" s="27" t="s">
        <v>1894</v>
      </c>
      <c r="G206" s="27"/>
      <c r="H206" s="27"/>
      <c r="I206" s="27" t="s">
        <v>37</v>
      </c>
      <c r="J206" s="28">
        <v>300</v>
      </c>
      <c r="K206" s="27" t="s">
        <v>5347</v>
      </c>
      <c r="L206" s="27"/>
      <c r="M206" s="30"/>
      <c r="N206" s="25" t="str">
        <f t="shared" si="3"/>
        <v xml:space="preserve"> 모듈^TB_SYS_MODULE^ 모듈현지명^MODULE_GN^^VARCHAR2^300^N^</v>
      </c>
      <c r="O206" s="21" t="str">
        <f>IF(ISNA(VLOOKUP(N206,DB데이터!$N:$N,1,FALSE)), "에러", "")</f>
        <v>에러</v>
      </c>
      <c r="P206" s="57" t="str">
        <f>IF(O206="에러",$N206&amp;CHAR(10)&amp;VLOOKUP(CONCATENATE(D206,".",F206),DB데이터!$M:$N,2,FALSE),"")</f>
        <v xml:space="preserve"> 모듈^TB_SYS_MODULE^ 모듈현지명^MODULE_GN^^VARCHAR2^300^N^
모듈^TB_SYS_MODULE^모듈현지명^MODULE_GN^^VARCHAR2^300^^</v>
      </c>
    </row>
    <row r="207" spans="1:16" x14ac:dyDescent="0.25">
      <c r="A207" s="39">
        <v>200</v>
      </c>
      <c r="B207" s="27" t="s">
        <v>669</v>
      </c>
      <c r="C207" s="27" t="s">
        <v>3653</v>
      </c>
      <c r="D207" s="27" t="s">
        <v>163</v>
      </c>
      <c r="E207" s="27" t="s">
        <v>3586</v>
      </c>
      <c r="F207" s="27" t="s">
        <v>1556</v>
      </c>
      <c r="G207" s="27"/>
      <c r="H207" s="27"/>
      <c r="I207" s="27" t="s">
        <v>110</v>
      </c>
      <c r="J207" s="28">
        <v>22</v>
      </c>
      <c r="K207" s="27" t="s">
        <v>52</v>
      </c>
      <c r="L207" s="27">
        <v>1</v>
      </c>
      <c r="M207" s="30"/>
      <c r="N207" s="25" t="str">
        <f t="shared" si="3"/>
        <v xml:space="preserve"> 모듈^TB_SYS_MODULE^ 정렬번호^SORT_NO^^NUMBER^22^Y^1</v>
      </c>
      <c r="O207" s="21" t="str">
        <f>IF(ISNA(VLOOKUP(N207,DB데이터!$N:$N,1,FALSE)), "에러", "")</f>
        <v>에러</v>
      </c>
      <c r="P207" s="57" t="str">
        <f>IF(O207="에러",$N207&amp;CHAR(10)&amp;VLOOKUP(CONCATENATE(D207,".",F207),DB데이터!$M:$N,2,FALSE),"")</f>
        <v xml:space="preserve"> 모듈^TB_SYS_MODULE^ 정렬번호^SORT_NO^^NUMBER^22^Y^1
모듈^TB_SYS_MODULE^정렬번호^SORT_NO^^NUMBER^3^Y^1</v>
      </c>
    </row>
    <row r="208" spans="1:16" x14ac:dyDescent="0.25">
      <c r="A208" s="39">
        <v>201</v>
      </c>
      <c r="B208" s="27" t="s">
        <v>669</v>
      </c>
      <c r="C208" s="27" t="s">
        <v>3653</v>
      </c>
      <c r="D208" s="27" t="s">
        <v>163</v>
      </c>
      <c r="E208" s="27" t="s">
        <v>3516</v>
      </c>
      <c r="F208" s="27" t="s">
        <v>51</v>
      </c>
      <c r="G208" s="27"/>
      <c r="H208" s="27"/>
      <c r="I208" s="27" t="s">
        <v>37</v>
      </c>
      <c r="J208" s="28">
        <v>1</v>
      </c>
      <c r="K208" s="27" t="s">
        <v>52</v>
      </c>
      <c r="L208" s="27" t="s">
        <v>1276</v>
      </c>
      <c r="M208" s="30"/>
      <c r="N208" s="25" t="str">
        <f t="shared" si="3"/>
        <v xml:space="preserve"> 모듈^TB_SYS_MODULE^ 사용여부^USE_YN^^VARCHAR2^1^Y^'Y' </v>
      </c>
      <c r="O208" s="21" t="str">
        <f>IF(ISNA(VLOOKUP(N208,DB데이터!$N:$N,1,FALSE)), "에러", "")</f>
        <v>에러</v>
      </c>
      <c r="P208" s="57" t="str">
        <f>IF(O208="에러",$N208&amp;CHAR(10)&amp;VLOOKUP(CONCATENATE(D208,".",F208),DB데이터!$M:$N,2,FALSE),"")</f>
        <v xml:space="preserve"> 모듈^TB_SYS_MODULE^ 사용여부^USE_YN^^VARCHAR2^1^Y^'Y' 
모듈^TB_SYS_MODULE^사용여부^USE_YN^^VARCHAR2^1^Y^'Y'</v>
      </c>
    </row>
    <row r="209" spans="1:16" x14ac:dyDescent="0.25">
      <c r="A209" s="39">
        <v>202</v>
      </c>
      <c r="B209" s="27" t="s">
        <v>669</v>
      </c>
      <c r="C209" s="27" t="s">
        <v>3653</v>
      </c>
      <c r="D209" s="27" t="s">
        <v>163</v>
      </c>
      <c r="E209" s="27" t="s">
        <v>3517</v>
      </c>
      <c r="F209" s="27" t="s">
        <v>62</v>
      </c>
      <c r="G209" s="27"/>
      <c r="H209" s="27"/>
      <c r="I209" s="27" t="s">
        <v>37</v>
      </c>
      <c r="J209" s="28">
        <v>2000</v>
      </c>
      <c r="K209" s="27" t="s">
        <v>5347</v>
      </c>
      <c r="L209" s="27"/>
      <c r="M209" s="30"/>
      <c r="N209" s="25" t="str">
        <f t="shared" si="3"/>
        <v xml:space="preserve"> 모듈^TB_SYS_MODULE^ 비고^REMARK^^VARCHAR2^2000^N^</v>
      </c>
      <c r="O209" s="21" t="str">
        <f>IF(ISNA(VLOOKUP(N209,DB데이터!$N:$N,1,FALSE)), "에러", "")</f>
        <v>에러</v>
      </c>
      <c r="P209" s="57" t="str">
        <f>IF(O209="에러",$N209&amp;CHAR(10)&amp;VLOOKUP(CONCATENATE(D209,".",F209),DB데이터!$M:$N,2,FALSE),"")</f>
        <v xml:space="preserve"> 모듈^TB_SYS_MODULE^ 비고^REMARK^^VARCHAR2^2000^N^
모듈^TB_SYS_MODULE^비고^REMARK^^VARCHAR2^2000^^</v>
      </c>
    </row>
    <row r="210" spans="1:16" x14ac:dyDescent="0.25">
      <c r="A210" s="39">
        <v>203</v>
      </c>
      <c r="B210" s="27" t="s">
        <v>669</v>
      </c>
      <c r="C210" s="27" t="s">
        <v>3653</v>
      </c>
      <c r="D210" s="27" t="s">
        <v>163</v>
      </c>
      <c r="E210" s="27" t="s">
        <v>3518</v>
      </c>
      <c r="F210" s="27" t="s">
        <v>54</v>
      </c>
      <c r="G210" s="27"/>
      <c r="H210" s="27"/>
      <c r="I210" s="27" t="s">
        <v>37</v>
      </c>
      <c r="J210" s="28">
        <v>14</v>
      </c>
      <c r="K210" s="27" t="s">
        <v>52</v>
      </c>
      <c r="L210" s="27"/>
      <c r="M210" s="30"/>
      <c r="N210" s="25" t="str">
        <f t="shared" si="3"/>
        <v xml:space="preserve"> 모듈^TB_SYS_MODULE^ 등록일시^REG_DTM^^VARCHAR2^14^Y^</v>
      </c>
      <c r="O210" s="21" t="str">
        <f>IF(ISNA(VLOOKUP(N210,DB데이터!$N:$N,1,FALSE)), "에러", "")</f>
        <v>에러</v>
      </c>
      <c r="P210" s="57" t="str">
        <f>IF(O210="에러",$N210&amp;CHAR(10)&amp;VLOOKUP(CONCATENATE(D210,".",F210),DB데이터!$M:$N,2,FALSE),"")</f>
        <v xml:space="preserve"> 모듈^TB_SYS_MODULE^ 등록일시^REG_DTM^^VARCHAR2^14^Y^
모듈^TB_SYS_MODULE^등록일시^REG_DTM^^VARCHAR2^14^Y^</v>
      </c>
    </row>
    <row r="211" spans="1:16" x14ac:dyDescent="0.25">
      <c r="A211" s="39">
        <v>204</v>
      </c>
      <c r="B211" s="27" t="s">
        <v>669</v>
      </c>
      <c r="C211" s="27" t="s">
        <v>3653</v>
      </c>
      <c r="D211" s="27" t="s">
        <v>163</v>
      </c>
      <c r="E211" s="27" t="s">
        <v>3519</v>
      </c>
      <c r="F211" s="27" t="s">
        <v>56</v>
      </c>
      <c r="G211" s="27"/>
      <c r="H211" s="27"/>
      <c r="I211" s="27" t="s">
        <v>37</v>
      </c>
      <c r="J211" s="28">
        <v>32</v>
      </c>
      <c r="K211" s="27" t="s">
        <v>52</v>
      </c>
      <c r="L211" s="27"/>
      <c r="M211" s="30"/>
      <c r="N211" s="25" t="str">
        <f t="shared" si="3"/>
        <v xml:space="preserve"> 모듈^TB_SYS_MODULE^ 등록자ID^REGR_ID^^VARCHAR2^32^Y^</v>
      </c>
      <c r="O211" s="21" t="str">
        <f>IF(ISNA(VLOOKUP(N211,DB데이터!$N:$N,1,FALSE)), "에러", "")</f>
        <v>에러</v>
      </c>
      <c r="P211" s="57" t="str">
        <f>IF(O211="에러",$N211&amp;CHAR(10)&amp;VLOOKUP(CONCATENATE(D211,".",F211),DB데이터!$M:$N,2,FALSE),"")</f>
        <v xml:space="preserve"> 모듈^TB_SYS_MODULE^ 등록자ID^REGR_ID^^VARCHAR2^32^Y^
모듈^TB_SYS_MODULE^등록자ID^REGR_ID^^VARCHAR2^32^Y^</v>
      </c>
    </row>
    <row r="212" spans="1:16" x14ac:dyDescent="0.25">
      <c r="A212" s="39">
        <v>205</v>
      </c>
      <c r="B212" s="27" t="s">
        <v>669</v>
      </c>
      <c r="C212" s="27" t="s">
        <v>3653</v>
      </c>
      <c r="D212" s="27" t="s">
        <v>163</v>
      </c>
      <c r="E212" s="27" t="s">
        <v>3520</v>
      </c>
      <c r="F212" s="27" t="s">
        <v>58</v>
      </c>
      <c r="G212" s="27"/>
      <c r="H212" s="27"/>
      <c r="I212" s="27" t="s">
        <v>37</v>
      </c>
      <c r="J212" s="28">
        <v>14</v>
      </c>
      <c r="K212" s="27" t="s">
        <v>52</v>
      </c>
      <c r="L212" s="27"/>
      <c r="M212" s="30"/>
      <c r="N212" s="25" t="str">
        <f t="shared" si="3"/>
        <v xml:space="preserve"> 모듈^TB_SYS_MODULE^ 수정일시^MOD_DTM^^VARCHAR2^14^Y^</v>
      </c>
      <c r="O212" s="21" t="str">
        <f>IF(ISNA(VLOOKUP(N212,DB데이터!$N:$N,1,FALSE)), "에러", "")</f>
        <v>에러</v>
      </c>
      <c r="P212" s="57" t="str">
        <f>IF(O212="에러",$N212&amp;CHAR(10)&amp;VLOOKUP(CONCATENATE(D212,".",F212),DB데이터!$M:$N,2,FALSE),"")</f>
        <v xml:space="preserve"> 모듈^TB_SYS_MODULE^ 수정일시^MOD_DTM^^VARCHAR2^14^Y^
모듈^TB_SYS_MODULE^수정일시^MOD_DTM^^VARCHAR2^14^Y^</v>
      </c>
    </row>
    <row r="213" spans="1:16" x14ac:dyDescent="0.25">
      <c r="A213" s="39">
        <v>206</v>
      </c>
      <c r="B213" s="27" t="s">
        <v>669</v>
      </c>
      <c r="C213" s="27" t="s">
        <v>3653</v>
      </c>
      <c r="D213" s="27" t="s">
        <v>163</v>
      </c>
      <c r="E213" s="27" t="s">
        <v>3521</v>
      </c>
      <c r="F213" s="27" t="s">
        <v>60</v>
      </c>
      <c r="G213" s="27"/>
      <c r="H213" s="27"/>
      <c r="I213" s="27" t="s">
        <v>37</v>
      </c>
      <c r="J213" s="28">
        <v>32</v>
      </c>
      <c r="K213" s="27" t="s">
        <v>52</v>
      </c>
      <c r="L213" s="27"/>
      <c r="M213" s="30"/>
      <c r="N213" s="25" t="str">
        <f t="shared" ref="N213:N251" si="4">SUBSTITUTE(CONCATENATE(C213,"^",D213,"^",E213,"^",F213,"^",G213,"^",I213,"^",J213,"^",K213,"^",L213),"~","-")</f>
        <v xml:space="preserve"> 모듈^TB_SYS_MODULE^ 수정자ID^MODR_ID^^VARCHAR2^32^Y^</v>
      </c>
      <c r="O213" s="21" t="str">
        <f>IF(ISNA(VLOOKUP(N213,DB데이터!$N:$N,1,FALSE)), "에러", "")</f>
        <v>에러</v>
      </c>
      <c r="P213" s="57" t="str">
        <f>IF(O213="에러",$N213&amp;CHAR(10)&amp;VLOOKUP(CONCATENATE(D213,".",F213),DB데이터!$M:$N,2,FALSE),"")</f>
        <v xml:space="preserve"> 모듈^TB_SYS_MODULE^ 수정자ID^MODR_ID^^VARCHAR2^32^Y^
모듈^TB_SYS_MODULE^수정자ID^MODR_ID^^VARCHAR2^32^Y^</v>
      </c>
    </row>
    <row r="214" spans="1:16" x14ac:dyDescent="0.25">
      <c r="A214" s="39">
        <v>207</v>
      </c>
      <c r="B214" s="27" t="s">
        <v>669</v>
      </c>
      <c r="C214" s="27" t="s">
        <v>3657</v>
      </c>
      <c r="D214" s="27" t="s">
        <v>143</v>
      </c>
      <c r="E214" s="27" t="s">
        <v>3660</v>
      </c>
      <c r="F214" s="27" t="s">
        <v>1885</v>
      </c>
      <c r="G214" s="27"/>
      <c r="H214" s="27"/>
      <c r="I214" s="27" t="s">
        <v>37</v>
      </c>
      <c r="J214" s="28">
        <v>10</v>
      </c>
      <c r="K214" s="27" t="s">
        <v>52</v>
      </c>
      <c r="L214" s="27"/>
      <c r="M214" s="30"/>
      <c r="N214" s="25" t="str">
        <f t="shared" si="4"/>
        <v xml:space="preserve"> 메시지^TB_SYS_MSG^ 메시지코드^MSG_CD^^VARCHAR2^10^Y^</v>
      </c>
      <c r="O214" s="21" t="str">
        <f>IF(ISNA(VLOOKUP(N214,DB데이터!$N:$N,1,FALSE)), "에러", "")</f>
        <v>에러</v>
      </c>
      <c r="P214" s="57" t="str">
        <f>IF(O214="에러",$N214&amp;CHAR(10)&amp;VLOOKUP(CONCATENATE(D214,".",F214),DB데이터!$M:$N,2,FALSE),"")</f>
        <v xml:space="preserve"> 메시지^TB_SYS_MSG^ 메시지코드^MSG_CD^^VARCHAR2^10^Y^
메시지^TB_SYS_MSG^메시지코드^MSG_CD^Y^VARCHAR2^10^Y^</v>
      </c>
    </row>
    <row r="215" spans="1:16" x14ac:dyDescent="0.25">
      <c r="A215" s="39">
        <v>208</v>
      </c>
      <c r="B215" s="27" t="s">
        <v>669</v>
      </c>
      <c r="C215" s="27" t="s">
        <v>3657</v>
      </c>
      <c r="D215" s="27" t="s">
        <v>143</v>
      </c>
      <c r="E215" s="27" t="s">
        <v>3658</v>
      </c>
      <c r="F215" s="27" t="s">
        <v>1887</v>
      </c>
      <c r="G215" s="27"/>
      <c r="H215" s="27"/>
      <c r="I215" s="27" t="s">
        <v>37</v>
      </c>
      <c r="J215" s="28">
        <v>1</v>
      </c>
      <c r="K215" s="27" t="s">
        <v>52</v>
      </c>
      <c r="L215" s="27"/>
      <c r="M215" s="30"/>
      <c r="N215" s="25" t="str">
        <f t="shared" si="4"/>
        <v xml:space="preserve"> 메시지^TB_SYS_MSG^ 메시지구분코드^MSG_DIV_CD^^VARCHAR2^1^Y^</v>
      </c>
      <c r="O215" s="21" t="str">
        <f>IF(ISNA(VLOOKUP(N215,DB데이터!$N:$N,1,FALSE)), "에러", "")</f>
        <v>에러</v>
      </c>
      <c r="P215" s="57" t="str">
        <f>IF(O215="에러",$N215&amp;CHAR(10)&amp;VLOOKUP(CONCATENATE(D215,".",F215),DB데이터!$M:$N,2,FALSE),"")</f>
        <v xml:space="preserve"> 메시지^TB_SYS_MSG^ 메시지구분코드^MSG_DIV_CD^^VARCHAR2^1^Y^
메시지^TB_SYS_MSG^메시지구분코드^MSG_DIV_CD^^VARCHAR2^1^Y^</v>
      </c>
    </row>
    <row r="216" spans="1:16" x14ac:dyDescent="0.25">
      <c r="A216" s="39">
        <v>209</v>
      </c>
      <c r="B216" s="27" t="s">
        <v>669</v>
      </c>
      <c r="C216" s="27" t="s">
        <v>3657</v>
      </c>
      <c r="D216" s="27" t="s">
        <v>143</v>
      </c>
      <c r="E216" s="27" t="s">
        <v>3659</v>
      </c>
      <c r="F216" s="27" t="s">
        <v>1889</v>
      </c>
      <c r="G216" s="27"/>
      <c r="H216" s="27"/>
      <c r="I216" s="27" t="s">
        <v>37</v>
      </c>
      <c r="J216" s="28">
        <v>300</v>
      </c>
      <c r="K216" s="27" t="s">
        <v>52</v>
      </c>
      <c r="L216" s="27"/>
      <c r="M216" s="30"/>
      <c r="N216" s="25" t="str">
        <f t="shared" si="4"/>
        <v xml:space="preserve"> 메시지^TB_SYS_MSG^ 메시지명^MSG_NM^^VARCHAR2^300^Y^</v>
      </c>
      <c r="O216" s="21" t="str">
        <f>IF(ISNA(VLOOKUP(N216,DB데이터!$N:$N,1,FALSE)), "에러", "")</f>
        <v>에러</v>
      </c>
      <c r="P216" s="57" t="str">
        <f>IF(O216="에러",$N216&amp;CHAR(10)&amp;VLOOKUP(CONCATENATE(D216,".",F216),DB데이터!$M:$N,2,FALSE),"")</f>
        <v xml:space="preserve"> 메시지^TB_SYS_MSG^ 메시지명^MSG_NM^^VARCHAR2^300^Y^
메시지^TB_SYS_MSG^메시지명^MSG_NM^^VARCHAR2^300^Y^</v>
      </c>
    </row>
    <row r="217" spans="1:16" x14ac:dyDescent="0.25">
      <c r="A217" s="39">
        <v>210</v>
      </c>
      <c r="B217" s="27" t="s">
        <v>669</v>
      </c>
      <c r="C217" s="27" t="s">
        <v>3657</v>
      </c>
      <c r="D217" s="27" t="s">
        <v>143</v>
      </c>
      <c r="E217" s="27" t="s">
        <v>3516</v>
      </c>
      <c r="F217" s="27" t="s">
        <v>51</v>
      </c>
      <c r="G217" s="27"/>
      <c r="H217" s="27"/>
      <c r="I217" s="27" t="s">
        <v>37</v>
      </c>
      <c r="J217" s="28">
        <v>1</v>
      </c>
      <c r="K217" s="27" t="s">
        <v>52</v>
      </c>
      <c r="L217" s="27" t="s">
        <v>1276</v>
      </c>
      <c r="M217" s="30"/>
      <c r="N217" s="25" t="str">
        <f t="shared" si="4"/>
        <v xml:space="preserve"> 메시지^TB_SYS_MSG^ 사용여부^USE_YN^^VARCHAR2^1^Y^'Y' </v>
      </c>
      <c r="O217" s="21" t="str">
        <f>IF(ISNA(VLOOKUP(N217,DB데이터!$N:$N,1,FALSE)), "에러", "")</f>
        <v>에러</v>
      </c>
      <c r="P217" s="57" t="str">
        <f>IF(O217="에러",$N217&amp;CHAR(10)&amp;VLOOKUP(CONCATENATE(D217,".",F217),DB데이터!$M:$N,2,FALSE),"")</f>
        <v xml:space="preserve"> 메시지^TB_SYS_MSG^ 사용여부^USE_YN^^VARCHAR2^1^Y^'Y' 
메시지^TB_SYS_MSG^사용여부^USE_YN^^VARCHAR2^1^Y^'Y'</v>
      </c>
    </row>
    <row r="218" spans="1:16" x14ac:dyDescent="0.25">
      <c r="A218" s="39">
        <v>211</v>
      </c>
      <c r="B218" s="27" t="s">
        <v>669</v>
      </c>
      <c r="C218" s="27" t="s">
        <v>3657</v>
      </c>
      <c r="D218" s="27" t="s">
        <v>143</v>
      </c>
      <c r="E218" s="27" t="s">
        <v>3518</v>
      </c>
      <c r="F218" s="27" t="s">
        <v>54</v>
      </c>
      <c r="G218" s="27"/>
      <c r="H218" s="27"/>
      <c r="I218" s="27" t="s">
        <v>37</v>
      </c>
      <c r="J218" s="28">
        <v>14</v>
      </c>
      <c r="K218" s="27" t="s">
        <v>52</v>
      </c>
      <c r="L218" s="27"/>
      <c r="M218" s="30"/>
      <c r="N218" s="25" t="str">
        <f t="shared" si="4"/>
        <v xml:space="preserve"> 메시지^TB_SYS_MSG^ 등록일시^REG_DTM^^VARCHAR2^14^Y^</v>
      </c>
      <c r="O218" s="21" t="str">
        <f>IF(ISNA(VLOOKUP(N218,DB데이터!$N:$N,1,FALSE)), "에러", "")</f>
        <v>에러</v>
      </c>
      <c r="P218" s="57" t="str">
        <f>IF(O218="에러",$N218&amp;CHAR(10)&amp;VLOOKUP(CONCATENATE(D218,".",F218),DB데이터!$M:$N,2,FALSE),"")</f>
        <v xml:space="preserve"> 메시지^TB_SYS_MSG^ 등록일시^REG_DTM^^VARCHAR2^14^Y^
메시지^TB_SYS_MSG^등록일시^REG_DTM^^VARCHAR2^14^Y^</v>
      </c>
    </row>
    <row r="219" spans="1:16" x14ac:dyDescent="0.25">
      <c r="A219" s="39">
        <v>212</v>
      </c>
      <c r="B219" s="27" t="s">
        <v>669</v>
      </c>
      <c r="C219" s="27" t="s">
        <v>3657</v>
      </c>
      <c r="D219" s="27" t="s">
        <v>143</v>
      </c>
      <c r="E219" s="27" t="s">
        <v>3519</v>
      </c>
      <c r="F219" s="27" t="s">
        <v>56</v>
      </c>
      <c r="G219" s="27"/>
      <c r="H219" s="27"/>
      <c r="I219" s="27" t="s">
        <v>37</v>
      </c>
      <c r="J219" s="28">
        <v>32</v>
      </c>
      <c r="K219" s="27" t="s">
        <v>52</v>
      </c>
      <c r="L219" s="27"/>
      <c r="M219" s="30"/>
      <c r="N219" s="25" t="str">
        <f t="shared" si="4"/>
        <v xml:space="preserve"> 메시지^TB_SYS_MSG^ 등록자ID^REGR_ID^^VARCHAR2^32^Y^</v>
      </c>
      <c r="O219" s="21" t="str">
        <f>IF(ISNA(VLOOKUP(N219,DB데이터!$N:$N,1,FALSE)), "에러", "")</f>
        <v>에러</v>
      </c>
      <c r="P219" s="57" t="str">
        <f>IF(O219="에러",$N219&amp;CHAR(10)&amp;VLOOKUP(CONCATENATE(D219,".",F219),DB데이터!$M:$N,2,FALSE),"")</f>
        <v xml:space="preserve"> 메시지^TB_SYS_MSG^ 등록자ID^REGR_ID^^VARCHAR2^32^Y^
메시지^TB_SYS_MSG^등록자ID^REGR_ID^^VARCHAR2^32^Y^</v>
      </c>
    </row>
    <row r="220" spans="1:16" x14ac:dyDescent="0.25">
      <c r="A220" s="39">
        <v>213</v>
      </c>
      <c r="B220" s="27" t="s">
        <v>669</v>
      </c>
      <c r="C220" s="27" t="s">
        <v>3657</v>
      </c>
      <c r="D220" s="27" t="s">
        <v>143</v>
      </c>
      <c r="E220" s="27" t="s">
        <v>3520</v>
      </c>
      <c r="F220" s="27" t="s">
        <v>58</v>
      </c>
      <c r="G220" s="27"/>
      <c r="H220" s="27"/>
      <c r="I220" s="27" t="s">
        <v>37</v>
      </c>
      <c r="J220" s="28">
        <v>14</v>
      </c>
      <c r="K220" s="27" t="s">
        <v>52</v>
      </c>
      <c r="L220" s="27"/>
      <c r="M220" s="30"/>
      <c r="N220" s="25" t="str">
        <f t="shared" si="4"/>
        <v xml:space="preserve"> 메시지^TB_SYS_MSG^ 수정일시^MOD_DTM^^VARCHAR2^14^Y^</v>
      </c>
      <c r="O220" s="21" t="str">
        <f>IF(ISNA(VLOOKUP(N220,DB데이터!$N:$N,1,FALSE)), "에러", "")</f>
        <v>에러</v>
      </c>
      <c r="P220" s="57" t="str">
        <f>IF(O220="에러",$N220&amp;CHAR(10)&amp;VLOOKUP(CONCATENATE(D220,".",F220),DB데이터!$M:$N,2,FALSE),"")</f>
        <v xml:space="preserve"> 메시지^TB_SYS_MSG^ 수정일시^MOD_DTM^^VARCHAR2^14^Y^
메시지^TB_SYS_MSG^수정일시^MOD_DTM^^VARCHAR2^14^Y^</v>
      </c>
    </row>
    <row r="221" spans="1:16" x14ac:dyDescent="0.25">
      <c r="A221" s="39">
        <v>214</v>
      </c>
      <c r="B221" s="27" t="s">
        <v>669</v>
      </c>
      <c r="C221" s="27" t="s">
        <v>3657</v>
      </c>
      <c r="D221" s="27" t="s">
        <v>143</v>
      </c>
      <c r="E221" s="27" t="s">
        <v>3521</v>
      </c>
      <c r="F221" s="27" t="s">
        <v>60</v>
      </c>
      <c r="G221" s="27"/>
      <c r="H221" s="27"/>
      <c r="I221" s="27" t="s">
        <v>37</v>
      </c>
      <c r="J221" s="28">
        <v>32</v>
      </c>
      <c r="K221" s="27" t="s">
        <v>52</v>
      </c>
      <c r="L221" s="27"/>
      <c r="M221" s="30"/>
      <c r="N221" s="25" t="str">
        <f t="shared" si="4"/>
        <v xml:space="preserve"> 메시지^TB_SYS_MSG^ 수정자ID^MODR_ID^^VARCHAR2^32^Y^</v>
      </c>
      <c r="O221" s="21" t="str">
        <f>IF(ISNA(VLOOKUP(N221,DB데이터!$N:$N,1,FALSE)), "에러", "")</f>
        <v>에러</v>
      </c>
      <c r="P221" s="57" t="str">
        <f>IF(O221="에러",$N221&amp;CHAR(10)&amp;VLOOKUP(CONCATENATE(D221,".",F221),DB데이터!$M:$N,2,FALSE),"")</f>
        <v xml:space="preserve"> 메시지^TB_SYS_MSG^ 수정자ID^MODR_ID^^VARCHAR2^32^Y^
메시지^TB_SYS_MSG^수정자ID^MODR_ID^^VARCHAR2^32^Y^</v>
      </c>
    </row>
    <row r="222" spans="1:16" x14ac:dyDescent="0.25">
      <c r="A222" s="39">
        <v>215</v>
      </c>
      <c r="B222" s="27" t="s">
        <v>669</v>
      </c>
      <c r="C222" s="27" t="s">
        <v>3661</v>
      </c>
      <c r="D222" s="27" t="s">
        <v>1173</v>
      </c>
      <c r="E222" s="27" t="s">
        <v>3667</v>
      </c>
      <c r="F222" s="27" t="s">
        <v>1990</v>
      </c>
      <c r="G222" s="27"/>
      <c r="H222" s="27"/>
      <c r="I222" s="27" t="s">
        <v>110</v>
      </c>
      <c r="J222" s="28">
        <v>22</v>
      </c>
      <c r="K222" s="27" t="s">
        <v>52</v>
      </c>
      <c r="L222" s="27"/>
      <c r="M222" s="30"/>
      <c r="N222" s="25" t="str">
        <f t="shared" si="4"/>
        <v xml:space="preserve"> 프로시져실행이력^TB_SYS_PROCEDURE_RUN_LOG^ 프로시져실행일련번호^PROCEDURE_RUN_SEQ^^NUMBER^22^Y^</v>
      </c>
      <c r="O222" s="21" t="str">
        <f>IF(ISNA(VLOOKUP(N222,DB데이터!$N:$N,1,FALSE)), "에러", "")</f>
        <v>에러</v>
      </c>
      <c r="P222" s="57" t="str">
        <f>IF(O222="에러",$N222&amp;CHAR(10)&amp;VLOOKUP(CONCATENATE(D222,".",F222),DB데이터!$M:$N,2,FALSE),"")</f>
        <v xml:space="preserve"> 프로시져실행이력^TB_SYS_PROCEDURE_RUN_LOG^ 프로시져실행일련번호^PROCEDURE_RUN_SEQ^^NUMBER^22^Y^
프로시져실행이력^TB_SYS_PROCEDURE_RUN_LOG^프로시져실행일련번호^PROCEDURE_RUN_SEQ^Y^NUMBER^15^Y^</v>
      </c>
    </row>
    <row r="223" spans="1:16" x14ac:dyDescent="0.25">
      <c r="A223" s="39">
        <v>216</v>
      </c>
      <c r="B223" s="27" t="s">
        <v>669</v>
      </c>
      <c r="C223" s="27" t="s">
        <v>3661</v>
      </c>
      <c r="D223" s="27" t="s">
        <v>1173</v>
      </c>
      <c r="E223" s="27" t="s">
        <v>3666</v>
      </c>
      <c r="F223" s="27" t="s">
        <v>1992</v>
      </c>
      <c r="G223" s="27"/>
      <c r="H223" s="27"/>
      <c r="I223" s="27" t="s">
        <v>37</v>
      </c>
      <c r="J223" s="28">
        <v>300</v>
      </c>
      <c r="K223" s="27" t="s">
        <v>52</v>
      </c>
      <c r="L223" s="27"/>
      <c r="M223" s="30"/>
      <c r="N223" s="25" t="str">
        <f t="shared" si="4"/>
        <v xml:space="preserve"> 프로시져실행이력^TB_SYS_PROCEDURE_RUN_LOG^ 프로시져명^PROCEDURE_NM^^VARCHAR2^300^Y^</v>
      </c>
      <c r="O223" s="21" t="str">
        <f>IF(ISNA(VLOOKUP(N223,DB데이터!$N:$N,1,FALSE)), "에러", "")</f>
        <v>에러</v>
      </c>
      <c r="P223" s="57" t="str">
        <f>IF(O223="에러",$N223&amp;CHAR(10)&amp;VLOOKUP(CONCATENATE(D223,".",F223),DB데이터!$M:$N,2,FALSE),"")</f>
        <v xml:space="preserve"> 프로시져실행이력^TB_SYS_PROCEDURE_RUN_LOG^ 프로시져명^PROCEDURE_NM^^VARCHAR2^300^Y^
프로시져실행이력^TB_SYS_PROCEDURE_RUN_LOG^프로시져명^PROCEDURE_NM^^VARCHAR2^300^Y^</v>
      </c>
    </row>
    <row r="224" spans="1:16" x14ac:dyDescent="0.25">
      <c r="A224" s="39">
        <v>217</v>
      </c>
      <c r="B224" s="27" t="s">
        <v>669</v>
      </c>
      <c r="C224" s="27" t="s">
        <v>3661</v>
      </c>
      <c r="D224" s="27" t="s">
        <v>1173</v>
      </c>
      <c r="E224" s="27" t="s">
        <v>3662</v>
      </c>
      <c r="F224" s="27" t="s">
        <v>1994</v>
      </c>
      <c r="G224" s="27"/>
      <c r="H224" s="27"/>
      <c r="I224" s="27" t="s">
        <v>37</v>
      </c>
      <c r="J224" s="28">
        <v>8</v>
      </c>
      <c r="K224" s="27" t="s">
        <v>52</v>
      </c>
      <c r="L224" s="27"/>
      <c r="M224" s="30"/>
      <c r="N224" s="25" t="str">
        <f t="shared" si="4"/>
        <v xml:space="preserve"> 프로시져실행이력^TB_SYS_PROCEDURE_RUN_LOG^ 실행일자^RUN_DT^^VARCHAR2^8^Y^</v>
      </c>
      <c r="O224" s="21" t="str">
        <f>IF(ISNA(VLOOKUP(N224,DB데이터!$N:$N,1,FALSE)), "에러", "")</f>
        <v>에러</v>
      </c>
      <c r="P224" s="57" t="str">
        <f>IF(O224="에러",$N224&amp;CHAR(10)&amp;VLOOKUP(CONCATENATE(D224,".",F224),DB데이터!$M:$N,2,FALSE),"")</f>
        <v xml:space="preserve"> 프로시져실행이력^TB_SYS_PROCEDURE_RUN_LOG^ 실행일자^RUN_DT^^VARCHAR2^8^Y^
프로시져실행이력^TB_SYS_PROCEDURE_RUN_LOG^실행일자^RUN_DT^^VARCHAR2^8^Y^</v>
      </c>
    </row>
    <row r="225" spans="1:16" x14ac:dyDescent="0.25">
      <c r="A225" s="39">
        <v>218</v>
      </c>
      <c r="B225" s="27" t="s">
        <v>669</v>
      </c>
      <c r="C225" s="27" t="s">
        <v>3661</v>
      </c>
      <c r="D225" s="27" t="s">
        <v>1173</v>
      </c>
      <c r="E225" s="27" t="s">
        <v>3644</v>
      </c>
      <c r="F225" s="27" t="s">
        <v>1872</v>
      </c>
      <c r="G225" s="27"/>
      <c r="H225" s="27"/>
      <c r="I225" s="27" t="s">
        <v>37</v>
      </c>
      <c r="J225" s="28">
        <v>200</v>
      </c>
      <c r="K225" s="27" t="s">
        <v>5347</v>
      </c>
      <c r="L225" s="27"/>
      <c r="M225" s="30"/>
      <c r="N225" s="25" t="str">
        <f t="shared" si="4"/>
        <v xml:space="preserve"> 프로시져실행이력^TB_SYS_PROCEDURE_RUN_LOG^ 파라미터값^PARAM_VAL^^VARCHAR2^200^N^</v>
      </c>
      <c r="O225" s="21" t="str">
        <f>IF(ISNA(VLOOKUP(N225,DB데이터!$N:$N,1,FALSE)), "에러", "")</f>
        <v>에러</v>
      </c>
      <c r="P225" s="57" t="str">
        <f>IF(O225="에러",$N225&amp;CHAR(10)&amp;VLOOKUP(CONCATENATE(D225,".",F225),DB데이터!$M:$N,2,FALSE),"")</f>
        <v xml:space="preserve"> 프로시져실행이력^TB_SYS_PROCEDURE_RUN_LOG^ 파라미터값^PARAM_VAL^^VARCHAR2^200^N^
프로시져실행이력^TB_SYS_PROCEDURE_RUN_LOG^파라미터값^PARAM_VAL^^VARCHAR2^200^^</v>
      </c>
    </row>
    <row r="226" spans="1:16" x14ac:dyDescent="0.25">
      <c r="A226" s="39">
        <v>219</v>
      </c>
      <c r="B226" s="27" t="s">
        <v>669</v>
      </c>
      <c r="C226" s="27" t="s">
        <v>3661</v>
      </c>
      <c r="D226" s="27" t="s">
        <v>1173</v>
      </c>
      <c r="E226" s="27" t="s">
        <v>3664</v>
      </c>
      <c r="F226" s="27" t="s">
        <v>1996</v>
      </c>
      <c r="G226" s="27"/>
      <c r="H226" s="27"/>
      <c r="I226" s="27" t="s">
        <v>37</v>
      </c>
      <c r="J226" s="28">
        <v>14</v>
      </c>
      <c r="K226" s="27" t="s">
        <v>5347</v>
      </c>
      <c r="L226" s="27"/>
      <c r="M226" s="30"/>
      <c r="N226" s="25" t="str">
        <f t="shared" si="4"/>
        <v xml:space="preserve"> 프로시져실행이력^TB_SYS_PROCEDURE_RUN_LOG^ 오류일시^ERR_DTM^^VARCHAR2^14^N^</v>
      </c>
      <c r="O226" s="21" t="str">
        <f>IF(ISNA(VLOOKUP(N226,DB데이터!$N:$N,1,FALSE)), "에러", "")</f>
        <v>에러</v>
      </c>
      <c r="P226" s="57" t="str">
        <f>IF(O226="에러",$N226&amp;CHAR(10)&amp;VLOOKUP(CONCATENATE(D226,".",F226),DB데이터!$M:$N,2,FALSE),"")</f>
        <v xml:space="preserve"> 프로시져실행이력^TB_SYS_PROCEDURE_RUN_LOG^ 오류일시^ERR_DTM^^VARCHAR2^14^N^
프로시져실행이력^TB_SYS_PROCEDURE_RUN_LOG^오류일시^ERR_DTM^^VARCHAR2^14^^</v>
      </c>
    </row>
    <row r="227" spans="1:16" x14ac:dyDescent="0.25">
      <c r="A227" s="39">
        <v>220</v>
      </c>
      <c r="B227" s="27" t="s">
        <v>669</v>
      </c>
      <c r="C227" s="27" t="s">
        <v>3661</v>
      </c>
      <c r="D227" s="27" t="s">
        <v>1173</v>
      </c>
      <c r="E227" s="27" t="s">
        <v>3665</v>
      </c>
      <c r="F227" s="27" t="s">
        <v>1998</v>
      </c>
      <c r="G227" s="27"/>
      <c r="H227" s="27"/>
      <c r="I227" s="27" t="s">
        <v>37</v>
      </c>
      <c r="J227" s="28">
        <v>50</v>
      </c>
      <c r="K227" s="27" t="s">
        <v>5347</v>
      </c>
      <c r="L227" s="27"/>
      <c r="M227" s="30"/>
      <c r="N227" s="25" t="str">
        <f t="shared" si="4"/>
        <v xml:space="preserve"> 프로시져실행이력^TB_SYS_PROCEDURE_RUN_LOG^ 오류코드^ERR_CD^^VARCHAR2^50^N^</v>
      </c>
      <c r="O227" s="21" t="str">
        <f>IF(ISNA(VLOOKUP(N227,DB데이터!$N:$N,1,FALSE)), "에러", "")</f>
        <v>에러</v>
      </c>
      <c r="P227" s="57" t="str">
        <f>IF(O227="에러",$N227&amp;CHAR(10)&amp;VLOOKUP(CONCATENATE(D227,".",F227),DB데이터!$M:$N,2,FALSE),"")</f>
        <v xml:space="preserve"> 프로시져실행이력^TB_SYS_PROCEDURE_RUN_LOG^ 오류코드^ERR_CD^^VARCHAR2^50^N^
프로시져실행이력^TB_SYS_PROCEDURE_RUN_LOG^오류코드^ERR_CD^^VARCHAR2^50^^</v>
      </c>
    </row>
    <row r="228" spans="1:16" x14ac:dyDescent="0.25">
      <c r="A228" s="39">
        <v>221</v>
      </c>
      <c r="B228" s="27" t="s">
        <v>669</v>
      </c>
      <c r="C228" s="27" t="s">
        <v>3661</v>
      </c>
      <c r="D228" s="27" t="s">
        <v>1173</v>
      </c>
      <c r="E228" s="27" t="s">
        <v>3663</v>
      </c>
      <c r="F228" s="27" t="s">
        <v>2000</v>
      </c>
      <c r="G228" s="27"/>
      <c r="H228" s="27"/>
      <c r="I228" s="27" t="s">
        <v>37</v>
      </c>
      <c r="J228" s="28">
        <v>2000</v>
      </c>
      <c r="K228" s="27" t="s">
        <v>5347</v>
      </c>
      <c r="L228" s="27"/>
      <c r="M228" s="30"/>
      <c r="N228" s="25" t="str">
        <f t="shared" si="4"/>
        <v xml:space="preserve"> 프로시져실행이력^TB_SYS_PROCEDURE_RUN_LOG^ 오류내용^ERR_DESC^^VARCHAR2^2000^N^</v>
      </c>
      <c r="O228" s="21" t="str">
        <f>IF(ISNA(VLOOKUP(N228,DB데이터!$N:$N,1,FALSE)), "에러", "")</f>
        <v>에러</v>
      </c>
      <c r="P228" s="57" t="str">
        <f>IF(O228="에러",$N228&amp;CHAR(10)&amp;VLOOKUP(CONCATENATE(D228,".",F228),DB데이터!$M:$N,2,FALSE),"")</f>
        <v xml:space="preserve"> 프로시져실행이력^TB_SYS_PROCEDURE_RUN_LOG^ 오류내용^ERR_DESC^^VARCHAR2^2000^N^
프로시져실행이력^TB_SYS_PROCEDURE_RUN_LOG^오류내용^ERR_DESC^^VARCHAR2^2000^^</v>
      </c>
    </row>
    <row r="229" spans="1:16" x14ac:dyDescent="0.25">
      <c r="A229" s="39">
        <v>222</v>
      </c>
      <c r="B229" s="27" t="s">
        <v>669</v>
      </c>
      <c r="C229" s="27" t="s">
        <v>3661</v>
      </c>
      <c r="D229" s="27" t="s">
        <v>1173</v>
      </c>
      <c r="E229" s="27" t="s">
        <v>3559</v>
      </c>
      <c r="F229" s="27" t="s">
        <v>1902</v>
      </c>
      <c r="G229" s="27"/>
      <c r="H229" s="27"/>
      <c r="I229" s="27" t="s">
        <v>37</v>
      </c>
      <c r="J229" s="28">
        <v>14</v>
      </c>
      <c r="K229" s="27" t="s">
        <v>52</v>
      </c>
      <c r="L229" s="27"/>
      <c r="M229" s="30"/>
      <c r="N229" s="25" t="str">
        <f t="shared" si="4"/>
        <v xml:space="preserve"> 프로시져실행이력^TB_SYS_PROCEDURE_RUN_LOG^ 이력일시^LOG_DTM^^VARCHAR2^14^Y^</v>
      </c>
      <c r="O229" s="21" t="str">
        <f>IF(ISNA(VLOOKUP(N229,DB데이터!$N:$N,1,FALSE)), "에러", "")</f>
        <v>에러</v>
      </c>
      <c r="P229" s="57" t="str">
        <f>IF(O229="에러",$N229&amp;CHAR(10)&amp;VLOOKUP(CONCATENATE(D229,".",F229),DB데이터!$M:$N,2,FALSE),"")</f>
        <v xml:space="preserve"> 프로시져실행이력^TB_SYS_PROCEDURE_RUN_LOG^ 이력일시^LOG_DTM^^VARCHAR2^14^Y^
프로시져실행이력^TB_SYS_PROCEDURE_RUN_LOG^이력일시^LOG_DTM^^VARCHAR2^14^Y^</v>
      </c>
    </row>
    <row r="230" spans="1:16" x14ac:dyDescent="0.25">
      <c r="A230" s="39">
        <v>223</v>
      </c>
      <c r="B230" s="27" t="s">
        <v>669</v>
      </c>
      <c r="C230" s="27" t="s">
        <v>3661</v>
      </c>
      <c r="D230" s="27" t="s">
        <v>1173</v>
      </c>
      <c r="E230" s="27" t="s">
        <v>3561</v>
      </c>
      <c r="F230" s="27" t="s">
        <v>109</v>
      </c>
      <c r="G230" s="27"/>
      <c r="H230" s="27"/>
      <c r="I230" s="27" t="s">
        <v>37</v>
      </c>
      <c r="J230" s="28">
        <v>32</v>
      </c>
      <c r="K230" s="27" t="s">
        <v>52</v>
      </c>
      <c r="L230" s="29"/>
      <c r="M230" s="30"/>
      <c r="N230" s="25" t="str">
        <f t="shared" si="4"/>
        <v xml:space="preserve"> 프로시져실행이력^TB_SYS_PROCEDURE_RUN_LOG^ 사용자ID^USER_ID^^VARCHAR2^32^Y^</v>
      </c>
      <c r="O230" s="21" t="str">
        <f>IF(ISNA(VLOOKUP(N230,DB데이터!$N:$N,1,FALSE)), "에러", "")</f>
        <v>에러</v>
      </c>
      <c r="P230" s="57" t="str">
        <f>IF(O230="에러",$N230&amp;CHAR(10)&amp;VLOOKUP(CONCATENATE(D230,".",F230),DB데이터!$M:$N,2,FALSE),"")</f>
        <v xml:space="preserve"> 프로시져실행이력^TB_SYS_PROCEDURE_RUN_LOG^ 사용자ID^USER_ID^^VARCHAR2^32^Y^
프로시져실행이력^TB_SYS_PROCEDURE_RUN_LOG^사용자ID^USER_ID^^VARCHAR2^32^Y^</v>
      </c>
    </row>
    <row r="231" spans="1:16" x14ac:dyDescent="0.25">
      <c r="A231" s="39">
        <v>224</v>
      </c>
      <c r="B231" s="27" t="s">
        <v>669</v>
      </c>
      <c r="C231" s="27" t="s">
        <v>3668</v>
      </c>
      <c r="D231" s="27" t="s">
        <v>165</v>
      </c>
      <c r="E231" s="27" t="s">
        <v>3645</v>
      </c>
      <c r="F231" s="27" t="s">
        <v>1864</v>
      </c>
      <c r="G231" s="27"/>
      <c r="H231" s="27"/>
      <c r="I231" s="27" t="s">
        <v>37</v>
      </c>
      <c r="J231" s="28">
        <v>11</v>
      </c>
      <c r="K231" s="27" t="s">
        <v>52</v>
      </c>
      <c r="L231" s="27"/>
      <c r="M231" s="30"/>
      <c r="N231" s="25" t="str">
        <f t="shared" si="4"/>
        <v xml:space="preserve"> 프로그램^TB_SYS_PROG^ 프로그램코드^PROG_CD^^VARCHAR2^11^Y^</v>
      </c>
      <c r="O231" s="21" t="str">
        <f>IF(ISNA(VLOOKUP(N231,DB데이터!$N:$N,1,FALSE)), "에러", "")</f>
        <v>에러</v>
      </c>
      <c r="P231" s="57" t="str">
        <f>IF(O231="에러",$N231&amp;CHAR(10)&amp;VLOOKUP(CONCATENATE(D231,".",F231),DB데이터!$M:$N,2,FALSE),"")</f>
        <v xml:space="preserve"> 프로그램^TB_SYS_PROG^ 프로그램코드^PROG_CD^^VARCHAR2^11^Y^
프로그램^TB_SYS_PROG^프로그램코드^PROG_CD^Y^VARCHAR2^11^Y^</v>
      </c>
    </row>
    <row r="232" spans="1:16" x14ac:dyDescent="0.25">
      <c r="A232" s="39">
        <v>225</v>
      </c>
      <c r="B232" s="27" t="s">
        <v>669</v>
      </c>
      <c r="C232" s="27" t="s">
        <v>3668</v>
      </c>
      <c r="D232" s="27" t="s">
        <v>165</v>
      </c>
      <c r="E232" s="27" t="s">
        <v>3670</v>
      </c>
      <c r="F232" s="27" t="s">
        <v>1978</v>
      </c>
      <c r="G232" s="27"/>
      <c r="H232" s="27"/>
      <c r="I232" s="27" t="s">
        <v>37</v>
      </c>
      <c r="J232" s="28">
        <v>300</v>
      </c>
      <c r="K232" s="27" t="s">
        <v>52</v>
      </c>
      <c r="L232" s="27"/>
      <c r="M232" s="30"/>
      <c r="N232" s="25" t="str">
        <f t="shared" si="4"/>
        <v xml:space="preserve"> 프로그램^TB_SYS_PROG^ 프로그램명^PROG_NM^^VARCHAR2^300^Y^</v>
      </c>
      <c r="O232" s="21" t="str">
        <f>IF(ISNA(VLOOKUP(N232,DB데이터!$N:$N,1,FALSE)), "에러", "")</f>
        <v>에러</v>
      </c>
      <c r="P232" s="57" t="str">
        <f>IF(O232="에러",$N232&amp;CHAR(10)&amp;VLOOKUP(CONCATENATE(D232,".",F232),DB데이터!$M:$N,2,FALSE),"")</f>
        <v xml:space="preserve"> 프로그램^TB_SYS_PROG^ 프로그램명^PROG_NM^^VARCHAR2^300^Y^
프로그램^TB_SYS_PROG^프로그램명^PROG_NM^^VARCHAR2^300^Y^</v>
      </c>
    </row>
    <row r="233" spans="1:16" x14ac:dyDescent="0.25">
      <c r="A233" s="39">
        <v>226</v>
      </c>
      <c r="B233" s="27" t="s">
        <v>669</v>
      </c>
      <c r="C233" s="27" t="s">
        <v>3668</v>
      </c>
      <c r="D233" s="27" t="s">
        <v>165</v>
      </c>
      <c r="E233" s="27" t="s">
        <v>3650</v>
      </c>
      <c r="F233" s="27" t="s">
        <v>1883</v>
      </c>
      <c r="G233" s="27"/>
      <c r="H233" s="27"/>
      <c r="I233" s="27" t="s">
        <v>37</v>
      </c>
      <c r="J233" s="28">
        <v>3</v>
      </c>
      <c r="K233" s="27" t="s">
        <v>52</v>
      </c>
      <c r="L233" s="27"/>
      <c r="M233" s="30"/>
      <c r="N233" s="25" t="str">
        <f t="shared" si="4"/>
        <v xml:space="preserve"> 프로그램^TB_SYS_PROG^ 모듈코드^MODULE_CD^^VARCHAR2^3^Y^</v>
      </c>
      <c r="O233" s="21" t="str">
        <f>IF(ISNA(VLOOKUP(N233,DB데이터!$N:$N,1,FALSE)), "에러", "")</f>
        <v>에러</v>
      </c>
      <c r="P233" s="57" t="str">
        <f>IF(O233="에러",$N233&amp;CHAR(10)&amp;VLOOKUP(CONCATENATE(D233,".",F233),DB데이터!$M:$N,2,FALSE),"")</f>
        <v xml:space="preserve"> 프로그램^TB_SYS_PROG^ 모듈코드^MODULE_CD^^VARCHAR2^3^Y^
프로그램^TB_SYS_PROG^모듈코드^MODULE_CD^^VARCHAR2^3^Y^</v>
      </c>
    </row>
    <row r="234" spans="1:16" x14ac:dyDescent="0.25">
      <c r="A234" s="39">
        <v>227</v>
      </c>
      <c r="B234" s="27" t="s">
        <v>669</v>
      </c>
      <c r="C234" s="27" t="s">
        <v>3668</v>
      </c>
      <c r="D234" s="27" t="s">
        <v>165</v>
      </c>
      <c r="E234" s="27" t="s">
        <v>3669</v>
      </c>
      <c r="F234" s="27" t="s">
        <v>1980</v>
      </c>
      <c r="G234" s="27"/>
      <c r="H234" s="27"/>
      <c r="I234" s="27" t="s">
        <v>37</v>
      </c>
      <c r="J234" s="28">
        <v>100</v>
      </c>
      <c r="K234" s="27" t="s">
        <v>52</v>
      </c>
      <c r="L234" s="27"/>
      <c r="M234" s="30"/>
      <c r="N234" s="25" t="str">
        <f t="shared" si="4"/>
        <v xml:space="preserve"> 프로그램^TB_SYS_PROG^ 프로그램URL^PROG_URL^^VARCHAR2^100^Y^</v>
      </c>
      <c r="O234" s="21" t="str">
        <f>IF(ISNA(VLOOKUP(N234,DB데이터!$N:$N,1,FALSE)), "에러", "")</f>
        <v>에러</v>
      </c>
      <c r="P234" s="57" t="str">
        <f>IF(O234="에러",$N234&amp;CHAR(10)&amp;VLOOKUP(CONCATENATE(D234,".",F234),DB데이터!$M:$N,2,FALSE),"")</f>
        <v xml:space="preserve"> 프로그램^TB_SYS_PROG^ 프로그램URL^PROG_URL^^VARCHAR2^100^Y^
프로그램^TB_SYS_PROG^프로그램URL^PROG_URL^^VARCHAR2^100^Y^</v>
      </c>
    </row>
    <row r="235" spans="1:16" x14ac:dyDescent="0.25">
      <c r="A235" s="39">
        <v>228</v>
      </c>
      <c r="B235" s="27" t="s">
        <v>669</v>
      </c>
      <c r="C235" s="27" t="s">
        <v>3668</v>
      </c>
      <c r="D235" s="27" t="s">
        <v>165</v>
      </c>
      <c r="E235" s="27" t="s">
        <v>3516</v>
      </c>
      <c r="F235" s="27" t="s">
        <v>51</v>
      </c>
      <c r="G235" s="27"/>
      <c r="H235" s="27"/>
      <c r="I235" s="27" t="s">
        <v>37</v>
      </c>
      <c r="J235" s="28">
        <v>1</v>
      </c>
      <c r="K235" s="27" t="s">
        <v>52</v>
      </c>
      <c r="L235" s="27" t="s">
        <v>1276</v>
      </c>
      <c r="M235" s="30"/>
      <c r="N235" s="25" t="str">
        <f t="shared" si="4"/>
        <v xml:space="preserve"> 프로그램^TB_SYS_PROG^ 사용여부^USE_YN^^VARCHAR2^1^Y^'Y' </v>
      </c>
      <c r="O235" s="21" t="str">
        <f>IF(ISNA(VLOOKUP(N235,DB데이터!$N:$N,1,FALSE)), "에러", "")</f>
        <v>에러</v>
      </c>
      <c r="P235" s="57" t="str">
        <f>IF(O235="에러",$N235&amp;CHAR(10)&amp;VLOOKUP(CONCATENATE(D235,".",F235),DB데이터!$M:$N,2,FALSE),"")</f>
        <v xml:space="preserve"> 프로그램^TB_SYS_PROG^ 사용여부^USE_YN^^VARCHAR2^1^Y^'Y' 
프로그램^TB_SYS_PROG^사용여부^USE_YN^^VARCHAR2^1^Y^'Y'</v>
      </c>
    </row>
    <row r="236" spans="1:16" x14ac:dyDescent="0.25">
      <c r="A236" s="39">
        <v>229</v>
      </c>
      <c r="B236" s="27" t="s">
        <v>669</v>
      </c>
      <c r="C236" s="27" t="s">
        <v>3668</v>
      </c>
      <c r="D236" s="27" t="s">
        <v>165</v>
      </c>
      <c r="E236" s="27" t="s">
        <v>3517</v>
      </c>
      <c r="F236" s="27" t="s">
        <v>62</v>
      </c>
      <c r="G236" s="27"/>
      <c r="H236" s="27"/>
      <c r="I236" s="27" t="s">
        <v>37</v>
      </c>
      <c r="J236" s="28">
        <v>2000</v>
      </c>
      <c r="K236" s="27" t="s">
        <v>5347</v>
      </c>
      <c r="L236" s="27"/>
      <c r="M236" s="30"/>
      <c r="N236" s="25" t="str">
        <f t="shared" si="4"/>
        <v xml:space="preserve"> 프로그램^TB_SYS_PROG^ 비고^REMARK^^VARCHAR2^2000^N^</v>
      </c>
      <c r="O236" s="21" t="str">
        <f>IF(ISNA(VLOOKUP(N236,DB데이터!$N:$N,1,FALSE)), "에러", "")</f>
        <v>에러</v>
      </c>
      <c r="P236" s="57" t="str">
        <f>IF(O236="에러",$N236&amp;CHAR(10)&amp;VLOOKUP(CONCATENATE(D236,".",F236),DB데이터!$M:$N,2,FALSE),"")</f>
        <v xml:space="preserve"> 프로그램^TB_SYS_PROG^ 비고^REMARK^^VARCHAR2^2000^N^
프로그램^TB_SYS_PROG^비고^REMARK^^VARCHAR2^2000^^</v>
      </c>
    </row>
    <row r="237" spans="1:16" x14ac:dyDescent="0.25">
      <c r="A237" s="39">
        <v>230</v>
      </c>
      <c r="B237" s="27" t="s">
        <v>669</v>
      </c>
      <c r="C237" s="27" t="s">
        <v>3668</v>
      </c>
      <c r="D237" s="27" t="s">
        <v>165</v>
      </c>
      <c r="E237" s="27" t="s">
        <v>3518</v>
      </c>
      <c r="F237" s="27" t="s">
        <v>54</v>
      </c>
      <c r="G237" s="27"/>
      <c r="H237" s="27"/>
      <c r="I237" s="27" t="s">
        <v>37</v>
      </c>
      <c r="J237" s="28">
        <v>14</v>
      </c>
      <c r="K237" s="27" t="s">
        <v>52</v>
      </c>
      <c r="L237" s="29"/>
      <c r="M237" s="30"/>
      <c r="N237" s="25" t="str">
        <f t="shared" si="4"/>
        <v xml:space="preserve"> 프로그램^TB_SYS_PROG^ 등록일시^REG_DTM^^VARCHAR2^14^Y^</v>
      </c>
      <c r="O237" s="21" t="str">
        <f>IF(ISNA(VLOOKUP(N237,DB데이터!$N:$N,1,FALSE)), "에러", "")</f>
        <v>에러</v>
      </c>
      <c r="P237" s="57" t="str">
        <f>IF(O237="에러",$N237&amp;CHAR(10)&amp;VLOOKUP(CONCATENATE(D237,".",F237),DB데이터!$M:$N,2,FALSE),"")</f>
        <v xml:space="preserve"> 프로그램^TB_SYS_PROG^ 등록일시^REG_DTM^^VARCHAR2^14^Y^
프로그램^TB_SYS_PROG^등록일시^REG_DTM^^VARCHAR2^14^Y^</v>
      </c>
    </row>
    <row r="238" spans="1:16" x14ac:dyDescent="0.25">
      <c r="A238" s="39">
        <v>231</v>
      </c>
      <c r="B238" s="27" t="s">
        <v>669</v>
      </c>
      <c r="C238" s="27" t="s">
        <v>3668</v>
      </c>
      <c r="D238" s="27" t="s">
        <v>165</v>
      </c>
      <c r="E238" s="27" t="s">
        <v>3519</v>
      </c>
      <c r="F238" s="27" t="s">
        <v>56</v>
      </c>
      <c r="G238" s="27"/>
      <c r="H238" s="27"/>
      <c r="I238" s="27" t="s">
        <v>37</v>
      </c>
      <c r="J238" s="28">
        <v>32</v>
      </c>
      <c r="K238" s="27" t="s">
        <v>52</v>
      </c>
      <c r="L238" s="27"/>
      <c r="M238" s="30"/>
      <c r="N238" s="25" t="str">
        <f t="shared" si="4"/>
        <v xml:space="preserve"> 프로그램^TB_SYS_PROG^ 등록자ID^REGR_ID^^VARCHAR2^32^Y^</v>
      </c>
      <c r="O238" s="21" t="str">
        <f>IF(ISNA(VLOOKUP(N238,DB데이터!$N:$N,1,FALSE)), "에러", "")</f>
        <v>에러</v>
      </c>
      <c r="P238" s="57" t="str">
        <f>IF(O238="에러",$N238&amp;CHAR(10)&amp;VLOOKUP(CONCATENATE(D238,".",F238),DB데이터!$M:$N,2,FALSE),"")</f>
        <v xml:space="preserve"> 프로그램^TB_SYS_PROG^ 등록자ID^REGR_ID^^VARCHAR2^32^Y^
프로그램^TB_SYS_PROG^등록자ID^REGR_ID^^VARCHAR2^32^Y^</v>
      </c>
    </row>
    <row r="239" spans="1:16" x14ac:dyDescent="0.25">
      <c r="A239" s="39">
        <v>232</v>
      </c>
      <c r="B239" s="27" t="s">
        <v>669</v>
      </c>
      <c r="C239" s="27" t="s">
        <v>3668</v>
      </c>
      <c r="D239" s="27" t="s">
        <v>165</v>
      </c>
      <c r="E239" s="27" t="s">
        <v>3520</v>
      </c>
      <c r="F239" s="27" t="s">
        <v>58</v>
      </c>
      <c r="G239" s="27"/>
      <c r="H239" s="27"/>
      <c r="I239" s="27" t="s">
        <v>37</v>
      </c>
      <c r="J239" s="28">
        <v>14</v>
      </c>
      <c r="K239" s="27" t="s">
        <v>52</v>
      </c>
      <c r="L239" s="27"/>
      <c r="M239" s="30"/>
      <c r="N239" s="25" t="str">
        <f t="shared" si="4"/>
        <v xml:space="preserve"> 프로그램^TB_SYS_PROG^ 수정일시^MOD_DTM^^VARCHAR2^14^Y^</v>
      </c>
      <c r="O239" s="21" t="str">
        <f>IF(ISNA(VLOOKUP(N239,DB데이터!$N:$N,1,FALSE)), "에러", "")</f>
        <v>에러</v>
      </c>
      <c r="P239" s="57" t="str">
        <f>IF(O239="에러",$N239&amp;CHAR(10)&amp;VLOOKUP(CONCATENATE(D239,".",F239),DB데이터!$M:$N,2,FALSE),"")</f>
        <v xml:space="preserve"> 프로그램^TB_SYS_PROG^ 수정일시^MOD_DTM^^VARCHAR2^14^Y^
프로그램^TB_SYS_PROG^수정일시^MOD_DTM^^VARCHAR2^14^Y^</v>
      </c>
    </row>
    <row r="240" spans="1:16" x14ac:dyDescent="0.25">
      <c r="A240" s="39">
        <v>233</v>
      </c>
      <c r="B240" s="27" t="s">
        <v>669</v>
      </c>
      <c r="C240" s="27" t="s">
        <v>3668</v>
      </c>
      <c r="D240" s="27" t="s">
        <v>165</v>
      </c>
      <c r="E240" s="27" t="s">
        <v>3521</v>
      </c>
      <c r="F240" s="27" t="s">
        <v>60</v>
      </c>
      <c r="G240" s="27"/>
      <c r="H240" s="27"/>
      <c r="I240" s="27" t="s">
        <v>37</v>
      </c>
      <c r="J240" s="28">
        <v>32</v>
      </c>
      <c r="K240" s="27" t="s">
        <v>52</v>
      </c>
      <c r="L240" s="27"/>
      <c r="M240" s="30"/>
      <c r="N240" s="25" t="str">
        <f t="shared" si="4"/>
        <v xml:space="preserve"> 프로그램^TB_SYS_PROG^ 수정자ID^MODR_ID^^VARCHAR2^32^Y^</v>
      </c>
      <c r="O240" s="21" t="str">
        <f>IF(ISNA(VLOOKUP(N240,DB데이터!$N:$N,1,FALSE)), "에러", "")</f>
        <v>에러</v>
      </c>
      <c r="P240" s="57" t="str">
        <f>IF(O240="에러",$N240&amp;CHAR(10)&amp;VLOOKUP(CONCATENATE(D240,".",F240),DB데이터!$M:$N,2,FALSE),"")</f>
        <v xml:space="preserve"> 프로그램^TB_SYS_PROG^ 수정자ID^MODR_ID^^VARCHAR2^32^Y^
프로그램^TB_SYS_PROG^수정자ID^MODR_ID^^VARCHAR2^32^Y^</v>
      </c>
    </row>
    <row r="241" spans="1:16" x14ac:dyDescent="0.25">
      <c r="A241" s="39">
        <v>234</v>
      </c>
      <c r="B241" s="27" t="s">
        <v>669</v>
      </c>
      <c r="C241" s="27" t="s">
        <v>3671</v>
      </c>
      <c r="D241" s="27" t="s">
        <v>39</v>
      </c>
      <c r="E241" s="27" t="s">
        <v>3645</v>
      </c>
      <c r="F241" s="27" t="s">
        <v>1864</v>
      </c>
      <c r="G241" s="27"/>
      <c r="H241" s="27"/>
      <c r="I241" s="27" t="s">
        <v>37</v>
      </c>
      <c r="J241" s="28">
        <v>11</v>
      </c>
      <c r="K241" s="27" t="s">
        <v>52</v>
      </c>
      <c r="L241" s="27"/>
      <c r="M241" s="30"/>
      <c r="N241" s="25" t="str">
        <f t="shared" si="4"/>
        <v xml:space="preserve"> 프로그램기능^TB_SYS_PROG_FN^ 프로그램코드^PROG_CD^^VARCHAR2^11^Y^</v>
      </c>
      <c r="O241" s="21" t="str">
        <f>IF(ISNA(VLOOKUP(N241,DB데이터!$N:$N,1,FALSE)), "에러", "")</f>
        <v>에러</v>
      </c>
      <c r="P241" s="57" t="str">
        <f>IF(O241="에러",$N241&amp;CHAR(10)&amp;VLOOKUP(CONCATENATE(D241,".",F241),DB데이터!$M:$N,2,FALSE),"")</f>
        <v xml:space="preserve"> 프로그램기능^TB_SYS_PROG_FN^ 프로그램코드^PROG_CD^^VARCHAR2^11^Y^
프로그램기능^TB_SYS_PROG_FN^프로그램코드^PROG_CD^Y^VARCHAR2^11^Y^</v>
      </c>
    </row>
    <row r="242" spans="1:16" x14ac:dyDescent="0.25">
      <c r="A242" s="39">
        <v>235</v>
      </c>
      <c r="B242" s="27" t="s">
        <v>669</v>
      </c>
      <c r="C242" s="27" t="s">
        <v>3671</v>
      </c>
      <c r="D242" s="27" t="s">
        <v>39</v>
      </c>
      <c r="E242" s="27" t="s">
        <v>3652</v>
      </c>
      <c r="F242" s="27" t="s">
        <v>38</v>
      </c>
      <c r="G242" s="27"/>
      <c r="H242" s="27"/>
      <c r="I242" s="27" t="s">
        <v>37</v>
      </c>
      <c r="J242" s="28">
        <v>2</v>
      </c>
      <c r="K242" s="27" t="s">
        <v>52</v>
      </c>
      <c r="L242" s="27"/>
      <c r="M242" s="30"/>
      <c r="N242" s="25" t="str">
        <f t="shared" si="4"/>
        <v xml:space="preserve"> 프로그램기능^TB_SYS_PROG_FN^ 기능코드^FN_CD^^VARCHAR2^2^Y^</v>
      </c>
      <c r="O242" s="21" t="str">
        <f>IF(ISNA(VLOOKUP(N242,DB데이터!$N:$N,1,FALSE)), "에러", "")</f>
        <v>에러</v>
      </c>
      <c r="P242" s="57" t="str">
        <f>IF(O242="에러",$N242&amp;CHAR(10)&amp;VLOOKUP(CONCATENATE(D242,".",F242),DB데이터!$M:$N,2,FALSE),"")</f>
        <v xml:space="preserve"> 프로그램기능^TB_SYS_PROG_FN^ 기능코드^FN_CD^^VARCHAR2^2^Y^
프로그램기능^TB_SYS_PROG_FN^기능코드^FN_CD^Y^VARCHAR2^2^Y^</v>
      </c>
    </row>
    <row r="243" spans="1:16" x14ac:dyDescent="0.25">
      <c r="A243" s="39">
        <v>236</v>
      </c>
      <c r="B243" s="27" t="s">
        <v>669</v>
      </c>
      <c r="C243" s="27" t="s">
        <v>3671</v>
      </c>
      <c r="D243" s="27" t="s">
        <v>39</v>
      </c>
      <c r="E243" s="27" t="s">
        <v>3674</v>
      </c>
      <c r="F243" s="27" t="s">
        <v>1982</v>
      </c>
      <c r="G243" s="27"/>
      <c r="H243" s="27"/>
      <c r="I243" s="27" t="s">
        <v>37</v>
      </c>
      <c r="J243" s="28">
        <v>300</v>
      </c>
      <c r="K243" s="27" t="s">
        <v>52</v>
      </c>
      <c r="L243" s="29"/>
      <c r="M243" s="30"/>
      <c r="N243" s="25" t="str">
        <f t="shared" si="4"/>
        <v xml:space="preserve"> 프로그램기능^TB_SYS_PROG_FN^ 버튼명^BTN_NM^^VARCHAR2^300^Y^</v>
      </c>
      <c r="O243" s="21" t="str">
        <f>IF(ISNA(VLOOKUP(N243,DB데이터!$N:$N,1,FALSE)), "에러", "")</f>
        <v>에러</v>
      </c>
      <c r="P243" s="57" t="str">
        <f>IF(O243="에러",$N243&amp;CHAR(10)&amp;VLOOKUP(CONCATENATE(D243,".",F243),DB데이터!$M:$N,2,FALSE),"")</f>
        <v xml:space="preserve"> 프로그램기능^TB_SYS_PROG_FN^ 버튼명^BTN_NM^^VARCHAR2^300^Y^
프로그램기능^TB_SYS_PROG_FN^버튼명^BTN_NM^^VARCHAR2^300^Y^</v>
      </c>
    </row>
    <row r="244" spans="1:16" x14ac:dyDescent="0.25">
      <c r="A244" s="39">
        <v>237</v>
      </c>
      <c r="B244" s="27" t="s">
        <v>669</v>
      </c>
      <c r="C244" s="27" t="s">
        <v>3671</v>
      </c>
      <c r="D244" s="27" t="s">
        <v>39</v>
      </c>
      <c r="E244" s="27" t="s">
        <v>3553</v>
      </c>
      <c r="F244" s="27" t="s">
        <v>40</v>
      </c>
      <c r="G244" s="27"/>
      <c r="H244" s="27"/>
      <c r="I244" s="27" t="s">
        <v>37</v>
      </c>
      <c r="J244" s="28">
        <v>3</v>
      </c>
      <c r="K244" s="27" t="s">
        <v>52</v>
      </c>
      <c r="L244" s="27"/>
      <c r="M244" s="30"/>
      <c r="N244" s="25" t="str">
        <f t="shared" si="4"/>
        <v xml:space="preserve"> 프로그램기능^TB_SYS_PROG_FN^ 기능권한유형코드^FN_AUTH_TP_CD^^VARCHAR2^3^Y^</v>
      </c>
      <c r="O244" s="21" t="str">
        <f>IF(ISNA(VLOOKUP(N244,DB데이터!$N:$N,1,FALSE)), "에러", "")</f>
        <v>에러</v>
      </c>
      <c r="P244" s="57" t="str">
        <f>IF(O244="에러",$N244&amp;CHAR(10)&amp;VLOOKUP(CONCATENATE(D244,".",F244),DB데이터!$M:$N,2,FALSE),"")</f>
        <v xml:space="preserve"> 프로그램기능^TB_SYS_PROG_FN^ 기능권한유형코드^FN_AUTH_TP_CD^^VARCHAR2^3^Y^
프로그램기능^TB_SYS_PROG_FN^기능권한유형코드^FN_AUTH_TP_CD^^VARCHAR2^3^Y^</v>
      </c>
    </row>
    <row r="245" spans="1:16" x14ac:dyDescent="0.25">
      <c r="A245" s="39">
        <v>238</v>
      </c>
      <c r="B245" s="27" t="s">
        <v>669</v>
      </c>
      <c r="C245" s="27" t="s">
        <v>3671</v>
      </c>
      <c r="D245" s="27" t="s">
        <v>39</v>
      </c>
      <c r="E245" s="27" t="s">
        <v>3672</v>
      </c>
      <c r="F245" s="27" t="s">
        <v>1984</v>
      </c>
      <c r="G245" s="27"/>
      <c r="H245" s="27"/>
      <c r="I245" s="27" t="s">
        <v>37</v>
      </c>
      <c r="J245" s="28">
        <v>100</v>
      </c>
      <c r="K245" s="27" t="s">
        <v>5347</v>
      </c>
      <c r="L245" s="27"/>
      <c r="M245" s="30"/>
      <c r="N245" s="25" t="str">
        <f t="shared" si="4"/>
        <v xml:space="preserve"> 프로그램기능^TB_SYS_PROG_FN^ CSS명^CSS_NM^^VARCHAR2^100^N^</v>
      </c>
      <c r="O245" s="21" t="str">
        <f>IF(ISNA(VLOOKUP(N245,DB데이터!$N:$N,1,FALSE)), "에러", "")</f>
        <v>에러</v>
      </c>
      <c r="P245" s="57" t="str">
        <f>IF(O245="에러",$N245&amp;CHAR(10)&amp;VLOOKUP(CONCATENATE(D245,".",F245),DB데이터!$M:$N,2,FALSE),"")</f>
        <v xml:space="preserve"> 프로그램기능^TB_SYS_PROG_FN^ CSS명^CSS_NM^^VARCHAR2^100^N^
프로그램기능^TB_SYS_PROG_FN^CSS명^CSS_NM^^VARCHAR2^100^^</v>
      </c>
    </row>
    <row r="246" spans="1:16" x14ac:dyDescent="0.25">
      <c r="A246" s="39">
        <v>239</v>
      </c>
      <c r="B246" s="27" t="s">
        <v>669</v>
      </c>
      <c r="C246" s="27" t="s">
        <v>3671</v>
      </c>
      <c r="D246" s="27" t="s">
        <v>39</v>
      </c>
      <c r="E246" s="27" t="s">
        <v>3586</v>
      </c>
      <c r="F246" s="27" t="s">
        <v>1556</v>
      </c>
      <c r="G246" s="27"/>
      <c r="H246" s="27"/>
      <c r="I246" s="27" t="s">
        <v>110</v>
      </c>
      <c r="J246" s="28">
        <v>22</v>
      </c>
      <c r="K246" s="27" t="s">
        <v>52</v>
      </c>
      <c r="L246" s="27">
        <v>1</v>
      </c>
      <c r="M246" s="30"/>
      <c r="N246" s="25" t="str">
        <f t="shared" si="4"/>
        <v xml:space="preserve"> 프로그램기능^TB_SYS_PROG_FN^ 정렬번호^SORT_NO^^NUMBER^22^Y^1</v>
      </c>
      <c r="O246" s="21" t="str">
        <f>IF(ISNA(VLOOKUP(N246,DB데이터!$N:$N,1,FALSE)), "에러", "")</f>
        <v>에러</v>
      </c>
      <c r="P246" s="57" t="str">
        <f>IF(O246="에러",$N246&amp;CHAR(10)&amp;VLOOKUP(CONCATENATE(D246,".",F246),DB데이터!$M:$N,2,FALSE),"")</f>
        <v xml:space="preserve"> 프로그램기능^TB_SYS_PROG_FN^ 정렬번호^SORT_NO^^NUMBER^22^Y^1
프로그램기능^TB_SYS_PROG_FN^정렬번호^SORT_NO^^NUMBER^3^Y^1</v>
      </c>
    </row>
    <row r="247" spans="1:16" x14ac:dyDescent="0.25">
      <c r="A247" s="39">
        <v>240</v>
      </c>
      <c r="B247" s="27" t="s">
        <v>669</v>
      </c>
      <c r="C247" s="27" t="s">
        <v>3671</v>
      </c>
      <c r="D247" s="27" t="s">
        <v>39</v>
      </c>
      <c r="E247" s="27" t="s">
        <v>3675</v>
      </c>
      <c r="F247" s="27" t="s">
        <v>1986</v>
      </c>
      <c r="G247" s="27"/>
      <c r="H247" s="27"/>
      <c r="I247" s="27" t="s">
        <v>37</v>
      </c>
      <c r="J247" s="28">
        <v>300</v>
      </c>
      <c r="K247" s="27" t="s">
        <v>5347</v>
      </c>
      <c r="L247" s="27"/>
      <c r="M247" s="30"/>
      <c r="N247" s="25" t="str">
        <f t="shared" si="4"/>
        <v xml:space="preserve"> 프로그램기능^TB_SYS_PROG_FN^ 자바스크립트함수명^JS_FN_NM^^VARCHAR2^300^N^</v>
      </c>
      <c r="O247" s="21" t="str">
        <f>IF(ISNA(VLOOKUP(N247,DB데이터!$N:$N,1,FALSE)), "에러", "")</f>
        <v>에러</v>
      </c>
      <c r="P247" s="57" t="str">
        <f>IF(O247="에러",$N247&amp;CHAR(10)&amp;VLOOKUP(CONCATENATE(D247,".",F247),DB데이터!$M:$N,2,FALSE),"")</f>
        <v xml:space="preserve"> 프로그램기능^TB_SYS_PROG_FN^ 자바스크립트함수명^JS_FN_NM^^VARCHAR2^300^N^
프로그램기능^TB_SYS_PROG_FN^자바스크립트함수명^JS_FN_NM^^VARCHAR2^300^^</v>
      </c>
    </row>
    <row r="248" spans="1:16" x14ac:dyDescent="0.25">
      <c r="A248" s="39">
        <v>241</v>
      </c>
      <c r="B248" s="27" t="s">
        <v>669</v>
      </c>
      <c r="C248" s="27" t="s">
        <v>3671</v>
      </c>
      <c r="D248" s="27" t="s">
        <v>39</v>
      </c>
      <c r="E248" s="27" t="s">
        <v>3620</v>
      </c>
      <c r="F248" s="27" t="s">
        <v>1930</v>
      </c>
      <c r="G248" s="27"/>
      <c r="H248" s="27"/>
      <c r="I248" s="27" t="s">
        <v>37</v>
      </c>
      <c r="J248" s="28">
        <v>100</v>
      </c>
      <c r="K248" s="27" t="s">
        <v>5347</v>
      </c>
      <c r="L248" s="27"/>
      <c r="M248" s="30"/>
      <c r="N248" s="25" t="str">
        <f t="shared" si="4"/>
        <v xml:space="preserve"> 프로그램기능^TB_SYS_PROG_FN^ 메소드명^METHOD_NM^^VARCHAR2^100^N^</v>
      </c>
      <c r="O248" s="21" t="str">
        <f>IF(ISNA(VLOOKUP(N248,DB데이터!$N:$N,1,FALSE)), "에러", "")</f>
        <v>에러</v>
      </c>
      <c r="P248" s="57" t="str">
        <f>IF(O248="에러",$N248&amp;CHAR(10)&amp;VLOOKUP(CONCATENATE(D248,".",F248),DB데이터!$M:$N,2,FALSE),"")</f>
        <v xml:space="preserve"> 프로그램기능^TB_SYS_PROG_FN^ 메소드명^METHOD_NM^^VARCHAR2^100^N^
프로그램기능^TB_SYS_PROG_FN^메소드명^METHOD_NM^^VARCHAR2^100^^</v>
      </c>
    </row>
    <row r="249" spans="1:16" x14ac:dyDescent="0.25">
      <c r="A249" s="39">
        <v>242</v>
      </c>
      <c r="B249" s="27" t="s">
        <v>669</v>
      </c>
      <c r="C249" s="27" t="s">
        <v>3671</v>
      </c>
      <c r="D249" s="27" t="s">
        <v>39</v>
      </c>
      <c r="E249" s="27" t="s">
        <v>3673</v>
      </c>
      <c r="F249" s="27" t="s">
        <v>1988</v>
      </c>
      <c r="G249" s="27"/>
      <c r="H249" s="27"/>
      <c r="I249" s="27" t="s">
        <v>37</v>
      </c>
      <c r="J249" s="28">
        <v>1</v>
      </c>
      <c r="K249" s="27" t="s">
        <v>52</v>
      </c>
      <c r="L249" s="27" t="s">
        <v>1276</v>
      </c>
      <c r="M249" s="30"/>
      <c r="N249" s="25" t="str">
        <f t="shared" si="4"/>
        <v xml:space="preserve"> 프로그램기능^TB_SYS_PROG_FN^ 공통버튼여부^COMM_BTN_YN^^VARCHAR2^1^Y^'Y' </v>
      </c>
      <c r="O249" s="21" t="str">
        <f>IF(ISNA(VLOOKUP(N249,DB데이터!$N:$N,1,FALSE)), "에러", "")</f>
        <v>에러</v>
      </c>
      <c r="P249" s="57" t="str">
        <f>IF(O249="에러",$N249&amp;CHAR(10)&amp;VLOOKUP(CONCATENATE(D249,".",F249),DB데이터!$M:$N,2,FALSE),"")</f>
        <v xml:space="preserve"> 프로그램기능^TB_SYS_PROG_FN^ 공통버튼여부^COMM_BTN_YN^^VARCHAR2^1^Y^'Y' 
프로그램기능^TB_SYS_PROG_FN^공통버튼여부^COMM_BTN_YN^^VARCHAR2^1^Y^'Y'</v>
      </c>
    </row>
    <row r="250" spans="1:16" x14ac:dyDescent="0.25">
      <c r="A250" s="39">
        <v>243</v>
      </c>
      <c r="B250" s="27" t="s">
        <v>669</v>
      </c>
      <c r="C250" s="27" t="s">
        <v>3671</v>
      </c>
      <c r="D250" s="27" t="s">
        <v>39</v>
      </c>
      <c r="E250" s="27" t="s">
        <v>3516</v>
      </c>
      <c r="F250" s="27" t="s">
        <v>51</v>
      </c>
      <c r="G250" s="27"/>
      <c r="H250" s="27"/>
      <c r="I250" s="27" t="s">
        <v>37</v>
      </c>
      <c r="J250" s="28">
        <v>1</v>
      </c>
      <c r="K250" s="27" t="s">
        <v>52</v>
      </c>
      <c r="L250" s="27" t="s">
        <v>1276</v>
      </c>
      <c r="M250" s="30"/>
      <c r="N250" s="25" t="str">
        <f t="shared" si="4"/>
        <v xml:space="preserve"> 프로그램기능^TB_SYS_PROG_FN^ 사용여부^USE_YN^^VARCHAR2^1^Y^'Y' </v>
      </c>
      <c r="O250" s="21" t="str">
        <f>IF(ISNA(VLOOKUP(N250,DB데이터!$N:$N,1,FALSE)), "에러", "")</f>
        <v>에러</v>
      </c>
      <c r="P250" s="57" t="str">
        <f>IF(O250="에러",$N250&amp;CHAR(10)&amp;VLOOKUP(CONCATENATE(D250,".",F250),DB데이터!$M:$N,2,FALSE),"")</f>
        <v xml:space="preserve"> 프로그램기능^TB_SYS_PROG_FN^ 사용여부^USE_YN^^VARCHAR2^1^Y^'Y' 
프로그램기능^TB_SYS_PROG_FN^사용여부^USE_YN^^VARCHAR2^1^Y^'Y'</v>
      </c>
    </row>
    <row r="251" spans="1:16" x14ac:dyDescent="0.25">
      <c r="A251" s="39">
        <v>244</v>
      </c>
      <c r="B251" s="27" t="s">
        <v>669</v>
      </c>
      <c r="C251" s="27" t="s">
        <v>3671</v>
      </c>
      <c r="D251" s="27" t="s">
        <v>39</v>
      </c>
      <c r="E251" s="27" t="s">
        <v>3517</v>
      </c>
      <c r="F251" s="27" t="s">
        <v>62</v>
      </c>
      <c r="G251" s="27"/>
      <c r="H251" s="27"/>
      <c r="I251" s="27" t="s">
        <v>37</v>
      </c>
      <c r="J251" s="28">
        <v>2000</v>
      </c>
      <c r="K251" s="27" t="s">
        <v>5347</v>
      </c>
      <c r="L251" s="27"/>
      <c r="M251" s="30"/>
      <c r="N251" s="25" t="str">
        <f t="shared" si="4"/>
        <v xml:space="preserve"> 프로그램기능^TB_SYS_PROG_FN^ 비고^REMARK^^VARCHAR2^2000^N^</v>
      </c>
      <c r="O251" s="21" t="str">
        <f>IF(ISNA(VLOOKUP(N251,DB데이터!$N:$N,1,FALSE)), "에러", "")</f>
        <v>에러</v>
      </c>
      <c r="P251" s="57" t="str">
        <f>IF(O251="에러",$N251&amp;CHAR(10)&amp;VLOOKUP(CONCATENATE(D251,".",F251),DB데이터!$M:$N,2,FALSE),"")</f>
        <v xml:space="preserve"> 프로그램기능^TB_SYS_PROG_FN^ 비고^REMARK^^VARCHAR2^2000^N^
프로그램기능^TB_SYS_PROG_FN^비고^REMARK^^VARCHAR2^2000^^</v>
      </c>
    </row>
    <row r="252" spans="1:16" x14ac:dyDescent="0.25">
      <c r="A252" s="39">
        <v>245</v>
      </c>
      <c r="B252" s="27" t="s">
        <v>669</v>
      </c>
      <c r="C252" s="27" t="s">
        <v>3671</v>
      </c>
      <c r="D252" s="27" t="s">
        <v>39</v>
      </c>
      <c r="E252" s="27" t="s">
        <v>3518</v>
      </c>
      <c r="F252" s="27" t="s">
        <v>54</v>
      </c>
      <c r="G252" s="27"/>
      <c r="H252" s="27"/>
      <c r="I252" s="27" t="s">
        <v>37</v>
      </c>
      <c r="J252" s="28">
        <v>14</v>
      </c>
      <c r="K252" s="27" t="s">
        <v>52</v>
      </c>
      <c r="L252" s="27"/>
      <c r="M252" s="30"/>
      <c r="N252" s="25" t="str">
        <f t="shared" ref="N252" si="5">SUBSTITUTE(CONCATENATE(C252,"^",D252,"^",E252,"^",F252,"^",G252,"^",I252,"^",J252,"^",K252,"^",L252),"~","-")</f>
        <v xml:space="preserve"> 프로그램기능^TB_SYS_PROG_FN^ 등록일시^REG_DTM^^VARCHAR2^14^Y^</v>
      </c>
      <c r="O252" s="21" t="str">
        <f>IF(ISNA(VLOOKUP(N252,DB데이터!$N:$N,1,FALSE)), "에러", "")</f>
        <v>에러</v>
      </c>
      <c r="P252" s="57" t="str">
        <f>IF(O252="에러",$N252&amp;CHAR(10)&amp;VLOOKUP(CONCATENATE(D252,".",F252),DB데이터!$M:$N,2,FALSE),"")</f>
        <v xml:space="preserve"> 프로그램기능^TB_SYS_PROG_FN^ 등록일시^REG_DTM^^VARCHAR2^14^Y^
프로그램기능^TB_SYS_PROG_FN^등록일시^REG_DTM^^VARCHAR2^14^Y^</v>
      </c>
    </row>
    <row r="253" spans="1:16" x14ac:dyDescent="0.25">
      <c r="A253" s="39">
        <v>246</v>
      </c>
      <c r="B253" s="27" t="s">
        <v>669</v>
      </c>
      <c r="C253" s="27" t="s">
        <v>3671</v>
      </c>
      <c r="D253" s="27" t="s">
        <v>39</v>
      </c>
      <c r="E253" s="27" t="s">
        <v>3519</v>
      </c>
      <c r="F253" s="27" t="s">
        <v>56</v>
      </c>
      <c r="G253" s="27"/>
      <c r="H253" s="27"/>
      <c r="I253" s="27" t="s">
        <v>37</v>
      </c>
      <c r="J253" s="28">
        <v>32</v>
      </c>
      <c r="K253" s="27" t="s">
        <v>52</v>
      </c>
      <c r="L253" s="27"/>
    </row>
    <row r="254" spans="1:16" x14ac:dyDescent="0.25">
      <c r="A254" s="39">
        <v>247</v>
      </c>
      <c r="B254" s="27" t="s">
        <v>669</v>
      </c>
      <c r="C254" s="27" t="s">
        <v>3671</v>
      </c>
      <c r="D254" s="27" t="s">
        <v>39</v>
      </c>
      <c r="E254" s="27" t="s">
        <v>3520</v>
      </c>
      <c r="F254" s="27" t="s">
        <v>58</v>
      </c>
      <c r="G254" s="27"/>
      <c r="H254" s="27"/>
      <c r="I254" s="27" t="s">
        <v>37</v>
      </c>
      <c r="J254" s="28">
        <v>14</v>
      </c>
      <c r="K254" s="27" t="s">
        <v>52</v>
      </c>
      <c r="L254" s="27"/>
    </row>
    <row r="255" spans="1:16" x14ac:dyDescent="0.25">
      <c r="A255" s="39">
        <v>248</v>
      </c>
      <c r="B255" s="27" t="s">
        <v>669</v>
      </c>
      <c r="C255" s="27" t="s">
        <v>3671</v>
      </c>
      <c r="D255" s="27" t="s">
        <v>39</v>
      </c>
      <c r="E255" s="27" t="s">
        <v>3521</v>
      </c>
      <c r="F255" s="27" t="s">
        <v>60</v>
      </c>
      <c r="G255" s="27"/>
      <c r="H255" s="27"/>
      <c r="I255" s="27" t="s">
        <v>37</v>
      </c>
      <c r="J255" s="28">
        <v>32</v>
      </c>
      <c r="K255" s="27" t="s">
        <v>52</v>
      </c>
      <c r="L255" s="27"/>
    </row>
    <row r="256" spans="1:16" x14ac:dyDescent="0.25">
      <c r="A256" s="39">
        <v>249</v>
      </c>
      <c r="B256" s="27" t="s">
        <v>669</v>
      </c>
      <c r="C256" s="27" t="s">
        <v>3676</v>
      </c>
      <c r="D256" s="27" t="s">
        <v>178</v>
      </c>
      <c r="E256" s="27" t="s">
        <v>3561</v>
      </c>
      <c r="F256" s="27" t="s">
        <v>109</v>
      </c>
      <c r="G256" s="27"/>
      <c r="H256" s="27"/>
      <c r="I256" s="27" t="s">
        <v>37</v>
      </c>
      <c r="J256" s="28">
        <v>32</v>
      </c>
      <c r="K256" s="27" t="s">
        <v>52</v>
      </c>
      <c r="L256" s="27"/>
    </row>
    <row r="257" spans="1:12" x14ac:dyDescent="0.25">
      <c r="A257" s="39">
        <v>250</v>
      </c>
      <c r="B257" s="27" t="s">
        <v>669</v>
      </c>
      <c r="C257" s="27" t="s">
        <v>3676</v>
      </c>
      <c r="D257" s="27" t="s">
        <v>178</v>
      </c>
      <c r="E257" s="27" t="s">
        <v>3677</v>
      </c>
      <c r="F257" s="27" t="s">
        <v>1914</v>
      </c>
      <c r="G257" s="27"/>
      <c r="H257" s="27"/>
      <c r="I257" s="27" t="s">
        <v>37</v>
      </c>
      <c r="J257" s="28">
        <v>300</v>
      </c>
      <c r="K257" s="27" t="s">
        <v>52</v>
      </c>
      <c r="L257" s="27"/>
    </row>
    <row r="258" spans="1:12" x14ac:dyDescent="0.25">
      <c r="A258" s="39">
        <v>251</v>
      </c>
      <c r="B258" s="27" t="s">
        <v>669</v>
      </c>
      <c r="C258" s="27" t="s">
        <v>3676</v>
      </c>
      <c r="D258" s="27" t="s">
        <v>178</v>
      </c>
      <c r="E258" s="27" t="s">
        <v>3679</v>
      </c>
      <c r="F258" s="27" t="s">
        <v>1475</v>
      </c>
      <c r="G258" s="27"/>
      <c r="H258" s="27"/>
      <c r="I258" s="27" t="s">
        <v>37</v>
      </c>
      <c r="J258" s="28">
        <v>20</v>
      </c>
      <c r="K258" s="27" t="s">
        <v>5347</v>
      </c>
      <c r="L258" s="27"/>
    </row>
    <row r="259" spans="1:12" x14ac:dyDescent="0.25">
      <c r="A259" s="39">
        <v>252</v>
      </c>
      <c r="B259" s="27" t="s">
        <v>669</v>
      </c>
      <c r="C259" s="27" t="s">
        <v>3676</v>
      </c>
      <c r="D259" s="27" t="s">
        <v>178</v>
      </c>
      <c r="E259" s="27" t="s">
        <v>3678</v>
      </c>
      <c r="F259" s="27" t="s">
        <v>1916</v>
      </c>
      <c r="G259" s="27"/>
      <c r="H259" s="27"/>
      <c r="I259" s="27" t="s">
        <v>37</v>
      </c>
      <c r="J259" s="28">
        <v>3</v>
      </c>
      <c r="K259" s="27" t="s">
        <v>52</v>
      </c>
      <c r="L259" s="27"/>
    </row>
    <row r="260" spans="1:12" x14ac:dyDescent="0.25">
      <c r="A260" s="39">
        <v>253</v>
      </c>
      <c r="B260" s="27" t="s">
        <v>669</v>
      </c>
      <c r="C260" s="27" t="s">
        <v>3676</v>
      </c>
      <c r="D260" s="27" t="s">
        <v>178</v>
      </c>
      <c r="E260" s="27" t="s">
        <v>3680</v>
      </c>
      <c r="F260" s="27" t="s">
        <v>446</v>
      </c>
      <c r="G260" s="27"/>
      <c r="H260" s="27"/>
      <c r="I260" s="27" t="s">
        <v>37</v>
      </c>
      <c r="J260" s="28">
        <v>50</v>
      </c>
      <c r="K260" s="27" t="s">
        <v>5347</v>
      </c>
      <c r="L260" s="27"/>
    </row>
    <row r="261" spans="1:12" x14ac:dyDescent="0.25">
      <c r="A261" s="39">
        <v>254</v>
      </c>
      <c r="B261" s="27" t="s">
        <v>669</v>
      </c>
      <c r="C261" s="27" t="s">
        <v>3676</v>
      </c>
      <c r="D261" s="27" t="s">
        <v>178</v>
      </c>
      <c r="E261" s="27" t="s">
        <v>3601</v>
      </c>
      <c r="F261" s="27" t="s">
        <v>1906</v>
      </c>
      <c r="G261" s="27"/>
      <c r="H261" s="27"/>
      <c r="I261" s="27" t="s">
        <v>37</v>
      </c>
      <c r="J261" s="28">
        <v>6</v>
      </c>
      <c r="K261" s="27" t="s">
        <v>5347</v>
      </c>
      <c r="L261" s="27"/>
    </row>
    <row r="262" spans="1:12" x14ac:dyDescent="0.25">
      <c r="A262" s="39">
        <v>255</v>
      </c>
      <c r="B262" s="27" t="s">
        <v>669</v>
      </c>
      <c r="C262" s="27" t="s">
        <v>3676</v>
      </c>
      <c r="D262" s="27" t="s">
        <v>178</v>
      </c>
      <c r="E262" s="27" t="s">
        <v>3516</v>
      </c>
      <c r="F262" s="27" t="s">
        <v>51</v>
      </c>
      <c r="G262" s="27"/>
      <c r="H262" s="27"/>
      <c r="I262" s="27" t="s">
        <v>37</v>
      </c>
      <c r="J262" s="28">
        <v>1</v>
      </c>
      <c r="K262" s="27" t="s">
        <v>52</v>
      </c>
      <c r="L262" s="27" t="s">
        <v>1276</v>
      </c>
    </row>
    <row r="263" spans="1:12" x14ac:dyDescent="0.25">
      <c r="A263" s="39">
        <v>256</v>
      </c>
      <c r="B263" s="27" t="s">
        <v>669</v>
      </c>
      <c r="C263" s="27" t="s">
        <v>3676</v>
      </c>
      <c r="D263" s="27" t="s">
        <v>178</v>
      </c>
      <c r="E263" s="27" t="s">
        <v>3517</v>
      </c>
      <c r="F263" s="27" t="s">
        <v>62</v>
      </c>
      <c r="G263" s="27"/>
      <c r="H263" s="27"/>
      <c r="I263" s="27" t="s">
        <v>37</v>
      </c>
      <c r="J263" s="28">
        <v>2000</v>
      </c>
      <c r="K263" s="27" t="s">
        <v>5347</v>
      </c>
      <c r="L263" s="27"/>
    </row>
    <row r="264" spans="1:12" x14ac:dyDescent="0.25">
      <c r="A264" s="39">
        <v>257</v>
      </c>
      <c r="B264" s="27" t="s">
        <v>669</v>
      </c>
      <c r="C264" s="27" t="s">
        <v>3676</v>
      </c>
      <c r="D264" s="27" t="s">
        <v>178</v>
      </c>
      <c r="E264" s="27" t="s">
        <v>3518</v>
      </c>
      <c r="F264" s="27" t="s">
        <v>54</v>
      </c>
      <c r="G264" s="27"/>
      <c r="H264" s="27"/>
      <c r="I264" s="27" t="s">
        <v>37</v>
      </c>
      <c r="J264" s="28">
        <v>14</v>
      </c>
      <c r="K264" s="27" t="s">
        <v>52</v>
      </c>
      <c r="L264" s="27"/>
    </row>
    <row r="265" spans="1:12" x14ac:dyDescent="0.25">
      <c r="A265" s="39">
        <v>258</v>
      </c>
      <c r="B265" s="27" t="s">
        <v>669</v>
      </c>
      <c r="C265" s="27" t="s">
        <v>3676</v>
      </c>
      <c r="D265" s="27" t="s">
        <v>178</v>
      </c>
      <c r="E265" s="27" t="s">
        <v>3519</v>
      </c>
      <c r="F265" s="27" t="s">
        <v>56</v>
      </c>
      <c r="G265" s="27"/>
      <c r="H265" s="27"/>
      <c r="I265" s="27" t="s">
        <v>37</v>
      </c>
      <c r="J265" s="28">
        <v>32</v>
      </c>
      <c r="K265" s="27" t="s">
        <v>52</v>
      </c>
      <c r="L265" s="27"/>
    </row>
    <row r="266" spans="1:12" x14ac:dyDescent="0.25">
      <c r="A266" s="39">
        <v>259</v>
      </c>
      <c r="B266" s="27" t="s">
        <v>669</v>
      </c>
      <c r="C266" s="27" t="s">
        <v>3676</v>
      </c>
      <c r="D266" s="27" t="s">
        <v>178</v>
      </c>
      <c r="E266" s="27" t="s">
        <v>3520</v>
      </c>
      <c r="F266" s="27" t="s">
        <v>58</v>
      </c>
      <c r="G266" s="27"/>
      <c r="H266" s="27"/>
      <c r="I266" s="27" t="s">
        <v>37</v>
      </c>
      <c r="J266" s="28">
        <v>14</v>
      </c>
      <c r="K266" s="27" t="s">
        <v>52</v>
      </c>
      <c r="L266" s="27"/>
    </row>
    <row r="267" spans="1:12" x14ac:dyDescent="0.25">
      <c r="A267" s="39">
        <v>260</v>
      </c>
      <c r="B267" s="27" t="s">
        <v>669</v>
      </c>
      <c r="C267" s="27" t="s">
        <v>3676</v>
      </c>
      <c r="D267" s="27" t="s">
        <v>178</v>
      </c>
      <c r="E267" s="27" t="s">
        <v>3521</v>
      </c>
      <c r="F267" s="27" t="s">
        <v>60</v>
      </c>
      <c r="G267" s="27"/>
      <c r="H267" s="27"/>
      <c r="I267" s="27" t="s">
        <v>37</v>
      </c>
      <c r="J267" s="28">
        <v>32</v>
      </c>
      <c r="K267" s="27" t="s">
        <v>52</v>
      </c>
      <c r="L267" s="27"/>
    </row>
    <row r="268" spans="1:12" x14ac:dyDescent="0.25">
      <c r="A268" s="39">
        <v>261</v>
      </c>
      <c r="B268" s="27" t="s">
        <v>669</v>
      </c>
      <c r="C268" s="27" t="s">
        <v>3681</v>
      </c>
      <c r="D268" s="27" t="s">
        <v>63</v>
      </c>
      <c r="E268" s="27" t="s">
        <v>3561</v>
      </c>
      <c r="F268" s="27" t="s">
        <v>109</v>
      </c>
      <c r="G268" s="27"/>
      <c r="H268" s="27"/>
      <c r="I268" s="27" t="s">
        <v>37</v>
      </c>
      <c r="J268" s="28">
        <v>32</v>
      </c>
      <c r="K268" s="27" t="s">
        <v>52</v>
      </c>
      <c r="L268" s="27"/>
    </row>
    <row r="269" spans="1:12" x14ac:dyDescent="0.25">
      <c r="A269" s="39">
        <v>262</v>
      </c>
      <c r="B269" s="27" t="s">
        <v>669</v>
      </c>
      <c r="C269" s="27" t="s">
        <v>3681</v>
      </c>
      <c r="D269" s="27" t="s">
        <v>63</v>
      </c>
      <c r="E269" s="27" t="s">
        <v>3547</v>
      </c>
      <c r="F269" s="27" t="s">
        <v>43</v>
      </c>
      <c r="G269" s="27"/>
      <c r="H269" s="27"/>
      <c r="I269" s="27" t="s">
        <v>37</v>
      </c>
      <c r="J269" s="28">
        <v>4</v>
      </c>
      <c r="K269" s="27" t="s">
        <v>52</v>
      </c>
      <c r="L269" s="27"/>
    </row>
    <row r="270" spans="1:12" x14ac:dyDescent="0.25">
      <c r="A270" s="39">
        <v>263</v>
      </c>
      <c r="B270" s="27" t="s">
        <v>669</v>
      </c>
      <c r="C270" s="27" t="s">
        <v>3681</v>
      </c>
      <c r="D270" s="27" t="s">
        <v>63</v>
      </c>
      <c r="E270" s="27" t="s">
        <v>3682</v>
      </c>
      <c r="F270" s="27" t="s">
        <v>1314</v>
      </c>
      <c r="G270" s="27"/>
      <c r="H270" s="27"/>
      <c r="I270" s="27" t="s">
        <v>37</v>
      </c>
      <c r="J270" s="28">
        <v>8</v>
      </c>
      <c r="K270" s="27" t="s">
        <v>52</v>
      </c>
      <c r="L270" s="27"/>
    </row>
    <row r="271" spans="1:12" x14ac:dyDescent="0.25">
      <c r="A271" s="39">
        <v>264</v>
      </c>
      <c r="B271" s="27" t="s">
        <v>669</v>
      </c>
      <c r="C271" s="27" t="s">
        <v>3681</v>
      </c>
      <c r="D271" s="27" t="s">
        <v>63</v>
      </c>
      <c r="E271" s="27" t="s">
        <v>3683</v>
      </c>
      <c r="F271" s="27" t="s">
        <v>1318</v>
      </c>
      <c r="G271" s="27"/>
      <c r="H271" s="27"/>
      <c r="I271" s="27" t="s">
        <v>37</v>
      </c>
      <c r="J271" s="28">
        <v>8</v>
      </c>
      <c r="K271" s="27" t="s">
        <v>52</v>
      </c>
      <c r="L271" s="27"/>
    </row>
    <row r="272" spans="1:12" x14ac:dyDescent="0.25">
      <c r="A272" s="39">
        <v>265</v>
      </c>
      <c r="B272" s="27" t="s">
        <v>669</v>
      </c>
      <c r="C272" s="27" t="s">
        <v>3681</v>
      </c>
      <c r="D272" s="27" t="s">
        <v>63</v>
      </c>
      <c r="E272" s="27" t="s">
        <v>3516</v>
      </c>
      <c r="F272" s="27" t="s">
        <v>51</v>
      </c>
      <c r="G272" s="27"/>
      <c r="H272" s="27"/>
      <c r="I272" s="27" t="s">
        <v>37</v>
      </c>
      <c r="J272" s="28">
        <v>1</v>
      </c>
      <c r="K272" s="27" t="s">
        <v>52</v>
      </c>
      <c r="L272" s="27" t="s">
        <v>1276</v>
      </c>
    </row>
    <row r="273" spans="1:12" x14ac:dyDescent="0.25">
      <c r="A273" s="39">
        <v>266</v>
      </c>
      <c r="B273" s="27" t="s">
        <v>669</v>
      </c>
      <c r="C273" s="27" t="s">
        <v>3681</v>
      </c>
      <c r="D273" s="27" t="s">
        <v>63</v>
      </c>
      <c r="E273" s="27" t="s">
        <v>3517</v>
      </c>
      <c r="F273" s="27" t="s">
        <v>62</v>
      </c>
      <c r="G273" s="27"/>
      <c r="H273" s="27"/>
      <c r="I273" s="27" t="s">
        <v>37</v>
      </c>
      <c r="J273" s="28">
        <v>2000</v>
      </c>
      <c r="K273" s="27" t="s">
        <v>5347</v>
      </c>
      <c r="L273" s="27"/>
    </row>
    <row r="274" spans="1:12" x14ac:dyDescent="0.25">
      <c r="A274" s="39">
        <v>267</v>
      </c>
      <c r="B274" s="27" t="s">
        <v>669</v>
      </c>
      <c r="C274" s="27" t="s">
        <v>3681</v>
      </c>
      <c r="D274" s="27" t="s">
        <v>63</v>
      </c>
      <c r="E274" s="27" t="s">
        <v>3518</v>
      </c>
      <c r="F274" s="27" t="s">
        <v>54</v>
      </c>
      <c r="G274" s="27"/>
      <c r="H274" s="27"/>
      <c r="I274" s="27" t="s">
        <v>37</v>
      </c>
      <c r="J274" s="28">
        <v>14</v>
      </c>
      <c r="K274" s="27" t="s">
        <v>52</v>
      </c>
      <c r="L274" s="27"/>
    </row>
    <row r="275" spans="1:12" x14ac:dyDescent="0.25">
      <c r="A275" s="39">
        <v>268</v>
      </c>
      <c r="B275" s="27" t="s">
        <v>669</v>
      </c>
      <c r="C275" s="27" t="s">
        <v>3681</v>
      </c>
      <c r="D275" s="27" t="s">
        <v>63</v>
      </c>
      <c r="E275" s="27" t="s">
        <v>3519</v>
      </c>
      <c r="F275" s="27" t="s">
        <v>56</v>
      </c>
      <c r="G275" s="27"/>
      <c r="H275" s="27"/>
      <c r="I275" s="27" t="s">
        <v>37</v>
      </c>
      <c r="J275" s="28">
        <v>32</v>
      </c>
      <c r="K275" s="27" t="s">
        <v>52</v>
      </c>
      <c r="L275" s="27"/>
    </row>
    <row r="276" spans="1:12" x14ac:dyDescent="0.25">
      <c r="A276" s="39">
        <v>269</v>
      </c>
      <c r="B276" s="27" t="s">
        <v>669</v>
      </c>
      <c r="C276" s="27" t="s">
        <v>3681</v>
      </c>
      <c r="D276" s="27" t="s">
        <v>63</v>
      </c>
      <c r="E276" s="27" t="s">
        <v>3520</v>
      </c>
      <c r="F276" s="27" t="s">
        <v>58</v>
      </c>
      <c r="G276" s="27"/>
      <c r="H276" s="27"/>
      <c r="I276" s="27" t="s">
        <v>37</v>
      </c>
      <c r="J276" s="28">
        <v>14</v>
      </c>
      <c r="K276" s="27" t="s">
        <v>52</v>
      </c>
      <c r="L276" s="27"/>
    </row>
    <row r="277" spans="1:12" x14ac:dyDescent="0.25">
      <c r="A277" s="39">
        <v>270</v>
      </c>
      <c r="B277" s="27" t="s">
        <v>669</v>
      </c>
      <c r="C277" s="27" t="s">
        <v>3681</v>
      </c>
      <c r="D277" s="27" t="s">
        <v>63</v>
      </c>
      <c r="E277" s="27" t="s">
        <v>3521</v>
      </c>
      <c r="F277" s="27" t="s">
        <v>60</v>
      </c>
      <c r="G277" s="27"/>
      <c r="H277" s="27"/>
      <c r="I277" s="27" t="s">
        <v>37</v>
      </c>
      <c r="J277" s="28">
        <v>32</v>
      </c>
      <c r="K277" s="27" t="s">
        <v>52</v>
      </c>
      <c r="L277" s="27"/>
    </row>
    <row r="278" spans="1:12" x14ac:dyDescent="0.25">
      <c r="A278" s="39">
        <v>271</v>
      </c>
      <c r="B278" s="27" t="s">
        <v>669</v>
      </c>
      <c r="C278" s="27" t="s">
        <v>3684</v>
      </c>
      <c r="D278" s="27" t="s">
        <v>181</v>
      </c>
      <c r="E278" s="27" t="s">
        <v>3561</v>
      </c>
      <c r="F278" s="27" t="s">
        <v>109</v>
      </c>
      <c r="G278" s="27"/>
      <c r="H278" s="27"/>
      <c r="I278" s="27" t="s">
        <v>37</v>
      </c>
      <c r="J278" s="28">
        <v>32</v>
      </c>
      <c r="K278" s="27" t="s">
        <v>52</v>
      </c>
      <c r="L278" s="27"/>
    </row>
    <row r="279" spans="1:12" x14ac:dyDescent="0.25">
      <c r="A279" s="39">
        <v>272</v>
      </c>
      <c r="B279" s="27" t="s">
        <v>669</v>
      </c>
      <c r="C279" s="27" t="s">
        <v>3684</v>
      </c>
      <c r="D279" s="27" t="s">
        <v>181</v>
      </c>
      <c r="E279" s="27" t="s">
        <v>3686</v>
      </c>
      <c r="F279" s="27" t="s">
        <v>1918</v>
      </c>
      <c r="G279" s="27"/>
      <c r="H279" s="27"/>
      <c r="I279" s="27" t="s">
        <v>37</v>
      </c>
      <c r="J279" s="28">
        <v>2</v>
      </c>
      <c r="K279" s="27" t="s">
        <v>52</v>
      </c>
      <c r="L279" s="27"/>
    </row>
    <row r="280" spans="1:12" x14ac:dyDescent="0.25">
      <c r="A280" s="39">
        <v>273</v>
      </c>
      <c r="B280" s="27" t="s">
        <v>669</v>
      </c>
      <c r="C280" s="27" t="s">
        <v>3684</v>
      </c>
      <c r="D280" s="27" t="s">
        <v>181</v>
      </c>
      <c r="E280" s="27" t="s">
        <v>3685</v>
      </c>
      <c r="F280" s="27" t="s">
        <v>1920</v>
      </c>
      <c r="G280" s="27"/>
      <c r="H280" s="27"/>
      <c r="I280" s="27" t="s">
        <v>37</v>
      </c>
      <c r="J280" s="28">
        <v>20</v>
      </c>
      <c r="K280" s="27" t="s">
        <v>52</v>
      </c>
      <c r="L280" s="27"/>
    </row>
    <row r="281" spans="1:12" x14ac:dyDescent="0.25">
      <c r="A281" s="39">
        <v>274</v>
      </c>
      <c r="B281" s="27" t="s">
        <v>669</v>
      </c>
      <c r="C281" s="27" t="s">
        <v>3684</v>
      </c>
      <c r="D281" s="27" t="s">
        <v>181</v>
      </c>
      <c r="E281" s="27" t="s">
        <v>3682</v>
      </c>
      <c r="F281" s="27" t="s">
        <v>1314</v>
      </c>
      <c r="G281" s="27"/>
      <c r="H281" s="27"/>
      <c r="I281" s="27" t="s">
        <v>37</v>
      </c>
      <c r="J281" s="28">
        <v>8</v>
      </c>
      <c r="K281" s="27" t="s">
        <v>52</v>
      </c>
      <c r="L281" s="27"/>
    </row>
    <row r="282" spans="1:12" x14ac:dyDescent="0.25">
      <c r="A282" s="39">
        <v>275</v>
      </c>
      <c r="B282" s="27" t="s">
        <v>669</v>
      </c>
      <c r="C282" s="27" t="s">
        <v>3684</v>
      </c>
      <c r="D282" s="27" t="s">
        <v>181</v>
      </c>
      <c r="E282" s="27" t="s">
        <v>3683</v>
      </c>
      <c r="F282" s="27" t="s">
        <v>1318</v>
      </c>
      <c r="G282" s="27"/>
      <c r="H282" s="27"/>
      <c r="I282" s="27" t="s">
        <v>37</v>
      </c>
      <c r="J282" s="28">
        <v>8</v>
      </c>
      <c r="K282" s="27" t="s">
        <v>52</v>
      </c>
      <c r="L282" s="27"/>
    </row>
    <row r="283" spans="1:12" x14ac:dyDescent="0.25">
      <c r="A283" s="39">
        <v>276</v>
      </c>
      <c r="B283" s="27" t="s">
        <v>669</v>
      </c>
      <c r="C283" s="27" t="s">
        <v>3684</v>
      </c>
      <c r="D283" s="27" t="s">
        <v>181</v>
      </c>
      <c r="E283" s="27" t="s">
        <v>3516</v>
      </c>
      <c r="F283" s="27" t="s">
        <v>51</v>
      </c>
      <c r="G283" s="27"/>
      <c r="H283" s="27"/>
      <c r="I283" s="27" t="s">
        <v>37</v>
      </c>
      <c r="J283" s="28">
        <v>1</v>
      </c>
      <c r="K283" s="27" t="s">
        <v>52</v>
      </c>
      <c r="L283" s="27" t="s">
        <v>1276</v>
      </c>
    </row>
    <row r="284" spans="1:12" x14ac:dyDescent="0.25">
      <c r="A284" s="39">
        <v>277</v>
      </c>
      <c r="B284" s="27" t="s">
        <v>669</v>
      </c>
      <c r="C284" s="27" t="s">
        <v>3684</v>
      </c>
      <c r="D284" s="27" t="s">
        <v>181</v>
      </c>
      <c r="E284" s="27" t="s">
        <v>3518</v>
      </c>
      <c r="F284" s="27" t="s">
        <v>54</v>
      </c>
      <c r="G284" s="27"/>
      <c r="H284" s="27"/>
      <c r="I284" s="27" t="s">
        <v>37</v>
      </c>
      <c r="J284" s="28">
        <v>14</v>
      </c>
      <c r="K284" s="27" t="s">
        <v>52</v>
      </c>
      <c r="L284" s="27"/>
    </row>
    <row r="285" spans="1:12" x14ac:dyDescent="0.25">
      <c r="A285" s="39">
        <v>278</v>
      </c>
      <c r="B285" s="27" t="s">
        <v>669</v>
      </c>
      <c r="C285" s="27" t="s">
        <v>3684</v>
      </c>
      <c r="D285" s="27" t="s">
        <v>181</v>
      </c>
      <c r="E285" s="27" t="s">
        <v>3519</v>
      </c>
      <c r="F285" s="27" t="s">
        <v>56</v>
      </c>
      <c r="G285" s="27"/>
      <c r="H285" s="27"/>
      <c r="I285" s="27" t="s">
        <v>37</v>
      </c>
      <c r="J285" s="28">
        <v>32</v>
      </c>
      <c r="K285" s="27" t="s">
        <v>52</v>
      </c>
      <c r="L285" s="27"/>
    </row>
    <row r="286" spans="1:12" x14ac:dyDescent="0.25">
      <c r="A286" s="39">
        <v>279</v>
      </c>
      <c r="B286" s="27" t="s">
        <v>669</v>
      </c>
      <c r="C286" s="27" t="s">
        <v>3684</v>
      </c>
      <c r="D286" s="27" t="s">
        <v>181</v>
      </c>
      <c r="E286" s="27" t="s">
        <v>3520</v>
      </c>
      <c r="F286" s="27" t="s">
        <v>58</v>
      </c>
      <c r="G286" s="27"/>
      <c r="H286" s="27"/>
      <c r="I286" s="27" t="s">
        <v>37</v>
      </c>
      <c r="J286" s="28">
        <v>14</v>
      </c>
      <c r="K286" s="27" t="s">
        <v>52</v>
      </c>
      <c r="L286" s="27"/>
    </row>
    <row r="287" spans="1:12" x14ac:dyDescent="0.25">
      <c r="A287" s="39">
        <v>280</v>
      </c>
      <c r="B287" s="27" t="s">
        <v>669</v>
      </c>
      <c r="C287" s="27" t="s">
        <v>3684</v>
      </c>
      <c r="D287" s="27" t="s">
        <v>181</v>
      </c>
      <c r="E287" s="27" t="s">
        <v>3521</v>
      </c>
      <c r="F287" s="27" t="s">
        <v>60</v>
      </c>
      <c r="G287" s="27"/>
      <c r="H287" s="27"/>
      <c r="I287" s="27" t="s">
        <v>37</v>
      </c>
      <c r="J287" s="28">
        <v>32</v>
      </c>
      <c r="K287" s="27" t="s">
        <v>52</v>
      </c>
      <c r="L287" s="27"/>
    </row>
    <row r="288" spans="1:12" x14ac:dyDescent="0.25">
      <c r="A288" s="39">
        <v>281</v>
      </c>
      <c r="B288" s="27" t="s">
        <v>669</v>
      </c>
      <c r="C288" s="27" t="s">
        <v>3687</v>
      </c>
      <c r="D288" s="27" t="s">
        <v>157</v>
      </c>
      <c r="E288" s="27" t="s">
        <v>3689</v>
      </c>
      <c r="F288" s="27" t="s">
        <v>1944</v>
      </c>
      <c r="G288" s="27"/>
      <c r="H288" s="27"/>
      <c r="I288" s="27" t="s">
        <v>110</v>
      </c>
      <c r="J288" s="28">
        <v>22</v>
      </c>
      <c r="K288" s="27" t="s">
        <v>52</v>
      </c>
      <c r="L288" s="27"/>
    </row>
    <row r="289" spans="1:12" x14ac:dyDescent="0.25">
      <c r="A289" s="39">
        <v>282</v>
      </c>
      <c r="B289" s="27" t="s">
        <v>669</v>
      </c>
      <c r="C289" s="27" t="s">
        <v>3687</v>
      </c>
      <c r="D289" s="27" t="s">
        <v>157</v>
      </c>
      <c r="E289" s="27" t="s">
        <v>3559</v>
      </c>
      <c r="F289" s="27" t="s">
        <v>1902</v>
      </c>
      <c r="G289" s="27"/>
      <c r="H289" s="27"/>
      <c r="I289" s="27" t="s">
        <v>37</v>
      </c>
      <c r="J289" s="28">
        <v>14</v>
      </c>
      <c r="K289" s="27" t="s">
        <v>52</v>
      </c>
      <c r="L289" s="27"/>
    </row>
    <row r="290" spans="1:12" x14ac:dyDescent="0.25">
      <c r="A290" s="39">
        <v>283</v>
      </c>
      <c r="B290" s="27" t="s">
        <v>669</v>
      </c>
      <c r="C290" s="27" t="s">
        <v>3687</v>
      </c>
      <c r="D290" s="27" t="s">
        <v>157</v>
      </c>
      <c r="E290" s="27" t="s">
        <v>3561</v>
      </c>
      <c r="F290" s="27" t="s">
        <v>109</v>
      </c>
      <c r="G290" s="27"/>
      <c r="H290" s="27"/>
      <c r="I290" s="27" t="s">
        <v>37</v>
      </c>
      <c r="J290" s="28">
        <v>32</v>
      </c>
      <c r="K290" s="27" t="s">
        <v>52</v>
      </c>
      <c r="L290" s="27"/>
    </row>
    <row r="291" spans="1:12" x14ac:dyDescent="0.25">
      <c r="A291" s="39">
        <v>284</v>
      </c>
      <c r="B291" s="27" t="s">
        <v>669</v>
      </c>
      <c r="C291" s="27" t="s">
        <v>3687</v>
      </c>
      <c r="D291" s="27" t="s">
        <v>157</v>
      </c>
      <c r="E291" s="27" t="s">
        <v>3688</v>
      </c>
      <c r="F291" s="27" t="s">
        <v>1946</v>
      </c>
      <c r="G291" s="27"/>
      <c r="H291" s="27"/>
      <c r="I291" s="27" t="s">
        <v>37</v>
      </c>
      <c r="J291" s="28">
        <v>1</v>
      </c>
      <c r="K291" s="27" t="s">
        <v>52</v>
      </c>
      <c r="L291" s="27"/>
    </row>
    <row r="292" spans="1:12" x14ac:dyDescent="0.25">
      <c r="A292" s="39">
        <v>285</v>
      </c>
      <c r="B292" s="27" t="s">
        <v>669</v>
      </c>
      <c r="C292" s="27" t="s">
        <v>3687</v>
      </c>
      <c r="D292" s="27" t="s">
        <v>157</v>
      </c>
      <c r="E292" s="27" t="s">
        <v>3623</v>
      </c>
      <c r="F292" s="27" t="s">
        <v>1932</v>
      </c>
      <c r="G292" s="27"/>
      <c r="H292" s="27"/>
      <c r="I292" s="27" t="s">
        <v>37</v>
      </c>
      <c r="J292" s="28">
        <v>20</v>
      </c>
      <c r="K292" s="27" t="s">
        <v>52</v>
      </c>
      <c r="L292" s="27"/>
    </row>
    <row r="293" spans="1:12" x14ac:dyDescent="0.25">
      <c r="A293" s="39">
        <v>286</v>
      </c>
      <c r="B293" s="27" t="s">
        <v>669</v>
      </c>
      <c r="C293" s="27" t="s">
        <v>3690</v>
      </c>
      <c r="D293" s="27" t="s">
        <v>183</v>
      </c>
      <c r="E293" s="27" t="s">
        <v>3561</v>
      </c>
      <c r="F293" s="27" t="s">
        <v>109</v>
      </c>
      <c r="G293" s="27"/>
      <c r="H293" s="27"/>
      <c r="I293" s="27" t="s">
        <v>37</v>
      </c>
      <c r="J293" s="28">
        <v>32</v>
      </c>
      <c r="K293" s="27" t="s">
        <v>52</v>
      </c>
      <c r="L293" s="27"/>
    </row>
    <row r="294" spans="1:12" x14ac:dyDescent="0.25">
      <c r="A294" s="39">
        <v>287</v>
      </c>
      <c r="B294" s="27" t="s">
        <v>669</v>
      </c>
      <c r="C294" s="27" t="s">
        <v>3690</v>
      </c>
      <c r="D294" s="27" t="s">
        <v>183</v>
      </c>
      <c r="E294" s="27" t="s">
        <v>3551</v>
      </c>
      <c r="F294" s="27" t="s">
        <v>1835</v>
      </c>
      <c r="G294" s="27"/>
      <c r="H294" s="27"/>
      <c r="I294" s="27" t="s">
        <v>37</v>
      </c>
      <c r="J294" s="28">
        <v>10</v>
      </c>
      <c r="K294" s="27" t="s">
        <v>52</v>
      </c>
      <c r="L294" s="27"/>
    </row>
    <row r="295" spans="1:12" x14ac:dyDescent="0.25">
      <c r="A295" s="39">
        <v>288</v>
      </c>
      <c r="B295" s="27" t="s">
        <v>669</v>
      </c>
      <c r="C295" s="27" t="s">
        <v>3690</v>
      </c>
      <c r="D295" s="27" t="s">
        <v>183</v>
      </c>
      <c r="E295" s="27" t="s">
        <v>3516</v>
      </c>
      <c r="F295" s="27" t="s">
        <v>51</v>
      </c>
      <c r="G295" s="27"/>
      <c r="H295" s="27"/>
      <c r="I295" s="27" t="s">
        <v>37</v>
      </c>
      <c r="J295" s="28">
        <v>1</v>
      </c>
      <c r="K295" s="27" t="s">
        <v>52</v>
      </c>
      <c r="L295" s="27" t="s">
        <v>1276</v>
      </c>
    </row>
    <row r="296" spans="1:12" x14ac:dyDescent="0.25">
      <c r="A296" s="39">
        <v>289</v>
      </c>
      <c r="B296" s="27" t="s">
        <v>669</v>
      </c>
      <c r="C296" s="27" t="s">
        <v>3690</v>
      </c>
      <c r="D296" s="27" t="s">
        <v>183</v>
      </c>
      <c r="E296" s="27" t="s">
        <v>3518</v>
      </c>
      <c r="F296" s="27" t="s">
        <v>54</v>
      </c>
      <c r="G296" s="27"/>
      <c r="H296" s="27"/>
      <c r="I296" s="27" t="s">
        <v>37</v>
      </c>
      <c r="J296" s="28">
        <v>14</v>
      </c>
      <c r="K296" s="27" t="s">
        <v>52</v>
      </c>
      <c r="L296" s="27"/>
    </row>
    <row r="297" spans="1:12" x14ac:dyDescent="0.25">
      <c r="A297" s="39">
        <v>290</v>
      </c>
      <c r="B297" s="27" t="s">
        <v>669</v>
      </c>
      <c r="C297" s="27" t="s">
        <v>3690</v>
      </c>
      <c r="D297" s="27" t="s">
        <v>183</v>
      </c>
      <c r="E297" s="27" t="s">
        <v>3519</v>
      </c>
      <c r="F297" s="27" t="s">
        <v>56</v>
      </c>
      <c r="G297" s="27"/>
      <c r="H297" s="27"/>
      <c r="I297" s="27" t="s">
        <v>37</v>
      </c>
      <c r="J297" s="28">
        <v>32</v>
      </c>
      <c r="K297" s="27" t="s">
        <v>52</v>
      </c>
      <c r="L297" s="27"/>
    </row>
    <row r="298" spans="1:12" x14ac:dyDescent="0.25">
      <c r="A298" s="39">
        <v>291</v>
      </c>
      <c r="B298" s="27" t="s">
        <v>669</v>
      </c>
      <c r="C298" s="27" t="s">
        <v>3690</v>
      </c>
      <c r="D298" s="27" t="s">
        <v>183</v>
      </c>
      <c r="E298" s="27" t="s">
        <v>3520</v>
      </c>
      <c r="F298" s="27" t="s">
        <v>58</v>
      </c>
      <c r="G298" s="27"/>
      <c r="H298" s="27"/>
      <c r="I298" s="27" t="s">
        <v>37</v>
      </c>
      <c r="J298" s="28">
        <v>14</v>
      </c>
      <c r="K298" s="27" t="s">
        <v>52</v>
      </c>
      <c r="L298" s="27"/>
    </row>
    <row r="299" spans="1:12" x14ac:dyDescent="0.25">
      <c r="A299" s="39">
        <v>292</v>
      </c>
      <c r="B299" s="27" t="s">
        <v>669</v>
      </c>
      <c r="C299" s="27" t="s">
        <v>3690</v>
      </c>
      <c r="D299" s="27" t="s">
        <v>183</v>
      </c>
      <c r="E299" s="27" t="s">
        <v>3521</v>
      </c>
      <c r="F299" s="27" t="s">
        <v>60</v>
      </c>
      <c r="G299" s="27"/>
      <c r="H299" s="27"/>
      <c r="I299" s="27" t="s">
        <v>37</v>
      </c>
      <c r="J299" s="28">
        <v>32</v>
      </c>
      <c r="K299" s="27" t="s">
        <v>52</v>
      </c>
      <c r="L299" s="27"/>
    </row>
    <row r="300" spans="1:12" x14ac:dyDescent="0.25">
      <c r="A300" s="39">
        <v>293</v>
      </c>
      <c r="B300" s="27" t="s">
        <v>669</v>
      </c>
      <c r="C300" s="27" t="s">
        <v>3691</v>
      </c>
      <c r="D300" s="27" t="s">
        <v>185</v>
      </c>
      <c r="E300" s="27" t="s">
        <v>3561</v>
      </c>
      <c r="F300" s="27" t="s">
        <v>109</v>
      </c>
      <c r="G300" s="27"/>
      <c r="H300" s="27"/>
      <c r="I300" s="27" t="s">
        <v>37</v>
      </c>
      <c r="J300" s="28">
        <v>32</v>
      </c>
      <c r="K300" s="27" t="s">
        <v>52</v>
      </c>
      <c r="L300" s="27"/>
    </row>
    <row r="301" spans="1:12" x14ac:dyDescent="0.25">
      <c r="A301" s="39">
        <v>294</v>
      </c>
      <c r="B301" s="27" t="s">
        <v>669</v>
      </c>
      <c r="C301" s="27" t="s">
        <v>3691</v>
      </c>
      <c r="D301" s="27" t="s">
        <v>185</v>
      </c>
      <c r="E301" s="27" t="s">
        <v>3551</v>
      </c>
      <c r="F301" s="27" t="s">
        <v>1835</v>
      </c>
      <c r="G301" s="27"/>
      <c r="H301" s="27"/>
      <c r="I301" s="27" t="s">
        <v>37</v>
      </c>
      <c r="J301" s="28">
        <v>10</v>
      </c>
      <c r="K301" s="27" t="s">
        <v>52</v>
      </c>
      <c r="L301" s="27"/>
    </row>
    <row r="302" spans="1:12" x14ac:dyDescent="0.25">
      <c r="A302" s="39">
        <v>295</v>
      </c>
      <c r="B302" s="27" t="s">
        <v>669</v>
      </c>
      <c r="C302" s="27" t="s">
        <v>3691</v>
      </c>
      <c r="D302" s="27" t="s">
        <v>185</v>
      </c>
      <c r="E302" s="27" t="s">
        <v>3553</v>
      </c>
      <c r="F302" s="27" t="s">
        <v>40</v>
      </c>
      <c r="G302" s="27"/>
      <c r="H302" s="27"/>
      <c r="I302" s="27" t="s">
        <v>37</v>
      </c>
      <c r="J302" s="28">
        <v>3</v>
      </c>
      <c r="K302" s="27" t="s">
        <v>52</v>
      </c>
      <c r="L302" s="27"/>
    </row>
    <row r="303" spans="1:12" x14ac:dyDescent="0.25">
      <c r="A303" s="39">
        <v>296</v>
      </c>
      <c r="B303" s="27" t="s">
        <v>669</v>
      </c>
      <c r="C303" s="27" t="s">
        <v>3691</v>
      </c>
      <c r="D303" s="27" t="s">
        <v>185</v>
      </c>
      <c r="E303" s="27" t="s">
        <v>3516</v>
      </c>
      <c r="F303" s="27" t="s">
        <v>51</v>
      </c>
      <c r="G303" s="27"/>
      <c r="H303" s="27"/>
      <c r="I303" s="27" t="s">
        <v>37</v>
      </c>
      <c r="J303" s="28">
        <v>1</v>
      </c>
      <c r="K303" s="27" t="s">
        <v>52</v>
      </c>
      <c r="L303" s="27" t="s">
        <v>1276</v>
      </c>
    </row>
    <row r="304" spans="1:12" x14ac:dyDescent="0.25">
      <c r="A304" s="39">
        <v>297</v>
      </c>
      <c r="B304" s="27" t="s">
        <v>669</v>
      </c>
      <c r="C304" s="27" t="s">
        <v>3691</v>
      </c>
      <c r="D304" s="27" t="s">
        <v>185</v>
      </c>
      <c r="E304" s="27" t="s">
        <v>3518</v>
      </c>
      <c r="F304" s="27" t="s">
        <v>54</v>
      </c>
      <c r="G304" s="27"/>
      <c r="H304" s="27"/>
      <c r="I304" s="27" t="s">
        <v>37</v>
      </c>
      <c r="J304" s="28">
        <v>14</v>
      </c>
      <c r="K304" s="27" t="s">
        <v>52</v>
      </c>
      <c r="L304" s="27"/>
    </row>
    <row r="305" spans="1:12" x14ac:dyDescent="0.25">
      <c r="A305" s="39">
        <v>298</v>
      </c>
      <c r="B305" s="27" t="s">
        <v>669</v>
      </c>
      <c r="C305" s="27" t="s">
        <v>3691</v>
      </c>
      <c r="D305" s="27" t="s">
        <v>185</v>
      </c>
      <c r="E305" s="27" t="s">
        <v>3519</v>
      </c>
      <c r="F305" s="27" t="s">
        <v>56</v>
      </c>
      <c r="G305" s="27"/>
      <c r="H305" s="27"/>
      <c r="I305" s="27" t="s">
        <v>37</v>
      </c>
      <c r="J305" s="28">
        <v>32</v>
      </c>
      <c r="K305" s="27" t="s">
        <v>52</v>
      </c>
      <c r="L305" s="27"/>
    </row>
    <row r="306" spans="1:12" x14ac:dyDescent="0.25">
      <c r="A306" s="39">
        <v>299</v>
      </c>
      <c r="B306" s="27" t="s">
        <v>669</v>
      </c>
      <c r="C306" s="27" t="s">
        <v>3691</v>
      </c>
      <c r="D306" s="27" t="s">
        <v>185</v>
      </c>
      <c r="E306" s="27" t="s">
        <v>3520</v>
      </c>
      <c r="F306" s="27" t="s">
        <v>58</v>
      </c>
      <c r="G306" s="27"/>
      <c r="H306" s="27"/>
      <c r="I306" s="27" t="s">
        <v>37</v>
      </c>
      <c r="J306" s="28">
        <v>14</v>
      </c>
      <c r="K306" s="27" t="s">
        <v>52</v>
      </c>
      <c r="L306" s="27"/>
    </row>
    <row r="307" spans="1:12" x14ac:dyDescent="0.25">
      <c r="A307" s="39">
        <v>300</v>
      </c>
      <c r="B307" s="27" t="s">
        <v>669</v>
      </c>
      <c r="C307" s="27" t="s">
        <v>3691</v>
      </c>
      <c r="D307" s="27" t="s">
        <v>185</v>
      </c>
      <c r="E307" s="27" t="s">
        <v>3521</v>
      </c>
      <c r="F307" s="27" t="s">
        <v>60</v>
      </c>
      <c r="G307" s="27"/>
      <c r="H307" s="27"/>
      <c r="I307" s="27" t="s">
        <v>37</v>
      </c>
      <c r="J307" s="28">
        <v>32</v>
      </c>
      <c r="K307" s="27" t="s">
        <v>52</v>
      </c>
      <c r="L307" s="27"/>
    </row>
    <row r="308" spans="1:12" x14ac:dyDescent="0.25">
      <c r="A308" s="39">
        <v>301</v>
      </c>
      <c r="B308" s="27" t="s">
        <v>669</v>
      </c>
      <c r="C308" s="27" t="s">
        <v>3692</v>
      </c>
      <c r="D308" s="27" t="s">
        <v>159</v>
      </c>
      <c r="E308" s="27" t="s">
        <v>3694</v>
      </c>
      <c r="F308" s="27" t="s">
        <v>1922</v>
      </c>
      <c r="G308" s="27"/>
      <c r="H308" s="27"/>
      <c r="I308" s="27" t="s">
        <v>110</v>
      </c>
      <c r="J308" s="28">
        <v>22</v>
      </c>
      <c r="K308" s="27" t="s">
        <v>52</v>
      </c>
      <c r="L308" s="27"/>
    </row>
    <row r="309" spans="1:12" x14ac:dyDescent="0.25">
      <c r="A309" s="39">
        <v>302</v>
      </c>
      <c r="B309" s="27" t="s">
        <v>669</v>
      </c>
      <c r="C309" s="27" t="s">
        <v>3692</v>
      </c>
      <c r="D309" s="27" t="s">
        <v>159</v>
      </c>
      <c r="E309" s="27" t="s">
        <v>3695</v>
      </c>
      <c r="F309" s="27" t="s">
        <v>1924</v>
      </c>
      <c r="G309" s="27"/>
      <c r="H309" s="27"/>
      <c r="I309" s="27" t="s">
        <v>37</v>
      </c>
      <c r="J309" s="28">
        <v>14</v>
      </c>
      <c r="K309" s="27" t="s">
        <v>52</v>
      </c>
      <c r="L309" s="27"/>
    </row>
    <row r="310" spans="1:12" x14ac:dyDescent="0.25">
      <c r="A310" s="39">
        <v>303</v>
      </c>
      <c r="B310" s="27" t="s">
        <v>669</v>
      </c>
      <c r="C310" s="27" t="s">
        <v>3692</v>
      </c>
      <c r="D310" s="27" t="s">
        <v>159</v>
      </c>
      <c r="E310" s="27" t="s">
        <v>3696</v>
      </c>
      <c r="F310" s="27" t="s">
        <v>1926</v>
      </c>
      <c r="G310" s="27"/>
      <c r="H310" s="27"/>
      <c r="I310" s="27" t="s">
        <v>37</v>
      </c>
      <c r="J310" s="28">
        <v>14</v>
      </c>
      <c r="K310" s="27" t="s">
        <v>5347</v>
      </c>
      <c r="L310" s="27"/>
    </row>
    <row r="311" spans="1:12" x14ac:dyDescent="0.25">
      <c r="A311" s="39">
        <v>304</v>
      </c>
      <c r="B311" s="27" t="s">
        <v>669</v>
      </c>
      <c r="C311" s="27" t="s">
        <v>3692</v>
      </c>
      <c r="D311" s="27" t="s">
        <v>159</v>
      </c>
      <c r="E311" s="27" t="s">
        <v>3693</v>
      </c>
      <c r="F311" s="27" t="s">
        <v>1928</v>
      </c>
      <c r="G311" s="27"/>
      <c r="H311" s="27"/>
      <c r="I311" s="27" t="s">
        <v>110</v>
      </c>
      <c r="J311" s="28">
        <v>22</v>
      </c>
      <c r="K311" s="27" t="s">
        <v>5347</v>
      </c>
      <c r="L311" s="27"/>
    </row>
    <row r="312" spans="1:12" x14ac:dyDescent="0.25">
      <c r="A312" s="39">
        <v>305</v>
      </c>
      <c r="B312" s="27" t="s">
        <v>669</v>
      </c>
      <c r="C312" s="27" t="s">
        <v>3692</v>
      </c>
      <c r="D312" s="27" t="s">
        <v>159</v>
      </c>
      <c r="E312" s="27" t="s">
        <v>3561</v>
      </c>
      <c r="F312" s="27" t="s">
        <v>109</v>
      </c>
      <c r="G312" s="27"/>
      <c r="H312" s="27"/>
      <c r="I312" s="27" t="s">
        <v>37</v>
      </c>
      <c r="J312" s="28">
        <v>32</v>
      </c>
      <c r="K312" s="27" t="s">
        <v>52</v>
      </c>
      <c r="L312" s="27"/>
    </row>
    <row r="313" spans="1:12" x14ac:dyDescent="0.25">
      <c r="A313" s="39">
        <v>306</v>
      </c>
      <c r="B313" s="27" t="s">
        <v>669</v>
      </c>
      <c r="C313" s="27" t="s">
        <v>3692</v>
      </c>
      <c r="D313" s="27" t="s">
        <v>159</v>
      </c>
      <c r="E313" s="27" t="s">
        <v>3551</v>
      </c>
      <c r="F313" s="27" t="s">
        <v>1835</v>
      </c>
      <c r="G313" s="27"/>
      <c r="H313" s="27"/>
      <c r="I313" s="27" t="s">
        <v>37</v>
      </c>
      <c r="J313" s="28">
        <v>10</v>
      </c>
      <c r="K313" s="27" t="s">
        <v>52</v>
      </c>
      <c r="L313" s="27"/>
    </row>
    <row r="314" spans="1:12" x14ac:dyDescent="0.25">
      <c r="A314" s="39">
        <v>307</v>
      </c>
      <c r="B314" s="27" t="s">
        <v>669</v>
      </c>
      <c r="C314" s="27" t="s">
        <v>3692</v>
      </c>
      <c r="D314" s="27" t="s">
        <v>159</v>
      </c>
      <c r="E314" s="27" t="s">
        <v>3652</v>
      </c>
      <c r="F314" s="27" t="s">
        <v>38</v>
      </c>
      <c r="G314" s="27"/>
      <c r="H314" s="27"/>
      <c r="I314" s="27" t="s">
        <v>37</v>
      </c>
      <c r="J314" s="28">
        <v>2</v>
      </c>
      <c r="K314" s="27" t="s">
        <v>5347</v>
      </c>
      <c r="L314" s="27"/>
    </row>
    <row r="315" spans="1:12" x14ac:dyDescent="0.25">
      <c r="A315" s="39">
        <v>308</v>
      </c>
      <c r="B315" s="27" t="s">
        <v>669</v>
      </c>
      <c r="C315" s="27" t="s">
        <v>3692</v>
      </c>
      <c r="D315" s="27" t="s">
        <v>159</v>
      </c>
      <c r="E315" s="27" t="s">
        <v>3620</v>
      </c>
      <c r="F315" s="27" t="s">
        <v>1930</v>
      </c>
      <c r="G315" s="27"/>
      <c r="H315" s="27"/>
      <c r="I315" s="27" t="s">
        <v>37</v>
      </c>
      <c r="J315" s="28">
        <v>300</v>
      </c>
      <c r="K315" s="27" t="s">
        <v>5347</v>
      </c>
      <c r="L315" s="27"/>
    </row>
    <row r="316" spans="1:12" x14ac:dyDescent="0.25">
      <c r="A316" s="39">
        <v>309</v>
      </c>
      <c r="B316" s="27" t="s">
        <v>669</v>
      </c>
      <c r="C316" s="27" t="s">
        <v>3692</v>
      </c>
      <c r="D316" s="27" t="s">
        <v>159</v>
      </c>
      <c r="E316" s="27" t="s">
        <v>3623</v>
      </c>
      <c r="F316" s="27" t="s">
        <v>1932</v>
      </c>
      <c r="G316" s="27"/>
      <c r="H316" s="27"/>
      <c r="I316" s="27" t="s">
        <v>37</v>
      </c>
      <c r="J316" s="28">
        <v>20</v>
      </c>
      <c r="K316" s="27" t="s">
        <v>52</v>
      </c>
      <c r="L316" s="27"/>
    </row>
    <row r="317" spans="1:12" x14ac:dyDescent="0.25">
      <c r="A317" s="39">
        <v>310</v>
      </c>
      <c r="B317" s="27" t="s">
        <v>669</v>
      </c>
      <c r="C317" s="27" t="s">
        <v>3697</v>
      </c>
      <c r="D317" s="27" t="s">
        <v>189</v>
      </c>
      <c r="E317" s="27" t="s">
        <v>3561</v>
      </c>
      <c r="F317" s="27" t="s">
        <v>109</v>
      </c>
      <c r="G317" s="27"/>
      <c r="H317" s="27"/>
      <c r="I317" s="27" t="s">
        <v>37</v>
      </c>
      <c r="J317" s="28">
        <v>32</v>
      </c>
      <c r="K317" s="27" t="s">
        <v>52</v>
      </c>
      <c r="L317" s="27"/>
    </row>
    <row r="318" spans="1:12" x14ac:dyDescent="0.25">
      <c r="A318" s="39">
        <v>311</v>
      </c>
      <c r="B318" s="27" t="s">
        <v>669</v>
      </c>
      <c r="C318" s="27" t="s">
        <v>3697</v>
      </c>
      <c r="D318" s="27" t="s">
        <v>189</v>
      </c>
      <c r="E318" s="27" t="s">
        <v>3699</v>
      </c>
      <c r="F318" s="27" t="s">
        <v>1934</v>
      </c>
      <c r="G318" s="27"/>
      <c r="H318" s="27"/>
      <c r="I318" s="27" t="s">
        <v>37</v>
      </c>
      <c r="J318" s="28">
        <v>100</v>
      </c>
      <c r="K318" s="27" t="s">
        <v>52</v>
      </c>
      <c r="L318" s="27"/>
    </row>
    <row r="319" spans="1:12" x14ac:dyDescent="0.25">
      <c r="A319" s="39">
        <v>312</v>
      </c>
      <c r="B319" s="27" t="s">
        <v>669</v>
      </c>
      <c r="C319" s="27" t="s">
        <v>3697</v>
      </c>
      <c r="D319" s="27" t="s">
        <v>189</v>
      </c>
      <c r="E319" s="27" t="s">
        <v>3698</v>
      </c>
      <c r="F319" s="27" t="s">
        <v>1936</v>
      </c>
      <c r="G319" s="27"/>
      <c r="H319" s="27"/>
      <c r="I319" s="27" t="s">
        <v>37</v>
      </c>
      <c r="J319" s="28">
        <v>8</v>
      </c>
      <c r="K319" s="27" t="s">
        <v>52</v>
      </c>
      <c r="L319" s="27"/>
    </row>
    <row r="320" spans="1:12" x14ac:dyDescent="0.25">
      <c r="A320" s="39">
        <v>313</v>
      </c>
      <c r="B320" s="27" t="s">
        <v>669</v>
      </c>
      <c r="C320" s="27" t="s">
        <v>3697</v>
      </c>
      <c r="D320" s="27" t="s">
        <v>189</v>
      </c>
      <c r="E320" s="27" t="s">
        <v>3700</v>
      </c>
      <c r="F320" s="27" t="s">
        <v>1938</v>
      </c>
      <c r="G320" s="27"/>
      <c r="H320" s="27"/>
      <c r="I320" s="27" t="s">
        <v>110</v>
      </c>
      <c r="J320" s="28">
        <v>22</v>
      </c>
      <c r="K320" s="27" t="s">
        <v>52</v>
      </c>
      <c r="L320" s="27">
        <v>0</v>
      </c>
    </row>
    <row r="321" spans="1:12" x14ac:dyDescent="0.25">
      <c r="A321" s="39">
        <v>314</v>
      </c>
      <c r="B321" s="27" t="s">
        <v>669</v>
      </c>
      <c r="C321" s="27" t="s">
        <v>3697</v>
      </c>
      <c r="D321" s="27" t="s">
        <v>189</v>
      </c>
      <c r="E321" s="27" t="s">
        <v>3701</v>
      </c>
      <c r="F321" s="27" t="s">
        <v>1940</v>
      </c>
      <c r="G321" s="27"/>
      <c r="H321" s="27"/>
      <c r="I321" s="27" t="s">
        <v>37</v>
      </c>
      <c r="J321" s="28">
        <v>1</v>
      </c>
      <c r="K321" s="27" t="s">
        <v>52</v>
      </c>
      <c r="L321" s="27" t="s">
        <v>1496</v>
      </c>
    </row>
    <row r="322" spans="1:12" x14ac:dyDescent="0.25">
      <c r="A322" s="39">
        <v>315</v>
      </c>
      <c r="B322" s="27" t="s">
        <v>669</v>
      </c>
      <c r="C322" s="27" t="s">
        <v>3697</v>
      </c>
      <c r="D322" s="27" t="s">
        <v>189</v>
      </c>
      <c r="E322" s="27" t="s">
        <v>3518</v>
      </c>
      <c r="F322" s="27" t="s">
        <v>54</v>
      </c>
      <c r="G322" s="27"/>
      <c r="H322" s="27"/>
      <c r="I322" s="27" t="s">
        <v>37</v>
      </c>
      <c r="J322" s="28">
        <v>14</v>
      </c>
      <c r="K322" s="27" t="s">
        <v>52</v>
      </c>
      <c r="L322" s="27"/>
    </row>
    <row r="323" spans="1:12" x14ac:dyDescent="0.25">
      <c r="A323" s="39">
        <v>316</v>
      </c>
      <c r="B323" s="27" t="s">
        <v>669</v>
      </c>
      <c r="C323" s="27" t="s">
        <v>3697</v>
      </c>
      <c r="D323" s="27" t="s">
        <v>189</v>
      </c>
      <c r="E323" s="27" t="s">
        <v>3519</v>
      </c>
      <c r="F323" s="27" t="s">
        <v>56</v>
      </c>
      <c r="G323" s="27"/>
      <c r="H323" s="27"/>
      <c r="I323" s="27" t="s">
        <v>37</v>
      </c>
      <c r="J323" s="28">
        <v>32</v>
      </c>
      <c r="K323" s="27" t="s">
        <v>52</v>
      </c>
      <c r="L323" s="27"/>
    </row>
    <row r="324" spans="1:12" x14ac:dyDescent="0.25">
      <c r="A324" s="39">
        <v>317</v>
      </c>
      <c r="B324" s="27" t="s">
        <v>669</v>
      </c>
      <c r="C324" s="27" t="s">
        <v>3697</v>
      </c>
      <c r="D324" s="27" t="s">
        <v>189</v>
      </c>
      <c r="E324" s="27" t="s">
        <v>3520</v>
      </c>
      <c r="F324" s="27" t="s">
        <v>58</v>
      </c>
      <c r="G324" s="27"/>
      <c r="H324" s="27"/>
      <c r="I324" s="27" t="s">
        <v>37</v>
      </c>
      <c r="J324" s="28">
        <v>14</v>
      </c>
      <c r="K324" s="27" t="s">
        <v>52</v>
      </c>
      <c r="L324" s="27"/>
    </row>
    <row r="325" spans="1:12" x14ac:dyDescent="0.25">
      <c r="A325" s="39">
        <v>318</v>
      </c>
      <c r="B325" s="27" t="s">
        <v>669</v>
      </c>
      <c r="C325" s="27" t="s">
        <v>3697</v>
      </c>
      <c r="D325" s="27" t="s">
        <v>189</v>
      </c>
      <c r="E325" s="27" t="s">
        <v>3521</v>
      </c>
      <c r="F325" s="27" t="s">
        <v>60</v>
      </c>
      <c r="G325" s="27"/>
      <c r="H325" s="27"/>
      <c r="I325" s="27" t="s">
        <v>37</v>
      </c>
      <c r="J325" s="28">
        <v>32</v>
      </c>
      <c r="K325" s="27" t="s">
        <v>52</v>
      </c>
      <c r="L325" s="27"/>
    </row>
    <row r="326" spans="1:12" x14ac:dyDescent="0.25">
      <c r="A326" s="39">
        <v>319</v>
      </c>
      <c r="B326" s="27" t="s">
        <v>669</v>
      </c>
      <c r="C326" s="27" t="s">
        <v>3702</v>
      </c>
      <c r="D326" s="27" t="s">
        <v>191</v>
      </c>
      <c r="E326" s="27" t="s">
        <v>3561</v>
      </c>
      <c r="F326" s="27" t="s">
        <v>109</v>
      </c>
      <c r="G326" s="27"/>
      <c r="H326" s="27"/>
      <c r="I326" s="27" t="s">
        <v>37</v>
      </c>
      <c r="J326" s="28">
        <v>32</v>
      </c>
      <c r="K326" s="27" t="s">
        <v>52</v>
      </c>
      <c r="L326" s="27"/>
    </row>
    <row r="327" spans="1:12" x14ac:dyDescent="0.25">
      <c r="A327" s="39">
        <v>320</v>
      </c>
      <c r="B327" s="27" t="s">
        <v>669</v>
      </c>
      <c r="C327" s="27" t="s">
        <v>3702</v>
      </c>
      <c r="D327" s="27" t="s">
        <v>191</v>
      </c>
      <c r="E327" s="27" t="s">
        <v>3559</v>
      </c>
      <c r="F327" s="27" t="s">
        <v>1902</v>
      </c>
      <c r="G327" s="27"/>
      <c r="H327" s="27"/>
      <c r="I327" s="27" t="s">
        <v>37</v>
      </c>
      <c r="J327" s="28">
        <v>14</v>
      </c>
      <c r="K327" s="27" t="s">
        <v>52</v>
      </c>
      <c r="L327" s="27"/>
    </row>
    <row r="328" spans="1:12" x14ac:dyDescent="0.25">
      <c r="A328" s="39">
        <v>321</v>
      </c>
      <c r="B328" s="27" t="s">
        <v>669</v>
      </c>
      <c r="C328" s="27" t="s">
        <v>3702</v>
      </c>
      <c r="D328" s="27" t="s">
        <v>191</v>
      </c>
      <c r="E328" s="27" t="s">
        <v>3699</v>
      </c>
      <c r="F328" s="27" t="s">
        <v>1934</v>
      </c>
      <c r="G328" s="27"/>
      <c r="H328" s="27"/>
      <c r="I328" s="27" t="s">
        <v>37</v>
      </c>
      <c r="J328" s="28">
        <v>100</v>
      </c>
      <c r="K328" s="27" t="s">
        <v>52</v>
      </c>
      <c r="L328" s="27"/>
    </row>
    <row r="329" spans="1:12" x14ac:dyDescent="0.25">
      <c r="A329" s="39">
        <v>322</v>
      </c>
      <c r="B329" s="27" t="s">
        <v>669</v>
      </c>
      <c r="C329" s="27" t="s">
        <v>3702</v>
      </c>
      <c r="D329" s="27" t="s">
        <v>191</v>
      </c>
      <c r="E329" s="27" t="s">
        <v>3703</v>
      </c>
      <c r="F329" s="27" t="s">
        <v>1942</v>
      </c>
      <c r="G329" s="27"/>
      <c r="H329" s="27"/>
      <c r="I329" s="27" t="s">
        <v>37</v>
      </c>
      <c r="J329" s="28">
        <v>100</v>
      </c>
      <c r="K329" s="27" t="s">
        <v>52</v>
      </c>
      <c r="L329" s="27"/>
    </row>
    <row r="330" spans="1:12" x14ac:dyDescent="0.25">
      <c r="A330" s="39">
        <v>323</v>
      </c>
      <c r="B330" s="27" t="s">
        <v>669</v>
      </c>
      <c r="C330" s="27" t="s">
        <v>3702</v>
      </c>
      <c r="D330" s="27" t="s">
        <v>191</v>
      </c>
      <c r="E330" s="27" t="s">
        <v>3519</v>
      </c>
      <c r="F330" s="27" t="s">
        <v>56</v>
      </c>
      <c r="G330" s="27"/>
      <c r="H330" s="27"/>
      <c r="I330" s="27" t="s">
        <v>37</v>
      </c>
      <c r="J330" s="28">
        <v>32</v>
      </c>
      <c r="K330" s="27" t="s">
        <v>52</v>
      </c>
      <c r="L330" s="27"/>
    </row>
    <row r="331" spans="1:12" x14ac:dyDescent="0.25">
      <c r="A331" s="39">
        <v>324</v>
      </c>
      <c r="B331" s="27"/>
      <c r="C331" s="27"/>
      <c r="D331" s="27"/>
      <c r="E331" s="27"/>
      <c r="F331" s="27"/>
      <c r="G331" s="27"/>
      <c r="H331" s="27"/>
      <c r="I331" s="27"/>
      <c r="J331" s="28"/>
      <c r="K331" s="27"/>
      <c r="L331" s="27"/>
    </row>
    <row r="332" spans="1:12" x14ac:dyDescent="0.25">
      <c r="A332" s="39">
        <v>325</v>
      </c>
      <c r="B332" s="27"/>
      <c r="C332" s="27"/>
      <c r="D332" s="27"/>
      <c r="E332" s="27"/>
      <c r="F332" s="27"/>
      <c r="G332" s="27"/>
      <c r="H332" s="27"/>
      <c r="I332" s="27"/>
      <c r="J332" s="28"/>
      <c r="K332" s="27"/>
      <c r="L332" s="27"/>
    </row>
    <row r="333" spans="1:12" x14ac:dyDescent="0.25">
      <c r="A333" s="39">
        <v>326</v>
      </c>
      <c r="B333" s="27"/>
      <c r="C333" s="27"/>
      <c r="D333" s="27"/>
      <c r="E333" s="27"/>
      <c r="F333" s="27"/>
      <c r="G333" s="27"/>
      <c r="H333" s="27"/>
      <c r="I333" s="27"/>
      <c r="J333" s="28"/>
      <c r="K333" s="27"/>
      <c r="L333" s="27"/>
    </row>
    <row r="334" spans="1:12" x14ac:dyDescent="0.25">
      <c r="A334" s="39">
        <v>327</v>
      </c>
      <c r="B334" s="27"/>
      <c r="C334" s="27"/>
      <c r="D334" s="27"/>
      <c r="E334" s="27"/>
      <c r="F334" s="27"/>
      <c r="G334" s="27"/>
      <c r="H334" s="27"/>
      <c r="I334" s="27"/>
      <c r="J334" s="28"/>
      <c r="K334" s="27"/>
      <c r="L334" s="27"/>
    </row>
    <row r="335" spans="1:12" x14ac:dyDescent="0.25">
      <c r="A335" s="39">
        <v>328</v>
      </c>
      <c r="B335" s="27"/>
      <c r="C335" s="27"/>
      <c r="D335" s="27"/>
      <c r="E335" s="27"/>
      <c r="F335" s="27"/>
      <c r="G335" s="27"/>
      <c r="H335" s="27"/>
      <c r="I335" s="27"/>
      <c r="J335" s="28"/>
      <c r="K335" s="27"/>
      <c r="L335" s="27"/>
    </row>
    <row r="336" spans="1:12" x14ac:dyDescent="0.25">
      <c r="A336" s="39">
        <v>329</v>
      </c>
      <c r="B336" s="27"/>
      <c r="C336" s="27"/>
      <c r="D336" s="27"/>
      <c r="E336" s="27"/>
      <c r="F336" s="27"/>
      <c r="G336" s="27"/>
      <c r="H336" s="27"/>
      <c r="I336" s="27"/>
      <c r="J336" s="28"/>
      <c r="K336" s="27"/>
      <c r="L336" s="27"/>
    </row>
    <row r="337" spans="1:12" x14ac:dyDescent="0.25">
      <c r="A337" s="39">
        <v>330</v>
      </c>
      <c r="B337" s="27"/>
      <c r="C337" s="27"/>
      <c r="D337" s="27"/>
      <c r="E337" s="27"/>
      <c r="F337" s="27"/>
      <c r="G337" s="27"/>
      <c r="H337" s="27"/>
      <c r="I337" s="27"/>
      <c r="J337" s="28"/>
      <c r="K337" s="27"/>
      <c r="L337" s="27"/>
    </row>
    <row r="338" spans="1:12" x14ac:dyDescent="0.25">
      <c r="A338" s="39">
        <v>331</v>
      </c>
      <c r="B338" s="27"/>
      <c r="C338" s="27"/>
      <c r="D338" s="27"/>
      <c r="E338" s="27"/>
      <c r="F338" s="27"/>
      <c r="G338" s="27"/>
      <c r="H338" s="27"/>
      <c r="I338" s="27"/>
      <c r="J338" s="28"/>
      <c r="K338" s="27"/>
      <c r="L338" s="27"/>
    </row>
    <row r="339" spans="1:12" x14ac:dyDescent="0.25">
      <c r="A339" s="39">
        <v>332</v>
      </c>
      <c r="B339" s="27"/>
      <c r="C339" s="27"/>
      <c r="D339" s="27"/>
      <c r="E339" s="27"/>
      <c r="F339" s="27"/>
      <c r="G339" s="27"/>
      <c r="H339" s="27"/>
      <c r="I339" s="27"/>
      <c r="J339" s="28"/>
      <c r="K339" s="27"/>
      <c r="L339" s="27"/>
    </row>
    <row r="340" spans="1:12" x14ac:dyDescent="0.25">
      <c r="A340" s="39">
        <v>333</v>
      </c>
      <c r="B340" s="27"/>
      <c r="C340" s="27"/>
      <c r="D340" s="27"/>
      <c r="E340" s="27"/>
      <c r="F340" s="27"/>
      <c r="G340" s="27"/>
      <c r="H340" s="27"/>
      <c r="I340" s="27"/>
      <c r="J340" s="28"/>
      <c r="K340" s="27"/>
      <c r="L340" s="27"/>
    </row>
    <row r="341" spans="1:12" x14ac:dyDescent="0.25">
      <c r="A341" s="39">
        <v>334</v>
      </c>
      <c r="B341" s="27"/>
      <c r="C341" s="27"/>
      <c r="D341" s="27"/>
      <c r="E341" s="27"/>
      <c r="F341" s="27"/>
      <c r="G341" s="27"/>
      <c r="H341" s="27"/>
      <c r="I341" s="27"/>
      <c r="J341" s="28"/>
      <c r="K341" s="27"/>
      <c r="L341" s="27"/>
    </row>
    <row r="342" spans="1:12" x14ac:dyDescent="0.25">
      <c r="A342" s="39">
        <v>335</v>
      </c>
      <c r="B342" s="27"/>
      <c r="C342" s="27"/>
      <c r="D342" s="27"/>
      <c r="E342" s="27"/>
      <c r="F342" s="27"/>
      <c r="G342" s="27"/>
      <c r="H342" s="27"/>
      <c r="I342" s="27"/>
      <c r="J342" s="28"/>
      <c r="K342" s="27"/>
      <c r="L342" s="27"/>
    </row>
    <row r="343" spans="1:12" x14ac:dyDescent="0.25">
      <c r="A343" s="39">
        <v>336</v>
      </c>
      <c r="B343" s="27"/>
      <c r="C343" s="27"/>
      <c r="D343" s="27"/>
      <c r="E343" s="27"/>
      <c r="F343" s="27"/>
      <c r="G343" s="27"/>
      <c r="H343" s="27"/>
      <c r="I343" s="27"/>
      <c r="J343" s="28"/>
      <c r="K343" s="27"/>
      <c r="L343" s="27"/>
    </row>
    <row r="344" spans="1:12" x14ac:dyDescent="0.25">
      <c r="A344" s="39">
        <v>337</v>
      </c>
      <c r="B344" s="27"/>
      <c r="C344" s="27"/>
      <c r="D344" s="27"/>
      <c r="E344" s="27"/>
      <c r="F344" s="27"/>
      <c r="G344" s="27"/>
      <c r="H344" s="27"/>
      <c r="I344" s="27"/>
      <c r="J344" s="28"/>
      <c r="K344" s="27"/>
      <c r="L344" s="27"/>
    </row>
    <row r="345" spans="1:12" x14ac:dyDescent="0.25">
      <c r="A345" s="39">
        <v>338</v>
      </c>
      <c r="B345" s="27"/>
      <c r="C345" s="27"/>
      <c r="D345" s="27"/>
      <c r="E345" s="27"/>
      <c r="F345" s="27"/>
      <c r="G345" s="27"/>
      <c r="H345" s="27"/>
      <c r="I345" s="27"/>
      <c r="J345" s="28"/>
      <c r="K345" s="27"/>
      <c r="L345" s="27"/>
    </row>
    <row r="346" spans="1:12" x14ac:dyDescent="0.25">
      <c r="A346" s="39">
        <v>339</v>
      </c>
      <c r="B346" s="27"/>
      <c r="C346" s="27"/>
      <c r="D346" s="27"/>
      <c r="E346" s="27"/>
      <c r="F346" s="27"/>
      <c r="G346" s="27"/>
      <c r="H346" s="27"/>
      <c r="I346" s="27"/>
      <c r="J346" s="28"/>
      <c r="K346" s="27"/>
      <c r="L346" s="27"/>
    </row>
  </sheetData>
  <autoFilter ref="A7:O252"/>
  <customSheetViews>
    <customSheetView guid="{9EEF4241-DA10-4BD8-AB26-5CF5C7D68935}" scale="85" showAutoFilter="1">
      <pane xSplit="1" ySplit="7" topLeftCell="C98" activePane="bottomRight" state="frozen"/>
      <selection pane="bottomRight" activeCell="J111" sqref="J111"/>
      <pageMargins left="0.7" right="0.7" top="0.75" bottom="0.75" header="0.3" footer="0.3"/>
      <pageSetup paperSize="9" orientation="portrait" r:id="rId1"/>
      <autoFilter ref="A7:P295"/>
    </customSheetView>
    <customSheetView guid="{70453CE6-934A-40AF-8F9D-9810664EE54F}" scale="70" showAutoFilter="1">
      <pane xSplit="1" ySplit="7" topLeftCell="B64" activePane="bottomRight" state="frozen"/>
      <selection pane="bottomRight" activeCell="G85" sqref="G85"/>
      <pageMargins left="0.7" right="0.7" top="0.75" bottom="0.75" header="0.3" footer="0.3"/>
      <pageSetup paperSize="9" orientation="portrait" r:id="rId2"/>
      <autoFilter ref="A7:P329"/>
    </customSheetView>
  </customSheetViews>
  <mergeCells count="4">
    <mergeCell ref="A6:A7"/>
    <mergeCell ref="B6:B7"/>
    <mergeCell ref="C6:D6"/>
    <mergeCell ref="E6:L6"/>
  </mergeCells>
  <phoneticPr fontId="19" type="noConversion"/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P742"/>
  <sheetViews>
    <sheetView zoomScale="80" zoomScaleNormal="80" workbookViewId="0">
      <pane xSplit="1" ySplit="7" topLeftCell="B32" activePane="bottomRight" state="frozen"/>
      <selection pane="topRight" activeCell="B1" sqref="B1"/>
      <selection pane="bottomLeft" activeCell="A8" sqref="A8"/>
      <selection pane="bottomRight" activeCell="T14" sqref="T14"/>
    </sheetView>
  </sheetViews>
  <sheetFormatPr defaultColWidth="8.69921875" defaultRowHeight="17.399999999999999" x14ac:dyDescent="0.25"/>
  <cols>
    <col min="1" max="1" width="5.19921875" style="21" bestFit="1" customWidth="1"/>
    <col min="2" max="2" width="13" style="21" bestFit="1" customWidth="1"/>
    <col min="3" max="3" width="17.19921875" style="21" bestFit="1" customWidth="1"/>
    <col min="4" max="4" width="33.296875" style="21" bestFit="1" customWidth="1"/>
    <col min="5" max="5" width="21.296875" style="21" bestFit="1" customWidth="1"/>
    <col min="6" max="6" width="25.796875" style="21" bestFit="1" customWidth="1"/>
    <col min="7" max="7" width="11.3984375" style="21" bestFit="1" customWidth="1"/>
    <col min="8" max="9" width="11.19921875" style="21" bestFit="1" customWidth="1"/>
    <col min="10" max="10" width="11.09765625" style="21" bestFit="1" customWidth="1"/>
    <col min="11" max="11" width="14.3984375" style="21" bestFit="1" customWidth="1"/>
    <col min="12" max="12" width="11.09765625" style="21" bestFit="1" customWidth="1"/>
    <col min="13" max="13" width="28.59765625" style="21" hidden="1" customWidth="1"/>
    <col min="14" max="14" width="28" style="21" hidden="1" customWidth="1"/>
    <col min="15" max="15" width="6.796875" style="21" hidden="1" customWidth="1"/>
    <col min="16" max="17" width="0" style="21" hidden="1" customWidth="1"/>
    <col min="18" max="16384" width="8.69921875" style="21"/>
  </cols>
  <sheetData>
    <row r="6" spans="1:16" x14ac:dyDescent="0.25">
      <c r="A6" s="150" t="s">
        <v>20</v>
      </c>
      <c r="B6" s="150" t="s">
        <v>21</v>
      </c>
      <c r="C6" s="150" t="s">
        <v>23</v>
      </c>
      <c r="D6" s="150"/>
      <c r="E6" s="154" t="s">
        <v>24</v>
      </c>
      <c r="F6" s="154"/>
      <c r="G6" s="154"/>
      <c r="H6" s="154"/>
      <c r="I6" s="154"/>
      <c r="J6" s="154"/>
      <c r="K6" s="154"/>
      <c r="L6" s="154"/>
    </row>
    <row r="7" spans="1:16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COUNTIF(O$8:O2074,"에러")</f>
        <v>0</v>
      </c>
    </row>
    <row r="8" spans="1:16" ht="16.5" customHeight="1" x14ac:dyDescent="0.25">
      <c r="A8" s="24">
        <v>1</v>
      </c>
      <c r="B8" s="27" t="s">
        <v>5091</v>
      </c>
      <c r="C8" s="27" t="s">
        <v>447</v>
      </c>
      <c r="D8" s="27" t="s">
        <v>5304</v>
      </c>
      <c r="E8" s="27" t="s">
        <v>5368</v>
      </c>
      <c r="F8" s="27" t="s">
        <v>5369</v>
      </c>
      <c r="G8" s="27"/>
      <c r="H8" s="27"/>
      <c r="I8" s="27" t="s">
        <v>37</v>
      </c>
      <c r="J8" s="28">
        <v>5</v>
      </c>
      <c r="K8" s="27" t="s">
        <v>5347</v>
      </c>
      <c r="L8" s="27"/>
      <c r="M8" s="30"/>
      <c r="N8" s="25"/>
      <c r="P8" s="57"/>
    </row>
    <row r="9" spans="1:16" ht="16.5" customHeight="1" x14ac:dyDescent="0.25">
      <c r="A9" s="24">
        <v>2</v>
      </c>
      <c r="B9" s="27" t="s">
        <v>5091</v>
      </c>
      <c r="C9" s="27" t="s">
        <v>447</v>
      </c>
      <c r="D9" s="27" t="s">
        <v>5304</v>
      </c>
      <c r="E9" s="27" t="s">
        <v>5370</v>
      </c>
      <c r="F9" s="27" t="s">
        <v>5371</v>
      </c>
      <c r="G9" s="27"/>
      <c r="H9" s="27"/>
      <c r="I9" s="27" t="s">
        <v>37</v>
      </c>
      <c r="J9" s="28">
        <v>20</v>
      </c>
      <c r="K9" s="27" t="s">
        <v>5347</v>
      </c>
      <c r="L9" s="27"/>
      <c r="M9" s="30"/>
      <c r="N9" s="25"/>
      <c r="P9" s="57"/>
    </row>
    <row r="10" spans="1:16" ht="16.5" customHeight="1" x14ac:dyDescent="0.25">
      <c r="A10" s="24">
        <v>3</v>
      </c>
      <c r="B10" s="27" t="s">
        <v>5091</v>
      </c>
      <c r="C10" s="27" t="s">
        <v>447</v>
      </c>
      <c r="D10" s="27" t="s">
        <v>5304</v>
      </c>
      <c r="E10" s="27" t="s">
        <v>5372</v>
      </c>
      <c r="F10" s="27" t="s">
        <v>5373</v>
      </c>
      <c r="G10" s="27"/>
      <c r="H10" s="27"/>
      <c r="I10" s="27" t="s">
        <v>37</v>
      </c>
      <c r="J10" s="28">
        <v>20</v>
      </c>
      <c r="K10" s="27" t="s">
        <v>5347</v>
      </c>
      <c r="L10" s="27"/>
      <c r="M10" s="30"/>
      <c r="N10" s="25"/>
      <c r="P10" s="57"/>
    </row>
    <row r="11" spans="1:16" ht="16.5" customHeight="1" x14ac:dyDescent="0.25">
      <c r="A11" s="24">
        <v>4</v>
      </c>
      <c r="B11" s="27" t="s">
        <v>5091</v>
      </c>
      <c r="C11" s="27" t="s">
        <v>447</v>
      </c>
      <c r="D11" s="27" t="s">
        <v>5304</v>
      </c>
      <c r="E11" s="27" t="s">
        <v>5374</v>
      </c>
      <c r="F11" s="27" t="s">
        <v>5375</v>
      </c>
      <c r="G11" s="27"/>
      <c r="H11" s="27"/>
      <c r="I11" s="27" t="s">
        <v>37</v>
      </c>
      <c r="J11" s="28">
        <v>80</v>
      </c>
      <c r="K11" s="27" t="s">
        <v>5347</v>
      </c>
      <c r="L11" s="27"/>
      <c r="M11" s="30"/>
      <c r="N11" s="25"/>
      <c r="P11" s="57"/>
    </row>
    <row r="12" spans="1:16" ht="16.5" customHeight="1" x14ac:dyDescent="0.25">
      <c r="A12" s="24">
        <v>5</v>
      </c>
      <c r="B12" s="27" t="s">
        <v>5091</v>
      </c>
      <c r="C12" s="27" t="s">
        <v>447</v>
      </c>
      <c r="D12" s="27" t="s">
        <v>5304</v>
      </c>
      <c r="E12" s="27" t="s">
        <v>5376</v>
      </c>
      <c r="F12" s="27" t="s">
        <v>5377</v>
      </c>
      <c r="G12" s="27"/>
      <c r="H12" s="27"/>
      <c r="I12" s="27" t="s">
        <v>37</v>
      </c>
      <c r="J12" s="28">
        <v>5</v>
      </c>
      <c r="K12" s="27" t="s">
        <v>5347</v>
      </c>
      <c r="L12" s="27"/>
      <c r="M12" s="30"/>
      <c r="N12" s="25"/>
      <c r="P12" s="57"/>
    </row>
    <row r="13" spans="1:16" ht="16.5" customHeight="1" x14ac:dyDescent="0.25">
      <c r="A13" s="24">
        <v>6</v>
      </c>
      <c r="B13" s="27" t="s">
        <v>5091</v>
      </c>
      <c r="C13" s="27" t="s">
        <v>447</v>
      </c>
      <c r="D13" s="27" t="s">
        <v>5304</v>
      </c>
      <c r="E13" s="27" t="s">
        <v>5378</v>
      </c>
      <c r="F13" s="27" t="s">
        <v>5379</v>
      </c>
      <c r="G13" s="27"/>
      <c r="H13" s="27"/>
      <c r="I13" s="27" t="s">
        <v>37</v>
      </c>
      <c r="J13" s="28">
        <v>5</v>
      </c>
      <c r="K13" s="27" t="s">
        <v>5347</v>
      </c>
      <c r="L13" s="27"/>
      <c r="M13" s="30"/>
      <c r="N13" s="25"/>
      <c r="P13" s="57"/>
    </row>
    <row r="14" spans="1:16" ht="16.5" customHeight="1" x14ac:dyDescent="0.25">
      <c r="A14" s="24">
        <v>7</v>
      </c>
      <c r="B14" s="27" t="s">
        <v>5091</v>
      </c>
      <c r="C14" s="27" t="s">
        <v>447</v>
      </c>
      <c r="D14" s="27" t="s">
        <v>5304</v>
      </c>
      <c r="E14" s="27" t="s">
        <v>5380</v>
      </c>
      <c r="F14" s="27" t="s">
        <v>5381</v>
      </c>
      <c r="G14" s="27"/>
      <c r="H14" s="27"/>
      <c r="I14" s="27" t="s">
        <v>37</v>
      </c>
      <c r="J14" s="28">
        <v>200</v>
      </c>
      <c r="K14" s="27" t="s">
        <v>5347</v>
      </c>
      <c r="L14" s="27"/>
      <c r="M14" s="30"/>
      <c r="N14" s="25"/>
      <c r="P14" s="57"/>
    </row>
    <row r="15" spans="1:16" ht="16.5" customHeight="1" x14ac:dyDescent="0.25">
      <c r="A15" s="24">
        <v>8</v>
      </c>
      <c r="B15" s="27" t="s">
        <v>5091</v>
      </c>
      <c r="C15" s="27" t="s">
        <v>447</v>
      </c>
      <c r="D15" s="27" t="s">
        <v>5304</v>
      </c>
      <c r="E15" s="27" t="s">
        <v>5382</v>
      </c>
      <c r="F15" s="27" t="s">
        <v>5383</v>
      </c>
      <c r="G15" s="27"/>
      <c r="H15" s="27"/>
      <c r="I15" s="27" t="s">
        <v>37</v>
      </c>
      <c r="J15" s="28">
        <v>20</v>
      </c>
      <c r="K15" s="27" t="s">
        <v>5347</v>
      </c>
      <c r="L15" s="27"/>
      <c r="M15" s="30"/>
      <c r="N15" s="25"/>
      <c r="P15" s="57"/>
    </row>
    <row r="16" spans="1:16" ht="16.5" customHeight="1" x14ac:dyDescent="0.25">
      <c r="A16" s="24">
        <v>9</v>
      </c>
      <c r="B16" s="27" t="s">
        <v>5091</v>
      </c>
      <c r="C16" s="27" t="s">
        <v>447</v>
      </c>
      <c r="D16" s="27" t="s">
        <v>5304</v>
      </c>
      <c r="E16" s="27" t="s">
        <v>5384</v>
      </c>
      <c r="F16" s="27" t="s">
        <v>5385</v>
      </c>
      <c r="G16" s="27"/>
      <c r="H16" s="27"/>
      <c r="I16" s="27" t="s">
        <v>37</v>
      </c>
      <c r="J16" s="28">
        <v>20</v>
      </c>
      <c r="K16" s="27" t="s">
        <v>5347</v>
      </c>
      <c r="L16" s="27"/>
      <c r="M16" s="30"/>
      <c r="N16" s="25"/>
      <c r="P16" s="57"/>
    </row>
    <row r="17" spans="1:16" ht="16.5" customHeight="1" x14ac:dyDescent="0.25">
      <c r="A17" s="24">
        <v>10</v>
      </c>
      <c r="B17" s="27" t="s">
        <v>5091</v>
      </c>
      <c r="C17" s="27" t="s">
        <v>447</v>
      </c>
      <c r="D17" s="27" t="s">
        <v>5304</v>
      </c>
      <c r="E17" s="27" t="s">
        <v>5386</v>
      </c>
      <c r="F17" s="27" t="s">
        <v>5387</v>
      </c>
      <c r="G17" s="27"/>
      <c r="H17" s="27"/>
      <c r="I17" s="27" t="s">
        <v>37</v>
      </c>
      <c r="J17" s="28">
        <v>20</v>
      </c>
      <c r="K17" s="27" t="s">
        <v>5347</v>
      </c>
      <c r="L17" s="27"/>
      <c r="M17" s="30"/>
      <c r="N17" s="25"/>
      <c r="P17" s="57"/>
    </row>
    <row r="18" spans="1:16" ht="16.5" customHeight="1" x14ac:dyDescent="0.25">
      <c r="A18" s="24">
        <v>11</v>
      </c>
      <c r="B18" s="27" t="s">
        <v>5091</v>
      </c>
      <c r="C18" s="27" t="s">
        <v>447</v>
      </c>
      <c r="D18" s="27" t="s">
        <v>5304</v>
      </c>
      <c r="E18" s="27" t="s">
        <v>5388</v>
      </c>
      <c r="F18" s="27" t="s">
        <v>5389</v>
      </c>
      <c r="G18" s="27"/>
      <c r="H18" s="27"/>
      <c r="I18" s="27" t="s">
        <v>37</v>
      </c>
      <c r="J18" s="28">
        <v>1</v>
      </c>
      <c r="K18" s="27" t="s">
        <v>5347</v>
      </c>
      <c r="L18" s="27"/>
      <c r="M18" s="30"/>
      <c r="N18" s="25"/>
      <c r="P18" s="57"/>
    </row>
    <row r="19" spans="1:16" ht="16.5" customHeight="1" x14ac:dyDescent="0.25">
      <c r="A19" s="24">
        <v>12</v>
      </c>
      <c r="B19" s="27" t="s">
        <v>5091</v>
      </c>
      <c r="C19" s="27" t="s">
        <v>447</v>
      </c>
      <c r="D19" s="27" t="s">
        <v>5304</v>
      </c>
      <c r="E19" s="27" t="s">
        <v>5390</v>
      </c>
      <c r="F19" s="27" t="s">
        <v>5391</v>
      </c>
      <c r="G19" s="27"/>
      <c r="H19" s="27"/>
      <c r="I19" s="27" t="s">
        <v>37</v>
      </c>
      <c r="J19" s="28">
        <v>4</v>
      </c>
      <c r="K19" s="27" t="s">
        <v>5347</v>
      </c>
      <c r="L19" s="27"/>
      <c r="M19" s="30"/>
      <c r="N19" s="25"/>
      <c r="P19" s="57"/>
    </row>
    <row r="20" spans="1:16" ht="16.5" customHeight="1" x14ac:dyDescent="0.25">
      <c r="A20" s="24">
        <v>13</v>
      </c>
      <c r="B20" s="27" t="s">
        <v>5091</v>
      </c>
      <c r="C20" s="27" t="s">
        <v>447</v>
      </c>
      <c r="D20" s="27" t="s">
        <v>5304</v>
      </c>
      <c r="E20" s="27" t="s">
        <v>5392</v>
      </c>
      <c r="F20" s="27" t="s">
        <v>5393</v>
      </c>
      <c r="G20" s="27"/>
      <c r="H20" s="27"/>
      <c r="I20" s="27" t="s">
        <v>37</v>
      </c>
      <c r="J20" s="28">
        <v>4</v>
      </c>
      <c r="K20" s="27" t="s">
        <v>5347</v>
      </c>
      <c r="L20" s="27"/>
      <c r="M20" s="30"/>
      <c r="N20" s="25"/>
      <c r="P20" s="57"/>
    </row>
    <row r="21" spans="1:16" ht="16.5" customHeight="1" x14ac:dyDescent="0.25">
      <c r="A21" s="24">
        <v>14</v>
      </c>
      <c r="B21" s="27" t="s">
        <v>5091</v>
      </c>
      <c r="C21" s="27" t="s">
        <v>447</v>
      </c>
      <c r="D21" s="27" t="s">
        <v>5304</v>
      </c>
      <c r="E21" s="27"/>
      <c r="F21" s="27" t="s">
        <v>54</v>
      </c>
      <c r="G21" s="27"/>
      <c r="H21" s="27"/>
      <c r="I21" s="27" t="s">
        <v>37</v>
      </c>
      <c r="J21" s="28">
        <v>14</v>
      </c>
      <c r="K21" s="27" t="s">
        <v>5347</v>
      </c>
      <c r="L21" s="27"/>
      <c r="M21" s="30"/>
      <c r="N21" s="25"/>
      <c r="P21" s="57"/>
    </row>
    <row r="22" spans="1:16" ht="16.5" customHeight="1" x14ac:dyDescent="0.25">
      <c r="A22" s="24">
        <v>15</v>
      </c>
      <c r="B22" s="27" t="s">
        <v>5091</v>
      </c>
      <c r="C22" s="27" t="s">
        <v>447</v>
      </c>
      <c r="D22" s="27" t="s">
        <v>5304</v>
      </c>
      <c r="E22" s="27"/>
      <c r="F22" s="27" t="s">
        <v>56</v>
      </c>
      <c r="G22" s="27"/>
      <c r="H22" s="27"/>
      <c r="I22" s="27" t="s">
        <v>37</v>
      </c>
      <c r="J22" s="28">
        <v>32</v>
      </c>
      <c r="K22" s="27" t="s">
        <v>5347</v>
      </c>
      <c r="L22" s="27"/>
      <c r="M22" s="30"/>
      <c r="N22" s="25"/>
      <c r="P22" s="57"/>
    </row>
    <row r="23" spans="1:16" ht="16.5" customHeight="1" x14ac:dyDescent="0.25">
      <c r="A23" s="24">
        <v>16</v>
      </c>
      <c r="B23" s="27" t="s">
        <v>5091</v>
      </c>
      <c r="C23" s="27" t="s">
        <v>447</v>
      </c>
      <c r="D23" s="27" t="s">
        <v>5304</v>
      </c>
      <c r="E23" s="27"/>
      <c r="F23" s="27" t="s">
        <v>58</v>
      </c>
      <c r="G23" s="27"/>
      <c r="H23" s="27"/>
      <c r="I23" s="27" t="s">
        <v>37</v>
      </c>
      <c r="J23" s="28">
        <v>14</v>
      </c>
      <c r="K23" s="27" t="s">
        <v>5347</v>
      </c>
      <c r="L23" s="27"/>
      <c r="M23" s="30"/>
      <c r="N23" s="25"/>
      <c r="P23" s="57"/>
    </row>
    <row r="24" spans="1:16" ht="16.5" customHeight="1" x14ac:dyDescent="0.25">
      <c r="A24" s="24">
        <v>17</v>
      </c>
      <c r="B24" s="27" t="s">
        <v>5091</v>
      </c>
      <c r="C24" s="27" t="s">
        <v>447</v>
      </c>
      <c r="D24" s="27" t="s">
        <v>5304</v>
      </c>
      <c r="E24" s="27"/>
      <c r="F24" s="27" t="s">
        <v>60</v>
      </c>
      <c r="G24" s="27"/>
      <c r="H24" s="27"/>
      <c r="I24" s="27" t="s">
        <v>37</v>
      </c>
      <c r="J24" s="28">
        <v>32</v>
      </c>
      <c r="K24" s="27" t="s">
        <v>5347</v>
      </c>
      <c r="L24" s="27"/>
      <c r="M24" s="30"/>
      <c r="N24" s="25"/>
      <c r="P24" s="57"/>
    </row>
    <row r="25" spans="1:16" ht="16.5" customHeight="1" x14ac:dyDescent="0.25">
      <c r="A25" s="24">
        <v>18</v>
      </c>
      <c r="B25" s="27" t="s">
        <v>5091</v>
      </c>
      <c r="C25" s="27" t="s">
        <v>3704</v>
      </c>
      <c r="D25" s="27" t="s">
        <v>223</v>
      </c>
      <c r="E25" s="27" t="s">
        <v>3705</v>
      </c>
      <c r="F25" s="27" t="s">
        <v>1568</v>
      </c>
      <c r="G25" s="27"/>
      <c r="H25" s="27"/>
      <c r="I25" s="27" t="s">
        <v>37</v>
      </c>
      <c r="J25" s="28">
        <v>4</v>
      </c>
      <c r="K25" s="27" t="s">
        <v>52</v>
      </c>
      <c r="L25" s="27"/>
      <c r="M25" s="30"/>
      <c r="N25" s="25"/>
      <c r="P25" s="57"/>
    </row>
    <row r="26" spans="1:16" ht="16.5" customHeight="1" x14ac:dyDescent="0.25">
      <c r="A26" s="24">
        <v>19</v>
      </c>
      <c r="B26" s="27" t="s">
        <v>5091</v>
      </c>
      <c r="C26" s="27" t="s">
        <v>3704</v>
      </c>
      <c r="D26" s="27" t="s">
        <v>223</v>
      </c>
      <c r="E26" s="27" t="s">
        <v>3482</v>
      </c>
      <c r="F26" s="27" t="s">
        <v>838</v>
      </c>
      <c r="G26" s="27"/>
      <c r="H26" s="27"/>
      <c r="I26" s="27" t="s">
        <v>37</v>
      </c>
      <c r="J26" s="28">
        <v>20</v>
      </c>
      <c r="K26" s="27" t="s">
        <v>52</v>
      </c>
      <c r="L26" s="27"/>
      <c r="M26" s="30"/>
      <c r="N26" s="25"/>
      <c r="P26" s="57"/>
    </row>
    <row r="27" spans="1:16" ht="16.5" customHeight="1" x14ac:dyDescent="0.25">
      <c r="A27" s="24">
        <v>20</v>
      </c>
      <c r="B27" s="27" t="s">
        <v>5091</v>
      </c>
      <c r="C27" s="27" t="s">
        <v>3704</v>
      </c>
      <c r="D27" s="27" t="s">
        <v>223</v>
      </c>
      <c r="E27" s="27" t="s">
        <v>3518</v>
      </c>
      <c r="F27" s="27" t="s">
        <v>54</v>
      </c>
      <c r="G27" s="27"/>
      <c r="H27" s="27"/>
      <c r="I27" s="27" t="s">
        <v>37</v>
      </c>
      <c r="J27" s="28">
        <v>14</v>
      </c>
      <c r="K27" s="27" t="s">
        <v>52</v>
      </c>
      <c r="L27" s="27"/>
      <c r="M27" s="30"/>
      <c r="N27" s="25"/>
      <c r="P27" s="57"/>
    </row>
    <row r="28" spans="1:16" ht="16.5" customHeight="1" x14ac:dyDescent="0.25">
      <c r="A28" s="24">
        <v>21</v>
      </c>
      <c r="B28" s="27" t="s">
        <v>5091</v>
      </c>
      <c r="C28" s="27" t="s">
        <v>3704</v>
      </c>
      <c r="D28" s="27" t="s">
        <v>223</v>
      </c>
      <c r="E28" s="27" t="s">
        <v>3519</v>
      </c>
      <c r="F28" s="27" t="s">
        <v>56</v>
      </c>
      <c r="G28" s="27"/>
      <c r="H28" s="27"/>
      <c r="I28" s="27" t="s">
        <v>37</v>
      </c>
      <c r="J28" s="28">
        <v>32</v>
      </c>
      <c r="K28" s="27" t="s">
        <v>52</v>
      </c>
      <c r="L28" s="27"/>
      <c r="M28" s="30"/>
      <c r="N28" s="25"/>
      <c r="P28" s="57"/>
    </row>
    <row r="29" spans="1:16" ht="16.5" customHeight="1" x14ac:dyDescent="0.25">
      <c r="A29" s="24">
        <v>22</v>
      </c>
      <c r="B29" s="27" t="s">
        <v>5091</v>
      </c>
      <c r="C29" s="27" t="s">
        <v>3706</v>
      </c>
      <c r="D29" s="27" t="s">
        <v>221</v>
      </c>
      <c r="E29" s="27" t="s">
        <v>3705</v>
      </c>
      <c r="F29" s="27" t="s">
        <v>1568</v>
      </c>
      <c r="G29" s="27"/>
      <c r="H29" s="27"/>
      <c r="I29" s="27" t="s">
        <v>37</v>
      </c>
      <c r="J29" s="28">
        <v>4</v>
      </c>
      <c r="K29" s="27" t="s">
        <v>52</v>
      </c>
      <c r="L29" s="27"/>
      <c r="M29" s="30"/>
      <c r="N29" s="25"/>
      <c r="P29" s="57"/>
    </row>
    <row r="30" spans="1:16" ht="16.5" customHeight="1" x14ac:dyDescent="0.25">
      <c r="A30" s="24">
        <v>23</v>
      </c>
      <c r="B30" s="27" t="s">
        <v>5091</v>
      </c>
      <c r="C30" s="27" t="s">
        <v>3706</v>
      </c>
      <c r="D30" s="27" t="s">
        <v>221</v>
      </c>
      <c r="E30" s="27" t="s">
        <v>3707</v>
      </c>
      <c r="F30" s="27" t="s">
        <v>1570</v>
      </c>
      <c r="G30" s="27"/>
      <c r="H30" s="27"/>
      <c r="I30" s="27" t="s">
        <v>37</v>
      </c>
      <c r="J30" s="28">
        <v>300</v>
      </c>
      <c r="K30" s="27" t="s">
        <v>52</v>
      </c>
      <c r="L30" s="27"/>
      <c r="M30" s="30"/>
      <c r="N30" s="25"/>
      <c r="P30" s="57"/>
    </row>
    <row r="31" spans="1:16" ht="16.5" customHeight="1" x14ac:dyDescent="0.25">
      <c r="A31" s="24">
        <v>24</v>
      </c>
      <c r="B31" s="27" t="s">
        <v>5091</v>
      </c>
      <c r="C31" s="27" t="s">
        <v>3706</v>
      </c>
      <c r="D31" s="27" t="s">
        <v>221</v>
      </c>
      <c r="E31" s="27" t="s">
        <v>3516</v>
      </c>
      <c r="F31" s="27" t="s">
        <v>51</v>
      </c>
      <c r="G31" s="27"/>
      <c r="H31" s="27"/>
      <c r="I31" s="27" t="s">
        <v>37</v>
      </c>
      <c r="J31" s="28">
        <v>1</v>
      </c>
      <c r="K31" s="27" t="s">
        <v>52</v>
      </c>
      <c r="L31" s="27" t="s">
        <v>1276</v>
      </c>
      <c r="M31" s="30"/>
      <c r="N31" s="25"/>
      <c r="P31" s="57"/>
    </row>
    <row r="32" spans="1:16" ht="16.5" customHeight="1" x14ac:dyDescent="0.25">
      <c r="A32" s="24">
        <v>25</v>
      </c>
      <c r="B32" s="27" t="s">
        <v>5091</v>
      </c>
      <c r="C32" s="27" t="s">
        <v>3706</v>
      </c>
      <c r="D32" s="27" t="s">
        <v>221</v>
      </c>
      <c r="E32" s="27" t="s">
        <v>3518</v>
      </c>
      <c r="F32" s="27" t="s">
        <v>54</v>
      </c>
      <c r="G32" s="27"/>
      <c r="H32" s="27"/>
      <c r="I32" s="27" t="s">
        <v>37</v>
      </c>
      <c r="J32" s="28">
        <v>14</v>
      </c>
      <c r="K32" s="27" t="s">
        <v>52</v>
      </c>
      <c r="L32" s="27"/>
      <c r="M32" s="30"/>
      <c r="N32" s="25"/>
      <c r="P32" s="57"/>
    </row>
    <row r="33" spans="1:16" ht="16.5" customHeight="1" x14ac:dyDescent="0.25">
      <c r="A33" s="24">
        <v>26</v>
      </c>
      <c r="B33" s="27" t="s">
        <v>5091</v>
      </c>
      <c r="C33" s="27" t="s">
        <v>3706</v>
      </c>
      <c r="D33" s="27" t="s">
        <v>221</v>
      </c>
      <c r="E33" s="27" t="s">
        <v>3519</v>
      </c>
      <c r="F33" s="27" t="s">
        <v>56</v>
      </c>
      <c r="G33" s="27"/>
      <c r="H33" s="27"/>
      <c r="I33" s="27" t="s">
        <v>37</v>
      </c>
      <c r="J33" s="28">
        <v>32</v>
      </c>
      <c r="K33" s="27" t="s">
        <v>52</v>
      </c>
      <c r="L33" s="27"/>
      <c r="M33" s="30"/>
      <c r="N33" s="25"/>
      <c r="P33" s="57"/>
    </row>
    <row r="34" spans="1:16" ht="16.5" customHeight="1" x14ac:dyDescent="0.25">
      <c r="A34" s="24">
        <v>27</v>
      </c>
      <c r="B34" s="27" t="s">
        <v>5091</v>
      </c>
      <c r="C34" s="27" t="s">
        <v>3706</v>
      </c>
      <c r="D34" s="27" t="s">
        <v>221</v>
      </c>
      <c r="E34" s="27" t="s">
        <v>3520</v>
      </c>
      <c r="F34" s="27" t="s">
        <v>58</v>
      </c>
      <c r="G34" s="27"/>
      <c r="H34" s="27"/>
      <c r="I34" s="27" t="s">
        <v>37</v>
      </c>
      <c r="J34" s="28">
        <v>14</v>
      </c>
      <c r="K34" s="27" t="s">
        <v>52</v>
      </c>
      <c r="L34" s="27"/>
      <c r="M34" s="30"/>
      <c r="N34" s="25"/>
      <c r="P34" s="57"/>
    </row>
    <row r="35" spans="1:16" ht="16.5" customHeight="1" x14ac:dyDescent="0.25">
      <c r="A35" s="24">
        <v>28</v>
      </c>
      <c r="B35" s="27" t="s">
        <v>5091</v>
      </c>
      <c r="C35" s="27" t="s">
        <v>3706</v>
      </c>
      <c r="D35" s="27" t="s">
        <v>221</v>
      </c>
      <c r="E35" s="27" t="s">
        <v>3521</v>
      </c>
      <c r="F35" s="27" t="s">
        <v>60</v>
      </c>
      <c r="G35" s="27"/>
      <c r="H35" s="27"/>
      <c r="I35" s="27" t="s">
        <v>37</v>
      </c>
      <c r="J35" s="28">
        <v>32</v>
      </c>
      <c r="K35" s="27" t="s">
        <v>52</v>
      </c>
      <c r="L35" s="27"/>
      <c r="M35" s="30"/>
      <c r="N35" s="25"/>
      <c r="P35" s="57"/>
    </row>
    <row r="36" spans="1:16" ht="16.5" customHeight="1" x14ac:dyDescent="0.25">
      <c r="A36" s="24">
        <v>29</v>
      </c>
      <c r="B36" s="27" t="s">
        <v>5091</v>
      </c>
      <c r="C36" s="27" t="s">
        <v>3708</v>
      </c>
      <c r="D36" s="27" t="s">
        <v>201</v>
      </c>
      <c r="E36" s="27" t="s">
        <v>3483</v>
      </c>
      <c r="F36" s="27" t="s">
        <v>1169</v>
      </c>
      <c r="G36" s="27"/>
      <c r="H36" s="27"/>
      <c r="I36" s="27" t="s">
        <v>37</v>
      </c>
      <c r="J36" s="28">
        <v>10</v>
      </c>
      <c r="K36" s="27" t="s">
        <v>52</v>
      </c>
      <c r="L36" s="27"/>
      <c r="M36" s="30"/>
      <c r="N36" s="25"/>
      <c r="P36" s="57"/>
    </row>
    <row r="37" spans="1:16" ht="16.5" customHeight="1" x14ac:dyDescent="0.25">
      <c r="A37" s="24">
        <v>30</v>
      </c>
      <c r="B37" s="27" t="s">
        <v>5091</v>
      </c>
      <c r="C37" s="27" t="s">
        <v>3708</v>
      </c>
      <c r="D37" s="27" t="s">
        <v>201</v>
      </c>
      <c r="E37" s="27" t="s">
        <v>3709</v>
      </c>
      <c r="F37" s="27" t="s">
        <v>64</v>
      </c>
      <c r="G37" s="27"/>
      <c r="H37" s="27"/>
      <c r="I37" s="27" t="s">
        <v>37</v>
      </c>
      <c r="J37" s="28">
        <v>10</v>
      </c>
      <c r="K37" s="27" t="s">
        <v>52</v>
      </c>
      <c r="L37" s="27"/>
      <c r="M37" s="30"/>
      <c r="N37" s="25"/>
      <c r="P37" s="57"/>
    </row>
    <row r="38" spans="1:16" ht="16.5" customHeight="1" x14ac:dyDescent="0.25">
      <c r="A38" s="24">
        <v>31</v>
      </c>
      <c r="B38" s="27" t="s">
        <v>5091</v>
      </c>
      <c r="C38" s="27" t="s">
        <v>3708</v>
      </c>
      <c r="D38" s="27" t="s">
        <v>201</v>
      </c>
      <c r="E38" s="27" t="s">
        <v>3516</v>
      </c>
      <c r="F38" s="27" t="s">
        <v>51</v>
      </c>
      <c r="G38" s="27"/>
      <c r="H38" s="27"/>
      <c r="I38" s="27" t="s">
        <v>37</v>
      </c>
      <c r="J38" s="28">
        <v>1</v>
      </c>
      <c r="K38" s="27" t="s">
        <v>52</v>
      </c>
      <c r="L38" s="29" t="s">
        <v>1276</v>
      </c>
      <c r="M38" s="30"/>
      <c r="N38" s="25"/>
      <c r="P38" s="57"/>
    </row>
    <row r="39" spans="1:16" ht="16.5" customHeight="1" x14ac:dyDescent="0.25">
      <c r="A39" s="24">
        <v>32</v>
      </c>
      <c r="B39" s="27" t="s">
        <v>5091</v>
      </c>
      <c r="C39" s="27" t="s">
        <v>3708</v>
      </c>
      <c r="D39" s="27" t="s">
        <v>201</v>
      </c>
      <c r="E39" s="27" t="s">
        <v>3518</v>
      </c>
      <c r="F39" s="27" t="s">
        <v>54</v>
      </c>
      <c r="G39" s="27"/>
      <c r="H39" s="27"/>
      <c r="I39" s="27" t="s">
        <v>37</v>
      </c>
      <c r="J39" s="28">
        <v>14</v>
      </c>
      <c r="K39" s="27" t="s">
        <v>52</v>
      </c>
      <c r="L39" s="27"/>
      <c r="M39" s="30"/>
      <c r="N39" s="25"/>
      <c r="P39" s="57"/>
    </row>
    <row r="40" spans="1:16" ht="16.5" customHeight="1" x14ac:dyDescent="0.25">
      <c r="A40" s="24">
        <v>33</v>
      </c>
      <c r="B40" s="27" t="s">
        <v>5091</v>
      </c>
      <c r="C40" s="27" t="s">
        <v>3708</v>
      </c>
      <c r="D40" s="27" t="s">
        <v>201</v>
      </c>
      <c r="E40" s="27" t="s">
        <v>3519</v>
      </c>
      <c r="F40" s="27" t="s">
        <v>56</v>
      </c>
      <c r="G40" s="27"/>
      <c r="H40" s="27"/>
      <c r="I40" s="27" t="s">
        <v>37</v>
      </c>
      <c r="J40" s="28">
        <v>32</v>
      </c>
      <c r="K40" s="27" t="s">
        <v>52</v>
      </c>
      <c r="L40" s="27"/>
      <c r="M40" s="30"/>
      <c r="N40" s="25"/>
      <c r="P40" s="57"/>
    </row>
    <row r="41" spans="1:16" ht="16.5" customHeight="1" x14ac:dyDescent="0.25">
      <c r="A41" s="24">
        <v>34</v>
      </c>
      <c r="B41" s="27" t="s">
        <v>5091</v>
      </c>
      <c r="C41" s="27" t="s">
        <v>3708</v>
      </c>
      <c r="D41" s="27" t="s">
        <v>201</v>
      </c>
      <c r="E41" s="27" t="s">
        <v>3520</v>
      </c>
      <c r="F41" s="27" t="s">
        <v>58</v>
      </c>
      <c r="G41" s="27"/>
      <c r="H41" s="27"/>
      <c r="I41" s="27" t="s">
        <v>37</v>
      </c>
      <c r="J41" s="28">
        <v>14</v>
      </c>
      <c r="K41" s="27" t="s">
        <v>52</v>
      </c>
      <c r="L41" s="27"/>
      <c r="M41" s="30"/>
      <c r="N41" s="25"/>
      <c r="P41" s="57"/>
    </row>
    <row r="42" spans="1:16" ht="16.5" customHeight="1" x14ac:dyDescent="0.25">
      <c r="A42" s="24">
        <v>35</v>
      </c>
      <c r="B42" s="27" t="s">
        <v>5091</v>
      </c>
      <c r="C42" s="27" t="s">
        <v>3708</v>
      </c>
      <c r="D42" s="27" t="s">
        <v>201</v>
      </c>
      <c r="E42" s="27" t="s">
        <v>3521</v>
      </c>
      <c r="F42" s="27" t="s">
        <v>60</v>
      </c>
      <c r="G42" s="27"/>
      <c r="H42" s="27"/>
      <c r="I42" s="27" t="s">
        <v>37</v>
      </c>
      <c r="J42" s="28">
        <v>32</v>
      </c>
      <c r="K42" s="27" t="s">
        <v>52</v>
      </c>
      <c r="L42" s="27"/>
      <c r="M42" s="30"/>
      <c r="N42" s="25"/>
      <c r="P42" s="57"/>
    </row>
    <row r="43" spans="1:16" ht="16.5" customHeight="1" x14ac:dyDescent="0.25">
      <c r="A43" s="24">
        <v>36</v>
      </c>
      <c r="B43" s="27" t="s">
        <v>5091</v>
      </c>
      <c r="C43" s="27" t="s">
        <v>3710</v>
      </c>
      <c r="D43" s="27" t="s">
        <v>1175</v>
      </c>
      <c r="E43" s="27" t="s">
        <v>3709</v>
      </c>
      <c r="F43" s="27" t="s">
        <v>64</v>
      </c>
      <c r="G43" s="27"/>
      <c r="H43" s="27"/>
      <c r="I43" s="27" t="s">
        <v>37</v>
      </c>
      <c r="J43" s="28">
        <v>10</v>
      </c>
      <c r="K43" s="27" t="s">
        <v>52</v>
      </c>
      <c r="L43" s="27"/>
      <c r="M43" s="30"/>
      <c r="N43" s="25"/>
      <c r="P43" s="57"/>
    </row>
    <row r="44" spans="1:16" ht="16.5" customHeight="1" x14ac:dyDescent="0.25">
      <c r="A44" s="24">
        <v>37</v>
      </c>
      <c r="B44" s="27" t="s">
        <v>5091</v>
      </c>
      <c r="C44" s="27" t="s">
        <v>3710</v>
      </c>
      <c r="D44" s="27" t="s">
        <v>1175</v>
      </c>
      <c r="E44" s="27" t="s">
        <v>3714</v>
      </c>
      <c r="F44" s="27" t="s">
        <v>1298</v>
      </c>
      <c r="G44" s="27"/>
      <c r="H44" s="27"/>
      <c r="I44" s="27" t="s">
        <v>37</v>
      </c>
      <c r="J44" s="28">
        <v>10</v>
      </c>
      <c r="K44" s="27" t="s">
        <v>52</v>
      </c>
      <c r="L44" s="27"/>
      <c r="M44" s="30"/>
      <c r="N44" s="25"/>
      <c r="P44" s="57"/>
    </row>
    <row r="45" spans="1:16" ht="16.5" customHeight="1" x14ac:dyDescent="0.25">
      <c r="A45" s="24">
        <v>38</v>
      </c>
      <c r="B45" s="27" t="s">
        <v>5091</v>
      </c>
      <c r="C45" s="27" t="s">
        <v>3710</v>
      </c>
      <c r="D45" s="27" t="s">
        <v>1175</v>
      </c>
      <c r="E45" s="27" t="s">
        <v>3711</v>
      </c>
      <c r="F45" s="27" t="s">
        <v>1300</v>
      </c>
      <c r="G45" s="27"/>
      <c r="H45" s="27"/>
      <c r="I45" s="27" t="s">
        <v>37</v>
      </c>
      <c r="J45" s="28">
        <v>100</v>
      </c>
      <c r="K45" s="27" t="s">
        <v>5347</v>
      </c>
      <c r="L45" s="29"/>
      <c r="M45" s="30"/>
      <c r="N45" s="25"/>
      <c r="P45" s="57"/>
    </row>
    <row r="46" spans="1:16" ht="16.5" customHeight="1" x14ac:dyDescent="0.25">
      <c r="A46" s="24">
        <v>39</v>
      </c>
      <c r="B46" s="27" t="s">
        <v>5091</v>
      </c>
      <c r="C46" s="27" t="s">
        <v>3710</v>
      </c>
      <c r="D46" s="27" t="s">
        <v>1175</v>
      </c>
      <c r="E46" s="27" t="s">
        <v>3712</v>
      </c>
      <c r="F46" s="27" t="s">
        <v>1302</v>
      </c>
      <c r="G46" s="27"/>
      <c r="H46" s="27"/>
      <c r="I46" s="27" t="s">
        <v>37</v>
      </c>
      <c r="J46" s="28">
        <v>10</v>
      </c>
      <c r="K46" s="27" t="s">
        <v>5347</v>
      </c>
      <c r="L46" s="29"/>
      <c r="M46" s="30"/>
      <c r="N46" s="25"/>
      <c r="P46" s="57"/>
    </row>
    <row r="47" spans="1:16" ht="16.5" customHeight="1" x14ac:dyDescent="0.25">
      <c r="A47" s="24">
        <v>40</v>
      </c>
      <c r="B47" s="27" t="s">
        <v>5091</v>
      </c>
      <c r="C47" s="27" t="s">
        <v>3710</v>
      </c>
      <c r="D47" s="27" t="s">
        <v>1175</v>
      </c>
      <c r="E47" s="27" t="s">
        <v>3713</v>
      </c>
      <c r="F47" s="27" t="s">
        <v>1304</v>
      </c>
      <c r="G47" s="27"/>
      <c r="H47" s="27"/>
      <c r="I47" s="27" t="s">
        <v>37</v>
      </c>
      <c r="J47" s="28">
        <v>300</v>
      </c>
      <c r="K47" s="27" t="s">
        <v>5347</v>
      </c>
      <c r="L47" s="29"/>
      <c r="M47" s="30"/>
      <c r="N47" s="25"/>
      <c r="P47" s="57"/>
    </row>
    <row r="48" spans="1:16" ht="16.5" customHeight="1" x14ac:dyDescent="0.25">
      <c r="A48" s="24">
        <v>41</v>
      </c>
      <c r="B48" s="27" t="s">
        <v>5091</v>
      </c>
      <c r="C48" s="27" t="s">
        <v>3710</v>
      </c>
      <c r="D48" s="27" t="s">
        <v>1175</v>
      </c>
      <c r="E48" s="27" t="s">
        <v>3715</v>
      </c>
      <c r="F48" s="27" t="s">
        <v>1306</v>
      </c>
      <c r="G48" s="27"/>
      <c r="H48" s="27"/>
      <c r="I48" s="27" t="s">
        <v>37</v>
      </c>
      <c r="J48" s="28">
        <v>20</v>
      </c>
      <c r="K48" s="27" t="s">
        <v>5347</v>
      </c>
      <c r="L48" s="27"/>
      <c r="M48" s="30"/>
      <c r="N48" s="25"/>
      <c r="P48" s="57"/>
    </row>
    <row r="49" spans="1:16" ht="16.5" customHeight="1" x14ac:dyDescent="0.25">
      <c r="A49" s="24">
        <v>42</v>
      </c>
      <c r="B49" s="27" t="s">
        <v>5091</v>
      </c>
      <c r="C49" s="27" t="s">
        <v>3710</v>
      </c>
      <c r="D49" s="27" t="s">
        <v>1175</v>
      </c>
      <c r="E49" s="27" t="s">
        <v>3716</v>
      </c>
      <c r="F49" s="27" t="s">
        <v>1308</v>
      </c>
      <c r="G49" s="27"/>
      <c r="H49" s="27"/>
      <c r="I49" s="27" t="s">
        <v>37</v>
      </c>
      <c r="J49" s="28">
        <v>1</v>
      </c>
      <c r="K49" s="27" t="s">
        <v>5347</v>
      </c>
      <c r="L49" s="27"/>
      <c r="M49" s="30"/>
      <c r="N49" s="25"/>
      <c r="P49" s="57"/>
    </row>
    <row r="50" spans="1:16" ht="16.5" customHeight="1" x14ac:dyDescent="0.25">
      <c r="A50" s="24">
        <v>43</v>
      </c>
      <c r="B50" s="27" t="s">
        <v>5091</v>
      </c>
      <c r="C50" s="27" t="s">
        <v>3710</v>
      </c>
      <c r="D50" s="27" t="s">
        <v>1175</v>
      </c>
      <c r="E50" s="27" t="s">
        <v>3718</v>
      </c>
      <c r="F50" s="27" t="s">
        <v>1310</v>
      </c>
      <c r="G50" s="27"/>
      <c r="H50" s="27"/>
      <c r="I50" s="27" t="s">
        <v>37</v>
      </c>
      <c r="J50" s="28">
        <v>1</v>
      </c>
      <c r="K50" s="27" t="s">
        <v>5347</v>
      </c>
      <c r="L50" s="27"/>
      <c r="M50" s="30"/>
      <c r="N50" s="25"/>
      <c r="P50" s="57"/>
    </row>
    <row r="51" spans="1:16" ht="16.5" customHeight="1" x14ac:dyDescent="0.25">
      <c r="A51" s="24">
        <v>44</v>
      </c>
      <c r="B51" s="27" t="s">
        <v>5091</v>
      </c>
      <c r="C51" s="27" t="s">
        <v>3710</v>
      </c>
      <c r="D51" s="27" t="s">
        <v>1175</v>
      </c>
      <c r="E51" s="27" t="s">
        <v>3717</v>
      </c>
      <c r="F51" s="27" t="s">
        <v>1312</v>
      </c>
      <c r="G51" s="27"/>
      <c r="H51" s="27"/>
      <c r="I51" s="27" t="s">
        <v>37</v>
      </c>
      <c r="J51" s="28">
        <v>10</v>
      </c>
      <c r="K51" s="27" t="s">
        <v>5347</v>
      </c>
      <c r="L51" s="29"/>
      <c r="M51" s="30"/>
      <c r="N51" s="25"/>
      <c r="P51" s="57"/>
    </row>
    <row r="52" spans="1:16" ht="16.5" customHeight="1" x14ac:dyDescent="0.25">
      <c r="A52" s="24">
        <v>45</v>
      </c>
      <c r="B52" s="27" t="s">
        <v>5091</v>
      </c>
      <c r="C52" s="27" t="s">
        <v>3710</v>
      </c>
      <c r="D52" s="27" t="s">
        <v>1175</v>
      </c>
      <c r="E52" s="27" t="s">
        <v>3518</v>
      </c>
      <c r="F52" s="27" t="s">
        <v>54</v>
      </c>
      <c r="G52" s="27"/>
      <c r="H52" s="27"/>
      <c r="I52" s="27" t="s">
        <v>37</v>
      </c>
      <c r="J52" s="28">
        <v>14</v>
      </c>
      <c r="K52" s="27" t="s">
        <v>52</v>
      </c>
      <c r="L52" s="29"/>
      <c r="M52" s="30"/>
      <c r="N52" s="25"/>
      <c r="P52" s="57"/>
    </row>
    <row r="53" spans="1:16" ht="16.5" customHeight="1" x14ac:dyDescent="0.25">
      <c r="A53" s="24">
        <v>46</v>
      </c>
      <c r="B53" s="27" t="s">
        <v>5091</v>
      </c>
      <c r="C53" s="27" t="s">
        <v>3710</v>
      </c>
      <c r="D53" s="27" t="s">
        <v>1175</v>
      </c>
      <c r="E53" s="27" t="s">
        <v>3519</v>
      </c>
      <c r="F53" s="27" t="s">
        <v>56</v>
      </c>
      <c r="G53" s="27"/>
      <c r="H53" s="27"/>
      <c r="I53" s="27" t="s">
        <v>37</v>
      </c>
      <c r="J53" s="28">
        <v>32</v>
      </c>
      <c r="K53" s="27" t="s">
        <v>52</v>
      </c>
      <c r="L53" s="27"/>
      <c r="M53" s="30"/>
      <c r="N53" s="25"/>
      <c r="P53" s="57"/>
    </row>
    <row r="54" spans="1:16" ht="16.5" customHeight="1" x14ac:dyDescent="0.25">
      <c r="A54" s="24">
        <v>47</v>
      </c>
      <c r="B54" s="27" t="s">
        <v>5091</v>
      </c>
      <c r="C54" s="27" t="s">
        <v>3710</v>
      </c>
      <c r="D54" s="27" t="s">
        <v>1175</v>
      </c>
      <c r="E54" s="27" t="s">
        <v>3520</v>
      </c>
      <c r="F54" s="27" t="s">
        <v>58</v>
      </c>
      <c r="G54" s="27"/>
      <c r="H54" s="27"/>
      <c r="I54" s="27" t="s">
        <v>37</v>
      </c>
      <c r="J54" s="28">
        <v>14</v>
      </c>
      <c r="K54" s="27" t="s">
        <v>52</v>
      </c>
      <c r="L54" s="27"/>
      <c r="M54" s="30"/>
      <c r="N54" s="25"/>
      <c r="P54" s="57"/>
    </row>
    <row r="55" spans="1:16" ht="16.5" customHeight="1" x14ac:dyDescent="0.25">
      <c r="A55" s="24">
        <v>48</v>
      </c>
      <c r="B55" s="27" t="s">
        <v>5091</v>
      </c>
      <c r="C55" s="27" t="s">
        <v>3710</v>
      </c>
      <c r="D55" s="27" t="s">
        <v>1175</v>
      </c>
      <c r="E55" s="27" t="s">
        <v>3521</v>
      </c>
      <c r="F55" s="27" t="s">
        <v>60</v>
      </c>
      <c r="G55" s="27"/>
      <c r="H55" s="27"/>
      <c r="I55" s="27" t="s">
        <v>37</v>
      </c>
      <c r="J55" s="28">
        <v>32</v>
      </c>
      <c r="K55" s="27" t="s">
        <v>52</v>
      </c>
      <c r="L55" s="27"/>
      <c r="M55" s="30"/>
      <c r="N55" s="25"/>
      <c r="P55" s="57"/>
    </row>
    <row r="56" spans="1:16" ht="16.5" customHeight="1" x14ac:dyDescent="0.25">
      <c r="A56" s="24">
        <v>49</v>
      </c>
      <c r="B56" s="27" t="s">
        <v>5091</v>
      </c>
      <c r="C56" s="27" t="s">
        <v>3719</v>
      </c>
      <c r="D56" s="27" t="s">
        <v>235</v>
      </c>
      <c r="E56" s="27" t="s">
        <v>3483</v>
      </c>
      <c r="F56" s="27" t="s">
        <v>1169</v>
      </c>
      <c r="G56" s="27"/>
      <c r="H56" s="27"/>
      <c r="I56" s="27" t="s">
        <v>37</v>
      </c>
      <c r="J56" s="28">
        <v>10</v>
      </c>
      <c r="K56" s="27" t="s">
        <v>52</v>
      </c>
      <c r="L56" s="27"/>
      <c r="M56" s="30"/>
      <c r="N56" s="25"/>
      <c r="P56" s="57"/>
    </row>
    <row r="57" spans="1:16" ht="16.5" customHeight="1" x14ac:dyDescent="0.25">
      <c r="A57" s="24">
        <v>50</v>
      </c>
      <c r="B57" s="27" t="s">
        <v>5091</v>
      </c>
      <c r="C57" s="27" t="s">
        <v>3719</v>
      </c>
      <c r="D57" s="27" t="s">
        <v>235</v>
      </c>
      <c r="E57" s="27" t="s">
        <v>3682</v>
      </c>
      <c r="F57" s="27" t="s">
        <v>1314</v>
      </c>
      <c r="G57" s="27"/>
      <c r="H57" s="27"/>
      <c r="I57" s="27" t="s">
        <v>37</v>
      </c>
      <c r="J57" s="28">
        <v>8</v>
      </c>
      <c r="K57" s="27" t="s">
        <v>52</v>
      </c>
      <c r="L57" s="27"/>
      <c r="M57" s="30"/>
      <c r="N57" s="25"/>
      <c r="P57" s="57"/>
    </row>
    <row r="58" spans="1:16" ht="16.5" customHeight="1" x14ac:dyDescent="0.25">
      <c r="A58" s="24">
        <v>51</v>
      </c>
      <c r="B58" s="27" t="s">
        <v>5091</v>
      </c>
      <c r="C58" s="27" t="s">
        <v>3719</v>
      </c>
      <c r="D58" s="27" t="s">
        <v>235</v>
      </c>
      <c r="E58" s="27" t="s">
        <v>3727</v>
      </c>
      <c r="F58" s="27" t="s">
        <v>1316</v>
      </c>
      <c r="G58" s="27"/>
      <c r="H58" s="27"/>
      <c r="I58" s="27" t="s">
        <v>37</v>
      </c>
      <c r="J58" s="28">
        <v>2</v>
      </c>
      <c r="K58" s="27" t="s">
        <v>52</v>
      </c>
      <c r="L58" s="27"/>
      <c r="M58" s="30"/>
      <c r="N58" s="25"/>
      <c r="P58" s="57"/>
    </row>
    <row r="59" spans="1:16" ht="16.5" customHeight="1" x14ac:dyDescent="0.25">
      <c r="A59" s="24">
        <v>52</v>
      </c>
      <c r="B59" s="27" t="s">
        <v>5091</v>
      </c>
      <c r="C59" s="27" t="s">
        <v>3719</v>
      </c>
      <c r="D59" s="27" t="s">
        <v>235</v>
      </c>
      <c r="E59" s="27" t="s">
        <v>3683</v>
      </c>
      <c r="F59" s="27" t="s">
        <v>1318</v>
      </c>
      <c r="G59" s="27"/>
      <c r="H59" s="27"/>
      <c r="I59" s="27" t="s">
        <v>37</v>
      </c>
      <c r="J59" s="28">
        <v>8</v>
      </c>
      <c r="K59" s="27" t="s">
        <v>52</v>
      </c>
      <c r="L59" s="27"/>
      <c r="M59" s="30"/>
      <c r="N59" s="25"/>
      <c r="P59" s="57"/>
    </row>
    <row r="60" spans="1:16" ht="16.5" customHeight="1" x14ac:dyDescent="0.25">
      <c r="A60" s="24">
        <v>53</v>
      </c>
      <c r="B60" s="27" t="s">
        <v>5091</v>
      </c>
      <c r="C60" s="27" t="s">
        <v>3719</v>
      </c>
      <c r="D60" s="27" t="s">
        <v>235</v>
      </c>
      <c r="E60" s="27" t="s">
        <v>3720</v>
      </c>
      <c r="F60" s="27" t="s">
        <v>1320</v>
      </c>
      <c r="G60" s="27"/>
      <c r="H60" s="27"/>
      <c r="I60" s="27" t="s">
        <v>37</v>
      </c>
      <c r="J60" s="28">
        <v>100</v>
      </c>
      <c r="K60" s="27" t="s">
        <v>5347</v>
      </c>
      <c r="L60" s="27"/>
      <c r="M60" s="30"/>
      <c r="N60" s="25"/>
      <c r="P60" s="57"/>
    </row>
    <row r="61" spans="1:16" ht="16.5" customHeight="1" x14ac:dyDescent="0.25">
      <c r="A61" s="24">
        <v>54</v>
      </c>
      <c r="B61" s="27" t="s">
        <v>5091</v>
      </c>
      <c r="C61" s="27" t="s">
        <v>3719</v>
      </c>
      <c r="D61" s="27" t="s">
        <v>235</v>
      </c>
      <c r="E61" s="27" t="s">
        <v>3721</v>
      </c>
      <c r="F61" s="27" t="s">
        <v>66</v>
      </c>
      <c r="G61" s="27"/>
      <c r="H61" s="27"/>
      <c r="I61" s="27" t="s">
        <v>37</v>
      </c>
      <c r="J61" s="28">
        <v>100</v>
      </c>
      <c r="K61" s="27" t="s">
        <v>5347</v>
      </c>
      <c r="L61" s="27"/>
      <c r="M61" s="30"/>
      <c r="N61" s="25"/>
      <c r="P61" s="57"/>
    </row>
    <row r="62" spans="1:16" ht="16.5" customHeight="1" x14ac:dyDescent="0.25">
      <c r="A62" s="24">
        <v>55</v>
      </c>
      <c r="B62" s="27" t="s">
        <v>5091</v>
      </c>
      <c r="C62" s="27" t="s">
        <v>3719</v>
      </c>
      <c r="D62" s="27" t="s">
        <v>235</v>
      </c>
      <c r="E62" s="27" t="s">
        <v>3722</v>
      </c>
      <c r="F62" s="27" t="s">
        <v>68</v>
      </c>
      <c r="G62" s="27"/>
      <c r="H62" s="27"/>
      <c r="I62" s="27" t="s">
        <v>37</v>
      </c>
      <c r="J62" s="28">
        <v>100</v>
      </c>
      <c r="K62" s="27" t="s">
        <v>5347</v>
      </c>
      <c r="L62" s="27"/>
      <c r="M62" s="30"/>
      <c r="N62" s="25"/>
      <c r="P62" s="57"/>
    </row>
    <row r="63" spans="1:16" ht="16.5" customHeight="1" x14ac:dyDescent="0.25">
      <c r="A63" s="24">
        <v>56</v>
      </c>
      <c r="B63" s="27" t="s">
        <v>5091</v>
      </c>
      <c r="C63" s="27" t="s">
        <v>3719</v>
      </c>
      <c r="D63" s="27" t="s">
        <v>235</v>
      </c>
      <c r="E63" s="27" t="s">
        <v>3723</v>
      </c>
      <c r="F63" s="27" t="s">
        <v>70</v>
      </c>
      <c r="G63" s="27"/>
      <c r="H63" s="27"/>
      <c r="I63" s="27" t="s">
        <v>37</v>
      </c>
      <c r="J63" s="28">
        <v>100</v>
      </c>
      <c r="K63" s="27" t="s">
        <v>5347</v>
      </c>
      <c r="L63" s="27"/>
      <c r="M63" s="30"/>
      <c r="N63" s="25"/>
      <c r="P63" s="57"/>
    </row>
    <row r="64" spans="1:16" ht="16.5" customHeight="1" x14ac:dyDescent="0.25">
      <c r="A64" s="24">
        <v>57</v>
      </c>
      <c r="B64" s="27" t="s">
        <v>5091</v>
      </c>
      <c r="C64" s="27" t="s">
        <v>3719</v>
      </c>
      <c r="D64" s="27" t="s">
        <v>235</v>
      </c>
      <c r="E64" s="27" t="s">
        <v>3724</v>
      </c>
      <c r="F64" s="27" t="s">
        <v>72</v>
      </c>
      <c r="G64" s="27"/>
      <c r="H64" s="27"/>
      <c r="I64" s="27" t="s">
        <v>37</v>
      </c>
      <c r="J64" s="28">
        <v>100</v>
      </c>
      <c r="K64" s="27" t="s">
        <v>5347</v>
      </c>
      <c r="L64" s="27"/>
      <c r="M64" s="30"/>
      <c r="N64" s="25"/>
      <c r="P64" s="57"/>
    </row>
    <row r="65" spans="1:16" ht="16.5" customHeight="1" x14ac:dyDescent="0.25">
      <c r="A65" s="24">
        <v>58</v>
      </c>
      <c r="B65" s="27" t="s">
        <v>5091</v>
      </c>
      <c r="C65" s="27" t="s">
        <v>3719</v>
      </c>
      <c r="D65" s="27" t="s">
        <v>235</v>
      </c>
      <c r="E65" s="27" t="s">
        <v>3725</v>
      </c>
      <c r="F65" s="27" t="s">
        <v>74</v>
      </c>
      <c r="G65" s="27"/>
      <c r="H65" s="27"/>
      <c r="I65" s="27" t="s">
        <v>37</v>
      </c>
      <c r="J65" s="28">
        <v>100</v>
      </c>
      <c r="K65" s="27" t="s">
        <v>5347</v>
      </c>
      <c r="L65" s="29"/>
      <c r="M65" s="30"/>
      <c r="N65" s="25"/>
      <c r="P65" s="57"/>
    </row>
    <row r="66" spans="1:16" ht="16.5" customHeight="1" x14ac:dyDescent="0.25">
      <c r="A66" s="24">
        <v>59</v>
      </c>
      <c r="B66" s="27" t="s">
        <v>5091</v>
      </c>
      <c r="C66" s="27" t="s">
        <v>3719</v>
      </c>
      <c r="D66" s="27" t="s">
        <v>235</v>
      </c>
      <c r="E66" s="27" t="s">
        <v>3726</v>
      </c>
      <c r="F66" s="27" t="s">
        <v>76</v>
      </c>
      <c r="G66" s="27"/>
      <c r="H66" s="27"/>
      <c r="I66" s="27" t="s">
        <v>37</v>
      </c>
      <c r="J66" s="28">
        <v>100</v>
      </c>
      <c r="K66" s="27" t="s">
        <v>5347</v>
      </c>
      <c r="L66" s="27"/>
      <c r="M66" s="30"/>
      <c r="N66" s="25"/>
      <c r="P66" s="57"/>
    </row>
    <row r="67" spans="1:16" ht="16.5" customHeight="1" x14ac:dyDescent="0.25">
      <c r="A67" s="24">
        <v>60</v>
      </c>
      <c r="B67" s="27" t="s">
        <v>5091</v>
      </c>
      <c r="C67" s="27" t="s">
        <v>3719</v>
      </c>
      <c r="D67" s="27" t="s">
        <v>235</v>
      </c>
      <c r="E67" s="27" t="s">
        <v>3516</v>
      </c>
      <c r="F67" s="27" t="s">
        <v>51</v>
      </c>
      <c r="G67" s="27"/>
      <c r="H67" s="27"/>
      <c r="I67" s="27" t="s">
        <v>37</v>
      </c>
      <c r="J67" s="28">
        <v>1</v>
      </c>
      <c r="K67" s="27" t="s">
        <v>52</v>
      </c>
      <c r="L67" s="27" t="s">
        <v>1276</v>
      </c>
      <c r="M67" s="30"/>
      <c r="N67" s="25"/>
      <c r="P67" s="57"/>
    </row>
    <row r="68" spans="1:16" ht="16.5" customHeight="1" x14ac:dyDescent="0.25">
      <c r="A68" s="24">
        <v>61</v>
      </c>
      <c r="B68" s="27" t="s">
        <v>5091</v>
      </c>
      <c r="C68" s="27" t="s">
        <v>3719</v>
      </c>
      <c r="D68" s="27" t="s">
        <v>235</v>
      </c>
      <c r="E68" s="27" t="s">
        <v>3517</v>
      </c>
      <c r="F68" s="27" t="s">
        <v>62</v>
      </c>
      <c r="G68" s="27"/>
      <c r="H68" s="27"/>
      <c r="I68" s="27" t="s">
        <v>37</v>
      </c>
      <c r="J68" s="28">
        <v>2000</v>
      </c>
      <c r="K68" s="27" t="s">
        <v>5347</v>
      </c>
      <c r="L68" s="27"/>
      <c r="M68" s="30"/>
      <c r="N68" s="25"/>
      <c r="P68" s="57"/>
    </row>
    <row r="69" spans="1:16" ht="16.5" customHeight="1" x14ac:dyDescent="0.25">
      <c r="A69" s="24">
        <v>62</v>
      </c>
      <c r="B69" s="27" t="s">
        <v>5091</v>
      </c>
      <c r="C69" s="27" t="s">
        <v>3719</v>
      </c>
      <c r="D69" s="27" t="s">
        <v>235</v>
      </c>
      <c r="E69" s="27" t="s">
        <v>3518</v>
      </c>
      <c r="F69" s="27" t="s">
        <v>54</v>
      </c>
      <c r="G69" s="27"/>
      <c r="H69" s="27"/>
      <c r="I69" s="27" t="s">
        <v>37</v>
      </c>
      <c r="J69" s="28">
        <v>14</v>
      </c>
      <c r="K69" s="27" t="s">
        <v>52</v>
      </c>
      <c r="L69" s="27"/>
      <c r="M69" s="30"/>
      <c r="N69" s="25"/>
      <c r="P69" s="57"/>
    </row>
    <row r="70" spans="1:16" ht="16.5" customHeight="1" x14ac:dyDescent="0.25">
      <c r="A70" s="24">
        <v>63</v>
      </c>
      <c r="B70" s="27" t="s">
        <v>5091</v>
      </c>
      <c r="C70" s="27" t="s">
        <v>3719</v>
      </c>
      <c r="D70" s="27" t="s">
        <v>235</v>
      </c>
      <c r="E70" s="27" t="s">
        <v>3519</v>
      </c>
      <c r="F70" s="27" t="s">
        <v>56</v>
      </c>
      <c r="G70" s="27"/>
      <c r="H70" s="27"/>
      <c r="I70" s="27" t="s">
        <v>37</v>
      </c>
      <c r="J70" s="28">
        <v>32</v>
      </c>
      <c r="K70" s="27" t="s">
        <v>52</v>
      </c>
      <c r="L70" s="27"/>
      <c r="M70" s="30"/>
      <c r="N70" s="25"/>
      <c r="P70" s="57"/>
    </row>
    <row r="71" spans="1:16" ht="16.5" customHeight="1" x14ac:dyDescent="0.25">
      <c r="A71" s="24">
        <v>64</v>
      </c>
      <c r="B71" s="27" t="s">
        <v>5091</v>
      </c>
      <c r="C71" s="27" t="s">
        <v>3719</v>
      </c>
      <c r="D71" s="27" t="s">
        <v>235</v>
      </c>
      <c r="E71" s="27" t="s">
        <v>3520</v>
      </c>
      <c r="F71" s="27" t="s">
        <v>58</v>
      </c>
      <c r="G71" s="27"/>
      <c r="H71" s="27"/>
      <c r="I71" s="27" t="s">
        <v>37</v>
      </c>
      <c r="J71" s="28">
        <v>14</v>
      </c>
      <c r="K71" s="27" t="s">
        <v>52</v>
      </c>
      <c r="L71" s="27"/>
      <c r="M71" s="30"/>
      <c r="N71" s="25"/>
      <c r="P71" s="57"/>
    </row>
    <row r="72" spans="1:16" ht="16.5" customHeight="1" x14ac:dyDescent="0.25">
      <c r="A72" s="24">
        <v>65</v>
      </c>
      <c r="B72" s="27" t="s">
        <v>5091</v>
      </c>
      <c r="C72" s="27" t="s">
        <v>3719</v>
      </c>
      <c r="D72" s="27" t="s">
        <v>235</v>
      </c>
      <c r="E72" s="27" t="s">
        <v>3521</v>
      </c>
      <c r="F72" s="27" t="s">
        <v>60</v>
      </c>
      <c r="G72" s="27"/>
      <c r="H72" s="27"/>
      <c r="I72" s="27" t="s">
        <v>37</v>
      </c>
      <c r="J72" s="28">
        <v>32</v>
      </c>
      <c r="K72" s="27" t="s">
        <v>52</v>
      </c>
      <c r="L72" s="27"/>
      <c r="M72" s="30"/>
      <c r="N72" s="25"/>
      <c r="P72" s="57"/>
    </row>
    <row r="73" spans="1:16" ht="16.5" customHeight="1" x14ac:dyDescent="0.25">
      <c r="A73" s="24">
        <v>66</v>
      </c>
      <c r="B73" s="27" t="s">
        <v>5091</v>
      </c>
      <c r="C73" s="27" t="s">
        <v>3728</v>
      </c>
      <c r="D73" s="27" t="s">
        <v>237</v>
      </c>
      <c r="E73" s="27" t="s">
        <v>3483</v>
      </c>
      <c r="F73" s="27" t="s">
        <v>1169</v>
      </c>
      <c r="G73" s="27"/>
      <c r="H73" s="27"/>
      <c r="I73" s="27" t="s">
        <v>37</v>
      </c>
      <c r="J73" s="28">
        <v>10</v>
      </c>
      <c r="K73" s="27" t="s">
        <v>52</v>
      </c>
      <c r="L73" s="29"/>
      <c r="M73" s="30"/>
      <c r="N73" s="25"/>
      <c r="P73" s="57"/>
    </row>
    <row r="74" spans="1:16" ht="16.5" customHeight="1" x14ac:dyDescent="0.25">
      <c r="A74" s="24">
        <v>67</v>
      </c>
      <c r="B74" s="27" t="s">
        <v>5091</v>
      </c>
      <c r="C74" s="27" t="s">
        <v>3728</v>
      </c>
      <c r="D74" s="27" t="s">
        <v>237</v>
      </c>
      <c r="E74" s="27" t="s">
        <v>3682</v>
      </c>
      <c r="F74" s="27" t="s">
        <v>1314</v>
      </c>
      <c r="G74" s="27"/>
      <c r="H74" s="27"/>
      <c r="I74" s="27" t="s">
        <v>37</v>
      </c>
      <c r="J74" s="28">
        <v>8</v>
      </c>
      <c r="K74" s="27" t="s">
        <v>52</v>
      </c>
      <c r="L74" s="27"/>
      <c r="M74" s="30"/>
      <c r="N74" s="25"/>
      <c r="P74" s="57"/>
    </row>
    <row r="75" spans="1:16" ht="16.5" customHeight="1" x14ac:dyDescent="0.25">
      <c r="A75" s="24">
        <v>68</v>
      </c>
      <c r="B75" s="27" t="s">
        <v>5091</v>
      </c>
      <c r="C75" s="27" t="s">
        <v>3728</v>
      </c>
      <c r="D75" s="27" t="s">
        <v>237</v>
      </c>
      <c r="E75" s="27" t="s">
        <v>3727</v>
      </c>
      <c r="F75" s="27" t="s">
        <v>1316</v>
      </c>
      <c r="G75" s="27"/>
      <c r="H75" s="27"/>
      <c r="I75" s="27" t="s">
        <v>37</v>
      </c>
      <c r="J75" s="28">
        <v>2</v>
      </c>
      <c r="K75" s="27" t="s">
        <v>52</v>
      </c>
      <c r="L75" s="29"/>
      <c r="M75" s="30"/>
      <c r="N75" s="25"/>
      <c r="P75" s="57"/>
    </row>
    <row r="76" spans="1:16" ht="16.5" customHeight="1" x14ac:dyDescent="0.25">
      <c r="A76" s="24">
        <v>69</v>
      </c>
      <c r="B76" s="27" t="s">
        <v>5091</v>
      </c>
      <c r="C76" s="27" t="s">
        <v>3728</v>
      </c>
      <c r="D76" s="27" t="s">
        <v>237</v>
      </c>
      <c r="E76" s="27" t="s">
        <v>3709</v>
      </c>
      <c r="F76" s="27" t="s">
        <v>64</v>
      </c>
      <c r="G76" s="27"/>
      <c r="H76" s="27"/>
      <c r="I76" s="27" t="s">
        <v>37</v>
      </c>
      <c r="J76" s="28">
        <v>10</v>
      </c>
      <c r="K76" s="27" t="s">
        <v>52</v>
      </c>
      <c r="L76" s="27"/>
      <c r="M76" s="30"/>
      <c r="N76" s="25"/>
      <c r="P76" s="57"/>
    </row>
    <row r="77" spans="1:16" ht="16.5" customHeight="1" x14ac:dyDescent="0.25">
      <c r="A77" s="24">
        <v>70</v>
      </c>
      <c r="B77" s="27" t="s">
        <v>5091</v>
      </c>
      <c r="C77" s="27" t="s">
        <v>3728</v>
      </c>
      <c r="D77" s="27" t="s">
        <v>237</v>
      </c>
      <c r="E77" s="27" t="s">
        <v>3518</v>
      </c>
      <c r="F77" s="27" t="s">
        <v>54</v>
      </c>
      <c r="G77" s="27"/>
      <c r="H77" s="27"/>
      <c r="I77" s="27" t="s">
        <v>37</v>
      </c>
      <c r="J77" s="28">
        <v>14</v>
      </c>
      <c r="K77" s="27" t="s">
        <v>52</v>
      </c>
      <c r="L77" s="27"/>
      <c r="M77" s="30"/>
      <c r="N77" s="25"/>
      <c r="P77" s="57"/>
    </row>
    <row r="78" spans="1:16" ht="16.5" customHeight="1" x14ac:dyDescent="0.25">
      <c r="A78" s="24">
        <v>71</v>
      </c>
      <c r="B78" s="27" t="s">
        <v>5091</v>
      </c>
      <c r="C78" s="27" t="s">
        <v>3728</v>
      </c>
      <c r="D78" s="27" t="s">
        <v>237</v>
      </c>
      <c r="E78" s="27" t="s">
        <v>3519</v>
      </c>
      <c r="F78" s="27" t="s">
        <v>56</v>
      </c>
      <c r="G78" s="27"/>
      <c r="H78" s="27"/>
      <c r="I78" s="27" t="s">
        <v>37</v>
      </c>
      <c r="J78" s="28">
        <v>32</v>
      </c>
      <c r="K78" s="27" t="s">
        <v>52</v>
      </c>
      <c r="L78" s="27"/>
      <c r="M78" s="30"/>
      <c r="N78" s="25"/>
      <c r="P78" s="57"/>
    </row>
    <row r="79" spans="1:16" ht="16.5" customHeight="1" x14ac:dyDescent="0.25">
      <c r="A79" s="24">
        <v>72</v>
      </c>
      <c r="B79" s="27" t="s">
        <v>5091</v>
      </c>
      <c r="C79" s="27" t="s">
        <v>5306</v>
      </c>
      <c r="D79" s="27" t="s">
        <v>5305</v>
      </c>
      <c r="E79" s="27" t="s">
        <v>472</v>
      </c>
      <c r="F79" s="27" t="s">
        <v>64</v>
      </c>
      <c r="G79" s="27"/>
      <c r="H79" s="27"/>
      <c r="I79" s="27" t="s">
        <v>37</v>
      </c>
      <c r="J79" s="28">
        <v>10</v>
      </c>
      <c r="K79" s="27" t="s">
        <v>52</v>
      </c>
      <c r="L79" s="27"/>
      <c r="M79" s="30"/>
      <c r="N79" s="25"/>
      <c r="P79" s="57"/>
    </row>
    <row r="80" spans="1:16" ht="16.5" customHeight="1" x14ac:dyDescent="0.25">
      <c r="A80" s="24">
        <v>73</v>
      </c>
      <c r="B80" s="27" t="s">
        <v>5091</v>
      </c>
      <c r="C80" s="27" t="s">
        <v>5306</v>
      </c>
      <c r="D80" s="27" t="s">
        <v>5305</v>
      </c>
      <c r="E80" s="27" t="s">
        <v>5394</v>
      </c>
      <c r="F80" s="27" t="s">
        <v>5395</v>
      </c>
      <c r="G80" s="27"/>
      <c r="H80" s="27"/>
      <c r="I80" s="27" t="s">
        <v>37</v>
      </c>
      <c r="J80" s="28">
        <v>10</v>
      </c>
      <c r="K80" s="27" t="s">
        <v>52</v>
      </c>
      <c r="L80" s="27"/>
      <c r="M80" s="30"/>
      <c r="N80" s="25"/>
      <c r="P80" s="57"/>
    </row>
    <row r="81" spans="1:16" ht="16.5" customHeight="1" x14ac:dyDescent="0.25">
      <c r="A81" s="24">
        <v>74</v>
      </c>
      <c r="B81" s="27" t="s">
        <v>5091</v>
      </c>
      <c r="C81" s="27" t="s">
        <v>5306</v>
      </c>
      <c r="D81" s="27" t="s">
        <v>5305</v>
      </c>
      <c r="E81" s="27" t="s">
        <v>5396</v>
      </c>
      <c r="F81" s="27" t="s">
        <v>5397</v>
      </c>
      <c r="G81" s="27"/>
      <c r="H81" s="27"/>
      <c r="I81" s="27" t="s">
        <v>37</v>
      </c>
      <c r="J81" s="28">
        <v>300</v>
      </c>
      <c r="K81" s="27" t="s">
        <v>5347</v>
      </c>
      <c r="L81" s="27"/>
      <c r="M81" s="30"/>
      <c r="N81" s="25"/>
      <c r="P81" s="57"/>
    </row>
    <row r="82" spans="1:16" ht="16.5" customHeight="1" x14ac:dyDescent="0.25">
      <c r="A82" s="24">
        <v>75</v>
      </c>
      <c r="B82" s="27" t="s">
        <v>5091</v>
      </c>
      <c r="C82" s="27" t="s">
        <v>5306</v>
      </c>
      <c r="D82" s="27" t="s">
        <v>5305</v>
      </c>
      <c r="E82" s="27" t="s">
        <v>5398</v>
      </c>
      <c r="F82" s="27" t="s">
        <v>5399</v>
      </c>
      <c r="G82" s="27"/>
      <c r="H82" s="27"/>
      <c r="I82" s="27" t="s">
        <v>37</v>
      </c>
      <c r="J82" s="28">
        <v>10</v>
      </c>
      <c r="K82" s="27" t="s">
        <v>52</v>
      </c>
      <c r="L82" s="27"/>
      <c r="M82" s="30"/>
      <c r="N82" s="25"/>
      <c r="P82" s="57"/>
    </row>
    <row r="83" spans="1:16" ht="16.5" customHeight="1" x14ac:dyDescent="0.25">
      <c r="A83" s="24">
        <v>76</v>
      </c>
      <c r="B83" s="27" t="s">
        <v>5091</v>
      </c>
      <c r="C83" s="27" t="s">
        <v>5306</v>
      </c>
      <c r="D83" s="27" t="s">
        <v>5305</v>
      </c>
      <c r="E83" s="27" t="s">
        <v>5400</v>
      </c>
      <c r="F83" s="27" t="s">
        <v>5401</v>
      </c>
      <c r="G83" s="27"/>
      <c r="H83" s="27"/>
      <c r="I83" s="27" t="s">
        <v>37</v>
      </c>
      <c r="J83" s="28">
        <v>10</v>
      </c>
      <c r="K83" s="27" t="s">
        <v>52</v>
      </c>
      <c r="L83" s="27"/>
      <c r="M83" s="30"/>
      <c r="N83" s="25"/>
      <c r="P83" s="57"/>
    </row>
    <row r="84" spans="1:16" ht="16.5" customHeight="1" x14ac:dyDescent="0.25">
      <c r="A84" s="24">
        <v>77</v>
      </c>
      <c r="B84" s="27" t="s">
        <v>5091</v>
      </c>
      <c r="C84" s="27" t="s">
        <v>5306</v>
      </c>
      <c r="D84" s="27" t="s">
        <v>5305</v>
      </c>
      <c r="E84" s="27" t="s">
        <v>5402</v>
      </c>
      <c r="F84" s="27" t="s">
        <v>5403</v>
      </c>
      <c r="G84" s="27"/>
      <c r="H84" s="27"/>
      <c r="I84" s="27" t="s">
        <v>37</v>
      </c>
      <c r="J84" s="28">
        <v>100</v>
      </c>
      <c r="K84" s="27" t="s">
        <v>5347</v>
      </c>
      <c r="L84" s="27"/>
      <c r="M84" s="30"/>
      <c r="N84" s="25"/>
      <c r="P84" s="57"/>
    </row>
    <row r="85" spans="1:16" ht="16.5" customHeight="1" x14ac:dyDescent="0.25">
      <c r="A85" s="24">
        <v>78</v>
      </c>
      <c r="B85" s="27" t="s">
        <v>5091</v>
      </c>
      <c r="C85" s="27" t="s">
        <v>5306</v>
      </c>
      <c r="D85" s="27" t="s">
        <v>5305</v>
      </c>
      <c r="E85" s="27" t="s">
        <v>5404</v>
      </c>
      <c r="F85" s="27" t="s">
        <v>5405</v>
      </c>
      <c r="G85" s="27"/>
      <c r="H85" s="27"/>
      <c r="I85" s="27" t="s">
        <v>37</v>
      </c>
      <c r="J85" s="28">
        <v>10</v>
      </c>
      <c r="K85" s="27" t="s">
        <v>5347</v>
      </c>
      <c r="L85" s="27"/>
      <c r="M85" s="30"/>
      <c r="N85" s="25"/>
      <c r="P85" s="57"/>
    </row>
    <row r="86" spans="1:16" ht="16.5" customHeight="1" x14ac:dyDescent="0.25">
      <c r="A86" s="24">
        <v>79</v>
      </c>
      <c r="B86" s="27" t="s">
        <v>5091</v>
      </c>
      <c r="C86" s="27" t="s">
        <v>5306</v>
      </c>
      <c r="D86" s="27" t="s">
        <v>5305</v>
      </c>
      <c r="E86" s="27" t="s">
        <v>1305</v>
      </c>
      <c r="F86" s="27" t="s">
        <v>1306</v>
      </c>
      <c r="G86" s="27"/>
      <c r="H86" s="27"/>
      <c r="I86" s="27" t="s">
        <v>37</v>
      </c>
      <c r="J86" s="28">
        <v>20</v>
      </c>
      <c r="K86" s="27" t="s">
        <v>5347</v>
      </c>
      <c r="L86" s="29"/>
      <c r="M86" s="30"/>
      <c r="N86" s="25"/>
      <c r="P86" s="57"/>
    </row>
    <row r="87" spans="1:16" ht="16.5" customHeight="1" x14ac:dyDescent="0.25">
      <c r="A87" s="24">
        <v>80</v>
      </c>
      <c r="B87" s="27" t="s">
        <v>5091</v>
      </c>
      <c r="C87" s="27" t="s">
        <v>5306</v>
      </c>
      <c r="D87" s="27" t="s">
        <v>5305</v>
      </c>
      <c r="E87" s="27" t="s">
        <v>5406</v>
      </c>
      <c r="F87" s="27" t="s">
        <v>1308</v>
      </c>
      <c r="G87" s="27"/>
      <c r="H87" s="27"/>
      <c r="I87" s="27" t="s">
        <v>37</v>
      </c>
      <c r="J87" s="28">
        <v>1</v>
      </c>
      <c r="K87" s="27" t="s">
        <v>5347</v>
      </c>
      <c r="L87" s="29"/>
      <c r="M87" s="30"/>
      <c r="N87" s="25"/>
      <c r="P87" s="57"/>
    </row>
    <row r="88" spans="1:16" ht="16.5" customHeight="1" x14ac:dyDescent="0.25">
      <c r="A88" s="24">
        <v>81</v>
      </c>
      <c r="B88" s="27" t="s">
        <v>5091</v>
      </c>
      <c r="C88" s="27" t="s">
        <v>5306</v>
      </c>
      <c r="D88" s="27" t="s">
        <v>5305</v>
      </c>
      <c r="E88" s="27" t="s">
        <v>50</v>
      </c>
      <c r="F88" s="27" t="s">
        <v>51</v>
      </c>
      <c r="G88" s="27"/>
      <c r="H88" s="27"/>
      <c r="I88" s="27" t="s">
        <v>37</v>
      </c>
      <c r="J88" s="28">
        <v>1</v>
      </c>
      <c r="K88" s="27" t="s">
        <v>52</v>
      </c>
      <c r="L88" s="29"/>
      <c r="M88" s="30"/>
      <c r="N88" s="25"/>
      <c r="P88" s="57"/>
    </row>
    <row r="89" spans="1:16" ht="16.5" customHeight="1" x14ac:dyDescent="0.25">
      <c r="A89" s="24">
        <v>82</v>
      </c>
      <c r="B89" s="27" t="s">
        <v>5091</v>
      </c>
      <c r="C89" s="27" t="s">
        <v>5306</v>
      </c>
      <c r="D89" s="27" t="s">
        <v>5305</v>
      </c>
      <c r="E89" s="27" t="s">
        <v>53</v>
      </c>
      <c r="F89" s="27" t="s">
        <v>54</v>
      </c>
      <c r="G89" s="27"/>
      <c r="H89" s="27"/>
      <c r="I89" s="27" t="s">
        <v>37</v>
      </c>
      <c r="J89" s="28">
        <v>14</v>
      </c>
      <c r="K89" s="27" t="s">
        <v>52</v>
      </c>
      <c r="L89" s="29"/>
      <c r="M89" s="30"/>
      <c r="N89" s="25"/>
      <c r="P89" s="57"/>
    </row>
    <row r="90" spans="1:16" ht="16.5" customHeight="1" x14ac:dyDescent="0.25">
      <c r="A90" s="24">
        <v>83</v>
      </c>
      <c r="B90" s="27" t="s">
        <v>5091</v>
      </c>
      <c r="C90" s="27" t="s">
        <v>5306</v>
      </c>
      <c r="D90" s="27" t="s">
        <v>5305</v>
      </c>
      <c r="E90" s="27" t="s">
        <v>55</v>
      </c>
      <c r="F90" s="27" t="s">
        <v>56</v>
      </c>
      <c r="G90" s="27"/>
      <c r="H90" s="27"/>
      <c r="I90" s="27" t="s">
        <v>37</v>
      </c>
      <c r="J90" s="28">
        <v>32</v>
      </c>
      <c r="K90" s="27" t="s">
        <v>52</v>
      </c>
      <c r="L90" s="27"/>
      <c r="M90" s="30"/>
      <c r="N90" s="25"/>
      <c r="P90" s="57"/>
    </row>
    <row r="91" spans="1:16" ht="16.5" customHeight="1" x14ac:dyDescent="0.25">
      <c r="A91" s="24">
        <v>84</v>
      </c>
      <c r="B91" s="27" t="s">
        <v>5091</v>
      </c>
      <c r="C91" s="27" t="s">
        <v>5306</v>
      </c>
      <c r="D91" s="27" t="s">
        <v>5305</v>
      </c>
      <c r="E91" s="27" t="s">
        <v>57</v>
      </c>
      <c r="F91" s="27" t="s">
        <v>58</v>
      </c>
      <c r="G91" s="27"/>
      <c r="H91" s="27"/>
      <c r="I91" s="27" t="s">
        <v>37</v>
      </c>
      <c r="J91" s="28">
        <v>14</v>
      </c>
      <c r="K91" s="27" t="s">
        <v>52</v>
      </c>
      <c r="L91" s="27"/>
      <c r="M91" s="30"/>
      <c r="N91" s="25"/>
      <c r="P91" s="57"/>
    </row>
    <row r="92" spans="1:16" ht="16.5" customHeight="1" x14ac:dyDescent="0.25">
      <c r="A92" s="24">
        <v>85</v>
      </c>
      <c r="B92" s="27" t="s">
        <v>5091</v>
      </c>
      <c r="C92" s="27" t="s">
        <v>5306</v>
      </c>
      <c r="D92" s="27" t="s">
        <v>5305</v>
      </c>
      <c r="E92" s="27" t="s">
        <v>59</v>
      </c>
      <c r="F92" s="27" t="s">
        <v>60</v>
      </c>
      <c r="G92" s="27"/>
      <c r="H92" s="27"/>
      <c r="I92" s="27" t="s">
        <v>37</v>
      </c>
      <c r="J92" s="28">
        <v>32</v>
      </c>
      <c r="K92" s="27" t="s">
        <v>52</v>
      </c>
      <c r="L92" s="27"/>
      <c r="M92" s="30"/>
      <c r="N92" s="25"/>
      <c r="P92" s="57"/>
    </row>
    <row r="93" spans="1:16" ht="16.5" customHeight="1" x14ac:dyDescent="0.25">
      <c r="A93" s="24">
        <v>86</v>
      </c>
      <c r="B93" s="27" t="s">
        <v>5091</v>
      </c>
      <c r="C93" s="27" t="s">
        <v>3729</v>
      </c>
      <c r="D93" s="27" t="s">
        <v>3730</v>
      </c>
      <c r="E93" s="27" t="s">
        <v>3731</v>
      </c>
      <c r="F93" s="27" t="s">
        <v>3732</v>
      </c>
      <c r="G93" s="27" t="s">
        <v>52</v>
      </c>
      <c r="H93" s="27"/>
      <c r="I93" s="27" t="s">
        <v>37</v>
      </c>
      <c r="J93" s="28">
        <v>4</v>
      </c>
      <c r="K93" s="27" t="s">
        <v>52</v>
      </c>
      <c r="L93" s="27"/>
      <c r="M93" s="30"/>
      <c r="N93" s="25"/>
      <c r="P93" s="57"/>
    </row>
    <row r="94" spans="1:16" ht="16.5" customHeight="1" x14ac:dyDescent="0.25">
      <c r="A94" s="24">
        <v>87</v>
      </c>
      <c r="B94" s="27" t="s">
        <v>5091</v>
      </c>
      <c r="C94" s="27" t="s">
        <v>3729</v>
      </c>
      <c r="D94" s="27" t="s">
        <v>3730</v>
      </c>
      <c r="E94" s="27" t="s">
        <v>829</v>
      </c>
      <c r="F94" s="27" t="s">
        <v>838</v>
      </c>
      <c r="G94" s="27" t="s">
        <v>52</v>
      </c>
      <c r="H94" s="27"/>
      <c r="I94" s="27" t="s">
        <v>37</v>
      </c>
      <c r="J94" s="28">
        <v>20</v>
      </c>
      <c r="K94" s="27" t="s">
        <v>52</v>
      </c>
      <c r="L94" s="27"/>
      <c r="M94" s="30"/>
      <c r="N94" s="25"/>
      <c r="P94" s="57"/>
    </row>
    <row r="95" spans="1:16" ht="16.5" customHeight="1" x14ac:dyDescent="0.25">
      <c r="A95" s="24">
        <v>88</v>
      </c>
      <c r="B95" s="27" t="s">
        <v>5091</v>
      </c>
      <c r="C95" s="27" t="s">
        <v>3729</v>
      </c>
      <c r="D95" s="27" t="s">
        <v>3730</v>
      </c>
      <c r="E95" s="27" t="s">
        <v>3270</v>
      </c>
      <c r="F95" s="27" t="s">
        <v>2475</v>
      </c>
      <c r="G95" s="27"/>
      <c r="H95" s="27"/>
      <c r="I95" s="27" t="s">
        <v>37</v>
      </c>
      <c r="J95" s="28">
        <v>8</v>
      </c>
      <c r="K95" s="27" t="s">
        <v>5347</v>
      </c>
      <c r="L95" s="27"/>
      <c r="M95" s="30"/>
      <c r="N95" s="25"/>
      <c r="P95" s="57"/>
    </row>
    <row r="96" spans="1:16" ht="16.5" customHeight="1" x14ac:dyDescent="0.25">
      <c r="A96" s="24">
        <v>89</v>
      </c>
      <c r="B96" s="27" t="s">
        <v>5091</v>
      </c>
      <c r="C96" s="27" t="s">
        <v>3729</v>
      </c>
      <c r="D96" s="27" t="s">
        <v>3730</v>
      </c>
      <c r="E96" s="27" t="s">
        <v>3516</v>
      </c>
      <c r="F96" s="27" t="s">
        <v>51</v>
      </c>
      <c r="G96" s="27"/>
      <c r="H96" s="27"/>
      <c r="I96" s="27" t="s">
        <v>37</v>
      </c>
      <c r="J96" s="28">
        <v>1</v>
      </c>
      <c r="K96" s="27" t="s">
        <v>52</v>
      </c>
      <c r="L96" s="27" t="s">
        <v>4131</v>
      </c>
      <c r="M96" s="30"/>
      <c r="N96" s="25"/>
      <c r="P96" s="57"/>
    </row>
    <row r="97" spans="1:16" ht="16.5" customHeight="1" x14ac:dyDescent="0.25">
      <c r="A97" s="24">
        <v>90</v>
      </c>
      <c r="B97" s="27" t="s">
        <v>5091</v>
      </c>
      <c r="C97" s="27" t="s">
        <v>3729</v>
      </c>
      <c r="D97" s="27" t="s">
        <v>3730</v>
      </c>
      <c r="E97" s="27" t="s">
        <v>3518</v>
      </c>
      <c r="F97" s="27" t="s">
        <v>54</v>
      </c>
      <c r="G97" s="27"/>
      <c r="H97" s="27"/>
      <c r="I97" s="27" t="s">
        <v>37</v>
      </c>
      <c r="J97" s="28">
        <v>14</v>
      </c>
      <c r="K97" s="27" t="s">
        <v>52</v>
      </c>
      <c r="L97" s="29"/>
      <c r="M97" s="30"/>
      <c r="N97" s="25"/>
      <c r="P97" s="57"/>
    </row>
    <row r="98" spans="1:16" ht="16.5" customHeight="1" x14ac:dyDescent="0.25">
      <c r="A98" s="24">
        <v>91</v>
      </c>
      <c r="B98" s="27" t="s">
        <v>5091</v>
      </c>
      <c r="C98" s="27" t="s">
        <v>3729</v>
      </c>
      <c r="D98" s="27" t="s">
        <v>3730</v>
      </c>
      <c r="E98" s="27" t="s">
        <v>3519</v>
      </c>
      <c r="F98" s="27" t="s">
        <v>56</v>
      </c>
      <c r="G98" s="27"/>
      <c r="H98" s="27"/>
      <c r="I98" s="27" t="s">
        <v>37</v>
      </c>
      <c r="J98" s="28">
        <v>32</v>
      </c>
      <c r="K98" s="27" t="s">
        <v>52</v>
      </c>
      <c r="L98" s="27"/>
      <c r="M98" s="30"/>
      <c r="N98" s="25"/>
      <c r="P98" s="57"/>
    </row>
    <row r="99" spans="1:16" ht="16.5" customHeight="1" x14ac:dyDescent="0.25">
      <c r="A99" s="24">
        <v>92</v>
      </c>
      <c r="B99" s="27" t="s">
        <v>5091</v>
      </c>
      <c r="C99" s="27" t="s">
        <v>3729</v>
      </c>
      <c r="D99" s="27" t="s">
        <v>3730</v>
      </c>
      <c r="E99" s="27" t="s">
        <v>3520</v>
      </c>
      <c r="F99" s="27" t="s">
        <v>58</v>
      </c>
      <c r="G99" s="27"/>
      <c r="H99" s="27"/>
      <c r="I99" s="27" t="s">
        <v>37</v>
      </c>
      <c r="J99" s="28">
        <v>14</v>
      </c>
      <c r="K99" s="27" t="s">
        <v>52</v>
      </c>
      <c r="L99" s="27"/>
      <c r="M99" s="30"/>
      <c r="N99" s="25"/>
      <c r="P99" s="57"/>
    </row>
    <row r="100" spans="1:16" ht="16.5" customHeight="1" x14ac:dyDescent="0.25">
      <c r="A100" s="24">
        <v>93</v>
      </c>
      <c r="B100" s="27" t="s">
        <v>5091</v>
      </c>
      <c r="C100" s="27" t="s">
        <v>3729</v>
      </c>
      <c r="D100" s="27" t="s">
        <v>3730</v>
      </c>
      <c r="E100" s="27" t="s">
        <v>3521</v>
      </c>
      <c r="F100" s="27" t="s">
        <v>60</v>
      </c>
      <c r="G100" s="27"/>
      <c r="H100" s="27"/>
      <c r="I100" s="27" t="s">
        <v>37</v>
      </c>
      <c r="J100" s="28">
        <v>32</v>
      </c>
      <c r="K100" s="27" t="s">
        <v>52</v>
      </c>
      <c r="L100" s="27"/>
      <c r="M100" s="30"/>
      <c r="N100" s="25"/>
      <c r="P100" s="57"/>
    </row>
    <row r="101" spans="1:16" ht="16.5" customHeight="1" x14ac:dyDescent="0.25">
      <c r="A101" s="24">
        <v>94</v>
      </c>
      <c r="B101" s="27" t="s">
        <v>5091</v>
      </c>
      <c r="C101" s="27" t="s">
        <v>3733</v>
      </c>
      <c r="D101" s="27" t="s">
        <v>3734</v>
      </c>
      <c r="E101" s="27" t="s">
        <v>3731</v>
      </c>
      <c r="F101" s="27" t="s">
        <v>3732</v>
      </c>
      <c r="G101" s="27" t="s">
        <v>52</v>
      </c>
      <c r="H101" s="27"/>
      <c r="I101" s="27" t="s">
        <v>37</v>
      </c>
      <c r="J101" s="28">
        <v>4</v>
      </c>
      <c r="K101" s="27" t="s">
        <v>52</v>
      </c>
      <c r="L101" s="27"/>
      <c r="M101" s="30"/>
      <c r="N101" s="25"/>
      <c r="P101" s="57"/>
    </row>
    <row r="102" spans="1:16" ht="16.5" customHeight="1" x14ac:dyDescent="0.25">
      <c r="A102" s="24">
        <v>95</v>
      </c>
      <c r="B102" s="27" t="s">
        <v>5091</v>
      </c>
      <c r="C102" s="27" t="s">
        <v>3733</v>
      </c>
      <c r="D102" s="27" t="s">
        <v>3734</v>
      </c>
      <c r="E102" s="27" t="s">
        <v>3735</v>
      </c>
      <c r="F102" s="27" t="s">
        <v>3736</v>
      </c>
      <c r="G102" s="27"/>
      <c r="H102" s="27"/>
      <c r="I102" s="27" t="s">
        <v>37</v>
      </c>
      <c r="J102" s="28">
        <v>50</v>
      </c>
      <c r="K102" s="27" t="s">
        <v>52</v>
      </c>
      <c r="L102" s="27"/>
      <c r="M102" s="30"/>
      <c r="N102" s="25"/>
      <c r="P102" s="57"/>
    </row>
    <row r="103" spans="1:16" ht="16.5" customHeight="1" x14ac:dyDescent="0.25">
      <c r="A103" s="24">
        <v>96</v>
      </c>
      <c r="B103" s="27" t="s">
        <v>5091</v>
      </c>
      <c r="C103" s="27" t="s">
        <v>3733</v>
      </c>
      <c r="D103" s="27" t="s">
        <v>3734</v>
      </c>
      <c r="E103" s="27" t="s">
        <v>3517</v>
      </c>
      <c r="F103" s="27" t="s">
        <v>62</v>
      </c>
      <c r="G103" s="27"/>
      <c r="H103" s="27"/>
      <c r="I103" s="27" t="s">
        <v>37</v>
      </c>
      <c r="J103" s="28">
        <v>2000</v>
      </c>
      <c r="K103" s="27" t="s">
        <v>5347</v>
      </c>
      <c r="L103" s="27"/>
      <c r="M103" s="30"/>
      <c r="N103" s="25"/>
      <c r="P103" s="57"/>
    </row>
    <row r="104" spans="1:16" ht="16.5" customHeight="1" x14ac:dyDescent="0.25">
      <c r="A104" s="24">
        <v>97</v>
      </c>
      <c r="B104" s="27" t="s">
        <v>5091</v>
      </c>
      <c r="C104" s="27" t="s">
        <v>3733</v>
      </c>
      <c r="D104" s="27" t="s">
        <v>3734</v>
      </c>
      <c r="E104" s="27" t="s">
        <v>3516</v>
      </c>
      <c r="F104" s="27" t="s">
        <v>51</v>
      </c>
      <c r="G104" s="27"/>
      <c r="H104" s="27"/>
      <c r="I104" s="27" t="s">
        <v>37</v>
      </c>
      <c r="J104" s="28">
        <v>1</v>
      </c>
      <c r="K104" s="27" t="s">
        <v>52</v>
      </c>
      <c r="L104" s="27" t="s">
        <v>4131</v>
      </c>
      <c r="M104" s="30"/>
      <c r="N104" s="25"/>
      <c r="P104" s="57"/>
    </row>
    <row r="105" spans="1:16" ht="16.5" customHeight="1" x14ac:dyDescent="0.25">
      <c r="A105" s="24">
        <v>98</v>
      </c>
      <c r="B105" s="27" t="s">
        <v>5091</v>
      </c>
      <c r="C105" s="27" t="s">
        <v>3733</v>
      </c>
      <c r="D105" s="27" t="s">
        <v>3734</v>
      </c>
      <c r="E105" s="27" t="s">
        <v>3518</v>
      </c>
      <c r="F105" s="27" t="s">
        <v>54</v>
      </c>
      <c r="G105" s="27"/>
      <c r="H105" s="27"/>
      <c r="I105" s="27" t="s">
        <v>37</v>
      </c>
      <c r="J105" s="28">
        <v>14</v>
      </c>
      <c r="K105" s="27" t="s">
        <v>52</v>
      </c>
      <c r="L105" s="27"/>
      <c r="M105" s="30"/>
      <c r="N105" s="25"/>
      <c r="P105" s="57"/>
    </row>
    <row r="106" spans="1:16" ht="16.5" customHeight="1" x14ac:dyDescent="0.25">
      <c r="A106" s="24">
        <v>99</v>
      </c>
      <c r="B106" s="27" t="s">
        <v>5091</v>
      </c>
      <c r="C106" s="27" t="s">
        <v>3733</v>
      </c>
      <c r="D106" s="27" t="s">
        <v>3734</v>
      </c>
      <c r="E106" s="27" t="s">
        <v>3519</v>
      </c>
      <c r="F106" s="27" t="s">
        <v>56</v>
      </c>
      <c r="G106" s="27"/>
      <c r="H106" s="27"/>
      <c r="I106" s="27" t="s">
        <v>37</v>
      </c>
      <c r="J106" s="28">
        <v>32</v>
      </c>
      <c r="K106" s="27" t="s">
        <v>52</v>
      </c>
      <c r="L106" s="27"/>
      <c r="M106" s="30"/>
      <c r="N106" s="25"/>
      <c r="P106" s="57"/>
    </row>
    <row r="107" spans="1:16" ht="16.5" customHeight="1" x14ac:dyDescent="0.25">
      <c r="A107" s="24">
        <v>100</v>
      </c>
      <c r="B107" s="27" t="s">
        <v>5091</v>
      </c>
      <c r="C107" s="27" t="s">
        <v>3733</v>
      </c>
      <c r="D107" s="27" t="s">
        <v>3734</v>
      </c>
      <c r="E107" s="27" t="s">
        <v>3520</v>
      </c>
      <c r="F107" s="27" t="s">
        <v>58</v>
      </c>
      <c r="G107" s="27"/>
      <c r="H107" s="27"/>
      <c r="I107" s="27" t="s">
        <v>37</v>
      </c>
      <c r="J107" s="28">
        <v>14</v>
      </c>
      <c r="K107" s="27" t="s">
        <v>52</v>
      </c>
      <c r="L107" s="29"/>
      <c r="M107" s="30"/>
      <c r="N107" s="25"/>
      <c r="P107" s="57"/>
    </row>
    <row r="108" spans="1:16" ht="16.5" customHeight="1" x14ac:dyDescent="0.25">
      <c r="A108" s="24">
        <v>101</v>
      </c>
      <c r="B108" s="27" t="s">
        <v>5091</v>
      </c>
      <c r="C108" s="27" t="s">
        <v>3733</v>
      </c>
      <c r="D108" s="27" t="s">
        <v>3734</v>
      </c>
      <c r="E108" s="27" t="s">
        <v>3521</v>
      </c>
      <c r="F108" s="27" t="s">
        <v>60</v>
      </c>
      <c r="G108" s="27"/>
      <c r="H108" s="27"/>
      <c r="I108" s="27" t="s">
        <v>37</v>
      </c>
      <c r="J108" s="28">
        <v>32</v>
      </c>
      <c r="K108" s="27" t="s">
        <v>52</v>
      </c>
      <c r="L108" s="27"/>
      <c r="M108" s="30"/>
      <c r="N108" s="25"/>
      <c r="P108" s="57"/>
    </row>
    <row r="109" spans="1:16" ht="16.5" customHeight="1" x14ac:dyDescent="0.25">
      <c r="A109" s="24">
        <v>102</v>
      </c>
      <c r="B109" s="27" t="s">
        <v>5091</v>
      </c>
      <c r="C109" s="27" t="s">
        <v>3737</v>
      </c>
      <c r="D109" s="27" t="s">
        <v>3738</v>
      </c>
      <c r="E109" s="27" t="s">
        <v>3731</v>
      </c>
      <c r="F109" s="27" t="s">
        <v>3732</v>
      </c>
      <c r="G109" s="27" t="s">
        <v>52</v>
      </c>
      <c r="H109" s="27"/>
      <c r="I109" s="27" t="s">
        <v>37</v>
      </c>
      <c r="J109" s="28">
        <v>4</v>
      </c>
      <c r="K109" s="27" t="s">
        <v>52</v>
      </c>
      <c r="L109" s="27"/>
      <c r="M109" s="30"/>
      <c r="N109" s="25"/>
      <c r="P109" s="57"/>
    </row>
    <row r="110" spans="1:16" ht="16.5" customHeight="1" x14ac:dyDescent="0.25">
      <c r="A110" s="24">
        <v>103</v>
      </c>
      <c r="B110" s="27" t="s">
        <v>5091</v>
      </c>
      <c r="C110" s="27" t="s">
        <v>3737</v>
      </c>
      <c r="D110" s="27" t="s">
        <v>3738</v>
      </c>
      <c r="E110" s="27" t="s">
        <v>472</v>
      </c>
      <c r="F110" s="27" t="s">
        <v>64</v>
      </c>
      <c r="G110" s="27" t="s">
        <v>52</v>
      </c>
      <c r="H110" s="27"/>
      <c r="I110" s="27" t="s">
        <v>37</v>
      </c>
      <c r="J110" s="28">
        <v>10</v>
      </c>
      <c r="K110" s="27" t="s">
        <v>52</v>
      </c>
      <c r="L110" s="27"/>
      <c r="M110" s="30"/>
      <c r="N110" s="25"/>
      <c r="P110" s="57"/>
    </row>
    <row r="111" spans="1:16" x14ac:dyDescent="0.25">
      <c r="A111" s="24">
        <v>104</v>
      </c>
      <c r="B111" s="27" t="s">
        <v>5091</v>
      </c>
      <c r="C111" s="27" t="s">
        <v>3737</v>
      </c>
      <c r="D111" s="27" t="s">
        <v>3738</v>
      </c>
      <c r="E111" s="27" t="s">
        <v>3270</v>
      </c>
      <c r="F111" s="27" t="s">
        <v>2475</v>
      </c>
      <c r="G111" s="27"/>
      <c r="H111" s="27"/>
      <c r="I111" s="27" t="s">
        <v>37</v>
      </c>
      <c r="J111" s="28">
        <v>8</v>
      </c>
      <c r="K111" s="27" t="s">
        <v>5347</v>
      </c>
      <c r="L111" s="29"/>
      <c r="M111" s="30"/>
      <c r="N111" s="25"/>
      <c r="P111" s="57"/>
    </row>
    <row r="112" spans="1:16" ht="16.5" customHeight="1" x14ac:dyDescent="0.25">
      <c r="A112" s="24">
        <v>105</v>
      </c>
      <c r="B112" s="27" t="s">
        <v>5091</v>
      </c>
      <c r="C112" s="27" t="s">
        <v>3737</v>
      </c>
      <c r="D112" s="27" t="s">
        <v>3738</v>
      </c>
      <c r="E112" s="27" t="s">
        <v>3516</v>
      </c>
      <c r="F112" s="27" t="s">
        <v>51</v>
      </c>
      <c r="G112" s="27"/>
      <c r="H112" s="27"/>
      <c r="I112" s="27" t="s">
        <v>37</v>
      </c>
      <c r="J112" s="28">
        <v>1</v>
      </c>
      <c r="K112" s="27" t="s">
        <v>52</v>
      </c>
      <c r="L112" s="29" t="s">
        <v>4131</v>
      </c>
      <c r="M112" s="30"/>
      <c r="N112" s="25"/>
      <c r="P112" s="57"/>
    </row>
    <row r="113" spans="1:16" ht="16.5" customHeight="1" x14ac:dyDescent="0.25">
      <c r="A113" s="24">
        <v>106</v>
      </c>
      <c r="B113" s="27" t="s">
        <v>5091</v>
      </c>
      <c r="C113" s="27" t="s">
        <v>3737</v>
      </c>
      <c r="D113" s="27" t="s">
        <v>3738</v>
      </c>
      <c r="E113" s="27" t="s">
        <v>3518</v>
      </c>
      <c r="F113" s="27" t="s">
        <v>54</v>
      </c>
      <c r="G113" s="27"/>
      <c r="H113" s="27"/>
      <c r="I113" s="27" t="s">
        <v>37</v>
      </c>
      <c r="J113" s="28">
        <v>14</v>
      </c>
      <c r="K113" s="27" t="s">
        <v>52</v>
      </c>
      <c r="L113" s="27"/>
      <c r="M113" s="30"/>
      <c r="N113" s="25"/>
      <c r="P113" s="57"/>
    </row>
    <row r="114" spans="1:16" ht="16.5" customHeight="1" x14ac:dyDescent="0.25">
      <c r="A114" s="24">
        <v>107</v>
      </c>
      <c r="B114" s="27" t="s">
        <v>5091</v>
      </c>
      <c r="C114" s="27" t="s">
        <v>3737</v>
      </c>
      <c r="D114" s="27" t="s">
        <v>3738</v>
      </c>
      <c r="E114" s="27" t="s">
        <v>3519</v>
      </c>
      <c r="F114" s="27" t="s">
        <v>56</v>
      </c>
      <c r="G114" s="27"/>
      <c r="H114" s="27"/>
      <c r="I114" s="27" t="s">
        <v>37</v>
      </c>
      <c r="J114" s="28">
        <v>32</v>
      </c>
      <c r="K114" s="27" t="s">
        <v>52</v>
      </c>
      <c r="L114" s="27"/>
      <c r="M114" s="30"/>
      <c r="N114" s="25"/>
      <c r="P114" s="57"/>
    </row>
    <row r="115" spans="1:16" ht="16.5" customHeight="1" x14ac:dyDescent="0.25">
      <c r="A115" s="24">
        <v>108</v>
      </c>
      <c r="B115" s="27" t="s">
        <v>5091</v>
      </c>
      <c r="C115" s="27" t="s">
        <v>3737</v>
      </c>
      <c r="D115" s="27" t="s">
        <v>3738</v>
      </c>
      <c r="E115" s="27" t="s">
        <v>3520</v>
      </c>
      <c r="F115" s="27" t="s">
        <v>58</v>
      </c>
      <c r="G115" s="27"/>
      <c r="H115" s="27"/>
      <c r="I115" s="27" t="s">
        <v>37</v>
      </c>
      <c r="J115" s="28">
        <v>14</v>
      </c>
      <c r="K115" s="27" t="s">
        <v>52</v>
      </c>
      <c r="L115" s="27"/>
      <c r="M115" s="30"/>
      <c r="N115" s="25"/>
      <c r="P115" s="57"/>
    </row>
    <row r="116" spans="1:16" ht="16.5" customHeight="1" x14ac:dyDescent="0.25">
      <c r="A116" s="24">
        <v>109</v>
      </c>
      <c r="B116" s="27" t="s">
        <v>5091</v>
      </c>
      <c r="C116" s="27" t="s">
        <v>3737</v>
      </c>
      <c r="D116" s="27" t="s">
        <v>3738</v>
      </c>
      <c r="E116" s="27" t="s">
        <v>3521</v>
      </c>
      <c r="F116" s="27" t="s">
        <v>60</v>
      </c>
      <c r="G116" s="27"/>
      <c r="H116" s="27"/>
      <c r="I116" s="27" t="s">
        <v>37</v>
      </c>
      <c r="J116" s="28">
        <v>32</v>
      </c>
      <c r="K116" s="27" t="s">
        <v>52</v>
      </c>
      <c r="L116" s="27"/>
      <c r="M116" s="30"/>
      <c r="N116" s="25"/>
      <c r="P116" s="57"/>
    </row>
    <row r="117" spans="1:16" ht="16.5" customHeight="1" x14ac:dyDescent="0.25">
      <c r="A117" s="24">
        <v>110</v>
      </c>
      <c r="B117" s="27" t="s">
        <v>5091</v>
      </c>
      <c r="C117" s="27" t="s">
        <v>3739</v>
      </c>
      <c r="D117" s="27" t="s">
        <v>1177</v>
      </c>
      <c r="E117" s="27" t="s">
        <v>3709</v>
      </c>
      <c r="F117" s="27" t="s">
        <v>64</v>
      </c>
      <c r="G117" s="27"/>
      <c r="H117" s="27"/>
      <c r="I117" s="27" t="s">
        <v>37</v>
      </c>
      <c r="J117" s="28">
        <v>10</v>
      </c>
      <c r="K117" s="27" t="s">
        <v>52</v>
      </c>
      <c r="L117" s="27"/>
      <c r="M117" s="30"/>
      <c r="N117" s="25"/>
      <c r="P117" s="57"/>
    </row>
    <row r="118" spans="1:16" ht="16.5" customHeight="1" x14ac:dyDescent="0.25">
      <c r="A118" s="24">
        <v>111</v>
      </c>
      <c r="B118" s="27" t="s">
        <v>5091</v>
      </c>
      <c r="C118" s="27" t="s">
        <v>3739</v>
      </c>
      <c r="D118" s="27" t="s">
        <v>1177</v>
      </c>
      <c r="E118" s="27" t="s">
        <v>3740</v>
      </c>
      <c r="F118" s="27" t="s">
        <v>1332</v>
      </c>
      <c r="G118" s="27"/>
      <c r="H118" s="27"/>
      <c r="I118" s="27" t="s">
        <v>37</v>
      </c>
      <c r="J118" s="28">
        <v>10</v>
      </c>
      <c r="K118" s="27" t="s">
        <v>52</v>
      </c>
      <c r="L118" s="27"/>
      <c r="M118" s="30"/>
      <c r="N118" s="25"/>
      <c r="P118" s="57"/>
    </row>
    <row r="119" spans="1:16" ht="16.5" customHeight="1" x14ac:dyDescent="0.25">
      <c r="A119" s="24">
        <v>112</v>
      </c>
      <c r="B119" s="27" t="s">
        <v>5091</v>
      </c>
      <c r="C119" s="27" t="s">
        <v>3739</v>
      </c>
      <c r="D119" s="27" t="s">
        <v>1177</v>
      </c>
      <c r="E119" s="27" t="s">
        <v>3629</v>
      </c>
      <c r="F119" s="27" t="s">
        <v>1171</v>
      </c>
      <c r="G119" s="27"/>
      <c r="H119" s="27"/>
      <c r="I119" s="27" t="s">
        <v>37</v>
      </c>
      <c r="J119" s="28">
        <v>10</v>
      </c>
      <c r="K119" s="27" t="s">
        <v>52</v>
      </c>
      <c r="L119" s="27"/>
      <c r="M119" s="30"/>
      <c r="N119" s="25"/>
      <c r="P119" s="57"/>
    </row>
    <row r="120" spans="1:16" ht="16.5" customHeight="1" x14ac:dyDescent="0.25">
      <c r="A120" s="24">
        <v>113</v>
      </c>
      <c r="B120" s="27" t="s">
        <v>5091</v>
      </c>
      <c r="C120" s="27" t="s">
        <v>3739</v>
      </c>
      <c r="D120" s="27" t="s">
        <v>1177</v>
      </c>
      <c r="E120" s="27" t="s">
        <v>3628</v>
      </c>
      <c r="F120" s="27" t="s">
        <v>1334</v>
      </c>
      <c r="G120" s="27"/>
      <c r="H120" s="27"/>
      <c r="I120" s="27" t="s">
        <v>37</v>
      </c>
      <c r="J120" s="28">
        <v>300</v>
      </c>
      <c r="K120" s="27" t="s">
        <v>5347</v>
      </c>
      <c r="L120" s="27"/>
      <c r="M120" s="30"/>
      <c r="N120" s="25"/>
      <c r="P120" s="57"/>
    </row>
    <row r="121" spans="1:16" ht="16.5" customHeight="1" x14ac:dyDescent="0.25">
      <c r="A121" s="24">
        <v>114</v>
      </c>
      <c r="B121" s="27" t="s">
        <v>5091</v>
      </c>
      <c r="C121" s="27" t="s">
        <v>3739</v>
      </c>
      <c r="D121" s="27" t="s">
        <v>1177</v>
      </c>
      <c r="E121" s="27" t="s">
        <v>3518</v>
      </c>
      <c r="F121" s="27" t="s">
        <v>54</v>
      </c>
      <c r="G121" s="27"/>
      <c r="H121" s="27"/>
      <c r="I121" s="27" t="s">
        <v>37</v>
      </c>
      <c r="J121" s="28">
        <v>14</v>
      </c>
      <c r="K121" s="27" t="s">
        <v>52</v>
      </c>
      <c r="L121" s="27"/>
      <c r="M121" s="30"/>
      <c r="N121" s="25"/>
      <c r="P121" s="57"/>
    </row>
    <row r="122" spans="1:16" ht="16.5" customHeight="1" x14ac:dyDescent="0.25">
      <c r="A122" s="24">
        <v>115</v>
      </c>
      <c r="B122" s="27" t="s">
        <v>5091</v>
      </c>
      <c r="C122" s="27" t="s">
        <v>3739</v>
      </c>
      <c r="D122" s="27" t="s">
        <v>1177</v>
      </c>
      <c r="E122" s="27" t="s">
        <v>3519</v>
      </c>
      <c r="F122" s="27" t="s">
        <v>56</v>
      </c>
      <c r="G122" s="27"/>
      <c r="H122" s="27"/>
      <c r="I122" s="27" t="s">
        <v>37</v>
      </c>
      <c r="J122" s="28">
        <v>32</v>
      </c>
      <c r="K122" s="27" t="s">
        <v>52</v>
      </c>
      <c r="L122" s="29"/>
      <c r="M122" s="30"/>
      <c r="N122" s="25"/>
      <c r="P122" s="57"/>
    </row>
    <row r="123" spans="1:16" ht="16.5" customHeight="1" x14ac:dyDescent="0.25">
      <c r="A123" s="24">
        <v>116</v>
      </c>
      <c r="B123" s="27" t="s">
        <v>5091</v>
      </c>
      <c r="C123" s="27" t="s">
        <v>3739</v>
      </c>
      <c r="D123" s="27" t="s">
        <v>1177</v>
      </c>
      <c r="E123" s="27" t="s">
        <v>3520</v>
      </c>
      <c r="F123" s="27" t="s">
        <v>58</v>
      </c>
      <c r="G123" s="27"/>
      <c r="H123" s="27"/>
      <c r="I123" s="27" t="s">
        <v>37</v>
      </c>
      <c r="J123" s="28">
        <v>14</v>
      </c>
      <c r="K123" s="27" t="s">
        <v>52</v>
      </c>
      <c r="L123" s="27"/>
      <c r="M123" s="30"/>
      <c r="N123" s="25"/>
      <c r="P123" s="57"/>
    </row>
    <row r="124" spans="1:16" ht="16.5" customHeight="1" x14ac:dyDescent="0.25">
      <c r="A124" s="24">
        <v>117</v>
      </c>
      <c r="B124" s="27" t="s">
        <v>5091</v>
      </c>
      <c r="C124" s="27" t="s">
        <v>3739</v>
      </c>
      <c r="D124" s="27" t="s">
        <v>1177</v>
      </c>
      <c r="E124" s="27" t="s">
        <v>3521</v>
      </c>
      <c r="F124" s="27" t="s">
        <v>60</v>
      </c>
      <c r="G124" s="27"/>
      <c r="H124" s="27"/>
      <c r="I124" s="27" t="s">
        <v>37</v>
      </c>
      <c r="J124" s="28">
        <v>32</v>
      </c>
      <c r="K124" s="27" t="s">
        <v>52</v>
      </c>
      <c r="L124" s="27"/>
      <c r="M124" s="30"/>
      <c r="N124" s="25"/>
      <c r="P124" s="57"/>
    </row>
    <row r="125" spans="1:16" ht="16.5" customHeight="1" x14ac:dyDescent="0.25">
      <c r="A125" s="24">
        <v>118</v>
      </c>
      <c r="B125" s="27" t="s">
        <v>5091</v>
      </c>
      <c r="C125" s="27" t="s">
        <v>3739</v>
      </c>
      <c r="D125" s="27" t="s">
        <v>1177</v>
      </c>
      <c r="E125" s="27" t="s">
        <v>50</v>
      </c>
      <c r="F125" s="27" t="s">
        <v>51</v>
      </c>
      <c r="G125" s="27"/>
      <c r="H125" s="27"/>
      <c r="I125" s="27" t="s">
        <v>37</v>
      </c>
      <c r="J125" s="28">
        <v>4</v>
      </c>
      <c r="K125" s="27" t="s">
        <v>52</v>
      </c>
      <c r="L125" s="27" t="s">
        <v>1276</v>
      </c>
      <c r="M125" s="30"/>
      <c r="N125" s="25"/>
      <c r="P125" s="57"/>
    </row>
    <row r="126" spans="1:16" ht="16.5" customHeight="1" x14ac:dyDescent="0.25">
      <c r="A126" s="24">
        <v>119</v>
      </c>
      <c r="B126" s="27" t="s">
        <v>5091</v>
      </c>
      <c r="C126" s="27" t="s">
        <v>3741</v>
      </c>
      <c r="D126" s="27" t="s">
        <v>1179</v>
      </c>
      <c r="E126" s="27" t="s">
        <v>3483</v>
      </c>
      <c r="F126" s="27" t="s">
        <v>1169</v>
      </c>
      <c r="G126" s="27"/>
      <c r="H126" s="27"/>
      <c r="I126" s="27" t="s">
        <v>37</v>
      </c>
      <c r="J126" s="28">
        <v>10</v>
      </c>
      <c r="K126" s="27" t="s">
        <v>52</v>
      </c>
      <c r="L126" s="27"/>
      <c r="M126" s="30"/>
      <c r="N126" s="25"/>
      <c r="P126" s="57"/>
    </row>
    <row r="127" spans="1:16" ht="16.5" customHeight="1" x14ac:dyDescent="0.25">
      <c r="A127" s="24">
        <v>120</v>
      </c>
      <c r="B127" s="27" t="s">
        <v>5091</v>
      </c>
      <c r="C127" s="27" t="s">
        <v>3741</v>
      </c>
      <c r="D127" s="27" t="s">
        <v>1179</v>
      </c>
      <c r="E127" s="27" t="s">
        <v>3740</v>
      </c>
      <c r="F127" s="27" t="s">
        <v>1332</v>
      </c>
      <c r="G127" s="27"/>
      <c r="H127" s="27"/>
      <c r="I127" s="27" t="s">
        <v>37</v>
      </c>
      <c r="J127" s="28">
        <v>10</v>
      </c>
      <c r="K127" s="27" t="s">
        <v>52</v>
      </c>
      <c r="L127" s="27"/>
      <c r="M127" s="30"/>
      <c r="N127" s="25"/>
      <c r="P127" s="57"/>
    </row>
    <row r="128" spans="1:16" ht="16.5" customHeight="1" x14ac:dyDescent="0.25">
      <c r="A128" s="24">
        <v>121</v>
      </c>
      <c r="B128" s="27" t="s">
        <v>5091</v>
      </c>
      <c r="C128" s="27" t="s">
        <v>3741</v>
      </c>
      <c r="D128" s="27" t="s">
        <v>1179</v>
      </c>
      <c r="E128" s="27" t="s">
        <v>3629</v>
      </c>
      <c r="F128" s="27" t="s">
        <v>1171</v>
      </c>
      <c r="G128" s="27"/>
      <c r="H128" s="27"/>
      <c r="I128" s="27" t="s">
        <v>37</v>
      </c>
      <c r="J128" s="28">
        <v>10</v>
      </c>
      <c r="K128" s="27" t="s">
        <v>52</v>
      </c>
      <c r="L128" s="27"/>
      <c r="M128" s="30"/>
      <c r="N128" s="25"/>
      <c r="P128" s="57"/>
    </row>
    <row r="129" spans="1:16" ht="16.5" customHeight="1" x14ac:dyDescent="0.25">
      <c r="A129" s="24">
        <v>122</v>
      </c>
      <c r="B129" s="27" t="s">
        <v>5091</v>
      </c>
      <c r="C129" s="27" t="s">
        <v>3741</v>
      </c>
      <c r="D129" s="27" t="s">
        <v>1179</v>
      </c>
      <c r="E129" s="27" t="s">
        <v>3628</v>
      </c>
      <c r="F129" s="27" t="s">
        <v>1334</v>
      </c>
      <c r="G129" s="27"/>
      <c r="H129" s="27"/>
      <c r="I129" s="27" t="s">
        <v>37</v>
      </c>
      <c r="J129" s="28">
        <v>300</v>
      </c>
      <c r="K129" s="27" t="s">
        <v>5347</v>
      </c>
      <c r="L129" s="27"/>
      <c r="M129" s="30"/>
      <c r="N129" s="25"/>
      <c r="P129" s="57"/>
    </row>
    <row r="130" spans="1:16" ht="16.5" customHeight="1" x14ac:dyDescent="0.25">
      <c r="A130" s="24">
        <v>123</v>
      </c>
      <c r="B130" s="27" t="s">
        <v>5091</v>
      </c>
      <c r="C130" s="27" t="s">
        <v>3741</v>
      </c>
      <c r="D130" s="27" t="s">
        <v>1179</v>
      </c>
      <c r="E130" s="27" t="s">
        <v>3518</v>
      </c>
      <c r="F130" s="27" t="s">
        <v>54</v>
      </c>
      <c r="G130" s="27"/>
      <c r="H130" s="27"/>
      <c r="I130" s="27" t="s">
        <v>37</v>
      </c>
      <c r="J130" s="28">
        <v>14</v>
      </c>
      <c r="K130" s="27" t="s">
        <v>52</v>
      </c>
      <c r="L130" s="29"/>
      <c r="M130" s="30"/>
      <c r="N130" s="25"/>
      <c r="P130" s="57"/>
    </row>
    <row r="131" spans="1:16" ht="16.5" customHeight="1" x14ac:dyDescent="0.25">
      <c r="A131" s="24">
        <v>124</v>
      </c>
      <c r="B131" s="27" t="s">
        <v>5091</v>
      </c>
      <c r="C131" s="27" t="s">
        <v>3741</v>
      </c>
      <c r="D131" s="27" t="s">
        <v>1179</v>
      </c>
      <c r="E131" s="27" t="s">
        <v>3519</v>
      </c>
      <c r="F131" s="27" t="s">
        <v>56</v>
      </c>
      <c r="G131" s="27"/>
      <c r="H131" s="27"/>
      <c r="I131" s="27" t="s">
        <v>37</v>
      </c>
      <c r="J131" s="28">
        <v>32</v>
      </c>
      <c r="K131" s="27" t="s">
        <v>52</v>
      </c>
      <c r="L131" s="29"/>
      <c r="M131" s="30"/>
      <c r="N131" s="25"/>
      <c r="P131" s="57"/>
    </row>
    <row r="132" spans="1:16" ht="16.5" customHeight="1" x14ac:dyDescent="0.25">
      <c r="A132" s="24">
        <v>125</v>
      </c>
      <c r="B132" s="27" t="s">
        <v>5091</v>
      </c>
      <c r="C132" s="27" t="s">
        <v>3741</v>
      </c>
      <c r="D132" s="27" t="s">
        <v>1179</v>
      </c>
      <c r="E132" s="27" t="s">
        <v>3520</v>
      </c>
      <c r="F132" s="27" t="s">
        <v>58</v>
      </c>
      <c r="G132" s="27"/>
      <c r="H132" s="27"/>
      <c r="I132" s="27" t="s">
        <v>37</v>
      </c>
      <c r="J132" s="28">
        <v>14</v>
      </c>
      <c r="K132" s="27" t="s">
        <v>52</v>
      </c>
      <c r="L132" s="27"/>
      <c r="M132" s="30"/>
      <c r="N132" s="25"/>
      <c r="P132" s="57"/>
    </row>
    <row r="133" spans="1:16" ht="16.5" customHeight="1" x14ac:dyDescent="0.25">
      <c r="A133" s="24">
        <v>126</v>
      </c>
      <c r="B133" s="27" t="s">
        <v>5091</v>
      </c>
      <c r="C133" s="27" t="s">
        <v>3741</v>
      </c>
      <c r="D133" s="27" t="s">
        <v>1179</v>
      </c>
      <c r="E133" s="27" t="s">
        <v>3521</v>
      </c>
      <c r="F133" s="27" t="s">
        <v>60</v>
      </c>
      <c r="G133" s="27"/>
      <c r="H133" s="27"/>
      <c r="I133" s="27" t="s">
        <v>37</v>
      </c>
      <c r="J133" s="28">
        <v>32</v>
      </c>
      <c r="K133" s="27" t="s">
        <v>52</v>
      </c>
      <c r="L133" s="27"/>
      <c r="M133" s="30"/>
      <c r="N133" s="25"/>
      <c r="P133" s="57"/>
    </row>
    <row r="134" spans="1:16" ht="16.5" customHeight="1" x14ac:dyDescent="0.25">
      <c r="A134" s="24">
        <v>127</v>
      </c>
      <c r="B134" s="27" t="s">
        <v>5091</v>
      </c>
      <c r="C134" s="27" t="s">
        <v>3742</v>
      </c>
      <c r="D134" s="27" t="s">
        <v>1181</v>
      </c>
      <c r="E134" s="27" t="s">
        <v>3483</v>
      </c>
      <c r="F134" s="27" t="s">
        <v>1169</v>
      </c>
      <c r="G134" s="27"/>
      <c r="H134" s="27"/>
      <c r="I134" s="27" t="s">
        <v>37</v>
      </c>
      <c r="J134" s="28">
        <v>10</v>
      </c>
      <c r="K134" s="27" t="s">
        <v>52</v>
      </c>
      <c r="L134" s="27"/>
      <c r="M134" s="30"/>
      <c r="N134" s="25"/>
      <c r="P134" s="57"/>
    </row>
    <row r="135" spans="1:16" ht="16.5" customHeight="1" x14ac:dyDescent="0.25">
      <c r="A135" s="24">
        <v>128</v>
      </c>
      <c r="B135" s="27" t="s">
        <v>5091</v>
      </c>
      <c r="C135" s="27" t="s">
        <v>3742</v>
      </c>
      <c r="D135" s="27" t="s">
        <v>1181</v>
      </c>
      <c r="E135" s="27" t="s">
        <v>3629</v>
      </c>
      <c r="F135" s="27" t="s">
        <v>1171</v>
      </c>
      <c r="G135" s="27"/>
      <c r="H135" s="27"/>
      <c r="I135" s="27" t="s">
        <v>37</v>
      </c>
      <c r="J135" s="28">
        <v>10</v>
      </c>
      <c r="K135" s="27" t="s">
        <v>52</v>
      </c>
      <c r="L135" s="27"/>
      <c r="M135" s="30"/>
      <c r="N135" s="25"/>
      <c r="P135" s="57"/>
    </row>
    <row r="136" spans="1:16" ht="16.5" customHeight="1" x14ac:dyDescent="0.25">
      <c r="A136" s="24">
        <v>129</v>
      </c>
      <c r="B136" s="27" t="s">
        <v>5091</v>
      </c>
      <c r="C136" s="27" t="s">
        <v>3742</v>
      </c>
      <c r="D136" s="27" t="s">
        <v>1181</v>
      </c>
      <c r="E136" s="27" t="s">
        <v>3628</v>
      </c>
      <c r="F136" s="27" t="s">
        <v>1334</v>
      </c>
      <c r="G136" s="27"/>
      <c r="H136" s="27"/>
      <c r="I136" s="27" t="s">
        <v>37</v>
      </c>
      <c r="J136" s="28">
        <v>300</v>
      </c>
      <c r="K136" s="27" t="s">
        <v>5347</v>
      </c>
      <c r="L136" s="27"/>
      <c r="M136" s="30"/>
      <c r="N136" s="25"/>
      <c r="P136" s="57"/>
    </row>
    <row r="137" spans="1:16" ht="16.5" customHeight="1" x14ac:dyDescent="0.25">
      <c r="A137" s="24">
        <v>130</v>
      </c>
      <c r="B137" s="27" t="s">
        <v>5091</v>
      </c>
      <c r="C137" s="27" t="s">
        <v>3742</v>
      </c>
      <c r="D137" s="27" t="s">
        <v>1181</v>
      </c>
      <c r="E137" s="27" t="s">
        <v>3518</v>
      </c>
      <c r="F137" s="27" t="s">
        <v>54</v>
      </c>
      <c r="G137" s="27"/>
      <c r="H137" s="27"/>
      <c r="I137" s="27" t="s">
        <v>37</v>
      </c>
      <c r="J137" s="28">
        <v>14</v>
      </c>
      <c r="K137" s="27" t="s">
        <v>52</v>
      </c>
      <c r="L137" s="27"/>
      <c r="M137" s="30"/>
      <c r="N137" s="25"/>
      <c r="P137" s="57"/>
    </row>
    <row r="138" spans="1:16" ht="16.5" customHeight="1" x14ac:dyDescent="0.25">
      <c r="A138" s="24">
        <v>131</v>
      </c>
      <c r="B138" s="27" t="s">
        <v>5091</v>
      </c>
      <c r="C138" s="27" t="s">
        <v>3742</v>
      </c>
      <c r="D138" s="27" t="s">
        <v>1181</v>
      </c>
      <c r="E138" s="27" t="s">
        <v>3519</v>
      </c>
      <c r="F138" s="27" t="s">
        <v>56</v>
      </c>
      <c r="G138" s="27"/>
      <c r="H138" s="27"/>
      <c r="I138" s="27" t="s">
        <v>37</v>
      </c>
      <c r="J138" s="28">
        <v>32</v>
      </c>
      <c r="K138" s="27" t="s">
        <v>52</v>
      </c>
      <c r="L138" s="27"/>
      <c r="M138" s="30"/>
      <c r="N138" s="25"/>
      <c r="P138" s="57"/>
    </row>
    <row r="139" spans="1:16" ht="16.5" customHeight="1" x14ac:dyDescent="0.25">
      <c r="A139" s="24">
        <v>132</v>
      </c>
      <c r="B139" s="27" t="s">
        <v>5091</v>
      </c>
      <c r="C139" s="27" t="s">
        <v>3742</v>
      </c>
      <c r="D139" s="27" t="s">
        <v>1181</v>
      </c>
      <c r="E139" s="27" t="s">
        <v>3743</v>
      </c>
      <c r="F139" s="27" t="s">
        <v>1286</v>
      </c>
      <c r="G139" s="27"/>
      <c r="H139" s="27"/>
      <c r="I139" s="27" t="s">
        <v>37</v>
      </c>
      <c r="J139" s="28">
        <v>10</v>
      </c>
      <c r="K139" s="27" t="s">
        <v>5347</v>
      </c>
      <c r="L139" s="27"/>
      <c r="M139" s="30"/>
      <c r="N139" s="25"/>
      <c r="P139" s="57"/>
    </row>
    <row r="140" spans="1:16" ht="16.5" customHeight="1" x14ac:dyDescent="0.25">
      <c r="A140" s="24">
        <v>133</v>
      </c>
      <c r="B140" s="27" t="s">
        <v>5091</v>
      </c>
      <c r="C140" s="27" t="s">
        <v>3744</v>
      </c>
      <c r="D140" s="27" t="s">
        <v>263</v>
      </c>
      <c r="E140" s="27" t="s">
        <v>3709</v>
      </c>
      <c r="F140" s="27" t="s">
        <v>64</v>
      </c>
      <c r="G140" s="27"/>
      <c r="H140" s="27"/>
      <c r="I140" s="27" t="s">
        <v>37</v>
      </c>
      <c r="J140" s="28">
        <v>10</v>
      </c>
      <c r="K140" s="27" t="s">
        <v>52</v>
      </c>
      <c r="L140" s="27"/>
      <c r="M140" s="30"/>
      <c r="N140" s="25"/>
      <c r="P140" s="57"/>
    </row>
    <row r="141" spans="1:16" ht="16.5" customHeight="1" x14ac:dyDescent="0.25">
      <c r="A141" s="24">
        <v>134</v>
      </c>
      <c r="B141" s="27" t="s">
        <v>5091</v>
      </c>
      <c r="C141" s="27" t="s">
        <v>3744</v>
      </c>
      <c r="D141" s="27" t="s">
        <v>263</v>
      </c>
      <c r="E141" s="27" t="s">
        <v>3747</v>
      </c>
      <c r="F141" s="27" t="s">
        <v>1558</v>
      </c>
      <c r="G141" s="27"/>
      <c r="H141" s="27"/>
      <c r="I141" s="27" t="s">
        <v>37</v>
      </c>
      <c r="J141" s="28">
        <v>8</v>
      </c>
      <c r="K141" s="27" t="s">
        <v>52</v>
      </c>
      <c r="L141" s="27"/>
      <c r="M141" s="30"/>
      <c r="N141" s="25"/>
      <c r="P141" s="57"/>
    </row>
    <row r="142" spans="1:16" ht="16.5" customHeight="1" x14ac:dyDescent="0.25">
      <c r="A142" s="24">
        <v>135</v>
      </c>
      <c r="B142" s="27" t="s">
        <v>5091</v>
      </c>
      <c r="C142" s="27" t="s">
        <v>3744</v>
      </c>
      <c r="D142" s="27" t="s">
        <v>263</v>
      </c>
      <c r="E142" s="27" t="s">
        <v>3679</v>
      </c>
      <c r="F142" s="27" t="s">
        <v>1475</v>
      </c>
      <c r="G142" s="27"/>
      <c r="H142" s="27"/>
      <c r="I142" s="27" t="s">
        <v>37</v>
      </c>
      <c r="J142" s="28">
        <v>20</v>
      </c>
      <c r="K142" s="27" t="s">
        <v>52</v>
      </c>
      <c r="L142" s="27"/>
      <c r="M142" s="30"/>
      <c r="N142" s="25"/>
      <c r="P142" s="57"/>
    </row>
    <row r="143" spans="1:16" ht="16.5" customHeight="1" x14ac:dyDescent="0.25">
      <c r="A143" s="24">
        <v>136</v>
      </c>
      <c r="B143" s="27" t="s">
        <v>5091</v>
      </c>
      <c r="C143" s="27" t="s">
        <v>3744</v>
      </c>
      <c r="D143" s="27" t="s">
        <v>263</v>
      </c>
      <c r="E143" s="27" t="s">
        <v>3746</v>
      </c>
      <c r="F143" s="27" t="s">
        <v>1560</v>
      </c>
      <c r="G143" s="27"/>
      <c r="H143" s="27"/>
      <c r="I143" s="27" t="s">
        <v>110</v>
      </c>
      <c r="J143" s="28">
        <v>22</v>
      </c>
      <c r="K143" s="27" t="s">
        <v>52</v>
      </c>
      <c r="L143" s="27"/>
      <c r="M143" s="30"/>
      <c r="N143" s="25"/>
      <c r="P143" s="57"/>
    </row>
    <row r="144" spans="1:16" ht="16.5" customHeight="1" x14ac:dyDescent="0.25">
      <c r="A144" s="24">
        <v>137</v>
      </c>
      <c r="B144" s="27" t="s">
        <v>5091</v>
      </c>
      <c r="C144" s="27" t="s">
        <v>3744</v>
      </c>
      <c r="D144" s="27" t="s">
        <v>263</v>
      </c>
      <c r="E144" s="27" t="s">
        <v>3749</v>
      </c>
      <c r="F144" s="27" t="s">
        <v>1489</v>
      </c>
      <c r="G144" s="27"/>
      <c r="H144" s="27"/>
      <c r="I144" s="27" t="s">
        <v>37</v>
      </c>
      <c r="J144" s="28">
        <v>12</v>
      </c>
      <c r="K144" s="27" t="s">
        <v>5347</v>
      </c>
      <c r="L144" s="27"/>
      <c r="M144" s="30"/>
      <c r="N144" s="25"/>
      <c r="P144" s="57"/>
    </row>
    <row r="145" spans="1:16" ht="16.5" customHeight="1" x14ac:dyDescent="0.25">
      <c r="A145" s="24">
        <v>138</v>
      </c>
      <c r="B145" s="27" t="s">
        <v>5091</v>
      </c>
      <c r="C145" s="27" t="s">
        <v>3744</v>
      </c>
      <c r="D145" s="27" t="s">
        <v>263</v>
      </c>
      <c r="E145" s="27" t="s">
        <v>3748</v>
      </c>
      <c r="F145" s="27" t="s">
        <v>1562</v>
      </c>
      <c r="G145" s="27"/>
      <c r="H145" s="27"/>
      <c r="I145" s="27" t="s">
        <v>37</v>
      </c>
      <c r="J145" s="28">
        <v>14</v>
      </c>
      <c r="K145" s="27" t="s">
        <v>5347</v>
      </c>
      <c r="L145" s="29"/>
      <c r="M145" s="30"/>
      <c r="N145" s="25"/>
      <c r="P145" s="57"/>
    </row>
    <row r="146" spans="1:16" ht="16.5" customHeight="1" x14ac:dyDescent="0.25">
      <c r="A146" s="24">
        <v>139</v>
      </c>
      <c r="B146" s="27" t="s">
        <v>5091</v>
      </c>
      <c r="C146" s="27" t="s">
        <v>3744</v>
      </c>
      <c r="D146" s="27" t="s">
        <v>263</v>
      </c>
      <c r="E146" s="27" t="s">
        <v>3751</v>
      </c>
      <c r="F146" s="27" t="s">
        <v>1491</v>
      </c>
      <c r="G146" s="27"/>
      <c r="H146" s="27"/>
      <c r="I146" s="27" t="s">
        <v>37</v>
      </c>
      <c r="J146" s="28">
        <v>12</v>
      </c>
      <c r="K146" s="27" t="s">
        <v>5347</v>
      </c>
      <c r="L146" s="27"/>
      <c r="M146" s="30"/>
      <c r="N146" s="25"/>
      <c r="P146" s="57"/>
    </row>
    <row r="147" spans="1:16" ht="16.5" customHeight="1" x14ac:dyDescent="0.25">
      <c r="A147" s="24">
        <v>140</v>
      </c>
      <c r="B147" s="27" t="s">
        <v>5091</v>
      </c>
      <c r="C147" s="27" t="s">
        <v>3744</v>
      </c>
      <c r="D147" s="27" t="s">
        <v>263</v>
      </c>
      <c r="E147" s="27" t="s">
        <v>3750</v>
      </c>
      <c r="F147" s="27" t="s">
        <v>1564</v>
      </c>
      <c r="G147" s="27"/>
      <c r="H147" s="27"/>
      <c r="I147" s="27" t="s">
        <v>37</v>
      </c>
      <c r="J147" s="28">
        <v>14</v>
      </c>
      <c r="K147" s="27" t="s">
        <v>5347</v>
      </c>
      <c r="L147" s="27"/>
      <c r="M147" s="30"/>
      <c r="N147" s="25"/>
      <c r="P147" s="57"/>
    </row>
    <row r="148" spans="1:16" ht="16.5" customHeight="1" x14ac:dyDescent="0.25">
      <c r="A148" s="24">
        <v>141</v>
      </c>
      <c r="B148" s="27" t="s">
        <v>5091</v>
      </c>
      <c r="C148" s="27" t="s">
        <v>3744</v>
      </c>
      <c r="D148" s="27" t="s">
        <v>263</v>
      </c>
      <c r="E148" s="27" t="s">
        <v>3745</v>
      </c>
      <c r="F148" s="27" t="s">
        <v>1566</v>
      </c>
      <c r="G148" s="27"/>
      <c r="H148" s="27"/>
      <c r="I148" s="27" t="s">
        <v>110</v>
      </c>
      <c r="J148" s="28">
        <v>22</v>
      </c>
      <c r="K148" s="27" t="s">
        <v>52</v>
      </c>
      <c r="L148" s="27">
        <v>0</v>
      </c>
      <c r="M148" s="30"/>
      <c r="N148" s="25"/>
      <c r="P148" s="57"/>
    </row>
    <row r="149" spans="1:16" ht="16.5" customHeight="1" x14ac:dyDescent="0.25">
      <c r="A149" s="24">
        <v>142</v>
      </c>
      <c r="B149" s="27" t="s">
        <v>5091</v>
      </c>
      <c r="C149" s="27" t="s">
        <v>3744</v>
      </c>
      <c r="D149" s="27" t="s">
        <v>263</v>
      </c>
      <c r="E149" s="27" t="s">
        <v>3518</v>
      </c>
      <c r="F149" s="27" t="s">
        <v>54</v>
      </c>
      <c r="G149" s="27"/>
      <c r="H149" s="27"/>
      <c r="I149" s="27" t="s">
        <v>37</v>
      </c>
      <c r="J149" s="28">
        <v>14</v>
      </c>
      <c r="K149" s="27" t="s">
        <v>52</v>
      </c>
      <c r="L149" s="27"/>
      <c r="M149" s="30"/>
      <c r="N149" s="25"/>
      <c r="P149" s="57"/>
    </row>
    <row r="150" spans="1:16" ht="16.5" customHeight="1" x14ac:dyDescent="0.25">
      <c r="A150" s="24">
        <v>143</v>
      </c>
      <c r="B150" s="27" t="s">
        <v>5091</v>
      </c>
      <c r="C150" s="27" t="s">
        <v>3744</v>
      </c>
      <c r="D150" s="27" t="s">
        <v>263</v>
      </c>
      <c r="E150" s="27" t="s">
        <v>3519</v>
      </c>
      <c r="F150" s="27" t="s">
        <v>56</v>
      </c>
      <c r="G150" s="27"/>
      <c r="H150" s="27"/>
      <c r="I150" s="27" t="s">
        <v>37</v>
      </c>
      <c r="J150" s="28">
        <v>32</v>
      </c>
      <c r="K150" s="27" t="s">
        <v>52</v>
      </c>
      <c r="L150" s="27"/>
      <c r="M150" s="30"/>
      <c r="N150" s="25"/>
      <c r="P150" s="57"/>
    </row>
    <row r="151" spans="1:16" ht="16.5" customHeight="1" x14ac:dyDescent="0.25">
      <c r="A151" s="24">
        <v>144</v>
      </c>
      <c r="B151" s="27" t="s">
        <v>5091</v>
      </c>
      <c r="C151" s="27" t="s">
        <v>3744</v>
      </c>
      <c r="D151" s="27" t="s">
        <v>263</v>
      </c>
      <c r="E151" s="27" t="s">
        <v>3520</v>
      </c>
      <c r="F151" s="27" t="s">
        <v>58</v>
      </c>
      <c r="G151" s="27"/>
      <c r="H151" s="27"/>
      <c r="I151" s="27" t="s">
        <v>37</v>
      </c>
      <c r="J151" s="28">
        <v>14</v>
      </c>
      <c r="K151" s="27" t="s">
        <v>52</v>
      </c>
      <c r="L151" s="27"/>
      <c r="M151" s="30"/>
      <c r="N151" s="25"/>
      <c r="P151" s="57"/>
    </row>
    <row r="152" spans="1:16" ht="16.5" customHeight="1" x14ac:dyDescent="0.25">
      <c r="A152" s="24">
        <v>145</v>
      </c>
      <c r="B152" s="27" t="s">
        <v>5091</v>
      </c>
      <c r="C152" s="27" t="s">
        <v>3744</v>
      </c>
      <c r="D152" s="27" t="s">
        <v>263</v>
      </c>
      <c r="E152" s="27" t="s">
        <v>3521</v>
      </c>
      <c r="F152" s="27" t="s">
        <v>60</v>
      </c>
      <c r="G152" s="27"/>
      <c r="H152" s="27"/>
      <c r="I152" s="27" t="s">
        <v>37</v>
      </c>
      <c r="J152" s="28">
        <v>32</v>
      </c>
      <c r="K152" s="27" t="s">
        <v>52</v>
      </c>
      <c r="L152" s="27"/>
      <c r="M152" s="30"/>
      <c r="N152" s="25"/>
      <c r="P152" s="57"/>
    </row>
    <row r="153" spans="1:16" ht="16.5" customHeight="1" x14ac:dyDescent="0.25">
      <c r="A153" s="24">
        <v>146</v>
      </c>
      <c r="B153" s="27" t="s">
        <v>5091</v>
      </c>
      <c r="C153" s="27" t="s">
        <v>3752</v>
      </c>
      <c r="D153" s="27" t="s">
        <v>241</v>
      </c>
      <c r="E153" s="27" t="s">
        <v>3755</v>
      </c>
      <c r="F153" s="27" t="s">
        <v>1322</v>
      </c>
      <c r="G153" s="27"/>
      <c r="H153" s="27"/>
      <c r="I153" s="27" t="s">
        <v>37</v>
      </c>
      <c r="J153" s="28">
        <v>3</v>
      </c>
      <c r="K153" s="27" t="s">
        <v>52</v>
      </c>
      <c r="L153" s="29"/>
      <c r="M153" s="30"/>
      <c r="N153" s="25"/>
      <c r="P153" s="57"/>
    </row>
    <row r="154" spans="1:16" ht="16.5" customHeight="1" x14ac:dyDescent="0.25">
      <c r="A154" s="24">
        <v>147</v>
      </c>
      <c r="B154" s="27" t="s">
        <v>5091</v>
      </c>
      <c r="C154" s="27" t="s">
        <v>3752</v>
      </c>
      <c r="D154" s="27" t="s">
        <v>241</v>
      </c>
      <c r="E154" s="27" t="s">
        <v>3756</v>
      </c>
      <c r="F154" s="27" t="s">
        <v>1324</v>
      </c>
      <c r="G154" s="27"/>
      <c r="H154" s="27"/>
      <c r="I154" s="27" t="s">
        <v>37</v>
      </c>
      <c r="J154" s="28">
        <v>300</v>
      </c>
      <c r="K154" s="27" t="s">
        <v>52</v>
      </c>
      <c r="L154" s="29"/>
      <c r="M154" s="30"/>
      <c r="N154" s="25"/>
      <c r="P154" s="57"/>
    </row>
    <row r="155" spans="1:16" ht="16.5" customHeight="1" x14ac:dyDescent="0.25">
      <c r="A155" s="24">
        <v>148</v>
      </c>
      <c r="B155" s="27" t="s">
        <v>5091</v>
      </c>
      <c r="C155" s="27" t="s">
        <v>3752</v>
      </c>
      <c r="D155" s="27" t="s">
        <v>241</v>
      </c>
      <c r="E155" s="27" t="s">
        <v>3754</v>
      </c>
      <c r="F155" s="27" t="s">
        <v>1326</v>
      </c>
      <c r="G155" s="27"/>
      <c r="H155" s="27"/>
      <c r="I155" s="27" t="s">
        <v>37</v>
      </c>
      <c r="J155" s="28">
        <v>300</v>
      </c>
      <c r="K155" s="27" t="s">
        <v>5347</v>
      </c>
      <c r="L155" s="27"/>
      <c r="M155" s="30"/>
      <c r="N155" s="25"/>
      <c r="P155" s="57"/>
    </row>
    <row r="156" spans="1:16" ht="16.5" customHeight="1" x14ac:dyDescent="0.25">
      <c r="A156" s="24">
        <v>149</v>
      </c>
      <c r="B156" s="27" t="s">
        <v>5091</v>
      </c>
      <c r="C156" s="27" t="s">
        <v>3752</v>
      </c>
      <c r="D156" s="27" t="s">
        <v>241</v>
      </c>
      <c r="E156" s="27" t="s">
        <v>3757</v>
      </c>
      <c r="F156" s="27" t="s">
        <v>1328</v>
      </c>
      <c r="G156" s="27"/>
      <c r="H156" s="27"/>
      <c r="I156" s="27" t="s">
        <v>37</v>
      </c>
      <c r="J156" s="28">
        <v>300</v>
      </c>
      <c r="K156" s="27" t="s">
        <v>5347</v>
      </c>
      <c r="L156" s="27"/>
      <c r="M156" s="30"/>
      <c r="N156" s="25"/>
      <c r="P156" s="57"/>
    </row>
    <row r="157" spans="1:16" ht="16.5" customHeight="1" x14ac:dyDescent="0.25">
      <c r="A157" s="24">
        <v>150</v>
      </c>
      <c r="B157" s="27" t="s">
        <v>5091</v>
      </c>
      <c r="C157" s="27" t="s">
        <v>3752</v>
      </c>
      <c r="D157" s="27" t="s">
        <v>241</v>
      </c>
      <c r="E157" s="27" t="s">
        <v>3753</v>
      </c>
      <c r="F157" s="27" t="s">
        <v>1330</v>
      </c>
      <c r="G157" s="27"/>
      <c r="H157" s="27"/>
      <c r="I157" s="27" t="s">
        <v>37</v>
      </c>
      <c r="J157" s="28">
        <v>10</v>
      </c>
      <c r="K157" s="27" t="s">
        <v>52</v>
      </c>
      <c r="L157" s="27"/>
      <c r="M157" s="30"/>
      <c r="N157" s="25"/>
      <c r="P157" s="57"/>
    </row>
    <row r="158" spans="1:16" ht="16.5" customHeight="1" x14ac:dyDescent="0.25">
      <c r="A158" s="24">
        <v>151</v>
      </c>
      <c r="B158" s="27" t="s">
        <v>5091</v>
      </c>
      <c r="C158" s="27" t="s">
        <v>3752</v>
      </c>
      <c r="D158" s="27" t="s">
        <v>241</v>
      </c>
      <c r="E158" s="27" t="s">
        <v>3516</v>
      </c>
      <c r="F158" s="27" t="s">
        <v>51</v>
      </c>
      <c r="G158" s="27"/>
      <c r="H158" s="27"/>
      <c r="I158" s="27" t="s">
        <v>37</v>
      </c>
      <c r="J158" s="28">
        <v>1</v>
      </c>
      <c r="K158" s="27" t="s">
        <v>52</v>
      </c>
      <c r="L158" s="27" t="s">
        <v>1276</v>
      </c>
      <c r="M158" s="30"/>
      <c r="N158" s="25"/>
      <c r="P158" s="57"/>
    </row>
    <row r="159" spans="1:16" ht="16.5" customHeight="1" x14ac:dyDescent="0.25">
      <c r="A159" s="24">
        <v>152</v>
      </c>
      <c r="B159" s="27" t="s">
        <v>5091</v>
      </c>
      <c r="C159" s="27" t="s">
        <v>3752</v>
      </c>
      <c r="D159" s="27" t="s">
        <v>241</v>
      </c>
      <c r="E159" s="27" t="s">
        <v>3517</v>
      </c>
      <c r="F159" s="27" t="s">
        <v>62</v>
      </c>
      <c r="G159" s="27"/>
      <c r="H159" s="27"/>
      <c r="I159" s="27" t="s">
        <v>37</v>
      </c>
      <c r="J159" s="28">
        <v>2000</v>
      </c>
      <c r="K159" s="27" t="s">
        <v>5347</v>
      </c>
      <c r="L159" s="27"/>
      <c r="M159" s="30"/>
      <c r="N159" s="25"/>
      <c r="P159" s="57"/>
    </row>
    <row r="160" spans="1:16" ht="16.5" customHeight="1" x14ac:dyDescent="0.25">
      <c r="A160" s="24">
        <v>153</v>
      </c>
      <c r="B160" s="27" t="s">
        <v>5091</v>
      </c>
      <c r="C160" s="27" t="s">
        <v>3752</v>
      </c>
      <c r="D160" s="27" t="s">
        <v>241</v>
      </c>
      <c r="E160" s="27" t="s">
        <v>3518</v>
      </c>
      <c r="F160" s="27" t="s">
        <v>54</v>
      </c>
      <c r="G160" s="27"/>
      <c r="H160" s="27"/>
      <c r="I160" s="27" t="s">
        <v>37</v>
      </c>
      <c r="J160" s="28">
        <v>14</v>
      </c>
      <c r="K160" s="27" t="s">
        <v>52</v>
      </c>
      <c r="L160" s="27"/>
      <c r="M160" s="30"/>
      <c r="N160" s="25"/>
      <c r="P160" s="57"/>
    </row>
    <row r="161" spans="1:16" ht="16.5" customHeight="1" x14ac:dyDescent="0.25">
      <c r="A161" s="24">
        <v>154</v>
      </c>
      <c r="B161" s="27" t="s">
        <v>5091</v>
      </c>
      <c r="C161" s="27" t="s">
        <v>3752</v>
      </c>
      <c r="D161" s="27" t="s">
        <v>241</v>
      </c>
      <c r="E161" s="27" t="s">
        <v>3519</v>
      </c>
      <c r="F161" s="27" t="s">
        <v>56</v>
      </c>
      <c r="G161" s="27"/>
      <c r="H161" s="27"/>
      <c r="I161" s="27" t="s">
        <v>37</v>
      </c>
      <c r="J161" s="28">
        <v>32</v>
      </c>
      <c r="K161" s="27" t="s">
        <v>52</v>
      </c>
      <c r="L161" s="27"/>
      <c r="M161" s="30"/>
      <c r="N161" s="25"/>
      <c r="P161" s="57"/>
    </row>
    <row r="162" spans="1:16" ht="16.5" customHeight="1" x14ac:dyDescent="0.25">
      <c r="A162" s="24">
        <v>155</v>
      </c>
      <c r="B162" s="27" t="s">
        <v>5091</v>
      </c>
      <c r="C162" s="27" t="s">
        <v>3752</v>
      </c>
      <c r="D162" s="27" t="s">
        <v>241</v>
      </c>
      <c r="E162" s="27" t="s">
        <v>3520</v>
      </c>
      <c r="F162" s="27" t="s">
        <v>58</v>
      </c>
      <c r="G162" s="27"/>
      <c r="H162" s="27"/>
      <c r="I162" s="27" t="s">
        <v>37</v>
      </c>
      <c r="J162" s="28">
        <v>14</v>
      </c>
      <c r="K162" s="27" t="s">
        <v>52</v>
      </c>
      <c r="L162" s="29"/>
      <c r="M162" s="30"/>
      <c r="N162" s="25"/>
      <c r="P162" s="57"/>
    </row>
    <row r="163" spans="1:16" ht="16.5" customHeight="1" x14ac:dyDescent="0.25">
      <c r="A163" s="24">
        <v>156</v>
      </c>
      <c r="B163" s="27" t="s">
        <v>5091</v>
      </c>
      <c r="C163" s="27" t="s">
        <v>3752</v>
      </c>
      <c r="D163" s="27" t="s">
        <v>241</v>
      </c>
      <c r="E163" s="27" t="s">
        <v>3521</v>
      </c>
      <c r="F163" s="27" t="s">
        <v>60</v>
      </c>
      <c r="G163" s="27"/>
      <c r="H163" s="27"/>
      <c r="I163" s="27" t="s">
        <v>37</v>
      </c>
      <c r="J163" s="28">
        <v>32</v>
      </c>
      <c r="K163" s="27" t="s">
        <v>52</v>
      </c>
      <c r="L163" s="29"/>
      <c r="M163" s="30"/>
      <c r="N163" s="25"/>
      <c r="P163" s="57"/>
    </row>
    <row r="164" spans="1:16" ht="16.5" customHeight="1" x14ac:dyDescent="0.25">
      <c r="A164" s="24">
        <v>157</v>
      </c>
      <c r="B164" s="27" t="s">
        <v>5091</v>
      </c>
      <c r="C164" s="27" t="s">
        <v>3758</v>
      </c>
      <c r="D164" s="27" t="s">
        <v>211</v>
      </c>
      <c r="E164" s="27" t="s">
        <v>3482</v>
      </c>
      <c r="F164" s="27" t="s">
        <v>838</v>
      </c>
      <c r="G164" s="27"/>
      <c r="H164" s="27"/>
      <c r="I164" s="27" t="s">
        <v>37</v>
      </c>
      <c r="J164" s="28">
        <v>20</v>
      </c>
      <c r="K164" s="27" t="s">
        <v>52</v>
      </c>
      <c r="L164" s="27"/>
      <c r="M164" s="30"/>
      <c r="N164" s="25"/>
      <c r="P164" s="57"/>
    </row>
    <row r="165" spans="1:16" ht="16.5" customHeight="1" x14ac:dyDescent="0.25">
      <c r="A165" s="24">
        <v>158</v>
      </c>
      <c r="B165" s="27" t="s">
        <v>5091</v>
      </c>
      <c r="C165" s="27" t="s">
        <v>3758</v>
      </c>
      <c r="D165" s="27" t="s">
        <v>211</v>
      </c>
      <c r="E165" s="27" t="s">
        <v>3484</v>
      </c>
      <c r="F165" s="27" t="s">
        <v>1592</v>
      </c>
      <c r="G165" s="27"/>
      <c r="H165" s="27"/>
      <c r="I165" s="27" t="s">
        <v>37</v>
      </c>
      <c r="J165" s="28">
        <v>300</v>
      </c>
      <c r="K165" s="27" t="s">
        <v>5347</v>
      </c>
      <c r="L165" s="27"/>
      <c r="M165" s="30"/>
      <c r="N165" s="25"/>
      <c r="P165" s="57"/>
    </row>
    <row r="166" spans="1:16" ht="16.5" customHeight="1" x14ac:dyDescent="0.25">
      <c r="A166" s="24">
        <v>159</v>
      </c>
      <c r="B166" s="27" t="s">
        <v>5091</v>
      </c>
      <c r="C166" s="27" t="s">
        <v>3758</v>
      </c>
      <c r="D166" s="27" t="s">
        <v>211</v>
      </c>
      <c r="E166" s="27" t="s">
        <v>3485</v>
      </c>
      <c r="F166" s="27" t="s">
        <v>1594</v>
      </c>
      <c r="G166" s="27"/>
      <c r="H166" s="27"/>
      <c r="I166" s="27" t="s">
        <v>37</v>
      </c>
      <c r="J166" s="28">
        <v>300</v>
      </c>
      <c r="K166" s="27" t="s">
        <v>5347</v>
      </c>
      <c r="L166" s="27"/>
      <c r="M166" s="30"/>
      <c r="N166" s="25"/>
      <c r="P166" s="57"/>
    </row>
    <row r="167" spans="1:16" ht="16.5" customHeight="1" x14ac:dyDescent="0.25">
      <c r="A167" s="24">
        <v>160</v>
      </c>
      <c r="B167" s="27" t="s">
        <v>5091</v>
      </c>
      <c r="C167" s="27" t="s">
        <v>3758</v>
      </c>
      <c r="D167" s="27" t="s">
        <v>6106</v>
      </c>
      <c r="E167" s="27" t="s">
        <v>3486</v>
      </c>
      <c r="F167" s="27" t="s">
        <v>1596</v>
      </c>
      <c r="G167" s="27"/>
      <c r="H167" s="27"/>
      <c r="I167" s="27" t="s">
        <v>37</v>
      </c>
      <c r="J167" s="28">
        <v>300</v>
      </c>
      <c r="K167" s="27" t="s">
        <v>5347</v>
      </c>
      <c r="L167" s="27"/>
      <c r="M167" s="30"/>
      <c r="N167" s="25"/>
      <c r="P167" s="57"/>
    </row>
    <row r="168" spans="1:16" ht="16.5" customHeight="1" x14ac:dyDescent="0.25">
      <c r="A168" s="24">
        <v>161</v>
      </c>
      <c r="B168" s="27" t="s">
        <v>5091</v>
      </c>
      <c r="C168" s="27" t="s">
        <v>3758</v>
      </c>
      <c r="D168" s="27" t="s">
        <v>211</v>
      </c>
      <c r="E168" s="27" t="s">
        <v>3487</v>
      </c>
      <c r="F168" s="27" t="s">
        <v>1598</v>
      </c>
      <c r="G168" s="27"/>
      <c r="H168" s="27"/>
      <c r="I168" s="27" t="s">
        <v>37</v>
      </c>
      <c r="J168" s="28">
        <v>300</v>
      </c>
      <c r="K168" s="27" t="s">
        <v>5347</v>
      </c>
      <c r="L168" s="27"/>
      <c r="M168" s="30"/>
      <c r="N168" s="25"/>
      <c r="P168" s="57"/>
    </row>
    <row r="169" spans="1:16" ht="16.5" customHeight="1" x14ac:dyDescent="0.25">
      <c r="A169" s="24">
        <v>162</v>
      </c>
      <c r="B169" s="27" t="s">
        <v>5091</v>
      </c>
      <c r="C169" s="27" t="s">
        <v>3758</v>
      </c>
      <c r="D169" s="27" t="s">
        <v>211</v>
      </c>
      <c r="E169" s="27" t="s">
        <v>3488</v>
      </c>
      <c r="F169" s="27" t="s">
        <v>1600</v>
      </c>
      <c r="G169" s="27"/>
      <c r="H169" s="27"/>
      <c r="I169" s="27" t="s">
        <v>37</v>
      </c>
      <c r="J169" s="28">
        <v>300</v>
      </c>
      <c r="K169" s="27" t="s">
        <v>5347</v>
      </c>
      <c r="L169" s="27"/>
      <c r="M169" s="30"/>
      <c r="N169" s="25"/>
      <c r="P169" s="57"/>
    </row>
    <row r="170" spans="1:16" ht="16.5" customHeight="1" x14ac:dyDescent="0.25">
      <c r="A170" s="24">
        <v>163</v>
      </c>
      <c r="B170" s="27" t="s">
        <v>5091</v>
      </c>
      <c r="C170" s="27" t="s">
        <v>3758</v>
      </c>
      <c r="D170" s="27" t="s">
        <v>211</v>
      </c>
      <c r="E170" s="27" t="s">
        <v>3483</v>
      </c>
      <c r="F170" s="27" t="s">
        <v>1169</v>
      </c>
      <c r="G170" s="27"/>
      <c r="H170" s="27"/>
      <c r="I170" s="27" t="s">
        <v>37</v>
      </c>
      <c r="J170" s="28">
        <v>10</v>
      </c>
      <c r="K170" s="27" t="s">
        <v>5347</v>
      </c>
      <c r="L170" s="27"/>
      <c r="M170" s="30"/>
      <c r="N170" s="25"/>
      <c r="P170" s="57"/>
    </row>
    <row r="171" spans="1:16" ht="16.5" customHeight="1" x14ac:dyDescent="0.25">
      <c r="A171" s="24">
        <v>164</v>
      </c>
      <c r="B171" s="27" t="s">
        <v>5091</v>
      </c>
      <c r="C171" s="27" t="s">
        <v>3758</v>
      </c>
      <c r="D171" s="27" t="s">
        <v>211</v>
      </c>
      <c r="E171" s="27" t="s">
        <v>3489</v>
      </c>
      <c r="F171" s="27" t="s">
        <v>1602</v>
      </c>
      <c r="G171" s="27"/>
      <c r="H171" s="27"/>
      <c r="I171" s="27" t="s">
        <v>37</v>
      </c>
      <c r="J171" s="28">
        <v>20</v>
      </c>
      <c r="K171" s="27" t="s">
        <v>5347</v>
      </c>
      <c r="L171" s="27"/>
      <c r="M171" s="30"/>
      <c r="N171" s="25"/>
      <c r="P171" s="57"/>
    </row>
    <row r="172" spans="1:16" ht="16.5" customHeight="1" x14ac:dyDescent="0.25">
      <c r="A172" s="24">
        <v>165</v>
      </c>
      <c r="B172" s="27" t="s">
        <v>5091</v>
      </c>
      <c r="C172" s="27" t="s">
        <v>3758</v>
      </c>
      <c r="D172" s="27" t="s">
        <v>211</v>
      </c>
      <c r="E172" s="27" t="s">
        <v>3490</v>
      </c>
      <c r="F172" s="27" t="s">
        <v>1604</v>
      </c>
      <c r="G172" s="27"/>
      <c r="H172" s="27"/>
      <c r="I172" s="27" t="s">
        <v>37</v>
      </c>
      <c r="J172" s="28">
        <v>20</v>
      </c>
      <c r="K172" s="27" t="s">
        <v>5347</v>
      </c>
      <c r="L172" s="27"/>
      <c r="M172" s="30"/>
      <c r="N172" s="25"/>
      <c r="P172" s="57"/>
    </row>
    <row r="173" spans="1:16" ht="16.5" customHeight="1" x14ac:dyDescent="0.25">
      <c r="A173" s="24">
        <v>166</v>
      </c>
      <c r="B173" s="27" t="s">
        <v>5091</v>
      </c>
      <c r="C173" s="27" t="s">
        <v>3758</v>
      </c>
      <c r="D173" s="27" t="s">
        <v>211</v>
      </c>
      <c r="E173" s="27" t="s">
        <v>3491</v>
      </c>
      <c r="F173" s="27" t="s">
        <v>1606</v>
      </c>
      <c r="G173" s="27"/>
      <c r="H173" s="27"/>
      <c r="I173" s="27" t="s">
        <v>37</v>
      </c>
      <c r="J173" s="28">
        <v>20</v>
      </c>
      <c r="K173" s="27" t="s">
        <v>5347</v>
      </c>
      <c r="L173" s="27"/>
      <c r="M173" s="30"/>
      <c r="N173" s="25"/>
      <c r="P173" s="57"/>
    </row>
    <row r="174" spans="1:16" ht="16.5" customHeight="1" x14ac:dyDescent="0.25">
      <c r="A174" s="24">
        <v>167</v>
      </c>
      <c r="B174" s="27" t="s">
        <v>5091</v>
      </c>
      <c r="C174" s="27" t="s">
        <v>3758</v>
      </c>
      <c r="D174" s="27" t="s">
        <v>211</v>
      </c>
      <c r="E174" s="27" t="s">
        <v>3492</v>
      </c>
      <c r="F174" s="27" t="s">
        <v>1608</v>
      </c>
      <c r="G174" s="27"/>
      <c r="H174" s="27"/>
      <c r="I174" s="27" t="s">
        <v>37</v>
      </c>
      <c r="J174" s="28">
        <v>20</v>
      </c>
      <c r="K174" s="27" t="s">
        <v>5347</v>
      </c>
      <c r="L174" s="27"/>
      <c r="M174" s="30"/>
      <c r="N174" s="25"/>
      <c r="P174" s="57"/>
    </row>
    <row r="175" spans="1:16" ht="16.5" customHeight="1" x14ac:dyDescent="0.25">
      <c r="A175" s="24">
        <v>168</v>
      </c>
      <c r="B175" s="27" t="s">
        <v>5091</v>
      </c>
      <c r="C175" s="27" t="s">
        <v>3758</v>
      </c>
      <c r="D175" s="27" t="s">
        <v>211</v>
      </c>
      <c r="E175" s="27" t="s">
        <v>3493</v>
      </c>
      <c r="F175" s="27" t="s">
        <v>1522</v>
      </c>
      <c r="G175" s="27"/>
      <c r="H175" s="27"/>
      <c r="I175" s="27" t="s">
        <v>37</v>
      </c>
      <c r="J175" s="28">
        <v>20</v>
      </c>
      <c r="K175" s="27" t="s">
        <v>5347</v>
      </c>
      <c r="L175" s="27"/>
      <c r="M175" s="30"/>
      <c r="N175" s="25"/>
      <c r="P175" s="57"/>
    </row>
    <row r="176" spans="1:16" ht="16.5" customHeight="1" x14ac:dyDescent="0.25">
      <c r="A176" s="24">
        <v>169</v>
      </c>
      <c r="B176" s="27" t="s">
        <v>5091</v>
      </c>
      <c r="C176" s="27" t="s">
        <v>3758</v>
      </c>
      <c r="D176" s="27" t="s">
        <v>211</v>
      </c>
      <c r="E176" s="27" t="s">
        <v>3494</v>
      </c>
      <c r="F176" s="27" t="s">
        <v>1610</v>
      </c>
      <c r="G176" s="27"/>
      <c r="H176" s="27"/>
      <c r="I176" s="27" t="s">
        <v>37</v>
      </c>
      <c r="J176" s="28">
        <v>20</v>
      </c>
      <c r="K176" s="27" t="s">
        <v>5347</v>
      </c>
      <c r="L176" s="27"/>
      <c r="M176" s="30"/>
      <c r="N176" s="25"/>
      <c r="P176" s="57"/>
    </row>
    <row r="177" spans="1:16" ht="16.5" customHeight="1" x14ac:dyDescent="0.25">
      <c r="A177" s="24">
        <v>170</v>
      </c>
      <c r="B177" s="27" t="s">
        <v>5091</v>
      </c>
      <c r="C177" s="27" t="s">
        <v>3758</v>
      </c>
      <c r="D177" s="27" t="s">
        <v>211</v>
      </c>
      <c r="E177" s="27" t="s">
        <v>3495</v>
      </c>
      <c r="F177" s="27" t="s">
        <v>1612</v>
      </c>
      <c r="G177" s="27"/>
      <c r="H177" s="27"/>
      <c r="I177" s="27" t="s">
        <v>37</v>
      </c>
      <c r="J177" s="28">
        <v>20</v>
      </c>
      <c r="K177" s="27" t="s">
        <v>5347</v>
      </c>
      <c r="L177" s="27"/>
      <c r="M177" s="30"/>
      <c r="N177" s="25"/>
      <c r="P177" s="57"/>
    </row>
    <row r="178" spans="1:16" ht="16.5" customHeight="1" x14ac:dyDescent="0.25">
      <c r="A178" s="24">
        <v>171</v>
      </c>
      <c r="B178" s="27" t="s">
        <v>5091</v>
      </c>
      <c r="C178" s="27" t="s">
        <v>3758</v>
      </c>
      <c r="D178" s="27" t="s">
        <v>211</v>
      </c>
      <c r="E178" s="27" t="s">
        <v>3496</v>
      </c>
      <c r="F178" s="27" t="s">
        <v>1614</v>
      </c>
      <c r="G178" s="27"/>
      <c r="H178" s="27"/>
      <c r="I178" s="27" t="s">
        <v>110</v>
      </c>
      <c r="J178" s="28">
        <v>22</v>
      </c>
      <c r="K178" s="27" t="s">
        <v>52</v>
      </c>
      <c r="L178" s="27">
        <v>0</v>
      </c>
      <c r="M178" s="30"/>
      <c r="N178" s="25"/>
      <c r="P178" s="57"/>
    </row>
    <row r="179" spans="1:16" ht="16.5" customHeight="1" x14ac:dyDescent="0.25">
      <c r="A179" s="24">
        <v>172</v>
      </c>
      <c r="B179" s="27" t="s">
        <v>5091</v>
      </c>
      <c r="C179" s="27" t="s">
        <v>3758</v>
      </c>
      <c r="D179" s="27" t="s">
        <v>211</v>
      </c>
      <c r="E179" s="27" t="s">
        <v>3497</v>
      </c>
      <c r="F179" s="27" t="s">
        <v>1616</v>
      </c>
      <c r="G179" s="27"/>
      <c r="H179" s="27"/>
      <c r="I179" s="27" t="s">
        <v>110</v>
      </c>
      <c r="J179" s="28">
        <v>22</v>
      </c>
      <c r="K179" s="27" t="s">
        <v>52</v>
      </c>
      <c r="L179" s="27">
        <v>0</v>
      </c>
      <c r="M179" s="30"/>
      <c r="N179" s="25"/>
      <c r="P179" s="57"/>
    </row>
    <row r="180" spans="1:16" ht="16.5" customHeight="1" x14ac:dyDescent="0.25">
      <c r="A180" s="24">
        <v>173</v>
      </c>
      <c r="B180" s="27" t="s">
        <v>5091</v>
      </c>
      <c r="C180" s="27" t="s">
        <v>3758</v>
      </c>
      <c r="D180" s="27" t="s">
        <v>211</v>
      </c>
      <c r="E180" s="27" t="s">
        <v>3498</v>
      </c>
      <c r="F180" s="27" t="s">
        <v>1618</v>
      </c>
      <c r="G180" s="27"/>
      <c r="H180" s="27"/>
      <c r="I180" s="27" t="s">
        <v>110</v>
      </c>
      <c r="J180" s="28">
        <v>22</v>
      </c>
      <c r="K180" s="27" t="s">
        <v>52</v>
      </c>
      <c r="L180" s="27">
        <v>0</v>
      </c>
      <c r="M180" s="30"/>
      <c r="N180" s="25"/>
      <c r="P180" s="57"/>
    </row>
    <row r="181" spans="1:16" ht="16.5" customHeight="1" x14ac:dyDescent="0.25">
      <c r="A181" s="24">
        <v>174</v>
      </c>
      <c r="B181" s="27" t="s">
        <v>5091</v>
      </c>
      <c r="C181" s="27" t="s">
        <v>3758</v>
      </c>
      <c r="D181" s="27" t="s">
        <v>211</v>
      </c>
      <c r="E181" s="27" t="s">
        <v>3499</v>
      </c>
      <c r="F181" s="27" t="s">
        <v>1620</v>
      </c>
      <c r="G181" s="27"/>
      <c r="H181" s="27"/>
      <c r="I181" s="27" t="s">
        <v>37</v>
      </c>
      <c r="J181" s="28">
        <v>8</v>
      </c>
      <c r="K181" s="27" t="s">
        <v>5347</v>
      </c>
      <c r="L181" s="27"/>
      <c r="M181" s="30"/>
      <c r="N181" s="25"/>
      <c r="P181" s="57"/>
    </row>
    <row r="182" spans="1:16" ht="16.5" customHeight="1" x14ac:dyDescent="0.25">
      <c r="A182" s="24">
        <v>175</v>
      </c>
      <c r="B182" s="27" t="s">
        <v>5091</v>
      </c>
      <c r="C182" s="27" t="s">
        <v>3758</v>
      </c>
      <c r="D182" s="27" t="s">
        <v>211</v>
      </c>
      <c r="E182" s="27" t="s">
        <v>3500</v>
      </c>
      <c r="F182" s="27" t="s">
        <v>1258</v>
      </c>
      <c r="G182" s="27"/>
      <c r="H182" s="27"/>
      <c r="I182" s="27" t="s">
        <v>37</v>
      </c>
      <c r="J182" s="28">
        <v>1</v>
      </c>
      <c r="K182" s="27" t="s">
        <v>5347</v>
      </c>
      <c r="L182" s="27" t="s">
        <v>3543</v>
      </c>
      <c r="M182" s="30"/>
      <c r="N182" s="25"/>
      <c r="P182" s="57"/>
    </row>
    <row r="183" spans="1:16" ht="16.5" customHeight="1" x14ac:dyDescent="0.25">
      <c r="A183" s="24">
        <v>176</v>
      </c>
      <c r="B183" s="27" t="s">
        <v>5091</v>
      </c>
      <c r="C183" s="27" t="s">
        <v>3758</v>
      </c>
      <c r="D183" s="27" t="s">
        <v>211</v>
      </c>
      <c r="E183" s="27" t="s">
        <v>3501</v>
      </c>
      <c r="F183" s="27" t="s">
        <v>1623</v>
      </c>
      <c r="G183" s="27"/>
      <c r="H183" s="27"/>
      <c r="I183" s="27" t="s">
        <v>37</v>
      </c>
      <c r="J183" s="28">
        <v>1</v>
      </c>
      <c r="K183" s="27" t="s">
        <v>5347</v>
      </c>
      <c r="L183" s="27" t="s">
        <v>3543</v>
      </c>
      <c r="M183" s="30"/>
      <c r="N183" s="25"/>
      <c r="P183" s="57"/>
    </row>
    <row r="184" spans="1:16" ht="16.5" customHeight="1" x14ac:dyDescent="0.25">
      <c r="A184" s="24">
        <v>177</v>
      </c>
      <c r="B184" s="27" t="s">
        <v>5091</v>
      </c>
      <c r="C184" s="27" t="s">
        <v>3758</v>
      </c>
      <c r="D184" s="27" t="s">
        <v>211</v>
      </c>
      <c r="E184" s="27" t="s">
        <v>3502</v>
      </c>
      <c r="F184" s="27" t="s">
        <v>1625</v>
      </c>
      <c r="G184" s="27"/>
      <c r="H184" s="27"/>
      <c r="I184" s="27" t="s">
        <v>37</v>
      </c>
      <c r="J184" s="28">
        <v>100</v>
      </c>
      <c r="K184" s="27" t="s">
        <v>5347</v>
      </c>
      <c r="L184" s="27"/>
      <c r="M184" s="30"/>
      <c r="N184" s="25"/>
      <c r="P184" s="57"/>
    </row>
    <row r="185" spans="1:16" ht="16.5" customHeight="1" x14ac:dyDescent="0.25">
      <c r="A185" s="24">
        <v>178</v>
      </c>
      <c r="B185" s="27" t="s">
        <v>5091</v>
      </c>
      <c r="C185" s="27" t="s">
        <v>3758</v>
      </c>
      <c r="D185" s="27" t="s">
        <v>211</v>
      </c>
      <c r="E185" s="27" t="s">
        <v>3503</v>
      </c>
      <c r="F185" s="27" t="s">
        <v>1627</v>
      </c>
      <c r="G185" s="27"/>
      <c r="H185" s="27"/>
      <c r="I185" s="27" t="s">
        <v>37</v>
      </c>
      <c r="J185" s="28">
        <v>100</v>
      </c>
      <c r="K185" s="27" t="s">
        <v>5347</v>
      </c>
      <c r="L185" s="27"/>
      <c r="M185" s="30"/>
      <c r="N185" s="25"/>
      <c r="P185" s="57"/>
    </row>
    <row r="186" spans="1:16" ht="16.5" customHeight="1" x14ac:dyDescent="0.25">
      <c r="A186" s="24">
        <v>179</v>
      </c>
      <c r="B186" s="27" t="s">
        <v>5091</v>
      </c>
      <c r="C186" s="27" t="s">
        <v>3758</v>
      </c>
      <c r="D186" s="27" t="s">
        <v>211</v>
      </c>
      <c r="E186" s="27" t="s">
        <v>3504</v>
      </c>
      <c r="F186" s="27" t="s">
        <v>1629</v>
      </c>
      <c r="G186" s="27"/>
      <c r="H186" s="27"/>
      <c r="I186" s="27" t="s">
        <v>37</v>
      </c>
      <c r="J186" s="28">
        <v>1</v>
      </c>
      <c r="K186" s="27" t="s">
        <v>5347</v>
      </c>
      <c r="L186" s="27"/>
      <c r="M186" s="30"/>
      <c r="N186" s="25"/>
      <c r="P186" s="57"/>
    </row>
    <row r="187" spans="1:16" ht="16.5" customHeight="1" x14ac:dyDescent="0.25">
      <c r="A187" s="24">
        <v>180</v>
      </c>
      <c r="B187" s="27" t="s">
        <v>5091</v>
      </c>
      <c r="C187" s="27" t="s">
        <v>3758</v>
      </c>
      <c r="D187" s="27" t="s">
        <v>211</v>
      </c>
      <c r="E187" s="27" t="s">
        <v>3505</v>
      </c>
      <c r="F187" s="27" t="s">
        <v>1631</v>
      </c>
      <c r="G187" s="27"/>
      <c r="H187" s="27"/>
      <c r="I187" s="27" t="s">
        <v>37</v>
      </c>
      <c r="J187" s="28">
        <v>1</v>
      </c>
      <c r="K187" s="27" t="s">
        <v>52</v>
      </c>
      <c r="L187" s="27" t="s">
        <v>1496</v>
      </c>
      <c r="M187" s="30"/>
      <c r="N187" s="25"/>
      <c r="P187" s="57"/>
    </row>
    <row r="188" spans="1:16" ht="16.5" customHeight="1" x14ac:dyDescent="0.25">
      <c r="A188" s="24">
        <v>181</v>
      </c>
      <c r="B188" s="27" t="s">
        <v>5091</v>
      </c>
      <c r="C188" s="27" t="s">
        <v>3758</v>
      </c>
      <c r="D188" s="27" t="s">
        <v>211</v>
      </c>
      <c r="E188" s="27" t="s">
        <v>3506</v>
      </c>
      <c r="F188" s="27" t="s">
        <v>1633</v>
      </c>
      <c r="G188" s="27"/>
      <c r="H188" s="27"/>
      <c r="I188" s="27" t="s">
        <v>37</v>
      </c>
      <c r="J188" s="28">
        <v>1</v>
      </c>
      <c r="K188" s="27" t="s">
        <v>52</v>
      </c>
      <c r="L188" s="27" t="s">
        <v>1276</v>
      </c>
      <c r="M188" s="30"/>
      <c r="N188" s="25"/>
      <c r="P188" s="57"/>
    </row>
    <row r="189" spans="1:16" ht="16.5" customHeight="1" x14ac:dyDescent="0.25">
      <c r="A189" s="24">
        <v>182</v>
      </c>
      <c r="B189" s="27" t="s">
        <v>5091</v>
      </c>
      <c r="C189" s="27" t="s">
        <v>3758</v>
      </c>
      <c r="D189" s="27" t="s">
        <v>211</v>
      </c>
      <c r="E189" s="27" t="s">
        <v>3507</v>
      </c>
      <c r="F189" s="27" t="s">
        <v>1635</v>
      </c>
      <c r="G189" s="27"/>
      <c r="H189" s="27"/>
      <c r="I189" s="27" t="s">
        <v>37</v>
      </c>
      <c r="J189" s="28">
        <v>20</v>
      </c>
      <c r="K189" s="27" t="s">
        <v>5347</v>
      </c>
      <c r="L189" s="27"/>
      <c r="M189" s="30"/>
      <c r="N189" s="25"/>
      <c r="P189" s="57"/>
    </row>
    <row r="190" spans="1:16" ht="16.5" customHeight="1" x14ac:dyDescent="0.25">
      <c r="A190" s="24">
        <v>183</v>
      </c>
      <c r="B190" s="27" t="s">
        <v>5091</v>
      </c>
      <c r="C190" s="27" t="s">
        <v>3758</v>
      </c>
      <c r="D190" s="27" t="s">
        <v>211</v>
      </c>
      <c r="E190" s="27" t="s">
        <v>3508</v>
      </c>
      <c r="F190" s="27" t="s">
        <v>1637</v>
      </c>
      <c r="G190" s="27"/>
      <c r="H190" s="27"/>
      <c r="I190" s="27" t="s">
        <v>37</v>
      </c>
      <c r="J190" s="28">
        <v>8</v>
      </c>
      <c r="K190" s="27" t="s">
        <v>5347</v>
      </c>
      <c r="L190" s="27"/>
      <c r="M190" s="30"/>
      <c r="N190" s="25"/>
      <c r="P190" s="57"/>
    </row>
    <row r="191" spans="1:16" ht="16.5" customHeight="1" x14ac:dyDescent="0.25">
      <c r="A191" s="24">
        <v>184</v>
      </c>
      <c r="B191" s="27" t="s">
        <v>5091</v>
      </c>
      <c r="C191" s="27" t="s">
        <v>3758</v>
      </c>
      <c r="D191" s="27" t="s">
        <v>211</v>
      </c>
      <c r="E191" s="27" t="s">
        <v>3509</v>
      </c>
      <c r="F191" s="27" t="s">
        <v>1639</v>
      </c>
      <c r="G191" s="27"/>
      <c r="H191" s="27"/>
      <c r="I191" s="27" t="s">
        <v>37</v>
      </c>
      <c r="J191" s="28">
        <v>1</v>
      </c>
      <c r="K191" s="27" t="s">
        <v>5347</v>
      </c>
      <c r="L191" s="27"/>
      <c r="M191" s="30"/>
      <c r="N191" s="25"/>
      <c r="P191" s="57"/>
    </row>
    <row r="192" spans="1:16" ht="16.5" customHeight="1" x14ac:dyDescent="0.25">
      <c r="A192" s="24">
        <v>185</v>
      </c>
      <c r="B192" s="27" t="s">
        <v>5091</v>
      </c>
      <c r="C192" s="27" t="s">
        <v>3758</v>
      </c>
      <c r="D192" s="27" t="s">
        <v>211</v>
      </c>
      <c r="E192" s="27" t="s">
        <v>3510</v>
      </c>
      <c r="F192" s="27" t="s">
        <v>1641</v>
      </c>
      <c r="G192" s="27"/>
      <c r="H192" s="27"/>
      <c r="I192" s="27" t="s">
        <v>37</v>
      </c>
      <c r="J192" s="28">
        <v>20</v>
      </c>
      <c r="K192" s="27" t="s">
        <v>5347</v>
      </c>
      <c r="L192" s="27"/>
      <c r="M192" s="30"/>
      <c r="N192" s="25"/>
      <c r="P192" s="57"/>
    </row>
    <row r="193" spans="1:16" ht="16.5" customHeight="1" x14ac:dyDescent="0.25">
      <c r="A193" s="24">
        <v>186</v>
      </c>
      <c r="B193" s="27" t="s">
        <v>5091</v>
      </c>
      <c r="C193" s="27" t="s">
        <v>3758</v>
      </c>
      <c r="D193" s="27" t="s">
        <v>211</v>
      </c>
      <c r="E193" s="27" t="s">
        <v>3511</v>
      </c>
      <c r="F193" s="27" t="s">
        <v>1643</v>
      </c>
      <c r="G193" s="27"/>
      <c r="H193" s="27"/>
      <c r="I193" s="27" t="s">
        <v>37</v>
      </c>
      <c r="J193" s="28">
        <v>10</v>
      </c>
      <c r="K193" s="27" t="s">
        <v>5347</v>
      </c>
      <c r="L193" s="27"/>
      <c r="M193" s="30"/>
      <c r="N193" s="25"/>
      <c r="P193" s="57"/>
    </row>
    <row r="194" spans="1:16" ht="16.5" customHeight="1" x14ac:dyDescent="0.25">
      <c r="A194" s="24">
        <v>187</v>
      </c>
      <c r="B194" s="27" t="s">
        <v>5091</v>
      </c>
      <c r="C194" s="27" t="s">
        <v>3758</v>
      </c>
      <c r="D194" s="27" t="s">
        <v>211</v>
      </c>
      <c r="E194" s="27" t="s">
        <v>3512</v>
      </c>
      <c r="F194" s="27" t="s">
        <v>1645</v>
      </c>
      <c r="G194" s="27"/>
      <c r="H194" s="27"/>
      <c r="I194" s="27" t="s">
        <v>37</v>
      </c>
      <c r="J194" s="28">
        <v>20</v>
      </c>
      <c r="K194" s="27" t="s">
        <v>5347</v>
      </c>
      <c r="L194" s="27"/>
      <c r="M194" s="30"/>
      <c r="N194" s="25"/>
      <c r="P194" s="57"/>
    </row>
    <row r="195" spans="1:16" ht="16.5" customHeight="1" x14ac:dyDescent="0.25">
      <c r="A195" s="24">
        <v>188</v>
      </c>
      <c r="B195" s="27" t="s">
        <v>5091</v>
      </c>
      <c r="C195" s="27" t="s">
        <v>3758</v>
      </c>
      <c r="D195" s="27" t="s">
        <v>211</v>
      </c>
      <c r="E195" s="27" t="s">
        <v>3513</v>
      </c>
      <c r="F195" s="27" t="s">
        <v>1647</v>
      </c>
      <c r="G195" s="27"/>
      <c r="H195" s="27"/>
      <c r="I195" s="27" t="s">
        <v>37</v>
      </c>
      <c r="J195" s="28">
        <v>20</v>
      </c>
      <c r="K195" s="27" t="s">
        <v>5347</v>
      </c>
      <c r="L195" s="27"/>
      <c r="M195" s="30"/>
      <c r="N195" s="25"/>
      <c r="P195" s="57"/>
    </row>
    <row r="196" spans="1:16" ht="16.5" customHeight="1" x14ac:dyDescent="0.25">
      <c r="A196" s="24">
        <v>189</v>
      </c>
      <c r="B196" s="27" t="s">
        <v>5091</v>
      </c>
      <c r="C196" s="27" t="s">
        <v>3758</v>
      </c>
      <c r="D196" s="27" t="s">
        <v>211</v>
      </c>
      <c r="E196" s="27" t="s">
        <v>3514</v>
      </c>
      <c r="F196" s="27" t="s">
        <v>1649</v>
      </c>
      <c r="G196" s="27"/>
      <c r="H196" s="27"/>
      <c r="I196" s="27" t="s">
        <v>37</v>
      </c>
      <c r="J196" s="28">
        <v>20</v>
      </c>
      <c r="K196" s="27" t="s">
        <v>5347</v>
      </c>
      <c r="L196" s="27"/>
      <c r="M196" s="30"/>
      <c r="N196" s="25"/>
      <c r="P196" s="57"/>
    </row>
    <row r="197" spans="1:16" ht="16.5" customHeight="1" x14ac:dyDescent="0.25">
      <c r="A197" s="24">
        <v>190</v>
      </c>
      <c r="B197" s="27" t="s">
        <v>5091</v>
      </c>
      <c r="C197" s="27" t="s">
        <v>3758</v>
      </c>
      <c r="D197" s="27" t="s">
        <v>211</v>
      </c>
      <c r="E197" s="27" t="s">
        <v>3515</v>
      </c>
      <c r="F197" s="27" t="s">
        <v>1651</v>
      </c>
      <c r="G197" s="27"/>
      <c r="H197" s="27"/>
      <c r="I197" s="27" t="s">
        <v>37</v>
      </c>
      <c r="J197" s="28">
        <v>20</v>
      </c>
      <c r="K197" s="27" t="s">
        <v>5347</v>
      </c>
      <c r="L197" s="27"/>
      <c r="M197" s="30"/>
      <c r="N197" s="25"/>
      <c r="P197" s="57"/>
    </row>
    <row r="198" spans="1:16" ht="16.5" customHeight="1" x14ac:dyDescent="0.25">
      <c r="A198" s="24">
        <v>191</v>
      </c>
      <c r="B198" s="27" t="s">
        <v>5091</v>
      </c>
      <c r="C198" s="27" t="s">
        <v>3758</v>
      </c>
      <c r="D198" s="27" t="s">
        <v>211</v>
      </c>
      <c r="E198" s="27" t="s">
        <v>3516</v>
      </c>
      <c r="F198" s="27" t="s">
        <v>51</v>
      </c>
      <c r="G198" s="27"/>
      <c r="H198" s="27"/>
      <c r="I198" s="27" t="s">
        <v>37</v>
      </c>
      <c r="J198" s="28">
        <v>1</v>
      </c>
      <c r="K198" s="27" t="s">
        <v>52</v>
      </c>
      <c r="L198" s="27" t="s">
        <v>1276</v>
      </c>
      <c r="M198" s="30"/>
      <c r="N198" s="25"/>
      <c r="P198" s="57"/>
    </row>
    <row r="199" spans="1:16" ht="16.5" customHeight="1" x14ac:dyDescent="0.25">
      <c r="A199" s="24">
        <v>192</v>
      </c>
      <c r="B199" s="27" t="s">
        <v>5091</v>
      </c>
      <c r="C199" s="27" t="s">
        <v>3758</v>
      </c>
      <c r="D199" s="27" t="s">
        <v>211</v>
      </c>
      <c r="E199" s="27" t="s">
        <v>3517</v>
      </c>
      <c r="F199" s="27" t="s">
        <v>62</v>
      </c>
      <c r="G199" s="27"/>
      <c r="H199" s="27"/>
      <c r="I199" s="27" t="s">
        <v>37</v>
      </c>
      <c r="J199" s="28">
        <v>2000</v>
      </c>
      <c r="K199" s="27" t="s">
        <v>5347</v>
      </c>
      <c r="L199" s="27"/>
      <c r="M199" s="30"/>
      <c r="N199" s="25"/>
      <c r="P199" s="57"/>
    </row>
    <row r="200" spans="1:16" ht="16.5" customHeight="1" x14ac:dyDescent="0.25">
      <c r="A200" s="24">
        <v>193</v>
      </c>
      <c r="B200" s="27" t="s">
        <v>5091</v>
      </c>
      <c r="C200" s="27" t="s">
        <v>3758</v>
      </c>
      <c r="D200" s="27" t="s">
        <v>211</v>
      </c>
      <c r="E200" s="27" t="s">
        <v>3518</v>
      </c>
      <c r="F200" s="27" t="s">
        <v>54</v>
      </c>
      <c r="G200" s="27"/>
      <c r="H200" s="27"/>
      <c r="I200" s="27" t="s">
        <v>37</v>
      </c>
      <c r="J200" s="28">
        <v>14</v>
      </c>
      <c r="K200" s="27" t="s">
        <v>52</v>
      </c>
      <c r="L200" s="27"/>
      <c r="M200" s="30"/>
      <c r="N200" s="25"/>
      <c r="P200" s="57"/>
    </row>
    <row r="201" spans="1:16" ht="16.5" customHeight="1" x14ac:dyDescent="0.25">
      <c r="A201" s="24">
        <v>194</v>
      </c>
      <c r="B201" s="27" t="s">
        <v>5091</v>
      </c>
      <c r="C201" s="27" t="s">
        <v>3758</v>
      </c>
      <c r="D201" s="27" t="s">
        <v>211</v>
      </c>
      <c r="E201" s="27" t="s">
        <v>3519</v>
      </c>
      <c r="F201" s="27" t="s">
        <v>56</v>
      </c>
      <c r="G201" s="27"/>
      <c r="H201" s="27"/>
      <c r="I201" s="27" t="s">
        <v>37</v>
      </c>
      <c r="J201" s="28">
        <v>32</v>
      </c>
      <c r="K201" s="27" t="s">
        <v>52</v>
      </c>
      <c r="L201" s="27"/>
      <c r="M201" s="30"/>
      <c r="N201" s="25"/>
      <c r="P201" s="57"/>
    </row>
    <row r="202" spans="1:16" ht="16.5" customHeight="1" x14ac:dyDescent="0.25">
      <c r="A202" s="24">
        <v>195</v>
      </c>
      <c r="B202" s="27" t="s">
        <v>5091</v>
      </c>
      <c r="C202" s="27" t="s">
        <v>3758</v>
      </c>
      <c r="D202" s="27" t="s">
        <v>211</v>
      </c>
      <c r="E202" s="27" t="s">
        <v>3520</v>
      </c>
      <c r="F202" s="27" t="s">
        <v>58</v>
      </c>
      <c r="G202" s="27"/>
      <c r="H202" s="27"/>
      <c r="I202" s="27" t="s">
        <v>37</v>
      </c>
      <c r="J202" s="28">
        <v>14</v>
      </c>
      <c r="K202" s="27" t="s">
        <v>52</v>
      </c>
      <c r="L202" s="27"/>
      <c r="M202" s="30"/>
      <c r="N202" s="25"/>
      <c r="P202" s="57"/>
    </row>
    <row r="203" spans="1:16" ht="16.5" customHeight="1" x14ac:dyDescent="0.25">
      <c r="A203" s="24">
        <v>196</v>
      </c>
      <c r="B203" s="27" t="s">
        <v>5091</v>
      </c>
      <c r="C203" s="27" t="s">
        <v>3758</v>
      </c>
      <c r="D203" s="27" t="s">
        <v>211</v>
      </c>
      <c r="E203" s="27" t="s">
        <v>3521</v>
      </c>
      <c r="F203" s="27" t="s">
        <v>60</v>
      </c>
      <c r="G203" s="27"/>
      <c r="H203" s="27"/>
      <c r="I203" s="27" t="s">
        <v>37</v>
      </c>
      <c r="J203" s="28">
        <v>32</v>
      </c>
      <c r="K203" s="27" t="s">
        <v>52</v>
      </c>
      <c r="L203" s="27"/>
      <c r="M203" s="30"/>
      <c r="N203" s="25"/>
      <c r="P203" s="57"/>
    </row>
    <row r="204" spans="1:16" ht="16.5" customHeight="1" x14ac:dyDescent="0.25">
      <c r="A204" s="24">
        <v>197</v>
      </c>
      <c r="B204" s="27" t="s">
        <v>5091</v>
      </c>
      <c r="C204" s="27" t="s">
        <v>3758</v>
      </c>
      <c r="D204" s="27" t="s">
        <v>211</v>
      </c>
      <c r="E204" s="27" t="s">
        <v>3522</v>
      </c>
      <c r="F204" s="27" t="s">
        <v>1653</v>
      </c>
      <c r="G204" s="27"/>
      <c r="H204" s="27"/>
      <c r="I204" s="27" t="s">
        <v>110</v>
      </c>
      <c r="J204" s="28">
        <v>22</v>
      </c>
      <c r="K204" s="27" t="s">
        <v>5347</v>
      </c>
      <c r="L204" s="76"/>
      <c r="M204" s="30"/>
      <c r="N204" s="25"/>
      <c r="P204" s="57"/>
    </row>
    <row r="205" spans="1:16" ht="16.5" customHeight="1" x14ac:dyDescent="0.25">
      <c r="A205" s="24">
        <v>198</v>
      </c>
      <c r="B205" s="27" t="s">
        <v>5091</v>
      </c>
      <c r="C205" s="27" t="s">
        <v>3759</v>
      </c>
      <c r="D205" s="27" t="s">
        <v>217</v>
      </c>
      <c r="E205" s="27" t="s">
        <v>3482</v>
      </c>
      <c r="F205" s="27" t="s">
        <v>838</v>
      </c>
      <c r="G205" s="27"/>
      <c r="H205" s="27"/>
      <c r="I205" s="27" t="s">
        <v>37</v>
      </c>
      <c r="J205" s="28">
        <v>20</v>
      </c>
      <c r="K205" s="27" t="s">
        <v>52</v>
      </c>
      <c r="L205" s="76"/>
      <c r="M205" s="30"/>
      <c r="N205" s="25"/>
      <c r="P205" s="57"/>
    </row>
    <row r="206" spans="1:16" ht="16.5" customHeight="1" x14ac:dyDescent="0.25">
      <c r="A206" s="24">
        <v>199</v>
      </c>
      <c r="B206" s="27" t="s">
        <v>5091</v>
      </c>
      <c r="C206" s="27" t="s">
        <v>3759</v>
      </c>
      <c r="D206" s="27" t="s">
        <v>217</v>
      </c>
      <c r="E206" s="27" t="s">
        <v>3760</v>
      </c>
      <c r="F206" s="27" t="s">
        <v>1667</v>
      </c>
      <c r="G206" s="27"/>
      <c r="H206" s="27"/>
      <c r="I206" s="27" t="s">
        <v>37</v>
      </c>
      <c r="J206" s="28">
        <v>20</v>
      </c>
      <c r="K206" s="27" t="s">
        <v>52</v>
      </c>
      <c r="L206" s="76"/>
      <c r="M206" s="30"/>
      <c r="N206" s="25"/>
      <c r="P206" s="57"/>
    </row>
    <row r="207" spans="1:16" ht="16.5" customHeight="1" x14ac:dyDescent="0.25">
      <c r="A207" s="24">
        <v>200</v>
      </c>
      <c r="B207" s="27" t="s">
        <v>5091</v>
      </c>
      <c r="C207" s="27" t="s">
        <v>3759</v>
      </c>
      <c r="D207" s="27" t="s">
        <v>217</v>
      </c>
      <c r="E207" s="27" t="s">
        <v>3682</v>
      </c>
      <c r="F207" s="27" t="s">
        <v>1314</v>
      </c>
      <c r="G207" s="27"/>
      <c r="H207" s="27"/>
      <c r="I207" s="27" t="s">
        <v>37</v>
      </c>
      <c r="J207" s="28">
        <v>8</v>
      </c>
      <c r="K207" s="27" t="s">
        <v>52</v>
      </c>
      <c r="L207" s="27"/>
      <c r="M207" s="30"/>
      <c r="N207" s="25"/>
      <c r="P207" s="57"/>
    </row>
    <row r="208" spans="1:16" ht="16.5" customHeight="1" x14ac:dyDescent="0.25">
      <c r="A208" s="24">
        <v>201</v>
      </c>
      <c r="B208" s="27" t="s">
        <v>5091</v>
      </c>
      <c r="C208" s="27" t="s">
        <v>3759</v>
      </c>
      <c r="D208" s="27" t="s">
        <v>217</v>
      </c>
      <c r="E208" s="27" t="s">
        <v>3683</v>
      </c>
      <c r="F208" s="27" t="s">
        <v>1318</v>
      </c>
      <c r="G208" s="27"/>
      <c r="H208" s="27"/>
      <c r="I208" s="27" t="s">
        <v>37</v>
      </c>
      <c r="J208" s="28">
        <v>8</v>
      </c>
      <c r="K208" s="27" t="s">
        <v>52</v>
      </c>
      <c r="L208" s="27"/>
      <c r="M208" s="30"/>
      <c r="N208" s="25"/>
      <c r="P208" s="57"/>
    </row>
    <row r="209" spans="1:16" ht="16.5" customHeight="1" x14ac:dyDescent="0.25">
      <c r="A209" s="24">
        <v>202</v>
      </c>
      <c r="B209" s="27" t="s">
        <v>5091</v>
      </c>
      <c r="C209" s="27" t="s">
        <v>3759</v>
      </c>
      <c r="D209" s="27" t="s">
        <v>217</v>
      </c>
      <c r="E209" s="27" t="s">
        <v>3518</v>
      </c>
      <c r="F209" s="27" t="s">
        <v>54</v>
      </c>
      <c r="G209" s="27"/>
      <c r="H209" s="27"/>
      <c r="I209" s="27" t="s">
        <v>37</v>
      </c>
      <c r="J209" s="28">
        <v>14</v>
      </c>
      <c r="K209" s="27" t="s">
        <v>52</v>
      </c>
      <c r="L209" s="27"/>
      <c r="M209" s="30"/>
      <c r="N209" s="25"/>
      <c r="P209" s="57"/>
    </row>
    <row r="210" spans="1:16" ht="16.5" customHeight="1" x14ac:dyDescent="0.25">
      <c r="A210" s="24">
        <v>203</v>
      </c>
      <c r="B210" s="27" t="s">
        <v>5091</v>
      </c>
      <c r="C210" s="27" t="s">
        <v>3759</v>
      </c>
      <c r="D210" s="27" t="s">
        <v>217</v>
      </c>
      <c r="E210" s="27" t="s">
        <v>3519</v>
      </c>
      <c r="F210" s="27" t="s">
        <v>56</v>
      </c>
      <c r="G210" s="27"/>
      <c r="H210" s="27"/>
      <c r="I210" s="27" t="s">
        <v>37</v>
      </c>
      <c r="J210" s="28">
        <v>32</v>
      </c>
      <c r="K210" s="27" t="s">
        <v>52</v>
      </c>
      <c r="L210" s="27"/>
      <c r="M210" s="30"/>
      <c r="N210" s="25"/>
      <c r="P210" s="57"/>
    </row>
    <row r="211" spans="1:16" ht="16.5" customHeight="1" x14ac:dyDescent="0.25">
      <c r="A211" s="24">
        <v>204</v>
      </c>
      <c r="B211" s="27" t="s">
        <v>5091</v>
      </c>
      <c r="C211" s="27" t="s">
        <v>3759</v>
      </c>
      <c r="D211" s="27" t="s">
        <v>217</v>
      </c>
      <c r="E211" s="27" t="s">
        <v>3520</v>
      </c>
      <c r="F211" s="27" t="s">
        <v>58</v>
      </c>
      <c r="G211" s="27"/>
      <c r="H211" s="27"/>
      <c r="I211" s="27" t="s">
        <v>37</v>
      </c>
      <c r="J211" s="28">
        <v>14</v>
      </c>
      <c r="K211" s="27" t="s">
        <v>52</v>
      </c>
      <c r="L211" s="27"/>
      <c r="M211" s="30"/>
      <c r="N211" s="25"/>
      <c r="P211" s="57"/>
    </row>
    <row r="212" spans="1:16" ht="16.5" customHeight="1" x14ac:dyDescent="0.25">
      <c r="A212" s="24">
        <v>205</v>
      </c>
      <c r="B212" s="27" t="s">
        <v>5091</v>
      </c>
      <c r="C212" s="27" t="s">
        <v>3759</v>
      </c>
      <c r="D212" s="27" t="s">
        <v>217</v>
      </c>
      <c r="E212" s="27" t="s">
        <v>3521</v>
      </c>
      <c r="F212" s="27" t="s">
        <v>60</v>
      </c>
      <c r="G212" s="27"/>
      <c r="H212" s="27"/>
      <c r="I212" s="27" t="s">
        <v>37</v>
      </c>
      <c r="J212" s="28">
        <v>32</v>
      </c>
      <c r="K212" s="27" t="s">
        <v>52</v>
      </c>
      <c r="L212" s="27"/>
      <c r="M212" s="30"/>
      <c r="N212" s="25"/>
      <c r="P212" s="57"/>
    </row>
    <row r="213" spans="1:16" ht="16.5" customHeight="1" x14ac:dyDescent="0.25">
      <c r="A213" s="24">
        <v>206</v>
      </c>
      <c r="B213" s="27" t="s">
        <v>5091</v>
      </c>
      <c r="C213" s="27" t="s">
        <v>3761</v>
      </c>
      <c r="D213" s="27" t="s">
        <v>219</v>
      </c>
      <c r="E213" s="27" t="s">
        <v>3482</v>
      </c>
      <c r="F213" s="27" t="s">
        <v>838</v>
      </c>
      <c r="G213" s="27"/>
      <c r="H213" s="27"/>
      <c r="I213" s="27" t="s">
        <v>37</v>
      </c>
      <c r="J213" s="28">
        <v>20</v>
      </c>
      <c r="K213" s="27" t="s">
        <v>52</v>
      </c>
      <c r="L213" s="27"/>
      <c r="M213" s="30"/>
      <c r="N213" s="25"/>
      <c r="P213" s="57"/>
    </row>
    <row r="214" spans="1:16" ht="16.5" customHeight="1" x14ac:dyDescent="0.25">
      <c r="A214" s="24">
        <v>207</v>
      </c>
      <c r="B214" s="27" t="s">
        <v>5091</v>
      </c>
      <c r="C214" s="27" t="s">
        <v>3761</v>
      </c>
      <c r="D214" s="27" t="s">
        <v>219</v>
      </c>
      <c r="E214" s="27" t="s">
        <v>3763</v>
      </c>
      <c r="F214" s="27" t="s">
        <v>1655</v>
      </c>
      <c r="G214" s="27"/>
      <c r="H214" s="27"/>
      <c r="I214" s="27" t="s">
        <v>37</v>
      </c>
      <c r="J214" s="28">
        <v>20</v>
      </c>
      <c r="K214" s="27" t="s">
        <v>52</v>
      </c>
      <c r="L214" s="27"/>
      <c r="M214" s="30"/>
      <c r="N214" s="25"/>
      <c r="P214" s="57"/>
    </row>
    <row r="215" spans="1:16" ht="16.5" customHeight="1" x14ac:dyDescent="0.25">
      <c r="A215" s="24">
        <v>208</v>
      </c>
      <c r="B215" s="27" t="s">
        <v>5091</v>
      </c>
      <c r="C215" s="27" t="s">
        <v>3761</v>
      </c>
      <c r="D215" s="27" t="s">
        <v>219</v>
      </c>
      <c r="E215" s="27" t="s">
        <v>3762</v>
      </c>
      <c r="F215" s="27" t="s">
        <v>1657</v>
      </c>
      <c r="G215" s="27"/>
      <c r="H215" s="27"/>
      <c r="I215" s="27" t="s">
        <v>37</v>
      </c>
      <c r="J215" s="28">
        <v>8</v>
      </c>
      <c r="K215" s="27" t="s">
        <v>52</v>
      </c>
      <c r="L215" s="27"/>
      <c r="M215" s="30"/>
      <c r="N215" s="25"/>
      <c r="P215" s="57"/>
    </row>
    <row r="216" spans="1:16" ht="16.5" customHeight="1" x14ac:dyDescent="0.25">
      <c r="A216" s="24">
        <v>209</v>
      </c>
      <c r="B216" s="27" t="s">
        <v>5091</v>
      </c>
      <c r="C216" s="27" t="s">
        <v>3761</v>
      </c>
      <c r="D216" s="27" t="s">
        <v>219</v>
      </c>
      <c r="E216" s="27" t="s">
        <v>3764</v>
      </c>
      <c r="F216" s="27" t="s">
        <v>1659</v>
      </c>
      <c r="G216" s="27"/>
      <c r="H216" s="27"/>
      <c r="I216" s="27" t="s">
        <v>110</v>
      </c>
      <c r="J216" s="28">
        <v>22</v>
      </c>
      <c r="K216" s="27" t="s">
        <v>52</v>
      </c>
      <c r="L216" s="27">
        <v>0</v>
      </c>
      <c r="M216" s="30"/>
      <c r="N216" s="25"/>
      <c r="P216" s="57"/>
    </row>
    <row r="217" spans="1:16" ht="16.5" customHeight="1" x14ac:dyDescent="0.25">
      <c r="A217" s="24">
        <v>210</v>
      </c>
      <c r="B217" s="27" t="s">
        <v>5091</v>
      </c>
      <c r="C217" s="27" t="s">
        <v>3761</v>
      </c>
      <c r="D217" s="27" t="s">
        <v>219</v>
      </c>
      <c r="E217" s="27" t="s">
        <v>3518</v>
      </c>
      <c r="F217" s="27" t="s">
        <v>54</v>
      </c>
      <c r="G217" s="27"/>
      <c r="H217" s="27"/>
      <c r="I217" s="27" t="s">
        <v>37</v>
      </c>
      <c r="J217" s="28">
        <v>14</v>
      </c>
      <c r="K217" s="27" t="s">
        <v>52</v>
      </c>
      <c r="L217" s="27"/>
      <c r="M217" s="30"/>
      <c r="N217" s="25"/>
      <c r="P217" s="57"/>
    </row>
    <row r="218" spans="1:16" ht="16.5" customHeight="1" x14ac:dyDescent="0.25">
      <c r="A218" s="24">
        <v>211</v>
      </c>
      <c r="B218" s="27" t="s">
        <v>5091</v>
      </c>
      <c r="C218" s="27" t="s">
        <v>3761</v>
      </c>
      <c r="D218" s="27" t="s">
        <v>219</v>
      </c>
      <c r="E218" s="27" t="s">
        <v>3519</v>
      </c>
      <c r="F218" s="27" t="s">
        <v>56</v>
      </c>
      <c r="G218" s="27"/>
      <c r="H218" s="27"/>
      <c r="I218" s="27" t="s">
        <v>37</v>
      </c>
      <c r="J218" s="28">
        <v>32</v>
      </c>
      <c r="K218" s="27" t="s">
        <v>52</v>
      </c>
      <c r="L218" s="27"/>
      <c r="M218" s="30"/>
      <c r="N218" s="25"/>
      <c r="P218" s="57"/>
    </row>
    <row r="219" spans="1:16" ht="16.5" customHeight="1" x14ac:dyDescent="0.25">
      <c r="A219" s="24">
        <v>212</v>
      </c>
      <c r="B219" s="27" t="s">
        <v>5091</v>
      </c>
      <c r="C219" s="27" t="s">
        <v>3761</v>
      </c>
      <c r="D219" s="27" t="s">
        <v>219</v>
      </c>
      <c r="E219" s="27" t="s">
        <v>3520</v>
      </c>
      <c r="F219" s="27" t="s">
        <v>58</v>
      </c>
      <c r="G219" s="27"/>
      <c r="H219" s="27"/>
      <c r="I219" s="27" t="s">
        <v>37</v>
      </c>
      <c r="J219" s="28">
        <v>14</v>
      </c>
      <c r="K219" s="27" t="s">
        <v>52</v>
      </c>
      <c r="L219" s="27"/>
      <c r="M219" s="30"/>
      <c r="N219" s="25"/>
      <c r="P219" s="57"/>
    </row>
    <row r="220" spans="1:16" ht="16.5" customHeight="1" x14ac:dyDescent="0.25">
      <c r="A220" s="24">
        <v>213</v>
      </c>
      <c r="B220" s="27" t="s">
        <v>5091</v>
      </c>
      <c r="C220" s="27" t="s">
        <v>3761</v>
      </c>
      <c r="D220" s="27" t="s">
        <v>219</v>
      </c>
      <c r="E220" s="27" t="s">
        <v>3521</v>
      </c>
      <c r="F220" s="27" t="s">
        <v>60</v>
      </c>
      <c r="G220" s="27"/>
      <c r="H220" s="27"/>
      <c r="I220" s="27" t="s">
        <v>37</v>
      </c>
      <c r="J220" s="28">
        <v>32</v>
      </c>
      <c r="K220" s="27" t="s">
        <v>52</v>
      </c>
      <c r="L220" s="27"/>
      <c r="M220" s="30"/>
      <c r="N220" s="25"/>
      <c r="P220" s="57"/>
    </row>
    <row r="221" spans="1:16" ht="16.5" customHeight="1" x14ac:dyDescent="0.25">
      <c r="A221" s="24">
        <v>214</v>
      </c>
      <c r="B221" s="27" t="s">
        <v>5091</v>
      </c>
      <c r="C221" s="27" t="s">
        <v>3765</v>
      </c>
      <c r="D221" s="27" t="s">
        <v>3479</v>
      </c>
      <c r="E221" s="27" t="s">
        <v>3482</v>
      </c>
      <c r="F221" s="27" t="s">
        <v>838</v>
      </c>
      <c r="G221" s="27" t="s">
        <v>52</v>
      </c>
      <c r="H221" s="27"/>
      <c r="I221" s="27" t="s">
        <v>37</v>
      </c>
      <c r="J221" s="28">
        <v>20</v>
      </c>
      <c r="K221" s="27" t="s">
        <v>52</v>
      </c>
      <c r="L221" s="27"/>
      <c r="M221" s="30"/>
      <c r="N221" s="25"/>
      <c r="P221" s="57"/>
    </row>
    <row r="222" spans="1:16" ht="16.5" customHeight="1" x14ac:dyDescent="0.25">
      <c r="A222" s="24">
        <v>215</v>
      </c>
      <c r="B222" s="27" t="s">
        <v>5091</v>
      </c>
      <c r="C222" s="27" t="s">
        <v>3765</v>
      </c>
      <c r="D222" s="27" t="s">
        <v>3479</v>
      </c>
      <c r="E222" s="27" t="s">
        <v>3483</v>
      </c>
      <c r="F222" s="27" t="s">
        <v>1169</v>
      </c>
      <c r="G222" s="27" t="s">
        <v>52</v>
      </c>
      <c r="H222" s="27"/>
      <c r="I222" s="27" t="s">
        <v>37</v>
      </c>
      <c r="J222" s="28">
        <v>10</v>
      </c>
      <c r="K222" s="27" t="s">
        <v>52</v>
      </c>
      <c r="L222" s="27"/>
      <c r="M222" s="30"/>
      <c r="N222" s="25"/>
      <c r="P222" s="57"/>
    </row>
    <row r="223" spans="1:16" ht="16.5" customHeight="1" x14ac:dyDescent="0.25">
      <c r="A223" s="24">
        <v>216</v>
      </c>
      <c r="B223" s="27" t="s">
        <v>5091</v>
      </c>
      <c r="C223" s="27" t="s">
        <v>3765</v>
      </c>
      <c r="D223" s="27" t="s">
        <v>3479</v>
      </c>
      <c r="E223" s="27" t="s">
        <v>3484</v>
      </c>
      <c r="F223" s="27" t="s">
        <v>1592</v>
      </c>
      <c r="G223" s="27"/>
      <c r="H223" s="27"/>
      <c r="I223" s="27" t="s">
        <v>37</v>
      </c>
      <c r="J223" s="28">
        <v>300</v>
      </c>
      <c r="K223" s="27" t="s">
        <v>5347</v>
      </c>
      <c r="L223" s="27"/>
      <c r="M223" s="30"/>
      <c r="N223" s="25"/>
      <c r="P223" s="57"/>
    </row>
    <row r="224" spans="1:16" ht="16.5" customHeight="1" x14ac:dyDescent="0.25">
      <c r="A224" s="24">
        <v>217</v>
      </c>
      <c r="B224" s="27" t="s">
        <v>5091</v>
      </c>
      <c r="C224" s="27" t="s">
        <v>3765</v>
      </c>
      <c r="D224" s="27" t="s">
        <v>3479</v>
      </c>
      <c r="E224" s="27" t="s">
        <v>3485</v>
      </c>
      <c r="F224" s="27" t="s">
        <v>1594</v>
      </c>
      <c r="G224" s="27"/>
      <c r="H224" s="27"/>
      <c r="I224" s="27" t="s">
        <v>37</v>
      </c>
      <c r="J224" s="28">
        <v>300</v>
      </c>
      <c r="K224" s="27" t="s">
        <v>5347</v>
      </c>
      <c r="L224" s="27"/>
      <c r="M224" s="30"/>
      <c r="N224" s="25"/>
      <c r="P224" s="57"/>
    </row>
    <row r="225" spans="1:16" ht="16.5" customHeight="1" x14ac:dyDescent="0.25">
      <c r="A225" s="24">
        <v>218</v>
      </c>
      <c r="B225" s="27" t="s">
        <v>5091</v>
      </c>
      <c r="C225" s="27" t="s">
        <v>3765</v>
      </c>
      <c r="D225" s="27" t="s">
        <v>3479</v>
      </c>
      <c r="E225" s="27" t="s">
        <v>3486</v>
      </c>
      <c r="F225" s="27" t="s">
        <v>1596</v>
      </c>
      <c r="G225" s="27"/>
      <c r="H225" s="27"/>
      <c r="I225" s="27" t="s">
        <v>37</v>
      </c>
      <c r="J225" s="28">
        <v>300</v>
      </c>
      <c r="K225" s="27" t="s">
        <v>5347</v>
      </c>
      <c r="L225" s="27"/>
      <c r="M225" s="30"/>
      <c r="N225" s="25"/>
      <c r="P225" s="57"/>
    </row>
    <row r="226" spans="1:16" ht="16.5" customHeight="1" x14ac:dyDescent="0.25">
      <c r="A226" s="24">
        <v>219</v>
      </c>
      <c r="B226" s="27" t="s">
        <v>5091</v>
      </c>
      <c r="C226" s="27" t="s">
        <v>3765</v>
      </c>
      <c r="D226" s="27" t="s">
        <v>3479</v>
      </c>
      <c r="E226" s="27" t="s">
        <v>3487</v>
      </c>
      <c r="F226" s="27" t="s">
        <v>1598</v>
      </c>
      <c r="G226" s="27"/>
      <c r="H226" s="27"/>
      <c r="I226" s="27" t="s">
        <v>37</v>
      </c>
      <c r="J226" s="28">
        <v>300</v>
      </c>
      <c r="K226" s="27" t="s">
        <v>5347</v>
      </c>
      <c r="L226" s="27"/>
      <c r="M226" s="30"/>
      <c r="N226" s="25"/>
      <c r="P226" s="57"/>
    </row>
    <row r="227" spans="1:16" ht="16.5" customHeight="1" x14ac:dyDescent="0.25">
      <c r="A227" s="24">
        <v>220</v>
      </c>
      <c r="B227" s="27" t="s">
        <v>5091</v>
      </c>
      <c r="C227" s="27" t="s">
        <v>3765</v>
      </c>
      <c r="D227" s="27" t="s">
        <v>3479</v>
      </c>
      <c r="E227" s="27" t="s">
        <v>3488</v>
      </c>
      <c r="F227" s="27" t="s">
        <v>1600</v>
      </c>
      <c r="G227" s="27"/>
      <c r="H227" s="27"/>
      <c r="I227" s="27" t="s">
        <v>37</v>
      </c>
      <c r="J227" s="28">
        <v>300</v>
      </c>
      <c r="K227" s="27" t="s">
        <v>5347</v>
      </c>
      <c r="L227" s="27"/>
      <c r="M227" s="30"/>
      <c r="N227" s="25"/>
      <c r="P227" s="57"/>
    </row>
    <row r="228" spans="1:16" ht="16.5" customHeight="1" x14ac:dyDescent="0.25">
      <c r="A228" s="24">
        <v>221</v>
      </c>
      <c r="B228" s="27" t="s">
        <v>5091</v>
      </c>
      <c r="C228" s="27" t="s">
        <v>3765</v>
      </c>
      <c r="D228" s="27" t="s">
        <v>3479</v>
      </c>
      <c r="E228" s="27" t="s">
        <v>3489</v>
      </c>
      <c r="F228" s="27" t="s">
        <v>1602</v>
      </c>
      <c r="G228" s="27"/>
      <c r="H228" s="27"/>
      <c r="I228" s="27" t="s">
        <v>37</v>
      </c>
      <c r="J228" s="28">
        <v>20</v>
      </c>
      <c r="K228" s="27" t="s">
        <v>5347</v>
      </c>
      <c r="L228" s="27"/>
      <c r="M228" s="30"/>
      <c r="N228" s="25"/>
      <c r="P228" s="57"/>
    </row>
    <row r="229" spans="1:16" ht="16.5" customHeight="1" x14ac:dyDescent="0.25">
      <c r="A229" s="24">
        <v>222</v>
      </c>
      <c r="B229" s="27" t="s">
        <v>5091</v>
      </c>
      <c r="C229" s="27" t="s">
        <v>3765</v>
      </c>
      <c r="D229" s="27" t="s">
        <v>3479</v>
      </c>
      <c r="E229" s="27" t="s">
        <v>3490</v>
      </c>
      <c r="F229" s="27" t="s">
        <v>1604</v>
      </c>
      <c r="G229" s="27"/>
      <c r="H229" s="27"/>
      <c r="I229" s="27" t="s">
        <v>37</v>
      </c>
      <c r="J229" s="28">
        <v>20</v>
      </c>
      <c r="K229" s="27" t="s">
        <v>5347</v>
      </c>
      <c r="L229" s="27"/>
      <c r="M229" s="30"/>
      <c r="N229" s="25"/>
      <c r="P229" s="57"/>
    </row>
    <row r="230" spans="1:16" ht="16.5" customHeight="1" x14ac:dyDescent="0.25">
      <c r="A230" s="24">
        <v>223</v>
      </c>
      <c r="B230" s="27" t="s">
        <v>5091</v>
      </c>
      <c r="C230" s="27" t="s">
        <v>3765</v>
      </c>
      <c r="D230" s="27" t="s">
        <v>3479</v>
      </c>
      <c r="E230" s="27" t="s">
        <v>3491</v>
      </c>
      <c r="F230" s="27" t="s">
        <v>1606</v>
      </c>
      <c r="G230" s="27"/>
      <c r="H230" s="27"/>
      <c r="I230" s="27" t="s">
        <v>37</v>
      </c>
      <c r="J230" s="28">
        <v>20</v>
      </c>
      <c r="K230" s="27" t="s">
        <v>5347</v>
      </c>
      <c r="L230" s="27"/>
      <c r="M230" s="30"/>
      <c r="N230" s="25"/>
      <c r="P230" s="57"/>
    </row>
    <row r="231" spans="1:16" ht="16.5" customHeight="1" x14ac:dyDescent="0.25">
      <c r="A231" s="24">
        <v>224</v>
      </c>
      <c r="B231" s="27" t="s">
        <v>5091</v>
      </c>
      <c r="C231" s="27" t="s">
        <v>3765</v>
      </c>
      <c r="D231" s="27" t="s">
        <v>3479</v>
      </c>
      <c r="E231" s="27" t="s">
        <v>3492</v>
      </c>
      <c r="F231" s="27" t="s">
        <v>1608</v>
      </c>
      <c r="G231" s="27"/>
      <c r="H231" s="27"/>
      <c r="I231" s="27" t="s">
        <v>37</v>
      </c>
      <c r="J231" s="28">
        <v>20</v>
      </c>
      <c r="K231" s="27" t="s">
        <v>5347</v>
      </c>
      <c r="L231" s="29"/>
      <c r="M231" s="30"/>
      <c r="N231" s="25"/>
      <c r="P231" s="57"/>
    </row>
    <row r="232" spans="1:16" ht="16.5" customHeight="1" x14ac:dyDescent="0.25">
      <c r="A232" s="24">
        <v>225</v>
      </c>
      <c r="B232" s="27" t="s">
        <v>5091</v>
      </c>
      <c r="C232" s="27" t="s">
        <v>3765</v>
      </c>
      <c r="D232" s="27" t="s">
        <v>3479</v>
      </c>
      <c r="E232" s="27" t="s">
        <v>3493</v>
      </c>
      <c r="F232" s="27" t="s">
        <v>1522</v>
      </c>
      <c r="G232" s="27"/>
      <c r="H232" s="27"/>
      <c r="I232" s="27" t="s">
        <v>37</v>
      </c>
      <c r="J232" s="28">
        <v>20</v>
      </c>
      <c r="K232" s="27" t="s">
        <v>5347</v>
      </c>
      <c r="L232" s="29"/>
      <c r="M232" s="30"/>
      <c r="N232" s="25"/>
      <c r="P232" s="57"/>
    </row>
    <row r="233" spans="1:16" ht="16.5" customHeight="1" x14ac:dyDescent="0.25">
      <c r="A233" s="24">
        <v>226</v>
      </c>
      <c r="B233" s="27" t="s">
        <v>5091</v>
      </c>
      <c r="C233" s="27" t="s">
        <v>3765</v>
      </c>
      <c r="D233" s="27" t="s">
        <v>3479</v>
      </c>
      <c r="E233" s="27" t="s">
        <v>3494</v>
      </c>
      <c r="F233" s="27" t="s">
        <v>1610</v>
      </c>
      <c r="G233" s="27"/>
      <c r="H233" s="27"/>
      <c r="I233" s="27" t="s">
        <v>37</v>
      </c>
      <c r="J233" s="28">
        <v>20</v>
      </c>
      <c r="K233" s="27" t="s">
        <v>5347</v>
      </c>
      <c r="L233" s="27"/>
      <c r="M233" s="30"/>
      <c r="N233" s="25"/>
      <c r="P233" s="57"/>
    </row>
    <row r="234" spans="1:16" ht="16.5" customHeight="1" x14ac:dyDescent="0.25">
      <c r="A234" s="24">
        <v>227</v>
      </c>
      <c r="B234" s="27" t="s">
        <v>5091</v>
      </c>
      <c r="C234" s="27" t="s">
        <v>3765</v>
      </c>
      <c r="D234" s="27" t="s">
        <v>3479</v>
      </c>
      <c r="E234" s="27" t="s">
        <v>3495</v>
      </c>
      <c r="F234" s="27" t="s">
        <v>1612</v>
      </c>
      <c r="G234" s="27"/>
      <c r="H234" s="27"/>
      <c r="I234" s="27" t="s">
        <v>37</v>
      </c>
      <c r="J234" s="28">
        <v>20</v>
      </c>
      <c r="K234" s="27" t="s">
        <v>5347</v>
      </c>
      <c r="L234" s="27"/>
      <c r="M234" s="30"/>
      <c r="N234" s="25"/>
      <c r="P234" s="57"/>
    </row>
    <row r="235" spans="1:16" ht="16.5" customHeight="1" x14ac:dyDescent="0.25">
      <c r="A235" s="24">
        <v>228</v>
      </c>
      <c r="B235" s="27" t="s">
        <v>5091</v>
      </c>
      <c r="C235" s="27" t="s">
        <v>3765</v>
      </c>
      <c r="D235" s="27" t="s">
        <v>3479</v>
      </c>
      <c r="E235" s="27" t="s">
        <v>3496</v>
      </c>
      <c r="F235" s="27" t="s">
        <v>1614</v>
      </c>
      <c r="G235" s="27"/>
      <c r="H235" s="27"/>
      <c r="I235" s="27" t="s">
        <v>110</v>
      </c>
      <c r="J235" s="28">
        <v>22</v>
      </c>
      <c r="K235" s="27" t="s">
        <v>52</v>
      </c>
      <c r="L235" s="27">
        <v>0</v>
      </c>
      <c r="M235" s="30"/>
      <c r="N235" s="25"/>
      <c r="P235" s="57"/>
    </row>
    <row r="236" spans="1:16" ht="16.5" customHeight="1" x14ac:dyDescent="0.25">
      <c r="A236" s="24">
        <v>229</v>
      </c>
      <c r="B236" s="27" t="s">
        <v>5091</v>
      </c>
      <c r="C236" s="27" t="s">
        <v>3765</v>
      </c>
      <c r="D236" s="27" t="s">
        <v>3479</v>
      </c>
      <c r="E236" s="27" t="s">
        <v>3497</v>
      </c>
      <c r="F236" s="27" t="s">
        <v>1616</v>
      </c>
      <c r="G236" s="27"/>
      <c r="H236" s="27"/>
      <c r="I236" s="27" t="s">
        <v>110</v>
      </c>
      <c r="J236" s="28">
        <v>22</v>
      </c>
      <c r="K236" s="27" t="s">
        <v>52</v>
      </c>
      <c r="L236" s="27">
        <v>0</v>
      </c>
      <c r="M236" s="30"/>
      <c r="N236" s="25"/>
      <c r="P236" s="57"/>
    </row>
    <row r="237" spans="1:16" ht="16.5" customHeight="1" x14ac:dyDescent="0.25">
      <c r="A237" s="24">
        <v>230</v>
      </c>
      <c r="B237" s="27" t="s">
        <v>5091</v>
      </c>
      <c r="C237" s="27" t="s">
        <v>3765</v>
      </c>
      <c r="D237" s="27" t="s">
        <v>3479</v>
      </c>
      <c r="E237" s="27" t="s">
        <v>3498</v>
      </c>
      <c r="F237" s="27" t="s">
        <v>1618</v>
      </c>
      <c r="G237" s="27"/>
      <c r="H237" s="27"/>
      <c r="I237" s="27" t="s">
        <v>110</v>
      </c>
      <c r="J237" s="28">
        <v>22</v>
      </c>
      <c r="K237" s="27" t="s">
        <v>52</v>
      </c>
      <c r="L237" s="27">
        <v>0</v>
      </c>
      <c r="M237" s="30"/>
      <c r="N237" s="25"/>
      <c r="P237" s="57"/>
    </row>
    <row r="238" spans="1:16" ht="16.5" customHeight="1" x14ac:dyDescent="0.25">
      <c r="A238" s="24">
        <v>231</v>
      </c>
      <c r="B238" s="27" t="s">
        <v>5091</v>
      </c>
      <c r="C238" s="27" t="s">
        <v>3765</v>
      </c>
      <c r="D238" s="27" t="s">
        <v>3479</v>
      </c>
      <c r="E238" s="27" t="s">
        <v>3499</v>
      </c>
      <c r="F238" s="27" t="s">
        <v>1620</v>
      </c>
      <c r="G238" s="27"/>
      <c r="H238" s="27"/>
      <c r="I238" s="27" t="s">
        <v>37</v>
      </c>
      <c r="J238" s="28">
        <v>8</v>
      </c>
      <c r="K238" s="27" t="s">
        <v>5347</v>
      </c>
      <c r="L238" s="27"/>
      <c r="M238" s="30"/>
      <c r="N238" s="25"/>
      <c r="P238" s="57"/>
    </row>
    <row r="239" spans="1:16" ht="16.5" customHeight="1" x14ac:dyDescent="0.25">
      <c r="A239" s="24">
        <v>232</v>
      </c>
      <c r="B239" s="27" t="s">
        <v>5091</v>
      </c>
      <c r="C239" s="27" t="s">
        <v>3765</v>
      </c>
      <c r="D239" s="27" t="s">
        <v>3479</v>
      </c>
      <c r="E239" s="27" t="s">
        <v>3500</v>
      </c>
      <c r="F239" s="27" t="s">
        <v>1258</v>
      </c>
      <c r="G239" s="27"/>
      <c r="H239" s="27"/>
      <c r="I239" s="27" t="s">
        <v>37</v>
      </c>
      <c r="J239" s="28">
        <v>1</v>
      </c>
      <c r="K239" s="27" t="s">
        <v>5347</v>
      </c>
      <c r="L239" s="27" t="s">
        <v>3543</v>
      </c>
      <c r="M239" s="30"/>
      <c r="N239" s="25"/>
      <c r="P239" s="57"/>
    </row>
    <row r="240" spans="1:16" ht="16.5" customHeight="1" x14ac:dyDescent="0.25">
      <c r="A240" s="24">
        <v>233</v>
      </c>
      <c r="B240" s="27" t="s">
        <v>5091</v>
      </c>
      <c r="C240" s="27" t="s">
        <v>3765</v>
      </c>
      <c r="D240" s="27" t="s">
        <v>3479</v>
      </c>
      <c r="E240" s="27" t="s">
        <v>3501</v>
      </c>
      <c r="F240" s="27" t="s">
        <v>1623</v>
      </c>
      <c r="G240" s="27"/>
      <c r="H240" s="27"/>
      <c r="I240" s="27" t="s">
        <v>37</v>
      </c>
      <c r="J240" s="28">
        <v>1</v>
      </c>
      <c r="K240" s="27" t="s">
        <v>5347</v>
      </c>
      <c r="L240" s="29" t="s">
        <v>3543</v>
      </c>
      <c r="M240" s="30"/>
      <c r="N240" s="25"/>
      <c r="P240" s="57"/>
    </row>
    <row r="241" spans="1:16" ht="16.5" customHeight="1" x14ac:dyDescent="0.25">
      <c r="A241" s="24">
        <v>234</v>
      </c>
      <c r="B241" s="27" t="s">
        <v>5091</v>
      </c>
      <c r="C241" s="27" t="s">
        <v>3765</v>
      </c>
      <c r="D241" s="27" t="s">
        <v>3479</v>
      </c>
      <c r="E241" s="27" t="s">
        <v>3502</v>
      </c>
      <c r="F241" s="27" t="s">
        <v>1625</v>
      </c>
      <c r="G241" s="27"/>
      <c r="H241" s="27"/>
      <c r="I241" s="27" t="s">
        <v>37</v>
      </c>
      <c r="J241" s="28">
        <v>100</v>
      </c>
      <c r="K241" s="27" t="s">
        <v>5347</v>
      </c>
      <c r="L241" s="27"/>
      <c r="M241" s="30"/>
      <c r="N241" s="25"/>
      <c r="P241" s="57"/>
    </row>
    <row r="242" spans="1:16" ht="16.5" customHeight="1" x14ac:dyDescent="0.25">
      <c r="A242" s="24">
        <v>235</v>
      </c>
      <c r="B242" s="27" t="s">
        <v>5091</v>
      </c>
      <c r="C242" s="27" t="s">
        <v>3765</v>
      </c>
      <c r="D242" s="27" t="s">
        <v>3479</v>
      </c>
      <c r="E242" s="27" t="s">
        <v>3503</v>
      </c>
      <c r="F242" s="27" t="s">
        <v>1627</v>
      </c>
      <c r="G242" s="27"/>
      <c r="H242" s="27"/>
      <c r="I242" s="27" t="s">
        <v>37</v>
      </c>
      <c r="J242" s="28">
        <v>100</v>
      </c>
      <c r="K242" s="27" t="s">
        <v>5347</v>
      </c>
      <c r="L242" s="29"/>
      <c r="M242" s="30"/>
      <c r="N242" s="25"/>
      <c r="P242" s="57"/>
    </row>
    <row r="243" spans="1:16" ht="16.5" customHeight="1" x14ac:dyDescent="0.25">
      <c r="A243" s="24">
        <v>236</v>
      </c>
      <c r="B243" s="27" t="s">
        <v>5091</v>
      </c>
      <c r="C243" s="27" t="s">
        <v>3765</v>
      </c>
      <c r="D243" s="27" t="s">
        <v>3479</v>
      </c>
      <c r="E243" s="27" t="s">
        <v>3504</v>
      </c>
      <c r="F243" s="27" t="s">
        <v>1629</v>
      </c>
      <c r="G243" s="27"/>
      <c r="H243" s="27"/>
      <c r="I243" s="27" t="s">
        <v>37</v>
      </c>
      <c r="J243" s="28">
        <v>1</v>
      </c>
      <c r="K243" s="27" t="s">
        <v>5347</v>
      </c>
      <c r="L243" s="27"/>
      <c r="M243" s="30"/>
      <c r="N243" s="25"/>
      <c r="P243" s="57"/>
    </row>
    <row r="244" spans="1:16" ht="16.5" customHeight="1" x14ac:dyDescent="0.25">
      <c r="A244" s="24">
        <v>237</v>
      </c>
      <c r="B244" s="27" t="s">
        <v>5091</v>
      </c>
      <c r="C244" s="27" t="s">
        <v>3765</v>
      </c>
      <c r="D244" s="27" t="s">
        <v>3479</v>
      </c>
      <c r="E244" s="27" t="s">
        <v>3505</v>
      </c>
      <c r="F244" s="27" t="s">
        <v>1631</v>
      </c>
      <c r="G244" s="27"/>
      <c r="H244" s="27"/>
      <c r="I244" s="27" t="s">
        <v>37</v>
      </c>
      <c r="J244" s="28">
        <v>1</v>
      </c>
      <c r="K244" s="27" t="s">
        <v>52</v>
      </c>
      <c r="L244" s="29" t="s">
        <v>5352</v>
      </c>
      <c r="M244" s="30"/>
      <c r="N244" s="25"/>
      <c r="P244" s="57"/>
    </row>
    <row r="245" spans="1:16" ht="16.5" customHeight="1" x14ac:dyDescent="0.25">
      <c r="A245" s="24">
        <v>238</v>
      </c>
      <c r="B245" s="27" t="s">
        <v>5091</v>
      </c>
      <c r="C245" s="27" t="s">
        <v>3765</v>
      </c>
      <c r="D245" s="27" t="s">
        <v>3479</v>
      </c>
      <c r="E245" s="27" t="s">
        <v>3506</v>
      </c>
      <c r="F245" s="27" t="s">
        <v>1633</v>
      </c>
      <c r="G245" s="27"/>
      <c r="H245" s="27"/>
      <c r="I245" s="27" t="s">
        <v>37</v>
      </c>
      <c r="J245" s="28">
        <v>1</v>
      </c>
      <c r="K245" s="27" t="s">
        <v>52</v>
      </c>
      <c r="L245" s="29" t="s">
        <v>4131</v>
      </c>
      <c r="M245" s="30"/>
      <c r="N245" s="25"/>
      <c r="P245" s="57"/>
    </row>
    <row r="246" spans="1:16" ht="16.5" customHeight="1" x14ac:dyDescent="0.25">
      <c r="A246" s="24">
        <v>239</v>
      </c>
      <c r="B246" s="27" t="s">
        <v>5091</v>
      </c>
      <c r="C246" s="27" t="s">
        <v>3765</v>
      </c>
      <c r="D246" s="27" t="s">
        <v>3479</v>
      </c>
      <c r="E246" s="27" t="s">
        <v>3507</v>
      </c>
      <c r="F246" s="27" t="s">
        <v>1635</v>
      </c>
      <c r="G246" s="27"/>
      <c r="H246" s="27"/>
      <c r="I246" s="27" t="s">
        <v>37</v>
      </c>
      <c r="J246" s="28">
        <v>20</v>
      </c>
      <c r="K246" s="27" t="s">
        <v>5347</v>
      </c>
      <c r="L246" s="29"/>
      <c r="M246" s="30"/>
      <c r="N246" s="25"/>
      <c r="P246" s="57"/>
    </row>
    <row r="247" spans="1:16" ht="16.5" customHeight="1" x14ac:dyDescent="0.25">
      <c r="A247" s="24">
        <v>240</v>
      </c>
      <c r="B247" s="27" t="s">
        <v>5091</v>
      </c>
      <c r="C247" s="27" t="s">
        <v>3765</v>
      </c>
      <c r="D247" s="27" t="s">
        <v>3479</v>
      </c>
      <c r="E247" s="27" t="s">
        <v>3508</v>
      </c>
      <c r="F247" s="27" t="s">
        <v>1637</v>
      </c>
      <c r="G247" s="27"/>
      <c r="H247" s="27"/>
      <c r="I247" s="27" t="s">
        <v>37</v>
      </c>
      <c r="J247" s="28">
        <v>8</v>
      </c>
      <c r="K247" s="27" t="s">
        <v>5347</v>
      </c>
      <c r="L247" s="27"/>
      <c r="M247" s="30"/>
      <c r="N247" s="25"/>
      <c r="P247" s="57"/>
    </row>
    <row r="248" spans="1:16" ht="16.5" customHeight="1" x14ac:dyDescent="0.25">
      <c r="A248" s="24">
        <v>241</v>
      </c>
      <c r="B248" s="27" t="s">
        <v>5091</v>
      </c>
      <c r="C248" s="27" t="s">
        <v>3765</v>
      </c>
      <c r="D248" s="27" t="s">
        <v>3479</v>
      </c>
      <c r="E248" s="27" t="s">
        <v>3509</v>
      </c>
      <c r="F248" s="27" t="s">
        <v>1639</v>
      </c>
      <c r="G248" s="27"/>
      <c r="H248" s="27"/>
      <c r="I248" s="27" t="s">
        <v>37</v>
      </c>
      <c r="J248" s="28">
        <v>1</v>
      </c>
      <c r="K248" s="27" t="s">
        <v>5347</v>
      </c>
      <c r="L248" s="27"/>
      <c r="M248" s="30"/>
      <c r="N248" s="25"/>
      <c r="P248" s="57"/>
    </row>
    <row r="249" spans="1:16" ht="16.5" customHeight="1" x14ac:dyDescent="0.25">
      <c r="A249" s="24">
        <v>242</v>
      </c>
      <c r="B249" s="27" t="s">
        <v>5091</v>
      </c>
      <c r="C249" s="27" t="s">
        <v>3765</v>
      </c>
      <c r="D249" s="27" t="s">
        <v>3479</v>
      </c>
      <c r="E249" s="27" t="s">
        <v>3510</v>
      </c>
      <c r="F249" s="27" t="s">
        <v>1641</v>
      </c>
      <c r="G249" s="27"/>
      <c r="H249" s="27"/>
      <c r="I249" s="27" t="s">
        <v>37</v>
      </c>
      <c r="J249" s="28">
        <v>20</v>
      </c>
      <c r="K249" s="27" t="s">
        <v>5347</v>
      </c>
      <c r="L249" s="27"/>
      <c r="M249" s="30"/>
      <c r="N249" s="25"/>
      <c r="P249" s="57"/>
    </row>
    <row r="250" spans="1:16" ht="16.5" customHeight="1" x14ac:dyDescent="0.25">
      <c r="A250" s="24">
        <v>243</v>
      </c>
      <c r="B250" s="27" t="s">
        <v>5091</v>
      </c>
      <c r="C250" s="27" t="s">
        <v>3765</v>
      </c>
      <c r="D250" s="27" t="s">
        <v>3479</v>
      </c>
      <c r="E250" s="27" t="s">
        <v>3511</v>
      </c>
      <c r="F250" s="27" t="s">
        <v>1643</v>
      </c>
      <c r="G250" s="27"/>
      <c r="H250" s="27"/>
      <c r="I250" s="27" t="s">
        <v>37</v>
      </c>
      <c r="J250" s="28">
        <v>10</v>
      </c>
      <c r="K250" s="27" t="s">
        <v>5347</v>
      </c>
      <c r="L250" s="27"/>
      <c r="M250" s="30"/>
      <c r="N250" s="25"/>
      <c r="P250" s="57"/>
    </row>
    <row r="251" spans="1:16" ht="16.5" customHeight="1" x14ac:dyDescent="0.25">
      <c r="A251" s="24">
        <v>244</v>
      </c>
      <c r="B251" s="27" t="s">
        <v>5091</v>
      </c>
      <c r="C251" s="27" t="s">
        <v>3765</v>
      </c>
      <c r="D251" s="27" t="s">
        <v>3479</v>
      </c>
      <c r="E251" s="27" t="s">
        <v>3512</v>
      </c>
      <c r="F251" s="27" t="s">
        <v>1645</v>
      </c>
      <c r="G251" s="27"/>
      <c r="H251" s="27"/>
      <c r="I251" s="27" t="s">
        <v>37</v>
      </c>
      <c r="J251" s="28">
        <v>20</v>
      </c>
      <c r="K251" s="27" t="s">
        <v>5347</v>
      </c>
      <c r="L251" s="27"/>
      <c r="M251" s="30"/>
      <c r="N251" s="25"/>
      <c r="P251" s="57"/>
    </row>
    <row r="252" spans="1:16" ht="16.5" customHeight="1" x14ac:dyDescent="0.25">
      <c r="A252" s="24">
        <v>245</v>
      </c>
      <c r="B252" s="27" t="s">
        <v>5091</v>
      </c>
      <c r="C252" s="27" t="s">
        <v>3765</v>
      </c>
      <c r="D252" s="27" t="s">
        <v>3479</v>
      </c>
      <c r="E252" s="27" t="s">
        <v>3513</v>
      </c>
      <c r="F252" s="27" t="s">
        <v>1647</v>
      </c>
      <c r="G252" s="27"/>
      <c r="H252" s="27"/>
      <c r="I252" s="27" t="s">
        <v>37</v>
      </c>
      <c r="J252" s="28">
        <v>20</v>
      </c>
      <c r="K252" s="27" t="s">
        <v>5347</v>
      </c>
      <c r="L252" s="27"/>
      <c r="M252" s="30"/>
      <c r="N252" s="25"/>
      <c r="P252" s="57"/>
    </row>
    <row r="253" spans="1:16" ht="16.5" customHeight="1" x14ac:dyDescent="0.25">
      <c r="A253" s="24">
        <v>246</v>
      </c>
      <c r="B253" s="27" t="s">
        <v>5091</v>
      </c>
      <c r="C253" s="27" t="s">
        <v>3765</v>
      </c>
      <c r="D253" s="27" t="s">
        <v>3479</v>
      </c>
      <c r="E253" s="27" t="s">
        <v>3514</v>
      </c>
      <c r="F253" s="27" t="s">
        <v>1649</v>
      </c>
      <c r="G253" s="27"/>
      <c r="H253" s="27"/>
      <c r="I253" s="27" t="s">
        <v>37</v>
      </c>
      <c r="J253" s="28">
        <v>20</v>
      </c>
      <c r="K253" s="27" t="s">
        <v>5347</v>
      </c>
      <c r="L253" s="27"/>
      <c r="M253" s="30"/>
      <c r="N253" s="25"/>
      <c r="P253" s="57"/>
    </row>
    <row r="254" spans="1:16" ht="16.5" customHeight="1" x14ac:dyDescent="0.25">
      <c r="A254" s="24">
        <v>247</v>
      </c>
      <c r="B254" s="27" t="s">
        <v>5091</v>
      </c>
      <c r="C254" s="27" t="s">
        <v>3765</v>
      </c>
      <c r="D254" s="27" t="s">
        <v>3479</v>
      </c>
      <c r="E254" s="27" t="s">
        <v>3515</v>
      </c>
      <c r="F254" s="27" t="s">
        <v>1651</v>
      </c>
      <c r="G254" s="27"/>
      <c r="H254" s="27"/>
      <c r="I254" s="27" t="s">
        <v>37</v>
      </c>
      <c r="J254" s="28">
        <v>20</v>
      </c>
      <c r="K254" s="27" t="s">
        <v>5347</v>
      </c>
      <c r="L254" s="27"/>
      <c r="M254" s="30"/>
      <c r="N254" s="25"/>
      <c r="P254" s="57"/>
    </row>
    <row r="255" spans="1:16" ht="16.5" customHeight="1" x14ac:dyDescent="0.25">
      <c r="A255" s="24">
        <v>248</v>
      </c>
      <c r="B255" s="27" t="s">
        <v>5091</v>
      </c>
      <c r="C255" s="27" t="s">
        <v>3765</v>
      </c>
      <c r="D255" s="27" t="s">
        <v>3479</v>
      </c>
      <c r="E255" s="27" t="s">
        <v>3516</v>
      </c>
      <c r="F255" s="27" t="s">
        <v>51</v>
      </c>
      <c r="G255" s="27"/>
      <c r="H255" s="27"/>
      <c r="I255" s="27" t="s">
        <v>37</v>
      </c>
      <c r="J255" s="28">
        <v>1</v>
      </c>
      <c r="K255" s="27" t="s">
        <v>52</v>
      </c>
      <c r="L255" s="27" t="s">
        <v>4131</v>
      </c>
      <c r="M255" s="30"/>
      <c r="N255" s="25"/>
      <c r="P255" s="57"/>
    </row>
    <row r="256" spans="1:16" ht="16.5" customHeight="1" x14ac:dyDescent="0.25">
      <c r="A256" s="24">
        <v>249</v>
      </c>
      <c r="B256" s="27" t="s">
        <v>5091</v>
      </c>
      <c r="C256" s="27" t="s">
        <v>3765</v>
      </c>
      <c r="D256" s="27" t="s">
        <v>3479</v>
      </c>
      <c r="E256" s="27" t="s">
        <v>3517</v>
      </c>
      <c r="F256" s="27" t="s">
        <v>62</v>
      </c>
      <c r="G256" s="27"/>
      <c r="H256" s="27"/>
      <c r="I256" s="27" t="s">
        <v>37</v>
      </c>
      <c r="J256" s="28">
        <v>2000</v>
      </c>
      <c r="K256" s="27" t="s">
        <v>5347</v>
      </c>
      <c r="L256" s="29"/>
      <c r="M256" s="30"/>
      <c r="N256" s="25"/>
      <c r="P256" s="57"/>
    </row>
    <row r="257" spans="1:16" ht="16.5" customHeight="1" x14ac:dyDescent="0.25">
      <c r="A257" s="24">
        <v>250</v>
      </c>
      <c r="B257" s="27" t="s">
        <v>5091</v>
      </c>
      <c r="C257" s="27" t="s">
        <v>3765</v>
      </c>
      <c r="D257" s="27" t="s">
        <v>3479</v>
      </c>
      <c r="E257" s="27" t="s">
        <v>3518</v>
      </c>
      <c r="F257" s="27" t="s">
        <v>54</v>
      </c>
      <c r="G257" s="27"/>
      <c r="H257" s="27"/>
      <c r="I257" s="27" t="s">
        <v>37</v>
      </c>
      <c r="J257" s="28">
        <v>14</v>
      </c>
      <c r="K257" s="27" t="s">
        <v>52</v>
      </c>
      <c r="L257" s="29"/>
      <c r="M257" s="30"/>
      <c r="N257" s="25"/>
      <c r="P257" s="57"/>
    </row>
    <row r="258" spans="1:16" ht="16.5" customHeight="1" x14ac:dyDescent="0.25">
      <c r="A258" s="24">
        <v>251</v>
      </c>
      <c r="B258" s="27" t="s">
        <v>5091</v>
      </c>
      <c r="C258" s="27" t="s">
        <v>3765</v>
      </c>
      <c r="D258" s="27" t="s">
        <v>3479</v>
      </c>
      <c r="E258" s="27" t="s">
        <v>3519</v>
      </c>
      <c r="F258" s="27" t="s">
        <v>56</v>
      </c>
      <c r="G258" s="27"/>
      <c r="H258" s="27"/>
      <c r="I258" s="27" t="s">
        <v>37</v>
      </c>
      <c r="J258" s="28">
        <v>32</v>
      </c>
      <c r="K258" s="27" t="s">
        <v>52</v>
      </c>
      <c r="L258" s="29"/>
      <c r="M258" s="30"/>
      <c r="N258" s="25"/>
      <c r="P258" s="57"/>
    </row>
    <row r="259" spans="1:16" ht="16.5" customHeight="1" x14ac:dyDescent="0.25">
      <c r="A259" s="24">
        <v>252</v>
      </c>
      <c r="B259" s="27" t="s">
        <v>5091</v>
      </c>
      <c r="C259" s="27" t="s">
        <v>3765</v>
      </c>
      <c r="D259" s="27" t="s">
        <v>3479</v>
      </c>
      <c r="E259" s="27" t="s">
        <v>3520</v>
      </c>
      <c r="F259" s="27" t="s">
        <v>58</v>
      </c>
      <c r="G259" s="27"/>
      <c r="H259" s="27"/>
      <c r="I259" s="27" t="s">
        <v>37</v>
      </c>
      <c r="J259" s="28">
        <v>14</v>
      </c>
      <c r="K259" s="27" t="s">
        <v>52</v>
      </c>
      <c r="L259" s="27"/>
      <c r="M259" s="30"/>
      <c r="N259" s="25"/>
      <c r="P259" s="57"/>
    </row>
    <row r="260" spans="1:16" ht="16.5" customHeight="1" x14ac:dyDescent="0.25">
      <c r="A260" s="24">
        <v>253</v>
      </c>
      <c r="B260" s="27" t="s">
        <v>5091</v>
      </c>
      <c r="C260" s="27" t="s">
        <v>3765</v>
      </c>
      <c r="D260" s="27" t="s">
        <v>3479</v>
      </c>
      <c r="E260" s="27" t="s">
        <v>3521</v>
      </c>
      <c r="F260" s="27" t="s">
        <v>60</v>
      </c>
      <c r="G260" s="27"/>
      <c r="H260" s="27"/>
      <c r="I260" s="27" t="s">
        <v>37</v>
      </c>
      <c r="J260" s="28">
        <v>32</v>
      </c>
      <c r="K260" s="27" t="s">
        <v>52</v>
      </c>
      <c r="L260" s="27"/>
      <c r="M260" s="30"/>
      <c r="N260" s="25"/>
      <c r="P260" s="57"/>
    </row>
    <row r="261" spans="1:16" ht="16.5" customHeight="1" x14ac:dyDescent="0.25">
      <c r="A261" s="24">
        <v>254</v>
      </c>
      <c r="B261" s="27" t="s">
        <v>5091</v>
      </c>
      <c r="C261" s="27" t="s">
        <v>3765</v>
      </c>
      <c r="D261" s="27" t="s">
        <v>3479</v>
      </c>
      <c r="E261" s="27" t="s">
        <v>3522</v>
      </c>
      <c r="F261" s="27" t="s">
        <v>1653</v>
      </c>
      <c r="G261" s="27"/>
      <c r="H261" s="27"/>
      <c r="I261" s="27" t="s">
        <v>110</v>
      </c>
      <c r="J261" s="28">
        <v>22</v>
      </c>
      <c r="K261" s="27" t="s">
        <v>5347</v>
      </c>
      <c r="L261" s="27"/>
      <c r="M261" s="30"/>
      <c r="N261" s="25"/>
      <c r="P261" s="57"/>
    </row>
    <row r="262" spans="1:16" ht="16.5" customHeight="1" x14ac:dyDescent="0.25">
      <c r="A262" s="24">
        <v>255</v>
      </c>
      <c r="B262" s="27" t="s">
        <v>5091</v>
      </c>
      <c r="C262" s="27" t="s">
        <v>3766</v>
      </c>
      <c r="D262" s="27" t="s">
        <v>225</v>
      </c>
      <c r="E262" s="27" t="s">
        <v>3769</v>
      </c>
      <c r="F262" s="27" t="s">
        <v>1683</v>
      </c>
      <c r="G262" s="27"/>
      <c r="H262" s="27"/>
      <c r="I262" s="27" t="s">
        <v>37</v>
      </c>
      <c r="J262" s="28">
        <v>20</v>
      </c>
      <c r="K262" s="27" t="s">
        <v>52</v>
      </c>
      <c r="L262" s="27"/>
      <c r="M262" s="30"/>
      <c r="N262" s="25"/>
      <c r="P262" s="57"/>
    </row>
    <row r="263" spans="1:16" ht="16.5" customHeight="1" x14ac:dyDescent="0.25">
      <c r="A263" s="24">
        <v>256</v>
      </c>
      <c r="B263" s="27" t="s">
        <v>5091</v>
      </c>
      <c r="C263" s="27" t="s">
        <v>3766</v>
      </c>
      <c r="D263" s="27" t="s">
        <v>225</v>
      </c>
      <c r="E263" s="27" t="s">
        <v>3768</v>
      </c>
      <c r="F263" s="27" t="s">
        <v>1685</v>
      </c>
      <c r="G263" s="27"/>
      <c r="H263" s="27"/>
      <c r="I263" s="27" t="s">
        <v>37</v>
      </c>
      <c r="J263" s="28">
        <v>300</v>
      </c>
      <c r="K263" s="27" t="s">
        <v>52</v>
      </c>
      <c r="L263" s="27"/>
      <c r="M263" s="30"/>
      <c r="N263" s="25"/>
      <c r="P263" s="57"/>
    </row>
    <row r="264" spans="1:16" ht="16.5" customHeight="1" x14ac:dyDescent="0.25">
      <c r="A264" s="24">
        <v>257</v>
      </c>
      <c r="B264" s="27" t="s">
        <v>5091</v>
      </c>
      <c r="C264" s="27" t="s">
        <v>3766</v>
      </c>
      <c r="D264" s="27" t="s">
        <v>225</v>
      </c>
      <c r="E264" s="27" t="s">
        <v>3772</v>
      </c>
      <c r="F264" s="27" t="s">
        <v>1687</v>
      </c>
      <c r="G264" s="27"/>
      <c r="H264" s="27"/>
      <c r="I264" s="27" t="s">
        <v>37</v>
      </c>
      <c r="J264" s="28">
        <v>8</v>
      </c>
      <c r="K264" s="27" t="s">
        <v>52</v>
      </c>
      <c r="L264" s="27"/>
      <c r="M264" s="30"/>
      <c r="N264" s="25"/>
      <c r="P264" s="57"/>
    </row>
    <row r="265" spans="1:16" ht="16.5" customHeight="1" x14ac:dyDescent="0.25">
      <c r="A265" s="24">
        <v>258</v>
      </c>
      <c r="B265" s="27" t="s">
        <v>5091</v>
      </c>
      <c r="C265" s="27" t="s">
        <v>3766</v>
      </c>
      <c r="D265" s="27" t="s">
        <v>225</v>
      </c>
      <c r="E265" s="27" t="s">
        <v>3773</v>
      </c>
      <c r="F265" s="27" t="s">
        <v>1689</v>
      </c>
      <c r="G265" s="27"/>
      <c r="H265" s="27"/>
      <c r="I265" s="27" t="s">
        <v>37</v>
      </c>
      <c r="J265" s="28">
        <v>8</v>
      </c>
      <c r="K265" s="27" t="s">
        <v>52</v>
      </c>
      <c r="L265" s="27"/>
      <c r="M265" s="30"/>
      <c r="N265" s="25"/>
      <c r="P265" s="57"/>
    </row>
    <row r="266" spans="1:16" ht="16.5" customHeight="1" x14ac:dyDescent="0.25">
      <c r="A266" s="24">
        <v>259</v>
      </c>
      <c r="B266" s="27" t="s">
        <v>5091</v>
      </c>
      <c r="C266" s="27" t="s">
        <v>3766</v>
      </c>
      <c r="D266" s="27" t="s">
        <v>225</v>
      </c>
      <c r="E266" s="27" t="s">
        <v>3770</v>
      </c>
      <c r="F266" s="27" t="s">
        <v>1691</v>
      </c>
      <c r="G266" s="27"/>
      <c r="H266" s="27"/>
      <c r="I266" s="27" t="s">
        <v>37</v>
      </c>
      <c r="J266" s="28">
        <v>3</v>
      </c>
      <c r="K266" s="27" t="s">
        <v>5347</v>
      </c>
      <c r="L266" s="27"/>
      <c r="M266" s="30"/>
      <c r="N266" s="25"/>
      <c r="P266" s="57"/>
    </row>
    <row r="267" spans="1:16" ht="16.5" customHeight="1" x14ac:dyDescent="0.25">
      <c r="A267" s="24">
        <v>260</v>
      </c>
      <c r="B267" s="27" t="s">
        <v>5091</v>
      </c>
      <c r="C267" s="27" t="s">
        <v>3766</v>
      </c>
      <c r="D267" s="27" t="s">
        <v>225</v>
      </c>
      <c r="E267" s="27" t="s">
        <v>3517</v>
      </c>
      <c r="F267" s="27" t="s">
        <v>62</v>
      </c>
      <c r="G267" s="27"/>
      <c r="H267" s="27"/>
      <c r="I267" s="27" t="s">
        <v>37</v>
      </c>
      <c r="J267" s="28">
        <v>2000</v>
      </c>
      <c r="K267" s="27" t="s">
        <v>5347</v>
      </c>
      <c r="L267" s="27"/>
      <c r="M267" s="30"/>
      <c r="N267" s="25"/>
      <c r="P267" s="57"/>
    </row>
    <row r="268" spans="1:16" ht="16.5" customHeight="1" x14ac:dyDescent="0.25">
      <c r="A268" s="24">
        <v>261</v>
      </c>
      <c r="B268" s="27" t="s">
        <v>5091</v>
      </c>
      <c r="C268" s="27" t="s">
        <v>3766</v>
      </c>
      <c r="D268" s="27" t="s">
        <v>225</v>
      </c>
      <c r="E268" s="27" t="s">
        <v>3767</v>
      </c>
      <c r="F268" s="27" t="s">
        <v>1693</v>
      </c>
      <c r="G268" s="27"/>
      <c r="H268" s="27"/>
      <c r="I268" s="27" t="s">
        <v>37</v>
      </c>
      <c r="J268" s="28">
        <v>3</v>
      </c>
      <c r="K268" s="27" t="s">
        <v>52</v>
      </c>
      <c r="L268" s="27"/>
      <c r="M268" s="30"/>
      <c r="N268" s="25"/>
      <c r="P268" s="57"/>
    </row>
    <row r="269" spans="1:16" ht="16.5" customHeight="1" x14ac:dyDescent="0.25">
      <c r="A269" s="24">
        <v>262</v>
      </c>
      <c r="B269" s="27" t="s">
        <v>5091</v>
      </c>
      <c r="C269" s="27" t="s">
        <v>3766</v>
      </c>
      <c r="D269" s="27" t="s">
        <v>225</v>
      </c>
      <c r="E269" s="27" t="s">
        <v>3771</v>
      </c>
      <c r="F269" s="27" t="s">
        <v>1695</v>
      </c>
      <c r="G269" s="27"/>
      <c r="H269" s="27"/>
      <c r="I269" s="27" t="s">
        <v>37</v>
      </c>
      <c r="J269" s="28">
        <v>3</v>
      </c>
      <c r="K269" s="27" t="s">
        <v>52</v>
      </c>
      <c r="L269" s="27"/>
      <c r="M269" s="30"/>
      <c r="N269" s="25"/>
      <c r="P269" s="57"/>
    </row>
    <row r="270" spans="1:16" ht="16.5" customHeight="1" x14ac:dyDescent="0.25">
      <c r="A270" s="24">
        <v>263</v>
      </c>
      <c r="B270" s="27" t="s">
        <v>5091</v>
      </c>
      <c r="C270" s="27" t="s">
        <v>3766</v>
      </c>
      <c r="D270" s="27" t="s">
        <v>225</v>
      </c>
      <c r="E270" s="27" t="s">
        <v>3518</v>
      </c>
      <c r="F270" s="27" t="s">
        <v>54</v>
      </c>
      <c r="G270" s="27"/>
      <c r="H270" s="27"/>
      <c r="I270" s="27" t="s">
        <v>37</v>
      </c>
      <c r="J270" s="28">
        <v>14</v>
      </c>
      <c r="K270" s="27" t="s">
        <v>52</v>
      </c>
      <c r="L270" s="27"/>
      <c r="M270" s="30"/>
      <c r="N270" s="25"/>
      <c r="P270" s="57"/>
    </row>
    <row r="271" spans="1:16" ht="16.5" customHeight="1" x14ac:dyDescent="0.25">
      <c r="A271" s="24">
        <v>264</v>
      </c>
      <c r="B271" s="27" t="s">
        <v>5091</v>
      </c>
      <c r="C271" s="27" t="s">
        <v>3766</v>
      </c>
      <c r="D271" s="27" t="s">
        <v>225</v>
      </c>
      <c r="E271" s="27" t="s">
        <v>3519</v>
      </c>
      <c r="F271" s="27" t="s">
        <v>56</v>
      </c>
      <c r="G271" s="27"/>
      <c r="H271" s="27"/>
      <c r="I271" s="27" t="s">
        <v>37</v>
      </c>
      <c r="J271" s="28">
        <v>32</v>
      </c>
      <c r="K271" s="27" t="s">
        <v>52</v>
      </c>
      <c r="L271" s="27"/>
      <c r="M271" s="30"/>
      <c r="N271" s="25"/>
      <c r="P271" s="57"/>
    </row>
    <row r="272" spans="1:16" ht="16.5" customHeight="1" x14ac:dyDescent="0.25">
      <c r="A272" s="24">
        <v>265</v>
      </c>
      <c r="B272" s="27" t="s">
        <v>5091</v>
      </c>
      <c r="C272" s="27" t="s">
        <v>3766</v>
      </c>
      <c r="D272" s="27" t="s">
        <v>225</v>
      </c>
      <c r="E272" s="27" t="s">
        <v>3520</v>
      </c>
      <c r="F272" s="27" t="s">
        <v>58</v>
      </c>
      <c r="G272" s="27"/>
      <c r="H272" s="27"/>
      <c r="I272" s="27" t="s">
        <v>37</v>
      </c>
      <c r="J272" s="28">
        <v>14</v>
      </c>
      <c r="K272" s="27" t="s">
        <v>52</v>
      </c>
      <c r="L272" s="27"/>
      <c r="M272" s="30"/>
      <c r="N272" s="25"/>
      <c r="P272" s="57"/>
    </row>
    <row r="273" spans="1:16" ht="16.5" customHeight="1" x14ac:dyDescent="0.25">
      <c r="A273" s="24">
        <v>266</v>
      </c>
      <c r="B273" s="27" t="s">
        <v>5091</v>
      </c>
      <c r="C273" s="27" t="s">
        <v>3766</v>
      </c>
      <c r="D273" s="27" t="s">
        <v>225</v>
      </c>
      <c r="E273" s="27" t="s">
        <v>3521</v>
      </c>
      <c r="F273" s="27" t="s">
        <v>60</v>
      </c>
      <c r="G273" s="27"/>
      <c r="H273" s="27"/>
      <c r="I273" s="27" t="s">
        <v>37</v>
      </c>
      <c r="J273" s="28">
        <v>32</v>
      </c>
      <c r="K273" s="27" t="s">
        <v>52</v>
      </c>
      <c r="L273" s="27"/>
      <c r="M273" s="30"/>
      <c r="N273" s="25"/>
      <c r="P273" s="57"/>
    </row>
    <row r="274" spans="1:16" ht="16.5" customHeight="1" x14ac:dyDescent="0.25">
      <c r="A274" s="24">
        <v>267</v>
      </c>
      <c r="B274" s="27" t="s">
        <v>5091</v>
      </c>
      <c r="C274" s="27" t="s">
        <v>3766</v>
      </c>
      <c r="D274" s="27" t="s">
        <v>225</v>
      </c>
      <c r="E274" s="27" t="s">
        <v>3483</v>
      </c>
      <c r="F274" s="27" t="s">
        <v>1169</v>
      </c>
      <c r="G274" s="27"/>
      <c r="H274" s="27"/>
      <c r="I274" s="27" t="s">
        <v>37</v>
      </c>
      <c r="J274" s="28">
        <v>10</v>
      </c>
      <c r="K274" s="27" t="s">
        <v>52</v>
      </c>
      <c r="L274" s="27"/>
      <c r="M274" s="30"/>
      <c r="N274" s="25"/>
      <c r="P274" s="57"/>
    </row>
    <row r="275" spans="1:16" ht="16.5" customHeight="1" x14ac:dyDescent="0.25">
      <c r="A275" s="24">
        <v>268</v>
      </c>
      <c r="B275" s="27" t="s">
        <v>5091</v>
      </c>
      <c r="C275" s="27" t="s">
        <v>3766</v>
      </c>
      <c r="D275" s="27" t="s">
        <v>225</v>
      </c>
      <c r="E275" s="27" t="s">
        <v>50</v>
      </c>
      <c r="F275" s="27" t="s">
        <v>51</v>
      </c>
      <c r="G275" s="27"/>
      <c r="H275" s="27"/>
      <c r="I275" s="27" t="s">
        <v>37</v>
      </c>
      <c r="J275" s="28">
        <v>4</v>
      </c>
      <c r="K275" s="27" t="s">
        <v>52</v>
      </c>
      <c r="L275" s="29" t="s">
        <v>1276</v>
      </c>
      <c r="M275" s="30"/>
      <c r="N275" s="25"/>
      <c r="P275" s="57"/>
    </row>
    <row r="276" spans="1:16" ht="16.5" customHeight="1" x14ac:dyDescent="0.25">
      <c r="A276" s="24">
        <v>269</v>
      </c>
      <c r="B276" s="27" t="s">
        <v>5091</v>
      </c>
      <c r="C276" s="27" t="s">
        <v>3774</v>
      </c>
      <c r="D276" s="27" t="s">
        <v>233</v>
      </c>
      <c r="E276" s="27" t="s">
        <v>3769</v>
      </c>
      <c r="F276" s="27" t="s">
        <v>1683</v>
      </c>
      <c r="G276" s="27"/>
      <c r="H276" s="27"/>
      <c r="I276" s="27" t="s">
        <v>37</v>
      </c>
      <c r="J276" s="28">
        <v>20</v>
      </c>
      <c r="K276" s="27" t="s">
        <v>52</v>
      </c>
      <c r="L276" s="27"/>
      <c r="M276" s="30"/>
      <c r="N276" s="25"/>
      <c r="P276" s="57"/>
    </row>
    <row r="277" spans="1:16" ht="16.5" customHeight="1" x14ac:dyDescent="0.25">
      <c r="A277" s="24">
        <v>270</v>
      </c>
      <c r="B277" s="27" t="s">
        <v>5091</v>
      </c>
      <c r="C277" s="27" t="s">
        <v>3774</v>
      </c>
      <c r="D277" s="27" t="s">
        <v>233</v>
      </c>
      <c r="E277" s="27" t="s">
        <v>3482</v>
      </c>
      <c r="F277" s="27" t="s">
        <v>838</v>
      </c>
      <c r="G277" s="27"/>
      <c r="H277" s="27"/>
      <c r="I277" s="27" t="s">
        <v>37</v>
      </c>
      <c r="J277" s="28">
        <v>20</v>
      </c>
      <c r="K277" s="27" t="s">
        <v>52</v>
      </c>
      <c r="L277" s="27"/>
      <c r="M277" s="30"/>
      <c r="N277" s="25"/>
      <c r="P277" s="57"/>
    </row>
    <row r="278" spans="1:16" ht="16.5" customHeight="1" x14ac:dyDescent="0.25">
      <c r="A278" s="24">
        <v>271</v>
      </c>
      <c r="B278" s="27" t="s">
        <v>5091</v>
      </c>
      <c r="C278" s="27" t="s">
        <v>3774</v>
      </c>
      <c r="D278" s="27" t="s">
        <v>233</v>
      </c>
      <c r="E278" s="27" t="s">
        <v>3518</v>
      </c>
      <c r="F278" s="27" t="s">
        <v>54</v>
      </c>
      <c r="G278" s="27"/>
      <c r="H278" s="27"/>
      <c r="I278" s="27" t="s">
        <v>37</v>
      </c>
      <c r="J278" s="28">
        <v>14</v>
      </c>
      <c r="K278" s="27" t="s">
        <v>52</v>
      </c>
      <c r="L278" s="27"/>
      <c r="M278" s="30"/>
      <c r="N278" s="25"/>
      <c r="P278" s="57"/>
    </row>
    <row r="279" spans="1:16" ht="16.5" customHeight="1" x14ac:dyDescent="0.25">
      <c r="A279" s="24">
        <v>272</v>
      </c>
      <c r="B279" s="27" t="s">
        <v>5091</v>
      </c>
      <c r="C279" s="27" t="s">
        <v>3774</v>
      </c>
      <c r="D279" s="27" t="s">
        <v>233</v>
      </c>
      <c r="E279" s="27" t="s">
        <v>3519</v>
      </c>
      <c r="F279" s="27" t="s">
        <v>56</v>
      </c>
      <c r="G279" s="27"/>
      <c r="H279" s="27"/>
      <c r="I279" s="27" t="s">
        <v>37</v>
      </c>
      <c r="J279" s="28">
        <v>32</v>
      </c>
      <c r="K279" s="27" t="s">
        <v>52</v>
      </c>
      <c r="L279" s="27"/>
      <c r="M279" s="30"/>
      <c r="N279" s="25"/>
      <c r="P279" s="57"/>
    </row>
    <row r="280" spans="1:16" ht="16.5" customHeight="1" x14ac:dyDescent="0.25">
      <c r="A280" s="24">
        <v>273</v>
      </c>
      <c r="B280" s="27" t="s">
        <v>5091</v>
      </c>
      <c r="C280" s="27" t="s">
        <v>3774</v>
      </c>
      <c r="D280" s="27" t="s">
        <v>233</v>
      </c>
      <c r="E280" s="27"/>
      <c r="F280" s="27" t="s">
        <v>51</v>
      </c>
      <c r="G280" s="27"/>
      <c r="H280" s="27"/>
      <c r="I280" s="27" t="s">
        <v>37</v>
      </c>
      <c r="J280" s="28">
        <v>4</v>
      </c>
      <c r="K280" s="27" t="s">
        <v>52</v>
      </c>
      <c r="L280" s="27" t="s">
        <v>1276</v>
      </c>
      <c r="M280" s="30"/>
      <c r="N280" s="25"/>
      <c r="P280" s="57"/>
    </row>
    <row r="281" spans="1:16" ht="16.5" customHeight="1" x14ac:dyDescent="0.25">
      <c r="A281" s="24">
        <v>274</v>
      </c>
      <c r="B281" s="27" t="s">
        <v>5091</v>
      </c>
      <c r="C281" s="27" t="s">
        <v>3775</v>
      </c>
      <c r="D281" s="27" t="s">
        <v>1183</v>
      </c>
      <c r="E281" s="27" t="s">
        <v>3769</v>
      </c>
      <c r="F281" s="27" t="s">
        <v>1683</v>
      </c>
      <c r="G281" s="27"/>
      <c r="H281" s="27"/>
      <c r="I281" s="27" t="s">
        <v>37</v>
      </c>
      <c r="J281" s="28">
        <v>20</v>
      </c>
      <c r="K281" s="27" t="s">
        <v>52</v>
      </c>
      <c r="L281" s="27"/>
      <c r="M281" s="30"/>
      <c r="N281" s="25"/>
      <c r="P281" s="57"/>
    </row>
    <row r="282" spans="1:16" ht="16.5" customHeight="1" x14ac:dyDescent="0.25">
      <c r="A282" s="24">
        <v>275</v>
      </c>
      <c r="B282" s="27" t="s">
        <v>5091</v>
      </c>
      <c r="C282" s="27" t="s">
        <v>3775</v>
      </c>
      <c r="D282" s="27" t="s">
        <v>1183</v>
      </c>
      <c r="E282" s="27" t="s">
        <v>3776</v>
      </c>
      <c r="F282" s="27" t="s">
        <v>1699</v>
      </c>
      <c r="G282" s="27"/>
      <c r="H282" s="27"/>
      <c r="I282" s="27" t="s">
        <v>37</v>
      </c>
      <c r="J282" s="28">
        <v>8</v>
      </c>
      <c r="K282" s="27" t="s">
        <v>52</v>
      </c>
      <c r="L282" s="29"/>
      <c r="M282" s="30"/>
      <c r="N282" s="25"/>
      <c r="P282" s="57"/>
    </row>
    <row r="283" spans="1:16" s="70" customFormat="1" x14ac:dyDescent="0.25">
      <c r="A283" s="24">
        <v>276</v>
      </c>
      <c r="B283" s="27" t="s">
        <v>5091</v>
      </c>
      <c r="C283" s="27" t="s">
        <v>3775</v>
      </c>
      <c r="D283" s="27" t="s">
        <v>1183</v>
      </c>
      <c r="E283" s="27" t="s">
        <v>3777</v>
      </c>
      <c r="F283" s="27" t="s">
        <v>1701</v>
      </c>
      <c r="G283" s="27"/>
      <c r="H283" s="27"/>
      <c r="I283" s="27" t="s">
        <v>37</v>
      </c>
      <c r="J283" s="28">
        <v>8</v>
      </c>
      <c r="K283" s="27" t="s">
        <v>52</v>
      </c>
      <c r="L283" s="27"/>
    </row>
    <row r="284" spans="1:16" s="70" customFormat="1" x14ac:dyDescent="0.25">
      <c r="A284" s="24">
        <v>277</v>
      </c>
      <c r="B284" s="27" t="s">
        <v>5091</v>
      </c>
      <c r="C284" s="27" t="s">
        <v>3775</v>
      </c>
      <c r="D284" s="27" t="s">
        <v>1183</v>
      </c>
      <c r="E284" s="27" t="s">
        <v>3518</v>
      </c>
      <c r="F284" s="27" t="s">
        <v>54</v>
      </c>
      <c r="G284" s="27"/>
      <c r="H284" s="27"/>
      <c r="I284" s="27" t="s">
        <v>37</v>
      </c>
      <c r="J284" s="28">
        <v>14</v>
      </c>
      <c r="K284" s="27" t="s">
        <v>52</v>
      </c>
      <c r="L284" s="27"/>
    </row>
    <row r="285" spans="1:16" s="70" customFormat="1" x14ac:dyDescent="0.25">
      <c r="A285" s="24">
        <v>278</v>
      </c>
      <c r="B285" s="27" t="s">
        <v>5091</v>
      </c>
      <c r="C285" s="27" t="s">
        <v>3775</v>
      </c>
      <c r="D285" s="27" t="s">
        <v>1183</v>
      </c>
      <c r="E285" s="27" t="s">
        <v>3519</v>
      </c>
      <c r="F285" s="27" t="s">
        <v>56</v>
      </c>
      <c r="G285" s="27"/>
      <c r="H285" s="27"/>
      <c r="I285" s="27" t="s">
        <v>37</v>
      </c>
      <c r="J285" s="28">
        <v>32</v>
      </c>
      <c r="K285" s="27" t="s">
        <v>52</v>
      </c>
      <c r="L285" s="27"/>
    </row>
    <row r="286" spans="1:16" s="70" customFormat="1" x14ac:dyDescent="0.25">
      <c r="A286" s="24">
        <v>279</v>
      </c>
      <c r="B286" s="27" t="s">
        <v>5091</v>
      </c>
      <c r="C286" s="27" t="s">
        <v>3775</v>
      </c>
      <c r="D286" s="27" t="s">
        <v>1183</v>
      </c>
      <c r="E286" s="27"/>
      <c r="F286" s="27" t="s">
        <v>51</v>
      </c>
      <c r="G286" s="27"/>
      <c r="H286" s="27"/>
      <c r="I286" s="27" t="s">
        <v>37</v>
      </c>
      <c r="J286" s="28">
        <v>4</v>
      </c>
      <c r="K286" s="27" t="s">
        <v>52</v>
      </c>
      <c r="L286" s="27" t="s">
        <v>1276</v>
      </c>
    </row>
    <row r="287" spans="1:16" s="70" customFormat="1" x14ac:dyDescent="0.25">
      <c r="A287" s="24">
        <v>280</v>
      </c>
      <c r="B287" s="27" t="s">
        <v>5091</v>
      </c>
      <c r="C287" s="27" t="s">
        <v>3778</v>
      </c>
      <c r="D287" s="27" t="s">
        <v>231</v>
      </c>
      <c r="E287" s="27" t="s">
        <v>3769</v>
      </c>
      <c r="F287" s="27" t="s">
        <v>1683</v>
      </c>
      <c r="G287" s="27"/>
      <c r="H287" s="27"/>
      <c r="I287" s="27" t="s">
        <v>37</v>
      </c>
      <c r="J287" s="28">
        <v>20</v>
      </c>
      <c r="K287" s="27" t="s">
        <v>52</v>
      </c>
      <c r="L287" s="27"/>
    </row>
    <row r="288" spans="1:16" s="70" customFormat="1" x14ac:dyDescent="0.25">
      <c r="A288" s="24">
        <v>281</v>
      </c>
      <c r="B288" s="27" t="s">
        <v>5091</v>
      </c>
      <c r="C288" s="27" t="s">
        <v>3778</v>
      </c>
      <c r="D288" s="27" t="s">
        <v>231</v>
      </c>
      <c r="E288" s="27" t="s">
        <v>3779</v>
      </c>
      <c r="F288" s="27" t="s">
        <v>474</v>
      </c>
      <c r="G288" s="27"/>
      <c r="H288" s="27"/>
      <c r="I288" s="27" t="s">
        <v>37</v>
      </c>
      <c r="J288" s="28">
        <v>20</v>
      </c>
      <c r="K288" s="27" t="s">
        <v>52</v>
      </c>
      <c r="L288" s="27"/>
    </row>
    <row r="289" spans="1:12" s="70" customFormat="1" x14ac:dyDescent="0.25">
      <c r="A289" s="24">
        <v>282</v>
      </c>
      <c r="B289" s="27" t="s">
        <v>5091</v>
      </c>
      <c r="C289" s="27" t="s">
        <v>3778</v>
      </c>
      <c r="D289" s="27" t="s">
        <v>231</v>
      </c>
      <c r="E289" s="27" t="s">
        <v>3518</v>
      </c>
      <c r="F289" s="27" t="s">
        <v>54</v>
      </c>
      <c r="G289" s="27"/>
      <c r="H289" s="27"/>
      <c r="I289" s="27" t="s">
        <v>37</v>
      </c>
      <c r="J289" s="28">
        <v>14</v>
      </c>
      <c r="K289" s="27" t="s">
        <v>52</v>
      </c>
      <c r="L289" s="27"/>
    </row>
    <row r="290" spans="1:12" s="70" customFormat="1" x14ac:dyDescent="0.25">
      <c r="A290" s="24">
        <v>283</v>
      </c>
      <c r="B290" s="27" t="s">
        <v>5091</v>
      </c>
      <c r="C290" s="27" t="s">
        <v>3778</v>
      </c>
      <c r="D290" s="27" t="s">
        <v>231</v>
      </c>
      <c r="E290" s="27" t="s">
        <v>3519</v>
      </c>
      <c r="F290" s="27" t="s">
        <v>56</v>
      </c>
      <c r="G290" s="27"/>
      <c r="H290" s="27"/>
      <c r="I290" s="27" t="s">
        <v>37</v>
      </c>
      <c r="J290" s="28">
        <v>32</v>
      </c>
      <c r="K290" s="27" t="s">
        <v>52</v>
      </c>
      <c r="L290" s="27"/>
    </row>
    <row r="291" spans="1:12" s="70" customFormat="1" x14ac:dyDescent="0.25">
      <c r="A291" s="24">
        <v>284</v>
      </c>
      <c r="B291" s="27" t="s">
        <v>5091</v>
      </c>
      <c r="C291" s="27" t="s">
        <v>3778</v>
      </c>
      <c r="D291" s="27" t="s">
        <v>231</v>
      </c>
      <c r="E291" s="27"/>
      <c r="F291" s="27" t="s">
        <v>51</v>
      </c>
      <c r="G291" s="27"/>
      <c r="H291" s="27"/>
      <c r="I291" s="27" t="s">
        <v>37</v>
      </c>
      <c r="J291" s="28">
        <v>4</v>
      </c>
      <c r="K291" s="27" t="s">
        <v>52</v>
      </c>
      <c r="L291" s="27" t="s">
        <v>1276</v>
      </c>
    </row>
    <row r="292" spans="1:12" s="70" customFormat="1" x14ac:dyDescent="0.25">
      <c r="A292" s="24">
        <v>285</v>
      </c>
      <c r="B292" s="27" t="s">
        <v>5091</v>
      </c>
      <c r="C292" s="27" t="s">
        <v>3780</v>
      </c>
      <c r="D292" s="27" t="s">
        <v>227</v>
      </c>
      <c r="E292" s="27" t="s">
        <v>3769</v>
      </c>
      <c r="F292" s="27" t="s">
        <v>1683</v>
      </c>
      <c r="G292" s="27"/>
      <c r="H292" s="27"/>
      <c r="I292" s="27" t="s">
        <v>37</v>
      </c>
      <c r="J292" s="28">
        <v>20</v>
      </c>
      <c r="K292" s="27" t="s">
        <v>52</v>
      </c>
      <c r="L292" s="27"/>
    </row>
    <row r="293" spans="1:12" s="70" customFormat="1" x14ac:dyDescent="0.25">
      <c r="A293" s="24">
        <v>286</v>
      </c>
      <c r="B293" s="27" t="s">
        <v>5091</v>
      </c>
      <c r="C293" s="27" t="s">
        <v>3780</v>
      </c>
      <c r="D293" s="27" t="s">
        <v>227</v>
      </c>
      <c r="E293" s="27" t="s">
        <v>3709</v>
      </c>
      <c r="F293" s="27" t="s">
        <v>64</v>
      </c>
      <c r="G293" s="27"/>
      <c r="H293" s="27"/>
      <c r="I293" s="27" t="s">
        <v>37</v>
      </c>
      <c r="J293" s="28">
        <v>10</v>
      </c>
      <c r="K293" s="27" t="s">
        <v>52</v>
      </c>
      <c r="L293" s="27"/>
    </row>
    <row r="294" spans="1:12" s="70" customFormat="1" x14ac:dyDescent="0.25">
      <c r="A294" s="24">
        <v>287</v>
      </c>
      <c r="B294" s="27" t="s">
        <v>5091</v>
      </c>
      <c r="C294" s="27" t="s">
        <v>3780</v>
      </c>
      <c r="D294" s="27" t="s">
        <v>227</v>
      </c>
      <c r="E294" s="27" t="s">
        <v>3518</v>
      </c>
      <c r="F294" s="27" t="s">
        <v>54</v>
      </c>
      <c r="G294" s="27"/>
      <c r="H294" s="27"/>
      <c r="I294" s="27" t="s">
        <v>37</v>
      </c>
      <c r="J294" s="28">
        <v>14</v>
      </c>
      <c r="K294" s="27" t="s">
        <v>52</v>
      </c>
      <c r="L294" s="27"/>
    </row>
    <row r="295" spans="1:12" s="70" customFormat="1" x14ac:dyDescent="0.25">
      <c r="A295" s="24">
        <v>288</v>
      </c>
      <c r="B295" s="27" t="s">
        <v>5091</v>
      </c>
      <c r="C295" s="27" t="s">
        <v>3780</v>
      </c>
      <c r="D295" s="27" t="s">
        <v>227</v>
      </c>
      <c r="E295" s="27" t="s">
        <v>3519</v>
      </c>
      <c r="F295" s="27" t="s">
        <v>56</v>
      </c>
      <c r="G295" s="27"/>
      <c r="H295" s="27"/>
      <c r="I295" s="27" t="s">
        <v>37</v>
      </c>
      <c r="J295" s="28">
        <v>32</v>
      </c>
      <c r="K295" s="27" t="s">
        <v>52</v>
      </c>
      <c r="L295" s="27"/>
    </row>
    <row r="296" spans="1:12" s="70" customFormat="1" x14ac:dyDescent="0.25">
      <c r="A296" s="24">
        <v>289</v>
      </c>
      <c r="B296" s="27" t="s">
        <v>5091</v>
      </c>
      <c r="C296" s="27" t="s">
        <v>3780</v>
      </c>
      <c r="D296" s="27" t="s">
        <v>227</v>
      </c>
      <c r="E296" s="27"/>
      <c r="F296" s="27" t="s">
        <v>51</v>
      </c>
      <c r="G296" s="27"/>
      <c r="H296" s="27"/>
      <c r="I296" s="27" t="s">
        <v>37</v>
      </c>
      <c r="J296" s="28">
        <v>4</v>
      </c>
      <c r="K296" s="27" t="s">
        <v>52</v>
      </c>
      <c r="L296" s="27" t="s">
        <v>1276</v>
      </c>
    </row>
    <row r="297" spans="1:12" s="70" customFormat="1" x14ac:dyDescent="0.25">
      <c r="A297" s="24">
        <v>290</v>
      </c>
      <c r="B297" s="27" t="s">
        <v>5091</v>
      </c>
      <c r="C297" s="27" t="s">
        <v>3781</v>
      </c>
      <c r="D297" s="27" t="s">
        <v>229</v>
      </c>
      <c r="E297" s="27" t="s">
        <v>3769</v>
      </c>
      <c r="F297" s="27" t="s">
        <v>1683</v>
      </c>
      <c r="G297" s="27"/>
      <c r="H297" s="27"/>
      <c r="I297" s="27" t="s">
        <v>37</v>
      </c>
      <c r="J297" s="28">
        <v>20</v>
      </c>
      <c r="K297" s="27" t="s">
        <v>52</v>
      </c>
      <c r="L297" s="27"/>
    </row>
    <row r="298" spans="1:12" s="70" customFormat="1" x14ac:dyDescent="0.25">
      <c r="A298" s="24">
        <v>291</v>
      </c>
      <c r="B298" s="27" t="s">
        <v>5091</v>
      </c>
      <c r="C298" s="27" t="s">
        <v>3781</v>
      </c>
      <c r="D298" s="27" t="s">
        <v>229</v>
      </c>
      <c r="E298" s="27" t="s">
        <v>3782</v>
      </c>
      <c r="F298" s="27" t="s">
        <v>1697</v>
      </c>
      <c r="G298" s="27"/>
      <c r="H298" s="27"/>
      <c r="I298" s="27" t="s">
        <v>37</v>
      </c>
      <c r="J298" s="28">
        <v>3</v>
      </c>
      <c r="K298" s="27" t="s">
        <v>52</v>
      </c>
      <c r="L298" s="27"/>
    </row>
    <row r="299" spans="1:12" s="70" customFormat="1" x14ac:dyDescent="0.25">
      <c r="A299" s="24">
        <v>292</v>
      </c>
      <c r="B299" s="27" t="s">
        <v>5091</v>
      </c>
      <c r="C299" s="27" t="s">
        <v>3781</v>
      </c>
      <c r="D299" s="27" t="s">
        <v>229</v>
      </c>
      <c r="E299" s="27" t="s">
        <v>3518</v>
      </c>
      <c r="F299" s="27" t="s">
        <v>54</v>
      </c>
      <c r="G299" s="27"/>
      <c r="H299" s="27"/>
      <c r="I299" s="27" t="s">
        <v>37</v>
      </c>
      <c r="J299" s="28">
        <v>14</v>
      </c>
      <c r="K299" s="27" t="s">
        <v>52</v>
      </c>
      <c r="L299" s="27"/>
    </row>
    <row r="300" spans="1:12" s="70" customFormat="1" x14ac:dyDescent="0.25">
      <c r="A300" s="24">
        <v>293</v>
      </c>
      <c r="B300" s="27" t="s">
        <v>5091</v>
      </c>
      <c r="C300" s="27" t="s">
        <v>3781</v>
      </c>
      <c r="D300" s="27" t="s">
        <v>229</v>
      </c>
      <c r="E300" s="27" t="s">
        <v>3519</v>
      </c>
      <c r="F300" s="27" t="s">
        <v>56</v>
      </c>
      <c r="G300" s="27"/>
      <c r="H300" s="27"/>
      <c r="I300" s="27" t="s">
        <v>37</v>
      </c>
      <c r="J300" s="28">
        <v>32</v>
      </c>
      <c r="K300" s="27" t="s">
        <v>52</v>
      </c>
      <c r="L300" s="27"/>
    </row>
    <row r="301" spans="1:12" s="70" customFormat="1" x14ac:dyDescent="0.25">
      <c r="A301" s="24">
        <v>294</v>
      </c>
      <c r="B301" s="27" t="s">
        <v>5091</v>
      </c>
      <c r="C301" s="27" t="s">
        <v>3781</v>
      </c>
      <c r="D301" s="27" t="s">
        <v>229</v>
      </c>
      <c r="E301" s="27"/>
      <c r="F301" s="27" t="s">
        <v>51</v>
      </c>
      <c r="G301" s="27"/>
      <c r="H301" s="27"/>
      <c r="I301" s="27" t="s">
        <v>37</v>
      </c>
      <c r="J301" s="28">
        <v>4</v>
      </c>
      <c r="K301" s="27" t="s">
        <v>52</v>
      </c>
      <c r="L301" s="27" t="s">
        <v>1276</v>
      </c>
    </row>
    <row r="302" spans="1:12" s="70" customFormat="1" x14ac:dyDescent="0.25">
      <c r="A302" s="24">
        <v>295</v>
      </c>
      <c r="B302" s="27" t="s">
        <v>5091</v>
      </c>
      <c r="C302" s="27" t="s">
        <v>3783</v>
      </c>
      <c r="D302" s="27" t="s">
        <v>213</v>
      </c>
      <c r="E302" s="27" t="s">
        <v>3482</v>
      </c>
      <c r="F302" s="27" t="s">
        <v>838</v>
      </c>
      <c r="G302" s="27"/>
      <c r="H302" s="27"/>
      <c r="I302" s="27" t="s">
        <v>37</v>
      </c>
      <c r="J302" s="28">
        <v>20</v>
      </c>
      <c r="K302" s="27" t="s">
        <v>52</v>
      </c>
      <c r="L302" s="27"/>
    </row>
    <row r="303" spans="1:12" s="70" customFormat="1" x14ac:dyDescent="0.25">
      <c r="A303" s="24">
        <v>296</v>
      </c>
      <c r="B303" s="27" t="s">
        <v>5091</v>
      </c>
      <c r="C303" s="27" t="s">
        <v>3783</v>
      </c>
      <c r="D303" s="27" t="s">
        <v>213</v>
      </c>
      <c r="E303" s="27" t="s">
        <v>3785</v>
      </c>
      <c r="F303" s="27" t="s">
        <v>1669</v>
      </c>
      <c r="G303" s="27"/>
      <c r="H303" s="27"/>
      <c r="I303" s="27" t="s">
        <v>37</v>
      </c>
      <c r="J303" s="28">
        <v>8</v>
      </c>
      <c r="K303" s="27" t="s">
        <v>5347</v>
      </c>
      <c r="L303" s="27"/>
    </row>
    <row r="304" spans="1:12" s="70" customFormat="1" x14ac:dyDescent="0.25">
      <c r="A304" s="24">
        <v>297</v>
      </c>
      <c r="B304" s="27" t="s">
        <v>5091</v>
      </c>
      <c r="C304" s="27" t="s">
        <v>3783</v>
      </c>
      <c r="D304" s="27" t="s">
        <v>213</v>
      </c>
      <c r="E304" s="27" t="s">
        <v>3786</v>
      </c>
      <c r="F304" s="27" t="s">
        <v>1671</v>
      </c>
      <c r="G304" s="27"/>
      <c r="H304" s="27"/>
      <c r="I304" s="27" t="s">
        <v>110</v>
      </c>
      <c r="J304" s="28">
        <v>22</v>
      </c>
      <c r="K304" s="27" t="s">
        <v>5347</v>
      </c>
      <c r="L304" s="27">
        <v>0</v>
      </c>
    </row>
    <row r="305" spans="1:12" s="70" customFormat="1" x14ac:dyDescent="0.25">
      <c r="A305" s="24">
        <v>298</v>
      </c>
      <c r="B305" s="27" t="s">
        <v>5091</v>
      </c>
      <c r="C305" s="27" t="s">
        <v>3783</v>
      </c>
      <c r="D305" s="27" t="s">
        <v>213</v>
      </c>
      <c r="E305" s="27" t="s">
        <v>3790</v>
      </c>
      <c r="F305" s="27" t="s">
        <v>1673</v>
      </c>
      <c r="G305" s="27"/>
      <c r="H305" s="27"/>
      <c r="I305" s="27" t="s">
        <v>37</v>
      </c>
      <c r="J305" s="28">
        <v>8</v>
      </c>
      <c r="K305" s="27" t="s">
        <v>5347</v>
      </c>
      <c r="L305" s="27"/>
    </row>
    <row r="306" spans="1:12" s="70" customFormat="1" x14ac:dyDescent="0.25">
      <c r="A306" s="24">
        <v>299</v>
      </c>
      <c r="B306" s="27" t="s">
        <v>5091</v>
      </c>
      <c r="C306" s="27" t="s">
        <v>3783</v>
      </c>
      <c r="D306" s="27" t="s">
        <v>213</v>
      </c>
      <c r="E306" s="27" t="s">
        <v>3789</v>
      </c>
      <c r="F306" s="27" t="s">
        <v>1675</v>
      </c>
      <c r="G306" s="27"/>
      <c r="H306" s="27"/>
      <c r="I306" s="27" t="s">
        <v>110</v>
      </c>
      <c r="J306" s="28">
        <v>22</v>
      </c>
      <c r="K306" s="27" t="s">
        <v>52</v>
      </c>
      <c r="L306" s="27">
        <v>0</v>
      </c>
    </row>
    <row r="307" spans="1:12" s="70" customFormat="1" x14ac:dyDescent="0.25">
      <c r="A307" s="24">
        <v>300</v>
      </c>
      <c r="B307" s="27" t="s">
        <v>5091</v>
      </c>
      <c r="C307" s="27" t="s">
        <v>3783</v>
      </c>
      <c r="D307" s="27" t="s">
        <v>213</v>
      </c>
      <c r="E307" s="27" t="s">
        <v>3788</v>
      </c>
      <c r="F307" s="27" t="s">
        <v>1677</v>
      </c>
      <c r="G307" s="27"/>
      <c r="H307" s="27"/>
      <c r="I307" s="27" t="s">
        <v>37</v>
      </c>
      <c r="J307" s="28">
        <v>8</v>
      </c>
      <c r="K307" s="27" t="s">
        <v>5347</v>
      </c>
      <c r="L307" s="27"/>
    </row>
    <row r="308" spans="1:12" s="70" customFormat="1" x14ac:dyDescent="0.25">
      <c r="A308" s="24">
        <v>301</v>
      </c>
      <c r="B308" s="27" t="s">
        <v>5091</v>
      </c>
      <c r="C308" s="27" t="s">
        <v>3783</v>
      </c>
      <c r="D308" s="27" t="s">
        <v>213</v>
      </c>
      <c r="E308" s="27" t="s">
        <v>3787</v>
      </c>
      <c r="F308" s="27" t="s">
        <v>1679</v>
      </c>
      <c r="G308" s="27"/>
      <c r="H308" s="27"/>
      <c r="I308" s="27" t="s">
        <v>110</v>
      </c>
      <c r="J308" s="28">
        <v>22</v>
      </c>
      <c r="K308" s="27" t="s">
        <v>52</v>
      </c>
      <c r="L308" s="27">
        <v>0</v>
      </c>
    </row>
    <row r="309" spans="1:12" s="70" customFormat="1" x14ac:dyDescent="0.25">
      <c r="A309" s="24">
        <v>302</v>
      </c>
      <c r="B309" s="27" t="s">
        <v>5091</v>
      </c>
      <c r="C309" s="27" t="s">
        <v>3783</v>
      </c>
      <c r="D309" s="27" t="s">
        <v>213</v>
      </c>
      <c r="E309" s="27" t="s">
        <v>3784</v>
      </c>
      <c r="F309" s="27" t="s">
        <v>1663</v>
      </c>
      <c r="G309" s="27"/>
      <c r="H309" s="27"/>
      <c r="I309" s="27" t="s">
        <v>110</v>
      </c>
      <c r="J309" s="28">
        <v>22</v>
      </c>
      <c r="K309" s="27" t="s">
        <v>52</v>
      </c>
      <c r="L309" s="27">
        <v>0</v>
      </c>
    </row>
    <row r="310" spans="1:12" s="70" customFormat="1" x14ac:dyDescent="0.25">
      <c r="A310" s="24">
        <v>303</v>
      </c>
      <c r="B310" s="27" t="s">
        <v>5091</v>
      </c>
      <c r="C310" s="27" t="s">
        <v>3783</v>
      </c>
      <c r="D310" s="27" t="s">
        <v>213</v>
      </c>
      <c r="E310" s="27" t="s">
        <v>3518</v>
      </c>
      <c r="F310" s="27" t="s">
        <v>54</v>
      </c>
      <c r="G310" s="27"/>
      <c r="H310" s="27"/>
      <c r="I310" s="27" t="s">
        <v>37</v>
      </c>
      <c r="J310" s="28">
        <v>14</v>
      </c>
      <c r="K310" s="27" t="s">
        <v>52</v>
      </c>
      <c r="L310" s="27"/>
    </row>
    <row r="311" spans="1:12" s="70" customFormat="1" x14ac:dyDescent="0.25">
      <c r="A311" s="24">
        <v>304</v>
      </c>
      <c r="B311" s="27" t="s">
        <v>5091</v>
      </c>
      <c r="C311" s="27" t="s">
        <v>3783</v>
      </c>
      <c r="D311" s="27" t="s">
        <v>213</v>
      </c>
      <c r="E311" s="27" t="s">
        <v>3519</v>
      </c>
      <c r="F311" s="27" t="s">
        <v>56</v>
      </c>
      <c r="G311" s="27"/>
      <c r="H311" s="27"/>
      <c r="I311" s="27" t="s">
        <v>37</v>
      </c>
      <c r="J311" s="28">
        <v>32</v>
      </c>
      <c r="K311" s="27" t="s">
        <v>52</v>
      </c>
      <c r="L311" s="27"/>
    </row>
    <row r="312" spans="1:12" s="70" customFormat="1" x14ac:dyDescent="0.25">
      <c r="A312" s="24">
        <v>305</v>
      </c>
      <c r="B312" s="27" t="s">
        <v>5091</v>
      </c>
      <c r="C312" s="27" t="s">
        <v>3783</v>
      </c>
      <c r="D312" s="27" t="s">
        <v>213</v>
      </c>
      <c r="E312" s="27" t="s">
        <v>3520</v>
      </c>
      <c r="F312" s="27" t="s">
        <v>58</v>
      </c>
      <c r="G312" s="27"/>
      <c r="H312" s="27"/>
      <c r="I312" s="27" t="s">
        <v>37</v>
      </c>
      <c r="J312" s="28">
        <v>14</v>
      </c>
      <c r="K312" s="27" t="s">
        <v>52</v>
      </c>
      <c r="L312" s="27"/>
    </row>
    <row r="313" spans="1:12" s="70" customFormat="1" x14ac:dyDescent="0.25">
      <c r="A313" s="24">
        <v>306</v>
      </c>
      <c r="B313" s="27" t="s">
        <v>5091</v>
      </c>
      <c r="C313" s="27" t="s">
        <v>3783</v>
      </c>
      <c r="D313" s="27" t="s">
        <v>213</v>
      </c>
      <c r="E313" s="27" t="s">
        <v>3521</v>
      </c>
      <c r="F313" s="27" t="s">
        <v>60</v>
      </c>
      <c r="G313" s="27"/>
      <c r="H313" s="27"/>
      <c r="I313" s="27" t="s">
        <v>37</v>
      </c>
      <c r="J313" s="28">
        <v>32</v>
      </c>
      <c r="K313" s="27" t="s">
        <v>52</v>
      </c>
      <c r="L313" s="27"/>
    </row>
    <row r="314" spans="1:12" s="70" customFormat="1" x14ac:dyDescent="0.25">
      <c r="A314" s="24">
        <v>307</v>
      </c>
      <c r="B314" s="27" t="s">
        <v>5091</v>
      </c>
      <c r="C314" s="27" t="s">
        <v>3783</v>
      </c>
      <c r="D314" s="27" t="s">
        <v>213</v>
      </c>
      <c r="E314" s="27" t="s">
        <v>3791</v>
      </c>
      <c r="F314" s="27" t="s">
        <v>1681</v>
      </c>
      <c r="G314" s="27"/>
      <c r="H314" s="27"/>
      <c r="I314" s="27" t="s">
        <v>37</v>
      </c>
      <c r="J314" s="28">
        <v>8</v>
      </c>
      <c r="K314" s="27" t="s">
        <v>5347</v>
      </c>
      <c r="L314" s="27"/>
    </row>
    <row r="315" spans="1:12" s="70" customFormat="1" x14ac:dyDescent="0.25">
      <c r="A315" s="24">
        <v>308</v>
      </c>
      <c r="B315" s="27" t="s">
        <v>5091</v>
      </c>
      <c r="C315" s="27" t="s">
        <v>3792</v>
      </c>
      <c r="D315" s="27" t="s">
        <v>3793</v>
      </c>
      <c r="E315" s="27"/>
      <c r="F315" s="27" t="s">
        <v>64</v>
      </c>
      <c r="G315" s="27" t="s">
        <v>52</v>
      </c>
      <c r="H315" s="27"/>
      <c r="I315" s="27" t="s">
        <v>37</v>
      </c>
      <c r="J315" s="28">
        <v>10</v>
      </c>
      <c r="K315" s="27" t="s">
        <v>52</v>
      </c>
      <c r="L315" s="27"/>
    </row>
    <row r="316" spans="1:12" s="70" customFormat="1" x14ac:dyDescent="0.25">
      <c r="A316" s="24">
        <v>309</v>
      </c>
      <c r="B316" s="27" t="s">
        <v>5091</v>
      </c>
      <c r="C316" s="27" t="s">
        <v>3792</v>
      </c>
      <c r="D316" s="27" t="s">
        <v>3793</v>
      </c>
      <c r="E316" s="27"/>
      <c r="F316" s="27" t="s">
        <v>838</v>
      </c>
      <c r="G316" s="27" t="s">
        <v>52</v>
      </c>
      <c r="H316" s="27"/>
      <c r="I316" s="27" t="s">
        <v>37</v>
      </c>
      <c r="J316" s="28">
        <v>20</v>
      </c>
      <c r="K316" s="27" t="s">
        <v>52</v>
      </c>
      <c r="L316" s="27"/>
    </row>
    <row r="317" spans="1:12" s="70" customFormat="1" x14ac:dyDescent="0.25">
      <c r="A317" s="24">
        <v>310</v>
      </c>
      <c r="B317" s="27" t="s">
        <v>5091</v>
      </c>
      <c r="C317" s="27" t="s">
        <v>3792</v>
      </c>
      <c r="D317" s="27" t="s">
        <v>3793</v>
      </c>
      <c r="E317" s="27"/>
      <c r="F317" s="27" t="s">
        <v>1314</v>
      </c>
      <c r="G317" s="27" t="s">
        <v>52</v>
      </c>
      <c r="H317" s="27"/>
      <c r="I317" s="27" t="s">
        <v>37</v>
      </c>
      <c r="J317" s="28">
        <v>8</v>
      </c>
      <c r="K317" s="27" t="s">
        <v>52</v>
      </c>
      <c r="L317" s="27"/>
    </row>
    <row r="318" spans="1:12" s="70" customFormat="1" x14ac:dyDescent="0.25">
      <c r="A318" s="24">
        <v>311</v>
      </c>
      <c r="B318" s="27" t="s">
        <v>5091</v>
      </c>
      <c r="C318" s="27" t="s">
        <v>3792</v>
      </c>
      <c r="D318" s="27" t="s">
        <v>3793</v>
      </c>
      <c r="E318" s="27"/>
      <c r="F318" s="27" t="s">
        <v>1318</v>
      </c>
      <c r="G318" s="27"/>
      <c r="H318" s="27"/>
      <c r="I318" s="27" t="s">
        <v>37</v>
      </c>
      <c r="J318" s="28">
        <v>8</v>
      </c>
      <c r="K318" s="27" t="s">
        <v>52</v>
      </c>
      <c r="L318" s="27"/>
    </row>
    <row r="319" spans="1:12" s="70" customFormat="1" x14ac:dyDescent="0.25">
      <c r="A319" s="24">
        <v>312</v>
      </c>
      <c r="B319" s="27" t="s">
        <v>5091</v>
      </c>
      <c r="C319" s="27" t="s">
        <v>3792</v>
      </c>
      <c r="D319" s="27" t="s">
        <v>3793</v>
      </c>
      <c r="E319" s="27"/>
      <c r="F319" s="27" t="s">
        <v>1661</v>
      </c>
      <c r="G319" s="27"/>
      <c r="H319" s="27"/>
      <c r="I319" s="27" t="s">
        <v>110</v>
      </c>
      <c r="J319" s="28">
        <v>22</v>
      </c>
      <c r="K319" s="27" t="s">
        <v>52</v>
      </c>
      <c r="L319" s="27">
        <v>0</v>
      </c>
    </row>
    <row r="320" spans="1:12" s="70" customFormat="1" x14ac:dyDescent="0.25">
      <c r="A320" s="24">
        <v>313</v>
      </c>
      <c r="B320" s="27" t="s">
        <v>5091</v>
      </c>
      <c r="C320" s="27" t="s">
        <v>3792</v>
      </c>
      <c r="D320" s="27" t="s">
        <v>3793</v>
      </c>
      <c r="E320" s="27"/>
      <c r="F320" s="27" t="s">
        <v>1663</v>
      </c>
      <c r="G320" s="27"/>
      <c r="H320" s="27"/>
      <c r="I320" s="27" t="s">
        <v>110</v>
      </c>
      <c r="J320" s="28">
        <v>22</v>
      </c>
      <c r="K320" s="27" t="s">
        <v>52</v>
      </c>
      <c r="L320" s="27">
        <v>0</v>
      </c>
    </row>
    <row r="321" spans="1:16" s="70" customFormat="1" x14ac:dyDescent="0.25">
      <c r="A321" s="24">
        <v>314</v>
      </c>
      <c r="B321" s="27" t="s">
        <v>5091</v>
      </c>
      <c r="C321" s="27" t="s">
        <v>3792</v>
      </c>
      <c r="D321" s="27" t="s">
        <v>3793</v>
      </c>
      <c r="E321" s="27"/>
      <c r="F321" s="27" t="s">
        <v>1665</v>
      </c>
      <c r="G321" s="27"/>
      <c r="H321" s="27"/>
      <c r="I321" s="27" t="s">
        <v>110</v>
      </c>
      <c r="J321" s="28">
        <v>22</v>
      </c>
      <c r="K321" s="27" t="s">
        <v>52</v>
      </c>
      <c r="L321" s="27">
        <v>0</v>
      </c>
    </row>
    <row r="322" spans="1:16" s="70" customFormat="1" x14ac:dyDescent="0.25">
      <c r="A322" s="24">
        <v>315</v>
      </c>
      <c r="B322" s="27" t="s">
        <v>5091</v>
      </c>
      <c r="C322" s="27" t="s">
        <v>3792</v>
      </c>
      <c r="D322" s="27" t="s">
        <v>3793</v>
      </c>
      <c r="E322" s="27"/>
      <c r="F322" s="27" t="s">
        <v>62</v>
      </c>
      <c r="G322" s="27"/>
      <c r="H322" s="27"/>
      <c r="I322" s="27" t="s">
        <v>37</v>
      </c>
      <c r="J322" s="28">
        <v>2000</v>
      </c>
      <c r="K322" s="27" t="s">
        <v>5347</v>
      </c>
      <c r="L322" s="27"/>
    </row>
    <row r="323" spans="1:16" s="70" customFormat="1" x14ac:dyDescent="0.25">
      <c r="A323" s="24">
        <v>316</v>
      </c>
      <c r="B323" s="27" t="s">
        <v>5091</v>
      </c>
      <c r="C323" s="27" t="s">
        <v>3792</v>
      </c>
      <c r="D323" s="27" t="s">
        <v>3793</v>
      </c>
      <c r="E323" s="27"/>
      <c r="F323" s="27" t="s">
        <v>54</v>
      </c>
      <c r="G323" s="27"/>
      <c r="H323" s="27"/>
      <c r="I323" s="27" t="s">
        <v>37</v>
      </c>
      <c r="J323" s="28">
        <v>14</v>
      </c>
      <c r="K323" s="27" t="s">
        <v>52</v>
      </c>
      <c r="L323" s="27"/>
    </row>
    <row r="324" spans="1:16" x14ac:dyDescent="0.25">
      <c r="A324" s="24">
        <v>317</v>
      </c>
      <c r="B324" s="27" t="s">
        <v>5091</v>
      </c>
      <c r="C324" s="27" t="s">
        <v>3792</v>
      </c>
      <c r="D324" s="27" t="s">
        <v>3793</v>
      </c>
      <c r="E324" s="27"/>
      <c r="F324" s="27" t="s">
        <v>56</v>
      </c>
      <c r="G324" s="27"/>
      <c r="H324" s="27"/>
      <c r="I324" s="27" t="s">
        <v>37</v>
      </c>
      <c r="J324" s="28">
        <v>32</v>
      </c>
      <c r="K324" s="27" t="s">
        <v>52</v>
      </c>
      <c r="L324" s="27"/>
      <c r="M324" s="30"/>
      <c r="N324" s="25"/>
      <c r="P324" s="57"/>
    </row>
    <row r="325" spans="1:16" x14ac:dyDescent="0.25">
      <c r="A325" s="24">
        <v>318</v>
      </c>
      <c r="B325" s="68" t="s">
        <v>5091</v>
      </c>
      <c r="C325" s="68" t="s">
        <v>3792</v>
      </c>
      <c r="D325" s="68" t="s">
        <v>3793</v>
      </c>
      <c r="E325" s="68"/>
      <c r="F325" s="68" t="s">
        <v>58</v>
      </c>
      <c r="G325" s="68"/>
      <c r="H325" s="68"/>
      <c r="I325" s="68" t="s">
        <v>37</v>
      </c>
      <c r="J325" s="69">
        <v>14</v>
      </c>
      <c r="K325" s="68" t="s">
        <v>52</v>
      </c>
      <c r="L325" s="68"/>
      <c r="M325" s="30"/>
      <c r="N325" s="25"/>
      <c r="P325" s="57"/>
    </row>
    <row r="326" spans="1:16" x14ac:dyDescent="0.25">
      <c r="A326" s="24">
        <v>319</v>
      </c>
      <c r="B326" s="68" t="s">
        <v>5091</v>
      </c>
      <c r="C326" s="68" t="s">
        <v>3792</v>
      </c>
      <c r="D326" s="68" t="s">
        <v>3793</v>
      </c>
      <c r="E326" s="68"/>
      <c r="F326" s="68" t="s">
        <v>60</v>
      </c>
      <c r="G326" s="68"/>
      <c r="H326" s="68"/>
      <c r="I326" s="68" t="s">
        <v>37</v>
      </c>
      <c r="J326" s="69">
        <v>32</v>
      </c>
      <c r="K326" s="68" t="s">
        <v>52</v>
      </c>
      <c r="L326" s="68"/>
      <c r="M326" s="30"/>
      <c r="N326" s="25"/>
      <c r="P326" s="57"/>
    </row>
    <row r="327" spans="1:16" x14ac:dyDescent="0.25">
      <c r="A327" s="24">
        <v>320</v>
      </c>
      <c r="B327" s="68" t="s">
        <v>5091</v>
      </c>
      <c r="C327" s="68" t="s">
        <v>3792</v>
      </c>
      <c r="D327" s="68" t="s">
        <v>3793</v>
      </c>
      <c r="E327" s="68"/>
      <c r="F327" s="68" t="s">
        <v>1261</v>
      </c>
      <c r="G327" s="68"/>
      <c r="H327" s="68"/>
      <c r="I327" s="68" t="s">
        <v>37</v>
      </c>
      <c r="J327" s="69">
        <v>8</v>
      </c>
      <c r="K327" s="68" t="s">
        <v>5347</v>
      </c>
      <c r="L327" s="68"/>
      <c r="M327" s="30"/>
      <c r="N327" s="25"/>
      <c r="P327" s="57"/>
    </row>
    <row r="328" spans="1:16" x14ac:dyDescent="0.25">
      <c r="A328" s="24">
        <v>321</v>
      </c>
      <c r="B328" s="68" t="s">
        <v>5091</v>
      </c>
      <c r="C328" s="68" t="s">
        <v>3794</v>
      </c>
      <c r="D328" s="68" t="s">
        <v>215</v>
      </c>
      <c r="E328" s="68" t="s">
        <v>3709</v>
      </c>
      <c r="F328" s="68" t="s">
        <v>64</v>
      </c>
      <c r="G328" s="68"/>
      <c r="H328" s="68"/>
      <c r="I328" s="68" t="s">
        <v>37</v>
      </c>
      <c r="J328" s="69">
        <v>10</v>
      </c>
      <c r="K328" s="68" t="s">
        <v>52</v>
      </c>
      <c r="L328" s="68"/>
      <c r="M328" s="30"/>
      <c r="N328" s="25"/>
      <c r="P328" s="57"/>
    </row>
    <row r="329" spans="1:16" x14ac:dyDescent="0.25">
      <c r="A329" s="24">
        <v>322</v>
      </c>
      <c r="B329" s="68" t="s">
        <v>5091</v>
      </c>
      <c r="C329" s="68" t="s">
        <v>3794</v>
      </c>
      <c r="D329" s="68" t="s">
        <v>215</v>
      </c>
      <c r="E329" s="68" t="s">
        <v>3482</v>
      </c>
      <c r="F329" s="68" t="s">
        <v>838</v>
      </c>
      <c r="G329" s="68"/>
      <c r="H329" s="68"/>
      <c r="I329" s="68" t="s">
        <v>37</v>
      </c>
      <c r="J329" s="69">
        <v>20</v>
      </c>
      <c r="K329" s="68" t="s">
        <v>52</v>
      </c>
      <c r="L329" s="68"/>
      <c r="M329" s="30"/>
      <c r="N329" s="25"/>
      <c r="P329" s="57"/>
    </row>
    <row r="330" spans="1:16" x14ac:dyDescent="0.25">
      <c r="A330" s="24">
        <v>323</v>
      </c>
      <c r="B330" s="68" t="s">
        <v>5091</v>
      </c>
      <c r="C330" s="68" t="s">
        <v>3794</v>
      </c>
      <c r="D330" s="68" t="s">
        <v>215</v>
      </c>
      <c r="E330" s="68" t="s">
        <v>3682</v>
      </c>
      <c r="F330" s="68" t="s">
        <v>1314</v>
      </c>
      <c r="G330" s="68"/>
      <c r="H330" s="68"/>
      <c r="I330" s="68" t="s">
        <v>37</v>
      </c>
      <c r="J330" s="69">
        <v>8</v>
      </c>
      <c r="K330" s="68" t="s">
        <v>52</v>
      </c>
      <c r="L330" s="68"/>
      <c r="M330" s="30"/>
      <c r="N330" s="25"/>
      <c r="P330" s="57"/>
    </row>
    <row r="331" spans="1:16" x14ac:dyDescent="0.25">
      <c r="A331" s="24">
        <v>324</v>
      </c>
      <c r="B331" s="68" t="s">
        <v>5091</v>
      </c>
      <c r="C331" s="68" t="s">
        <v>3794</v>
      </c>
      <c r="D331" s="68" t="s">
        <v>215</v>
      </c>
      <c r="E331" s="68" t="s">
        <v>3683</v>
      </c>
      <c r="F331" s="68" t="s">
        <v>1318</v>
      </c>
      <c r="G331" s="68"/>
      <c r="H331" s="68"/>
      <c r="I331" s="68" t="s">
        <v>37</v>
      </c>
      <c r="J331" s="69">
        <v>8</v>
      </c>
      <c r="K331" s="68" t="s">
        <v>52</v>
      </c>
      <c r="L331" s="68"/>
      <c r="M331" s="30"/>
      <c r="N331" s="25"/>
      <c r="P331" s="57"/>
    </row>
    <row r="332" spans="1:16" x14ac:dyDescent="0.25">
      <c r="A332" s="24">
        <v>325</v>
      </c>
      <c r="B332" s="68" t="s">
        <v>5091</v>
      </c>
      <c r="C332" s="68" t="s">
        <v>3794</v>
      </c>
      <c r="D332" s="68" t="s">
        <v>215</v>
      </c>
      <c r="E332" s="68" t="s">
        <v>3795</v>
      </c>
      <c r="F332" s="68" t="s">
        <v>1661</v>
      </c>
      <c r="G332" s="68"/>
      <c r="H332" s="68"/>
      <c r="I332" s="68" t="s">
        <v>110</v>
      </c>
      <c r="J332" s="69">
        <v>22</v>
      </c>
      <c r="K332" s="68" t="s">
        <v>52</v>
      </c>
      <c r="L332" s="68">
        <v>0</v>
      </c>
      <c r="M332" s="30"/>
      <c r="N332" s="25"/>
      <c r="P332" s="57"/>
    </row>
    <row r="333" spans="1:16" x14ac:dyDescent="0.25">
      <c r="A333" s="24">
        <v>326</v>
      </c>
      <c r="B333" s="68" t="s">
        <v>5091</v>
      </c>
      <c r="C333" s="68" t="s">
        <v>3794</v>
      </c>
      <c r="D333" s="68" t="s">
        <v>215</v>
      </c>
      <c r="E333" s="68" t="s">
        <v>3784</v>
      </c>
      <c r="F333" s="68" t="s">
        <v>1663</v>
      </c>
      <c r="G333" s="68"/>
      <c r="H333" s="68"/>
      <c r="I333" s="68" t="s">
        <v>110</v>
      </c>
      <c r="J333" s="69">
        <v>22</v>
      </c>
      <c r="K333" s="68" t="s">
        <v>52</v>
      </c>
      <c r="L333" s="68">
        <v>0</v>
      </c>
      <c r="M333" s="30"/>
      <c r="N333" s="25"/>
      <c r="P333" s="57"/>
    </row>
    <row r="334" spans="1:16" x14ac:dyDescent="0.25">
      <c r="A334" s="24">
        <v>327</v>
      </c>
      <c r="B334" s="68" t="s">
        <v>5091</v>
      </c>
      <c r="C334" s="68" t="s">
        <v>3794</v>
      </c>
      <c r="D334" s="68" t="s">
        <v>215</v>
      </c>
      <c r="E334" s="68" t="s">
        <v>3797</v>
      </c>
      <c r="F334" s="68" t="s">
        <v>1665</v>
      </c>
      <c r="G334" s="68"/>
      <c r="H334" s="68"/>
      <c r="I334" s="68" t="s">
        <v>110</v>
      </c>
      <c r="J334" s="69">
        <v>22</v>
      </c>
      <c r="K334" s="68" t="s">
        <v>52</v>
      </c>
      <c r="L334" s="68">
        <v>0</v>
      </c>
      <c r="M334" s="30"/>
      <c r="N334" s="25"/>
      <c r="P334" s="57"/>
    </row>
    <row r="335" spans="1:16" x14ac:dyDescent="0.25">
      <c r="A335" s="24">
        <v>328</v>
      </c>
      <c r="B335" s="68" t="s">
        <v>5091</v>
      </c>
      <c r="C335" s="68" t="s">
        <v>3794</v>
      </c>
      <c r="D335" s="68" t="s">
        <v>215</v>
      </c>
      <c r="E335" s="68" t="s">
        <v>3517</v>
      </c>
      <c r="F335" s="68" t="s">
        <v>62</v>
      </c>
      <c r="G335" s="68"/>
      <c r="H335" s="68"/>
      <c r="I335" s="68" t="s">
        <v>37</v>
      </c>
      <c r="J335" s="69">
        <v>2000</v>
      </c>
      <c r="K335" s="68" t="s">
        <v>5347</v>
      </c>
      <c r="L335" s="68"/>
      <c r="M335" s="30"/>
      <c r="N335" s="25"/>
      <c r="P335" s="57"/>
    </row>
    <row r="336" spans="1:16" x14ac:dyDescent="0.25">
      <c r="A336" s="24">
        <v>329</v>
      </c>
      <c r="B336" s="68" t="s">
        <v>5091</v>
      </c>
      <c r="C336" s="68" t="s">
        <v>3794</v>
      </c>
      <c r="D336" s="68" t="s">
        <v>215</v>
      </c>
      <c r="E336" s="68" t="s">
        <v>3518</v>
      </c>
      <c r="F336" s="68" t="s">
        <v>54</v>
      </c>
      <c r="G336" s="68"/>
      <c r="H336" s="68"/>
      <c r="I336" s="68" t="s">
        <v>37</v>
      </c>
      <c r="J336" s="69">
        <v>14</v>
      </c>
      <c r="K336" s="68" t="s">
        <v>52</v>
      </c>
      <c r="L336" s="68"/>
      <c r="M336" s="30"/>
      <c r="N336" s="25"/>
      <c r="P336" s="57"/>
    </row>
    <row r="337" spans="1:16" x14ac:dyDescent="0.25">
      <c r="A337" s="24">
        <v>330</v>
      </c>
      <c r="B337" s="68" t="s">
        <v>5091</v>
      </c>
      <c r="C337" s="68" t="s">
        <v>3794</v>
      </c>
      <c r="D337" s="68" t="s">
        <v>215</v>
      </c>
      <c r="E337" s="68" t="s">
        <v>3519</v>
      </c>
      <c r="F337" s="68" t="s">
        <v>56</v>
      </c>
      <c r="G337" s="68"/>
      <c r="H337" s="68"/>
      <c r="I337" s="68" t="s">
        <v>37</v>
      </c>
      <c r="J337" s="69">
        <v>32</v>
      </c>
      <c r="K337" s="68" t="s">
        <v>52</v>
      </c>
      <c r="L337" s="68"/>
      <c r="M337" s="30"/>
      <c r="N337" s="25"/>
      <c r="P337" s="57"/>
    </row>
    <row r="338" spans="1:16" x14ac:dyDescent="0.25">
      <c r="A338" s="24">
        <v>331</v>
      </c>
      <c r="B338" s="68" t="s">
        <v>5091</v>
      </c>
      <c r="C338" s="68" t="s">
        <v>3794</v>
      </c>
      <c r="D338" s="68" t="s">
        <v>215</v>
      </c>
      <c r="E338" s="68" t="s">
        <v>3520</v>
      </c>
      <c r="F338" s="68" t="s">
        <v>58</v>
      </c>
      <c r="G338" s="68"/>
      <c r="H338" s="68"/>
      <c r="I338" s="68" t="s">
        <v>37</v>
      </c>
      <c r="J338" s="69">
        <v>14</v>
      </c>
      <c r="K338" s="68" t="s">
        <v>52</v>
      </c>
      <c r="L338" s="68"/>
      <c r="M338" s="30"/>
      <c r="N338" s="25"/>
      <c r="P338" s="57"/>
    </row>
    <row r="339" spans="1:16" x14ac:dyDescent="0.25">
      <c r="A339" s="24">
        <v>332</v>
      </c>
      <c r="B339" s="68" t="s">
        <v>5091</v>
      </c>
      <c r="C339" s="68" t="s">
        <v>3794</v>
      </c>
      <c r="D339" s="68" t="s">
        <v>215</v>
      </c>
      <c r="E339" s="68" t="s">
        <v>3521</v>
      </c>
      <c r="F339" s="68" t="s">
        <v>60</v>
      </c>
      <c r="G339" s="68"/>
      <c r="H339" s="68"/>
      <c r="I339" s="68" t="s">
        <v>37</v>
      </c>
      <c r="J339" s="69">
        <v>32</v>
      </c>
      <c r="K339" s="68" t="s">
        <v>52</v>
      </c>
      <c r="L339" s="68"/>
      <c r="M339" s="30"/>
      <c r="N339" s="25"/>
      <c r="P339" s="57"/>
    </row>
    <row r="340" spans="1:16" x14ac:dyDescent="0.25">
      <c r="A340" s="24">
        <v>333</v>
      </c>
      <c r="B340" s="68" t="s">
        <v>5091</v>
      </c>
      <c r="C340" s="68" t="s">
        <v>3794</v>
      </c>
      <c r="D340" s="68" t="s">
        <v>215</v>
      </c>
      <c r="E340" s="68" t="s">
        <v>3796</v>
      </c>
      <c r="F340" s="68" t="s">
        <v>1261</v>
      </c>
      <c r="G340" s="68"/>
      <c r="H340" s="68"/>
      <c r="I340" s="68" t="s">
        <v>37</v>
      </c>
      <c r="J340" s="69">
        <v>8</v>
      </c>
      <c r="K340" s="68" t="s">
        <v>5347</v>
      </c>
      <c r="L340" s="68"/>
      <c r="M340" s="30"/>
      <c r="N340" s="25"/>
      <c r="P340" s="57"/>
    </row>
    <row r="341" spans="1:16" x14ac:dyDescent="0.25">
      <c r="A341" s="24">
        <v>334</v>
      </c>
      <c r="B341" s="68" t="s">
        <v>5091</v>
      </c>
      <c r="C341" s="68" t="s">
        <v>3798</v>
      </c>
      <c r="D341" s="68" t="s">
        <v>209</v>
      </c>
      <c r="E341" s="68" t="s">
        <v>3709</v>
      </c>
      <c r="F341" s="68" t="s">
        <v>64</v>
      </c>
      <c r="G341" s="68"/>
      <c r="H341" s="68"/>
      <c r="I341" s="68" t="s">
        <v>37</v>
      </c>
      <c r="J341" s="69">
        <v>10</v>
      </c>
      <c r="K341" s="68" t="s">
        <v>52</v>
      </c>
      <c r="L341" s="68"/>
      <c r="M341" s="30"/>
      <c r="N341" s="25"/>
      <c r="P341" s="57"/>
    </row>
    <row r="342" spans="1:16" x14ac:dyDescent="0.25">
      <c r="A342" s="24">
        <v>335</v>
      </c>
      <c r="B342" s="68" t="s">
        <v>5091</v>
      </c>
      <c r="C342" s="68" t="s">
        <v>3798</v>
      </c>
      <c r="D342" s="68" t="s">
        <v>209</v>
      </c>
      <c r="E342" s="68" t="s">
        <v>3804</v>
      </c>
      <c r="F342" s="68" t="s">
        <v>1578</v>
      </c>
      <c r="G342" s="68"/>
      <c r="H342" s="68"/>
      <c r="I342" s="68" t="s">
        <v>37</v>
      </c>
      <c r="J342" s="69">
        <v>20</v>
      </c>
      <c r="K342" s="68" t="s">
        <v>52</v>
      </c>
      <c r="L342" s="68"/>
      <c r="M342" s="30"/>
      <c r="N342" s="25"/>
      <c r="P342" s="57"/>
    </row>
    <row r="343" spans="1:16" x14ac:dyDescent="0.25">
      <c r="A343" s="24">
        <v>336</v>
      </c>
      <c r="B343" s="68" t="s">
        <v>5091</v>
      </c>
      <c r="C343" s="68" t="s">
        <v>3798</v>
      </c>
      <c r="D343" s="68" t="s">
        <v>209</v>
      </c>
      <c r="E343" s="68" t="s">
        <v>3803</v>
      </c>
      <c r="F343" s="68" t="s">
        <v>1580</v>
      </c>
      <c r="G343" s="68"/>
      <c r="H343" s="68"/>
      <c r="I343" s="68" t="s">
        <v>37</v>
      </c>
      <c r="J343" s="69">
        <v>20</v>
      </c>
      <c r="K343" s="68" t="s">
        <v>52</v>
      </c>
      <c r="L343" s="68"/>
      <c r="M343" s="30"/>
      <c r="N343" s="25"/>
      <c r="P343" s="57"/>
    </row>
    <row r="344" spans="1:16" x14ac:dyDescent="0.25">
      <c r="A344" s="24">
        <v>337</v>
      </c>
      <c r="B344" s="68" t="s">
        <v>5091</v>
      </c>
      <c r="C344" s="68" t="s">
        <v>3798</v>
      </c>
      <c r="D344" s="68" t="s">
        <v>209</v>
      </c>
      <c r="E344" s="68" t="s">
        <v>3799</v>
      </c>
      <c r="F344" s="68" t="s">
        <v>1582</v>
      </c>
      <c r="G344" s="68"/>
      <c r="H344" s="68"/>
      <c r="I344" s="68" t="s">
        <v>37</v>
      </c>
      <c r="J344" s="69">
        <v>20</v>
      </c>
      <c r="K344" s="68" t="s">
        <v>52</v>
      </c>
      <c r="L344" s="68"/>
      <c r="M344" s="30"/>
      <c r="N344" s="25"/>
      <c r="P344" s="57"/>
    </row>
    <row r="345" spans="1:16" x14ac:dyDescent="0.25">
      <c r="A345" s="24">
        <v>338</v>
      </c>
      <c r="B345" s="68" t="s">
        <v>5091</v>
      </c>
      <c r="C345" s="68" t="s">
        <v>3798</v>
      </c>
      <c r="D345" s="68" t="s">
        <v>209</v>
      </c>
      <c r="E345" s="68" t="s">
        <v>3800</v>
      </c>
      <c r="F345" s="68" t="s">
        <v>1584</v>
      </c>
      <c r="G345" s="68"/>
      <c r="H345" s="68"/>
      <c r="I345" s="68" t="s">
        <v>37</v>
      </c>
      <c r="J345" s="69">
        <v>8</v>
      </c>
      <c r="K345" s="68" t="s">
        <v>5347</v>
      </c>
      <c r="L345" s="68"/>
      <c r="M345" s="30"/>
      <c r="N345" s="25"/>
      <c r="P345" s="57"/>
    </row>
    <row r="346" spans="1:16" x14ac:dyDescent="0.25">
      <c r="A346" s="24">
        <v>339</v>
      </c>
      <c r="B346" s="68" t="s">
        <v>5091</v>
      </c>
      <c r="C346" s="68" t="s">
        <v>3798</v>
      </c>
      <c r="D346" s="68" t="s">
        <v>209</v>
      </c>
      <c r="E346" s="68" t="s">
        <v>3801</v>
      </c>
      <c r="F346" s="68" t="s">
        <v>1586</v>
      </c>
      <c r="G346" s="68"/>
      <c r="H346" s="68"/>
      <c r="I346" s="68" t="s">
        <v>37</v>
      </c>
      <c r="J346" s="69">
        <v>8</v>
      </c>
      <c r="K346" s="68" t="s">
        <v>5347</v>
      </c>
      <c r="L346" s="68"/>
      <c r="M346" s="30"/>
      <c r="N346" s="25"/>
      <c r="P346" s="57"/>
    </row>
    <row r="347" spans="1:16" x14ac:dyDescent="0.25">
      <c r="A347" s="24">
        <v>340</v>
      </c>
      <c r="B347" s="68" t="s">
        <v>5091</v>
      </c>
      <c r="C347" s="68" t="s">
        <v>3798</v>
      </c>
      <c r="D347" s="68" t="s">
        <v>209</v>
      </c>
      <c r="E347" s="68" t="s">
        <v>3802</v>
      </c>
      <c r="F347" s="68" t="s">
        <v>1588</v>
      </c>
      <c r="G347" s="68"/>
      <c r="H347" s="68"/>
      <c r="I347" s="68" t="s">
        <v>37</v>
      </c>
      <c r="J347" s="69">
        <v>20</v>
      </c>
      <c r="K347" s="68" t="s">
        <v>5347</v>
      </c>
      <c r="L347" s="68"/>
      <c r="M347" s="30"/>
      <c r="N347" s="25"/>
      <c r="P347" s="57"/>
    </row>
    <row r="348" spans="1:16" x14ac:dyDescent="0.25">
      <c r="A348" s="24">
        <v>341</v>
      </c>
      <c r="B348" s="68" t="s">
        <v>5091</v>
      </c>
      <c r="C348" s="68" t="s">
        <v>3798</v>
      </c>
      <c r="D348" s="68" t="s">
        <v>209</v>
      </c>
      <c r="E348" s="68" t="s">
        <v>3516</v>
      </c>
      <c r="F348" s="68" t="s">
        <v>51</v>
      </c>
      <c r="G348" s="68"/>
      <c r="H348" s="68"/>
      <c r="I348" s="68" t="s">
        <v>37</v>
      </c>
      <c r="J348" s="69">
        <v>1</v>
      </c>
      <c r="K348" s="68" t="s">
        <v>52</v>
      </c>
      <c r="L348" s="71" t="s">
        <v>1276</v>
      </c>
      <c r="M348" s="30"/>
      <c r="N348" s="25"/>
      <c r="P348" s="57"/>
    </row>
    <row r="349" spans="1:16" x14ac:dyDescent="0.25">
      <c r="A349" s="24">
        <v>342</v>
      </c>
      <c r="B349" s="68" t="s">
        <v>5091</v>
      </c>
      <c r="C349" s="68" t="s">
        <v>3798</v>
      </c>
      <c r="D349" s="68" t="s">
        <v>209</v>
      </c>
      <c r="E349" s="68" t="s">
        <v>3518</v>
      </c>
      <c r="F349" s="68" t="s">
        <v>54</v>
      </c>
      <c r="G349" s="68"/>
      <c r="H349" s="68"/>
      <c r="I349" s="68" t="s">
        <v>37</v>
      </c>
      <c r="J349" s="69">
        <v>14</v>
      </c>
      <c r="K349" s="68" t="s">
        <v>52</v>
      </c>
      <c r="L349" s="71"/>
      <c r="M349" s="30"/>
      <c r="N349" s="25"/>
      <c r="P349" s="57"/>
    </row>
    <row r="350" spans="1:16" x14ac:dyDescent="0.25">
      <c r="A350" s="24">
        <v>343</v>
      </c>
      <c r="B350" s="68" t="s">
        <v>5091</v>
      </c>
      <c r="C350" s="68" t="s">
        <v>3798</v>
      </c>
      <c r="D350" s="68" t="s">
        <v>209</v>
      </c>
      <c r="E350" s="68" t="s">
        <v>3519</v>
      </c>
      <c r="F350" s="68" t="s">
        <v>56</v>
      </c>
      <c r="G350" s="68"/>
      <c r="H350" s="68"/>
      <c r="I350" s="68" t="s">
        <v>37</v>
      </c>
      <c r="J350" s="69">
        <v>32</v>
      </c>
      <c r="K350" s="68" t="s">
        <v>52</v>
      </c>
      <c r="L350" s="68"/>
      <c r="M350" s="30"/>
      <c r="N350" s="25"/>
      <c r="P350" s="57"/>
    </row>
    <row r="351" spans="1:16" x14ac:dyDescent="0.25">
      <c r="A351" s="24">
        <v>344</v>
      </c>
      <c r="B351" s="68" t="s">
        <v>5091</v>
      </c>
      <c r="C351" s="68" t="s">
        <v>3798</v>
      </c>
      <c r="D351" s="68" t="s">
        <v>209</v>
      </c>
      <c r="E351" s="68" t="s">
        <v>3520</v>
      </c>
      <c r="F351" s="68" t="s">
        <v>58</v>
      </c>
      <c r="G351" s="68"/>
      <c r="H351" s="68"/>
      <c r="I351" s="68" t="s">
        <v>37</v>
      </c>
      <c r="J351" s="69">
        <v>14</v>
      </c>
      <c r="K351" s="68" t="s">
        <v>52</v>
      </c>
      <c r="L351" s="68"/>
      <c r="M351" s="30"/>
      <c r="N351" s="25"/>
      <c r="P351" s="57"/>
    </row>
    <row r="352" spans="1:16" x14ac:dyDescent="0.25">
      <c r="A352" s="24">
        <v>345</v>
      </c>
      <c r="B352" s="68" t="s">
        <v>5091</v>
      </c>
      <c r="C352" s="68" t="s">
        <v>3798</v>
      </c>
      <c r="D352" s="68" t="s">
        <v>209</v>
      </c>
      <c r="E352" s="68" t="s">
        <v>3521</v>
      </c>
      <c r="F352" s="68" t="s">
        <v>60</v>
      </c>
      <c r="G352" s="68"/>
      <c r="H352" s="68"/>
      <c r="I352" s="68" t="s">
        <v>37</v>
      </c>
      <c r="J352" s="69">
        <v>32</v>
      </c>
      <c r="K352" s="68" t="s">
        <v>52</v>
      </c>
      <c r="L352" s="68"/>
      <c r="M352" s="30"/>
      <c r="N352" s="25"/>
      <c r="P352" s="57"/>
    </row>
    <row r="353" spans="1:16" x14ac:dyDescent="0.25">
      <c r="A353" s="24">
        <v>346</v>
      </c>
      <c r="B353" s="68" t="s">
        <v>5091</v>
      </c>
      <c r="C353" s="68" t="s">
        <v>3805</v>
      </c>
      <c r="D353" s="68" t="s">
        <v>255</v>
      </c>
      <c r="E353" s="68" t="s">
        <v>3709</v>
      </c>
      <c r="F353" s="68" t="s">
        <v>64</v>
      </c>
      <c r="G353" s="68"/>
      <c r="H353" s="68"/>
      <c r="I353" s="68" t="s">
        <v>37</v>
      </c>
      <c r="J353" s="69">
        <v>10</v>
      </c>
      <c r="K353" s="68" t="s">
        <v>52</v>
      </c>
      <c r="L353" s="68"/>
      <c r="M353" s="30"/>
      <c r="N353" s="25"/>
      <c r="P353" s="57"/>
    </row>
    <row r="354" spans="1:16" x14ac:dyDescent="0.25">
      <c r="A354" s="24">
        <v>347</v>
      </c>
      <c r="B354" s="68" t="s">
        <v>5091</v>
      </c>
      <c r="C354" s="68" t="s">
        <v>3805</v>
      </c>
      <c r="D354" s="68" t="s">
        <v>255</v>
      </c>
      <c r="E354" s="68" t="s">
        <v>3806</v>
      </c>
      <c r="F354" s="68" t="s">
        <v>481</v>
      </c>
      <c r="G354" s="68"/>
      <c r="H354" s="68"/>
      <c r="I354" s="68" t="s">
        <v>37</v>
      </c>
      <c r="J354" s="69">
        <v>5</v>
      </c>
      <c r="K354" s="68" t="s">
        <v>52</v>
      </c>
      <c r="L354" s="68"/>
      <c r="M354" s="30"/>
      <c r="N354" s="25"/>
      <c r="P354" s="57"/>
    </row>
    <row r="355" spans="1:16" x14ac:dyDescent="0.25">
      <c r="A355" s="24">
        <v>348</v>
      </c>
      <c r="B355" s="68" t="s">
        <v>5091</v>
      </c>
      <c r="C355" s="68" t="s">
        <v>3805</v>
      </c>
      <c r="D355" s="68" t="s">
        <v>255</v>
      </c>
      <c r="E355" s="68" t="s">
        <v>3516</v>
      </c>
      <c r="F355" s="68" t="s">
        <v>51</v>
      </c>
      <c r="G355" s="68"/>
      <c r="H355" s="68"/>
      <c r="I355" s="68" t="s">
        <v>37</v>
      </c>
      <c r="J355" s="69">
        <v>1</v>
      </c>
      <c r="K355" s="68" t="s">
        <v>52</v>
      </c>
      <c r="L355" s="68" t="s">
        <v>1276</v>
      </c>
      <c r="M355" s="30"/>
      <c r="N355" s="25"/>
      <c r="P355" s="57"/>
    </row>
    <row r="356" spans="1:16" x14ac:dyDescent="0.25">
      <c r="A356" s="24">
        <v>349</v>
      </c>
      <c r="B356" s="68" t="s">
        <v>5091</v>
      </c>
      <c r="C356" s="68" t="s">
        <v>3805</v>
      </c>
      <c r="D356" s="68" t="s">
        <v>255</v>
      </c>
      <c r="E356" s="68" t="s">
        <v>3518</v>
      </c>
      <c r="F356" s="68" t="s">
        <v>54</v>
      </c>
      <c r="G356" s="68"/>
      <c r="H356" s="68"/>
      <c r="I356" s="68" t="s">
        <v>37</v>
      </c>
      <c r="J356" s="69">
        <v>14</v>
      </c>
      <c r="K356" s="68" t="s">
        <v>52</v>
      </c>
      <c r="L356" s="68"/>
      <c r="M356" s="30"/>
      <c r="N356" s="25"/>
      <c r="P356" s="57"/>
    </row>
    <row r="357" spans="1:16" x14ac:dyDescent="0.25">
      <c r="A357" s="24">
        <v>350</v>
      </c>
      <c r="B357" s="68" t="s">
        <v>5091</v>
      </c>
      <c r="C357" s="68" t="s">
        <v>3805</v>
      </c>
      <c r="D357" s="68" t="s">
        <v>255</v>
      </c>
      <c r="E357" s="68" t="s">
        <v>3519</v>
      </c>
      <c r="F357" s="68" t="s">
        <v>56</v>
      </c>
      <c r="G357" s="68"/>
      <c r="H357" s="68"/>
      <c r="I357" s="68" t="s">
        <v>37</v>
      </c>
      <c r="J357" s="69">
        <v>32</v>
      </c>
      <c r="K357" s="68" t="s">
        <v>52</v>
      </c>
      <c r="L357" s="68"/>
      <c r="M357" s="30"/>
      <c r="N357" s="25"/>
      <c r="P357" s="57"/>
    </row>
    <row r="358" spans="1:16" x14ac:dyDescent="0.25">
      <c r="A358" s="24">
        <v>351</v>
      </c>
      <c r="B358" s="68" t="s">
        <v>5091</v>
      </c>
      <c r="C358" s="68" t="s">
        <v>3805</v>
      </c>
      <c r="D358" s="68" t="s">
        <v>255</v>
      </c>
      <c r="E358" s="68" t="s">
        <v>3520</v>
      </c>
      <c r="F358" s="68" t="s">
        <v>58</v>
      </c>
      <c r="G358" s="68"/>
      <c r="H358" s="68"/>
      <c r="I358" s="68" t="s">
        <v>37</v>
      </c>
      <c r="J358" s="69">
        <v>14</v>
      </c>
      <c r="K358" s="68" t="s">
        <v>52</v>
      </c>
      <c r="L358" s="68"/>
      <c r="M358" s="30"/>
      <c r="N358" s="25"/>
      <c r="P358" s="57"/>
    </row>
    <row r="359" spans="1:16" x14ac:dyDescent="0.25">
      <c r="A359" s="24">
        <v>352</v>
      </c>
      <c r="B359" s="68" t="s">
        <v>5091</v>
      </c>
      <c r="C359" s="68" t="s">
        <v>3805</v>
      </c>
      <c r="D359" s="68" t="s">
        <v>255</v>
      </c>
      <c r="E359" s="68" t="s">
        <v>3521</v>
      </c>
      <c r="F359" s="68" t="s">
        <v>60</v>
      </c>
      <c r="G359" s="68"/>
      <c r="H359" s="68"/>
      <c r="I359" s="68" t="s">
        <v>37</v>
      </c>
      <c r="J359" s="69">
        <v>32</v>
      </c>
      <c r="K359" s="68" t="s">
        <v>52</v>
      </c>
      <c r="L359" s="71"/>
      <c r="M359" s="30"/>
      <c r="N359" s="25"/>
      <c r="P359" s="57"/>
    </row>
    <row r="360" spans="1:16" x14ac:dyDescent="0.25">
      <c r="A360" s="24">
        <v>353</v>
      </c>
      <c r="B360" s="68" t="s">
        <v>5091</v>
      </c>
      <c r="C360" s="68" t="s">
        <v>3807</v>
      </c>
      <c r="D360" s="68" t="s">
        <v>257</v>
      </c>
      <c r="E360" s="68" t="s">
        <v>3709</v>
      </c>
      <c r="F360" s="68" t="s">
        <v>64</v>
      </c>
      <c r="G360" s="68"/>
      <c r="H360" s="68"/>
      <c r="I360" s="68" t="s">
        <v>37</v>
      </c>
      <c r="J360" s="69">
        <v>10</v>
      </c>
      <c r="K360" s="68" t="s">
        <v>52</v>
      </c>
      <c r="L360" s="68"/>
      <c r="M360" s="30"/>
      <c r="N360" s="25"/>
      <c r="P360" s="57"/>
    </row>
    <row r="361" spans="1:16" x14ac:dyDescent="0.25">
      <c r="A361" s="24">
        <v>354</v>
      </c>
      <c r="B361" s="68" t="s">
        <v>5091</v>
      </c>
      <c r="C361" s="68" t="s">
        <v>3807</v>
      </c>
      <c r="D361" s="68" t="s">
        <v>257</v>
      </c>
      <c r="E361" s="68" t="s">
        <v>3806</v>
      </c>
      <c r="F361" s="68" t="s">
        <v>481</v>
      </c>
      <c r="G361" s="68"/>
      <c r="H361" s="68"/>
      <c r="I361" s="68" t="s">
        <v>37</v>
      </c>
      <c r="J361" s="69">
        <v>5</v>
      </c>
      <c r="K361" s="68" t="s">
        <v>52</v>
      </c>
      <c r="L361" s="68"/>
      <c r="M361" s="30"/>
      <c r="N361" s="25"/>
      <c r="P361" s="57"/>
    </row>
    <row r="362" spans="1:16" x14ac:dyDescent="0.25">
      <c r="A362" s="24">
        <v>355</v>
      </c>
      <c r="B362" s="68" t="s">
        <v>5091</v>
      </c>
      <c r="C362" s="68" t="s">
        <v>3807</v>
      </c>
      <c r="D362" s="68" t="s">
        <v>257</v>
      </c>
      <c r="E362" s="68" t="s">
        <v>3597</v>
      </c>
      <c r="F362" s="68" t="s">
        <v>1292</v>
      </c>
      <c r="G362" s="68"/>
      <c r="H362" s="68"/>
      <c r="I362" s="68" t="s">
        <v>37</v>
      </c>
      <c r="J362" s="69">
        <v>4</v>
      </c>
      <c r="K362" s="68" t="s">
        <v>52</v>
      </c>
      <c r="L362" s="68"/>
      <c r="M362" s="30"/>
      <c r="N362" s="25"/>
      <c r="P362" s="57"/>
    </row>
    <row r="363" spans="1:16" x14ac:dyDescent="0.25">
      <c r="A363" s="24">
        <v>356</v>
      </c>
      <c r="B363" s="68" t="s">
        <v>5091</v>
      </c>
      <c r="C363" s="68" t="s">
        <v>3807</v>
      </c>
      <c r="D363" s="68" t="s">
        <v>257</v>
      </c>
      <c r="E363" s="68" t="s">
        <v>3808</v>
      </c>
      <c r="F363" s="68" t="s">
        <v>1294</v>
      </c>
      <c r="G363" s="68"/>
      <c r="H363" s="68"/>
      <c r="I363" s="68" t="s">
        <v>37</v>
      </c>
      <c r="J363" s="69">
        <v>300</v>
      </c>
      <c r="K363" s="68" t="s">
        <v>52</v>
      </c>
      <c r="L363" s="68"/>
      <c r="M363" s="30"/>
      <c r="N363" s="25"/>
      <c r="P363" s="57"/>
    </row>
    <row r="364" spans="1:16" x14ac:dyDescent="0.25">
      <c r="A364" s="24">
        <v>357</v>
      </c>
      <c r="B364" s="68" t="s">
        <v>5091</v>
      </c>
      <c r="C364" s="68" t="s">
        <v>3807</v>
      </c>
      <c r="D364" s="68" t="s">
        <v>257</v>
      </c>
      <c r="E364" s="68" t="s">
        <v>3594</v>
      </c>
      <c r="F364" s="68" t="s">
        <v>1296</v>
      </c>
      <c r="G364" s="68"/>
      <c r="H364" s="68"/>
      <c r="I364" s="68" t="s">
        <v>37</v>
      </c>
      <c r="J364" s="69">
        <v>60</v>
      </c>
      <c r="K364" s="68" t="s">
        <v>52</v>
      </c>
      <c r="L364" s="68"/>
      <c r="M364" s="30"/>
      <c r="N364" s="25"/>
      <c r="P364" s="57"/>
    </row>
    <row r="365" spans="1:16" x14ac:dyDescent="0.25">
      <c r="A365" s="24">
        <v>358</v>
      </c>
      <c r="B365" s="68" t="s">
        <v>5091</v>
      </c>
      <c r="C365" s="68" t="s">
        <v>3807</v>
      </c>
      <c r="D365" s="68" t="s">
        <v>257</v>
      </c>
      <c r="E365" s="68" t="s">
        <v>3518</v>
      </c>
      <c r="F365" s="68" t="s">
        <v>54</v>
      </c>
      <c r="G365" s="68"/>
      <c r="H365" s="68"/>
      <c r="I365" s="68" t="s">
        <v>37</v>
      </c>
      <c r="J365" s="69">
        <v>14</v>
      </c>
      <c r="K365" s="68" t="s">
        <v>52</v>
      </c>
      <c r="L365" s="68"/>
      <c r="M365" s="30"/>
      <c r="N365" s="25"/>
      <c r="P365" s="57"/>
    </row>
    <row r="366" spans="1:16" x14ac:dyDescent="0.25">
      <c r="A366" s="24">
        <v>359</v>
      </c>
      <c r="B366" s="27" t="s">
        <v>5091</v>
      </c>
      <c r="C366" s="27" t="s">
        <v>3807</v>
      </c>
      <c r="D366" s="27" t="s">
        <v>257</v>
      </c>
      <c r="E366" s="27" t="s">
        <v>3519</v>
      </c>
      <c r="F366" s="27" t="s">
        <v>56</v>
      </c>
      <c r="G366" s="27"/>
      <c r="H366" s="27"/>
      <c r="I366" s="27" t="s">
        <v>37</v>
      </c>
      <c r="J366" s="28">
        <v>32</v>
      </c>
      <c r="K366" s="27" t="s">
        <v>52</v>
      </c>
      <c r="L366" s="27"/>
      <c r="M366" s="30"/>
      <c r="N366" s="25"/>
      <c r="P366" s="57"/>
    </row>
    <row r="367" spans="1:16" x14ac:dyDescent="0.25">
      <c r="A367" s="24">
        <v>360</v>
      </c>
      <c r="B367" s="27" t="s">
        <v>5091</v>
      </c>
      <c r="C367" s="27" t="s">
        <v>3807</v>
      </c>
      <c r="D367" s="27" t="s">
        <v>257</v>
      </c>
      <c r="E367" s="27" t="s">
        <v>3520</v>
      </c>
      <c r="F367" s="27" t="s">
        <v>58</v>
      </c>
      <c r="G367" s="27"/>
      <c r="H367" s="27"/>
      <c r="I367" s="27" t="s">
        <v>37</v>
      </c>
      <c r="J367" s="28">
        <v>14</v>
      </c>
      <c r="K367" s="27" t="s">
        <v>52</v>
      </c>
      <c r="L367" s="27"/>
      <c r="M367" s="30"/>
      <c r="N367" s="25"/>
      <c r="P367" s="57"/>
    </row>
    <row r="368" spans="1:16" x14ac:dyDescent="0.25">
      <c r="A368" s="24">
        <v>361</v>
      </c>
      <c r="B368" s="27" t="s">
        <v>5091</v>
      </c>
      <c r="C368" s="27" t="s">
        <v>3807</v>
      </c>
      <c r="D368" s="27" t="s">
        <v>257</v>
      </c>
      <c r="E368" s="27" t="s">
        <v>3521</v>
      </c>
      <c r="F368" s="27" t="s">
        <v>60</v>
      </c>
      <c r="G368" s="27"/>
      <c r="H368" s="27"/>
      <c r="I368" s="27" t="s">
        <v>37</v>
      </c>
      <c r="J368" s="28">
        <v>32</v>
      </c>
      <c r="K368" s="27" t="s">
        <v>52</v>
      </c>
      <c r="L368" s="27"/>
      <c r="M368" s="30"/>
      <c r="N368" s="25"/>
      <c r="P368" s="57"/>
    </row>
    <row r="369" spans="1:16" x14ac:dyDescent="0.25">
      <c r="A369" s="24">
        <v>362</v>
      </c>
      <c r="B369" s="27" t="s">
        <v>5091</v>
      </c>
      <c r="C369" s="27" t="s">
        <v>3809</v>
      </c>
      <c r="D369" s="27" t="s">
        <v>251</v>
      </c>
      <c r="E369" s="27" t="s">
        <v>3810</v>
      </c>
      <c r="F369" s="27" t="s">
        <v>1278</v>
      </c>
      <c r="G369" s="27"/>
      <c r="H369" s="27"/>
      <c r="I369" s="27" t="s">
        <v>37</v>
      </c>
      <c r="J369" s="28">
        <v>10</v>
      </c>
      <c r="K369" s="27" t="s">
        <v>52</v>
      </c>
      <c r="L369" s="27"/>
      <c r="M369" s="30"/>
      <c r="N369" s="25"/>
      <c r="P369" s="57"/>
    </row>
    <row r="370" spans="1:16" x14ac:dyDescent="0.25">
      <c r="A370" s="24">
        <v>363</v>
      </c>
      <c r="B370" s="27" t="s">
        <v>5091</v>
      </c>
      <c r="C370" s="27" t="s">
        <v>3809</v>
      </c>
      <c r="D370" s="27" t="s">
        <v>251</v>
      </c>
      <c r="E370" s="27" t="s">
        <v>3709</v>
      </c>
      <c r="F370" s="27" t="s">
        <v>64</v>
      </c>
      <c r="G370" s="27"/>
      <c r="H370" s="27"/>
      <c r="I370" s="27" t="s">
        <v>37</v>
      </c>
      <c r="J370" s="28">
        <v>10</v>
      </c>
      <c r="K370" s="27" t="s">
        <v>52</v>
      </c>
      <c r="L370" s="27"/>
      <c r="M370" s="30"/>
      <c r="N370" s="25"/>
      <c r="P370" s="57"/>
    </row>
    <row r="371" spans="1:16" x14ac:dyDescent="0.25">
      <c r="A371" s="24">
        <v>364</v>
      </c>
      <c r="B371" s="27" t="s">
        <v>5091</v>
      </c>
      <c r="C371" s="27" t="s">
        <v>3809</v>
      </c>
      <c r="D371" s="27" t="s">
        <v>251</v>
      </c>
      <c r="E371" s="27" t="s">
        <v>3806</v>
      </c>
      <c r="F371" s="27" t="s">
        <v>481</v>
      </c>
      <c r="G371" s="27"/>
      <c r="H371" s="27"/>
      <c r="I371" s="27" t="s">
        <v>37</v>
      </c>
      <c r="J371" s="28">
        <v>5</v>
      </c>
      <c r="K371" s="27" t="s">
        <v>52</v>
      </c>
      <c r="L371" s="27"/>
      <c r="M371" s="30"/>
      <c r="N371" s="25"/>
      <c r="P371" s="57"/>
    </row>
    <row r="372" spans="1:16" x14ac:dyDescent="0.25">
      <c r="A372" s="24">
        <v>365</v>
      </c>
      <c r="B372" s="27" t="s">
        <v>5091</v>
      </c>
      <c r="C372" s="27" t="s">
        <v>3809</v>
      </c>
      <c r="D372" s="27" t="s">
        <v>251</v>
      </c>
      <c r="E372" s="27" t="s">
        <v>3811</v>
      </c>
      <c r="F372" s="27" t="s">
        <v>1280</v>
      </c>
      <c r="G372" s="27"/>
      <c r="H372" s="27"/>
      <c r="I372" s="27" t="s">
        <v>37</v>
      </c>
      <c r="J372" s="28">
        <v>8</v>
      </c>
      <c r="K372" s="27" t="s">
        <v>52</v>
      </c>
      <c r="L372" s="27"/>
      <c r="M372" s="30"/>
      <c r="N372" s="25"/>
      <c r="P372" s="57"/>
    </row>
    <row r="373" spans="1:16" x14ac:dyDescent="0.25">
      <c r="A373" s="24">
        <v>366</v>
      </c>
      <c r="B373" s="27" t="s">
        <v>5091</v>
      </c>
      <c r="C373" s="27" t="s">
        <v>3809</v>
      </c>
      <c r="D373" s="27" t="s">
        <v>251</v>
      </c>
      <c r="E373" s="27" t="s">
        <v>3812</v>
      </c>
      <c r="F373" s="27" t="s">
        <v>1282</v>
      </c>
      <c r="G373" s="27"/>
      <c r="H373" s="27"/>
      <c r="I373" s="27" t="s">
        <v>37</v>
      </c>
      <c r="J373" s="28">
        <v>1</v>
      </c>
      <c r="K373" s="27" t="s">
        <v>52</v>
      </c>
      <c r="L373" s="27" t="s">
        <v>1276</v>
      </c>
      <c r="M373" s="30"/>
      <c r="N373" s="25"/>
      <c r="P373" s="57"/>
    </row>
    <row r="374" spans="1:16" x14ac:dyDescent="0.25">
      <c r="A374" s="24">
        <v>367</v>
      </c>
      <c r="B374" s="27" t="s">
        <v>5091</v>
      </c>
      <c r="C374" s="27" t="s">
        <v>3809</v>
      </c>
      <c r="D374" s="27" t="s">
        <v>251</v>
      </c>
      <c r="E374" s="27" t="s">
        <v>3813</v>
      </c>
      <c r="F374" s="27" t="s">
        <v>1284</v>
      </c>
      <c r="G374" s="27"/>
      <c r="H374" s="27"/>
      <c r="I374" s="27" t="s">
        <v>37</v>
      </c>
      <c r="J374" s="28">
        <v>14</v>
      </c>
      <c r="K374" s="27" t="s">
        <v>5347</v>
      </c>
      <c r="L374" s="27"/>
      <c r="M374" s="30"/>
      <c r="N374" s="25"/>
      <c r="P374" s="57"/>
    </row>
    <row r="375" spans="1:16" x14ac:dyDescent="0.25">
      <c r="A375" s="24">
        <v>368</v>
      </c>
      <c r="B375" s="27" t="s">
        <v>5091</v>
      </c>
      <c r="C375" s="27" t="s">
        <v>3809</v>
      </c>
      <c r="D375" s="27" t="s">
        <v>251</v>
      </c>
      <c r="E375" s="27" t="s">
        <v>3518</v>
      </c>
      <c r="F375" s="27" t="s">
        <v>54</v>
      </c>
      <c r="G375" s="27"/>
      <c r="H375" s="27"/>
      <c r="I375" s="27" t="s">
        <v>37</v>
      </c>
      <c r="J375" s="28">
        <v>14</v>
      </c>
      <c r="K375" s="27" t="s">
        <v>52</v>
      </c>
      <c r="L375" s="27"/>
      <c r="M375" s="30"/>
      <c r="N375" s="25"/>
      <c r="P375" s="57"/>
    </row>
    <row r="376" spans="1:16" x14ac:dyDescent="0.25">
      <c r="A376" s="24">
        <v>369</v>
      </c>
      <c r="B376" s="27" t="s">
        <v>5091</v>
      </c>
      <c r="C376" s="27" t="s">
        <v>3809</v>
      </c>
      <c r="D376" s="27" t="s">
        <v>251</v>
      </c>
      <c r="E376" s="27" t="s">
        <v>3519</v>
      </c>
      <c r="F376" s="27" t="s">
        <v>56</v>
      </c>
      <c r="G376" s="27"/>
      <c r="H376" s="27"/>
      <c r="I376" s="27" t="s">
        <v>37</v>
      </c>
      <c r="J376" s="28">
        <v>32</v>
      </c>
      <c r="K376" s="27" t="s">
        <v>52</v>
      </c>
      <c r="L376" s="27"/>
      <c r="M376" s="30"/>
      <c r="N376" s="25"/>
      <c r="P376" s="57"/>
    </row>
    <row r="377" spans="1:16" x14ac:dyDescent="0.25">
      <c r="A377" s="24">
        <v>370</v>
      </c>
      <c r="B377" s="27" t="s">
        <v>5091</v>
      </c>
      <c r="C377" s="27" t="s">
        <v>3809</v>
      </c>
      <c r="D377" s="27" t="s">
        <v>251</v>
      </c>
      <c r="E377" s="27" t="s">
        <v>3520</v>
      </c>
      <c r="F377" s="27" t="s">
        <v>58</v>
      </c>
      <c r="G377" s="27"/>
      <c r="H377" s="27"/>
      <c r="I377" s="27" t="s">
        <v>37</v>
      </c>
      <c r="J377" s="28">
        <v>14</v>
      </c>
      <c r="K377" s="27" t="s">
        <v>52</v>
      </c>
      <c r="L377" s="29"/>
      <c r="M377" s="30"/>
      <c r="N377" s="25"/>
      <c r="P377" s="57"/>
    </row>
    <row r="378" spans="1:16" x14ac:dyDescent="0.25">
      <c r="A378" s="24">
        <v>371</v>
      </c>
      <c r="B378" s="27" t="s">
        <v>5091</v>
      </c>
      <c r="C378" s="27" t="s">
        <v>3809</v>
      </c>
      <c r="D378" s="27" t="s">
        <v>251</v>
      </c>
      <c r="E378" s="27" t="s">
        <v>3521</v>
      </c>
      <c r="F378" s="27" t="s">
        <v>60</v>
      </c>
      <c r="G378" s="27"/>
      <c r="H378" s="27"/>
      <c r="I378" s="27" t="s">
        <v>37</v>
      </c>
      <c r="J378" s="28">
        <v>32</v>
      </c>
      <c r="K378" s="27" t="s">
        <v>52</v>
      </c>
      <c r="L378" s="27"/>
      <c r="M378" s="30"/>
      <c r="N378" s="25"/>
      <c r="P378" s="57"/>
    </row>
    <row r="379" spans="1:16" x14ac:dyDescent="0.25">
      <c r="A379" s="24">
        <v>372</v>
      </c>
      <c r="B379" s="27" t="s">
        <v>5091</v>
      </c>
      <c r="C379" s="27" t="s">
        <v>3809</v>
      </c>
      <c r="D379" s="27" t="s">
        <v>251</v>
      </c>
      <c r="E379" s="27" t="s">
        <v>3743</v>
      </c>
      <c r="F379" s="27" t="s">
        <v>1286</v>
      </c>
      <c r="G379" s="27"/>
      <c r="H379" s="27"/>
      <c r="I379" s="27" t="s">
        <v>37</v>
      </c>
      <c r="J379" s="28">
        <v>10</v>
      </c>
      <c r="K379" s="27" t="s">
        <v>52</v>
      </c>
      <c r="L379" s="27"/>
      <c r="M379" s="30"/>
      <c r="N379" s="25"/>
      <c r="P379" s="57"/>
    </row>
    <row r="380" spans="1:16" x14ac:dyDescent="0.25">
      <c r="A380" s="24">
        <v>373</v>
      </c>
      <c r="B380" s="27" t="s">
        <v>5091</v>
      </c>
      <c r="C380" s="27" t="s">
        <v>3814</v>
      </c>
      <c r="D380" s="27" t="s">
        <v>249</v>
      </c>
      <c r="E380" s="27" t="s">
        <v>3743</v>
      </c>
      <c r="F380" s="27" t="s">
        <v>1286</v>
      </c>
      <c r="G380" s="27"/>
      <c r="H380" s="27"/>
      <c r="I380" s="27" t="s">
        <v>37</v>
      </c>
      <c r="J380" s="28">
        <v>10</v>
      </c>
      <c r="K380" s="27" t="s">
        <v>52</v>
      </c>
      <c r="L380" s="27"/>
      <c r="M380" s="30"/>
      <c r="N380" s="25"/>
      <c r="P380" s="57"/>
    </row>
    <row r="381" spans="1:16" x14ac:dyDescent="0.25">
      <c r="A381" s="24">
        <v>374</v>
      </c>
      <c r="B381" s="27" t="s">
        <v>5091</v>
      </c>
      <c r="C381" s="27" t="s">
        <v>3814</v>
      </c>
      <c r="D381" s="27" t="s">
        <v>249</v>
      </c>
      <c r="E381" s="27" t="s">
        <v>3816</v>
      </c>
      <c r="F381" s="27" t="s">
        <v>1288</v>
      </c>
      <c r="G381" s="27"/>
      <c r="H381" s="27"/>
      <c r="I381" s="27" t="s">
        <v>37</v>
      </c>
      <c r="J381" s="28">
        <v>300</v>
      </c>
      <c r="K381" s="27" t="s">
        <v>52</v>
      </c>
      <c r="L381" s="27"/>
      <c r="M381" s="30"/>
      <c r="N381" s="25"/>
      <c r="P381" s="57"/>
    </row>
    <row r="382" spans="1:16" x14ac:dyDescent="0.25">
      <c r="A382" s="24">
        <v>375</v>
      </c>
      <c r="B382" s="27" t="s">
        <v>5091</v>
      </c>
      <c r="C382" s="27" t="s">
        <v>3814</v>
      </c>
      <c r="D382" s="27" t="s">
        <v>249</v>
      </c>
      <c r="E382" s="27" t="s">
        <v>3815</v>
      </c>
      <c r="F382" s="27" t="s">
        <v>1290</v>
      </c>
      <c r="G382" s="27"/>
      <c r="H382" s="27"/>
      <c r="I382" s="27" t="s">
        <v>37</v>
      </c>
      <c r="J382" s="28">
        <v>3</v>
      </c>
      <c r="K382" s="27" t="s">
        <v>52</v>
      </c>
      <c r="L382" s="27"/>
      <c r="M382" s="30"/>
      <c r="N382" s="25"/>
      <c r="P382" s="57"/>
    </row>
    <row r="383" spans="1:16" x14ac:dyDescent="0.25">
      <c r="A383" s="24">
        <v>376</v>
      </c>
      <c r="B383" s="27" t="s">
        <v>5091</v>
      </c>
      <c r="C383" s="27" t="s">
        <v>3814</v>
      </c>
      <c r="D383" s="27" t="s">
        <v>249</v>
      </c>
      <c r="E383" s="27" t="s">
        <v>3629</v>
      </c>
      <c r="F383" s="27" t="s">
        <v>1171</v>
      </c>
      <c r="G383" s="27"/>
      <c r="H383" s="27"/>
      <c r="I383" s="27" t="s">
        <v>37</v>
      </c>
      <c r="J383" s="28">
        <v>10</v>
      </c>
      <c r="K383" s="27" t="s">
        <v>52</v>
      </c>
      <c r="L383" s="27"/>
      <c r="M383" s="30"/>
      <c r="N383" s="25"/>
      <c r="P383" s="57"/>
    </row>
    <row r="384" spans="1:16" x14ac:dyDescent="0.25">
      <c r="A384" s="24">
        <v>377</v>
      </c>
      <c r="B384" s="27" t="s">
        <v>5091</v>
      </c>
      <c r="C384" s="27" t="s">
        <v>3814</v>
      </c>
      <c r="D384" s="27" t="s">
        <v>249</v>
      </c>
      <c r="E384" s="27" t="s">
        <v>3517</v>
      </c>
      <c r="F384" s="27" t="s">
        <v>62</v>
      </c>
      <c r="G384" s="27"/>
      <c r="H384" s="27"/>
      <c r="I384" s="27" t="s">
        <v>37</v>
      </c>
      <c r="J384" s="28">
        <v>2000</v>
      </c>
      <c r="K384" s="27" t="s">
        <v>5347</v>
      </c>
      <c r="L384" s="27"/>
      <c r="M384" s="30"/>
      <c r="N384" s="25"/>
      <c r="P384" s="57"/>
    </row>
    <row r="385" spans="1:16" x14ac:dyDescent="0.25">
      <c r="A385" s="24">
        <v>378</v>
      </c>
      <c r="B385" s="27" t="s">
        <v>5091</v>
      </c>
      <c r="C385" s="27" t="s">
        <v>3814</v>
      </c>
      <c r="D385" s="27" t="s">
        <v>249</v>
      </c>
      <c r="E385" s="27" t="s">
        <v>3518</v>
      </c>
      <c r="F385" s="27" t="s">
        <v>54</v>
      </c>
      <c r="G385" s="27"/>
      <c r="H385" s="27"/>
      <c r="I385" s="27" t="s">
        <v>37</v>
      </c>
      <c r="J385" s="28">
        <v>14</v>
      </c>
      <c r="K385" s="27" t="s">
        <v>52</v>
      </c>
      <c r="L385" s="27"/>
      <c r="M385" s="30"/>
      <c r="N385" s="25"/>
      <c r="P385" s="57"/>
    </row>
    <row r="386" spans="1:16" x14ac:dyDescent="0.25">
      <c r="A386" s="24">
        <v>379</v>
      </c>
      <c r="B386" s="27" t="s">
        <v>5091</v>
      </c>
      <c r="C386" s="27" t="s">
        <v>3814</v>
      </c>
      <c r="D386" s="27" t="s">
        <v>249</v>
      </c>
      <c r="E386" s="27" t="s">
        <v>3519</v>
      </c>
      <c r="F386" s="27" t="s">
        <v>56</v>
      </c>
      <c r="G386" s="27"/>
      <c r="H386" s="27"/>
      <c r="I386" s="27" t="s">
        <v>37</v>
      </c>
      <c r="J386" s="28">
        <v>32</v>
      </c>
      <c r="K386" s="27" t="s">
        <v>52</v>
      </c>
      <c r="L386" s="27"/>
      <c r="M386" s="30"/>
      <c r="N386" s="25"/>
      <c r="P386" s="57"/>
    </row>
    <row r="387" spans="1:16" x14ac:dyDescent="0.25">
      <c r="A387" s="24">
        <v>380</v>
      </c>
      <c r="B387" s="27" t="s">
        <v>5091</v>
      </c>
      <c r="C387" s="27" t="s">
        <v>3814</v>
      </c>
      <c r="D387" s="27" t="s">
        <v>249</v>
      </c>
      <c r="E387" s="27" t="s">
        <v>3520</v>
      </c>
      <c r="F387" s="27" t="s">
        <v>58</v>
      </c>
      <c r="G387" s="27"/>
      <c r="H387" s="27"/>
      <c r="I387" s="27" t="s">
        <v>37</v>
      </c>
      <c r="J387" s="28">
        <v>14</v>
      </c>
      <c r="K387" s="27" t="s">
        <v>52</v>
      </c>
      <c r="L387" s="27"/>
      <c r="M387" s="30"/>
      <c r="N387" s="25"/>
      <c r="P387" s="57"/>
    </row>
    <row r="388" spans="1:16" x14ac:dyDescent="0.25">
      <c r="A388" s="24">
        <v>381</v>
      </c>
      <c r="B388" s="27" t="s">
        <v>5091</v>
      </c>
      <c r="C388" s="27" t="s">
        <v>3814</v>
      </c>
      <c r="D388" s="27" t="s">
        <v>249</v>
      </c>
      <c r="E388" s="27" t="s">
        <v>3521</v>
      </c>
      <c r="F388" s="27" t="s">
        <v>60</v>
      </c>
      <c r="G388" s="27"/>
      <c r="H388" s="27"/>
      <c r="I388" s="27" t="s">
        <v>37</v>
      </c>
      <c r="J388" s="28">
        <v>32</v>
      </c>
      <c r="K388" s="27" t="s">
        <v>52</v>
      </c>
      <c r="L388" s="27"/>
      <c r="M388" s="30"/>
      <c r="N388" s="25"/>
      <c r="P388" s="57"/>
    </row>
    <row r="389" spans="1:16" x14ac:dyDescent="0.25">
      <c r="A389" s="24">
        <v>382</v>
      </c>
      <c r="B389" s="27" t="s">
        <v>5091</v>
      </c>
      <c r="C389" s="27" t="s">
        <v>3817</v>
      </c>
      <c r="D389" s="27" t="s">
        <v>3818</v>
      </c>
      <c r="E389" s="27" t="s">
        <v>2480</v>
      </c>
      <c r="F389" s="27" t="s">
        <v>3839</v>
      </c>
      <c r="G389" s="27" t="s">
        <v>52</v>
      </c>
      <c r="H389" s="27"/>
      <c r="I389" s="27" t="s">
        <v>37</v>
      </c>
      <c r="J389" s="28">
        <v>10</v>
      </c>
      <c r="K389" s="27" t="s">
        <v>52</v>
      </c>
      <c r="L389" s="27"/>
      <c r="M389" s="30"/>
      <c r="N389" s="25"/>
      <c r="P389" s="57"/>
    </row>
    <row r="390" spans="1:16" x14ac:dyDescent="0.25">
      <c r="A390" s="24">
        <v>383</v>
      </c>
      <c r="B390" s="27" t="s">
        <v>5091</v>
      </c>
      <c r="C390" s="27" t="s">
        <v>3817</v>
      </c>
      <c r="D390" s="27" t="s">
        <v>3818</v>
      </c>
      <c r="E390" s="27" t="s">
        <v>3837</v>
      </c>
      <c r="F390" s="27" t="s">
        <v>3838</v>
      </c>
      <c r="G390" s="27"/>
      <c r="H390" s="27"/>
      <c r="I390" s="27" t="s">
        <v>37</v>
      </c>
      <c r="J390" s="28">
        <v>50</v>
      </c>
      <c r="K390" s="27" t="s">
        <v>5347</v>
      </c>
      <c r="L390" s="27"/>
      <c r="M390" s="30"/>
      <c r="N390" s="25"/>
      <c r="P390" s="57"/>
    </row>
    <row r="391" spans="1:16" x14ac:dyDescent="0.25">
      <c r="A391" s="24">
        <v>384</v>
      </c>
      <c r="B391" s="27" t="s">
        <v>5091</v>
      </c>
      <c r="C391" s="27" t="s">
        <v>3817</v>
      </c>
      <c r="D391" s="27" t="s">
        <v>3818</v>
      </c>
      <c r="E391" s="27" t="s">
        <v>3835</v>
      </c>
      <c r="F391" s="27" t="s">
        <v>3836</v>
      </c>
      <c r="G391" s="27"/>
      <c r="H391" s="27"/>
      <c r="I391" s="27" t="s">
        <v>37</v>
      </c>
      <c r="J391" s="28">
        <v>8</v>
      </c>
      <c r="K391" s="27" t="s">
        <v>5347</v>
      </c>
      <c r="L391" s="27"/>
      <c r="M391" s="30"/>
      <c r="N391" s="25"/>
      <c r="P391" s="57"/>
    </row>
    <row r="392" spans="1:16" x14ac:dyDescent="0.25">
      <c r="A392" s="24">
        <v>385</v>
      </c>
      <c r="B392" s="27" t="s">
        <v>5091</v>
      </c>
      <c r="C392" s="27" t="s">
        <v>3817</v>
      </c>
      <c r="D392" s="27" t="s">
        <v>3818</v>
      </c>
      <c r="E392" s="27" t="s">
        <v>3822</v>
      </c>
      <c r="F392" s="27" t="s">
        <v>3823</v>
      </c>
      <c r="G392" s="27"/>
      <c r="H392" s="27"/>
      <c r="I392" s="27" t="s">
        <v>37</v>
      </c>
      <c r="J392" s="28">
        <v>6</v>
      </c>
      <c r="K392" s="27" t="s">
        <v>5347</v>
      </c>
      <c r="L392" s="27"/>
      <c r="M392" s="30"/>
      <c r="N392" s="25"/>
      <c r="P392" s="57"/>
    </row>
    <row r="393" spans="1:16" x14ac:dyDescent="0.25">
      <c r="A393" s="24">
        <v>386</v>
      </c>
      <c r="B393" s="27" t="s">
        <v>5091</v>
      </c>
      <c r="C393" s="27" t="s">
        <v>3817</v>
      </c>
      <c r="D393" s="27" t="s">
        <v>3818</v>
      </c>
      <c r="E393" s="27" t="s">
        <v>3825</v>
      </c>
      <c r="F393" s="27" t="s">
        <v>3826</v>
      </c>
      <c r="G393" s="27"/>
      <c r="H393" s="27"/>
      <c r="I393" s="27" t="s">
        <v>37</v>
      </c>
      <c r="J393" s="28">
        <v>8</v>
      </c>
      <c r="K393" s="27" t="s">
        <v>5347</v>
      </c>
      <c r="L393" s="27"/>
      <c r="M393" s="30"/>
      <c r="N393" s="25"/>
      <c r="P393" s="57"/>
    </row>
    <row r="394" spans="1:16" x14ac:dyDescent="0.25">
      <c r="A394" s="24">
        <v>387</v>
      </c>
      <c r="B394" s="27" t="s">
        <v>5091</v>
      </c>
      <c r="C394" s="27" t="s">
        <v>3817</v>
      </c>
      <c r="D394" s="27" t="s">
        <v>3818</v>
      </c>
      <c r="E394" s="27" t="s">
        <v>3828</v>
      </c>
      <c r="F394" s="27" t="s">
        <v>3829</v>
      </c>
      <c r="G394" s="27"/>
      <c r="H394" s="27"/>
      <c r="I394" s="27" t="s">
        <v>37</v>
      </c>
      <c r="J394" s="28">
        <v>10</v>
      </c>
      <c r="K394" s="27" t="s">
        <v>5347</v>
      </c>
      <c r="L394" s="27"/>
      <c r="M394" s="30"/>
      <c r="N394" s="25"/>
      <c r="P394" s="57"/>
    </row>
    <row r="395" spans="1:16" x14ac:dyDescent="0.25">
      <c r="A395" s="24">
        <v>388</v>
      </c>
      <c r="B395" s="27" t="s">
        <v>5091</v>
      </c>
      <c r="C395" s="27" t="s">
        <v>3817</v>
      </c>
      <c r="D395" s="27" t="s">
        <v>3818</v>
      </c>
      <c r="E395" s="27" t="s">
        <v>1337</v>
      </c>
      <c r="F395" s="27" t="s">
        <v>3821</v>
      </c>
      <c r="G395" s="27"/>
      <c r="H395" s="27"/>
      <c r="I395" s="27" t="s">
        <v>37</v>
      </c>
      <c r="J395" s="28">
        <v>10</v>
      </c>
      <c r="K395" s="27" t="s">
        <v>5347</v>
      </c>
      <c r="L395" s="27"/>
      <c r="M395" s="30"/>
      <c r="N395" s="25"/>
      <c r="P395" s="57"/>
    </row>
    <row r="396" spans="1:16" x14ac:dyDescent="0.25">
      <c r="A396" s="24">
        <v>389</v>
      </c>
      <c r="B396" s="27" t="s">
        <v>5091</v>
      </c>
      <c r="C396" s="27" t="s">
        <v>3817</v>
      </c>
      <c r="D396" s="27" t="s">
        <v>3818</v>
      </c>
      <c r="E396" s="27" t="s">
        <v>3819</v>
      </c>
      <c r="F396" s="27" t="s">
        <v>3820</v>
      </c>
      <c r="G396" s="27"/>
      <c r="H396" s="27"/>
      <c r="I396" s="27" t="s">
        <v>37</v>
      </c>
      <c r="J396" s="28">
        <v>1</v>
      </c>
      <c r="K396" s="27" t="s">
        <v>5347</v>
      </c>
      <c r="L396" s="27"/>
      <c r="M396" s="30"/>
      <c r="N396" s="25"/>
      <c r="P396" s="57"/>
    </row>
    <row r="397" spans="1:16" x14ac:dyDescent="0.25">
      <c r="A397" s="24">
        <v>390</v>
      </c>
      <c r="B397" s="27" t="s">
        <v>5091</v>
      </c>
      <c r="C397" s="27" t="s">
        <v>3817</v>
      </c>
      <c r="D397" s="27" t="s">
        <v>3818</v>
      </c>
      <c r="E397" s="27" t="s">
        <v>3833</v>
      </c>
      <c r="F397" s="27" t="s">
        <v>3834</v>
      </c>
      <c r="G397" s="27"/>
      <c r="H397" s="27"/>
      <c r="I397" s="27" t="s">
        <v>110</v>
      </c>
      <c r="J397" s="28">
        <v>22</v>
      </c>
      <c r="K397" s="27" t="s">
        <v>5347</v>
      </c>
      <c r="L397" s="27"/>
      <c r="M397" s="30"/>
      <c r="N397" s="25"/>
      <c r="P397" s="57"/>
    </row>
    <row r="398" spans="1:16" x14ac:dyDescent="0.25">
      <c r="A398" s="24">
        <v>391</v>
      </c>
      <c r="B398" s="27" t="s">
        <v>5091</v>
      </c>
      <c r="C398" s="27" t="s">
        <v>3817</v>
      </c>
      <c r="D398" s="27" t="s">
        <v>3818</v>
      </c>
      <c r="E398" s="27" t="s">
        <v>50</v>
      </c>
      <c r="F398" s="27" t="s">
        <v>3827</v>
      </c>
      <c r="G398" s="27"/>
      <c r="H398" s="27"/>
      <c r="I398" s="27" t="s">
        <v>37</v>
      </c>
      <c r="J398" s="28">
        <v>1</v>
      </c>
      <c r="K398" s="27" t="s">
        <v>5347</v>
      </c>
      <c r="L398" s="27"/>
      <c r="M398" s="30"/>
      <c r="N398" s="25"/>
      <c r="P398" s="57"/>
    </row>
    <row r="399" spans="1:16" x14ac:dyDescent="0.25">
      <c r="A399" s="24">
        <v>392</v>
      </c>
      <c r="B399" s="27" t="s">
        <v>5091</v>
      </c>
      <c r="C399" s="27" t="s">
        <v>3817</v>
      </c>
      <c r="D399" s="27" t="s">
        <v>3818</v>
      </c>
      <c r="E399" s="27" t="s">
        <v>3831</v>
      </c>
      <c r="F399" s="27" t="s">
        <v>3832</v>
      </c>
      <c r="G399" s="27"/>
      <c r="H399" s="27"/>
      <c r="I399" s="27" t="s">
        <v>37</v>
      </c>
      <c r="J399" s="28">
        <v>1</v>
      </c>
      <c r="K399" s="27" t="s">
        <v>5347</v>
      </c>
      <c r="L399" s="27"/>
      <c r="M399" s="30"/>
      <c r="N399" s="25"/>
      <c r="P399" s="57"/>
    </row>
    <row r="400" spans="1:16" x14ac:dyDescent="0.25">
      <c r="A400" s="24">
        <v>393</v>
      </c>
      <c r="B400" s="27" t="s">
        <v>5091</v>
      </c>
      <c r="C400" s="27" t="s">
        <v>3817</v>
      </c>
      <c r="D400" s="27" t="s">
        <v>3818</v>
      </c>
      <c r="E400" s="27" t="s">
        <v>53</v>
      </c>
      <c r="F400" s="27" t="s">
        <v>54</v>
      </c>
      <c r="G400" s="27"/>
      <c r="H400" s="27"/>
      <c r="I400" s="27" t="s">
        <v>37</v>
      </c>
      <c r="J400" s="28">
        <v>14</v>
      </c>
      <c r="K400" s="27" t="s">
        <v>5347</v>
      </c>
      <c r="L400" s="27"/>
      <c r="M400" s="30"/>
      <c r="N400" s="25"/>
      <c r="P400" s="57"/>
    </row>
    <row r="401" spans="1:16" x14ac:dyDescent="0.25">
      <c r="A401" s="24">
        <v>394</v>
      </c>
      <c r="B401" s="27" t="s">
        <v>5091</v>
      </c>
      <c r="C401" s="27" t="s">
        <v>3817</v>
      </c>
      <c r="D401" s="27" t="s">
        <v>3818</v>
      </c>
      <c r="E401" s="27" t="s">
        <v>3824</v>
      </c>
      <c r="F401" s="27" t="s">
        <v>56</v>
      </c>
      <c r="G401" s="27"/>
      <c r="H401" s="27"/>
      <c r="I401" s="27" t="s">
        <v>37</v>
      </c>
      <c r="J401" s="28">
        <v>32</v>
      </c>
      <c r="K401" s="27" t="s">
        <v>5347</v>
      </c>
      <c r="L401" s="27"/>
      <c r="M401" s="30"/>
      <c r="N401" s="25"/>
      <c r="P401" s="57"/>
    </row>
    <row r="402" spans="1:16" x14ac:dyDescent="0.25">
      <c r="A402" s="24">
        <v>395</v>
      </c>
      <c r="B402" s="27" t="s">
        <v>5091</v>
      </c>
      <c r="C402" s="27" t="s">
        <v>3817</v>
      </c>
      <c r="D402" s="27" t="s">
        <v>3818</v>
      </c>
      <c r="E402" s="27" t="s">
        <v>57</v>
      </c>
      <c r="F402" s="27" t="s">
        <v>58</v>
      </c>
      <c r="G402" s="27"/>
      <c r="H402" s="27"/>
      <c r="I402" s="27" t="s">
        <v>37</v>
      </c>
      <c r="J402" s="28">
        <v>14</v>
      </c>
      <c r="K402" s="27" t="s">
        <v>5347</v>
      </c>
      <c r="L402" s="27"/>
      <c r="M402" s="30"/>
      <c r="N402" s="25"/>
      <c r="P402" s="57"/>
    </row>
    <row r="403" spans="1:16" x14ac:dyDescent="0.25">
      <c r="A403" s="24">
        <v>396</v>
      </c>
      <c r="B403" s="27" t="s">
        <v>5091</v>
      </c>
      <c r="C403" s="27" t="s">
        <v>3817</v>
      </c>
      <c r="D403" s="27" t="s">
        <v>3818</v>
      </c>
      <c r="E403" s="27" t="s">
        <v>3830</v>
      </c>
      <c r="F403" s="27" t="s">
        <v>60</v>
      </c>
      <c r="G403" s="27"/>
      <c r="H403" s="27"/>
      <c r="I403" s="27" t="s">
        <v>37</v>
      </c>
      <c r="J403" s="28">
        <v>32</v>
      </c>
      <c r="K403" s="27" t="s">
        <v>5347</v>
      </c>
      <c r="L403" s="27"/>
      <c r="M403" s="30"/>
      <c r="N403" s="25"/>
      <c r="P403" s="57"/>
    </row>
    <row r="404" spans="1:16" x14ac:dyDescent="0.25">
      <c r="A404" s="24">
        <v>397</v>
      </c>
      <c r="B404" s="27" t="s">
        <v>5091</v>
      </c>
      <c r="C404" s="27" t="s">
        <v>3840</v>
      </c>
      <c r="D404" s="27" t="s">
        <v>247</v>
      </c>
      <c r="E404" s="27" t="s">
        <v>3709</v>
      </c>
      <c r="F404" s="27" t="s">
        <v>64</v>
      </c>
      <c r="G404" s="27"/>
      <c r="H404" s="27"/>
      <c r="I404" s="27" t="s">
        <v>37</v>
      </c>
      <c r="J404" s="28">
        <v>10</v>
      </c>
      <c r="K404" s="27" t="s">
        <v>52</v>
      </c>
      <c r="L404" s="27"/>
      <c r="M404" s="30"/>
      <c r="N404" s="25"/>
      <c r="P404" s="57"/>
    </row>
    <row r="405" spans="1:16" x14ac:dyDescent="0.25">
      <c r="A405" s="24">
        <v>398</v>
      </c>
      <c r="B405" s="27" t="s">
        <v>5091</v>
      </c>
      <c r="C405" s="27" t="s">
        <v>3840</v>
      </c>
      <c r="D405" s="27" t="s">
        <v>247</v>
      </c>
      <c r="E405" s="27" t="s">
        <v>3841</v>
      </c>
      <c r="F405" s="27" t="s">
        <v>1572</v>
      </c>
      <c r="G405" s="27"/>
      <c r="H405" s="27"/>
      <c r="I405" s="27" t="s">
        <v>37</v>
      </c>
      <c r="J405" s="28">
        <v>2</v>
      </c>
      <c r="K405" s="27" t="s">
        <v>52</v>
      </c>
      <c r="L405" s="27"/>
      <c r="M405" s="30"/>
      <c r="N405" s="25"/>
      <c r="P405" s="57"/>
    </row>
    <row r="406" spans="1:16" x14ac:dyDescent="0.25">
      <c r="A406" s="24">
        <v>399</v>
      </c>
      <c r="B406" s="27" t="s">
        <v>5091</v>
      </c>
      <c r="C406" s="27" t="s">
        <v>3840</v>
      </c>
      <c r="D406" s="27" t="s">
        <v>247</v>
      </c>
      <c r="E406" s="27" t="s">
        <v>3842</v>
      </c>
      <c r="F406" s="27" t="s">
        <v>1574</v>
      </c>
      <c r="G406" s="27"/>
      <c r="H406" s="27"/>
      <c r="I406" s="27" t="s">
        <v>37</v>
      </c>
      <c r="J406" s="28">
        <v>3</v>
      </c>
      <c r="K406" s="27" t="s">
        <v>52</v>
      </c>
      <c r="L406" s="27"/>
      <c r="M406" s="30"/>
      <c r="N406" s="25"/>
      <c r="P406" s="57"/>
    </row>
    <row r="407" spans="1:16" x14ac:dyDescent="0.25">
      <c r="A407" s="24">
        <v>400</v>
      </c>
      <c r="B407" s="27" t="s">
        <v>5091</v>
      </c>
      <c r="C407" s="27" t="s">
        <v>3840</v>
      </c>
      <c r="D407" s="27" t="s">
        <v>247</v>
      </c>
      <c r="E407" s="27" t="s">
        <v>3482</v>
      </c>
      <c r="F407" s="27" t="s">
        <v>838</v>
      </c>
      <c r="G407" s="27"/>
      <c r="H407" s="27"/>
      <c r="I407" s="27" t="s">
        <v>37</v>
      </c>
      <c r="J407" s="28">
        <v>20</v>
      </c>
      <c r="K407" s="27" t="s">
        <v>52</v>
      </c>
      <c r="L407" s="27"/>
      <c r="M407" s="30"/>
      <c r="N407" s="25"/>
      <c r="P407" s="57"/>
    </row>
    <row r="408" spans="1:16" x14ac:dyDescent="0.25">
      <c r="A408" s="24">
        <v>401</v>
      </c>
      <c r="B408" s="27" t="s">
        <v>5091</v>
      </c>
      <c r="C408" s="27" t="s">
        <v>3840</v>
      </c>
      <c r="D408" s="27" t="s">
        <v>247</v>
      </c>
      <c r="E408" s="27" t="s">
        <v>3518</v>
      </c>
      <c r="F408" s="27" t="s">
        <v>54</v>
      </c>
      <c r="G408" s="27"/>
      <c r="H408" s="27"/>
      <c r="I408" s="27" t="s">
        <v>37</v>
      </c>
      <c r="J408" s="28">
        <v>14</v>
      </c>
      <c r="K408" s="27" t="s">
        <v>52</v>
      </c>
      <c r="L408" s="27"/>
      <c r="M408" s="30"/>
      <c r="N408" s="25"/>
      <c r="P408" s="57"/>
    </row>
    <row r="409" spans="1:16" x14ac:dyDescent="0.25">
      <c r="A409" s="24">
        <v>402</v>
      </c>
      <c r="B409" s="27" t="s">
        <v>5091</v>
      </c>
      <c r="C409" s="27" t="s">
        <v>3840</v>
      </c>
      <c r="D409" s="27" t="s">
        <v>247</v>
      </c>
      <c r="E409" s="27" t="s">
        <v>3519</v>
      </c>
      <c r="F409" s="27" t="s">
        <v>56</v>
      </c>
      <c r="G409" s="27"/>
      <c r="H409" s="27"/>
      <c r="I409" s="27" t="s">
        <v>37</v>
      </c>
      <c r="J409" s="28">
        <v>32</v>
      </c>
      <c r="K409" s="27" t="s">
        <v>52</v>
      </c>
      <c r="L409" s="27"/>
      <c r="M409" s="30"/>
      <c r="N409" s="25"/>
      <c r="P409" s="57"/>
    </row>
    <row r="410" spans="1:16" x14ac:dyDescent="0.25">
      <c r="A410" s="24">
        <v>403</v>
      </c>
      <c r="B410" s="27" t="s">
        <v>5091</v>
      </c>
      <c r="C410" s="27" t="s">
        <v>3840</v>
      </c>
      <c r="D410" s="27" t="s">
        <v>247</v>
      </c>
      <c r="E410" s="27" t="s">
        <v>3520</v>
      </c>
      <c r="F410" s="27" t="s">
        <v>58</v>
      </c>
      <c r="G410" s="27"/>
      <c r="H410" s="27"/>
      <c r="I410" s="27" t="s">
        <v>37</v>
      </c>
      <c r="J410" s="28">
        <v>14</v>
      </c>
      <c r="K410" s="27" t="s">
        <v>52</v>
      </c>
      <c r="L410" s="27"/>
      <c r="M410" s="30"/>
      <c r="N410" s="25"/>
      <c r="P410" s="57"/>
    </row>
    <row r="411" spans="1:16" x14ac:dyDescent="0.25">
      <c r="A411" s="24">
        <v>404</v>
      </c>
      <c r="B411" s="27" t="s">
        <v>5091</v>
      </c>
      <c r="C411" s="27" t="s">
        <v>3840</v>
      </c>
      <c r="D411" s="27" t="s">
        <v>247</v>
      </c>
      <c r="E411" s="27" t="s">
        <v>3521</v>
      </c>
      <c r="F411" s="27" t="s">
        <v>60</v>
      </c>
      <c r="G411" s="27"/>
      <c r="H411" s="27"/>
      <c r="I411" s="27" t="s">
        <v>37</v>
      </c>
      <c r="J411" s="28">
        <v>32</v>
      </c>
      <c r="K411" s="27" t="s">
        <v>52</v>
      </c>
      <c r="L411" s="27"/>
      <c r="M411" s="30"/>
      <c r="N411" s="25"/>
      <c r="P411" s="57"/>
    </row>
    <row r="412" spans="1:16" x14ac:dyDescent="0.25">
      <c r="A412" s="24">
        <v>405</v>
      </c>
      <c r="B412" s="27" t="s">
        <v>5091</v>
      </c>
      <c r="C412" s="27" t="s">
        <v>3843</v>
      </c>
      <c r="D412" s="27" t="s">
        <v>245</v>
      </c>
      <c r="E412" s="27" t="s">
        <v>3709</v>
      </c>
      <c r="F412" s="27" t="s">
        <v>64</v>
      </c>
      <c r="G412" s="27"/>
      <c r="H412" s="27"/>
      <c r="I412" s="27" t="s">
        <v>37</v>
      </c>
      <c r="J412" s="28">
        <v>10</v>
      </c>
      <c r="K412" s="27" t="s">
        <v>52</v>
      </c>
      <c r="L412" s="27"/>
      <c r="M412" s="30"/>
      <c r="N412" s="25"/>
      <c r="P412" s="57"/>
    </row>
    <row r="413" spans="1:16" x14ac:dyDescent="0.25">
      <c r="A413" s="24">
        <v>406</v>
      </c>
      <c r="B413" s="27" t="s">
        <v>5091</v>
      </c>
      <c r="C413" s="27" t="s">
        <v>3843</v>
      </c>
      <c r="D413" s="27" t="s">
        <v>245</v>
      </c>
      <c r="E413" s="27" t="s">
        <v>3841</v>
      </c>
      <c r="F413" s="27" t="s">
        <v>1572</v>
      </c>
      <c r="G413" s="27"/>
      <c r="H413" s="27"/>
      <c r="I413" s="27" t="s">
        <v>37</v>
      </c>
      <c r="J413" s="28">
        <v>2</v>
      </c>
      <c r="K413" s="27" t="s">
        <v>52</v>
      </c>
      <c r="L413" s="27"/>
      <c r="M413" s="30"/>
      <c r="N413" s="25"/>
      <c r="P413" s="57"/>
    </row>
    <row r="414" spans="1:16" x14ac:dyDescent="0.25">
      <c r="A414" s="24">
        <v>407</v>
      </c>
      <c r="B414" s="27" t="s">
        <v>5091</v>
      </c>
      <c r="C414" s="27" t="s">
        <v>3843</v>
      </c>
      <c r="D414" s="27" t="s">
        <v>245</v>
      </c>
      <c r="E414" s="27" t="s">
        <v>3844</v>
      </c>
      <c r="F414" s="27" t="s">
        <v>1576</v>
      </c>
      <c r="G414" s="27"/>
      <c r="H414" s="27"/>
      <c r="I414" s="27" t="s">
        <v>37</v>
      </c>
      <c r="J414" s="28">
        <v>300</v>
      </c>
      <c r="K414" s="27" t="s">
        <v>52</v>
      </c>
      <c r="L414" s="29"/>
      <c r="M414" s="30"/>
      <c r="N414" s="25"/>
      <c r="P414" s="57"/>
    </row>
    <row r="415" spans="1:16" x14ac:dyDescent="0.25">
      <c r="A415" s="24">
        <v>408</v>
      </c>
      <c r="B415" s="27" t="s">
        <v>5091</v>
      </c>
      <c r="C415" s="27" t="s">
        <v>3843</v>
      </c>
      <c r="D415" s="27" t="s">
        <v>245</v>
      </c>
      <c r="E415" s="27" t="s">
        <v>3518</v>
      </c>
      <c r="F415" s="27" t="s">
        <v>54</v>
      </c>
      <c r="G415" s="27"/>
      <c r="H415" s="27"/>
      <c r="I415" s="27" t="s">
        <v>37</v>
      </c>
      <c r="J415" s="28">
        <v>14</v>
      </c>
      <c r="K415" s="27" t="s">
        <v>52</v>
      </c>
      <c r="L415" s="27"/>
      <c r="M415" s="30"/>
      <c r="N415" s="25"/>
      <c r="P415" s="57"/>
    </row>
    <row r="416" spans="1:16" x14ac:dyDescent="0.25">
      <c r="A416" s="24">
        <v>409</v>
      </c>
      <c r="B416" s="27" t="s">
        <v>5091</v>
      </c>
      <c r="C416" s="27" t="s">
        <v>3843</v>
      </c>
      <c r="D416" s="27" t="s">
        <v>245</v>
      </c>
      <c r="E416" s="27" t="s">
        <v>3519</v>
      </c>
      <c r="F416" s="27" t="s">
        <v>56</v>
      </c>
      <c r="G416" s="27"/>
      <c r="H416" s="27"/>
      <c r="I416" s="27" t="s">
        <v>37</v>
      </c>
      <c r="J416" s="28">
        <v>32</v>
      </c>
      <c r="K416" s="27" t="s">
        <v>52</v>
      </c>
      <c r="L416" s="27"/>
      <c r="M416" s="30"/>
      <c r="N416" s="25"/>
      <c r="P416" s="57"/>
    </row>
    <row r="417" spans="1:16" x14ac:dyDescent="0.25">
      <c r="A417" s="24">
        <v>410</v>
      </c>
      <c r="B417" s="27" t="s">
        <v>5091</v>
      </c>
      <c r="C417" s="27" t="s">
        <v>3843</v>
      </c>
      <c r="D417" s="27" t="s">
        <v>245</v>
      </c>
      <c r="E417" s="27" t="s">
        <v>3520</v>
      </c>
      <c r="F417" s="27" t="s">
        <v>58</v>
      </c>
      <c r="G417" s="27"/>
      <c r="H417" s="27"/>
      <c r="I417" s="27" t="s">
        <v>37</v>
      </c>
      <c r="J417" s="28">
        <v>14</v>
      </c>
      <c r="K417" s="27" t="s">
        <v>52</v>
      </c>
      <c r="L417" s="27"/>
      <c r="M417" s="30"/>
      <c r="N417" s="25"/>
      <c r="P417" s="57"/>
    </row>
    <row r="418" spans="1:16" x14ac:dyDescent="0.25">
      <c r="A418" s="24">
        <v>411</v>
      </c>
      <c r="B418" s="27" t="s">
        <v>5091</v>
      </c>
      <c r="C418" s="27" t="s">
        <v>3843</v>
      </c>
      <c r="D418" s="27" t="s">
        <v>245</v>
      </c>
      <c r="E418" s="27" t="s">
        <v>3521</v>
      </c>
      <c r="F418" s="27" t="s">
        <v>60</v>
      </c>
      <c r="G418" s="27"/>
      <c r="H418" s="27"/>
      <c r="I418" s="27" t="s">
        <v>37</v>
      </c>
      <c r="J418" s="28">
        <v>32</v>
      </c>
      <c r="K418" s="27" t="s">
        <v>52</v>
      </c>
      <c r="L418" s="27"/>
      <c r="M418" s="30"/>
      <c r="N418" s="25"/>
      <c r="P418" s="57"/>
    </row>
    <row r="419" spans="1:16" x14ac:dyDescent="0.25">
      <c r="A419" s="24">
        <v>412</v>
      </c>
      <c r="B419" s="27" t="s">
        <v>5091</v>
      </c>
      <c r="C419" s="27" t="s">
        <v>3845</v>
      </c>
      <c r="D419" s="27" t="s">
        <v>193</v>
      </c>
      <c r="E419" s="27" t="s">
        <v>3709</v>
      </c>
      <c r="F419" s="27" t="s">
        <v>64</v>
      </c>
      <c r="G419" s="27"/>
      <c r="H419" s="27"/>
      <c r="I419" s="27" t="s">
        <v>37</v>
      </c>
      <c r="J419" s="28">
        <v>10</v>
      </c>
      <c r="K419" s="27" t="s">
        <v>52</v>
      </c>
      <c r="L419" s="27"/>
      <c r="M419" s="30"/>
      <c r="N419" s="25"/>
      <c r="P419" s="57"/>
    </row>
    <row r="420" spans="1:16" x14ac:dyDescent="0.25">
      <c r="A420" s="24">
        <v>413</v>
      </c>
      <c r="B420" s="27" t="s">
        <v>5091</v>
      </c>
      <c r="C420" s="27" t="s">
        <v>3845</v>
      </c>
      <c r="D420" s="27" t="s">
        <v>193</v>
      </c>
      <c r="E420" s="27" t="s">
        <v>3858</v>
      </c>
      <c r="F420" s="27" t="s">
        <v>1336</v>
      </c>
      <c r="G420" s="27"/>
      <c r="H420" s="27"/>
      <c r="I420" s="27" t="s">
        <v>37</v>
      </c>
      <c r="J420" s="28">
        <v>300</v>
      </c>
      <c r="K420" s="27" t="s">
        <v>5347</v>
      </c>
      <c r="L420" s="27"/>
      <c r="M420" s="30"/>
      <c r="N420" s="25"/>
      <c r="P420" s="57"/>
    </row>
    <row r="421" spans="1:16" x14ac:dyDescent="0.25">
      <c r="A421" s="24">
        <v>414</v>
      </c>
      <c r="B421" s="27" t="s">
        <v>5091</v>
      </c>
      <c r="C421" s="27" t="s">
        <v>3845</v>
      </c>
      <c r="D421" s="27" t="s">
        <v>193</v>
      </c>
      <c r="E421" s="27" t="s">
        <v>3850</v>
      </c>
      <c r="F421" s="27" t="s">
        <v>1338</v>
      </c>
      <c r="G421" s="27"/>
      <c r="H421" s="27"/>
      <c r="I421" s="27" t="s">
        <v>37</v>
      </c>
      <c r="J421" s="28">
        <v>10</v>
      </c>
      <c r="K421" s="27" t="s">
        <v>52</v>
      </c>
      <c r="L421" s="27"/>
      <c r="M421" s="30"/>
      <c r="N421" s="25"/>
      <c r="P421" s="57"/>
    </row>
    <row r="422" spans="1:16" x14ac:dyDescent="0.25">
      <c r="A422" s="24">
        <v>415</v>
      </c>
      <c r="B422" s="27" t="s">
        <v>5091</v>
      </c>
      <c r="C422" s="27" t="s">
        <v>3845</v>
      </c>
      <c r="D422" s="27" t="s">
        <v>193</v>
      </c>
      <c r="E422" s="27" t="s">
        <v>3483</v>
      </c>
      <c r="F422" s="27" t="s">
        <v>1169</v>
      </c>
      <c r="G422" s="27"/>
      <c r="H422" s="27"/>
      <c r="I422" s="27" t="s">
        <v>37</v>
      </c>
      <c r="J422" s="28">
        <v>10</v>
      </c>
      <c r="K422" s="27" t="s">
        <v>52</v>
      </c>
      <c r="L422" s="27"/>
      <c r="M422" s="30"/>
      <c r="N422" s="25"/>
      <c r="P422" s="57"/>
    </row>
    <row r="423" spans="1:16" x14ac:dyDescent="0.25">
      <c r="A423" s="24">
        <v>416</v>
      </c>
      <c r="B423" s="27" t="s">
        <v>5091</v>
      </c>
      <c r="C423" s="27" t="s">
        <v>3845</v>
      </c>
      <c r="D423" s="27" t="s">
        <v>193</v>
      </c>
      <c r="E423" s="27" t="s">
        <v>3848</v>
      </c>
      <c r="F423" s="27" t="s">
        <v>102</v>
      </c>
      <c r="G423" s="27"/>
      <c r="H423" s="27"/>
      <c r="I423" s="27" t="s">
        <v>37</v>
      </c>
      <c r="J423" s="28">
        <v>10</v>
      </c>
      <c r="K423" s="27" t="s">
        <v>5347</v>
      </c>
      <c r="L423" s="27"/>
      <c r="M423" s="30"/>
      <c r="N423" s="25"/>
      <c r="P423" s="57"/>
    </row>
    <row r="424" spans="1:16" x14ac:dyDescent="0.25">
      <c r="A424" s="24">
        <v>417</v>
      </c>
      <c r="B424" s="27" t="s">
        <v>5091</v>
      </c>
      <c r="C424" s="27" t="s">
        <v>3845</v>
      </c>
      <c r="D424" s="27" t="s">
        <v>193</v>
      </c>
      <c r="E424" s="27" t="s">
        <v>3849</v>
      </c>
      <c r="F424" s="27" t="s">
        <v>1340</v>
      </c>
      <c r="G424" s="27"/>
      <c r="H424" s="27"/>
      <c r="I424" s="27" t="s">
        <v>37</v>
      </c>
      <c r="J424" s="28">
        <v>10</v>
      </c>
      <c r="K424" s="27" t="s">
        <v>5347</v>
      </c>
      <c r="L424" s="27"/>
      <c r="M424" s="30"/>
      <c r="N424" s="25"/>
      <c r="P424" s="57"/>
    </row>
    <row r="425" spans="1:16" x14ac:dyDescent="0.25">
      <c r="A425" s="24">
        <v>418</v>
      </c>
      <c r="B425" s="27" t="s">
        <v>5091</v>
      </c>
      <c r="C425" s="27" t="s">
        <v>3845</v>
      </c>
      <c r="D425" s="27" t="s">
        <v>193</v>
      </c>
      <c r="E425" s="27" t="s">
        <v>3874</v>
      </c>
      <c r="F425" s="27" t="s">
        <v>1342</v>
      </c>
      <c r="G425" s="27"/>
      <c r="H425" s="27"/>
      <c r="I425" s="27" t="s">
        <v>37</v>
      </c>
      <c r="J425" s="28">
        <v>10</v>
      </c>
      <c r="K425" s="27" t="s">
        <v>5347</v>
      </c>
      <c r="L425" s="27"/>
      <c r="M425" s="30"/>
      <c r="N425" s="25"/>
      <c r="P425" s="57"/>
    </row>
    <row r="426" spans="1:16" x14ac:dyDescent="0.25">
      <c r="A426" s="24">
        <v>419</v>
      </c>
      <c r="B426" s="27" t="s">
        <v>5091</v>
      </c>
      <c r="C426" s="27" t="s">
        <v>3845</v>
      </c>
      <c r="D426" s="27" t="s">
        <v>193</v>
      </c>
      <c r="E426" s="27" t="s">
        <v>3876</v>
      </c>
      <c r="F426" s="27" t="s">
        <v>1344</v>
      </c>
      <c r="G426" s="27"/>
      <c r="H426" s="27"/>
      <c r="I426" s="27" t="s">
        <v>37</v>
      </c>
      <c r="J426" s="28">
        <v>10</v>
      </c>
      <c r="K426" s="27" t="s">
        <v>5347</v>
      </c>
      <c r="L426" s="27"/>
      <c r="M426" s="30"/>
      <c r="N426" s="25"/>
      <c r="P426" s="57"/>
    </row>
    <row r="427" spans="1:16" x14ac:dyDescent="0.25">
      <c r="A427" s="24">
        <v>420</v>
      </c>
      <c r="B427" s="27" t="s">
        <v>5091</v>
      </c>
      <c r="C427" s="27" t="s">
        <v>3845</v>
      </c>
      <c r="D427" s="27" t="s">
        <v>193</v>
      </c>
      <c r="E427" s="27" t="s">
        <v>3875</v>
      </c>
      <c r="F427" s="27" t="s">
        <v>1346</v>
      </c>
      <c r="G427" s="27"/>
      <c r="H427" s="27"/>
      <c r="I427" s="27" t="s">
        <v>37</v>
      </c>
      <c r="J427" s="28">
        <v>10</v>
      </c>
      <c r="K427" s="27" t="s">
        <v>5347</v>
      </c>
      <c r="L427" s="27"/>
      <c r="M427" s="30"/>
      <c r="N427" s="25"/>
      <c r="P427" s="57"/>
    </row>
    <row r="428" spans="1:16" x14ac:dyDescent="0.25">
      <c r="A428" s="24">
        <v>421</v>
      </c>
      <c r="B428" s="27" t="s">
        <v>5091</v>
      </c>
      <c r="C428" s="27" t="s">
        <v>3845</v>
      </c>
      <c r="D428" s="27" t="s">
        <v>193</v>
      </c>
      <c r="E428" s="27" t="s">
        <v>3878</v>
      </c>
      <c r="F428" s="27" t="s">
        <v>1348</v>
      </c>
      <c r="G428" s="27"/>
      <c r="H428" s="27"/>
      <c r="I428" s="27" t="s">
        <v>37</v>
      </c>
      <c r="J428" s="28">
        <v>10</v>
      </c>
      <c r="K428" s="27" t="s">
        <v>5347</v>
      </c>
      <c r="L428" s="27"/>
      <c r="M428" s="30"/>
      <c r="N428" s="25"/>
      <c r="P428" s="57"/>
    </row>
    <row r="429" spans="1:16" x14ac:dyDescent="0.25">
      <c r="A429" s="24">
        <v>422</v>
      </c>
      <c r="B429" s="27" t="s">
        <v>5091</v>
      </c>
      <c r="C429" s="27" t="s">
        <v>3845</v>
      </c>
      <c r="D429" s="27" t="s">
        <v>193</v>
      </c>
      <c r="E429" s="27" t="s">
        <v>3880</v>
      </c>
      <c r="F429" s="27" t="s">
        <v>1350</v>
      </c>
      <c r="G429" s="27"/>
      <c r="H429" s="27"/>
      <c r="I429" s="27" t="s">
        <v>37</v>
      </c>
      <c r="J429" s="28">
        <v>10</v>
      </c>
      <c r="K429" s="27" t="s">
        <v>5347</v>
      </c>
      <c r="L429" s="27"/>
      <c r="M429" s="30"/>
      <c r="N429" s="25"/>
      <c r="P429" s="57"/>
    </row>
    <row r="430" spans="1:16" x14ac:dyDescent="0.25">
      <c r="A430" s="24">
        <v>423</v>
      </c>
      <c r="B430" s="27" t="s">
        <v>5091</v>
      </c>
      <c r="C430" s="27" t="s">
        <v>3845</v>
      </c>
      <c r="D430" s="27" t="s">
        <v>193</v>
      </c>
      <c r="E430" s="27" t="s">
        <v>3879</v>
      </c>
      <c r="F430" s="27" t="s">
        <v>1352</v>
      </c>
      <c r="G430" s="27"/>
      <c r="H430" s="27"/>
      <c r="I430" s="27" t="s">
        <v>37</v>
      </c>
      <c r="J430" s="28">
        <v>20</v>
      </c>
      <c r="K430" s="27" t="s">
        <v>5347</v>
      </c>
      <c r="L430" s="27"/>
      <c r="M430" s="30"/>
      <c r="N430" s="25"/>
      <c r="P430" s="57"/>
    </row>
    <row r="431" spans="1:16" x14ac:dyDescent="0.25">
      <c r="A431" s="24">
        <v>424</v>
      </c>
      <c r="B431" s="27" t="s">
        <v>5091</v>
      </c>
      <c r="C431" s="27" t="s">
        <v>3845</v>
      </c>
      <c r="D431" s="27" t="s">
        <v>193</v>
      </c>
      <c r="E431" s="27" t="s">
        <v>3862</v>
      </c>
      <c r="F431" s="27" t="s">
        <v>1353</v>
      </c>
      <c r="G431" s="27"/>
      <c r="H431" s="27"/>
      <c r="I431" s="27" t="s">
        <v>37</v>
      </c>
      <c r="J431" s="28">
        <v>10</v>
      </c>
      <c r="K431" s="27" t="s">
        <v>5347</v>
      </c>
      <c r="L431" s="27"/>
      <c r="M431" s="30"/>
      <c r="N431" s="25"/>
      <c r="P431" s="57"/>
    </row>
    <row r="432" spans="1:16" x14ac:dyDescent="0.25">
      <c r="A432" s="24">
        <v>425</v>
      </c>
      <c r="B432" s="27" t="s">
        <v>5091</v>
      </c>
      <c r="C432" s="27" t="s">
        <v>3845</v>
      </c>
      <c r="D432" s="27" t="s">
        <v>193</v>
      </c>
      <c r="E432" s="27" t="s">
        <v>3865</v>
      </c>
      <c r="F432" s="27" t="s">
        <v>1355</v>
      </c>
      <c r="G432" s="27"/>
      <c r="H432" s="27"/>
      <c r="I432" s="27" t="s">
        <v>37</v>
      </c>
      <c r="J432" s="28">
        <v>30</v>
      </c>
      <c r="K432" s="27" t="s">
        <v>5347</v>
      </c>
      <c r="L432" s="27"/>
      <c r="M432" s="30"/>
      <c r="N432" s="25"/>
      <c r="P432" s="57"/>
    </row>
    <row r="433" spans="1:16" x14ac:dyDescent="0.25">
      <c r="A433" s="24">
        <v>426</v>
      </c>
      <c r="B433" s="27" t="s">
        <v>5091</v>
      </c>
      <c r="C433" s="27" t="s">
        <v>3845</v>
      </c>
      <c r="D433" s="27" t="s">
        <v>193</v>
      </c>
      <c r="E433" s="27" t="s">
        <v>3866</v>
      </c>
      <c r="F433" s="27" t="s">
        <v>1357</v>
      </c>
      <c r="G433" s="27"/>
      <c r="H433" s="27"/>
      <c r="I433" s="27" t="s">
        <v>37</v>
      </c>
      <c r="J433" s="28">
        <v>30</v>
      </c>
      <c r="K433" s="27" t="s">
        <v>5347</v>
      </c>
      <c r="L433" s="27"/>
      <c r="M433" s="30"/>
      <c r="N433" s="25"/>
      <c r="P433" s="57"/>
    </row>
    <row r="434" spans="1:16" x14ac:dyDescent="0.25">
      <c r="A434" s="24">
        <v>427</v>
      </c>
      <c r="B434" s="27" t="s">
        <v>5091</v>
      </c>
      <c r="C434" s="27" t="s">
        <v>3845</v>
      </c>
      <c r="D434" s="27" t="s">
        <v>193</v>
      </c>
      <c r="E434" s="27" t="s">
        <v>3852</v>
      </c>
      <c r="F434" s="27" t="s">
        <v>1359</v>
      </c>
      <c r="G434" s="27"/>
      <c r="H434" s="27"/>
      <c r="I434" s="27" t="s">
        <v>37</v>
      </c>
      <c r="J434" s="28">
        <v>6</v>
      </c>
      <c r="K434" s="27" t="s">
        <v>5347</v>
      </c>
      <c r="L434" s="27"/>
      <c r="M434" s="30"/>
      <c r="N434" s="25"/>
      <c r="P434" s="57"/>
    </row>
    <row r="435" spans="1:16" x14ac:dyDescent="0.25">
      <c r="A435" s="24">
        <v>428</v>
      </c>
      <c r="B435" s="27" t="s">
        <v>5091</v>
      </c>
      <c r="C435" s="27" t="s">
        <v>3845</v>
      </c>
      <c r="D435" s="27" t="s">
        <v>193</v>
      </c>
      <c r="E435" s="27" t="s">
        <v>3853</v>
      </c>
      <c r="F435" s="27" t="s">
        <v>1361</v>
      </c>
      <c r="G435" s="27"/>
      <c r="H435" s="27"/>
      <c r="I435" s="27" t="s">
        <v>37</v>
      </c>
      <c r="J435" s="28">
        <v>20</v>
      </c>
      <c r="K435" s="27" t="s">
        <v>5347</v>
      </c>
      <c r="L435" s="27"/>
      <c r="M435" s="30"/>
      <c r="N435" s="25"/>
      <c r="P435" s="57"/>
    </row>
    <row r="436" spans="1:16" x14ac:dyDescent="0.25">
      <c r="A436" s="24">
        <v>429</v>
      </c>
      <c r="B436" s="27" t="s">
        <v>5091</v>
      </c>
      <c r="C436" s="27" t="s">
        <v>3845</v>
      </c>
      <c r="D436" s="27" t="s">
        <v>193</v>
      </c>
      <c r="E436" s="27" t="s">
        <v>3864</v>
      </c>
      <c r="F436" s="27" t="s">
        <v>1363</v>
      </c>
      <c r="G436" s="27"/>
      <c r="H436" s="27"/>
      <c r="I436" s="27" t="s">
        <v>37</v>
      </c>
      <c r="J436" s="28">
        <v>20</v>
      </c>
      <c r="K436" s="27" t="s">
        <v>5347</v>
      </c>
      <c r="L436" s="27"/>
      <c r="M436" s="30"/>
      <c r="N436" s="25"/>
      <c r="P436" s="57"/>
    </row>
    <row r="437" spans="1:16" x14ac:dyDescent="0.25">
      <c r="A437" s="24">
        <v>430</v>
      </c>
      <c r="B437" s="27" t="s">
        <v>5091</v>
      </c>
      <c r="C437" s="27" t="s">
        <v>3845</v>
      </c>
      <c r="D437" s="27" t="s">
        <v>193</v>
      </c>
      <c r="E437" s="27" t="s">
        <v>3854</v>
      </c>
      <c r="F437" s="27" t="s">
        <v>1365</v>
      </c>
      <c r="G437" s="27"/>
      <c r="H437" s="27"/>
      <c r="I437" s="27" t="s">
        <v>37</v>
      </c>
      <c r="J437" s="28">
        <v>300</v>
      </c>
      <c r="K437" s="27" t="s">
        <v>5347</v>
      </c>
      <c r="L437" s="27"/>
      <c r="M437" s="30"/>
      <c r="N437" s="25"/>
      <c r="P437" s="57"/>
    </row>
    <row r="438" spans="1:16" x14ac:dyDescent="0.25">
      <c r="A438" s="24">
        <v>431</v>
      </c>
      <c r="B438" s="27" t="s">
        <v>5091</v>
      </c>
      <c r="C438" s="27" t="s">
        <v>3845</v>
      </c>
      <c r="D438" s="27" t="s">
        <v>193</v>
      </c>
      <c r="E438" s="27" t="s">
        <v>3863</v>
      </c>
      <c r="F438" s="27" t="s">
        <v>1367</v>
      </c>
      <c r="G438" s="27"/>
      <c r="H438" s="27"/>
      <c r="I438" s="27" t="s">
        <v>37</v>
      </c>
      <c r="J438" s="28">
        <v>20</v>
      </c>
      <c r="K438" s="27" t="s">
        <v>5347</v>
      </c>
      <c r="L438" s="27"/>
      <c r="M438" s="30"/>
      <c r="N438" s="25"/>
      <c r="P438" s="57"/>
    </row>
    <row r="439" spans="1:16" x14ac:dyDescent="0.25">
      <c r="A439" s="24">
        <v>432</v>
      </c>
      <c r="B439" s="27" t="s">
        <v>5091</v>
      </c>
      <c r="C439" s="27" t="s">
        <v>3845</v>
      </c>
      <c r="D439" s="27" t="s">
        <v>193</v>
      </c>
      <c r="E439" s="27" t="s">
        <v>3869</v>
      </c>
      <c r="F439" s="27" t="s">
        <v>1369</v>
      </c>
      <c r="G439" s="27"/>
      <c r="H439" s="27"/>
      <c r="I439" s="27" t="s">
        <v>37</v>
      </c>
      <c r="J439" s="28">
        <v>100</v>
      </c>
      <c r="K439" s="27" t="s">
        <v>5347</v>
      </c>
      <c r="L439" s="27"/>
      <c r="M439" s="30"/>
      <c r="N439" s="25"/>
      <c r="P439" s="57"/>
    </row>
    <row r="440" spans="1:16" x14ac:dyDescent="0.25">
      <c r="A440" s="24">
        <v>433</v>
      </c>
      <c r="B440" s="27" t="s">
        <v>5091</v>
      </c>
      <c r="C440" s="27" t="s">
        <v>3845</v>
      </c>
      <c r="D440" s="27" t="s">
        <v>193</v>
      </c>
      <c r="E440" s="27" t="s">
        <v>3868</v>
      </c>
      <c r="F440" s="27" t="s">
        <v>1371</v>
      </c>
      <c r="G440" s="27"/>
      <c r="H440" s="27"/>
      <c r="I440" s="27" t="s">
        <v>37</v>
      </c>
      <c r="J440" s="28">
        <v>100</v>
      </c>
      <c r="K440" s="27" t="s">
        <v>5347</v>
      </c>
      <c r="L440" s="27"/>
      <c r="M440" s="30"/>
      <c r="N440" s="25"/>
      <c r="P440" s="57"/>
    </row>
    <row r="441" spans="1:16" x14ac:dyDescent="0.25">
      <c r="A441" s="24">
        <v>434</v>
      </c>
      <c r="B441" s="27" t="s">
        <v>5091</v>
      </c>
      <c r="C441" s="27" t="s">
        <v>3845</v>
      </c>
      <c r="D441" s="27" t="s">
        <v>193</v>
      </c>
      <c r="E441" s="27" t="s">
        <v>3680</v>
      </c>
      <c r="F441" s="27" t="s">
        <v>446</v>
      </c>
      <c r="G441" s="27"/>
      <c r="H441" s="27"/>
      <c r="I441" s="27" t="s">
        <v>37</v>
      </c>
      <c r="J441" s="28">
        <v>50</v>
      </c>
      <c r="K441" s="27" t="s">
        <v>5347</v>
      </c>
      <c r="L441" s="27"/>
      <c r="M441" s="30"/>
      <c r="N441" s="25"/>
      <c r="P441" s="57"/>
    </row>
    <row r="442" spans="1:16" x14ac:dyDescent="0.25">
      <c r="A442" s="24">
        <v>435</v>
      </c>
      <c r="B442" s="27" t="s">
        <v>5091</v>
      </c>
      <c r="C442" s="27" t="s">
        <v>3845</v>
      </c>
      <c r="D442" s="27" t="s">
        <v>193</v>
      </c>
      <c r="E442" s="27" t="s">
        <v>3860</v>
      </c>
      <c r="F442" s="27" t="s">
        <v>1373</v>
      </c>
      <c r="G442" s="27"/>
      <c r="H442" s="27"/>
      <c r="I442" s="27" t="s">
        <v>37</v>
      </c>
      <c r="J442" s="28">
        <v>20</v>
      </c>
      <c r="K442" s="27" t="s">
        <v>5347</v>
      </c>
      <c r="L442" s="27"/>
      <c r="M442" s="30"/>
      <c r="N442" s="25"/>
      <c r="P442" s="57"/>
    </row>
    <row r="443" spans="1:16" x14ac:dyDescent="0.25">
      <c r="A443" s="24">
        <v>436</v>
      </c>
      <c r="B443" s="27" t="s">
        <v>5091</v>
      </c>
      <c r="C443" s="27" t="s">
        <v>3845</v>
      </c>
      <c r="D443" s="27" t="s">
        <v>193</v>
      </c>
      <c r="E443" s="27" t="s">
        <v>3861</v>
      </c>
      <c r="F443" s="27" t="s">
        <v>1375</v>
      </c>
      <c r="G443" s="27"/>
      <c r="H443" s="27"/>
      <c r="I443" s="27" t="s">
        <v>37</v>
      </c>
      <c r="J443" s="28">
        <v>300</v>
      </c>
      <c r="K443" s="27" t="s">
        <v>5347</v>
      </c>
      <c r="L443" s="27"/>
      <c r="M443" s="30"/>
      <c r="N443" s="25"/>
      <c r="P443" s="57"/>
    </row>
    <row r="444" spans="1:16" x14ac:dyDescent="0.25">
      <c r="A444" s="24">
        <v>437</v>
      </c>
      <c r="B444" s="27" t="s">
        <v>5091</v>
      </c>
      <c r="C444" s="27" t="s">
        <v>3845</v>
      </c>
      <c r="D444" s="27" t="s">
        <v>193</v>
      </c>
      <c r="E444" s="27" t="s">
        <v>3872</v>
      </c>
      <c r="F444" s="27" t="s">
        <v>1376</v>
      </c>
      <c r="G444" s="27"/>
      <c r="H444" s="27"/>
      <c r="I444" s="27" t="s">
        <v>37</v>
      </c>
      <c r="J444" s="28">
        <v>6</v>
      </c>
      <c r="K444" s="27" t="s">
        <v>5347</v>
      </c>
      <c r="L444" s="29"/>
      <c r="M444" s="30"/>
      <c r="N444" s="25"/>
      <c r="P444" s="57"/>
    </row>
    <row r="445" spans="1:16" x14ac:dyDescent="0.25">
      <c r="A445" s="24">
        <v>438</v>
      </c>
      <c r="B445" s="27" t="s">
        <v>5091</v>
      </c>
      <c r="C445" s="27" t="s">
        <v>3845</v>
      </c>
      <c r="D445" s="27" t="s">
        <v>193</v>
      </c>
      <c r="E445" s="27" t="s">
        <v>3877</v>
      </c>
      <c r="F445" s="27" t="s">
        <v>1378</v>
      </c>
      <c r="G445" s="27"/>
      <c r="H445" s="27"/>
      <c r="I445" s="27" t="s">
        <v>37</v>
      </c>
      <c r="J445" s="28">
        <v>300</v>
      </c>
      <c r="K445" s="27" t="s">
        <v>5347</v>
      </c>
      <c r="L445" s="27"/>
      <c r="M445" s="30"/>
      <c r="N445" s="25"/>
      <c r="P445" s="57"/>
    </row>
    <row r="446" spans="1:16" x14ac:dyDescent="0.25">
      <c r="A446" s="24">
        <v>439</v>
      </c>
      <c r="B446" s="27" t="s">
        <v>5091</v>
      </c>
      <c r="C446" s="27" t="s">
        <v>3845</v>
      </c>
      <c r="D446" s="27" t="s">
        <v>193</v>
      </c>
      <c r="E446" s="27" t="s">
        <v>3867</v>
      </c>
      <c r="F446" s="27" t="s">
        <v>1380</v>
      </c>
      <c r="G446" s="27"/>
      <c r="H446" s="27"/>
      <c r="I446" s="27" t="s">
        <v>37</v>
      </c>
      <c r="J446" s="28">
        <v>300</v>
      </c>
      <c r="K446" s="27" t="s">
        <v>5347</v>
      </c>
      <c r="L446" s="27"/>
      <c r="M446" s="30"/>
      <c r="N446" s="25"/>
      <c r="P446" s="57"/>
    </row>
    <row r="447" spans="1:16" x14ac:dyDescent="0.25">
      <c r="A447" s="24">
        <v>440</v>
      </c>
      <c r="B447" s="27" t="s">
        <v>5091</v>
      </c>
      <c r="C447" s="27" t="s">
        <v>3845</v>
      </c>
      <c r="D447" s="27" t="s">
        <v>193</v>
      </c>
      <c r="E447" s="27" t="s">
        <v>3859</v>
      </c>
      <c r="F447" s="27" t="s">
        <v>1382</v>
      </c>
      <c r="G447" s="27"/>
      <c r="H447" s="27"/>
      <c r="I447" s="27" t="s">
        <v>37</v>
      </c>
      <c r="J447" s="28">
        <v>10</v>
      </c>
      <c r="K447" s="27" t="s">
        <v>5347</v>
      </c>
      <c r="L447" s="27"/>
      <c r="M447" s="30"/>
      <c r="N447" s="25"/>
      <c r="P447" s="57"/>
    </row>
    <row r="448" spans="1:16" x14ac:dyDescent="0.25">
      <c r="A448" s="24">
        <v>441</v>
      </c>
      <c r="B448" s="27" t="s">
        <v>5091</v>
      </c>
      <c r="C448" s="27" t="s">
        <v>3845</v>
      </c>
      <c r="D448" s="27" t="s">
        <v>193</v>
      </c>
      <c r="E448" s="27" t="s">
        <v>3870</v>
      </c>
      <c r="F448" s="27" t="s">
        <v>1384</v>
      </c>
      <c r="G448" s="27"/>
      <c r="H448" s="27"/>
      <c r="I448" s="27" t="s">
        <v>37</v>
      </c>
      <c r="J448" s="28">
        <v>1</v>
      </c>
      <c r="K448" s="27" t="s">
        <v>52</v>
      </c>
      <c r="L448" s="27" t="s">
        <v>1276</v>
      </c>
      <c r="M448" s="30"/>
      <c r="N448" s="25"/>
      <c r="P448" s="57"/>
    </row>
    <row r="449" spans="1:16" x14ac:dyDescent="0.25">
      <c r="A449" s="24">
        <v>442</v>
      </c>
      <c r="B449" s="27" t="s">
        <v>5091</v>
      </c>
      <c r="C449" s="27" t="s">
        <v>3845</v>
      </c>
      <c r="D449" s="27" t="s">
        <v>193</v>
      </c>
      <c r="E449" s="27" t="s">
        <v>3871</v>
      </c>
      <c r="F449" s="27" t="s">
        <v>1386</v>
      </c>
      <c r="G449" s="27"/>
      <c r="H449" s="27"/>
      <c r="I449" s="27" t="s">
        <v>37</v>
      </c>
      <c r="J449" s="28">
        <v>8</v>
      </c>
      <c r="K449" s="27" t="s">
        <v>52</v>
      </c>
      <c r="L449" s="27"/>
      <c r="M449" s="30"/>
      <c r="N449" s="25"/>
      <c r="P449" s="57"/>
    </row>
    <row r="450" spans="1:16" x14ac:dyDescent="0.25">
      <c r="A450" s="24">
        <v>443</v>
      </c>
      <c r="B450" s="27" t="s">
        <v>5091</v>
      </c>
      <c r="C450" s="27" t="s">
        <v>3845</v>
      </c>
      <c r="D450" s="27" t="s">
        <v>193</v>
      </c>
      <c r="E450" s="27" t="s">
        <v>3883</v>
      </c>
      <c r="F450" s="27" t="s">
        <v>1388</v>
      </c>
      <c r="G450" s="27"/>
      <c r="H450" s="27"/>
      <c r="I450" s="27" t="s">
        <v>37</v>
      </c>
      <c r="J450" s="28">
        <v>8</v>
      </c>
      <c r="K450" s="27" t="s">
        <v>5347</v>
      </c>
      <c r="L450" s="27"/>
      <c r="M450" s="30"/>
      <c r="N450" s="25"/>
      <c r="P450" s="57"/>
    </row>
    <row r="451" spans="1:16" x14ac:dyDescent="0.25">
      <c r="A451" s="24">
        <v>444</v>
      </c>
      <c r="B451" s="27" t="s">
        <v>5091</v>
      </c>
      <c r="C451" s="27" t="s">
        <v>3845</v>
      </c>
      <c r="D451" s="27" t="s">
        <v>193</v>
      </c>
      <c r="E451" s="27" t="s">
        <v>3851</v>
      </c>
      <c r="F451" s="27" t="s">
        <v>1390</v>
      </c>
      <c r="G451" s="27"/>
      <c r="H451" s="27"/>
      <c r="I451" s="27" t="s">
        <v>37</v>
      </c>
      <c r="J451" s="28">
        <v>8</v>
      </c>
      <c r="K451" s="27" t="s">
        <v>5347</v>
      </c>
      <c r="L451" s="27"/>
      <c r="M451" s="30"/>
      <c r="N451" s="25"/>
      <c r="P451" s="57"/>
    </row>
    <row r="452" spans="1:16" x14ac:dyDescent="0.25">
      <c r="A452" s="24">
        <v>445</v>
      </c>
      <c r="B452" s="27" t="s">
        <v>5091</v>
      </c>
      <c r="C452" s="27" t="s">
        <v>3845</v>
      </c>
      <c r="D452" s="27" t="s">
        <v>193</v>
      </c>
      <c r="E452" s="27" t="s">
        <v>3856</v>
      </c>
      <c r="F452" s="27" t="s">
        <v>1392</v>
      </c>
      <c r="G452" s="27"/>
      <c r="H452" s="27"/>
      <c r="I452" s="27" t="s">
        <v>37</v>
      </c>
      <c r="J452" s="28">
        <v>8</v>
      </c>
      <c r="K452" s="27" t="s">
        <v>5347</v>
      </c>
      <c r="L452" s="27"/>
      <c r="M452" s="30"/>
      <c r="N452" s="25"/>
      <c r="P452" s="57"/>
    </row>
    <row r="453" spans="1:16" x14ac:dyDescent="0.25">
      <c r="A453" s="24">
        <v>446</v>
      </c>
      <c r="B453" s="27" t="s">
        <v>5091</v>
      </c>
      <c r="C453" s="27" t="s">
        <v>3845</v>
      </c>
      <c r="D453" s="27" t="s">
        <v>193</v>
      </c>
      <c r="E453" s="27" t="s">
        <v>3855</v>
      </c>
      <c r="F453" s="27" t="s">
        <v>1394</v>
      </c>
      <c r="G453" s="27"/>
      <c r="H453" s="27"/>
      <c r="I453" s="27" t="s">
        <v>37</v>
      </c>
      <c r="J453" s="28">
        <v>10</v>
      </c>
      <c r="K453" s="27" t="s">
        <v>5347</v>
      </c>
      <c r="L453" s="27"/>
      <c r="M453" s="30"/>
      <c r="N453" s="25"/>
      <c r="P453" s="57"/>
    </row>
    <row r="454" spans="1:16" x14ac:dyDescent="0.25">
      <c r="A454" s="24">
        <v>447</v>
      </c>
      <c r="B454" s="27" t="s">
        <v>5091</v>
      </c>
      <c r="C454" s="27" t="s">
        <v>3845</v>
      </c>
      <c r="D454" s="27" t="s">
        <v>193</v>
      </c>
      <c r="E454" s="27" t="s">
        <v>3885</v>
      </c>
      <c r="F454" s="27" t="s">
        <v>1396</v>
      </c>
      <c r="G454" s="27"/>
      <c r="H454" s="27"/>
      <c r="I454" s="27" t="s">
        <v>110</v>
      </c>
      <c r="J454" s="28">
        <v>22</v>
      </c>
      <c r="K454" s="27" t="s">
        <v>52</v>
      </c>
      <c r="L454" s="27">
        <v>0</v>
      </c>
      <c r="M454" s="30"/>
      <c r="N454" s="25"/>
      <c r="P454" s="57"/>
    </row>
    <row r="455" spans="1:16" x14ac:dyDescent="0.25">
      <c r="A455" s="24">
        <v>448</v>
      </c>
      <c r="B455" s="27" t="s">
        <v>5091</v>
      </c>
      <c r="C455" s="27" t="s">
        <v>3845</v>
      </c>
      <c r="D455" s="27" t="s">
        <v>193</v>
      </c>
      <c r="E455" s="27" t="s">
        <v>3882</v>
      </c>
      <c r="F455" s="27" t="s">
        <v>1399</v>
      </c>
      <c r="G455" s="27"/>
      <c r="H455" s="27"/>
      <c r="I455" s="27" t="s">
        <v>110</v>
      </c>
      <c r="J455" s="28">
        <v>22</v>
      </c>
      <c r="K455" s="27" t="s">
        <v>52</v>
      </c>
      <c r="L455" s="29">
        <v>0</v>
      </c>
      <c r="M455" s="30"/>
      <c r="N455" s="25"/>
      <c r="P455" s="57"/>
    </row>
    <row r="456" spans="1:16" x14ac:dyDescent="0.25">
      <c r="A456" s="24">
        <v>449</v>
      </c>
      <c r="B456" s="27" t="s">
        <v>5091</v>
      </c>
      <c r="C456" s="27" t="s">
        <v>3845</v>
      </c>
      <c r="D456" s="27" t="s">
        <v>193</v>
      </c>
      <c r="E456" s="27" t="s">
        <v>3847</v>
      </c>
      <c r="F456" s="27" t="s">
        <v>1401</v>
      </c>
      <c r="G456" s="27"/>
      <c r="H456" s="27"/>
      <c r="I456" s="27" t="s">
        <v>110</v>
      </c>
      <c r="J456" s="28">
        <v>22</v>
      </c>
      <c r="K456" s="27" t="s">
        <v>52</v>
      </c>
      <c r="L456" s="27">
        <v>0</v>
      </c>
      <c r="M456" s="30"/>
      <c r="N456" s="25"/>
      <c r="P456" s="57"/>
    </row>
    <row r="457" spans="1:16" ht="16.5" customHeight="1" x14ac:dyDescent="0.25">
      <c r="A457" s="24">
        <v>450</v>
      </c>
      <c r="B457" s="27" t="s">
        <v>5091</v>
      </c>
      <c r="C457" s="27" t="s">
        <v>3845</v>
      </c>
      <c r="D457" s="27" t="s">
        <v>193</v>
      </c>
      <c r="E457" s="27" t="s">
        <v>3715</v>
      </c>
      <c r="F457" s="27" t="s">
        <v>1306</v>
      </c>
      <c r="G457" s="27"/>
      <c r="H457" s="27"/>
      <c r="I457" s="27" t="s">
        <v>37</v>
      </c>
      <c r="J457" s="28">
        <v>20</v>
      </c>
      <c r="K457" s="27" t="s">
        <v>5347</v>
      </c>
      <c r="L457" s="27"/>
      <c r="M457" s="30"/>
      <c r="N457" s="25"/>
      <c r="P457" s="57"/>
    </row>
    <row r="458" spans="1:16" x14ac:dyDescent="0.25">
      <c r="A458" s="24">
        <v>451</v>
      </c>
      <c r="B458" s="27" t="s">
        <v>5091</v>
      </c>
      <c r="C458" s="27" t="s">
        <v>3845</v>
      </c>
      <c r="D458" s="27" t="s">
        <v>193</v>
      </c>
      <c r="E458" s="27" t="s">
        <v>3516</v>
      </c>
      <c r="F458" s="27" t="s">
        <v>51</v>
      </c>
      <c r="G458" s="27"/>
      <c r="H458" s="27"/>
      <c r="I458" s="27" t="s">
        <v>37</v>
      </c>
      <c r="J458" s="28">
        <v>1</v>
      </c>
      <c r="K458" s="27" t="s">
        <v>52</v>
      </c>
      <c r="L458" s="27" t="s">
        <v>1276</v>
      </c>
      <c r="M458" s="30"/>
      <c r="N458" s="25"/>
      <c r="P458" s="57"/>
    </row>
    <row r="459" spans="1:16" x14ac:dyDescent="0.25">
      <c r="A459" s="24">
        <v>452</v>
      </c>
      <c r="B459" s="27" t="s">
        <v>5091</v>
      </c>
      <c r="C459" s="27" t="s">
        <v>3845</v>
      </c>
      <c r="D459" s="27" t="s">
        <v>193</v>
      </c>
      <c r="E459" s="27" t="s">
        <v>3517</v>
      </c>
      <c r="F459" s="27" t="s">
        <v>62</v>
      </c>
      <c r="G459" s="27"/>
      <c r="H459" s="27"/>
      <c r="I459" s="27" t="s">
        <v>37</v>
      </c>
      <c r="J459" s="28">
        <v>2000</v>
      </c>
      <c r="K459" s="27" t="s">
        <v>5347</v>
      </c>
      <c r="L459" s="27"/>
      <c r="M459" s="30"/>
      <c r="N459" s="25"/>
      <c r="P459" s="57"/>
    </row>
    <row r="460" spans="1:16" x14ac:dyDescent="0.25">
      <c r="A460" s="24">
        <v>453</v>
      </c>
      <c r="B460" s="27" t="s">
        <v>5091</v>
      </c>
      <c r="C460" s="27" t="s">
        <v>3845</v>
      </c>
      <c r="D460" s="27" t="s">
        <v>193</v>
      </c>
      <c r="E460" s="27" t="s">
        <v>3518</v>
      </c>
      <c r="F460" s="27" t="s">
        <v>54</v>
      </c>
      <c r="G460" s="27"/>
      <c r="H460" s="27"/>
      <c r="I460" s="27" t="s">
        <v>37</v>
      </c>
      <c r="J460" s="28">
        <v>14</v>
      </c>
      <c r="K460" s="27" t="s">
        <v>52</v>
      </c>
      <c r="L460" s="27"/>
      <c r="M460" s="30"/>
      <c r="N460" s="25"/>
      <c r="P460" s="57"/>
    </row>
    <row r="461" spans="1:16" x14ac:dyDescent="0.25">
      <c r="A461" s="24">
        <v>454</v>
      </c>
      <c r="B461" s="27" t="s">
        <v>5091</v>
      </c>
      <c r="C461" s="27" t="s">
        <v>3845</v>
      </c>
      <c r="D461" s="27" t="s">
        <v>193</v>
      </c>
      <c r="E461" s="27" t="s">
        <v>3519</v>
      </c>
      <c r="F461" s="27" t="s">
        <v>56</v>
      </c>
      <c r="G461" s="27"/>
      <c r="H461" s="27"/>
      <c r="I461" s="27" t="s">
        <v>37</v>
      </c>
      <c r="J461" s="28">
        <v>32</v>
      </c>
      <c r="K461" s="27" t="s">
        <v>52</v>
      </c>
      <c r="L461" s="27"/>
      <c r="M461" s="30"/>
      <c r="N461" s="25"/>
      <c r="P461" s="57"/>
    </row>
    <row r="462" spans="1:16" x14ac:dyDescent="0.25">
      <c r="A462" s="24">
        <v>455</v>
      </c>
      <c r="B462" s="27" t="s">
        <v>5091</v>
      </c>
      <c r="C462" s="27" t="s">
        <v>3845</v>
      </c>
      <c r="D462" s="27" t="s">
        <v>193</v>
      </c>
      <c r="E462" s="27" t="s">
        <v>3520</v>
      </c>
      <c r="F462" s="27" t="s">
        <v>58</v>
      </c>
      <c r="G462" s="27"/>
      <c r="H462" s="27"/>
      <c r="I462" s="27" t="s">
        <v>37</v>
      </c>
      <c r="J462" s="28">
        <v>14</v>
      </c>
      <c r="K462" s="27" t="s">
        <v>52</v>
      </c>
      <c r="L462" s="27"/>
      <c r="M462" s="30"/>
      <c r="N462" s="25"/>
      <c r="P462" s="57"/>
    </row>
    <row r="463" spans="1:16" x14ac:dyDescent="0.25">
      <c r="A463" s="24">
        <v>456</v>
      </c>
      <c r="B463" s="27" t="s">
        <v>5091</v>
      </c>
      <c r="C463" s="27" t="s">
        <v>3845</v>
      </c>
      <c r="D463" s="27" t="s">
        <v>193</v>
      </c>
      <c r="E463" s="27" t="s">
        <v>3521</v>
      </c>
      <c r="F463" s="27" t="s">
        <v>60</v>
      </c>
      <c r="G463" s="27"/>
      <c r="H463" s="27"/>
      <c r="I463" s="27" t="s">
        <v>37</v>
      </c>
      <c r="J463" s="28">
        <v>32</v>
      </c>
      <c r="K463" s="27" t="s">
        <v>52</v>
      </c>
      <c r="L463" s="38"/>
      <c r="M463" s="30"/>
      <c r="N463" s="25"/>
      <c r="P463" s="57"/>
    </row>
    <row r="464" spans="1:16" x14ac:dyDescent="0.25">
      <c r="A464" s="24">
        <v>457</v>
      </c>
      <c r="B464" s="27" t="s">
        <v>5091</v>
      </c>
      <c r="C464" s="27" t="s">
        <v>3845</v>
      </c>
      <c r="D464" s="27" t="s">
        <v>193</v>
      </c>
      <c r="E464" s="27" t="s">
        <v>3873</v>
      </c>
      <c r="F464" s="27" t="s">
        <v>1403</v>
      </c>
      <c r="G464" s="27"/>
      <c r="H464" s="27"/>
      <c r="I464" s="27" t="s">
        <v>37</v>
      </c>
      <c r="J464" s="28">
        <v>10</v>
      </c>
      <c r="K464" s="27" t="s">
        <v>5347</v>
      </c>
      <c r="L464" s="27"/>
      <c r="M464" s="30"/>
      <c r="N464" s="25"/>
      <c r="P464" s="57"/>
    </row>
    <row r="465" spans="1:16" x14ac:dyDescent="0.25">
      <c r="A465" s="24">
        <v>458</v>
      </c>
      <c r="B465" s="27" t="s">
        <v>5091</v>
      </c>
      <c r="C465" s="27" t="s">
        <v>3845</v>
      </c>
      <c r="D465" s="27" t="s">
        <v>193</v>
      </c>
      <c r="E465" s="27" t="s">
        <v>3886</v>
      </c>
      <c r="F465" s="27" t="s">
        <v>1405</v>
      </c>
      <c r="G465" s="27"/>
      <c r="H465" s="27"/>
      <c r="I465" s="27" t="s">
        <v>37</v>
      </c>
      <c r="J465" s="28">
        <v>10</v>
      </c>
      <c r="K465" s="27" t="s">
        <v>5347</v>
      </c>
      <c r="L465" s="27"/>
      <c r="M465" s="30"/>
      <c r="N465" s="25"/>
      <c r="P465" s="57"/>
    </row>
    <row r="466" spans="1:16" x14ac:dyDescent="0.25">
      <c r="A466" s="24">
        <v>459</v>
      </c>
      <c r="B466" s="27" t="s">
        <v>5091</v>
      </c>
      <c r="C466" s="27" t="s">
        <v>3845</v>
      </c>
      <c r="D466" s="27" t="s">
        <v>193</v>
      </c>
      <c r="E466" s="27" t="s">
        <v>3857</v>
      </c>
      <c r="F466" s="27" t="s">
        <v>1407</v>
      </c>
      <c r="G466" s="27"/>
      <c r="H466" s="27"/>
      <c r="I466" s="27" t="s">
        <v>37</v>
      </c>
      <c r="J466" s="28">
        <v>20</v>
      </c>
      <c r="K466" s="27" t="s">
        <v>5347</v>
      </c>
      <c r="L466" s="27"/>
      <c r="M466" s="30"/>
      <c r="N466" s="25"/>
      <c r="P466" s="57"/>
    </row>
    <row r="467" spans="1:16" x14ac:dyDescent="0.25">
      <c r="A467" s="24">
        <v>460</v>
      </c>
      <c r="B467" s="27" t="s">
        <v>5091</v>
      </c>
      <c r="C467" s="27" t="s">
        <v>3845</v>
      </c>
      <c r="D467" s="27" t="s">
        <v>193</v>
      </c>
      <c r="E467" s="27" t="s">
        <v>3884</v>
      </c>
      <c r="F467" s="27" t="s">
        <v>1409</v>
      </c>
      <c r="G467" s="27"/>
      <c r="H467" s="27"/>
      <c r="I467" s="27" t="s">
        <v>37</v>
      </c>
      <c r="J467" s="28">
        <v>1</v>
      </c>
      <c r="K467" s="27" t="s">
        <v>52</v>
      </c>
      <c r="L467" s="29" t="s">
        <v>1410</v>
      </c>
      <c r="M467" s="30"/>
      <c r="N467" s="25"/>
      <c r="P467" s="57"/>
    </row>
    <row r="468" spans="1:16" x14ac:dyDescent="0.25">
      <c r="A468" s="24">
        <v>461</v>
      </c>
      <c r="B468" s="27" t="s">
        <v>5091</v>
      </c>
      <c r="C468" s="27" t="s">
        <v>3845</v>
      </c>
      <c r="D468" s="27" t="s">
        <v>193</v>
      </c>
      <c r="E468" s="27" t="s">
        <v>3846</v>
      </c>
      <c r="F468" s="27" t="s">
        <v>1262</v>
      </c>
      <c r="G468" s="27"/>
      <c r="H468" s="27"/>
      <c r="I468" s="27" t="s">
        <v>37</v>
      </c>
      <c r="J468" s="28">
        <v>10</v>
      </c>
      <c r="K468" s="27" t="s">
        <v>5347</v>
      </c>
      <c r="L468" s="27"/>
      <c r="M468" s="30"/>
      <c r="N468" s="25"/>
      <c r="P468" s="57"/>
    </row>
    <row r="469" spans="1:16" x14ac:dyDescent="0.25">
      <c r="A469" s="24">
        <v>462</v>
      </c>
      <c r="B469" s="27" t="s">
        <v>5091</v>
      </c>
      <c r="C469" s="27" t="s">
        <v>3845</v>
      </c>
      <c r="D469" s="27" t="s">
        <v>193</v>
      </c>
      <c r="E469" s="27" t="s">
        <v>3881</v>
      </c>
      <c r="F469" s="27" t="s">
        <v>1411</v>
      </c>
      <c r="G469" s="27"/>
      <c r="H469" s="27"/>
      <c r="I469" s="27" t="s">
        <v>37</v>
      </c>
      <c r="J469" s="28">
        <v>10</v>
      </c>
      <c r="K469" s="27" t="s">
        <v>5347</v>
      </c>
      <c r="L469" s="27"/>
      <c r="M469" s="30"/>
      <c r="N469" s="25"/>
      <c r="P469" s="57"/>
    </row>
    <row r="470" spans="1:16" x14ac:dyDescent="0.25">
      <c r="A470" s="24">
        <v>463</v>
      </c>
      <c r="B470" s="27" t="s">
        <v>5091</v>
      </c>
      <c r="C470" s="27" t="s">
        <v>3845</v>
      </c>
      <c r="D470" s="27" t="s">
        <v>193</v>
      </c>
      <c r="E470" s="27" t="s">
        <v>5407</v>
      </c>
      <c r="F470" s="27" t="s">
        <v>5408</v>
      </c>
      <c r="G470" s="27"/>
      <c r="H470" s="27"/>
      <c r="I470" s="27" t="s">
        <v>37</v>
      </c>
      <c r="J470" s="28">
        <v>20</v>
      </c>
      <c r="K470" s="27" t="s">
        <v>5347</v>
      </c>
      <c r="L470" s="27"/>
      <c r="M470" s="30"/>
      <c r="N470" s="25"/>
      <c r="P470" s="57"/>
    </row>
    <row r="471" spans="1:16" x14ac:dyDescent="0.25">
      <c r="A471" s="24">
        <v>464</v>
      </c>
      <c r="B471" s="27" t="s">
        <v>5091</v>
      </c>
      <c r="C471" s="27" t="s">
        <v>3845</v>
      </c>
      <c r="D471" s="27" t="s">
        <v>193</v>
      </c>
      <c r="E471" s="27" t="s">
        <v>5409</v>
      </c>
      <c r="F471" s="27" t="s">
        <v>5410</v>
      </c>
      <c r="G471" s="27"/>
      <c r="H471" s="27"/>
      <c r="I471" s="27" t="s">
        <v>37</v>
      </c>
      <c r="J471" s="28">
        <v>10</v>
      </c>
      <c r="K471" s="27" t="s">
        <v>5347</v>
      </c>
      <c r="L471" s="27"/>
      <c r="M471" s="30"/>
      <c r="N471" s="25"/>
      <c r="P471" s="57"/>
    </row>
    <row r="472" spans="1:16" x14ac:dyDescent="0.25">
      <c r="A472" s="24">
        <v>465</v>
      </c>
      <c r="B472" s="27" t="s">
        <v>5091</v>
      </c>
      <c r="C472" s="27" t="s">
        <v>3887</v>
      </c>
      <c r="D472" s="27" t="s">
        <v>195</v>
      </c>
      <c r="E472" s="27" t="s">
        <v>3709</v>
      </c>
      <c r="F472" s="27" t="s">
        <v>64</v>
      </c>
      <c r="G472" s="27"/>
      <c r="H472" s="27"/>
      <c r="I472" s="27" t="s">
        <v>37</v>
      </c>
      <c r="J472" s="28">
        <v>10</v>
      </c>
      <c r="K472" s="27" t="s">
        <v>52</v>
      </c>
      <c r="L472" s="27"/>
      <c r="M472" s="30"/>
      <c r="N472" s="25"/>
      <c r="P472" s="57"/>
    </row>
    <row r="473" spans="1:16" x14ac:dyDescent="0.25">
      <c r="A473" s="24">
        <v>466</v>
      </c>
      <c r="B473" s="27" t="s">
        <v>5091</v>
      </c>
      <c r="C473" s="27" t="s">
        <v>3887</v>
      </c>
      <c r="D473" s="27" t="s">
        <v>195</v>
      </c>
      <c r="E473" s="27" t="s">
        <v>3890</v>
      </c>
      <c r="F473" s="27" t="s">
        <v>1413</v>
      </c>
      <c r="G473" s="27"/>
      <c r="H473" s="27"/>
      <c r="I473" s="27" t="s">
        <v>110</v>
      </c>
      <c r="J473" s="28">
        <v>22</v>
      </c>
      <c r="K473" s="27" t="s">
        <v>52</v>
      </c>
      <c r="L473" s="27"/>
      <c r="M473" s="30"/>
      <c r="N473" s="25"/>
      <c r="P473" s="57"/>
    </row>
    <row r="474" spans="1:16" x14ac:dyDescent="0.25">
      <c r="A474" s="24">
        <v>467</v>
      </c>
      <c r="B474" s="27" t="s">
        <v>5091</v>
      </c>
      <c r="C474" s="27" t="s">
        <v>3887</v>
      </c>
      <c r="D474" s="27" t="s">
        <v>195</v>
      </c>
      <c r="E474" s="27" t="s">
        <v>3888</v>
      </c>
      <c r="F474" s="27" t="s">
        <v>1415</v>
      </c>
      <c r="G474" s="27"/>
      <c r="H474" s="27"/>
      <c r="I474" s="27" t="s">
        <v>37</v>
      </c>
      <c r="J474" s="28">
        <v>10</v>
      </c>
      <c r="K474" s="27" t="s">
        <v>5347</v>
      </c>
      <c r="L474" s="27"/>
      <c r="M474" s="30"/>
      <c r="N474" s="25"/>
      <c r="P474" s="57"/>
    </row>
    <row r="475" spans="1:16" x14ac:dyDescent="0.25">
      <c r="A475" s="24">
        <v>468</v>
      </c>
      <c r="B475" s="27" t="s">
        <v>5091</v>
      </c>
      <c r="C475" s="27" t="s">
        <v>3887</v>
      </c>
      <c r="D475" s="27" t="s">
        <v>195</v>
      </c>
      <c r="E475" s="27" t="s">
        <v>3572</v>
      </c>
      <c r="F475" s="27" t="s">
        <v>1417</v>
      </c>
      <c r="G475" s="27"/>
      <c r="H475" s="27"/>
      <c r="I475" s="27" t="s">
        <v>37</v>
      </c>
      <c r="J475" s="28">
        <v>10</v>
      </c>
      <c r="K475" s="27" t="s">
        <v>5347</v>
      </c>
      <c r="L475" s="29"/>
      <c r="M475" s="30"/>
      <c r="N475" s="25"/>
      <c r="P475" s="57"/>
    </row>
    <row r="476" spans="1:16" x14ac:dyDescent="0.25">
      <c r="A476" s="24">
        <v>469</v>
      </c>
      <c r="B476" s="27" t="s">
        <v>5091</v>
      </c>
      <c r="C476" s="27" t="s">
        <v>3887</v>
      </c>
      <c r="D476" s="27" t="s">
        <v>195</v>
      </c>
      <c r="E476" s="27" t="s">
        <v>3889</v>
      </c>
      <c r="F476" s="27" t="s">
        <v>1419</v>
      </c>
      <c r="G476" s="27"/>
      <c r="H476" s="27"/>
      <c r="I476" s="27" t="s">
        <v>37</v>
      </c>
      <c r="J476" s="28">
        <v>200</v>
      </c>
      <c r="K476" s="27" t="s">
        <v>5347</v>
      </c>
      <c r="L476" s="27"/>
      <c r="M476" s="30"/>
      <c r="N476" s="25"/>
      <c r="P476" s="57"/>
    </row>
    <row r="477" spans="1:16" x14ac:dyDescent="0.25">
      <c r="A477" s="24">
        <v>470</v>
      </c>
      <c r="B477" s="27" t="s">
        <v>5091</v>
      </c>
      <c r="C477" s="27" t="s">
        <v>3887</v>
      </c>
      <c r="D477" s="27" t="s">
        <v>195</v>
      </c>
      <c r="E477" s="27" t="s">
        <v>3891</v>
      </c>
      <c r="F477" s="27" t="s">
        <v>1421</v>
      </c>
      <c r="G477" s="27"/>
      <c r="H477" s="27"/>
      <c r="I477" s="27" t="s">
        <v>37</v>
      </c>
      <c r="J477" s="28">
        <v>300</v>
      </c>
      <c r="K477" s="27" t="s">
        <v>5347</v>
      </c>
      <c r="L477" s="27"/>
      <c r="M477" s="30"/>
      <c r="N477" s="25"/>
      <c r="P477" s="57"/>
    </row>
    <row r="478" spans="1:16" ht="16.5" customHeight="1" x14ac:dyDescent="0.25">
      <c r="A478" s="24">
        <v>471</v>
      </c>
      <c r="B478" s="27" t="s">
        <v>5091</v>
      </c>
      <c r="C478" s="27" t="s">
        <v>3887</v>
      </c>
      <c r="D478" s="27" t="s">
        <v>195</v>
      </c>
      <c r="E478" s="27" t="s">
        <v>3892</v>
      </c>
      <c r="F478" s="27" t="s">
        <v>1423</v>
      </c>
      <c r="G478" s="27"/>
      <c r="H478" s="27"/>
      <c r="I478" s="27" t="s">
        <v>37</v>
      </c>
      <c r="J478" s="28">
        <v>1</v>
      </c>
      <c r="K478" s="27" t="s">
        <v>5347</v>
      </c>
      <c r="L478" s="27" t="s">
        <v>449</v>
      </c>
      <c r="M478" s="30"/>
      <c r="N478" s="25"/>
      <c r="P478" s="57"/>
    </row>
    <row r="479" spans="1:16" x14ac:dyDescent="0.25">
      <c r="A479" s="24">
        <v>472</v>
      </c>
      <c r="B479" s="27" t="s">
        <v>5091</v>
      </c>
      <c r="C479" s="27" t="s">
        <v>3887</v>
      </c>
      <c r="D479" s="27" t="s">
        <v>195</v>
      </c>
      <c r="E479" s="27" t="s">
        <v>3518</v>
      </c>
      <c r="F479" s="27" t="s">
        <v>54</v>
      </c>
      <c r="G479" s="27"/>
      <c r="H479" s="27"/>
      <c r="I479" s="27" t="s">
        <v>37</v>
      </c>
      <c r="J479" s="28">
        <v>14</v>
      </c>
      <c r="K479" s="27" t="s">
        <v>52</v>
      </c>
      <c r="L479" s="27"/>
      <c r="M479" s="30"/>
      <c r="N479" s="25"/>
      <c r="P479" s="57"/>
    </row>
    <row r="480" spans="1:16" x14ac:dyDescent="0.25">
      <c r="A480" s="24">
        <v>473</v>
      </c>
      <c r="B480" s="27" t="s">
        <v>5091</v>
      </c>
      <c r="C480" s="27" t="s">
        <v>3887</v>
      </c>
      <c r="D480" s="27" t="s">
        <v>195</v>
      </c>
      <c r="E480" s="27" t="s">
        <v>3519</v>
      </c>
      <c r="F480" s="27" t="s">
        <v>56</v>
      </c>
      <c r="G480" s="27"/>
      <c r="H480" s="27"/>
      <c r="I480" s="27" t="s">
        <v>37</v>
      </c>
      <c r="J480" s="28">
        <v>32</v>
      </c>
      <c r="K480" s="27" t="s">
        <v>52</v>
      </c>
      <c r="L480" s="27"/>
      <c r="M480" s="30"/>
      <c r="N480" s="25"/>
      <c r="P480" s="57"/>
    </row>
    <row r="481" spans="1:16" x14ac:dyDescent="0.25">
      <c r="A481" s="24">
        <v>474</v>
      </c>
      <c r="B481" s="27" t="s">
        <v>5091</v>
      </c>
      <c r="C481" s="27" t="s">
        <v>3887</v>
      </c>
      <c r="D481" s="27" t="s">
        <v>195</v>
      </c>
      <c r="E481" s="27" t="s">
        <v>3520</v>
      </c>
      <c r="F481" s="27" t="s">
        <v>58</v>
      </c>
      <c r="G481" s="27"/>
      <c r="H481" s="27"/>
      <c r="I481" s="27" t="s">
        <v>37</v>
      </c>
      <c r="J481" s="28">
        <v>14</v>
      </c>
      <c r="K481" s="27" t="s">
        <v>52</v>
      </c>
      <c r="L481" s="27"/>
      <c r="M481" s="30"/>
      <c r="N481" s="25"/>
      <c r="P481" s="57"/>
    </row>
    <row r="482" spans="1:16" x14ac:dyDescent="0.25">
      <c r="A482" s="24">
        <v>475</v>
      </c>
      <c r="B482" s="27" t="s">
        <v>5091</v>
      </c>
      <c r="C482" s="27" t="s">
        <v>3887</v>
      </c>
      <c r="D482" s="27" t="s">
        <v>195</v>
      </c>
      <c r="E482" s="27" t="s">
        <v>3521</v>
      </c>
      <c r="F482" s="27" t="s">
        <v>60</v>
      </c>
      <c r="G482" s="27"/>
      <c r="H482" s="27"/>
      <c r="I482" s="27" t="s">
        <v>37</v>
      </c>
      <c r="J482" s="28">
        <v>32</v>
      </c>
      <c r="K482" s="27" t="s">
        <v>52</v>
      </c>
      <c r="L482" s="27"/>
      <c r="M482" s="30"/>
      <c r="N482" s="25"/>
      <c r="P482" s="57"/>
    </row>
    <row r="483" spans="1:16" x14ac:dyDescent="0.25">
      <c r="A483" s="24">
        <v>476</v>
      </c>
      <c r="B483" s="27" t="s">
        <v>5091</v>
      </c>
      <c r="C483" s="27" t="s">
        <v>3893</v>
      </c>
      <c r="D483" s="27" t="s">
        <v>197</v>
      </c>
      <c r="E483" s="27" t="s">
        <v>3709</v>
      </c>
      <c r="F483" s="27" t="s">
        <v>64</v>
      </c>
      <c r="G483" s="27"/>
      <c r="H483" s="27"/>
      <c r="I483" s="27" t="s">
        <v>37</v>
      </c>
      <c r="J483" s="28">
        <v>10</v>
      </c>
      <c r="K483" s="27" t="s">
        <v>52</v>
      </c>
      <c r="L483" s="27"/>
      <c r="M483" s="30"/>
      <c r="N483" s="25"/>
      <c r="P483" s="57"/>
    </row>
    <row r="484" spans="1:16" x14ac:dyDescent="0.25">
      <c r="A484" s="24">
        <v>477</v>
      </c>
      <c r="B484" s="27" t="s">
        <v>5091</v>
      </c>
      <c r="C484" s="27" t="s">
        <v>3893</v>
      </c>
      <c r="D484" s="27" t="s">
        <v>197</v>
      </c>
      <c r="E484" s="27" t="s">
        <v>3894</v>
      </c>
      <c r="F484" s="27" t="s">
        <v>1514</v>
      </c>
      <c r="G484" s="27"/>
      <c r="H484" s="27"/>
      <c r="I484" s="27" t="s">
        <v>37</v>
      </c>
      <c r="J484" s="28">
        <v>6</v>
      </c>
      <c r="K484" s="27" t="s">
        <v>52</v>
      </c>
      <c r="L484" s="27"/>
      <c r="M484" s="30"/>
      <c r="N484" s="25"/>
      <c r="P484" s="57"/>
    </row>
    <row r="485" spans="1:16" x14ac:dyDescent="0.25">
      <c r="A485" s="24">
        <v>478</v>
      </c>
      <c r="B485" s="27" t="s">
        <v>5091</v>
      </c>
      <c r="C485" s="27" t="s">
        <v>3893</v>
      </c>
      <c r="D485" s="27" t="s">
        <v>197</v>
      </c>
      <c r="E485" s="27" t="s">
        <v>3895</v>
      </c>
      <c r="F485" s="27" t="s">
        <v>1516</v>
      </c>
      <c r="G485" s="27"/>
      <c r="H485" s="27"/>
      <c r="I485" s="27" t="s">
        <v>37</v>
      </c>
      <c r="J485" s="28">
        <v>8</v>
      </c>
      <c r="K485" s="27" t="s">
        <v>52</v>
      </c>
      <c r="L485" s="27"/>
      <c r="M485" s="30"/>
      <c r="N485" s="25"/>
      <c r="P485" s="57"/>
    </row>
    <row r="486" spans="1:16" x14ac:dyDescent="0.25">
      <c r="A486" s="24">
        <v>479</v>
      </c>
      <c r="B486" s="27" t="s">
        <v>5091</v>
      </c>
      <c r="C486" s="27" t="s">
        <v>3893</v>
      </c>
      <c r="D486" s="27" t="s">
        <v>197</v>
      </c>
      <c r="E486" s="27" t="s">
        <v>3896</v>
      </c>
      <c r="F486" s="27" t="s">
        <v>1518</v>
      </c>
      <c r="G486" s="27"/>
      <c r="H486" s="27"/>
      <c r="I486" s="27" t="s">
        <v>37</v>
      </c>
      <c r="J486" s="28">
        <v>1</v>
      </c>
      <c r="K486" s="27" t="s">
        <v>52</v>
      </c>
      <c r="L486" s="27" t="s">
        <v>1496</v>
      </c>
      <c r="M486" s="30"/>
      <c r="N486" s="25"/>
      <c r="P486" s="57"/>
    </row>
    <row r="487" spans="1:16" x14ac:dyDescent="0.25">
      <c r="A487" s="24">
        <v>480</v>
      </c>
      <c r="B487" s="27" t="s">
        <v>5091</v>
      </c>
      <c r="C487" s="27" t="s">
        <v>3893</v>
      </c>
      <c r="D487" s="27" t="s">
        <v>197</v>
      </c>
      <c r="E487" s="27" t="s">
        <v>3483</v>
      </c>
      <c r="F487" s="27" t="s">
        <v>1169</v>
      </c>
      <c r="G487" s="27"/>
      <c r="H487" s="27"/>
      <c r="I487" s="27" t="s">
        <v>37</v>
      </c>
      <c r="J487" s="28">
        <v>10</v>
      </c>
      <c r="K487" s="27" t="s">
        <v>5347</v>
      </c>
      <c r="L487" s="27"/>
      <c r="M487" s="30"/>
      <c r="N487" s="25"/>
      <c r="P487" s="57"/>
    </row>
    <row r="488" spans="1:16" x14ac:dyDescent="0.25">
      <c r="A488" s="24">
        <v>481</v>
      </c>
      <c r="B488" s="27" t="s">
        <v>5091</v>
      </c>
      <c r="C488" s="27" t="s">
        <v>3893</v>
      </c>
      <c r="D488" s="27" t="s">
        <v>197</v>
      </c>
      <c r="E488" s="27" t="s">
        <v>3516</v>
      </c>
      <c r="F488" s="27" t="s">
        <v>51</v>
      </c>
      <c r="G488" s="27"/>
      <c r="H488" s="27"/>
      <c r="I488" s="27" t="s">
        <v>37</v>
      </c>
      <c r="J488" s="28">
        <v>1</v>
      </c>
      <c r="K488" s="27" t="s">
        <v>52</v>
      </c>
      <c r="L488" s="27" t="s">
        <v>1276</v>
      </c>
      <c r="M488" s="30"/>
      <c r="N488" s="25"/>
      <c r="P488" s="57"/>
    </row>
    <row r="489" spans="1:16" x14ac:dyDescent="0.25">
      <c r="A489" s="24">
        <v>482</v>
      </c>
      <c r="B489" s="27" t="s">
        <v>5091</v>
      </c>
      <c r="C489" s="27" t="s">
        <v>3893</v>
      </c>
      <c r="D489" s="27" t="s">
        <v>197</v>
      </c>
      <c r="E489" s="27" t="s">
        <v>3517</v>
      </c>
      <c r="F489" s="27" t="s">
        <v>62</v>
      </c>
      <c r="G489" s="27"/>
      <c r="H489" s="27"/>
      <c r="I489" s="27" t="s">
        <v>37</v>
      </c>
      <c r="J489" s="28">
        <v>2000</v>
      </c>
      <c r="K489" s="27" t="s">
        <v>5347</v>
      </c>
      <c r="L489" s="27"/>
      <c r="M489" s="30"/>
      <c r="N489" s="25"/>
      <c r="P489" s="57"/>
    </row>
    <row r="490" spans="1:16" x14ac:dyDescent="0.25">
      <c r="A490" s="24">
        <v>483</v>
      </c>
      <c r="B490" s="27" t="s">
        <v>5091</v>
      </c>
      <c r="C490" s="27" t="s">
        <v>3893</v>
      </c>
      <c r="D490" s="27" t="s">
        <v>197</v>
      </c>
      <c r="E490" s="27" t="s">
        <v>3518</v>
      </c>
      <c r="F490" s="27" t="s">
        <v>54</v>
      </c>
      <c r="G490" s="27"/>
      <c r="H490" s="27"/>
      <c r="I490" s="27" t="s">
        <v>37</v>
      </c>
      <c r="J490" s="28">
        <v>14</v>
      </c>
      <c r="K490" s="27" t="s">
        <v>52</v>
      </c>
      <c r="L490" s="27"/>
      <c r="M490" s="30"/>
      <c r="N490" s="25"/>
      <c r="P490" s="57"/>
    </row>
    <row r="491" spans="1:16" x14ac:dyDescent="0.25">
      <c r="A491" s="24">
        <v>484</v>
      </c>
      <c r="B491" s="27" t="s">
        <v>5091</v>
      </c>
      <c r="C491" s="27" t="s">
        <v>3893</v>
      </c>
      <c r="D491" s="27" t="s">
        <v>197</v>
      </c>
      <c r="E491" s="27" t="s">
        <v>3519</v>
      </c>
      <c r="F491" s="27" t="s">
        <v>56</v>
      </c>
      <c r="G491" s="27"/>
      <c r="H491" s="27"/>
      <c r="I491" s="27" t="s">
        <v>37</v>
      </c>
      <c r="J491" s="28">
        <v>32</v>
      </c>
      <c r="K491" s="27" t="s">
        <v>52</v>
      </c>
      <c r="L491" s="27"/>
      <c r="M491" s="30"/>
      <c r="N491" s="25"/>
      <c r="P491" s="57"/>
    </row>
    <row r="492" spans="1:16" s="70" customFormat="1" x14ac:dyDescent="0.25">
      <c r="A492" s="24">
        <v>485</v>
      </c>
      <c r="B492" s="27" t="s">
        <v>5091</v>
      </c>
      <c r="C492" s="27" t="s">
        <v>3893</v>
      </c>
      <c r="D492" s="27" t="s">
        <v>197</v>
      </c>
      <c r="E492" s="27" t="s">
        <v>3520</v>
      </c>
      <c r="F492" s="27" t="s">
        <v>58</v>
      </c>
      <c r="G492" s="27"/>
      <c r="H492" s="27"/>
      <c r="I492" s="27" t="s">
        <v>37</v>
      </c>
      <c r="J492" s="28">
        <v>14</v>
      </c>
      <c r="K492" s="27" t="s">
        <v>52</v>
      </c>
      <c r="L492" s="27"/>
    </row>
    <row r="493" spans="1:16" s="70" customFormat="1" x14ac:dyDescent="0.25">
      <c r="A493" s="24">
        <v>486</v>
      </c>
      <c r="B493" s="27" t="s">
        <v>5091</v>
      </c>
      <c r="C493" s="27" t="s">
        <v>3893</v>
      </c>
      <c r="D493" s="27" t="s">
        <v>197</v>
      </c>
      <c r="E493" s="27" t="s">
        <v>3521</v>
      </c>
      <c r="F493" s="27" t="s">
        <v>60</v>
      </c>
      <c r="G493" s="27"/>
      <c r="H493" s="27"/>
      <c r="I493" s="27" t="s">
        <v>37</v>
      </c>
      <c r="J493" s="28">
        <v>32</v>
      </c>
      <c r="K493" s="27" t="s">
        <v>52</v>
      </c>
      <c r="L493" s="29"/>
    </row>
    <row r="494" spans="1:16" s="70" customFormat="1" x14ac:dyDescent="0.25">
      <c r="A494" s="24">
        <v>487</v>
      </c>
      <c r="B494" s="27" t="s">
        <v>5091</v>
      </c>
      <c r="C494" s="27" t="s">
        <v>3897</v>
      </c>
      <c r="D494" s="27" t="s">
        <v>199</v>
      </c>
      <c r="E494" s="27" t="s">
        <v>3709</v>
      </c>
      <c r="F494" s="27" t="s">
        <v>64</v>
      </c>
      <c r="G494" s="27"/>
      <c r="H494" s="27"/>
      <c r="I494" s="27" t="s">
        <v>37</v>
      </c>
      <c r="J494" s="28">
        <v>10</v>
      </c>
      <c r="K494" s="27" t="s">
        <v>52</v>
      </c>
      <c r="L494" s="27"/>
    </row>
    <row r="495" spans="1:16" s="70" customFormat="1" x14ac:dyDescent="0.25">
      <c r="A495" s="24">
        <v>488</v>
      </c>
      <c r="B495" s="27" t="s">
        <v>5091</v>
      </c>
      <c r="C495" s="27" t="s">
        <v>3897</v>
      </c>
      <c r="D495" s="27" t="s">
        <v>199</v>
      </c>
      <c r="E495" s="27" t="s">
        <v>3894</v>
      </c>
      <c r="F495" s="27" t="s">
        <v>1514</v>
      </c>
      <c r="G495" s="27"/>
      <c r="H495" s="27"/>
      <c r="I495" s="27" t="s">
        <v>37</v>
      </c>
      <c r="J495" s="28">
        <v>6</v>
      </c>
      <c r="K495" s="27" t="s">
        <v>52</v>
      </c>
      <c r="L495" s="27"/>
    </row>
    <row r="496" spans="1:16" s="70" customFormat="1" x14ac:dyDescent="0.25">
      <c r="A496" s="24">
        <v>489</v>
      </c>
      <c r="B496" s="27" t="s">
        <v>5091</v>
      </c>
      <c r="C496" s="27" t="s">
        <v>3897</v>
      </c>
      <c r="D496" s="27" t="s">
        <v>199</v>
      </c>
      <c r="E496" s="27" t="s">
        <v>3900</v>
      </c>
      <c r="F496" s="27" t="s">
        <v>1520</v>
      </c>
      <c r="G496" s="27"/>
      <c r="H496" s="27"/>
      <c r="I496" s="27" t="s">
        <v>37</v>
      </c>
      <c r="J496" s="28">
        <v>20</v>
      </c>
      <c r="K496" s="27" t="s">
        <v>52</v>
      </c>
      <c r="L496" s="27"/>
    </row>
    <row r="497" spans="1:16" s="70" customFormat="1" x14ac:dyDescent="0.25">
      <c r="A497" s="24">
        <v>490</v>
      </c>
      <c r="B497" s="27" t="s">
        <v>5091</v>
      </c>
      <c r="C497" s="27" t="s">
        <v>3897</v>
      </c>
      <c r="D497" s="27" t="s">
        <v>199</v>
      </c>
      <c r="E497" s="27" t="s">
        <v>3493</v>
      </c>
      <c r="F497" s="27" t="s">
        <v>1522</v>
      </c>
      <c r="G497" s="27"/>
      <c r="H497" s="27"/>
      <c r="I497" s="27" t="s">
        <v>37</v>
      </c>
      <c r="J497" s="28">
        <v>20</v>
      </c>
      <c r="K497" s="27" t="s">
        <v>52</v>
      </c>
      <c r="L497" s="27"/>
    </row>
    <row r="498" spans="1:16" s="70" customFormat="1" x14ac:dyDescent="0.25">
      <c r="A498" s="24">
        <v>491</v>
      </c>
      <c r="B498" s="27" t="s">
        <v>5091</v>
      </c>
      <c r="C498" s="27" t="s">
        <v>3897</v>
      </c>
      <c r="D498" s="27" t="s">
        <v>199</v>
      </c>
      <c r="E498" s="27" t="s">
        <v>3902</v>
      </c>
      <c r="F498" s="27" t="s">
        <v>1524</v>
      </c>
      <c r="G498" s="27"/>
      <c r="H498" s="27"/>
      <c r="I498" s="27" t="s">
        <v>37</v>
      </c>
      <c r="J498" s="28">
        <v>10</v>
      </c>
      <c r="K498" s="27" t="s">
        <v>52</v>
      </c>
      <c r="L498" s="27"/>
    </row>
    <row r="499" spans="1:16" s="70" customFormat="1" x14ac:dyDescent="0.25">
      <c r="A499" s="24">
        <v>492</v>
      </c>
      <c r="B499" s="24" t="s">
        <v>5091</v>
      </c>
      <c r="C499" s="45" t="s">
        <v>3897</v>
      </c>
      <c r="D499" s="45" t="s">
        <v>199</v>
      </c>
      <c r="E499" s="27" t="s">
        <v>3898</v>
      </c>
      <c r="F499" s="27" t="s">
        <v>1526</v>
      </c>
      <c r="G499" s="27"/>
      <c r="H499" s="27"/>
      <c r="I499" s="27" t="s">
        <v>110</v>
      </c>
      <c r="J499" s="28">
        <v>22</v>
      </c>
      <c r="K499" s="27" t="s">
        <v>52</v>
      </c>
      <c r="L499" s="27">
        <v>0</v>
      </c>
    </row>
    <row r="500" spans="1:16" ht="16.5" customHeight="1" x14ac:dyDescent="0.25">
      <c r="A500" s="24">
        <v>493</v>
      </c>
      <c r="B500" s="24" t="s">
        <v>5091</v>
      </c>
      <c r="C500" s="45" t="s">
        <v>3897</v>
      </c>
      <c r="D500" s="45" t="s">
        <v>199</v>
      </c>
      <c r="E500" s="45" t="s">
        <v>3899</v>
      </c>
      <c r="F500" s="45" t="s">
        <v>1528</v>
      </c>
      <c r="G500" s="24"/>
      <c r="H500" s="24"/>
      <c r="I500" s="24" t="s">
        <v>110</v>
      </c>
      <c r="J500" s="24">
        <v>22</v>
      </c>
      <c r="K500" s="24" t="s">
        <v>52</v>
      </c>
      <c r="L500" s="24">
        <v>0</v>
      </c>
      <c r="M500" s="30"/>
      <c r="N500" s="25"/>
      <c r="P500" s="57"/>
    </row>
    <row r="501" spans="1:16" ht="16.5" customHeight="1" x14ac:dyDescent="0.25">
      <c r="A501" s="24">
        <v>494</v>
      </c>
      <c r="B501" s="24" t="s">
        <v>5091</v>
      </c>
      <c r="C501" s="45" t="s">
        <v>3897</v>
      </c>
      <c r="D501" s="45" t="s">
        <v>199</v>
      </c>
      <c r="E501" s="45" t="s">
        <v>3901</v>
      </c>
      <c r="F501" s="45" t="s">
        <v>845</v>
      </c>
      <c r="G501" s="24"/>
      <c r="H501" s="24"/>
      <c r="I501" s="24" t="s">
        <v>110</v>
      </c>
      <c r="J501" s="24">
        <v>22</v>
      </c>
      <c r="K501" s="24" t="s">
        <v>52</v>
      </c>
      <c r="L501" s="24">
        <v>0</v>
      </c>
      <c r="M501" s="30"/>
      <c r="N501" s="25"/>
      <c r="P501" s="57"/>
    </row>
    <row r="502" spans="1:16" ht="16.5" customHeight="1" x14ac:dyDescent="0.25">
      <c r="A502" s="24">
        <v>495</v>
      </c>
      <c r="B502" s="24" t="s">
        <v>5091</v>
      </c>
      <c r="C502" s="45" t="s">
        <v>3897</v>
      </c>
      <c r="D502" s="45" t="s">
        <v>199</v>
      </c>
      <c r="E502" s="45" t="s">
        <v>3516</v>
      </c>
      <c r="F502" s="45" t="s">
        <v>51</v>
      </c>
      <c r="G502" s="24"/>
      <c r="H502" s="24"/>
      <c r="I502" s="24" t="s">
        <v>37</v>
      </c>
      <c r="J502" s="24">
        <v>1</v>
      </c>
      <c r="K502" s="24" t="s">
        <v>52</v>
      </c>
      <c r="L502" s="24" t="s">
        <v>1276</v>
      </c>
      <c r="M502" s="30"/>
      <c r="N502" s="25"/>
      <c r="P502" s="57"/>
    </row>
    <row r="503" spans="1:16" ht="16.5" customHeight="1" x14ac:dyDescent="0.25">
      <c r="A503" s="24">
        <v>496</v>
      </c>
      <c r="B503" s="24" t="s">
        <v>5091</v>
      </c>
      <c r="C503" s="45" t="s">
        <v>3897</v>
      </c>
      <c r="D503" s="45" t="s">
        <v>199</v>
      </c>
      <c r="E503" s="45" t="s">
        <v>3517</v>
      </c>
      <c r="F503" s="45" t="s">
        <v>62</v>
      </c>
      <c r="G503" s="24"/>
      <c r="H503" s="24"/>
      <c r="I503" s="24" t="s">
        <v>37</v>
      </c>
      <c r="J503" s="24">
        <v>2000</v>
      </c>
      <c r="K503" s="24" t="s">
        <v>5347</v>
      </c>
      <c r="L503" s="24"/>
      <c r="M503" s="30"/>
      <c r="N503" s="25"/>
      <c r="P503" s="57"/>
    </row>
    <row r="504" spans="1:16" ht="16.5" customHeight="1" x14ac:dyDescent="0.25">
      <c r="A504" s="24">
        <v>497</v>
      </c>
      <c r="B504" s="24" t="s">
        <v>5091</v>
      </c>
      <c r="C504" s="45" t="s">
        <v>3897</v>
      </c>
      <c r="D504" s="45" t="s">
        <v>199</v>
      </c>
      <c r="E504" s="45" t="s">
        <v>3518</v>
      </c>
      <c r="F504" s="45" t="s">
        <v>54</v>
      </c>
      <c r="G504" s="24"/>
      <c r="H504" s="24"/>
      <c r="I504" s="24" t="s">
        <v>37</v>
      </c>
      <c r="J504" s="24">
        <v>14</v>
      </c>
      <c r="K504" s="24" t="s">
        <v>52</v>
      </c>
      <c r="L504" s="24"/>
      <c r="M504" s="30"/>
      <c r="N504" s="25"/>
      <c r="P504" s="57"/>
    </row>
    <row r="505" spans="1:16" ht="16.5" customHeight="1" x14ac:dyDescent="0.25">
      <c r="A505" s="24">
        <v>498</v>
      </c>
      <c r="B505" s="24" t="s">
        <v>5091</v>
      </c>
      <c r="C505" s="45" t="s">
        <v>3897</v>
      </c>
      <c r="D505" s="45" t="s">
        <v>199</v>
      </c>
      <c r="E505" s="45" t="s">
        <v>3519</v>
      </c>
      <c r="F505" s="45" t="s">
        <v>56</v>
      </c>
      <c r="G505" s="24"/>
      <c r="H505" s="24"/>
      <c r="I505" s="24" t="s">
        <v>37</v>
      </c>
      <c r="J505" s="24">
        <v>32</v>
      </c>
      <c r="K505" s="24" t="s">
        <v>52</v>
      </c>
      <c r="L505" s="24"/>
      <c r="M505" s="30"/>
      <c r="N505" s="25"/>
      <c r="P505" s="57"/>
    </row>
    <row r="506" spans="1:16" ht="16.5" customHeight="1" x14ac:dyDescent="0.25">
      <c r="A506" s="24">
        <v>499</v>
      </c>
      <c r="B506" s="24" t="s">
        <v>5091</v>
      </c>
      <c r="C506" s="45" t="s">
        <v>3897</v>
      </c>
      <c r="D506" s="45" t="s">
        <v>199</v>
      </c>
      <c r="E506" s="45" t="s">
        <v>3520</v>
      </c>
      <c r="F506" s="45" t="s">
        <v>58</v>
      </c>
      <c r="G506" s="24"/>
      <c r="H506" s="24"/>
      <c r="I506" s="24" t="s">
        <v>37</v>
      </c>
      <c r="J506" s="24">
        <v>14</v>
      </c>
      <c r="K506" s="24" t="s">
        <v>52</v>
      </c>
      <c r="L506" s="24"/>
      <c r="M506" s="30"/>
      <c r="N506" s="25"/>
      <c r="P506" s="57"/>
    </row>
    <row r="507" spans="1:16" ht="16.5" customHeight="1" x14ac:dyDescent="0.25">
      <c r="A507" s="24">
        <v>500</v>
      </c>
      <c r="B507" s="24" t="s">
        <v>5091</v>
      </c>
      <c r="C507" s="45" t="s">
        <v>3897</v>
      </c>
      <c r="D507" s="45" t="s">
        <v>199</v>
      </c>
      <c r="E507" s="45" t="s">
        <v>3521</v>
      </c>
      <c r="F507" s="45" t="s">
        <v>60</v>
      </c>
      <c r="G507" s="24"/>
      <c r="H507" s="24"/>
      <c r="I507" s="24" t="s">
        <v>37</v>
      </c>
      <c r="J507" s="24">
        <v>32</v>
      </c>
      <c r="K507" s="24" t="s">
        <v>52</v>
      </c>
      <c r="L507" s="24"/>
      <c r="M507" s="30"/>
      <c r="N507" s="25"/>
      <c r="P507" s="57"/>
    </row>
    <row r="508" spans="1:16" ht="16.5" customHeight="1" x14ac:dyDescent="0.25">
      <c r="A508" s="24">
        <v>501</v>
      </c>
      <c r="B508" s="24" t="s">
        <v>5091</v>
      </c>
      <c r="C508" s="45" t="s">
        <v>3903</v>
      </c>
      <c r="D508" s="45" t="s">
        <v>253</v>
      </c>
      <c r="E508" s="24" t="s">
        <v>3709</v>
      </c>
      <c r="F508" s="24" t="s">
        <v>64</v>
      </c>
      <c r="G508" s="24"/>
      <c r="H508" s="24"/>
      <c r="I508" s="24" t="s">
        <v>37</v>
      </c>
      <c r="J508" s="24">
        <v>10</v>
      </c>
      <c r="K508" s="24" t="s">
        <v>52</v>
      </c>
      <c r="L508" s="24"/>
      <c r="M508" s="30"/>
      <c r="N508" s="25"/>
      <c r="P508" s="57"/>
    </row>
    <row r="509" spans="1:16" ht="16.5" customHeight="1" x14ac:dyDescent="0.25">
      <c r="A509" s="24">
        <v>502</v>
      </c>
      <c r="B509" s="24" t="s">
        <v>5091</v>
      </c>
      <c r="C509" s="45" t="s">
        <v>3903</v>
      </c>
      <c r="D509" s="45" t="s">
        <v>253</v>
      </c>
      <c r="E509" s="24" t="s">
        <v>3907</v>
      </c>
      <c r="F509" s="24" t="s">
        <v>1530</v>
      </c>
      <c r="G509" s="24"/>
      <c r="H509" s="24"/>
      <c r="I509" s="24" t="s">
        <v>110</v>
      </c>
      <c r="J509" s="24">
        <v>22</v>
      </c>
      <c r="K509" s="24" t="s">
        <v>52</v>
      </c>
      <c r="L509" s="24">
        <v>0</v>
      </c>
      <c r="M509" s="30"/>
      <c r="N509" s="25"/>
      <c r="P509" s="57"/>
    </row>
    <row r="510" spans="1:16" ht="16.5" customHeight="1" x14ac:dyDescent="0.25">
      <c r="A510" s="24">
        <v>503</v>
      </c>
      <c r="B510" s="24" t="s">
        <v>5091</v>
      </c>
      <c r="C510" s="45" t="s">
        <v>3903</v>
      </c>
      <c r="D510" s="45" t="s">
        <v>253</v>
      </c>
      <c r="E510" s="24" t="s">
        <v>3575</v>
      </c>
      <c r="F510" s="24" t="s">
        <v>1532</v>
      </c>
      <c r="G510" s="24"/>
      <c r="H510" s="24"/>
      <c r="I510" s="24" t="s">
        <v>37</v>
      </c>
      <c r="J510" s="24">
        <v>10</v>
      </c>
      <c r="K510" s="24" t="s">
        <v>52</v>
      </c>
      <c r="L510" s="24"/>
      <c r="M510" s="30"/>
      <c r="N510" s="25"/>
      <c r="P510" s="57"/>
    </row>
    <row r="511" spans="1:16" ht="16.5" customHeight="1" x14ac:dyDescent="0.25">
      <c r="A511" s="24">
        <v>504</v>
      </c>
      <c r="B511" s="24" t="s">
        <v>5091</v>
      </c>
      <c r="C511" s="45" t="s">
        <v>3903</v>
      </c>
      <c r="D511" s="45" t="s">
        <v>253</v>
      </c>
      <c r="E511" s="24" t="s">
        <v>3904</v>
      </c>
      <c r="F511" s="24" t="s">
        <v>1534</v>
      </c>
      <c r="G511" s="24"/>
      <c r="H511" s="24"/>
      <c r="I511" s="24" t="s">
        <v>37</v>
      </c>
      <c r="J511" s="24">
        <v>20</v>
      </c>
      <c r="K511" s="24" t="s">
        <v>5347</v>
      </c>
      <c r="L511" s="24"/>
      <c r="M511" s="30"/>
      <c r="N511" s="25"/>
      <c r="P511" s="57"/>
    </row>
    <row r="512" spans="1:16" ht="16.5" customHeight="1" x14ac:dyDescent="0.25">
      <c r="A512" s="24">
        <v>505</v>
      </c>
      <c r="B512" s="24" t="s">
        <v>5091</v>
      </c>
      <c r="C512" s="46" t="s">
        <v>3903</v>
      </c>
      <c r="D512" s="46" t="s">
        <v>253</v>
      </c>
      <c r="E512" s="49" t="s">
        <v>3908</v>
      </c>
      <c r="F512" s="49" t="s">
        <v>1536</v>
      </c>
      <c r="G512" s="24"/>
      <c r="H512" s="24"/>
      <c r="I512" s="24" t="s">
        <v>37</v>
      </c>
      <c r="J512" s="24">
        <v>10</v>
      </c>
      <c r="K512" s="24" t="s">
        <v>5347</v>
      </c>
      <c r="L512" s="24"/>
      <c r="M512" s="30"/>
      <c r="N512" s="25"/>
      <c r="P512" s="57"/>
    </row>
    <row r="513" spans="1:16" ht="16.5" customHeight="1" x14ac:dyDescent="0.25">
      <c r="A513" s="24">
        <v>506</v>
      </c>
      <c r="B513" s="24" t="s">
        <v>5091</v>
      </c>
      <c r="C513" s="46" t="s">
        <v>3903</v>
      </c>
      <c r="D513" s="46" t="s">
        <v>253</v>
      </c>
      <c r="E513" s="45" t="s">
        <v>3906</v>
      </c>
      <c r="F513" s="45" t="s">
        <v>1538</v>
      </c>
      <c r="G513" s="24"/>
      <c r="H513" s="24"/>
      <c r="I513" s="24" t="s">
        <v>110</v>
      </c>
      <c r="J513" s="24">
        <v>22</v>
      </c>
      <c r="K513" s="24" t="s">
        <v>5347</v>
      </c>
      <c r="L513" s="24">
        <v>0</v>
      </c>
      <c r="M513" s="30"/>
      <c r="N513" s="25"/>
      <c r="P513" s="57"/>
    </row>
    <row r="514" spans="1:16" ht="16.5" customHeight="1" x14ac:dyDescent="0.25">
      <c r="A514" s="24">
        <v>507</v>
      </c>
      <c r="B514" s="24" t="s">
        <v>5091</v>
      </c>
      <c r="C514" s="46" t="s">
        <v>3903</v>
      </c>
      <c r="D514" s="46" t="s">
        <v>253</v>
      </c>
      <c r="E514" s="49" t="s">
        <v>3905</v>
      </c>
      <c r="F514" s="49" t="s">
        <v>1540</v>
      </c>
      <c r="G514" s="24"/>
      <c r="H514" s="24"/>
      <c r="I514" s="24" t="s">
        <v>37</v>
      </c>
      <c r="J514" s="24">
        <v>50</v>
      </c>
      <c r="K514" s="53" t="s">
        <v>5347</v>
      </c>
      <c r="L514" s="24"/>
      <c r="M514" s="30"/>
      <c r="N514" s="25"/>
      <c r="P514" s="57"/>
    </row>
    <row r="515" spans="1:16" ht="16.5" customHeight="1" x14ac:dyDescent="0.25">
      <c r="A515" s="24">
        <v>508</v>
      </c>
      <c r="B515" s="24" t="s">
        <v>5091</v>
      </c>
      <c r="C515" s="46" t="s">
        <v>3903</v>
      </c>
      <c r="D515" s="46" t="s">
        <v>253</v>
      </c>
      <c r="E515" s="45" t="s">
        <v>3518</v>
      </c>
      <c r="F515" s="45" t="s">
        <v>54</v>
      </c>
      <c r="G515" s="24"/>
      <c r="H515" s="24"/>
      <c r="I515" s="24" t="s">
        <v>37</v>
      </c>
      <c r="J515" s="24">
        <v>14</v>
      </c>
      <c r="K515" s="24" t="s">
        <v>52</v>
      </c>
      <c r="L515" s="24"/>
      <c r="M515" s="30"/>
      <c r="N515" s="25"/>
      <c r="P515" s="57"/>
    </row>
    <row r="516" spans="1:16" ht="16.5" customHeight="1" x14ac:dyDescent="0.25">
      <c r="A516" s="24">
        <v>509</v>
      </c>
      <c r="B516" s="24" t="s">
        <v>5091</v>
      </c>
      <c r="C516" s="46" t="s">
        <v>3903</v>
      </c>
      <c r="D516" s="46" t="s">
        <v>253</v>
      </c>
      <c r="E516" s="24" t="s">
        <v>3519</v>
      </c>
      <c r="F516" s="24" t="s">
        <v>56</v>
      </c>
      <c r="G516" s="24"/>
      <c r="H516" s="24"/>
      <c r="I516" s="24" t="s">
        <v>37</v>
      </c>
      <c r="J516" s="24">
        <v>32</v>
      </c>
      <c r="K516" s="24" t="s">
        <v>52</v>
      </c>
      <c r="L516" s="24"/>
      <c r="M516" s="30"/>
      <c r="N516" s="25"/>
      <c r="P516" s="57"/>
    </row>
    <row r="517" spans="1:16" ht="16.5" customHeight="1" x14ac:dyDescent="0.25">
      <c r="A517" s="24">
        <v>510</v>
      </c>
      <c r="B517" s="24" t="s">
        <v>5091</v>
      </c>
      <c r="C517" s="46" t="s">
        <v>3903</v>
      </c>
      <c r="D517" s="46" t="s">
        <v>253</v>
      </c>
      <c r="E517" s="24" t="s">
        <v>3520</v>
      </c>
      <c r="F517" s="24" t="s">
        <v>58</v>
      </c>
      <c r="G517" s="24"/>
      <c r="H517" s="24"/>
      <c r="I517" s="24" t="s">
        <v>37</v>
      </c>
      <c r="J517" s="24">
        <v>14</v>
      </c>
      <c r="K517" s="24" t="s">
        <v>52</v>
      </c>
      <c r="L517" s="24"/>
      <c r="M517" s="30"/>
      <c r="N517" s="25"/>
      <c r="P517" s="57"/>
    </row>
    <row r="518" spans="1:16" ht="16.5" customHeight="1" x14ac:dyDescent="0.25">
      <c r="A518" s="24">
        <v>511</v>
      </c>
      <c r="B518" s="24" t="s">
        <v>5091</v>
      </c>
      <c r="C518" s="46" t="s">
        <v>3903</v>
      </c>
      <c r="D518" s="46" t="s">
        <v>253</v>
      </c>
      <c r="E518" s="24" t="s">
        <v>3521</v>
      </c>
      <c r="F518" s="24" t="s">
        <v>60</v>
      </c>
      <c r="G518" s="24"/>
      <c r="H518" s="24"/>
      <c r="I518" s="24" t="s">
        <v>37</v>
      </c>
      <c r="J518" s="24">
        <v>32</v>
      </c>
      <c r="K518" s="24" t="s">
        <v>52</v>
      </c>
      <c r="L518" s="24"/>
      <c r="M518" s="30"/>
      <c r="N518" s="25"/>
      <c r="P518" s="57"/>
    </row>
    <row r="519" spans="1:16" ht="16.5" customHeight="1" x14ac:dyDescent="0.25">
      <c r="A519" s="24">
        <v>512</v>
      </c>
      <c r="B519" s="24" t="s">
        <v>5091</v>
      </c>
      <c r="C519" s="46" t="s">
        <v>5308</v>
      </c>
      <c r="D519" s="46" t="s">
        <v>5307</v>
      </c>
      <c r="E519" s="24" t="s">
        <v>1337</v>
      </c>
      <c r="F519" s="24" t="s">
        <v>3821</v>
      </c>
      <c r="G519" s="24"/>
      <c r="H519" s="24"/>
      <c r="I519" s="24" t="s">
        <v>37</v>
      </c>
      <c r="J519" s="24">
        <v>10</v>
      </c>
      <c r="K519" s="24" t="s">
        <v>5347</v>
      </c>
      <c r="L519" s="24"/>
      <c r="M519" s="30"/>
      <c r="N519" s="25"/>
      <c r="P519" s="57"/>
    </row>
    <row r="520" spans="1:16" ht="16.5" customHeight="1" x14ac:dyDescent="0.25">
      <c r="A520" s="24">
        <v>513</v>
      </c>
      <c r="B520" s="24" t="s">
        <v>5091</v>
      </c>
      <c r="C520" s="45" t="s">
        <v>5308</v>
      </c>
      <c r="D520" s="45" t="s">
        <v>5307</v>
      </c>
      <c r="E520" s="27" t="s">
        <v>5411</v>
      </c>
      <c r="F520" s="27" t="s">
        <v>5412</v>
      </c>
      <c r="G520" s="27"/>
      <c r="H520" s="27"/>
      <c r="I520" s="27" t="s">
        <v>110</v>
      </c>
      <c r="J520" s="28">
        <v>22</v>
      </c>
      <c r="K520" s="27" t="s">
        <v>5347</v>
      </c>
      <c r="L520" s="27"/>
      <c r="M520" s="30"/>
      <c r="N520" s="25"/>
      <c r="P520" s="57"/>
    </row>
    <row r="521" spans="1:16" ht="16.5" customHeight="1" x14ac:dyDescent="0.25">
      <c r="A521" s="24">
        <v>514</v>
      </c>
      <c r="B521" s="24" t="s">
        <v>5091</v>
      </c>
      <c r="C521" s="45" t="s">
        <v>5308</v>
      </c>
      <c r="D521" s="45" t="s">
        <v>5307</v>
      </c>
      <c r="E521" s="45" t="s">
        <v>5413</v>
      </c>
      <c r="F521" s="45" t="s">
        <v>5414</v>
      </c>
      <c r="G521" s="24"/>
      <c r="H521" s="24"/>
      <c r="I521" s="24" t="s">
        <v>110</v>
      </c>
      <c r="J521" s="24">
        <v>22</v>
      </c>
      <c r="K521" s="24" t="s">
        <v>5347</v>
      </c>
      <c r="L521" s="24"/>
      <c r="M521" s="30"/>
      <c r="N521" s="25"/>
      <c r="P521" s="57"/>
    </row>
    <row r="522" spans="1:16" ht="16.5" customHeight="1" x14ac:dyDescent="0.25">
      <c r="A522" s="24">
        <v>515</v>
      </c>
      <c r="B522" s="24" t="s">
        <v>5091</v>
      </c>
      <c r="C522" s="45" t="s">
        <v>5308</v>
      </c>
      <c r="D522" s="45" t="s">
        <v>5307</v>
      </c>
      <c r="E522" s="49" t="s">
        <v>5415</v>
      </c>
      <c r="F522" s="49" t="s">
        <v>5416</v>
      </c>
      <c r="G522" s="24"/>
      <c r="H522" s="24"/>
      <c r="I522" s="24" t="s">
        <v>110</v>
      </c>
      <c r="J522" s="24">
        <v>22</v>
      </c>
      <c r="K522" s="53" t="s">
        <v>5347</v>
      </c>
      <c r="L522" s="24"/>
      <c r="M522" s="30"/>
      <c r="N522" s="25"/>
      <c r="P522" s="57"/>
    </row>
    <row r="523" spans="1:16" ht="16.5" customHeight="1" x14ac:dyDescent="0.25">
      <c r="A523" s="24">
        <v>516</v>
      </c>
      <c r="B523" s="24" t="s">
        <v>5091</v>
      </c>
      <c r="C523" s="45" t="s">
        <v>5308</v>
      </c>
      <c r="D523" s="45" t="s">
        <v>5307</v>
      </c>
      <c r="E523" s="45" t="s">
        <v>5417</v>
      </c>
      <c r="F523" s="45" t="s">
        <v>5418</v>
      </c>
      <c r="G523" s="24"/>
      <c r="H523" s="24"/>
      <c r="I523" s="24" t="s">
        <v>110</v>
      </c>
      <c r="J523" s="24">
        <v>22</v>
      </c>
      <c r="K523" s="24" t="s">
        <v>5347</v>
      </c>
      <c r="L523" s="24"/>
      <c r="M523" s="30"/>
      <c r="N523" s="25"/>
      <c r="P523" s="57"/>
    </row>
    <row r="524" spans="1:16" ht="16.5" customHeight="1" x14ac:dyDescent="0.25">
      <c r="A524" s="24">
        <v>517</v>
      </c>
      <c r="B524" s="24" t="s">
        <v>5091</v>
      </c>
      <c r="C524" s="45" t="s">
        <v>5308</v>
      </c>
      <c r="D524" s="45" t="s">
        <v>5307</v>
      </c>
      <c r="E524" s="24" t="s">
        <v>5419</v>
      </c>
      <c r="F524" s="24" t="s">
        <v>5420</v>
      </c>
      <c r="G524" s="24"/>
      <c r="H524" s="24"/>
      <c r="I524" s="24" t="s">
        <v>110</v>
      </c>
      <c r="J524" s="24">
        <v>22</v>
      </c>
      <c r="K524" s="24" t="s">
        <v>5347</v>
      </c>
      <c r="L524" s="24"/>
      <c r="M524" s="30"/>
      <c r="N524" s="25"/>
      <c r="P524" s="57"/>
    </row>
    <row r="525" spans="1:16" ht="16.5" customHeight="1" x14ac:dyDescent="0.25">
      <c r="A525" s="24">
        <v>518</v>
      </c>
      <c r="B525" s="24" t="s">
        <v>5091</v>
      </c>
      <c r="C525" s="45" t="s">
        <v>5308</v>
      </c>
      <c r="D525" s="45" t="s">
        <v>5307</v>
      </c>
      <c r="E525" s="24" t="s">
        <v>5421</v>
      </c>
      <c r="F525" s="24" t="s">
        <v>5422</v>
      </c>
      <c r="G525" s="24"/>
      <c r="H525" s="24"/>
      <c r="I525" s="24" t="s">
        <v>37</v>
      </c>
      <c r="J525" s="24">
        <v>8</v>
      </c>
      <c r="K525" s="24" t="s">
        <v>5347</v>
      </c>
      <c r="L525" s="24"/>
      <c r="M525" s="30"/>
      <c r="N525" s="25"/>
      <c r="P525" s="57"/>
    </row>
    <row r="526" spans="1:16" ht="16.5" customHeight="1" x14ac:dyDescent="0.25">
      <c r="A526" s="24">
        <v>519</v>
      </c>
      <c r="B526" s="24" t="s">
        <v>5091</v>
      </c>
      <c r="C526" s="45" t="s">
        <v>5308</v>
      </c>
      <c r="D526" s="45" t="s">
        <v>5307</v>
      </c>
      <c r="E526" s="24"/>
      <c r="F526" s="24" t="s">
        <v>54</v>
      </c>
      <c r="G526" s="24"/>
      <c r="H526" s="24"/>
      <c r="I526" s="24" t="s">
        <v>37</v>
      </c>
      <c r="J526" s="24">
        <v>14</v>
      </c>
      <c r="K526" s="24" t="s">
        <v>5347</v>
      </c>
      <c r="L526" s="24"/>
      <c r="M526" s="30"/>
      <c r="N526" s="25"/>
      <c r="P526" s="57"/>
    </row>
    <row r="527" spans="1:16" ht="16.5" customHeight="1" x14ac:dyDescent="0.25">
      <c r="A527" s="24">
        <v>520</v>
      </c>
      <c r="B527" s="24" t="s">
        <v>5091</v>
      </c>
      <c r="C527" s="45" t="s">
        <v>5308</v>
      </c>
      <c r="D527" s="45" t="s">
        <v>5307</v>
      </c>
      <c r="E527" s="24"/>
      <c r="F527" s="24" t="s">
        <v>56</v>
      </c>
      <c r="G527" s="24"/>
      <c r="H527" s="24"/>
      <c r="I527" s="24" t="s">
        <v>37</v>
      </c>
      <c r="J527" s="24">
        <v>32</v>
      </c>
      <c r="K527" s="24" t="s">
        <v>5347</v>
      </c>
      <c r="L527" s="24"/>
      <c r="M527" s="30"/>
      <c r="N527" s="25"/>
      <c r="P527" s="57"/>
    </row>
    <row r="528" spans="1:16" ht="16.5" customHeight="1" x14ac:dyDescent="0.25">
      <c r="A528" s="24">
        <v>521</v>
      </c>
      <c r="B528" s="24" t="s">
        <v>5091</v>
      </c>
      <c r="C528" s="49" t="s">
        <v>5308</v>
      </c>
      <c r="D528" s="49" t="s">
        <v>5307</v>
      </c>
      <c r="E528" s="45"/>
      <c r="F528" s="45" t="s">
        <v>58</v>
      </c>
      <c r="G528" s="24"/>
      <c r="H528" s="24"/>
      <c r="I528" s="24" t="s">
        <v>37</v>
      </c>
      <c r="J528" s="24">
        <v>14</v>
      </c>
      <c r="K528" s="24" t="s">
        <v>5347</v>
      </c>
      <c r="L528" s="24"/>
      <c r="M528" s="30"/>
      <c r="N528" s="25"/>
      <c r="P528" s="57"/>
    </row>
    <row r="529" spans="1:16" ht="16.5" customHeight="1" x14ac:dyDescent="0.25">
      <c r="A529" s="24">
        <v>522</v>
      </c>
      <c r="B529" s="24" t="s">
        <v>5091</v>
      </c>
      <c r="C529" s="49" t="s">
        <v>5308</v>
      </c>
      <c r="D529" s="49" t="s">
        <v>5307</v>
      </c>
      <c r="E529" s="45"/>
      <c r="F529" s="45" t="s">
        <v>60</v>
      </c>
      <c r="G529" s="53"/>
      <c r="H529" s="24"/>
      <c r="I529" s="24" t="s">
        <v>37</v>
      </c>
      <c r="J529" s="24">
        <v>32</v>
      </c>
      <c r="K529" s="24" t="s">
        <v>5347</v>
      </c>
      <c r="L529" s="24"/>
      <c r="M529" s="30"/>
      <c r="N529" s="25"/>
      <c r="P529" s="57"/>
    </row>
    <row r="530" spans="1:16" ht="16.5" customHeight="1" x14ac:dyDescent="0.25">
      <c r="A530" s="24">
        <v>523</v>
      </c>
      <c r="B530" s="24" t="s">
        <v>5091</v>
      </c>
      <c r="C530" s="49" t="s">
        <v>3909</v>
      </c>
      <c r="D530" s="49" t="s">
        <v>207</v>
      </c>
      <c r="E530" s="45" t="s">
        <v>3709</v>
      </c>
      <c r="F530" s="45" t="s">
        <v>64</v>
      </c>
      <c r="G530" s="24"/>
      <c r="H530" s="24"/>
      <c r="I530" s="24" t="s">
        <v>37</v>
      </c>
      <c r="J530" s="24">
        <v>10</v>
      </c>
      <c r="K530" s="24" t="s">
        <v>52</v>
      </c>
      <c r="L530" s="24"/>
      <c r="M530" s="30"/>
      <c r="N530" s="25"/>
      <c r="P530" s="57"/>
    </row>
    <row r="531" spans="1:16" ht="16.5" customHeight="1" x14ac:dyDescent="0.25">
      <c r="A531" s="24">
        <v>524</v>
      </c>
      <c r="B531" s="24" t="s">
        <v>5091</v>
      </c>
      <c r="C531" s="49" t="s">
        <v>3909</v>
      </c>
      <c r="D531" s="49" t="s">
        <v>207</v>
      </c>
      <c r="E531" s="27" t="s">
        <v>3913</v>
      </c>
      <c r="F531" s="27" t="s">
        <v>1499</v>
      </c>
      <c r="G531" s="27"/>
      <c r="H531" s="27"/>
      <c r="I531" s="27" t="s">
        <v>37</v>
      </c>
      <c r="J531" s="28">
        <v>8</v>
      </c>
      <c r="K531" s="27" t="s">
        <v>52</v>
      </c>
      <c r="L531" s="27"/>
      <c r="M531" s="30"/>
      <c r="N531" s="25"/>
      <c r="P531" s="57"/>
    </row>
    <row r="532" spans="1:16" ht="16.5" customHeight="1" x14ac:dyDescent="0.25">
      <c r="A532" s="24">
        <v>525</v>
      </c>
      <c r="B532" s="24" t="s">
        <v>5091</v>
      </c>
      <c r="C532" s="49" t="s">
        <v>3909</v>
      </c>
      <c r="D532" s="49" t="s">
        <v>207</v>
      </c>
      <c r="E532" s="24" t="s">
        <v>3912</v>
      </c>
      <c r="F532" s="24" t="s">
        <v>1501</v>
      </c>
      <c r="G532" s="24"/>
      <c r="H532" s="24"/>
      <c r="I532" s="24" t="s">
        <v>110</v>
      </c>
      <c r="J532" s="24">
        <v>22</v>
      </c>
      <c r="K532" s="24" t="s">
        <v>52</v>
      </c>
      <c r="L532" s="24"/>
      <c r="M532" s="30"/>
      <c r="N532" s="25"/>
      <c r="P532" s="57"/>
    </row>
    <row r="533" spans="1:16" ht="16.5" customHeight="1" x14ac:dyDescent="0.25">
      <c r="A533" s="24">
        <v>526</v>
      </c>
      <c r="B533" s="24" t="s">
        <v>5091</v>
      </c>
      <c r="C533" s="49" t="s">
        <v>3909</v>
      </c>
      <c r="D533" s="49" t="s">
        <v>207</v>
      </c>
      <c r="E533" s="24" t="s">
        <v>3911</v>
      </c>
      <c r="F533" s="24" t="s">
        <v>555</v>
      </c>
      <c r="G533" s="24"/>
      <c r="H533" s="24"/>
      <c r="I533" s="24" t="s">
        <v>110</v>
      </c>
      <c r="J533" s="24">
        <v>22</v>
      </c>
      <c r="K533" s="24" t="s">
        <v>52</v>
      </c>
      <c r="L533" s="24">
        <v>0</v>
      </c>
      <c r="M533" s="30"/>
      <c r="N533" s="25"/>
      <c r="P533" s="57"/>
    </row>
    <row r="534" spans="1:16" ht="16.5" customHeight="1" x14ac:dyDescent="0.25">
      <c r="A534" s="24">
        <v>527</v>
      </c>
      <c r="B534" s="68" t="s">
        <v>5091</v>
      </c>
      <c r="C534" s="72" t="s">
        <v>3909</v>
      </c>
      <c r="D534" s="68" t="s">
        <v>207</v>
      </c>
      <c r="E534" s="68" t="s">
        <v>3914</v>
      </c>
      <c r="F534" s="68" t="s">
        <v>1503</v>
      </c>
      <c r="G534" s="68"/>
      <c r="H534" s="68"/>
      <c r="I534" s="68" t="s">
        <v>110</v>
      </c>
      <c r="J534" s="73">
        <v>22</v>
      </c>
      <c r="K534" s="68" t="s">
        <v>52</v>
      </c>
      <c r="L534" s="68">
        <v>0</v>
      </c>
      <c r="M534" s="30"/>
      <c r="N534" s="25"/>
      <c r="P534" s="57"/>
    </row>
    <row r="535" spans="1:16" ht="16.5" customHeight="1" x14ac:dyDescent="0.25">
      <c r="A535" s="24">
        <v>528</v>
      </c>
      <c r="B535" s="68" t="s">
        <v>5091</v>
      </c>
      <c r="C535" s="72" t="s">
        <v>3909</v>
      </c>
      <c r="D535" s="68" t="s">
        <v>207</v>
      </c>
      <c r="E535" s="68" t="s">
        <v>3915</v>
      </c>
      <c r="F535" s="68" t="s">
        <v>657</v>
      </c>
      <c r="G535" s="68"/>
      <c r="H535" s="68"/>
      <c r="I535" s="68" t="s">
        <v>37</v>
      </c>
      <c r="J535" s="73">
        <v>8</v>
      </c>
      <c r="K535" s="68" t="s">
        <v>52</v>
      </c>
      <c r="L535" s="68"/>
      <c r="M535" s="30"/>
      <c r="N535" s="25"/>
      <c r="P535" s="57"/>
    </row>
    <row r="536" spans="1:16" x14ac:dyDescent="0.25">
      <c r="A536" s="24">
        <v>529</v>
      </c>
      <c r="B536" s="68" t="s">
        <v>5091</v>
      </c>
      <c r="C536" s="72" t="s">
        <v>3909</v>
      </c>
      <c r="D536" s="68" t="s">
        <v>207</v>
      </c>
      <c r="E536" s="68" t="s">
        <v>3910</v>
      </c>
      <c r="F536" s="68" t="s">
        <v>1506</v>
      </c>
      <c r="G536" s="68"/>
      <c r="H536" s="68"/>
      <c r="I536" s="68" t="s">
        <v>37</v>
      </c>
      <c r="J536" s="73">
        <v>3</v>
      </c>
      <c r="K536" s="68" t="s">
        <v>52</v>
      </c>
      <c r="L536" s="68"/>
    </row>
    <row r="537" spans="1:16" x14ac:dyDescent="0.25">
      <c r="A537" s="24">
        <v>530</v>
      </c>
      <c r="B537" s="68" t="s">
        <v>5091</v>
      </c>
      <c r="C537" s="72" t="s">
        <v>3909</v>
      </c>
      <c r="D537" s="68" t="s">
        <v>207</v>
      </c>
      <c r="E537" s="68" t="s">
        <v>3518</v>
      </c>
      <c r="F537" s="68" t="s">
        <v>54</v>
      </c>
      <c r="G537" s="68"/>
      <c r="H537" s="68"/>
      <c r="I537" s="68" t="s">
        <v>37</v>
      </c>
      <c r="J537" s="73">
        <v>14</v>
      </c>
      <c r="K537" s="68" t="s">
        <v>52</v>
      </c>
      <c r="L537" s="68"/>
    </row>
    <row r="538" spans="1:16" x14ac:dyDescent="0.25">
      <c r="A538" s="24">
        <v>531</v>
      </c>
      <c r="B538" s="68" t="s">
        <v>5091</v>
      </c>
      <c r="C538" s="72" t="s">
        <v>3909</v>
      </c>
      <c r="D538" s="68" t="s">
        <v>207</v>
      </c>
      <c r="E538" s="68" t="s">
        <v>3519</v>
      </c>
      <c r="F538" s="68" t="s">
        <v>56</v>
      </c>
      <c r="G538" s="68"/>
      <c r="H538" s="68"/>
      <c r="I538" s="68" t="s">
        <v>37</v>
      </c>
      <c r="J538" s="73">
        <v>32</v>
      </c>
      <c r="K538" s="68" t="s">
        <v>52</v>
      </c>
      <c r="L538" s="68"/>
    </row>
    <row r="539" spans="1:16" x14ac:dyDescent="0.25">
      <c r="A539" s="24">
        <v>532</v>
      </c>
      <c r="B539" s="68" t="s">
        <v>5091</v>
      </c>
      <c r="C539" s="72" t="s">
        <v>3909</v>
      </c>
      <c r="D539" s="68" t="s">
        <v>207</v>
      </c>
      <c r="E539" s="68" t="s">
        <v>3520</v>
      </c>
      <c r="F539" s="68" t="s">
        <v>58</v>
      </c>
      <c r="G539" s="68"/>
      <c r="H539" s="68"/>
      <c r="I539" s="68" t="s">
        <v>37</v>
      </c>
      <c r="J539" s="73">
        <v>14</v>
      </c>
      <c r="K539" s="68" t="s">
        <v>52</v>
      </c>
      <c r="L539" s="68"/>
    </row>
    <row r="540" spans="1:16" x14ac:dyDescent="0.25">
      <c r="A540" s="24">
        <v>533</v>
      </c>
      <c r="B540" s="68" t="s">
        <v>5091</v>
      </c>
      <c r="C540" s="72" t="s">
        <v>3909</v>
      </c>
      <c r="D540" s="68" t="s">
        <v>207</v>
      </c>
      <c r="E540" s="68" t="s">
        <v>3521</v>
      </c>
      <c r="F540" s="68" t="s">
        <v>60</v>
      </c>
      <c r="G540" s="68"/>
      <c r="H540" s="68"/>
      <c r="I540" s="68" t="s">
        <v>37</v>
      </c>
      <c r="J540" s="73">
        <v>32</v>
      </c>
      <c r="K540" s="68" t="s">
        <v>52</v>
      </c>
      <c r="L540" s="68"/>
    </row>
    <row r="541" spans="1:16" x14ac:dyDescent="0.25">
      <c r="A541" s="24">
        <v>534</v>
      </c>
      <c r="B541" s="68" t="s">
        <v>5091</v>
      </c>
      <c r="C541" s="72" t="s">
        <v>3916</v>
      </c>
      <c r="D541" s="68" t="s">
        <v>259</v>
      </c>
      <c r="E541" s="68" t="s">
        <v>3709</v>
      </c>
      <c r="F541" s="68" t="s">
        <v>64</v>
      </c>
      <c r="G541" s="68"/>
      <c r="H541" s="68"/>
      <c r="I541" s="68" t="s">
        <v>37</v>
      </c>
      <c r="J541" s="73">
        <v>10</v>
      </c>
      <c r="K541" s="68" t="s">
        <v>52</v>
      </c>
      <c r="L541" s="68"/>
    </row>
    <row r="542" spans="1:16" x14ac:dyDescent="0.25">
      <c r="A542" s="24">
        <v>535</v>
      </c>
      <c r="B542" s="27" t="s">
        <v>5091</v>
      </c>
      <c r="C542" s="27" t="s">
        <v>3916</v>
      </c>
      <c r="D542" s="27" t="s">
        <v>259</v>
      </c>
      <c r="E542" s="27" t="s">
        <v>3917</v>
      </c>
      <c r="F542" s="27" t="s">
        <v>1508</v>
      </c>
      <c r="G542" s="27"/>
      <c r="H542" s="27"/>
      <c r="I542" s="27" t="s">
        <v>37</v>
      </c>
      <c r="J542" s="28">
        <v>3</v>
      </c>
      <c r="K542" s="27" t="s">
        <v>52</v>
      </c>
      <c r="L542" s="27"/>
    </row>
    <row r="543" spans="1:16" x14ac:dyDescent="0.25">
      <c r="A543" s="24">
        <v>536</v>
      </c>
      <c r="B543" s="27" t="s">
        <v>5091</v>
      </c>
      <c r="C543" s="27" t="s">
        <v>3916</v>
      </c>
      <c r="D543" s="27" t="s">
        <v>259</v>
      </c>
      <c r="E543" s="27" t="s">
        <v>3919</v>
      </c>
      <c r="F543" s="27" t="s">
        <v>1510</v>
      </c>
      <c r="G543" s="27"/>
      <c r="H543" s="27"/>
      <c r="I543" s="27" t="s">
        <v>37</v>
      </c>
      <c r="J543" s="28">
        <v>3</v>
      </c>
      <c r="K543" s="27" t="s">
        <v>52</v>
      </c>
      <c r="L543" s="27"/>
    </row>
    <row r="544" spans="1:16" x14ac:dyDescent="0.25">
      <c r="A544" s="24">
        <v>537</v>
      </c>
      <c r="B544" s="27" t="s">
        <v>5091</v>
      </c>
      <c r="C544" s="27" t="s">
        <v>3916</v>
      </c>
      <c r="D544" s="27" t="s">
        <v>259</v>
      </c>
      <c r="E544" s="27" t="s">
        <v>3918</v>
      </c>
      <c r="F544" s="27" t="s">
        <v>1512</v>
      </c>
      <c r="G544" s="27"/>
      <c r="H544" s="27"/>
      <c r="I544" s="27" t="s">
        <v>37</v>
      </c>
      <c r="J544" s="28">
        <v>300</v>
      </c>
      <c r="K544" s="27" t="s">
        <v>5347</v>
      </c>
      <c r="L544" s="27"/>
    </row>
    <row r="545" spans="1:12" x14ac:dyDescent="0.25">
      <c r="A545" s="24">
        <v>538</v>
      </c>
      <c r="B545" s="27" t="s">
        <v>5091</v>
      </c>
      <c r="C545" s="27" t="s">
        <v>3916</v>
      </c>
      <c r="D545" s="27" t="s">
        <v>259</v>
      </c>
      <c r="E545" s="27" t="s">
        <v>3516</v>
      </c>
      <c r="F545" s="27" t="s">
        <v>51</v>
      </c>
      <c r="G545" s="27"/>
      <c r="H545" s="27"/>
      <c r="I545" s="27" t="s">
        <v>37</v>
      </c>
      <c r="J545" s="28">
        <v>1</v>
      </c>
      <c r="K545" s="27" t="s">
        <v>52</v>
      </c>
      <c r="L545" s="27" t="s">
        <v>1276</v>
      </c>
    </row>
    <row r="546" spans="1:12" x14ac:dyDescent="0.25">
      <c r="A546" s="24">
        <v>539</v>
      </c>
      <c r="B546" s="27" t="s">
        <v>5091</v>
      </c>
      <c r="C546" s="27" t="s">
        <v>3916</v>
      </c>
      <c r="D546" s="27" t="s">
        <v>259</v>
      </c>
      <c r="E546" s="27" t="s">
        <v>3517</v>
      </c>
      <c r="F546" s="27" t="s">
        <v>62</v>
      </c>
      <c r="G546" s="27"/>
      <c r="H546" s="27"/>
      <c r="I546" s="27" t="s">
        <v>37</v>
      </c>
      <c r="J546" s="28">
        <v>2000</v>
      </c>
      <c r="K546" s="27" t="s">
        <v>5347</v>
      </c>
      <c r="L546" s="27"/>
    </row>
    <row r="547" spans="1:12" x14ac:dyDescent="0.25">
      <c r="A547" s="24">
        <v>540</v>
      </c>
      <c r="B547" s="27" t="s">
        <v>5091</v>
      </c>
      <c r="C547" s="27" t="s">
        <v>3916</v>
      </c>
      <c r="D547" s="27" t="s">
        <v>259</v>
      </c>
      <c r="E547" s="27" t="s">
        <v>3518</v>
      </c>
      <c r="F547" s="27" t="s">
        <v>54</v>
      </c>
      <c r="G547" s="27"/>
      <c r="H547" s="27"/>
      <c r="I547" s="27" t="s">
        <v>37</v>
      </c>
      <c r="J547" s="28">
        <v>14</v>
      </c>
      <c r="K547" s="27" t="s">
        <v>52</v>
      </c>
      <c r="L547" s="27"/>
    </row>
    <row r="548" spans="1:12" x14ac:dyDescent="0.25">
      <c r="A548" s="24">
        <v>541</v>
      </c>
      <c r="B548" s="27" t="s">
        <v>5091</v>
      </c>
      <c r="C548" s="27" t="s">
        <v>3916</v>
      </c>
      <c r="D548" s="27" t="s">
        <v>259</v>
      </c>
      <c r="E548" s="27" t="s">
        <v>3519</v>
      </c>
      <c r="F548" s="27" t="s">
        <v>56</v>
      </c>
      <c r="G548" s="27"/>
      <c r="H548" s="27"/>
      <c r="I548" s="27" t="s">
        <v>37</v>
      </c>
      <c r="J548" s="28">
        <v>32</v>
      </c>
      <c r="K548" s="27" t="s">
        <v>52</v>
      </c>
      <c r="L548" s="27"/>
    </row>
    <row r="549" spans="1:12" x14ac:dyDescent="0.25">
      <c r="A549" s="24">
        <v>542</v>
      </c>
      <c r="B549" s="27" t="s">
        <v>5091</v>
      </c>
      <c r="C549" s="27" t="s">
        <v>3916</v>
      </c>
      <c r="D549" s="27" t="s">
        <v>259</v>
      </c>
      <c r="E549" s="27" t="s">
        <v>3520</v>
      </c>
      <c r="F549" s="27" t="s">
        <v>58</v>
      </c>
      <c r="G549" s="27"/>
      <c r="H549" s="27"/>
      <c r="I549" s="27" t="s">
        <v>37</v>
      </c>
      <c r="J549" s="28">
        <v>14</v>
      </c>
      <c r="K549" s="27" t="s">
        <v>52</v>
      </c>
      <c r="L549" s="27"/>
    </row>
    <row r="550" spans="1:12" x14ac:dyDescent="0.25">
      <c r="A550" s="24">
        <v>543</v>
      </c>
      <c r="B550" s="27" t="s">
        <v>5091</v>
      </c>
      <c r="C550" s="27" t="s">
        <v>3916</v>
      </c>
      <c r="D550" s="27" t="s">
        <v>259</v>
      </c>
      <c r="E550" s="27" t="s">
        <v>3521</v>
      </c>
      <c r="F550" s="27" t="s">
        <v>60</v>
      </c>
      <c r="G550" s="27"/>
      <c r="H550" s="27"/>
      <c r="I550" s="27" t="s">
        <v>37</v>
      </c>
      <c r="J550" s="28">
        <v>32</v>
      </c>
      <c r="K550" s="27" t="s">
        <v>52</v>
      </c>
      <c r="L550" s="27"/>
    </row>
    <row r="551" spans="1:12" x14ac:dyDescent="0.25">
      <c r="A551" s="24">
        <v>544</v>
      </c>
      <c r="B551" s="27" t="s">
        <v>5091</v>
      </c>
      <c r="C551" s="27" t="s">
        <v>3920</v>
      </c>
      <c r="D551" s="27" t="s">
        <v>261</v>
      </c>
      <c r="E551" s="27" t="s">
        <v>3709</v>
      </c>
      <c r="F551" s="27" t="s">
        <v>64</v>
      </c>
      <c r="G551" s="27"/>
      <c r="H551" s="27"/>
      <c r="I551" s="27" t="s">
        <v>37</v>
      </c>
      <c r="J551" s="28">
        <v>10</v>
      </c>
      <c r="K551" s="27" t="s">
        <v>52</v>
      </c>
      <c r="L551" s="27"/>
    </row>
    <row r="552" spans="1:12" x14ac:dyDescent="0.25">
      <c r="A552" s="24">
        <v>545</v>
      </c>
      <c r="B552" s="27" t="s">
        <v>5091</v>
      </c>
      <c r="C552" s="27" t="s">
        <v>3920</v>
      </c>
      <c r="D552" s="27" t="s">
        <v>261</v>
      </c>
      <c r="E552" s="27" t="s">
        <v>3679</v>
      </c>
      <c r="F552" s="27" t="s">
        <v>1475</v>
      </c>
      <c r="G552" s="27"/>
      <c r="H552" s="27"/>
      <c r="I552" s="27" t="s">
        <v>37</v>
      </c>
      <c r="J552" s="28">
        <v>20</v>
      </c>
      <c r="K552" s="27" t="s">
        <v>52</v>
      </c>
      <c r="L552" s="27"/>
    </row>
    <row r="553" spans="1:12" x14ac:dyDescent="0.25">
      <c r="A553" s="24">
        <v>546</v>
      </c>
      <c r="B553" s="27" t="s">
        <v>5091</v>
      </c>
      <c r="C553" s="27" t="s">
        <v>3920</v>
      </c>
      <c r="D553" s="27" t="s">
        <v>261</v>
      </c>
      <c r="E553" s="27" t="s">
        <v>3924</v>
      </c>
      <c r="F553" s="27" t="s">
        <v>1477</v>
      </c>
      <c r="G553" s="27"/>
      <c r="H553" s="27"/>
      <c r="I553" s="27" t="s">
        <v>37</v>
      </c>
      <c r="J553" s="28">
        <v>300</v>
      </c>
      <c r="K553" s="27" t="s">
        <v>5347</v>
      </c>
      <c r="L553" s="27"/>
    </row>
    <row r="554" spans="1:12" x14ac:dyDescent="0.25">
      <c r="A554" s="24">
        <v>547</v>
      </c>
      <c r="B554" s="27" t="s">
        <v>5091</v>
      </c>
      <c r="C554" s="27" t="s">
        <v>3920</v>
      </c>
      <c r="D554" s="27" t="s">
        <v>261</v>
      </c>
      <c r="E554" s="27" t="s">
        <v>3925</v>
      </c>
      <c r="F554" s="27" t="s">
        <v>1479</v>
      </c>
      <c r="G554" s="27"/>
      <c r="H554" s="27"/>
      <c r="I554" s="27" t="s">
        <v>37</v>
      </c>
      <c r="J554" s="28">
        <v>20</v>
      </c>
      <c r="K554" s="27" t="s">
        <v>5347</v>
      </c>
      <c r="L554" s="27"/>
    </row>
    <row r="555" spans="1:12" x14ac:dyDescent="0.25">
      <c r="A555" s="24">
        <v>548</v>
      </c>
      <c r="B555" s="27" t="s">
        <v>5091</v>
      </c>
      <c r="C555" s="27" t="s">
        <v>3920</v>
      </c>
      <c r="D555" s="27" t="s">
        <v>261</v>
      </c>
      <c r="E555" s="27" t="s">
        <v>3680</v>
      </c>
      <c r="F555" s="27" t="s">
        <v>446</v>
      </c>
      <c r="G555" s="27"/>
      <c r="H555" s="27"/>
      <c r="I555" s="27" t="s">
        <v>37</v>
      </c>
      <c r="J555" s="28">
        <v>50</v>
      </c>
      <c r="K555" s="27" t="s">
        <v>5347</v>
      </c>
      <c r="L555" s="27"/>
    </row>
    <row r="556" spans="1:12" x14ac:dyDescent="0.25">
      <c r="A556" s="24">
        <v>549</v>
      </c>
      <c r="B556" s="27" t="s">
        <v>5091</v>
      </c>
      <c r="C556" s="27" t="s">
        <v>3920</v>
      </c>
      <c r="D556" s="27" t="s">
        <v>261</v>
      </c>
      <c r="E556" s="27" t="s">
        <v>3860</v>
      </c>
      <c r="F556" s="27" t="s">
        <v>1373</v>
      </c>
      <c r="G556" s="27"/>
      <c r="H556" s="27"/>
      <c r="I556" s="27" t="s">
        <v>37</v>
      </c>
      <c r="J556" s="28">
        <v>20</v>
      </c>
      <c r="K556" s="27" t="s">
        <v>5347</v>
      </c>
      <c r="L556" s="27"/>
    </row>
    <row r="557" spans="1:12" x14ac:dyDescent="0.25">
      <c r="A557" s="24">
        <v>550</v>
      </c>
      <c r="B557" s="27" t="s">
        <v>5091</v>
      </c>
      <c r="C557" s="27" t="s">
        <v>3920</v>
      </c>
      <c r="D557" s="27" t="s">
        <v>261</v>
      </c>
      <c r="E557" s="27" t="s">
        <v>3872</v>
      </c>
      <c r="F557" s="27" t="s">
        <v>1376</v>
      </c>
      <c r="G557" s="27"/>
      <c r="H557" s="27"/>
      <c r="I557" s="27" t="s">
        <v>37</v>
      </c>
      <c r="J557" s="28">
        <v>6</v>
      </c>
      <c r="K557" s="27" t="s">
        <v>5347</v>
      </c>
      <c r="L557" s="27"/>
    </row>
    <row r="558" spans="1:12" x14ac:dyDescent="0.25">
      <c r="A558" s="24">
        <v>551</v>
      </c>
      <c r="B558" s="27" t="s">
        <v>5091</v>
      </c>
      <c r="C558" s="27" t="s">
        <v>3920</v>
      </c>
      <c r="D558" s="27" t="s">
        <v>261</v>
      </c>
      <c r="E558" s="27" t="s">
        <v>3877</v>
      </c>
      <c r="F558" s="27" t="s">
        <v>1378</v>
      </c>
      <c r="G558" s="27"/>
      <c r="H558" s="27"/>
      <c r="I558" s="27" t="s">
        <v>37</v>
      </c>
      <c r="J558" s="28">
        <v>300</v>
      </c>
      <c r="K558" s="27" t="s">
        <v>5347</v>
      </c>
      <c r="L558" s="29"/>
    </row>
    <row r="559" spans="1:12" x14ac:dyDescent="0.25">
      <c r="A559" s="24">
        <v>552</v>
      </c>
      <c r="B559" s="27" t="s">
        <v>5091</v>
      </c>
      <c r="C559" s="27" t="s">
        <v>3920</v>
      </c>
      <c r="D559" s="27" t="s">
        <v>261</v>
      </c>
      <c r="E559" s="27" t="s">
        <v>3867</v>
      </c>
      <c r="F559" s="27" t="s">
        <v>1380</v>
      </c>
      <c r="G559" s="27"/>
      <c r="H559" s="27"/>
      <c r="I559" s="27" t="s">
        <v>37</v>
      </c>
      <c r="J559" s="28">
        <v>300</v>
      </c>
      <c r="K559" s="27" t="s">
        <v>5347</v>
      </c>
      <c r="L559" s="27"/>
    </row>
    <row r="560" spans="1:12" x14ac:dyDescent="0.25">
      <c r="A560" s="24">
        <v>553</v>
      </c>
      <c r="B560" s="27" t="s">
        <v>5091</v>
      </c>
      <c r="C560" s="27" t="s">
        <v>3920</v>
      </c>
      <c r="D560" s="27" t="s">
        <v>261</v>
      </c>
      <c r="E560" s="27" t="s">
        <v>3926</v>
      </c>
      <c r="F560" s="27" t="s">
        <v>1481</v>
      </c>
      <c r="G560" s="27"/>
      <c r="H560" s="27"/>
      <c r="I560" s="27" t="s">
        <v>37</v>
      </c>
      <c r="J560" s="28">
        <v>8</v>
      </c>
      <c r="K560" s="27" t="s">
        <v>52</v>
      </c>
      <c r="L560" s="27"/>
    </row>
    <row r="561" spans="1:12" x14ac:dyDescent="0.25">
      <c r="A561" s="24">
        <v>554</v>
      </c>
      <c r="B561" s="27" t="s">
        <v>5091</v>
      </c>
      <c r="C561" s="27" t="s">
        <v>3920</v>
      </c>
      <c r="D561" s="27" t="s">
        <v>261</v>
      </c>
      <c r="E561" s="27" t="s">
        <v>3927</v>
      </c>
      <c r="F561" s="27" t="s">
        <v>1483</v>
      </c>
      <c r="G561" s="27"/>
      <c r="H561" s="27"/>
      <c r="I561" s="27" t="s">
        <v>37</v>
      </c>
      <c r="J561" s="28">
        <v>8</v>
      </c>
      <c r="K561" s="27" t="s">
        <v>5347</v>
      </c>
      <c r="L561" s="27"/>
    </row>
    <row r="562" spans="1:12" ht="69.599999999999994" x14ac:dyDescent="0.25">
      <c r="A562" s="24">
        <v>555</v>
      </c>
      <c r="B562" s="27" t="s">
        <v>5091</v>
      </c>
      <c r="C562" s="27" t="s">
        <v>3920</v>
      </c>
      <c r="D562" s="27" t="s">
        <v>261</v>
      </c>
      <c r="E562" s="75" t="s">
        <v>5092</v>
      </c>
      <c r="F562" s="27" t="s">
        <v>1485</v>
      </c>
      <c r="G562" s="27"/>
      <c r="H562" s="27"/>
      <c r="I562" s="27" t="s">
        <v>37</v>
      </c>
      <c r="J562" s="28">
        <v>3</v>
      </c>
      <c r="K562" s="27" t="s">
        <v>52</v>
      </c>
      <c r="L562" s="27"/>
    </row>
    <row r="563" spans="1:12" ht="69.599999999999994" x14ac:dyDescent="0.25">
      <c r="A563" s="24">
        <v>556</v>
      </c>
      <c r="B563" s="27" t="s">
        <v>5091</v>
      </c>
      <c r="C563" s="27" t="s">
        <v>3920</v>
      </c>
      <c r="D563" s="27" t="s">
        <v>261</v>
      </c>
      <c r="E563" s="75" t="s">
        <v>5093</v>
      </c>
      <c r="F563" s="27" t="s">
        <v>1487</v>
      </c>
      <c r="G563" s="27"/>
      <c r="H563" s="27"/>
      <c r="I563" s="27" t="s">
        <v>37</v>
      </c>
      <c r="J563" s="28">
        <v>3</v>
      </c>
      <c r="K563" s="27" t="s">
        <v>52</v>
      </c>
      <c r="L563" s="27"/>
    </row>
    <row r="564" spans="1:12" x14ac:dyDescent="0.25">
      <c r="A564" s="24">
        <v>557</v>
      </c>
      <c r="B564" s="27" t="s">
        <v>5091</v>
      </c>
      <c r="C564" s="27" t="s">
        <v>3920</v>
      </c>
      <c r="D564" s="27" t="s">
        <v>261</v>
      </c>
      <c r="E564" s="27" t="s">
        <v>3749</v>
      </c>
      <c r="F564" s="27" t="s">
        <v>1489</v>
      </c>
      <c r="G564" s="27"/>
      <c r="H564" s="27"/>
      <c r="I564" s="27" t="s">
        <v>37</v>
      </c>
      <c r="J564" s="28">
        <v>6</v>
      </c>
      <c r="K564" s="27" t="s">
        <v>5347</v>
      </c>
      <c r="L564" s="27"/>
    </row>
    <row r="565" spans="1:12" x14ac:dyDescent="0.25">
      <c r="A565" s="24">
        <v>558</v>
      </c>
      <c r="B565" s="27" t="s">
        <v>5091</v>
      </c>
      <c r="C565" s="27" t="s">
        <v>3920</v>
      </c>
      <c r="D565" s="27" t="s">
        <v>261</v>
      </c>
      <c r="E565" s="27" t="s">
        <v>3751</v>
      </c>
      <c r="F565" s="27" t="s">
        <v>1491</v>
      </c>
      <c r="G565" s="27"/>
      <c r="H565" s="27"/>
      <c r="I565" s="27" t="s">
        <v>37</v>
      </c>
      <c r="J565" s="28">
        <v>6</v>
      </c>
      <c r="K565" s="27" t="s">
        <v>5347</v>
      </c>
      <c r="L565" s="27"/>
    </row>
    <row r="566" spans="1:12" ht="52.2" x14ac:dyDescent="0.25">
      <c r="A566" s="24">
        <v>559</v>
      </c>
      <c r="B566" s="27" t="s">
        <v>5091</v>
      </c>
      <c r="C566" s="27" t="s">
        <v>3920</v>
      </c>
      <c r="D566" s="27" t="s">
        <v>261</v>
      </c>
      <c r="E566" s="75" t="s">
        <v>5094</v>
      </c>
      <c r="F566" s="27" t="s">
        <v>1493</v>
      </c>
      <c r="G566" s="27"/>
      <c r="H566" s="27"/>
      <c r="I566" s="27" t="s">
        <v>37</v>
      </c>
      <c r="J566" s="28">
        <v>1</v>
      </c>
      <c r="K566" s="27" t="s">
        <v>52</v>
      </c>
      <c r="L566" s="27"/>
    </row>
    <row r="567" spans="1:12" x14ac:dyDescent="0.25">
      <c r="A567" s="24">
        <v>560</v>
      </c>
      <c r="B567" s="27" t="s">
        <v>5091</v>
      </c>
      <c r="C567" s="27" t="s">
        <v>3920</v>
      </c>
      <c r="D567" s="27" t="s">
        <v>261</v>
      </c>
      <c r="E567" s="27" t="s">
        <v>3923</v>
      </c>
      <c r="F567" s="27" t="s">
        <v>1495</v>
      </c>
      <c r="G567" s="27"/>
      <c r="H567" s="27"/>
      <c r="I567" s="27" t="s">
        <v>37</v>
      </c>
      <c r="J567" s="28">
        <v>1</v>
      </c>
      <c r="K567" s="27" t="s">
        <v>52</v>
      </c>
      <c r="L567" s="27" t="s">
        <v>1496</v>
      </c>
    </row>
    <row r="568" spans="1:12" x14ac:dyDescent="0.25">
      <c r="A568" s="24">
        <v>561</v>
      </c>
      <c r="B568" s="27" t="s">
        <v>5091</v>
      </c>
      <c r="C568" s="27" t="s">
        <v>3920</v>
      </c>
      <c r="D568" s="27" t="s">
        <v>261</v>
      </c>
      <c r="E568" s="27" t="s">
        <v>3561</v>
      </c>
      <c r="F568" s="27" t="s">
        <v>109</v>
      </c>
      <c r="G568" s="27"/>
      <c r="H568" s="27"/>
      <c r="I568" s="27" t="s">
        <v>37</v>
      </c>
      <c r="J568" s="28">
        <v>32</v>
      </c>
      <c r="K568" s="27" t="s">
        <v>5347</v>
      </c>
      <c r="L568" s="27"/>
    </row>
    <row r="569" spans="1:12" x14ac:dyDescent="0.25">
      <c r="A569" s="24">
        <v>562</v>
      </c>
      <c r="B569" s="27" t="s">
        <v>5091</v>
      </c>
      <c r="C569" s="27" t="s">
        <v>3920</v>
      </c>
      <c r="D569" s="27" t="s">
        <v>261</v>
      </c>
      <c r="E569" s="27" t="s">
        <v>3518</v>
      </c>
      <c r="F569" s="27" t="s">
        <v>54</v>
      </c>
      <c r="G569" s="27"/>
      <c r="H569" s="27"/>
      <c r="I569" s="27" t="s">
        <v>37</v>
      </c>
      <c r="J569" s="28">
        <v>14</v>
      </c>
      <c r="K569" s="27" t="s">
        <v>52</v>
      </c>
      <c r="L569" s="27"/>
    </row>
    <row r="570" spans="1:12" x14ac:dyDescent="0.25">
      <c r="A570" s="24">
        <v>563</v>
      </c>
      <c r="B570" s="27" t="s">
        <v>5091</v>
      </c>
      <c r="C570" s="27" t="s">
        <v>3920</v>
      </c>
      <c r="D570" s="27" t="s">
        <v>261</v>
      </c>
      <c r="E570" s="27" t="s">
        <v>3519</v>
      </c>
      <c r="F570" s="27" t="s">
        <v>56</v>
      </c>
      <c r="G570" s="27"/>
      <c r="H570" s="27"/>
      <c r="I570" s="27" t="s">
        <v>37</v>
      </c>
      <c r="J570" s="28">
        <v>32</v>
      </c>
      <c r="K570" s="27" t="s">
        <v>52</v>
      </c>
      <c r="L570" s="27"/>
    </row>
    <row r="571" spans="1:12" x14ac:dyDescent="0.25">
      <c r="A571" s="24">
        <v>564</v>
      </c>
      <c r="B571" s="27" t="s">
        <v>5091</v>
      </c>
      <c r="C571" s="27" t="s">
        <v>3920</v>
      </c>
      <c r="D571" s="27" t="s">
        <v>261</v>
      </c>
      <c r="E571" s="27" t="s">
        <v>3520</v>
      </c>
      <c r="F571" s="27" t="s">
        <v>58</v>
      </c>
      <c r="G571" s="27"/>
      <c r="H571" s="27"/>
      <c r="I571" s="27" t="s">
        <v>37</v>
      </c>
      <c r="J571" s="28">
        <v>14</v>
      </c>
      <c r="K571" s="27" t="s">
        <v>52</v>
      </c>
      <c r="L571" s="27"/>
    </row>
    <row r="572" spans="1:12" x14ac:dyDescent="0.25">
      <c r="A572" s="24">
        <v>565</v>
      </c>
      <c r="B572" s="27" t="s">
        <v>5091</v>
      </c>
      <c r="C572" s="27" t="s">
        <v>3920</v>
      </c>
      <c r="D572" s="27" t="s">
        <v>261</v>
      </c>
      <c r="E572" s="75" t="s">
        <v>3521</v>
      </c>
      <c r="F572" s="27" t="s">
        <v>60</v>
      </c>
      <c r="G572" s="27"/>
      <c r="H572" s="27"/>
      <c r="I572" s="27" t="s">
        <v>37</v>
      </c>
      <c r="J572" s="28">
        <v>32</v>
      </c>
      <c r="K572" s="27" t="s">
        <v>52</v>
      </c>
      <c r="L572" s="27"/>
    </row>
    <row r="573" spans="1:12" x14ac:dyDescent="0.25">
      <c r="A573" s="24">
        <v>566</v>
      </c>
      <c r="B573" s="27" t="s">
        <v>5091</v>
      </c>
      <c r="C573" s="27" t="s">
        <v>3920</v>
      </c>
      <c r="D573" s="27" t="s">
        <v>261</v>
      </c>
      <c r="E573" s="75" t="s">
        <v>3921</v>
      </c>
      <c r="F573" s="27" t="s">
        <v>3922</v>
      </c>
      <c r="G573" s="27"/>
      <c r="H573" s="27"/>
      <c r="I573" s="27" t="s">
        <v>37</v>
      </c>
      <c r="J573" s="28">
        <v>200</v>
      </c>
      <c r="K573" s="27" t="s">
        <v>5347</v>
      </c>
      <c r="L573" s="29"/>
    </row>
    <row r="574" spans="1:12" x14ac:dyDescent="0.25">
      <c r="A574" s="24">
        <v>567</v>
      </c>
      <c r="B574" s="27" t="s">
        <v>5091</v>
      </c>
      <c r="C574" s="27" t="s">
        <v>3928</v>
      </c>
      <c r="D574" s="27" t="s">
        <v>1185</v>
      </c>
      <c r="E574" s="27" t="s">
        <v>3709</v>
      </c>
      <c r="F574" s="27" t="s">
        <v>64</v>
      </c>
      <c r="G574" s="27"/>
      <c r="H574" s="27"/>
      <c r="I574" s="27" t="s">
        <v>37</v>
      </c>
      <c r="J574" s="28">
        <v>10</v>
      </c>
      <c r="K574" s="27" t="s">
        <v>52</v>
      </c>
      <c r="L574" s="27"/>
    </row>
    <row r="575" spans="1:12" x14ac:dyDescent="0.25">
      <c r="A575" s="24">
        <v>568</v>
      </c>
      <c r="B575" s="27" t="s">
        <v>5091</v>
      </c>
      <c r="C575" s="27" t="s">
        <v>3928</v>
      </c>
      <c r="D575" s="27" t="s">
        <v>1185</v>
      </c>
      <c r="E575" s="27" t="s">
        <v>3943</v>
      </c>
      <c r="F575" s="27" t="s">
        <v>1427</v>
      </c>
      <c r="G575" s="27"/>
      <c r="H575" s="27"/>
      <c r="I575" s="27" t="s">
        <v>37</v>
      </c>
      <c r="J575" s="28">
        <v>100</v>
      </c>
      <c r="K575" s="27" t="s">
        <v>5347</v>
      </c>
      <c r="L575" s="27"/>
    </row>
    <row r="576" spans="1:12" x14ac:dyDescent="0.25">
      <c r="A576" s="24">
        <v>569</v>
      </c>
      <c r="B576" s="27" t="s">
        <v>5091</v>
      </c>
      <c r="C576" s="27" t="s">
        <v>3928</v>
      </c>
      <c r="D576" s="27" t="s">
        <v>1185</v>
      </c>
      <c r="E576" s="75" t="s">
        <v>3947</v>
      </c>
      <c r="F576" s="27" t="s">
        <v>1429</v>
      </c>
      <c r="G576" s="27"/>
      <c r="H576" s="27"/>
      <c r="I576" s="27" t="s">
        <v>37</v>
      </c>
      <c r="J576" s="28">
        <v>100</v>
      </c>
      <c r="K576" s="27" t="s">
        <v>5347</v>
      </c>
      <c r="L576" s="27"/>
    </row>
    <row r="577" spans="1:12" x14ac:dyDescent="0.25">
      <c r="A577" s="24">
        <v>570</v>
      </c>
      <c r="B577" s="27" t="s">
        <v>5091</v>
      </c>
      <c r="C577" s="27" t="s">
        <v>3928</v>
      </c>
      <c r="D577" s="27" t="s">
        <v>1185</v>
      </c>
      <c r="E577" s="27" t="s">
        <v>3948</v>
      </c>
      <c r="F577" s="27" t="s">
        <v>1431</v>
      </c>
      <c r="G577" s="27"/>
      <c r="H577" s="27"/>
      <c r="I577" s="27" t="s">
        <v>37</v>
      </c>
      <c r="J577" s="28">
        <v>100</v>
      </c>
      <c r="K577" s="27" t="s">
        <v>5347</v>
      </c>
      <c r="L577" s="27"/>
    </row>
    <row r="578" spans="1:12" x14ac:dyDescent="0.25">
      <c r="A578" s="24">
        <v>571</v>
      </c>
      <c r="B578" s="27" t="s">
        <v>5091</v>
      </c>
      <c r="C578" s="23" t="s">
        <v>3928</v>
      </c>
      <c r="D578" s="23" t="s">
        <v>1185</v>
      </c>
      <c r="E578" s="23" t="s">
        <v>3944</v>
      </c>
      <c r="F578" s="23" t="s">
        <v>1433</v>
      </c>
      <c r="G578" s="23"/>
      <c r="H578" s="23"/>
      <c r="I578" s="23" t="s">
        <v>110</v>
      </c>
      <c r="J578" s="23">
        <v>22</v>
      </c>
      <c r="K578" s="23" t="s">
        <v>5347</v>
      </c>
      <c r="L578" s="23"/>
    </row>
    <row r="579" spans="1:12" x14ac:dyDescent="0.25">
      <c r="A579" s="24">
        <v>572</v>
      </c>
      <c r="B579" s="27" t="s">
        <v>5091</v>
      </c>
      <c r="C579" s="23" t="s">
        <v>3928</v>
      </c>
      <c r="D579" s="23" t="s">
        <v>1185</v>
      </c>
      <c r="E579" s="23" t="s">
        <v>3936</v>
      </c>
      <c r="F579" s="23" t="s">
        <v>1435</v>
      </c>
      <c r="G579" s="23"/>
      <c r="H579" s="23"/>
      <c r="I579" s="23" t="s">
        <v>110</v>
      </c>
      <c r="J579" s="23">
        <v>22</v>
      </c>
      <c r="K579" s="23" t="s">
        <v>5347</v>
      </c>
      <c r="L579" s="23"/>
    </row>
    <row r="580" spans="1:12" x14ac:dyDescent="0.25">
      <c r="A580" s="24">
        <v>573</v>
      </c>
      <c r="B580" s="27" t="s">
        <v>5091</v>
      </c>
      <c r="C580" s="23" t="s">
        <v>3928</v>
      </c>
      <c r="D580" s="23" t="s">
        <v>1185</v>
      </c>
      <c r="E580" s="23" t="s">
        <v>3942</v>
      </c>
      <c r="F580" s="23" t="s">
        <v>1437</v>
      </c>
      <c r="G580" s="23"/>
      <c r="H580" s="23"/>
      <c r="I580" s="23" t="s">
        <v>110</v>
      </c>
      <c r="J580" s="23">
        <v>22</v>
      </c>
      <c r="K580" s="23" t="s">
        <v>5347</v>
      </c>
      <c r="L580" s="23"/>
    </row>
    <row r="581" spans="1:12" x14ac:dyDescent="0.25">
      <c r="A581" s="24">
        <v>574</v>
      </c>
      <c r="B581" s="27" t="s">
        <v>5091</v>
      </c>
      <c r="C581" s="23" t="s">
        <v>3928</v>
      </c>
      <c r="D581" s="23" t="s">
        <v>1185</v>
      </c>
      <c r="E581" s="23" t="s">
        <v>3950</v>
      </c>
      <c r="F581" s="23" t="s">
        <v>1439</v>
      </c>
      <c r="G581" s="23"/>
      <c r="H581" s="23"/>
      <c r="I581" s="23" t="s">
        <v>37</v>
      </c>
      <c r="J581" s="23">
        <v>2000</v>
      </c>
      <c r="K581" s="23" t="s">
        <v>5347</v>
      </c>
      <c r="L581" s="23"/>
    </row>
    <row r="582" spans="1:12" x14ac:dyDescent="0.25">
      <c r="A582" s="24">
        <v>575</v>
      </c>
      <c r="B582" s="27" t="s">
        <v>5091</v>
      </c>
      <c r="C582" s="23" t="s">
        <v>3928</v>
      </c>
      <c r="D582" s="23" t="s">
        <v>1185</v>
      </c>
      <c r="E582" s="23" t="s">
        <v>3937</v>
      </c>
      <c r="F582" s="23" t="s">
        <v>1441</v>
      </c>
      <c r="G582" s="23"/>
      <c r="H582" s="23"/>
      <c r="I582" s="23" t="s">
        <v>37</v>
      </c>
      <c r="J582" s="23">
        <v>100</v>
      </c>
      <c r="K582" s="23" t="s">
        <v>5347</v>
      </c>
      <c r="L582" s="23"/>
    </row>
    <row r="583" spans="1:12" x14ac:dyDescent="0.25">
      <c r="A583" s="24">
        <v>576</v>
      </c>
      <c r="B583" s="27" t="s">
        <v>5091</v>
      </c>
      <c r="C583" s="23" t="s">
        <v>3928</v>
      </c>
      <c r="D583" s="23" t="s">
        <v>1185</v>
      </c>
      <c r="E583" s="23" t="s">
        <v>3946</v>
      </c>
      <c r="F583" s="23" t="s">
        <v>1443</v>
      </c>
      <c r="G583" s="23"/>
      <c r="H583" s="23"/>
      <c r="I583" s="23" t="s">
        <v>110</v>
      </c>
      <c r="J583" s="23">
        <v>22</v>
      </c>
      <c r="K583" s="23" t="s">
        <v>5347</v>
      </c>
      <c r="L583" s="23"/>
    </row>
    <row r="584" spans="1:12" x14ac:dyDescent="0.25">
      <c r="A584" s="24">
        <v>577</v>
      </c>
      <c r="B584" s="27" t="s">
        <v>5091</v>
      </c>
      <c r="C584" s="23" t="s">
        <v>3928</v>
      </c>
      <c r="D584" s="23" t="s">
        <v>1185</v>
      </c>
      <c r="E584" s="23" t="s">
        <v>3945</v>
      </c>
      <c r="F584" s="23" t="s">
        <v>1445</v>
      </c>
      <c r="G584" s="23"/>
      <c r="H584" s="23"/>
      <c r="I584" s="23" t="s">
        <v>37</v>
      </c>
      <c r="J584" s="23">
        <v>2000</v>
      </c>
      <c r="K584" s="23" t="s">
        <v>5347</v>
      </c>
      <c r="L584" s="23"/>
    </row>
    <row r="585" spans="1:12" x14ac:dyDescent="0.25">
      <c r="A585" s="24">
        <v>578</v>
      </c>
      <c r="B585" s="27" t="s">
        <v>5091</v>
      </c>
      <c r="C585" s="23" t="s">
        <v>3928</v>
      </c>
      <c r="D585" s="23" t="s">
        <v>1185</v>
      </c>
      <c r="E585" s="23" t="s">
        <v>3940</v>
      </c>
      <c r="F585" s="23" t="s">
        <v>1447</v>
      </c>
      <c r="G585" s="23"/>
      <c r="H585" s="23"/>
      <c r="I585" s="23" t="s">
        <v>37</v>
      </c>
      <c r="J585" s="23">
        <v>2000</v>
      </c>
      <c r="K585" s="23" t="s">
        <v>5347</v>
      </c>
      <c r="L585" s="23"/>
    </row>
    <row r="586" spans="1:12" x14ac:dyDescent="0.25">
      <c r="A586" s="24">
        <v>579</v>
      </c>
      <c r="B586" s="27" t="s">
        <v>5091</v>
      </c>
      <c r="C586" s="23" t="s">
        <v>3928</v>
      </c>
      <c r="D586" s="23" t="s">
        <v>1185</v>
      </c>
      <c r="E586" s="23" t="s">
        <v>3941</v>
      </c>
      <c r="F586" s="23" t="s">
        <v>1449</v>
      </c>
      <c r="G586" s="23"/>
      <c r="H586" s="23"/>
      <c r="I586" s="23" t="s">
        <v>37</v>
      </c>
      <c r="J586" s="23">
        <v>2000</v>
      </c>
      <c r="K586" s="23" t="s">
        <v>5347</v>
      </c>
      <c r="L586" s="23"/>
    </row>
    <row r="587" spans="1:12" x14ac:dyDescent="0.25">
      <c r="A587" s="24">
        <v>580</v>
      </c>
      <c r="B587" s="27" t="s">
        <v>5091</v>
      </c>
      <c r="C587" s="23" t="s">
        <v>3928</v>
      </c>
      <c r="D587" s="23" t="s">
        <v>1185</v>
      </c>
      <c r="E587" s="23" t="s">
        <v>3938</v>
      </c>
      <c r="F587" s="23" t="s">
        <v>1451</v>
      </c>
      <c r="G587" s="23"/>
      <c r="H587" s="23"/>
      <c r="I587" s="23" t="s">
        <v>37</v>
      </c>
      <c r="J587" s="23">
        <v>2000</v>
      </c>
      <c r="K587" s="23" t="s">
        <v>5347</v>
      </c>
      <c r="L587" s="23"/>
    </row>
    <row r="588" spans="1:12" x14ac:dyDescent="0.25">
      <c r="A588" s="24">
        <v>581</v>
      </c>
      <c r="B588" s="27" t="s">
        <v>5091</v>
      </c>
      <c r="C588" s="23" t="s">
        <v>3928</v>
      </c>
      <c r="D588" s="23" t="s">
        <v>1185</v>
      </c>
      <c r="E588" s="23" t="s">
        <v>3949</v>
      </c>
      <c r="F588" s="23" t="s">
        <v>1453</v>
      </c>
      <c r="G588" s="23"/>
      <c r="H588" s="23"/>
      <c r="I588" s="23" t="s">
        <v>37</v>
      </c>
      <c r="J588" s="23">
        <v>300</v>
      </c>
      <c r="K588" s="23" t="s">
        <v>5347</v>
      </c>
      <c r="L588" s="23"/>
    </row>
    <row r="589" spans="1:12" x14ac:dyDescent="0.25">
      <c r="A589" s="24">
        <v>582</v>
      </c>
      <c r="B589" s="27" t="s">
        <v>5091</v>
      </c>
      <c r="C589" s="23" t="s">
        <v>3928</v>
      </c>
      <c r="D589" s="23" t="s">
        <v>1185</v>
      </c>
      <c r="E589" s="23" t="s">
        <v>3939</v>
      </c>
      <c r="F589" s="23" t="s">
        <v>1455</v>
      </c>
      <c r="G589" s="23"/>
      <c r="H589" s="23"/>
      <c r="I589" s="23" t="s">
        <v>37</v>
      </c>
      <c r="J589" s="23">
        <v>300</v>
      </c>
      <c r="K589" s="23" t="s">
        <v>5347</v>
      </c>
      <c r="L589" s="23"/>
    </row>
    <row r="590" spans="1:12" x14ac:dyDescent="0.25">
      <c r="A590" s="24">
        <v>583</v>
      </c>
      <c r="B590" s="27" t="s">
        <v>5091</v>
      </c>
      <c r="C590" s="23" t="s">
        <v>3928</v>
      </c>
      <c r="D590" s="23" t="s">
        <v>1185</v>
      </c>
      <c r="E590" s="23" t="s">
        <v>3929</v>
      </c>
      <c r="F590" s="23" t="s">
        <v>1457</v>
      </c>
      <c r="G590" s="23"/>
      <c r="H590" s="23"/>
      <c r="I590" s="23" t="s">
        <v>37</v>
      </c>
      <c r="J590" s="23">
        <v>2000</v>
      </c>
      <c r="K590" s="23" t="s">
        <v>5347</v>
      </c>
      <c r="L590" s="23"/>
    </row>
    <row r="591" spans="1:12" x14ac:dyDescent="0.25">
      <c r="A591" s="24">
        <v>584</v>
      </c>
      <c r="B591" s="27" t="s">
        <v>5091</v>
      </c>
      <c r="C591" s="23" t="s">
        <v>3928</v>
      </c>
      <c r="D591" s="23" t="s">
        <v>1185</v>
      </c>
      <c r="E591" s="23" t="s">
        <v>3930</v>
      </c>
      <c r="F591" s="23" t="s">
        <v>875</v>
      </c>
      <c r="G591" s="23"/>
      <c r="H591" s="23"/>
      <c r="I591" s="23" t="s">
        <v>37</v>
      </c>
      <c r="J591" s="23">
        <v>2000</v>
      </c>
      <c r="K591" s="23" t="s">
        <v>5347</v>
      </c>
      <c r="L591" s="23"/>
    </row>
    <row r="592" spans="1:12" x14ac:dyDescent="0.25">
      <c r="A592" s="24">
        <v>585</v>
      </c>
      <c r="B592" s="27" t="s">
        <v>5091</v>
      </c>
      <c r="C592" s="23" t="s">
        <v>3928</v>
      </c>
      <c r="D592" s="23" t="s">
        <v>1185</v>
      </c>
      <c r="E592" s="23" t="s">
        <v>3931</v>
      </c>
      <c r="F592" s="23" t="s">
        <v>876</v>
      </c>
      <c r="G592" s="23"/>
      <c r="H592" s="23"/>
      <c r="I592" s="23" t="s">
        <v>37</v>
      </c>
      <c r="J592" s="23">
        <v>2000</v>
      </c>
      <c r="K592" s="23" t="s">
        <v>5347</v>
      </c>
      <c r="L592" s="23"/>
    </row>
    <row r="593" spans="1:12" x14ac:dyDescent="0.25">
      <c r="A593" s="24">
        <v>586</v>
      </c>
      <c r="B593" s="27" t="s">
        <v>5091</v>
      </c>
      <c r="C593" s="23" t="s">
        <v>3928</v>
      </c>
      <c r="D593" s="23" t="s">
        <v>1185</v>
      </c>
      <c r="E593" s="23" t="s">
        <v>3932</v>
      </c>
      <c r="F593" s="23" t="s">
        <v>877</v>
      </c>
      <c r="G593" s="23"/>
      <c r="H593" s="23"/>
      <c r="I593" s="23" t="s">
        <v>37</v>
      </c>
      <c r="J593" s="23">
        <v>2000</v>
      </c>
      <c r="K593" s="23" t="s">
        <v>5347</v>
      </c>
      <c r="L593" s="23"/>
    </row>
    <row r="594" spans="1:12" x14ac:dyDescent="0.25">
      <c r="A594" s="24">
        <v>587</v>
      </c>
      <c r="B594" s="27" t="s">
        <v>5091</v>
      </c>
      <c r="C594" s="23" t="s">
        <v>3928</v>
      </c>
      <c r="D594" s="23" t="s">
        <v>1185</v>
      </c>
      <c r="E594" s="23" t="s">
        <v>3933</v>
      </c>
      <c r="F594" s="23" t="s">
        <v>878</v>
      </c>
      <c r="G594" s="23"/>
      <c r="H594" s="23"/>
      <c r="I594" s="23" t="s">
        <v>37</v>
      </c>
      <c r="J594" s="23">
        <v>2000</v>
      </c>
      <c r="K594" s="23" t="s">
        <v>5347</v>
      </c>
      <c r="L594" s="23"/>
    </row>
    <row r="595" spans="1:12" x14ac:dyDescent="0.25">
      <c r="A595" s="24">
        <v>588</v>
      </c>
      <c r="B595" s="27" t="s">
        <v>5091</v>
      </c>
      <c r="C595" s="23" t="s">
        <v>3928</v>
      </c>
      <c r="D595" s="23" t="s">
        <v>1185</v>
      </c>
      <c r="E595" s="23" t="s">
        <v>3934</v>
      </c>
      <c r="F595" s="23" t="s">
        <v>879</v>
      </c>
      <c r="G595" s="23"/>
      <c r="H595" s="23"/>
      <c r="I595" s="23" t="s">
        <v>37</v>
      </c>
      <c r="J595" s="23">
        <v>2000</v>
      </c>
      <c r="K595" s="23" t="s">
        <v>5347</v>
      </c>
      <c r="L595" s="23"/>
    </row>
    <row r="596" spans="1:12" x14ac:dyDescent="0.25">
      <c r="A596" s="24">
        <v>589</v>
      </c>
      <c r="B596" s="27" t="s">
        <v>5091</v>
      </c>
      <c r="C596" s="23" t="s">
        <v>3928</v>
      </c>
      <c r="D596" s="23" t="s">
        <v>1185</v>
      </c>
      <c r="E596" s="23" t="s">
        <v>3935</v>
      </c>
      <c r="F596" s="74" t="s">
        <v>880</v>
      </c>
      <c r="G596" s="23"/>
      <c r="H596" s="23"/>
      <c r="I596" s="23" t="s">
        <v>37</v>
      </c>
      <c r="J596" s="23">
        <v>2000</v>
      </c>
      <c r="K596" s="74" t="s">
        <v>5347</v>
      </c>
      <c r="L596" s="23"/>
    </row>
    <row r="597" spans="1:12" x14ac:dyDescent="0.25">
      <c r="A597" s="24">
        <v>590</v>
      </c>
      <c r="B597" s="27" t="s">
        <v>5091</v>
      </c>
      <c r="C597" s="23" t="s">
        <v>3928</v>
      </c>
      <c r="D597" s="23" t="s">
        <v>1185</v>
      </c>
      <c r="E597" s="23" t="s">
        <v>3516</v>
      </c>
      <c r="F597" s="23" t="s">
        <v>51</v>
      </c>
      <c r="G597" s="23"/>
      <c r="H597" s="23"/>
      <c r="I597" s="23" t="s">
        <v>37</v>
      </c>
      <c r="J597" s="23">
        <v>1</v>
      </c>
      <c r="K597" s="23" t="s">
        <v>52</v>
      </c>
      <c r="L597" s="23" t="s">
        <v>1276</v>
      </c>
    </row>
    <row r="598" spans="1:12" x14ac:dyDescent="0.25">
      <c r="A598" s="24">
        <v>591</v>
      </c>
      <c r="B598" s="27" t="s">
        <v>5091</v>
      </c>
      <c r="C598" s="23" t="s">
        <v>3928</v>
      </c>
      <c r="D598" s="23" t="s">
        <v>1185</v>
      </c>
      <c r="E598" s="23" t="s">
        <v>3518</v>
      </c>
      <c r="F598" s="23" t="s">
        <v>54</v>
      </c>
      <c r="G598" s="23"/>
      <c r="H598" s="23"/>
      <c r="I598" s="23" t="s">
        <v>37</v>
      </c>
      <c r="J598" s="23">
        <v>14</v>
      </c>
      <c r="K598" s="23" t="s">
        <v>52</v>
      </c>
      <c r="L598" s="23"/>
    </row>
    <row r="599" spans="1:12" x14ac:dyDescent="0.25">
      <c r="A599" s="24">
        <v>592</v>
      </c>
      <c r="B599" s="27" t="s">
        <v>5091</v>
      </c>
      <c r="C599" s="23" t="s">
        <v>3928</v>
      </c>
      <c r="D599" s="23" t="s">
        <v>1185</v>
      </c>
      <c r="E599" s="23" t="s">
        <v>3519</v>
      </c>
      <c r="F599" s="23" t="s">
        <v>56</v>
      </c>
      <c r="G599" s="23"/>
      <c r="H599" s="23"/>
      <c r="I599" s="23" t="s">
        <v>37</v>
      </c>
      <c r="J599" s="23">
        <v>32</v>
      </c>
      <c r="K599" s="23" t="s">
        <v>52</v>
      </c>
      <c r="L599" s="23"/>
    </row>
    <row r="600" spans="1:12" x14ac:dyDescent="0.25">
      <c r="A600" s="24">
        <v>593</v>
      </c>
      <c r="B600" s="27" t="s">
        <v>5091</v>
      </c>
      <c r="C600" s="23" t="s">
        <v>3928</v>
      </c>
      <c r="D600" s="23" t="s">
        <v>1185</v>
      </c>
      <c r="E600" s="23" t="s">
        <v>3520</v>
      </c>
      <c r="F600" s="23" t="s">
        <v>58</v>
      </c>
      <c r="G600" s="23"/>
      <c r="H600" s="23"/>
      <c r="I600" s="23" t="s">
        <v>37</v>
      </c>
      <c r="J600" s="23">
        <v>14</v>
      </c>
      <c r="K600" s="23" t="s">
        <v>52</v>
      </c>
      <c r="L600" s="23"/>
    </row>
    <row r="601" spans="1:12" x14ac:dyDescent="0.25">
      <c r="A601" s="24">
        <v>594</v>
      </c>
      <c r="B601" s="27" t="s">
        <v>5091</v>
      </c>
      <c r="C601" s="23" t="s">
        <v>3928</v>
      </c>
      <c r="D601" s="23" t="s">
        <v>1185</v>
      </c>
      <c r="E601" s="23" t="s">
        <v>3521</v>
      </c>
      <c r="F601" s="23" t="s">
        <v>60</v>
      </c>
      <c r="G601" s="23"/>
      <c r="H601" s="23"/>
      <c r="I601" s="23" t="s">
        <v>37</v>
      </c>
      <c r="J601" s="23">
        <v>32</v>
      </c>
      <c r="K601" s="23" t="s">
        <v>52</v>
      </c>
      <c r="L601" s="23"/>
    </row>
    <row r="602" spans="1:12" x14ac:dyDescent="0.25">
      <c r="A602" s="24">
        <v>595</v>
      </c>
      <c r="B602" s="27" t="s">
        <v>5091</v>
      </c>
      <c r="C602" s="23" t="s">
        <v>3951</v>
      </c>
      <c r="D602" s="23" t="s">
        <v>243</v>
      </c>
      <c r="E602" s="23" t="s">
        <v>3709</v>
      </c>
      <c r="F602" s="23" t="s">
        <v>64</v>
      </c>
      <c r="G602" s="23"/>
      <c r="H602" s="23"/>
      <c r="I602" s="23" t="s">
        <v>37</v>
      </c>
      <c r="J602" s="23">
        <v>10</v>
      </c>
      <c r="K602" s="23" t="s">
        <v>52</v>
      </c>
      <c r="L602" s="23"/>
    </row>
    <row r="603" spans="1:12" x14ac:dyDescent="0.25">
      <c r="A603" s="24">
        <v>596</v>
      </c>
      <c r="B603" s="27" t="s">
        <v>5091</v>
      </c>
      <c r="C603" s="23" t="s">
        <v>3951</v>
      </c>
      <c r="D603" s="23" t="s">
        <v>243</v>
      </c>
      <c r="E603" s="23" t="s">
        <v>3952</v>
      </c>
      <c r="F603" s="23" t="s">
        <v>1425</v>
      </c>
      <c r="G603" s="23"/>
      <c r="H603" s="23"/>
      <c r="I603" s="23" t="s">
        <v>37</v>
      </c>
      <c r="J603" s="23">
        <v>3</v>
      </c>
      <c r="K603" s="23" t="s">
        <v>52</v>
      </c>
      <c r="L603" s="23"/>
    </row>
    <row r="604" spans="1:12" x14ac:dyDescent="0.25">
      <c r="A604" s="24">
        <v>597</v>
      </c>
      <c r="B604" s="27" t="s">
        <v>5091</v>
      </c>
      <c r="C604" s="23" t="s">
        <v>3951</v>
      </c>
      <c r="D604" s="74" t="s">
        <v>243</v>
      </c>
      <c r="E604" s="23" t="s">
        <v>3755</v>
      </c>
      <c r="F604" s="74" t="s">
        <v>1322</v>
      </c>
      <c r="G604" s="23"/>
      <c r="H604" s="23"/>
      <c r="I604" s="74" t="s">
        <v>37</v>
      </c>
      <c r="J604" s="23">
        <v>3</v>
      </c>
      <c r="K604" s="74" t="s">
        <v>52</v>
      </c>
      <c r="L604" s="23"/>
    </row>
    <row r="605" spans="1:12" x14ac:dyDescent="0.25">
      <c r="A605" s="24">
        <v>598</v>
      </c>
      <c r="B605" s="27" t="s">
        <v>5091</v>
      </c>
      <c r="C605" s="23" t="s">
        <v>3951</v>
      </c>
      <c r="D605" s="23" t="s">
        <v>243</v>
      </c>
      <c r="E605" s="23" t="s">
        <v>3518</v>
      </c>
      <c r="F605" s="74" t="s">
        <v>54</v>
      </c>
      <c r="G605" s="23"/>
      <c r="H605" s="23"/>
      <c r="I605" s="74" t="s">
        <v>37</v>
      </c>
      <c r="J605" s="23">
        <v>14</v>
      </c>
      <c r="K605" s="74" t="s">
        <v>52</v>
      </c>
      <c r="L605" s="23"/>
    </row>
    <row r="606" spans="1:12" x14ac:dyDescent="0.25">
      <c r="A606" s="24">
        <v>599</v>
      </c>
      <c r="B606" s="27" t="s">
        <v>5091</v>
      </c>
      <c r="C606" s="23" t="s">
        <v>3951</v>
      </c>
      <c r="D606" s="23" t="s">
        <v>243</v>
      </c>
      <c r="E606" s="23" t="s">
        <v>3519</v>
      </c>
      <c r="F606" s="23" t="s">
        <v>56</v>
      </c>
      <c r="G606" s="23"/>
      <c r="H606" s="23"/>
      <c r="I606" s="23" t="s">
        <v>37</v>
      </c>
      <c r="J606" s="23">
        <v>32</v>
      </c>
      <c r="K606" s="23" t="s">
        <v>52</v>
      </c>
      <c r="L606" s="23"/>
    </row>
    <row r="607" spans="1:12" x14ac:dyDescent="0.25">
      <c r="A607" s="24">
        <v>600</v>
      </c>
      <c r="B607" s="27" t="s">
        <v>5091</v>
      </c>
      <c r="C607" s="23" t="s">
        <v>3951</v>
      </c>
      <c r="D607" s="23" t="s">
        <v>243</v>
      </c>
      <c r="E607" s="23" t="s">
        <v>3520</v>
      </c>
      <c r="F607" s="23" t="s">
        <v>58</v>
      </c>
      <c r="G607" s="23"/>
      <c r="H607" s="23"/>
      <c r="I607" s="23" t="s">
        <v>37</v>
      </c>
      <c r="J607" s="23">
        <v>14</v>
      </c>
      <c r="K607" s="23" t="s">
        <v>52</v>
      </c>
      <c r="L607" s="23"/>
    </row>
    <row r="608" spans="1:12" x14ac:dyDescent="0.25">
      <c r="A608" s="24">
        <v>601</v>
      </c>
      <c r="B608" s="27" t="s">
        <v>5091</v>
      </c>
      <c r="C608" s="23" t="s">
        <v>3951</v>
      </c>
      <c r="D608" s="23" t="s">
        <v>243</v>
      </c>
      <c r="E608" s="23" t="s">
        <v>3521</v>
      </c>
      <c r="F608" s="23" t="s">
        <v>60</v>
      </c>
      <c r="G608" s="23"/>
      <c r="H608" s="23"/>
      <c r="I608" s="23" t="s">
        <v>37</v>
      </c>
      <c r="J608" s="23">
        <v>32</v>
      </c>
      <c r="K608" s="23" t="s">
        <v>52</v>
      </c>
      <c r="L608" s="23"/>
    </row>
    <row r="609" spans="1:12" x14ac:dyDescent="0.25">
      <c r="A609" s="24">
        <v>602</v>
      </c>
      <c r="B609" s="27" t="s">
        <v>5091</v>
      </c>
      <c r="C609" s="23" t="s">
        <v>3953</v>
      </c>
      <c r="D609" s="23" t="s">
        <v>3954</v>
      </c>
      <c r="E609" s="23" t="s">
        <v>3955</v>
      </c>
      <c r="F609" s="23" t="s">
        <v>3956</v>
      </c>
      <c r="G609" s="23" t="s">
        <v>52</v>
      </c>
      <c r="H609" s="23"/>
      <c r="I609" s="23" t="s">
        <v>37</v>
      </c>
      <c r="J609" s="23">
        <v>2</v>
      </c>
      <c r="K609" s="23" t="s">
        <v>52</v>
      </c>
      <c r="L609" s="23"/>
    </row>
    <row r="610" spans="1:12" x14ac:dyDescent="0.25">
      <c r="A610" s="24">
        <v>603</v>
      </c>
      <c r="B610" s="27" t="s">
        <v>5091</v>
      </c>
      <c r="C610" s="23" t="s">
        <v>3953</v>
      </c>
      <c r="D610" s="23" t="s">
        <v>3954</v>
      </c>
      <c r="E610" s="23" t="s">
        <v>3709</v>
      </c>
      <c r="F610" s="23" t="s">
        <v>64</v>
      </c>
      <c r="G610" s="23" t="s">
        <v>52</v>
      </c>
      <c r="H610" s="23"/>
      <c r="I610" s="23" t="s">
        <v>37</v>
      </c>
      <c r="J610" s="23">
        <v>10</v>
      </c>
      <c r="K610" s="23" t="s">
        <v>52</v>
      </c>
      <c r="L610" s="23"/>
    </row>
    <row r="611" spans="1:12" x14ac:dyDescent="0.25">
      <c r="A611" s="24">
        <v>604</v>
      </c>
      <c r="B611" s="27" t="s">
        <v>5091</v>
      </c>
      <c r="C611" s="23" t="s">
        <v>3953</v>
      </c>
      <c r="D611" s="23" t="s">
        <v>3954</v>
      </c>
      <c r="E611" s="23" t="s">
        <v>3516</v>
      </c>
      <c r="F611" s="23" t="s">
        <v>51</v>
      </c>
      <c r="G611" s="23"/>
      <c r="H611" s="23"/>
      <c r="I611" s="23" t="s">
        <v>37</v>
      </c>
      <c r="J611" s="23">
        <v>1</v>
      </c>
      <c r="K611" s="23" t="s">
        <v>5347</v>
      </c>
      <c r="L611" s="23"/>
    </row>
    <row r="612" spans="1:12" x14ac:dyDescent="0.25">
      <c r="A612" s="24">
        <v>605</v>
      </c>
      <c r="B612" s="27" t="s">
        <v>5091</v>
      </c>
      <c r="C612" s="23" t="s">
        <v>3953</v>
      </c>
      <c r="D612" s="23" t="s">
        <v>3954</v>
      </c>
      <c r="E612" s="23" t="s">
        <v>3518</v>
      </c>
      <c r="F612" s="23" t="s">
        <v>54</v>
      </c>
      <c r="G612" s="23"/>
      <c r="H612" s="23"/>
      <c r="I612" s="23" t="s">
        <v>37</v>
      </c>
      <c r="J612" s="23">
        <v>14</v>
      </c>
      <c r="K612" s="23" t="s">
        <v>5347</v>
      </c>
      <c r="L612" s="23"/>
    </row>
    <row r="613" spans="1:12" x14ac:dyDescent="0.25">
      <c r="A613" s="24">
        <v>606</v>
      </c>
      <c r="B613" s="27" t="s">
        <v>5091</v>
      </c>
      <c r="C613" s="23" t="s">
        <v>3953</v>
      </c>
      <c r="D613" s="23" t="s">
        <v>3954</v>
      </c>
      <c r="E613" s="23" t="s">
        <v>3519</v>
      </c>
      <c r="F613" s="23" t="s">
        <v>56</v>
      </c>
      <c r="G613" s="23"/>
      <c r="H613" s="23"/>
      <c r="I613" s="23" t="s">
        <v>37</v>
      </c>
      <c r="J613" s="23">
        <v>32</v>
      </c>
      <c r="K613" s="23" t="s">
        <v>5347</v>
      </c>
      <c r="L613" s="23"/>
    </row>
    <row r="614" spans="1:12" x14ac:dyDescent="0.25">
      <c r="A614" s="24">
        <v>607</v>
      </c>
      <c r="B614" s="27" t="s">
        <v>5091</v>
      </c>
      <c r="C614" s="23" t="s">
        <v>3953</v>
      </c>
      <c r="D614" s="23" t="s">
        <v>3954</v>
      </c>
      <c r="E614" s="23" t="s">
        <v>3520</v>
      </c>
      <c r="F614" s="23" t="s">
        <v>58</v>
      </c>
      <c r="G614" s="23"/>
      <c r="H614" s="23"/>
      <c r="I614" s="23" t="s">
        <v>37</v>
      </c>
      <c r="J614" s="23">
        <v>14</v>
      </c>
      <c r="K614" s="23" t="s">
        <v>5347</v>
      </c>
      <c r="L614" s="23"/>
    </row>
    <row r="615" spans="1:12" x14ac:dyDescent="0.25">
      <c r="A615" s="24">
        <v>608</v>
      </c>
      <c r="B615" s="27" t="s">
        <v>5091</v>
      </c>
      <c r="C615" s="23" t="s">
        <v>3953</v>
      </c>
      <c r="D615" s="23" t="s">
        <v>3954</v>
      </c>
      <c r="E615" s="23" t="s">
        <v>3521</v>
      </c>
      <c r="F615" s="23" t="s">
        <v>60</v>
      </c>
      <c r="G615" s="23"/>
      <c r="H615" s="23"/>
      <c r="I615" s="23" t="s">
        <v>37</v>
      </c>
      <c r="J615" s="23">
        <v>32</v>
      </c>
      <c r="K615" s="23" t="s">
        <v>5347</v>
      </c>
      <c r="L615" s="23"/>
    </row>
    <row r="616" spans="1:12" x14ac:dyDescent="0.25">
      <c r="A616" s="24">
        <v>609</v>
      </c>
      <c r="B616" s="27" t="s">
        <v>5091</v>
      </c>
      <c r="C616" s="23" t="s">
        <v>3957</v>
      </c>
      <c r="D616" s="23" t="s">
        <v>239</v>
      </c>
      <c r="E616" s="23" t="s">
        <v>3709</v>
      </c>
      <c r="F616" s="23" t="s">
        <v>64</v>
      </c>
      <c r="G616" s="23"/>
      <c r="H616" s="23"/>
      <c r="I616" s="23" t="s">
        <v>37</v>
      </c>
      <c r="J616" s="23">
        <v>10</v>
      </c>
      <c r="K616" s="23" t="s">
        <v>52</v>
      </c>
      <c r="L616" s="23"/>
    </row>
    <row r="617" spans="1:12" x14ac:dyDescent="0.25">
      <c r="A617" s="24">
        <v>610</v>
      </c>
      <c r="B617" s="27" t="s">
        <v>5091</v>
      </c>
      <c r="C617" s="23" t="s">
        <v>3957</v>
      </c>
      <c r="D617" s="23" t="s">
        <v>239</v>
      </c>
      <c r="E617" s="23" t="s">
        <v>3963</v>
      </c>
      <c r="F617" s="23" t="s">
        <v>1465</v>
      </c>
      <c r="G617" s="23"/>
      <c r="H617" s="23"/>
      <c r="I617" s="23" t="s">
        <v>37</v>
      </c>
      <c r="J617" s="23">
        <v>100</v>
      </c>
      <c r="K617" s="23" t="s">
        <v>5347</v>
      </c>
      <c r="L617" s="23"/>
    </row>
    <row r="618" spans="1:12" x14ac:dyDescent="0.25">
      <c r="A618" s="24">
        <v>611</v>
      </c>
      <c r="B618" s="27" t="s">
        <v>5091</v>
      </c>
      <c r="C618" s="23" t="s">
        <v>3957</v>
      </c>
      <c r="D618" s="23" t="s">
        <v>239</v>
      </c>
      <c r="E618" s="23" t="s">
        <v>3964</v>
      </c>
      <c r="F618" s="23" t="s">
        <v>78</v>
      </c>
      <c r="G618" s="23"/>
      <c r="H618" s="23"/>
      <c r="I618" s="23" t="s">
        <v>37</v>
      </c>
      <c r="J618" s="23">
        <v>100</v>
      </c>
      <c r="K618" s="23" t="s">
        <v>5347</v>
      </c>
      <c r="L618" s="23"/>
    </row>
    <row r="619" spans="1:12" x14ac:dyDescent="0.25">
      <c r="A619" s="24">
        <v>612</v>
      </c>
      <c r="B619" s="27" t="s">
        <v>5091</v>
      </c>
      <c r="C619" s="23" t="s">
        <v>3957</v>
      </c>
      <c r="D619" s="23" t="s">
        <v>239</v>
      </c>
      <c r="E619" s="23" t="s">
        <v>3965</v>
      </c>
      <c r="F619" s="23" t="s">
        <v>80</v>
      </c>
      <c r="G619" s="23"/>
      <c r="H619" s="23"/>
      <c r="I619" s="23" t="s">
        <v>37</v>
      </c>
      <c r="J619" s="23">
        <v>100</v>
      </c>
      <c r="K619" s="23" t="s">
        <v>5347</v>
      </c>
      <c r="L619" s="23"/>
    </row>
    <row r="620" spans="1:12" x14ac:dyDescent="0.25">
      <c r="A620" s="24">
        <v>613</v>
      </c>
      <c r="B620" s="27" t="s">
        <v>5091</v>
      </c>
      <c r="C620" s="23" t="s">
        <v>3957</v>
      </c>
      <c r="D620" s="23" t="s">
        <v>239</v>
      </c>
      <c r="E620" s="23" t="s">
        <v>3966</v>
      </c>
      <c r="F620" s="23" t="s">
        <v>82</v>
      </c>
      <c r="G620" s="23"/>
      <c r="H620" s="23"/>
      <c r="I620" s="23" t="s">
        <v>37</v>
      </c>
      <c r="J620" s="23">
        <v>100</v>
      </c>
      <c r="K620" s="23" t="s">
        <v>5347</v>
      </c>
      <c r="L620" s="23"/>
    </row>
    <row r="621" spans="1:12" x14ac:dyDescent="0.25">
      <c r="A621" s="24">
        <v>614</v>
      </c>
      <c r="B621" s="27" t="s">
        <v>5091</v>
      </c>
      <c r="C621" s="23" t="s">
        <v>3957</v>
      </c>
      <c r="D621" s="23" t="s">
        <v>239</v>
      </c>
      <c r="E621" s="23" t="s">
        <v>3967</v>
      </c>
      <c r="F621" s="23" t="s">
        <v>1467</v>
      </c>
      <c r="G621" s="23"/>
      <c r="H621" s="23"/>
      <c r="I621" s="23" t="s">
        <v>37</v>
      </c>
      <c r="J621" s="23">
        <v>100</v>
      </c>
      <c r="K621" s="23" t="s">
        <v>5347</v>
      </c>
      <c r="L621" s="23"/>
    </row>
    <row r="622" spans="1:12" x14ac:dyDescent="0.25">
      <c r="A622" s="24">
        <v>615</v>
      </c>
      <c r="B622" s="27" t="s">
        <v>5091</v>
      </c>
      <c r="C622" s="23" t="s">
        <v>3957</v>
      </c>
      <c r="D622" s="23" t="s">
        <v>239</v>
      </c>
      <c r="E622" s="23" t="s">
        <v>3968</v>
      </c>
      <c r="F622" s="23" t="s">
        <v>84</v>
      </c>
      <c r="G622" s="23"/>
      <c r="H622" s="23"/>
      <c r="I622" s="23" t="s">
        <v>37</v>
      </c>
      <c r="J622" s="23">
        <v>100</v>
      </c>
      <c r="K622" s="23" t="s">
        <v>5347</v>
      </c>
      <c r="L622" s="23"/>
    </row>
    <row r="623" spans="1:12" x14ac:dyDescent="0.25">
      <c r="A623" s="24">
        <v>616</v>
      </c>
      <c r="B623" s="27" t="s">
        <v>5091</v>
      </c>
      <c r="C623" s="23" t="s">
        <v>3957</v>
      </c>
      <c r="D623" s="23" t="s">
        <v>239</v>
      </c>
      <c r="E623" s="23" t="s">
        <v>3969</v>
      </c>
      <c r="F623" s="23" t="s">
        <v>86</v>
      </c>
      <c r="G623" s="23"/>
      <c r="H623" s="23"/>
      <c r="I623" s="23" t="s">
        <v>37</v>
      </c>
      <c r="J623" s="23">
        <v>100</v>
      </c>
      <c r="K623" s="23" t="s">
        <v>5347</v>
      </c>
      <c r="L623" s="23"/>
    </row>
    <row r="624" spans="1:12" x14ac:dyDescent="0.25">
      <c r="A624" s="24">
        <v>617</v>
      </c>
      <c r="B624" s="27" t="s">
        <v>5091</v>
      </c>
      <c r="C624" s="23" t="s">
        <v>3957</v>
      </c>
      <c r="D624" s="23" t="s">
        <v>239</v>
      </c>
      <c r="E624" s="23" t="s">
        <v>3970</v>
      </c>
      <c r="F624" s="23" t="s">
        <v>88</v>
      </c>
      <c r="G624" s="23"/>
      <c r="H624" s="23"/>
      <c r="I624" s="23" t="s">
        <v>37</v>
      </c>
      <c r="J624" s="23">
        <v>100</v>
      </c>
      <c r="K624" s="23" t="s">
        <v>5347</v>
      </c>
      <c r="L624" s="23"/>
    </row>
    <row r="625" spans="1:12" x14ac:dyDescent="0.25">
      <c r="A625" s="24">
        <v>618</v>
      </c>
      <c r="B625" s="27" t="s">
        <v>5091</v>
      </c>
      <c r="C625" s="23" t="s">
        <v>3957</v>
      </c>
      <c r="D625" s="23" t="s">
        <v>239</v>
      </c>
      <c r="E625" s="23" t="s">
        <v>3971</v>
      </c>
      <c r="F625" s="23" t="s">
        <v>90</v>
      </c>
      <c r="G625" s="23"/>
      <c r="H625" s="23"/>
      <c r="I625" s="23" t="s">
        <v>37</v>
      </c>
      <c r="J625" s="23">
        <v>100</v>
      </c>
      <c r="K625" s="23" t="s">
        <v>5347</v>
      </c>
      <c r="L625" s="23"/>
    </row>
    <row r="626" spans="1:12" x14ac:dyDescent="0.25">
      <c r="A626" s="24">
        <v>619</v>
      </c>
      <c r="B626" s="27" t="s">
        <v>5091</v>
      </c>
      <c r="C626" s="23" t="s">
        <v>3957</v>
      </c>
      <c r="D626" s="23" t="s">
        <v>239</v>
      </c>
      <c r="E626" s="23" t="s">
        <v>3972</v>
      </c>
      <c r="F626" s="23" t="s">
        <v>92</v>
      </c>
      <c r="G626" s="23"/>
      <c r="H626" s="23"/>
      <c r="I626" s="23" t="s">
        <v>37</v>
      </c>
      <c r="J626" s="23">
        <v>100</v>
      </c>
      <c r="K626" s="23" t="s">
        <v>5347</v>
      </c>
      <c r="L626" s="23"/>
    </row>
    <row r="627" spans="1:12" x14ac:dyDescent="0.25">
      <c r="A627" s="24">
        <v>620</v>
      </c>
      <c r="B627" s="27" t="s">
        <v>5091</v>
      </c>
      <c r="C627" s="23" t="s">
        <v>3957</v>
      </c>
      <c r="D627" s="23" t="s">
        <v>239</v>
      </c>
      <c r="E627" s="23" t="s">
        <v>3958</v>
      </c>
      <c r="F627" s="23" t="s">
        <v>1469</v>
      </c>
      <c r="G627" s="23"/>
      <c r="H627" s="23"/>
      <c r="I627" s="23" t="s">
        <v>37</v>
      </c>
      <c r="J627" s="23">
        <v>100</v>
      </c>
      <c r="K627" s="23" t="s">
        <v>5347</v>
      </c>
      <c r="L627" s="23"/>
    </row>
    <row r="628" spans="1:12" x14ac:dyDescent="0.25">
      <c r="A628" s="24">
        <v>621</v>
      </c>
      <c r="B628" s="27" t="s">
        <v>5091</v>
      </c>
      <c r="C628" s="23" t="s">
        <v>3957</v>
      </c>
      <c r="D628" s="23" t="s">
        <v>239</v>
      </c>
      <c r="E628" s="23" t="s">
        <v>3959</v>
      </c>
      <c r="F628" s="23" t="s">
        <v>94</v>
      </c>
      <c r="G628" s="23"/>
      <c r="H628" s="23"/>
      <c r="I628" s="23" t="s">
        <v>37</v>
      </c>
      <c r="J628" s="23">
        <v>100</v>
      </c>
      <c r="K628" s="23" t="s">
        <v>5347</v>
      </c>
      <c r="L628" s="23"/>
    </row>
    <row r="629" spans="1:12" x14ac:dyDescent="0.25">
      <c r="A629" s="24">
        <v>622</v>
      </c>
      <c r="B629" s="27" t="s">
        <v>5091</v>
      </c>
      <c r="C629" s="23" t="s">
        <v>3957</v>
      </c>
      <c r="D629" s="23" t="s">
        <v>239</v>
      </c>
      <c r="E629" s="23" t="s">
        <v>3960</v>
      </c>
      <c r="F629" s="23" t="s">
        <v>96</v>
      </c>
      <c r="G629" s="23"/>
      <c r="H629" s="23"/>
      <c r="I629" s="23" t="s">
        <v>37</v>
      </c>
      <c r="J629" s="23">
        <v>100</v>
      </c>
      <c r="K629" s="23" t="s">
        <v>5347</v>
      </c>
      <c r="L629" s="23"/>
    </row>
    <row r="630" spans="1:12" x14ac:dyDescent="0.25">
      <c r="A630" s="24">
        <v>623</v>
      </c>
      <c r="B630" s="27" t="s">
        <v>5091</v>
      </c>
      <c r="C630" s="23" t="s">
        <v>3957</v>
      </c>
      <c r="D630" s="23" t="s">
        <v>239</v>
      </c>
      <c r="E630" s="23" t="s">
        <v>3961</v>
      </c>
      <c r="F630" s="23" t="s">
        <v>98</v>
      </c>
      <c r="G630" s="23"/>
      <c r="H630" s="23"/>
      <c r="I630" s="23" t="s">
        <v>37</v>
      </c>
      <c r="J630" s="23">
        <v>100</v>
      </c>
      <c r="K630" s="23" t="s">
        <v>5347</v>
      </c>
      <c r="L630" s="23"/>
    </row>
    <row r="631" spans="1:12" x14ac:dyDescent="0.25">
      <c r="A631" s="24">
        <v>624</v>
      </c>
      <c r="B631" s="27" t="s">
        <v>5091</v>
      </c>
      <c r="C631" s="23" t="s">
        <v>3957</v>
      </c>
      <c r="D631" s="23" t="s">
        <v>239</v>
      </c>
      <c r="E631" s="23" t="s">
        <v>3962</v>
      </c>
      <c r="F631" s="23" t="s">
        <v>100</v>
      </c>
      <c r="G631" s="23"/>
      <c r="H631" s="23"/>
      <c r="I631" s="23" t="s">
        <v>37</v>
      </c>
      <c r="J631" s="23">
        <v>100</v>
      </c>
      <c r="K631" s="23" t="s">
        <v>5347</v>
      </c>
      <c r="L631" s="23"/>
    </row>
    <row r="632" spans="1:12" x14ac:dyDescent="0.25">
      <c r="A632" s="24">
        <v>625</v>
      </c>
      <c r="B632" s="27" t="s">
        <v>5091</v>
      </c>
      <c r="C632" s="23" t="s">
        <v>3957</v>
      </c>
      <c r="D632" s="23" t="s">
        <v>239</v>
      </c>
      <c r="E632" s="23" t="s">
        <v>3518</v>
      </c>
      <c r="F632" s="23" t="s">
        <v>54</v>
      </c>
      <c r="G632" s="23"/>
      <c r="H632" s="23"/>
      <c r="I632" s="23" t="s">
        <v>37</v>
      </c>
      <c r="J632" s="23">
        <v>14</v>
      </c>
      <c r="K632" s="23" t="s">
        <v>52</v>
      </c>
      <c r="L632" s="23"/>
    </row>
    <row r="633" spans="1:12" x14ac:dyDescent="0.25">
      <c r="A633" s="24">
        <v>626</v>
      </c>
      <c r="B633" s="27" t="s">
        <v>5091</v>
      </c>
      <c r="C633" s="23" t="s">
        <v>3957</v>
      </c>
      <c r="D633" s="23" t="s">
        <v>239</v>
      </c>
      <c r="E633" s="23" t="s">
        <v>3519</v>
      </c>
      <c r="F633" s="23" t="s">
        <v>56</v>
      </c>
      <c r="G633" s="23"/>
      <c r="H633" s="23"/>
      <c r="I633" s="23" t="s">
        <v>37</v>
      </c>
      <c r="J633" s="23">
        <v>32</v>
      </c>
      <c r="K633" s="23" t="s">
        <v>52</v>
      </c>
      <c r="L633" s="23"/>
    </row>
    <row r="634" spans="1:12" x14ac:dyDescent="0.25">
      <c r="A634" s="24">
        <v>627</v>
      </c>
      <c r="B634" s="27" t="s">
        <v>5091</v>
      </c>
      <c r="C634" s="23" t="s">
        <v>3957</v>
      </c>
      <c r="D634" s="23" t="s">
        <v>239</v>
      </c>
      <c r="E634" s="23" t="s">
        <v>3520</v>
      </c>
      <c r="F634" s="23" t="s">
        <v>58</v>
      </c>
      <c r="G634" s="23"/>
      <c r="H634" s="23"/>
      <c r="I634" s="23" t="s">
        <v>37</v>
      </c>
      <c r="J634" s="23">
        <v>14</v>
      </c>
      <c r="K634" s="23" t="s">
        <v>52</v>
      </c>
      <c r="L634" s="23"/>
    </row>
    <row r="635" spans="1:12" x14ac:dyDescent="0.25">
      <c r="A635" s="24">
        <v>628</v>
      </c>
      <c r="B635" s="27" t="s">
        <v>5091</v>
      </c>
      <c r="C635" s="23" t="s">
        <v>3957</v>
      </c>
      <c r="D635" s="23" t="s">
        <v>239</v>
      </c>
      <c r="E635" s="23" t="s">
        <v>3521</v>
      </c>
      <c r="F635" s="23" t="s">
        <v>60</v>
      </c>
      <c r="G635" s="23"/>
      <c r="H635" s="23"/>
      <c r="I635" s="23" t="s">
        <v>37</v>
      </c>
      <c r="J635" s="23">
        <v>32</v>
      </c>
      <c r="K635" s="23" t="s">
        <v>52</v>
      </c>
      <c r="L635" s="23"/>
    </row>
    <row r="636" spans="1:12" x14ac:dyDescent="0.25">
      <c r="A636" s="24">
        <v>629</v>
      </c>
      <c r="B636" s="27" t="s">
        <v>5091</v>
      </c>
      <c r="C636" s="23"/>
      <c r="D636" s="23" t="s">
        <v>3481</v>
      </c>
      <c r="E636" s="23" t="s">
        <v>472</v>
      </c>
      <c r="F636" s="23" t="s">
        <v>64</v>
      </c>
      <c r="G636" s="23" t="s">
        <v>52</v>
      </c>
      <c r="H636" s="23"/>
      <c r="I636" s="23" t="s">
        <v>37</v>
      </c>
      <c r="J636" s="23">
        <v>10</v>
      </c>
      <c r="K636" s="23" t="s">
        <v>52</v>
      </c>
      <c r="L636" s="23"/>
    </row>
    <row r="637" spans="1:12" x14ac:dyDescent="0.25">
      <c r="A637" s="24">
        <v>630</v>
      </c>
      <c r="B637" s="27" t="s">
        <v>5091</v>
      </c>
      <c r="C637" s="23"/>
      <c r="D637" s="23" t="s">
        <v>3481</v>
      </c>
      <c r="E637" s="23" t="s">
        <v>5095</v>
      </c>
      <c r="F637" s="23" t="s">
        <v>5096</v>
      </c>
      <c r="G637" s="23" t="s">
        <v>52</v>
      </c>
      <c r="H637" s="23"/>
      <c r="I637" s="23" t="s">
        <v>37</v>
      </c>
      <c r="J637" s="23">
        <v>10</v>
      </c>
      <c r="K637" s="23" t="s">
        <v>52</v>
      </c>
      <c r="L637" s="23"/>
    </row>
    <row r="638" spans="1:12" x14ac:dyDescent="0.25">
      <c r="A638" s="24">
        <v>631</v>
      </c>
      <c r="B638" s="27" t="s">
        <v>5091</v>
      </c>
      <c r="C638" s="23"/>
      <c r="D638" s="23" t="s">
        <v>3481</v>
      </c>
      <c r="E638" s="23" t="s">
        <v>3286</v>
      </c>
      <c r="F638" s="23" t="s">
        <v>3287</v>
      </c>
      <c r="G638" s="23" t="s">
        <v>52</v>
      </c>
      <c r="H638" s="23"/>
      <c r="I638" s="23" t="s">
        <v>37</v>
      </c>
      <c r="J638" s="23">
        <v>2</v>
      </c>
      <c r="K638" s="23" t="s">
        <v>52</v>
      </c>
      <c r="L638" s="23"/>
    </row>
    <row r="639" spans="1:12" x14ac:dyDescent="0.25">
      <c r="A639" s="24">
        <v>632</v>
      </c>
      <c r="B639" s="27" t="s">
        <v>5091</v>
      </c>
      <c r="C639" s="23"/>
      <c r="D639" s="23" t="s">
        <v>3481</v>
      </c>
      <c r="E639" s="23" t="s">
        <v>142</v>
      </c>
      <c r="F639" s="23" t="s">
        <v>5097</v>
      </c>
      <c r="G639" s="23"/>
      <c r="H639" s="23"/>
      <c r="I639" s="23" t="s">
        <v>5098</v>
      </c>
      <c r="J639" s="23">
        <v>200</v>
      </c>
      <c r="K639" s="23" t="s">
        <v>5347</v>
      </c>
      <c r="L639" s="23"/>
    </row>
    <row r="640" spans="1:12" x14ac:dyDescent="0.25">
      <c r="A640" s="24">
        <v>633</v>
      </c>
      <c r="B640" s="27" t="s">
        <v>5091</v>
      </c>
      <c r="C640" s="23"/>
      <c r="D640" s="23" t="s">
        <v>3481</v>
      </c>
      <c r="E640" s="23" t="s">
        <v>5099</v>
      </c>
      <c r="F640" s="23" t="s">
        <v>5100</v>
      </c>
      <c r="G640" s="23"/>
      <c r="H640" s="23"/>
      <c r="I640" s="23" t="s">
        <v>37</v>
      </c>
      <c r="J640" s="23">
        <v>1</v>
      </c>
      <c r="K640" s="23" t="s">
        <v>5347</v>
      </c>
      <c r="L640" s="23"/>
    </row>
    <row r="641" spans="1:12" x14ac:dyDescent="0.25">
      <c r="A641" s="24">
        <v>634</v>
      </c>
      <c r="B641" s="27" t="s">
        <v>5091</v>
      </c>
      <c r="C641" s="23"/>
      <c r="D641" s="23" t="s">
        <v>3481</v>
      </c>
      <c r="E641" s="23" t="s">
        <v>5101</v>
      </c>
      <c r="F641" s="23" t="s">
        <v>5102</v>
      </c>
      <c r="G641" s="23"/>
      <c r="H641" s="23"/>
      <c r="I641" s="23" t="s">
        <v>37</v>
      </c>
      <c r="J641" s="23">
        <v>1</v>
      </c>
      <c r="K641" s="23" t="s">
        <v>5347</v>
      </c>
      <c r="L641" s="23"/>
    </row>
    <row r="642" spans="1:12" x14ac:dyDescent="0.25">
      <c r="A642" s="24">
        <v>635</v>
      </c>
      <c r="B642" s="27" t="s">
        <v>5091</v>
      </c>
      <c r="C642" s="23"/>
      <c r="D642" s="23" t="s">
        <v>3481</v>
      </c>
      <c r="E642" s="23" t="s">
        <v>53</v>
      </c>
      <c r="F642" s="23" t="s">
        <v>5103</v>
      </c>
      <c r="G642" s="23"/>
      <c r="H642" s="23"/>
      <c r="I642" s="23" t="s">
        <v>37</v>
      </c>
      <c r="J642" s="23">
        <v>14</v>
      </c>
      <c r="K642" s="23" t="s">
        <v>5347</v>
      </c>
      <c r="L642" s="23"/>
    </row>
    <row r="643" spans="1:12" x14ac:dyDescent="0.25">
      <c r="A643" s="24">
        <v>636</v>
      </c>
      <c r="B643" s="27" t="s">
        <v>5091</v>
      </c>
      <c r="C643" s="23"/>
      <c r="D643" s="23" t="s">
        <v>3481</v>
      </c>
      <c r="E643" s="23" t="s">
        <v>57</v>
      </c>
      <c r="F643" s="23" t="s">
        <v>5104</v>
      </c>
      <c r="G643" s="23"/>
      <c r="H643" s="23"/>
      <c r="I643" s="23" t="s">
        <v>37</v>
      </c>
      <c r="J643" s="23">
        <v>14</v>
      </c>
      <c r="K643" s="23" t="s">
        <v>5347</v>
      </c>
      <c r="L643" s="23"/>
    </row>
    <row r="644" spans="1:12" x14ac:dyDescent="0.25">
      <c r="A644" s="24">
        <v>637</v>
      </c>
      <c r="B644" s="27" t="s">
        <v>5091</v>
      </c>
      <c r="C644" s="23" t="s">
        <v>3973</v>
      </c>
      <c r="D644" s="23" t="s">
        <v>665</v>
      </c>
      <c r="E644" s="23" t="s">
        <v>3483</v>
      </c>
      <c r="F644" s="23" t="s">
        <v>1169</v>
      </c>
      <c r="G644" s="23"/>
      <c r="H644" s="23"/>
      <c r="I644" s="23" t="s">
        <v>37</v>
      </c>
      <c r="J644" s="23">
        <v>10</v>
      </c>
      <c r="K644" s="23" t="s">
        <v>52</v>
      </c>
      <c r="L644" s="23"/>
    </row>
    <row r="645" spans="1:12" x14ac:dyDescent="0.25">
      <c r="A645" s="24">
        <v>638</v>
      </c>
      <c r="B645" s="27" t="s">
        <v>5091</v>
      </c>
      <c r="C645" s="23" t="s">
        <v>3973</v>
      </c>
      <c r="D645" s="23" t="s">
        <v>665</v>
      </c>
      <c r="E645" s="23" t="s">
        <v>3709</v>
      </c>
      <c r="F645" s="23" t="s">
        <v>64</v>
      </c>
      <c r="G645" s="23"/>
      <c r="H645" s="23"/>
      <c r="I645" s="23" t="s">
        <v>37</v>
      </c>
      <c r="J645" s="23">
        <v>10</v>
      </c>
      <c r="K645" s="23" t="s">
        <v>52</v>
      </c>
      <c r="L645" s="23"/>
    </row>
    <row r="646" spans="1:12" x14ac:dyDescent="0.25">
      <c r="A646" s="24">
        <v>639</v>
      </c>
      <c r="B646" s="27" t="s">
        <v>5091</v>
      </c>
      <c r="C646" s="23" t="s">
        <v>3973</v>
      </c>
      <c r="D646" s="23" t="s">
        <v>665</v>
      </c>
      <c r="E646" s="23" t="s">
        <v>3975</v>
      </c>
      <c r="F646" s="23" t="s">
        <v>1459</v>
      </c>
      <c r="G646" s="23"/>
      <c r="H646" s="23"/>
      <c r="I646" s="23" t="s">
        <v>37</v>
      </c>
      <c r="J646" s="23">
        <v>6</v>
      </c>
      <c r="K646" s="23" t="s">
        <v>52</v>
      </c>
      <c r="L646" s="23"/>
    </row>
    <row r="647" spans="1:12" x14ac:dyDescent="0.25">
      <c r="A647" s="24">
        <v>640</v>
      </c>
      <c r="B647" s="27" t="s">
        <v>5091</v>
      </c>
      <c r="C647" s="23" t="s">
        <v>3973</v>
      </c>
      <c r="D647" s="23" t="s">
        <v>665</v>
      </c>
      <c r="E647" s="23" t="s">
        <v>3976</v>
      </c>
      <c r="F647" s="23" t="s">
        <v>1461</v>
      </c>
      <c r="G647" s="23"/>
      <c r="H647" s="23"/>
      <c r="I647" s="23" t="s">
        <v>110</v>
      </c>
      <c r="J647" s="23">
        <v>22</v>
      </c>
      <c r="K647" s="23" t="s">
        <v>52</v>
      </c>
      <c r="L647" s="23">
        <v>0</v>
      </c>
    </row>
    <row r="648" spans="1:12" x14ac:dyDescent="0.25">
      <c r="A648" s="24">
        <v>641</v>
      </c>
      <c r="B648" s="27" t="s">
        <v>5091</v>
      </c>
      <c r="C648" s="23" t="s">
        <v>3973</v>
      </c>
      <c r="D648" s="23" t="s">
        <v>665</v>
      </c>
      <c r="E648" s="23" t="s">
        <v>3974</v>
      </c>
      <c r="F648" s="23" t="s">
        <v>1463</v>
      </c>
      <c r="G648" s="23"/>
      <c r="H648" s="23"/>
      <c r="I648" s="23" t="s">
        <v>110</v>
      </c>
      <c r="J648" s="23">
        <v>22</v>
      </c>
      <c r="K648" s="23" t="s">
        <v>52</v>
      </c>
      <c r="L648" s="23">
        <v>0</v>
      </c>
    </row>
    <row r="649" spans="1:12" x14ac:dyDescent="0.25">
      <c r="A649" s="24">
        <v>642</v>
      </c>
      <c r="B649" s="27" t="s">
        <v>5091</v>
      </c>
      <c r="C649" s="23" t="s">
        <v>3973</v>
      </c>
      <c r="D649" s="23" t="s">
        <v>665</v>
      </c>
      <c r="E649" s="23" t="s">
        <v>3518</v>
      </c>
      <c r="F649" s="23" t="s">
        <v>54</v>
      </c>
      <c r="G649" s="23"/>
      <c r="H649" s="23"/>
      <c r="I649" s="23" t="s">
        <v>37</v>
      </c>
      <c r="J649" s="23">
        <v>14</v>
      </c>
      <c r="K649" s="23" t="s">
        <v>52</v>
      </c>
      <c r="L649" s="23"/>
    </row>
    <row r="650" spans="1:12" x14ac:dyDescent="0.25">
      <c r="A650" s="24">
        <v>643</v>
      </c>
      <c r="B650" s="27" t="s">
        <v>5091</v>
      </c>
      <c r="C650" s="23" t="s">
        <v>3973</v>
      </c>
      <c r="D650" s="23" t="s">
        <v>665</v>
      </c>
      <c r="E650" s="23" t="s">
        <v>3519</v>
      </c>
      <c r="F650" s="23" t="s">
        <v>56</v>
      </c>
      <c r="G650" s="23"/>
      <c r="H650" s="23"/>
      <c r="I650" s="23" t="s">
        <v>37</v>
      </c>
      <c r="J650" s="23">
        <v>32</v>
      </c>
      <c r="K650" s="23" t="s">
        <v>52</v>
      </c>
      <c r="L650" s="23"/>
    </row>
    <row r="651" spans="1:12" x14ac:dyDescent="0.25">
      <c r="A651" s="24">
        <v>644</v>
      </c>
      <c r="B651" s="27" t="s">
        <v>5091</v>
      </c>
      <c r="C651" s="23" t="s">
        <v>3973</v>
      </c>
      <c r="D651" s="23" t="s">
        <v>665</v>
      </c>
      <c r="E651" s="23" t="s">
        <v>3520</v>
      </c>
      <c r="F651" s="23" t="s">
        <v>58</v>
      </c>
      <c r="G651" s="23"/>
      <c r="H651" s="23"/>
      <c r="I651" s="23" t="s">
        <v>37</v>
      </c>
      <c r="J651" s="23">
        <v>14</v>
      </c>
      <c r="K651" s="23" t="s">
        <v>52</v>
      </c>
      <c r="L651" s="23"/>
    </row>
    <row r="652" spans="1:12" x14ac:dyDescent="0.25">
      <c r="A652" s="24">
        <v>645</v>
      </c>
      <c r="B652" s="27" t="s">
        <v>5091</v>
      </c>
      <c r="C652" s="23" t="s">
        <v>3973</v>
      </c>
      <c r="D652" s="23" t="s">
        <v>665</v>
      </c>
      <c r="E652" s="23" t="s">
        <v>3521</v>
      </c>
      <c r="F652" s="23" t="s">
        <v>60</v>
      </c>
      <c r="G652" s="23"/>
      <c r="H652" s="23"/>
      <c r="I652" s="23" t="s">
        <v>37</v>
      </c>
      <c r="J652" s="23">
        <v>32</v>
      </c>
      <c r="K652" s="23" t="s">
        <v>52</v>
      </c>
      <c r="L652" s="23"/>
    </row>
    <row r="653" spans="1:12" x14ac:dyDescent="0.25">
      <c r="A653" s="24">
        <v>646</v>
      </c>
      <c r="B653" s="27" t="s">
        <v>5091</v>
      </c>
      <c r="C653" s="23" t="s">
        <v>3977</v>
      </c>
      <c r="D653" s="23" t="s">
        <v>205</v>
      </c>
      <c r="E653" s="23" t="s">
        <v>3709</v>
      </c>
      <c r="F653" s="23" t="s">
        <v>64</v>
      </c>
      <c r="G653" s="23"/>
      <c r="H653" s="23"/>
      <c r="I653" s="23" t="s">
        <v>37</v>
      </c>
      <c r="J653" s="23">
        <v>10</v>
      </c>
      <c r="K653" s="23" t="s">
        <v>52</v>
      </c>
      <c r="L653" s="23"/>
    </row>
    <row r="654" spans="1:12" x14ac:dyDescent="0.25">
      <c r="A654" s="24">
        <v>647</v>
      </c>
      <c r="B654" s="27" t="s">
        <v>5091</v>
      </c>
      <c r="C654" s="23" t="s">
        <v>3977</v>
      </c>
      <c r="D654" s="23" t="s">
        <v>205</v>
      </c>
      <c r="E654" s="23" t="s">
        <v>3483</v>
      </c>
      <c r="F654" s="23" t="s">
        <v>1169</v>
      </c>
      <c r="G654" s="23"/>
      <c r="H654" s="23"/>
      <c r="I654" s="23" t="s">
        <v>37</v>
      </c>
      <c r="J654" s="23">
        <v>10</v>
      </c>
      <c r="K654" s="23" t="s">
        <v>52</v>
      </c>
      <c r="L654" s="23"/>
    </row>
    <row r="655" spans="1:12" x14ac:dyDescent="0.25">
      <c r="A655" s="24">
        <v>648</v>
      </c>
      <c r="B655" s="27" t="s">
        <v>5091</v>
      </c>
      <c r="C655" s="23" t="s">
        <v>3977</v>
      </c>
      <c r="D655" s="23" t="s">
        <v>205</v>
      </c>
      <c r="E655" s="23" t="s">
        <v>3979</v>
      </c>
      <c r="F655" s="23" t="s">
        <v>1471</v>
      </c>
      <c r="G655" s="23"/>
      <c r="H655" s="23"/>
      <c r="I655" s="23" t="s">
        <v>37</v>
      </c>
      <c r="J655" s="23">
        <v>20</v>
      </c>
      <c r="K655" s="23" t="s">
        <v>52</v>
      </c>
      <c r="L655" s="23"/>
    </row>
    <row r="656" spans="1:12" x14ac:dyDescent="0.25">
      <c r="A656" s="24">
        <v>649</v>
      </c>
      <c r="B656" s="27" t="s">
        <v>5091</v>
      </c>
      <c r="C656" s="23" t="s">
        <v>3977</v>
      </c>
      <c r="D656" s="23" t="s">
        <v>205</v>
      </c>
      <c r="E656" s="23" t="s">
        <v>3978</v>
      </c>
      <c r="F656" s="23" t="s">
        <v>1473</v>
      </c>
      <c r="G656" s="23"/>
      <c r="H656" s="23"/>
      <c r="I656" s="23" t="s">
        <v>37</v>
      </c>
      <c r="J656" s="23">
        <v>300</v>
      </c>
      <c r="K656" s="23" t="s">
        <v>5347</v>
      </c>
      <c r="L656" s="23"/>
    </row>
    <row r="657" spans="1:12" x14ac:dyDescent="0.25">
      <c r="A657" s="24">
        <v>650</v>
      </c>
      <c r="B657" s="27" t="s">
        <v>5091</v>
      </c>
      <c r="C657" s="23" t="s">
        <v>3977</v>
      </c>
      <c r="D657" s="23" t="s">
        <v>205</v>
      </c>
      <c r="E657" s="23" t="s">
        <v>3516</v>
      </c>
      <c r="F657" s="23" t="s">
        <v>51</v>
      </c>
      <c r="G657" s="23"/>
      <c r="H657" s="23"/>
      <c r="I657" s="23" t="s">
        <v>37</v>
      </c>
      <c r="J657" s="23">
        <v>1</v>
      </c>
      <c r="K657" s="23" t="s">
        <v>52</v>
      </c>
      <c r="L657" s="23" t="s">
        <v>1276</v>
      </c>
    </row>
    <row r="658" spans="1:12" x14ac:dyDescent="0.25">
      <c r="A658" s="24">
        <v>651</v>
      </c>
      <c r="B658" s="27" t="s">
        <v>5091</v>
      </c>
      <c r="C658" s="23" t="s">
        <v>3977</v>
      </c>
      <c r="D658" s="23" t="s">
        <v>205</v>
      </c>
      <c r="E658" s="23" t="s">
        <v>3518</v>
      </c>
      <c r="F658" s="23" t="s">
        <v>54</v>
      </c>
      <c r="G658" s="23"/>
      <c r="H658" s="23"/>
      <c r="I658" s="23" t="s">
        <v>37</v>
      </c>
      <c r="J658" s="23">
        <v>14</v>
      </c>
      <c r="K658" s="23" t="s">
        <v>52</v>
      </c>
      <c r="L658" s="23"/>
    </row>
    <row r="659" spans="1:12" x14ac:dyDescent="0.25">
      <c r="A659" s="24">
        <v>652</v>
      </c>
      <c r="B659" s="27" t="s">
        <v>5091</v>
      </c>
      <c r="C659" s="23" t="s">
        <v>3977</v>
      </c>
      <c r="D659" s="23" t="s">
        <v>205</v>
      </c>
      <c r="E659" s="23" t="s">
        <v>3519</v>
      </c>
      <c r="F659" s="23" t="s">
        <v>56</v>
      </c>
      <c r="G659" s="23"/>
      <c r="H659" s="23"/>
      <c r="I659" s="23" t="s">
        <v>37</v>
      </c>
      <c r="J659" s="23">
        <v>32</v>
      </c>
      <c r="K659" s="23" t="s">
        <v>52</v>
      </c>
      <c r="L659" s="23"/>
    </row>
    <row r="660" spans="1:12" x14ac:dyDescent="0.25">
      <c r="A660" s="24">
        <v>653</v>
      </c>
      <c r="B660" s="27" t="s">
        <v>5091</v>
      </c>
      <c r="C660" s="23" t="s">
        <v>3977</v>
      </c>
      <c r="D660" s="23" t="s">
        <v>205</v>
      </c>
      <c r="E660" s="23" t="s">
        <v>3520</v>
      </c>
      <c r="F660" s="23" t="s">
        <v>58</v>
      </c>
      <c r="G660" s="23"/>
      <c r="H660" s="23"/>
      <c r="I660" s="23" t="s">
        <v>37</v>
      </c>
      <c r="J660" s="23">
        <v>14</v>
      </c>
      <c r="K660" s="23" t="s">
        <v>52</v>
      </c>
      <c r="L660" s="23"/>
    </row>
    <row r="661" spans="1:12" x14ac:dyDescent="0.25">
      <c r="A661" s="24">
        <v>654</v>
      </c>
      <c r="B661" s="27" t="s">
        <v>5091</v>
      </c>
      <c r="C661" s="23" t="s">
        <v>3977</v>
      </c>
      <c r="D661" s="23" t="s">
        <v>205</v>
      </c>
      <c r="E661" s="23" t="s">
        <v>3521</v>
      </c>
      <c r="F661" s="23" t="s">
        <v>60</v>
      </c>
      <c r="G661" s="23"/>
      <c r="H661" s="23"/>
      <c r="I661" s="23" t="s">
        <v>37</v>
      </c>
      <c r="J661" s="23">
        <v>32</v>
      </c>
      <c r="K661" s="23" t="s">
        <v>52</v>
      </c>
      <c r="L661" s="23"/>
    </row>
    <row r="662" spans="1:12" x14ac:dyDescent="0.25">
      <c r="A662" s="24">
        <v>655</v>
      </c>
      <c r="B662" s="27" t="s">
        <v>5091</v>
      </c>
      <c r="C662" s="23" t="s">
        <v>3980</v>
      </c>
      <c r="D662" s="23" t="s">
        <v>667</v>
      </c>
      <c r="E662" s="23" t="s">
        <v>3483</v>
      </c>
      <c r="F662" s="23" t="s">
        <v>1169</v>
      </c>
      <c r="G662" s="23"/>
      <c r="H662" s="23"/>
      <c r="I662" s="23" t="s">
        <v>37</v>
      </c>
      <c r="J662" s="23">
        <v>10</v>
      </c>
      <c r="K662" s="23" t="s">
        <v>52</v>
      </c>
      <c r="L662" s="23"/>
    </row>
    <row r="663" spans="1:12" x14ac:dyDescent="0.25">
      <c r="A663" s="24">
        <v>656</v>
      </c>
      <c r="B663" s="27" t="s">
        <v>5091</v>
      </c>
      <c r="C663" s="23" t="s">
        <v>3980</v>
      </c>
      <c r="D663" s="23" t="s">
        <v>667</v>
      </c>
      <c r="E663" s="23" t="s">
        <v>3981</v>
      </c>
      <c r="F663" s="23" t="s">
        <v>1590</v>
      </c>
      <c r="G663" s="23"/>
      <c r="H663" s="23"/>
      <c r="I663" s="23" t="s">
        <v>37</v>
      </c>
      <c r="J663" s="23">
        <v>10</v>
      </c>
      <c r="K663" s="23" t="s">
        <v>52</v>
      </c>
      <c r="L663" s="23"/>
    </row>
    <row r="664" spans="1:12" x14ac:dyDescent="0.25">
      <c r="A664" s="24">
        <v>657</v>
      </c>
      <c r="B664" s="27" t="s">
        <v>5091</v>
      </c>
      <c r="C664" s="23" t="s">
        <v>3980</v>
      </c>
      <c r="D664" s="23" t="s">
        <v>667</v>
      </c>
      <c r="E664" s="23" t="s">
        <v>3975</v>
      </c>
      <c r="F664" s="23" t="s">
        <v>1459</v>
      </c>
      <c r="G664" s="23"/>
      <c r="H664" s="23"/>
      <c r="I664" s="23" t="s">
        <v>37</v>
      </c>
      <c r="J664" s="23">
        <v>6</v>
      </c>
      <c r="K664" s="23" t="s">
        <v>52</v>
      </c>
      <c r="L664" s="23"/>
    </row>
    <row r="665" spans="1:12" x14ac:dyDescent="0.25">
      <c r="A665" s="24">
        <v>658</v>
      </c>
      <c r="B665" s="27" t="s">
        <v>5091</v>
      </c>
      <c r="C665" s="23" t="s">
        <v>3980</v>
      </c>
      <c r="D665" s="23" t="s">
        <v>667</v>
      </c>
      <c r="E665" s="23" t="s">
        <v>3976</v>
      </c>
      <c r="F665" s="23" t="s">
        <v>1461</v>
      </c>
      <c r="G665" s="23"/>
      <c r="H665" s="23"/>
      <c r="I665" s="23" t="s">
        <v>110</v>
      </c>
      <c r="J665" s="23">
        <v>22</v>
      </c>
      <c r="K665" s="23" t="s">
        <v>52</v>
      </c>
      <c r="L665" s="23">
        <v>0</v>
      </c>
    </row>
    <row r="666" spans="1:12" x14ac:dyDescent="0.25">
      <c r="A666" s="24">
        <v>659</v>
      </c>
      <c r="B666" s="27" t="s">
        <v>5091</v>
      </c>
      <c r="C666" s="23" t="s">
        <v>3980</v>
      </c>
      <c r="D666" s="23" t="s">
        <v>667</v>
      </c>
      <c r="E666" s="23" t="s">
        <v>3974</v>
      </c>
      <c r="F666" s="23" t="s">
        <v>1463</v>
      </c>
      <c r="G666" s="23"/>
      <c r="H666" s="23"/>
      <c r="I666" s="23" t="s">
        <v>110</v>
      </c>
      <c r="J666" s="23">
        <v>22</v>
      </c>
      <c r="K666" s="23" t="s">
        <v>52</v>
      </c>
      <c r="L666" s="23">
        <v>0</v>
      </c>
    </row>
    <row r="667" spans="1:12" x14ac:dyDescent="0.25">
      <c r="A667" s="24">
        <v>660</v>
      </c>
      <c r="B667" s="27" t="s">
        <v>5091</v>
      </c>
      <c r="C667" s="23" t="s">
        <v>3980</v>
      </c>
      <c r="D667" s="23" t="s">
        <v>667</v>
      </c>
      <c r="E667" s="23" t="s">
        <v>3518</v>
      </c>
      <c r="F667" s="23" t="s">
        <v>54</v>
      </c>
      <c r="G667" s="23"/>
      <c r="H667" s="23"/>
      <c r="I667" s="23" t="s">
        <v>37</v>
      </c>
      <c r="J667" s="23">
        <v>14</v>
      </c>
      <c r="K667" s="23" t="s">
        <v>52</v>
      </c>
      <c r="L667" s="23"/>
    </row>
    <row r="668" spans="1:12" x14ac:dyDescent="0.25">
      <c r="A668" s="24">
        <v>661</v>
      </c>
      <c r="B668" s="27" t="s">
        <v>5091</v>
      </c>
      <c r="C668" s="23" t="s">
        <v>3980</v>
      </c>
      <c r="D668" s="23" t="s">
        <v>667</v>
      </c>
      <c r="E668" s="23" t="s">
        <v>3519</v>
      </c>
      <c r="F668" s="23" t="s">
        <v>56</v>
      </c>
      <c r="G668" s="23"/>
      <c r="H668" s="23"/>
      <c r="I668" s="23" t="s">
        <v>37</v>
      </c>
      <c r="J668" s="23">
        <v>32</v>
      </c>
      <c r="K668" s="23" t="s">
        <v>52</v>
      </c>
      <c r="L668" s="23"/>
    </row>
    <row r="669" spans="1:12" x14ac:dyDescent="0.25">
      <c r="A669" s="24">
        <v>662</v>
      </c>
      <c r="B669" s="27" t="s">
        <v>5091</v>
      </c>
      <c r="C669" s="23" t="s">
        <v>3980</v>
      </c>
      <c r="D669" s="23" t="s">
        <v>667</v>
      </c>
      <c r="E669" s="23" t="s">
        <v>3520</v>
      </c>
      <c r="F669" s="23" t="s">
        <v>58</v>
      </c>
      <c r="G669" s="23"/>
      <c r="H669" s="23"/>
      <c r="I669" s="23" t="s">
        <v>37</v>
      </c>
      <c r="J669" s="23">
        <v>14</v>
      </c>
      <c r="K669" s="23" t="s">
        <v>52</v>
      </c>
      <c r="L669" s="23"/>
    </row>
    <row r="670" spans="1:12" x14ac:dyDescent="0.25">
      <c r="A670" s="24">
        <v>663</v>
      </c>
      <c r="B670" s="27" t="s">
        <v>5091</v>
      </c>
      <c r="C670" s="23" t="s">
        <v>3980</v>
      </c>
      <c r="D670" s="23" t="s">
        <v>667</v>
      </c>
      <c r="E670" s="23" t="s">
        <v>3521</v>
      </c>
      <c r="F670" s="23" t="s">
        <v>60</v>
      </c>
      <c r="G670" s="23"/>
      <c r="H670" s="23"/>
      <c r="I670" s="23" t="s">
        <v>37</v>
      </c>
      <c r="J670" s="23">
        <v>32</v>
      </c>
      <c r="K670" s="23" t="s">
        <v>52</v>
      </c>
      <c r="L670" s="23"/>
    </row>
    <row r="671" spans="1:12" x14ac:dyDescent="0.25">
      <c r="A671" s="24">
        <v>664</v>
      </c>
      <c r="B671" s="27" t="s">
        <v>5091</v>
      </c>
      <c r="C671" s="23" t="s">
        <v>3982</v>
      </c>
      <c r="D671" s="23" t="s">
        <v>203</v>
      </c>
      <c r="E671" s="23" t="s">
        <v>3483</v>
      </c>
      <c r="F671" s="23" t="s">
        <v>1169</v>
      </c>
      <c r="G671" s="23"/>
      <c r="H671" s="23"/>
      <c r="I671" s="23" t="s">
        <v>37</v>
      </c>
      <c r="J671" s="23">
        <v>10</v>
      </c>
      <c r="K671" s="23" t="s">
        <v>52</v>
      </c>
      <c r="L671" s="23"/>
    </row>
    <row r="672" spans="1:12" x14ac:dyDescent="0.25">
      <c r="A672" s="24">
        <v>665</v>
      </c>
      <c r="B672" s="27" t="s">
        <v>5091</v>
      </c>
      <c r="C672" s="23" t="s">
        <v>3982</v>
      </c>
      <c r="D672" s="23" t="s">
        <v>203</v>
      </c>
      <c r="E672" s="23" t="s">
        <v>3979</v>
      </c>
      <c r="F672" s="23" t="s">
        <v>1471</v>
      </c>
      <c r="G672" s="23"/>
      <c r="H672" s="23"/>
      <c r="I672" s="23" t="s">
        <v>37</v>
      </c>
      <c r="J672" s="23">
        <v>20</v>
      </c>
      <c r="K672" s="23" t="s">
        <v>52</v>
      </c>
      <c r="L672" s="23"/>
    </row>
    <row r="673" spans="1:12" x14ac:dyDescent="0.25">
      <c r="A673" s="24">
        <v>666</v>
      </c>
      <c r="B673" s="27" t="s">
        <v>5091</v>
      </c>
      <c r="C673" s="23" t="s">
        <v>3982</v>
      </c>
      <c r="D673" s="23" t="s">
        <v>203</v>
      </c>
      <c r="E673" s="23" t="s">
        <v>3988</v>
      </c>
      <c r="F673" s="23" t="s">
        <v>1542</v>
      </c>
      <c r="G673" s="23"/>
      <c r="H673" s="23"/>
      <c r="I673" s="23" t="s">
        <v>37</v>
      </c>
      <c r="J673" s="23">
        <v>300</v>
      </c>
      <c r="K673" s="23" t="s">
        <v>5347</v>
      </c>
      <c r="L673" s="23"/>
    </row>
    <row r="674" spans="1:12" x14ac:dyDescent="0.25">
      <c r="A674" s="24">
        <v>667</v>
      </c>
      <c r="B674" s="27" t="s">
        <v>5091</v>
      </c>
      <c r="C674" s="23" t="s">
        <v>3982</v>
      </c>
      <c r="D674" s="23" t="s">
        <v>203</v>
      </c>
      <c r="E674" s="23" t="s">
        <v>3986</v>
      </c>
      <c r="F674" s="23" t="s">
        <v>1544</v>
      </c>
      <c r="G674" s="23"/>
      <c r="H674" s="23"/>
      <c r="I674" s="23" t="s">
        <v>37</v>
      </c>
      <c r="J674" s="23">
        <v>300</v>
      </c>
      <c r="K674" s="23" t="s">
        <v>5347</v>
      </c>
      <c r="L674" s="23"/>
    </row>
    <row r="675" spans="1:12" x14ac:dyDescent="0.25">
      <c r="A675" s="24">
        <v>668</v>
      </c>
      <c r="B675" s="27" t="s">
        <v>5091</v>
      </c>
      <c r="C675" s="23" t="s">
        <v>3982</v>
      </c>
      <c r="D675" s="23" t="s">
        <v>203</v>
      </c>
      <c r="E675" s="23" t="s">
        <v>3989</v>
      </c>
      <c r="F675" s="23" t="s">
        <v>1546</v>
      </c>
      <c r="G675" s="23"/>
      <c r="H675" s="23"/>
      <c r="I675" s="23" t="s">
        <v>37</v>
      </c>
      <c r="J675" s="23">
        <v>300</v>
      </c>
      <c r="K675" s="23" t="s">
        <v>5347</v>
      </c>
      <c r="L675" s="23"/>
    </row>
    <row r="676" spans="1:12" x14ac:dyDescent="0.25">
      <c r="A676" s="24">
        <v>669</v>
      </c>
      <c r="B676" s="27" t="s">
        <v>5091</v>
      </c>
      <c r="C676" s="23" t="s">
        <v>3982</v>
      </c>
      <c r="D676" s="23" t="s">
        <v>203</v>
      </c>
      <c r="E676" s="23" t="s">
        <v>3984</v>
      </c>
      <c r="F676" s="23" t="s">
        <v>1548</v>
      </c>
      <c r="G676" s="23"/>
      <c r="H676" s="23"/>
      <c r="I676" s="23" t="s">
        <v>37</v>
      </c>
      <c r="J676" s="23">
        <v>1</v>
      </c>
      <c r="K676" s="23" t="s">
        <v>52</v>
      </c>
      <c r="L676" s="23"/>
    </row>
    <row r="677" spans="1:12" x14ac:dyDescent="0.25">
      <c r="A677" s="24">
        <v>670</v>
      </c>
      <c r="B677" s="27" t="s">
        <v>5091</v>
      </c>
      <c r="C677" s="23" t="s">
        <v>3982</v>
      </c>
      <c r="D677" s="23" t="s">
        <v>203</v>
      </c>
      <c r="E677" s="23" t="s">
        <v>3985</v>
      </c>
      <c r="F677" s="23" t="s">
        <v>1550</v>
      </c>
      <c r="G677" s="23"/>
      <c r="H677" s="23"/>
      <c r="I677" s="23" t="s">
        <v>37</v>
      </c>
      <c r="J677" s="23">
        <v>20</v>
      </c>
      <c r="K677" s="23" t="s">
        <v>52</v>
      </c>
      <c r="L677" s="23"/>
    </row>
    <row r="678" spans="1:12" x14ac:dyDescent="0.25">
      <c r="A678" s="24">
        <v>671</v>
      </c>
      <c r="B678" s="27" t="s">
        <v>5091</v>
      </c>
      <c r="C678" s="23" t="s">
        <v>3982</v>
      </c>
      <c r="D678" s="23" t="s">
        <v>203</v>
      </c>
      <c r="E678" s="23" t="s">
        <v>3987</v>
      </c>
      <c r="F678" s="23" t="s">
        <v>1552</v>
      </c>
      <c r="G678" s="23"/>
      <c r="H678" s="23"/>
      <c r="I678" s="23" t="s">
        <v>37</v>
      </c>
      <c r="J678" s="23">
        <v>20</v>
      </c>
      <c r="K678" s="23" t="s">
        <v>52</v>
      </c>
      <c r="L678" s="23"/>
    </row>
    <row r="679" spans="1:12" x14ac:dyDescent="0.25">
      <c r="A679" s="24">
        <v>672</v>
      </c>
      <c r="B679" s="27" t="s">
        <v>5091</v>
      </c>
      <c r="C679" s="23" t="s">
        <v>3982</v>
      </c>
      <c r="D679" s="23" t="s">
        <v>203</v>
      </c>
      <c r="E679" s="23" t="s">
        <v>3983</v>
      </c>
      <c r="F679" s="23" t="s">
        <v>1554</v>
      </c>
      <c r="G679" s="23"/>
      <c r="H679" s="23"/>
      <c r="I679" s="23" t="s">
        <v>37</v>
      </c>
      <c r="J679" s="23">
        <v>20</v>
      </c>
      <c r="K679" s="23" t="s">
        <v>5347</v>
      </c>
      <c r="L679" s="23"/>
    </row>
    <row r="680" spans="1:12" x14ac:dyDescent="0.25">
      <c r="A680" s="24">
        <v>673</v>
      </c>
      <c r="B680" s="27" t="s">
        <v>5091</v>
      </c>
      <c r="C680" s="23" t="s">
        <v>3982</v>
      </c>
      <c r="D680" s="23" t="s">
        <v>203</v>
      </c>
      <c r="E680" s="23" t="s">
        <v>3586</v>
      </c>
      <c r="F680" s="23" t="s">
        <v>1556</v>
      </c>
      <c r="G680" s="23"/>
      <c r="H680" s="23"/>
      <c r="I680" s="23" t="s">
        <v>110</v>
      </c>
      <c r="J680" s="23">
        <v>22</v>
      </c>
      <c r="K680" s="23" t="s">
        <v>52</v>
      </c>
      <c r="L680" s="23"/>
    </row>
    <row r="681" spans="1:12" x14ac:dyDescent="0.25">
      <c r="A681" s="24">
        <v>674</v>
      </c>
      <c r="B681" s="27" t="s">
        <v>5091</v>
      </c>
      <c r="C681" s="23" t="s">
        <v>3982</v>
      </c>
      <c r="D681" s="23" t="s">
        <v>203</v>
      </c>
      <c r="E681" s="23" t="s">
        <v>3516</v>
      </c>
      <c r="F681" s="23" t="s">
        <v>51</v>
      </c>
      <c r="G681" s="23"/>
      <c r="H681" s="23"/>
      <c r="I681" s="23" t="s">
        <v>37</v>
      </c>
      <c r="J681" s="23">
        <v>1</v>
      </c>
      <c r="K681" s="23" t="s">
        <v>52</v>
      </c>
      <c r="L681" s="23" t="s">
        <v>1276</v>
      </c>
    </row>
    <row r="682" spans="1:12" x14ac:dyDescent="0.25">
      <c r="A682" s="24">
        <v>675</v>
      </c>
      <c r="B682" s="27" t="s">
        <v>5091</v>
      </c>
      <c r="C682" s="23" t="s">
        <v>3982</v>
      </c>
      <c r="D682" s="23" t="s">
        <v>203</v>
      </c>
      <c r="E682" s="23" t="s">
        <v>3517</v>
      </c>
      <c r="F682" s="23" t="s">
        <v>62</v>
      </c>
      <c r="G682" s="23"/>
      <c r="H682" s="23"/>
      <c r="I682" s="23" t="s">
        <v>37</v>
      </c>
      <c r="J682" s="23">
        <v>2000</v>
      </c>
      <c r="K682" s="23" t="s">
        <v>5347</v>
      </c>
      <c r="L682" s="23"/>
    </row>
    <row r="683" spans="1:12" x14ac:dyDescent="0.25">
      <c r="A683" s="24">
        <v>676</v>
      </c>
      <c r="B683" s="27" t="s">
        <v>5091</v>
      </c>
      <c r="C683" s="23" t="s">
        <v>3982</v>
      </c>
      <c r="D683" s="23" t="s">
        <v>203</v>
      </c>
      <c r="E683" s="23" t="s">
        <v>3518</v>
      </c>
      <c r="F683" s="23" t="s">
        <v>54</v>
      </c>
      <c r="G683" s="23"/>
      <c r="H683" s="23"/>
      <c r="I683" s="23" t="s">
        <v>37</v>
      </c>
      <c r="J683" s="23">
        <v>14</v>
      </c>
      <c r="K683" s="23" t="s">
        <v>52</v>
      </c>
      <c r="L683" s="23"/>
    </row>
    <row r="684" spans="1:12" x14ac:dyDescent="0.25">
      <c r="A684" s="24">
        <v>677</v>
      </c>
      <c r="B684" s="27" t="s">
        <v>5091</v>
      </c>
      <c r="C684" s="23" t="s">
        <v>3982</v>
      </c>
      <c r="D684" s="23" t="s">
        <v>203</v>
      </c>
      <c r="E684" s="23" t="s">
        <v>3519</v>
      </c>
      <c r="F684" s="23" t="s">
        <v>56</v>
      </c>
      <c r="G684" s="23"/>
      <c r="H684" s="23"/>
      <c r="I684" s="23" t="s">
        <v>37</v>
      </c>
      <c r="J684" s="23">
        <v>32</v>
      </c>
      <c r="K684" s="23" t="s">
        <v>52</v>
      </c>
      <c r="L684" s="23"/>
    </row>
    <row r="685" spans="1:12" x14ac:dyDescent="0.25">
      <c r="A685" s="24">
        <v>678</v>
      </c>
      <c r="B685" s="27" t="s">
        <v>5091</v>
      </c>
      <c r="C685" s="23" t="s">
        <v>3982</v>
      </c>
      <c r="D685" s="23" t="s">
        <v>203</v>
      </c>
      <c r="E685" s="23" t="s">
        <v>3520</v>
      </c>
      <c r="F685" s="23" t="s">
        <v>58</v>
      </c>
      <c r="G685" s="23"/>
      <c r="H685" s="23"/>
      <c r="I685" s="23" t="s">
        <v>37</v>
      </c>
      <c r="J685" s="23">
        <v>14</v>
      </c>
      <c r="K685" s="23" t="s">
        <v>52</v>
      </c>
      <c r="L685" s="23"/>
    </row>
    <row r="686" spans="1:12" x14ac:dyDescent="0.25">
      <c r="A686" s="24">
        <v>679</v>
      </c>
      <c r="B686" s="27" t="s">
        <v>5091</v>
      </c>
      <c r="C686" s="23" t="s">
        <v>3982</v>
      </c>
      <c r="D686" s="23" t="s">
        <v>203</v>
      </c>
      <c r="E686" s="23" t="s">
        <v>3521</v>
      </c>
      <c r="F686" s="23" t="s">
        <v>60</v>
      </c>
      <c r="G686" s="23"/>
      <c r="H686" s="23"/>
      <c r="I686" s="23" t="s">
        <v>37</v>
      </c>
      <c r="J686" s="23">
        <v>32</v>
      </c>
      <c r="K686" s="23" t="s">
        <v>52</v>
      </c>
      <c r="L686" s="23"/>
    </row>
    <row r="687" spans="1:12" x14ac:dyDescent="0.25">
      <c r="A687" s="78">
        <v>680</v>
      </c>
      <c r="B687" s="77" t="s">
        <v>5091</v>
      </c>
      <c r="C687" s="78" t="s">
        <v>6035</v>
      </c>
      <c r="D687" s="78" t="s">
        <v>6026</v>
      </c>
      <c r="E687" s="78" t="s">
        <v>5807</v>
      </c>
      <c r="F687" s="78" t="s">
        <v>5808</v>
      </c>
      <c r="G687" s="78"/>
      <c r="H687" s="78"/>
      <c r="I687" s="78" t="s">
        <v>37</v>
      </c>
      <c r="J687" s="78" t="s">
        <v>5809</v>
      </c>
      <c r="K687" s="78" t="s">
        <v>5347</v>
      </c>
      <c r="L687" s="78"/>
    </row>
    <row r="688" spans="1:12" x14ac:dyDescent="0.25">
      <c r="A688" s="78">
        <v>681</v>
      </c>
      <c r="B688" s="77" t="s">
        <v>5091</v>
      </c>
      <c r="C688" s="78" t="s">
        <v>6035</v>
      </c>
      <c r="D688" s="78" t="s">
        <v>6026</v>
      </c>
      <c r="E688" s="78" t="s">
        <v>5810</v>
      </c>
      <c r="F688" s="78" t="s">
        <v>5811</v>
      </c>
      <c r="G688" s="78"/>
      <c r="H688" s="78"/>
      <c r="I688" s="78" t="s">
        <v>37</v>
      </c>
      <c r="J688" s="78" t="s">
        <v>5812</v>
      </c>
      <c r="K688" s="78" t="s">
        <v>5347</v>
      </c>
      <c r="L688" s="78"/>
    </row>
    <row r="689" spans="1:12" x14ac:dyDescent="0.25">
      <c r="A689" s="78">
        <v>682</v>
      </c>
      <c r="B689" s="77" t="s">
        <v>5091</v>
      </c>
      <c r="C689" s="78" t="s">
        <v>6035</v>
      </c>
      <c r="D689" s="78" t="s">
        <v>6026</v>
      </c>
      <c r="E689" s="78" t="s">
        <v>829</v>
      </c>
      <c r="F689" s="78" t="s">
        <v>838</v>
      </c>
      <c r="G689" s="78"/>
      <c r="H689" s="78"/>
      <c r="I689" s="78" t="s">
        <v>37</v>
      </c>
      <c r="J689" s="78" t="s">
        <v>5789</v>
      </c>
      <c r="K689" s="78" t="s">
        <v>5347</v>
      </c>
      <c r="L689" s="78"/>
    </row>
    <row r="690" spans="1:12" x14ac:dyDescent="0.25">
      <c r="A690" s="78">
        <v>683</v>
      </c>
      <c r="B690" s="77" t="s">
        <v>5091</v>
      </c>
      <c r="C690" s="78" t="s">
        <v>6035</v>
      </c>
      <c r="D690" s="78" t="s">
        <v>6026</v>
      </c>
      <c r="E690" s="78" t="s">
        <v>472</v>
      </c>
      <c r="F690" s="78" t="s">
        <v>64</v>
      </c>
      <c r="G690" s="78"/>
      <c r="H690" s="78"/>
      <c r="I690" s="78" t="s">
        <v>37</v>
      </c>
      <c r="J690" s="78" t="s">
        <v>5789</v>
      </c>
      <c r="K690" s="78" t="s">
        <v>5347</v>
      </c>
      <c r="L690" s="78"/>
    </row>
    <row r="691" spans="1:12" x14ac:dyDescent="0.25">
      <c r="A691" s="78">
        <v>684</v>
      </c>
      <c r="B691" s="77" t="s">
        <v>5091</v>
      </c>
      <c r="C691" s="78" t="s">
        <v>6035</v>
      </c>
      <c r="D691" s="78" t="s">
        <v>6026</v>
      </c>
      <c r="E691" s="78" t="s">
        <v>5813</v>
      </c>
      <c r="F691" s="78" t="s">
        <v>5814</v>
      </c>
      <c r="G691" s="78"/>
      <c r="H691" s="78"/>
      <c r="I691" s="78" t="s">
        <v>37</v>
      </c>
      <c r="J691" s="78" t="s">
        <v>5783</v>
      </c>
      <c r="K691" s="78" t="s">
        <v>5347</v>
      </c>
      <c r="L691" s="78"/>
    </row>
    <row r="692" spans="1:12" x14ac:dyDescent="0.25">
      <c r="A692" s="78">
        <v>685</v>
      </c>
      <c r="B692" s="77" t="s">
        <v>5091</v>
      </c>
      <c r="C692" s="78" t="s">
        <v>6035</v>
      </c>
      <c r="D692" s="78" t="s">
        <v>6026</v>
      </c>
      <c r="E692" s="78" t="s">
        <v>5815</v>
      </c>
      <c r="F692" s="78" t="s">
        <v>5816</v>
      </c>
      <c r="G692" s="78"/>
      <c r="H692" s="78"/>
      <c r="I692" s="78" t="s">
        <v>37</v>
      </c>
      <c r="J692" s="78" t="s">
        <v>5783</v>
      </c>
      <c r="K692" s="78" t="s">
        <v>5347</v>
      </c>
      <c r="L692" s="78"/>
    </row>
    <row r="693" spans="1:12" x14ac:dyDescent="0.25">
      <c r="A693" s="78">
        <v>686</v>
      </c>
      <c r="B693" s="77" t="s">
        <v>5091</v>
      </c>
      <c r="C693" s="78" t="s">
        <v>6035</v>
      </c>
      <c r="D693" s="78" t="s">
        <v>6026</v>
      </c>
      <c r="E693" s="78" t="s">
        <v>5817</v>
      </c>
      <c r="F693" s="78" t="s">
        <v>5818</v>
      </c>
      <c r="G693" s="78"/>
      <c r="H693" s="78"/>
      <c r="I693" s="78" t="s">
        <v>110</v>
      </c>
      <c r="J693" s="78" t="s">
        <v>5819</v>
      </c>
      <c r="K693" s="78" t="s">
        <v>5347</v>
      </c>
      <c r="L693" s="78"/>
    </row>
    <row r="694" spans="1:12" x14ac:dyDescent="0.25">
      <c r="A694" s="78">
        <v>687</v>
      </c>
      <c r="B694" s="77" t="s">
        <v>5091</v>
      </c>
      <c r="C694" s="78" t="s">
        <v>6035</v>
      </c>
      <c r="D694" s="78" t="s">
        <v>6026</v>
      </c>
      <c r="E694" s="78" t="s">
        <v>53</v>
      </c>
      <c r="F694" s="78" t="s">
        <v>54</v>
      </c>
      <c r="G694" s="78"/>
      <c r="H694" s="78"/>
      <c r="I694" s="78" t="s">
        <v>37</v>
      </c>
      <c r="J694" s="78" t="s">
        <v>5806</v>
      </c>
      <c r="K694" s="78" t="s">
        <v>5347</v>
      </c>
      <c r="L694" s="78"/>
    </row>
    <row r="695" spans="1:12" x14ac:dyDescent="0.25">
      <c r="A695" s="78">
        <v>688</v>
      </c>
      <c r="B695" s="77" t="s">
        <v>5091</v>
      </c>
      <c r="C695" s="78" t="s">
        <v>6035</v>
      </c>
      <c r="D695" s="78" t="s">
        <v>6026</v>
      </c>
      <c r="E695" s="78" t="s">
        <v>55</v>
      </c>
      <c r="F695" s="78" t="s">
        <v>56</v>
      </c>
      <c r="G695" s="78"/>
      <c r="H695" s="78"/>
      <c r="I695" s="78" t="s">
        <v>37</v>
      </c>
      <c r="J695" s="78" t="s">
        <v>5786</v>
      </c>
      <c r="K695" s="78" t="s">
        <v>5347</v>
      </c>
      <c r="L695" s="78"/>
    </row>
    <row r="696" spans="1:12" x14ac:dyDescent="0.25">
      <c r="A696" s="78">
        <v>689</v>
      </c>
      <c r="B696" s="77" t="s">
        <v>5091</v>
      </c>
      <c r="C696" s="78" t="s">
        <v>6037</v>
      </c>
      <c r="D696" s="78" t="s">
        <v>6028</v>
      </c>
      <c r="E696" s="78" t="s">
        <v>765</v>
      </c>
      <c r="F696" s="78" t="s">
        <v>766</v>
      </c>
      <c r="G696" s="78"/>
      <c r="H696" s="78"/>
      <c r="I696" s="78" t="s">
        <v>37</v>
      </c>
      <c r="J696" s="78" t="s">
        <v>5789</v>
      </c>
      <c r="K696" s="78" t="s">
        <v>5347</v>
      </c>
      <c r="L696" s="78"/>
    </row>
    <row r="697" spans="1:12" x14ac:dyDescent="0.25">
      <c r="A697" s="78">
        <v>690</v>
      </c>
      <c r="B697" s="77" t="s">
        <v>5091</v>
      </c>
      <c r="C697" s="78" t="s">
        <v>6037</v>
      </c>
      <c r="D697" s="78" t="s">
        <v>6028</v>
      </c>
      <c r="E697" s="78" t="s">
        <v>4873</v>
      </c>
      <c r="F697" s="78" t="s">
        <v>4394</v>
      </c>
      <c r="G697" s="78"/>
      <c r="H697" s="78"/>
      <c r="I697" s="78" t="s">
        <v>37</v>
      </c>
      <c r="J697" s="78" t="s">
        <v>5790</v>
      </c>
      <c r="K697" s="78" t="s">
        <v>5347</v>
      </c>
      <c r="L697" s="78"/>
    </row>
    <row r="698" spans="1:12" x14ac:dyDescent="0.25">
      <c r="A698" s="78">
        <v>691</v>
      </c>
      <c r="B698" s="77" t="s">
        <v>5091</v>
      </c>
      <c r="C698" s="78" t="s">
        <v>6037</v>
      </c>
      <c r="D698" s="78" t="s">
        <v>6028</v>
      </c>
      <c r="E698" s="78" t="s">
        <v>2064</v>
      </c>
      <c r="F698" s="78" t="s">
        <v>2065</v>
      </c>
      <c r="G698" s="78"/>
      <c r="H698" s="78"/>
      <c r="I698" s="78" t="s">
        <v>37</v>
      </c>
      <c r="J698" s="78" t="s">
        <v>5909</v>
      </c>
      <c r="K698" s="78" t="s">
        <v>5347</v>
      </c>
      <c r="L698" s="78"/>
    </row>
    <row r="699" spans="1:12" x14ac:dyDescent="0.25">
      <c r="A699" s="78">
        <v>692</v>
      </c>
      <c r="B699" s="77" t="s">
        <v>5091</v>
      </c>
      <c r="C699" s="78" t="s">
        <v>6037</v>
      </c>
      <c r="D699" s="78" t="s">
        <v>6028</v>
      </c>
      <c r="E699" s="78" t="s">
        <v>5952</v>
      </c>
      <c r="F699" s="78" t="s">
        <v>5953</v>
      </c>
      <c r="G699" s="78"/>
      <c r="H699" s="78"/>
      <c r="I699" s="78" t="s">
        <v>37</v>
      </c>
      <c r="J699" s="78" t="s">
        <v>5909</v>
      </c>
      <c r="K699" s="78" t="s">
        <v>5347</v>
      </c>
      <c r="L699" s="78"/>
    </row>
    <row r="700" spans="1:12" x14ac:dyDescent="0.25">
      <c r="A700" s="78">
        <v>693</v>
      </c>
      <c r="B700" s="77" t="s">
        <v>5091</v>
      </c>
      <c r="C700" s="78" t="s">
        <v>6037</v>
      </c>
      <c r="D700" s="78" t="s">
        <v>6028</v>
      </c>
      <c r="E700" s="78" t="s">
        <v>5947</v>
      </c>
      <c r="F700" s="78" t="s">
        <v>4772</v>
      </c>
      <c r="G700" s="78"/>
      <c r="H700" s="78"/>
      <c r="I700" s="78" t="s">
        <v>37</v>
      </c>
      <c r="J700" s="78" t="s">
        <v>5824</v>
      </c>
      <c r="K700" s="78" t="s">
        <v>5347</v>
      </c>
      <c r="L700" s="78"/>
    </row>
    <row r="701" spans="1:12" x14ac:dyDescent="0.25">
      <c r="A701" s="78">
        <v>694</v>
      </c>
      <c r="B701" s="77" t="s">
        <v>5091</v>
      </c>
      <c r="C701" s="78" t="s">
        <v>6037</v>
      </c>
      <c r="D701" s="78" t="s">
        <v>6028</v>
      </c>
      <c r="E701" s="78" t="s">
        <v>5948</v>
      </c>
      <c r="F701" s="78" t="s">
        <v>5949</v>
      </c>
      <c r="G701" s="78"/>
      <c r="H701" s="78"/>
      <c r="I701" s="78" t="s">
        <v>37</v>
      </c>
      <c r="J701" s="78" t="s">
        <v>5783</v>
      </c>
      <c r="K701" s="78" t="s">
        <v>5347</v>
      </c>
      <c r="L701" s="78"/>
    </row>
    <row r="702" spans="1:12" x14ac:dyDescent="0.25">
      <c r="A702" s="78">
        <v>695</v>
      </c>
      <c r="B702" s="77" t="s">
        <v>5091</v>
      </c>
      <c r="C702" s="78" t="s">
        <v>6037</v>
      </c>
      <c r="D702" s="78" t="s">
        <v>6028</v>
      </c>
      <c r="E702" s="78" t="s">
        <v>5950</v>
      </c>
      <c r="F702" s="78" t="s">
        <v>5951</v>
      </c>
      <c r="G702" s="78"/>
      <c r="H702" s="78"/>
      <c r="I702" s="78" t="s">
        <v>37</v>
      </c>
      <c r="J702" s="78" t="s">
        <v>5824</v>
      </c>
      <c r="K702" s="78" t="s">
        <v>5347</v>
      </c>
      <c r="L702" s="78"/>
    </row>
    <row r="703" spans="1:12" x14ac:dyDescent="0.25">
      <c r="A703" s="78">
        <v>696</v>
      </c>
      <c r="B703" s="77" t="s">
        <v>5091</v>
      </c>
      <c r="C703" s="78" t="s">
        <v>6037</v>
      </c>
      <c r="D703" s="78" t="s">
        <v>6028</v>
      </c>
      <c r="E703" s="78" t="s">
        <v>6043</v>
      </c>
      <c r="F703" s="78" t="s">
        <v>5955</v>
      </c>
      <c r="G703" s="78"/>
      <c r="H703" s="78"/>
      <c r="I703" s="78" t="s">
        <v>37</v>
      </c>
      <c r="J703" s="78" t="s">
        <v>5909</v>
      </c>
      <c r="K703" s="78"/>
      <c r="L703" s="78"/>
    </row>
    <row r="704" spans="1:12" x14ac:dyDescent="0.25">
      <c r="A704" s="78">
        <v>697</v>
      </c>
      <c r="B704" s="77" t="s">
        <v>5091</v>
      </c>
      <c r="C704" s="78" t="s">
        <v>6037</v>
      </c>
      <c r="D704" s="78" t="s">
        <v>6028</v>
      </c>
      <c r="E704" s="78" t="s">
        <v>5956</v>
      </c>
      <c r="F704" s="78" t="s">
        <v>5957</v>
      </c>
      <c r="G704" s="78"/>
      <c r="H704" s="78"/>
      <c r="I704" s="78" t="s">
        <v>37</v>
      </c>
      <c r="J704" s="78" t="s">
        <v>5790</v>
      </c>
      <c r="K704" s="78" t="s">
        <v>5347</v>
      </c>
      <c r="L704" s="78"/>
    </row>
    <row r="705" spans="1:12" x14ac:dyDescent="0.25">
      <c r="A705" s="78">
        <v>698</v>
      </c>
      <c r="B705" s="77" t="s">
        <v>5091</v>
      </c>
      <c r="C705" s="78" t="s">
        <v>6037</v>
      </c>
      <c r="D705" s="78" t="s">
        <v>6028</v>
      </c>
      <c r="E705" s="78" t="s">
        <v>6044</v>
      </c>
      <c r="F705" s="78" t="s">
        <v>5958</v>
      </c>
      <c r="G705" s="78"/>
      <c r="H705" s="78"/>
      <c r="I705" s="78" t="s">
        <v>37</v>
      </c>
      <c r="J705" s="78" t="s">
        <v>5790</v>
      </c>
      <c r="K705" s="78" t="s">
        <v>5347</v>
      </c>
      <c r="L705" s="78"/>
    </row>
    <row r="706" spans="1:12" x14ac:dyDescent="0.25">
      <c r="A706" s="78">
        <v>699</v>
      </c>
      <c r="B706" s="77" t="s">
        <v>5091</v>
      </c>
      <c r="C706" s="78" t="s">
        <v>6037</v>
      </c>
      <c r="D706" s="78" t="s">
        <v>6028</v>
      </c>
      <c r="E706" s="78" t="s">
        <v>6045</v>
      </c>
      <c r="F706" s="78" t="s">
        <v>5960</v>
      </c>
      <c r="G706" s="78"/>
      <c r="H706" s="78"/>
      <c r="I706" s="78" t="s">
        <v>37</v>
      </c>
      <c r="J706" s="78" t="s">
        <v>5790</v>
      </c>
      <c r="K706" s="78" t="s">
        <v>5347</v>
      </c>
      <c r="L706" s="78"/>
    </row>
    <row r="707" spans="1:12" x14ac:dyDescent="0.25">
      <c r="A707" s="78">
        <v>700</v>
      </c>
      <c r="B707" s="77" t="s">
        <v>5091</v>
      </c>
      <c r="C707" s="78" t="s">
        <v>6037</v>
      </c>
      <c r="D707" s="78" t="s">
        <v>6028</v>
      </c>
      <c r="E707" s="78" t="s">
        <v>6046</v>
      </c>
      <c r="F707" s="78" t="s">
        <v>1314</v>
      </c>
      <c r="G707" s="78"/>
      <c r="H707" s="78"/>
      <c r="I707" s="78" t="s">
        <v>37</v>
      </c>
      <c r="J707" s="78" t="s">
        <v>5783</v>
      </c>
      <c r="K707" s="78" t="s">
        <v>5347</v>
      </c>
      <c r="L707" s="78"/>
    </row>
    <row r="708" spans="1:12" x14ac:dyDescent="0.25">
      <c r="A708" s="78">
        <v>701</v>
      </c>
      <c r="B708" s="77" t="s">
        <v>5091</v>
      </c>
      <c r="C708" s="78" t="s">
        <v>6037</v>
      </c>
      <c r="D708" s="78" t="s">
        <v>6028</v>
      </c>
      <c r="E708" s="78" t="s">
        <v>6047</v>
      </c>
      <c r="F708" s="78" t="s">
        <v>1318</v>
      </c>
      <c r="G708" s="78"/>
      <c r="H708" s="78"/>
      <c r="I708" s="78" t="s">
        <v>37</v>
      </c>
      <c r="J708" s="78" t="s">
        <v>5783</v>
      </c>
      <c r="K708" s="78" t="s">
        <v>5347</v>
      </c>
      <c r="L708" s="78"/>
    </row>
    <row r="709" spans="1:12" x14ac:dyDescent="0.25">
      <c r="A709" s="78">
        <v>702</v>
      </c>
      <c r="B709" s="77" t="s">
        <v>5091</v>
      </c>
      <c r="C709" s="78" t="s">
        <v>6037</v>
      </c>
      <c r="D709" s="78" t="s">
        <v>6028</v>
      </c>
      <c r="E709" s="78" t="s">
        <v>5961</v>
      </c>
      <c r="F709" s="78" t="s">
        <v>5962</v>
      </c>
      <c r="G709" s="78"/>
      <c r="H709" s="78"/>
      <c r="I709" s="78" t="s">
        <v>37</v>
      </c>
      <c r="J709" s="78" t="s">
        <v>5803</v>
      </c>
      <c r="K709" s="78"/>
      <c r="L709" s="78"/>
    </row>
    <row r="710" spans="1:12" x14ac:dyDescent="0.25">
      <c r="A710" s="78">
        <v>703</v>
      </c>
      <c r="B710" s="77" t="s">
        <v>5091</v>
      </c>
      <c r="C710" s="78" t="s">
        <v>6037</v>
      </c>
      <c r="D710" s="78" t="s">
        <v>6028</v>
      </c>
      <c r="E710" s="78" t="s">
        <v>5963</v>
      </c>
      <c r="F710" s="78" t="s">
        <v>5964</v>
      </c>
      <c r="G710" s="78"/>
      <c r="H710" s="78"/>
      <c r="I710" s="78" t="s">
        <v>37</v>
      </c>
      <c r="J710" s="78" t="s">
        <v>5803</v>
      </c>
      <c r="K710" s="78"/>
      <c r="L710" s="78"/>
    </row>
    <row r="711" spans="1:12" x14ac:dyDescent="0.25">
      <c r="A711" s="78">
        <v>704</v>
      </c>
      <c r="B711" s="77" t="s">
        <v>5091</v>
      </c>
      <c r="C711" s="78" t="s">
        <v>6037</v>
      </c>
      <c r="D711" s="78" t="s">
        <v>6028</v>
      </c>
      <c r="E711" s="78" t="s">
        <v>5965</v>
      </c>
      <c r="F711" s="78" t="s">
        <v>5966</v>
      </c>
      <c r="G711" s="78"/>
      <c r="H711" s="78"/>
      <c r="I711" s="78" t="s">
        <v>37</v>
      </c>
      <c r="J711" s="78" t="s">
        <v>5803</v>
      </c>
      <c r="K711" s="78"/>
      <c r="L711" s="78"/>
    </row>
    <row r="712" spans="1:12" x14ac:dyDescent="0.25">
      <c r="A712" s="78">
        <v>705</v>
      </c>
      <c r="B712" s="77" t="s">
        <v>5091</v>
      </c>
      <c r="C712" s="78" t="s">
        <v>6037</v>
      </c>
      <c r="D712" s="78" t="s">
        <v>6028</v>
      </c>
      <c r="E712" s="78" t="s">
        <v>5967</v>
      </c>
      <c r="F712" s="78" t="s">
        <v>5968</v>
      </c>
      <c r="G712" s="78"/>
      <c r="H712" s="78"/>
      <c r="I712" s="78" t="s">
        <v>37</v>
      </c>
      <c r="J712" s="78" t="s">
        <v>5803</v>
      </c>
      <c r="K712" s="78"/>
      <c r="L712" s="78"/>
    </row>
    <row r="713" spans="1:12" x14ac:dyDescent="0.25">
      <c r="A713" s="78">
        <v>706</v>
      </c>
      <c r="B713" s="77" t="s">
        <v>5091</v>
      </c>
      <c r="C713" s="78" t="s">
        <v>6037</v>
      </c>
      <c r="D713" s="78" t="s">
        <v>6028</v>
      </c>
      <c r="E713" s="78" t="s">
        <v>5969</v>
      </c>
      <c r="F713" s="78" t="s">
        <v>5970</v>
      </c>
      <c r="G713" s="78"/>
      <c r="H713" s="78"/>
      <c r="I713" s="78" t="s">
        <v>37</v>
      </c>
      <c r="J713" s="78" t="s">
        <v>5803</v>
      </c>
      <c r="K713" s="78"/>
      <c r="L713" s="78"/>
    </row>
    <row r="714" spans="1:12" x14ac:dyDescent="0.25">
      <c r="A714" s="78">
        <v>707</v>
      </c>
      <c r="B714" s="77" t="s">
        <v>5091</v>
      </c>
      <c r="C714" s="78" t="s">
        <v>6037</v>
      </c>
      <c r="D714" s="78" t="s">
        <v>6028</v>
      </c>
      <c r="E714" s="78" t="s">
        <v>5971</v>
      </c>
      <c r="F714" s="78" t="s">
        <v>5972</v>
      </c>
      <c r="G714" s="78"/>
      <c r="H714" s="78"/>
      <c r="I714" s="78" t="s">
        <v>37</v>
      </c>
      <c r="J714" s="78" t="s">
        <v>5803</v>
      </c>
      <c r="K714" s="78"/>
      <c r="L714" s="78"/>
    </row>
    <row r="715" spans="1:12" x14ac:dyDescent="0.25">
      <c r="A715" s="78">
        <v>708</v>
      </c>
      <c r="B715" s="77" t="s">
        <v>5091</v>
      </c>
      <c r="C715" s="78" t="s">
        <v>6037</v>
      </c>
      <c r="D715" s="78" t="s">
        <v>6028</v>
      </c>
      <c r="E715" s="78" t="s">
        <v>5973</v>
      </c>
      <c r="F715" s="78" t="s">
        <v>5974</v>
      </c>
      <c r="G715" s="78"/>
      <c r="H715" s="78"/>
      <c r="I715" s="78" t="s">
        <v>37</v>
      </c>
      <c r="J715" s="78" t="s">
        <v>5803</v>
      </c>
      <c r="K715" s="78"/>
      <c r="L715" s="78"/>
    </row>
    <row r="716" spans="1:12" x14ac:dyDescent="0.25">
      <c r="A716" s="78">
        <v>709</v>
      </c>
      <c r="B716" s="77" t="s">
        <v>5091</v>
      </c>
      <c r="C716" s="78" t="s">
        <v>6037</v>
      </c>
      <c r="D716" s="78" t="s">
        <v>6028</v>
      </c>
      <c r="E716" s="78" t="s">
        <v>53</v>
      </c>
      <c r="F716" s="78" t="s">
        <v>54</v>
      </c>
      <c r="G716" s="78"/>
      <c r="H716" s="78"/>
      <c r="I716" s="78" t="s">
        <v>37</v>
      </c>
      <c r="J716" s="78" t="s">
        <v>5806</v>
      </c>
      <c r="K716" s="78" t="s">
        <v>5347</v>
      </c>
      <c r="L716" s="78"/>
    </row>
    <row r="717" spans="1:12" x14ac:dyDescent="0.25">
      <c r="A717" s="78">
        <v>710</v>
      </c>
      <c r="B717" s="77" t="s">
        <v>5091</v>
      </c>
      <c r="C717" s="78" t="s">
        <v>6037</v>
      </c>
      <c r="D717" s="78" t="s">
        <v>6028</v>
      </c>
      <c r="E717" s="78" t="s">
        <v>55</v>
      </c>
      <c r="F717" s="78" t="s">
        <v>56</v>
      </c>
      <c r="G717" s="78"/>
      <c r="H717" s="78"/>
      <c r="I717" s="78" t="s">
        <v>37</v>
      </c>
      <c r="J717" s="78" t="s">
        <v>5786</v>
      </c>
      <c r="K717" s="78" t="s">
        <v>5347</v>
      </c>
      <c r="L717" s="78"/>
    </row>
    <row r="718" spans="1:12" x14ac:dyDescent="0.25">
      <c r="A718" s="91">
        <v>711</v>
      </c>
      <c r="B718" s="93" t="s">
        <v>5091</v>
      </c>
      <c r="C718" s="91" t="s">
        <v>6037</v>
      </c>
      <c r="D718" s="91" t="s">
        <v>6028</v>
      </c>
      <c r="E718" s="91" t="s">
        <v>57</v>
      </c>
      <c r="F718" s="91" t="s">
        <v>58</v>
      </c>
      <c r="G718" s="91"/>
      <c r="H718" s="91"/>
      <c r="I718" s="91" t="s">
        <v>37</v>
      </c>
      <c r="J718" s="91" t="s">
        <v>5806</v>
      </c>
      <c r="K718" s="91" t="s">
        <v>5347</v>
      </c>
      <c r="L718" s="91"/>
    </row>
    <row r="719" spans="1:12" x14ac:dyDescent="0.25">
      <c r="A719" s="91">
        <v>712</v>
      </c>
      <c r="B719" s="93" t="s">
        <v>5091</v>
      </c>
      <c r="C719" s="91" t="s">
        <v>6037</v>
      </c>
      <c r="D719" s="91" t="s">
        <v>6028</v>
      </c>
      <c r="E719" s="91" t="s">
        <v>59</v>
      </c>
      <c r="F719" s="91" t="s">
        <v>60</v>
      </c>
      <c r="G719" s="91"/>
      <c r="H719" s="91"/>
      <c r="I719" s="91" t="s">
        <v>37</v>
      </c>
      <c r="J719" s="91" t="s">
        <v>5786</v>
      </c>
      <c r="K719" s="91" t="s">
        <v>5347</v>
      </c>
      <c r="L719" s="91"/>
    </row>
    <row r="720" spans="1:12" x14ac:dyDescent="0.25">
      <c r="A720" s="91">
        <v>713</v>
      </c>
      <c r="B720" s="93" t="s">
        <v>5091</v>
      </c>
      <c r="C720" s="91" t="s">
        <v>6038</v>
      </c>
      <c r="D720" s="91" t="s">
        <v>6029</v>
      </c>
      <c r="E720" s="91" t="s">
        <v>765</v>
      </c>
      <c r="F720" s="91" t="s">
        <v>766</v>
      </c>
      <c r="G720" s="91"/>
      <c r="H720" s="91"/>
      <c r="I720" s="91" t="s">
        <v>37</v>
      </c>
      <c r="J720" s="91" t="s">
        <v>5789</v>
      </c>
      <c r="K720" s="91" t="s">
        <v>5347</v>
      </c>
      <c r="L720" s="91"/>
    </row>
    <row r="721" spans="1:12" x14ac:dyDescent="0.25">
      <c r="A721" s="91">
        <v>714</v>
      </c>
      <c r="B721" s="93" t="s">
        <v>5091</v>
      </c>
      <c r="C721" s="91" t="s">
        <v>6038</v>
      </c>
      <c r="D721" s="91" t="s">
        <v>6029</v>
      </c>
      <c r="E721" s="91" t="s">
        <v>4873</v>
      </c>
      <c r="F721" s="91" t="s">
        <v>4394</v>
      </c>
      <c r="G721" s="91"/>
      <c r="H721" s="91"/>
      <c r="I721" s="91" t="s">
        <v>37</v>
      </c>
      <c r="J721" s="91" t="s">
        <v>5790</v>
      </c>
      <c r="K721" s="91" t="s">
        <v>5347</v>
      </c>
      <c r="L721" s="91"/>
    </row>
    <row r="722" spans="1:12" x14ac:dyDescent="0.25">
      <c r="A722" s="91">
        <v>715</v>
      </c>
      <c r="B722" s="93" t="s">
        <v>5091</v>
      </c>
      <c r="C722" s="91" t="s">
        <v>6038</v>
      </c>
      <c r="D722" s="91" t="s">
        <v>6029</v>
      </c>
      <c r="E722" s="91" t="s">
        <v>829</v>
      </c>
      <c r="F722" s="91" t="s">
        <v>838</v>
      </c>
      <c r="G722" s="91"/>
      <c r="H722" s="91"/>
      <c r="I722" s="91" t="s">
        <v>37</v>
      </c>
      <c r="J722" s="91" t="s">
        <v>5790</v>
      </c>
      <c r="K722" s="91" t="s">
        <v>5347</v>
      </c>
      <c r="L722" s="91"/>
    </row>
    <row r="723" spans="1:12" x14ac:dyDescent="0.25">
      <c r="A723" s="91">
        <v>716</v>
      </c>
      <c r="B723" s="93" t="s">
        <v>5091</v>
      </c>
      <c r="C723" s="91" t="s">
        <v>6038</v>
      </c>
      <c r="D723" s="91" t="s">
        <v>6029</v>
      </c>
      <c r="E723" s="91" t="s">
        <v>472</v>
      </c>
      <c r="F723" s="91" t="s">
        <v>64</v>
      </c>
      <c r="G723" s="91"/>
      <c r="H723" s="91"/>
      <c r="I723" s="91" t="s">
        <v>37</v>
      </c>
      <c r="J723" s="91" t="s">
        <v>5789</v>
      </c>
      <c r="K723" s="91"/>
      <c r="L723" s="91"/>
    </row>
    <row r="724" spans="1:12" x14ac:dyDescent="0.25">
      <c r="A724" s="91">
        <v>717</v>
      </c>
      <c r="B724" s="93" t="s">
        <v>5091</v>
      </c>
      <c r="C724" s="91" t="s">
        <v>6038</v>
      </c>
      <c r="D724" s="91" t="s">
        <v>6029</v>
      </c>
      <c r="E724" s="91" t="s">
        <v>5975</v>
      </c>
      <c r="F724" s="91" t="s">
        <v>5976</v>
      </c>
      <c r="G724" s="91"/>
      <c r="H724" s="91"/>
      <c r="I724" s="91" t="s">
        <v>37</v>
      </c>
      <c r="J724" s="91" t="s">
        <v>5803</v>
      </c>
      <c r="K724" s="91"/>
      <c r="L724" s="91"/>
    </row>
    <row r="725" spans="1:12" x14ac:dyDescent="0.25">
      <c r="A725" s="91">
        <v>718</v>
      </c>
      <c r="B725" s="93" t="s">
        <v>5091</v>
      </c>
      <c r="C725" s="91" t="s">
        <v>6038</v>
      </c>
      <c r="D725" s="91" t="s">
        <v>6029</v>
      </c>
      <c r="E725" s="91" t="s">
        <v>1660</v>
      </c>
      <c r="F725" s="91" t="s">
        <v>1661</v>
      </c>
      <c r="G725" s="91"/>
      <c r="H725" s="91"/>
      <c r="I725" s="91" t="s">
        <v>110</v>
      </c>
      <c r="J725" s="91" t="s">
        <v>476</v>
      </c>
      <c r="K725" s="91" t="s">
        <v>5347</v>
      </c>
      <c r="L725" s="91" t="s">
        <v>6048</v>
      </c>
    </row>
    <row r="726" spans="1:12" x14ac:dyDescent="0.25">
      <c r="A726" s="91">
        <v>719</v>
      </c>
      <c r="B726" s="93" t="s">
        <v>5091</v>
      </c>
      <c r="C726" s="91" t="s">
        <v>6038</v>
      </c>
      <c r="D726" s="91" t="s">
        <v>6029</v>
      </c>
      <c r="E726" s="91" t="s">
        <v>488</v>
      </c>
      <c r="F726" s="91" t="s">
        <v>495</v>
      </c>
      <c r="G726" s="91"/>
      <c r="H726" s="91"/>
      <c r="I726" s="91" t="s">
        <v>110</v>
      </c>
      <c r="J726" s="91" t="s">
        <v>476</v>
      </c>
      <c r="K726" s="91" t="s">
        <v>5347</v>
      </c>
      <c r="L726" s="91" t="s">
        <v>6048</v>
      </c>
    </row>
    <row r="727" spans="1:12" x14ac:dyDescent="0.25">
      <c r="A727" s="91">
        <v>720</v>
      </c>
      <c r="B727" s="93" t="s">
        <v>5091</v>
      </c>
      <c r="C727" s="91" t="s">
        <v>6038</v>
      </c>
      <c r="D727" s="91" t="s">
        <v>6029</v>
      </c>
      <c r="E727" s="91" t="s">
        <v>5977</v>
      </c>
      <c r="F727" s="91" t="s">
        <v>5978</v>
      </c>
      <c r="G727" s="91"/>
      <c r="H727" s="91"/>
      <c r="I727" s="91" t="s">
        <v>110</v>
      </c>
      <c r="J727" s="91" t="s">
        <v>6009</v>
      </c>
      <c r="K727" s="91" t="s">
        <v>5347</v>
      </c>
      <c r="L727" s="91" t="s">
        <v>6048</v>
      </c>
    </row>
    <row r="728" spans="1:12" x14ac:dyDescent="0.25">
      <c r="A728" s="91">
        <v>721</v>
      </c>
      <c r="B728" s="93" t="s">
        <v>5091</v>
      </c>
      <c r="C728" s="91" t="s">
        <v>6038</v>
      </c>
      <c r="D728" s="91" t="s">
        <v>6029</v>
      </c>
      <c r="E728" s="91" t="s">
        <v>5621</v>
      </c>
      <c r="F728" s="91" t="s">
        <v>5622</v>
      </c>
      <c r="G728" s="91"/>
      <c r="H728" s="91"/>
      <c r="I728" s="91" t="s">
        <v>37</v>
      </c>
      <c r="J728" s="91" t="s">
        <v>5812</v>
      </c>
      <c r="K728" s="91"/>
      <c r="L728" s="91"/>
    </row>
    <row r="729" spans="1:12" x14ac:dyDescent="0.25">
      <c r="A729" s="91">
        <v>722</v>
      </c>
      <c r="B729" s="93" t="s">
        <v>5091</v>
      </c>
      <c r="C729" s="91" t="s">
        <v>6038</v>
      </c>
      <c r="D729" s="91" t="s">
        <v>6029</v>
      </c>
      <c r="E729" s="91" t="s">
        <v>2199</v>
      </c>
      <c r="F729" s="91" t="s">
        <v>2200</v>
      </c>
      <c r="G729" s="91"/>
      <c r="H729" s="91"/>
      <c r="I729" s="91" t="s">
        <v>110</v>
      </c>
      <c r="J729" s="91" t="s">
        <v>1397</v>
      </c>
      <c r="K729" s="91" t="s">
        <v>5347</v>
      </c>
      <c r="L729" s="91" t="s">
        <v>6048</v>
      </c>
    </row>
    <row r="730" spans="1:12" x14ac:dyDescent="0.25">
      <c r="A730" s="91">
        <v>723</v>
      </c>
      <c r="B730" s="93" t="s">
        <v>5091</v>
      </c>
      <c r="C730" s="91" t="s">
        <v>6039</v>
      </c>
      <c r="D730" s="91" t="s">
        <v>6030</v>
      </c>
      <c r="E730" s="91" t="s">
        <v>829</v>
      </c>
      <c r="F730" s="91" t="s">
        <v>64</v>
      </c>
      <c r="G730" s="91"/>
      <c r="H730" s="91"/>
      <c r="I730" s="91" t="s">
        <v>37</v>
      </c>
      <c r="J730" s="91" t="s">
        <v>5790</v>
      </c>
      <c r="K730" s="91" t="s">
        <v>5347</v>
      </c>
      <c r="L730" s="91"/>
    </row>
    <row r="731" spans="1:12" x14ac:dyDescent="0.25">
      <c r="A731" s="91">
        <v>724</v>
      </c>
      <c r="B731" s="93" t="s">
        <v>5091</v>
      </c>
      <c r="C731" s="91" t="s">
        <v>6039</v>
      </c>
      <c r="D731" s="91" t="s">
        <v>6030</v>
      </c>
      <c r="E731" s="91" t="s">
        <v>5979</v>
      </c>
      <c r="F731" s="91" t="s">
        <v>5980</v>
      </c>
      <c r="G731" s="91"/>
      <c r="H731" s="91"/>
      <c r="I731" s="91" t="s">
        <v>37</v>
      </c>
      <c r="J731" s="91" t="s">
        <v>5783</v>
      </c>
      <c r="K731" s="91" t="s">
        <v>5347</v>
      </c>
      <c r="L731" s="91"/>
    </row>
    <row r="732" spans="1:12" x14ac:dyDescent="0.25">
      <c r="A732" s="91">
        <v>725</v>
      </c>
      <c r="B732" s="93" t="s">
        <v>5091</v>
      </c>
      <c r="C732" s="91" t="s">
        <v>6039</v>
      </c>
      <c r="D732" s="91" t="s">
        <v>6030</v>
      </c>
      <c r="E732" s="91" t="s">
        <v>5981</v>
      </c>
      <c r="F732" s="91" t="s">
        <v>5982</v>
      </c>
      <c r="G732" s="91"/>
      <c r="H732" s="91"/>
      <c r="I732" s="91" t="s">
        <v>37</v>
      </c>
      <c r="J732" s="91" t="s">
        <v>5783</v>
      </c>
      <c r="K732" s="91" t="s">
        <v>5347</v>
      </c>
      <c r="L732" s="91"/>
    </row>
    <row r="733" spans="1:12" x14ac:dyDescent="0.25">
      <c r="A733" s="91">
        <v>726</v>
      </c>
      <c r="B733" s="93" t="s">
        <v>5091</v>
      </c>
      <c r="C733" s="91" t="s">
        <v>6039</v>
      </c>
      <c r="D733" s="91" t="s">
        <v>6030</v>
      </c>
      <c r="E733" s="91" t="s">
        <v>53</v>
      </c>
      <c r="F733" s="91" t="s">
        <v>54</v>
      </c>
      <c r="G733" s="91"/>
      <c r="H733" s="91"/>
      <c r="I733" s="91" t="s">
        <v>37</v>
      </c>
      <c r="J733" s="91" t="s">
        <v>5806</v>
      </c>
      <c r="K733" s="91" t="s">
        <v>5347</v>
      </c>
      <c r="L733" s="91"/>
    </row>
    <row r="734" spans="1:12" x14ac:dyDescent="0.25">
      <c r="A734" s="91">
        <v>727</v>
      </c>
      <c r="B734" s="93" t="s">
        <v>5091</v>
      </c>
      <c r="C734" s="91" t="s">
        <v>6039</v>
      </c>
      <c r="D734" s="91" t="s">
        <v>6030</v>
      </c>
      <c r="E734" s="91" t="s">
        <v>55</v>
      </c>
      <c r="F734" s="91" t="s">
        <v>56</v>
      </c>
      <c r="G734" s="91"/>
      <c r="H734" s="91"/>
      <c r="I734" s="91" t="s">
        <v>37</v>
      </c>
      <c r="J734" s="91" t="s">
        <v>5786</v>
      </c>
      <c r="K734" s="91" t="s">
        <v>5347</v>
      </c>
      <c r="L734" s="91"/>
    </row>
    <row r="735" spans="1:12" x14ac:dyDescent="0.25">
      <c r="A735" s="91">
        <v>728</v>
      </c>
      <c r="B735" s="93" t="s">
        <v>5091</v>
      </c>
      <c r="C735" s="91" t="s">
        <v>6041</v>
      </c>
      <c r="D735" s="91" t="s">
        <v>6032</v>
      </c>
      <c r="E735" s="91" t="s">
        <v>472</v>
      </c>
      <c r="F735" s="91" t="s">
        <v>64</v>
      </c>
      <c r="G735" s="91"/>
      <c r="H735" s="91"/>
      <c r="I735" s="91" t="s">
        <v>37</v>
      </c>
      <c r="J735" s="91" t="s">
        <v>5789</v>
      </c>
      <c r="K735" s="91" t="s">
        <v>5347</v>
      </c>
      <c r="L735" s="91"/>
    </row>
    <row r="736" spans="1:12" x14ac:dyDescent="0.25">
      <c r="A736" s="91">
        <v>729</v>
      </c>
      <c r="B736" s="93" t="s">
        <v>5091</v>
      </c>
      <c r="C736" s="91" t="s">
        <v>6041</v>
      </c>
      <c r="D736" s="91" t="s">
        <v>6032</v>
      </c>
      <c r="E736" s="91" t="s">
        <v>829</v>
      </c>
      <c r="F736" s="91" t="s">
        <v>838</v>
      </c>
      <c r="G736" s="91"/>
      <c r="H736" s="91"/>
      <c r="I736" s="91" t="s">
        <v>37</v>
      </c>
      <c r="J736" s="91" t="s">
        <v>5790</v>
      </c>
      <c r="K736" s="91" t="s">
        <v>5347</v>
      </c>
      <c r="L736" s="91"/>
    </row>
    <row r="737" spans="1:12" x14ac:dyDescent="0.25">
      <c r="A737" s="91">
        <v>730</v>
      </c>
      <c r="B737" s="93" t="s">
        <v>5091</v>
      </c>
      <c r="C737" s="91" t="s">
        <v>6041</v>
      </c>
      <c r="D737" s="91" t="s">
        <v>6032</v>
      </c>
      <c r="E737" s="91" t="s">
        <v>1313</v>
      </c>
      <c r="F737" s="91" t="s">
        <v>1314</v>
      </c>
      <c r="G737" s="91"/>
      <c r="H737" s="91"/>
      <c r="I737" s="91" t="s">
        <v>37</v>
      </c>
      <c r="J737" s="91" t="s">
        <v>5783</v>
      </c>
      <c r="K737" s="91" t="s">
        <v>5347</v>
      </c>
      <c r="L737" s="91"/>
    </row>
    <row r="738" spans="1:12" x14ac:dyDescent="0.25">
      <c r="A738" s="91">
        <v>731</v>
      </c>
      <c r="B738" s="93" t="s">
        <v>5091</v>
      </c>
      <c r="C738" s="91" t="s">
        <v>6041</v>
      </c>
      <c r="D738" s="91" t="s">
        <v>6032</v>
      </c>
      <c r="E738" s="91" t="s">
        <v>1317</v>
      </c>
      <c r="F738" s="91" t="s">
        <v>1318</v>
      </c>
      <c r="G738" s="91"/>
      <c r="H738" s="91"/>
      <c r="I738" s="91" t="s">
        <v>37</v>
      </c>
      <c r="J738" s="91" t="s">
        <v>5783</v>
      </c>
      <c r="K738" s="91" t="s">
        <v>5347</v>
      </c>
      <c r="L738" s="91"/>
    </row>
    <row r="739" spans="1:12" x14ac:dyDescent="0.25">
      <c r="A739" s="91">
        <v>732</v>
      </c>
      <c r="B739" s="93" t="s">
        <v>5091</v>
      </c>
      <c r="C739" s="91" t="s">
        <v>6041</v>
      </c>
      <c r="D739" s="91" t="s">
        <v>6032</v>
      </c>
      <c r="E739" s="91" t="s">
        <v>53</v>
      </c>
      <c r="F739" s="91" t="s">
        <v>54</v>
      </c>
      <c r="G739" s="91"/>
      <c r="H739" s="91"/>
      <c r="I739" s="91" t="s">
        <v>37</v>
      </c>
      <c r="J739" s="91" t="s">
        <v>5806</v>
      </c>
      <c r="K739" s="91" t="s">
        <v>5347</v>
      </c>
      <c r="L739" s="91"/>
    </row>
    <row r="740" spans="1:12" x14ac:dyDescent="0.25">
      <c r="A740" s="91">
        <v>733</v>
      </c>
      <c r="B740" s="93" t="s">
        <v>5091</v>
      </c>
      <c r="C740" s="91" t="s">
        <v>6041</v>
      </c>
      <c r="D740" s="91" t="s">
        <v>6032</v>
      </c>
      <c r="E740" s="91" t="s">
        <v>55</v>
      </c>
      <c r="F740" s="91" t="s">
        <v>56</v>
      </c>
      <c r="G740" s="91"/>
      <c r="H740" s="91"/>
      <c r="I740" s="91" t="s">
        <v>37</v>
      </c>
      <c r="J740" s="91" t="s">
        <v>5786</v>
      </c>
      <c r="K740" s="91" t="s">
        <v>5347</v>
      </c>
      <c r="L740" s="91"/>
    </row>
    <row r="741" spans="1:12" x14ac:dyDescent="0.25">
      <c r="A741" s="91">
        <v>734</v>
      </c>
      <c r="B741" s="93" t="s">
        <v>5091</v>
      </c>
      <c r="C741" s="91" t="s">
        <v>6041</v>
      </c>
      <c r="D741" s="91" t="s">
        <v>6032</v>
      </c>
      <c r="E741" s="91" t="s">
        <v>57</v>
      </c>
      <c r="F741" s="91" t="s">
        <v>58</v>
      </c>
      <c r="G741" s="91"/>
      <c r="H741" s="91"/>
      <c r="I741" s="91" t="s">
        <v>37</v>
      </c>
      <c r="J741" s="91" t="s">
        <v>5806</v>
      </c>
      <c r="K741" s="91" t="s">
        <v>5347</v>
      </c>
      <c r="L741" s="91"/>
    </row>
    <row r="742" spans="1:12" x14ac:dyDescent="0.25">
      <c r="A742" s="91">
        <v>735</v>
      </c>
      <c r="B742" s="93" t="s">
        <v>5091</v>
      </c>
      <c r="C742" s="91" t="s">
        <v>6041</v>
      </c>
      <c r="D742" s="91" t="s">
        <v>6032</v>
      </c>
      <c r="E742" s="91" t="s">
        <v>59</v>
      </c>
      <c r="F742" s="91" t="s">
        <v>60</v>
      </c>
      <c r="G742" s="91"/>
      <c r="H742" s="91"/>
      <c r="I742" s="91" t="s">
        <v>37</v>
      </c>
      <c r="J742" s="91" t="s">
        <v>5786</v>
      </c>
      <c r="K742" s="91" t="s">
        <v>5347</v>
      </c>
      <c r="L742" s="91"/>
    </row>
  </sheetData>
  <autoFilter ref="A7:R742"/>
  <customSheetViews>
    <customSheetView guid="{9EEF4241-DA10-4BD8-AB26-5CF5C7D68935}" scale="85" showAutoFilter="1">
      <pane xSplit="1" ySplit="7" topLeftCell="E487" activePane="bottomRight" state="frozen"/>
      <selection pane="bottomRight" activeCell="P8" sqref="P8:P501"/>
      <pageMargins left="0.7" right="0.7" top="0.75" bottom="0.75" header="0.3" footer="0.3"/>
      <pageSetup paperSize="9" orientation="portrait" r:id="rId1"/>
      <autoFilter ref="A7:Q511"/>
    </customSheetView>
    <customSheetView guid="{70453CE6-934A-40AF-8F9D-9810664EE54F}" scale="70" showAutoFilter="1">
      <pane xSplit="1" ySplit="7" topLeftCell="B425" activePane="bottomRight" state="frozen"/>
      <selection pane="bottomRight" activeCell="K422" sqref="K422"/>
      <pageMargins left="0.7" right="0.7" top="0.75" bottom="0.75" header="0.3" footer="0.3"/>
      <pageSetup paperSize="9" orientation="portrait" r:id="rId2"/>
      <autoFilter ref="A7:Q526"/>
    </customSheetView>
  </customSheetViews>
  <mergeCells count="4">
    <mergeCell ref="A6:A7"/>
    <mergeCell ref="B6:B7"/>
    <mergeCell ref="C6:D6"/>
    <mergeCell ref="E6:L6"/>
  </mergeCells>
  <phoneticPr fontId="19" type="noConversion"/>
  <conditionalFormatting sqref="K15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{752AA712-A172-4F2C-BA35-E2B91C7DDA0E}</x14:id>
        </ext>
      </extLst>
    </cfRule>
  </conditionalFormatting>
  <conditionalFormatting sqref="K26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{2F981B6B-FBCC-4470-B76D-A3E3FD55752B}</x14:id>
        </ext>
      </extLst>
    </cfRule>
  </conditionalFormatting>
  <conditionalFormatting sqref="K2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{00F52A78-D9C6-46F2-9F0A-16B0B6900191}</x14:id>
        </ext>
      </extLst>
    </cfRule>
  </conditionalFormatting>
  <conditionalFormatting sqref="K158">
    <cfRule type="dataBar" priority="4">
      <dataBar>
        <cfvo type="min"/>
        <cfvo type="max"/>
        <color rgb="FF638EC6"/>
      </dataBar>
    </cfRule>
  </conditionalFormatting>
  <conditionalFormatting sqref="K167:K188">
    <cfRule type="dataBar" priority="11">
      <dataBar>
        <cfvo type="min"/>
        <cfvo type="max"/>
        <color rgb="FF638EC6"/>
      </dataBar>
    </cfRule>
  </conditionalFormatting>
  <conditionalFormatting sqref="K189:K230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2AA712-A172-4F2C-BA35-E2B91C7DDA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K157</xm:sqref>
        </x14:conditionalFormatting>
        <x14:conditionalFormatting xmlns:xm="http://schemas.microsoft.com/office/excel/2006/main">
          <x14:cfRule type="dataBar" id="{2F981B6B-FBCC-4470-B76D-A3E3FD5575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K268</xm:sqref>
        </x14:conditionalFormatting>
        <x14:conditionalFormatting xmlns:xm="http://schemas.microsoft.com/office/excel/2006/main">
          <x14:cfRule type="dataBar" id="{00F52A78-D9C6-46F2-9F0A-16B0B69001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Q464"/>
  <sheetViews>
    <sheetView zoomScale="90" zoomScaleNormal="90" workbookViewId="0">
      <pane xSplit="1" ySplit="7" topLeftCell="B439" activePane="bottomRight" state="frozen"/>
      <selection pane="topRight" activeCell="B1" sqref="B1"/>
      <selection pane="bottomLeft" activeCell="A8" sqref="A8"/>
      <selection pane="bottomRight" activeCell="F447" sqref="F447"/>
    </sheetView>
  </sheetViews>
  <sheetFormatPr defaultColWidth="8.69921875" defaultRowHeight="17.399999999999999" x14ac:dyDescent="0.25"/>
  <cols>
    <col min="1" max="1" width="5.19921875" style="26" bestFit="1" customWidth="1"/>
    <col min="2" max="2" width="9" style="26" bestFit="1" customWidth="1"/>
    <col min="3" max="3" width="17.19921875" style="26" bestFit="1" customWidth="1"/>
    <col min="4" max="4" width="31.296875" style="26" bestFit="1" customWidth="1"/>
    <col min="5" max="5" width="19.19921875" style="26" bestFit="1" customWidth="1"/>
    <col min="6" max="6" width="24.09765625" style="26" bestFit="1" customWidth="1"/>
    <col min="7" max="7" width="11.3984375" style="26" bestFit="1" customWidth="1"/>
    <col min="8" max="9" width="11.19921875" style="26" bestFit="1" customWidth="1"/>
    <col min="10" max="10" width="11.09765625" style="26" bestFit="1" customWidth="1"/>
    <col min="11" max="11" width="14.3984375" style="26" bestFit="1" customWidth="1"/>
    <col min="12" max="12" width="11.09765625" style="26" bestFit="1" customWidth="1"/>
    <col min="13" max="13" width="17.59765625" style="26" hidden="1" customWidth="1"/>
    <col min="14" max="14" width="19.09765625" style="26" hidden="1" customWidth="1"/>
    <col min="15" max="15" width="8.09765625" style="26" hidden="1" customWidth="1"/>
    <col min="16" max="16" width="8.69921875" style="26" hidden="1" customWidth="1"/>
    <col min="17" max="17" width="19.69921875" style="26" hidden="1" customWidth="1"/>
    <col min="18" max="16384" width="8.69921875" style="26"/>
  </cols>
  <sheetData>
    <row r="6" spans="1:16" x14ac:dyDescent="0.25">
      <c r="A6" s="154" t="s">
        <v>20</v>
      </c>
      <c r="B6" s="154" t="s">
        <v>21</v>
      </c>
      <c r="C6" s="154" t="s">
        <v>23</v>
      </c>
      <c r="D6" s="154"/>
      <c r="E6" s="154" t="s">
        <v>24</v>
      </c>
      <c r="F6" s="154"/>
      <c r="G6" s="154"/>
      <c r="H6" s="154"/>
      <c r="I6" s="154"/>
      <c r="J6" s="154"/>
      <c r="K6" s="154"/>
      <c r="L6" s="154"/>
    </row>
    <row r="7" spans="1:16" x14ac:dyDescent="0.25">
      <c r="A7" s="154"/>
      <c r="B7" s="154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COUNTIF(O$8:O2024,"에러")</f>
        <v>388</v>
      </c>
    </row>
    <row r="8" spans="1:16" x14ac:dyDescent="0.25">
      <c r="A8" s="138">
        <v>1</v>
      </c>
      <c r="B8" s="87" t="s">
        <v>678</v>
      </c>
      <c r="C8" s="87" t="s">
        <v>3990</v>
      </c>
      <c r="D8" s="87" t="s">
        <v>293</v>
      </c>
      <c r="E8" s="87" t="s">
        <v>4002</v>
      </c>
      <c r="F8" s="87" t="s">
        <v>2742</v>
      </c>
      <c r="G8" s="87"/>
      <c r="H8" s="87"/>
      <c r="I8" s="87" t="s">
        <v>37</v>
      </c>
      <c r="J8" s="89">
        <v>20</v>
      </c>
      <c r="K8" s="87" t="s">
        <v>52</v>
      </c>
      <c r="L8" s="139"/>
      <c r="M8" s="30"/>
      <c r="N8" s="25" t="str">
        <f>SUBSTITUTE(CONCATENATE(C8,"^",D8,"^",E8,"^",F8,"^",G8,"^",I8,"^",J8,"^",K8,"^",L8),"~","-")</f>
        <v xml:space="preserve"> 할당^TB_ORD_ALLOC^ 할당번호^ALLOC_NO^^VARCHAR2^20^Y^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할당^TB_ORD_ALLOC^ 할당번호^ALLOC_NO^^VARCHAR2^20^Y^
할당^TB_ORD_ALLOC^할당번호^ALLOC_NO^Y^VARCHAR2^20^Y^</v>
      </c>
    </row>
    <row r="9" spans="1:16" x14ac:dyDescent="0.25">
      <c r="A9" s="138">
        <v>2</v>
      </c>
      <c r="B9" s="87" t="s">
        <v>678</v>
      </c>
      <c r="C9" s="87" t="s">
        <v>3990</v>
      </c>
      <c r="D9" s="87" t="s">
        <v>293</v>
      </c>
      <c r="E9" s="87" t="s">
        <v>4004</v>
      </c>
      <c r="F9" s="87" t="s">
        <v>2771</v>
      </c>
      <c r="G9" s="87"/>
      <c r="H9" s="87"/>
      <c r="I9" s="87" t="s">
        <v>37</v>
      </c>
      <c r="J9" s="89">
        <v>8</v>
      </c>
      <c r="K9" s="87" t="s">
        <v>5347</v>
      </c>
      <c r="L9" s="139"/>
      <c r="M9" s="30"/>
      <c r="N9" s="25" t="str">
        <f t="shared" ref="N9:N72" si="0">SUBSTITUTE(CONCATENATE(C9,"^",D9,"^",E9,"^",F9,"^",G9,"^",I9,"^",J9,"^",K9,"^",L9),"~","-")</f>
        <v xml:space="preserve"> 할당^TB_ORD_ALLOC^ 할당일자^ALLOC_DT^^VARCHAR2^8^N^</v>
      </c>
      <c r="O9" s="21" t="str">
        <f>IF(ISNA(VLOOKUP(N9,DB데이터!$N:$N,1,FALSE)), "에러", "")</f>
        <v>에러</v>
      </c>
      <c r="P9" s="21" t="str">
        <f>IF(O9="에러",$N9&amp;CHAR(10)&amp;VLOOKUP(CONCATENATE(D9,".",F9),DB데이터!$M:$N,2,FALSE),"")</f>
        <v xml:space="preserve"> 할당^TB_ORD_ALLOC^ 할당일자^ALLOC_DT^^VARCHAR2^8^N^
할당^TB_ORD_ALLOC^할당일자^ALLOC_DT^^VARCHAR2^8^^</v>
      </c>
    </row>
    <row r="10" spans="1:16" x14ac:dyDescent="0.25">
      <c r="A10" s="138">
        <v>3</v>
      </c>
      <c r="B10" s="87" t="s">
        <v>678</v>
      </c>
      <c r="C10" s="87" t="s">
        <v>3990</v>
      </c>
      <c r="D10" s="87" t="s">
        <v>293</v>
      </c>
      <c r="E10" s="87" t="s">
        <v>3995</v>
      </c>
      <c r="F10" s="87" t="s">
        <v>2640</v>
      </c>
      <c r="G10" s="87"/>
      <c r="H10" s="87"/>
      <c r="I10" s="87" t="s">
        <v>37</v>
      </c>
      <c r="J10" s="89">
        <v>10</v>
      </c>
      <c r="K10" s="87" t="s">
        <v>5347</v>
      </c>
      <c r="L10" s="140"/>
      <c r="M10" s="30"/>
      <c r="N10" s="25" t="str">
        <f t="shared" si="0"/>
        <v xml:space="preserve"> 할당^TB_ORD_ALLOC^ 물류창고코드^LOGIS_WH_CD^^VARCHAR2^10^N^</v>
      </c>
      <c r="O10" s="21" t="str">
        <f>IF(ISNA(VLOOKUP(N10,DB데이터!$N:$N,1,FALSE)), "에러", "")</f>
        <v>에러</v>
      </c>
      <c r="P10" s="21" t="str">
        <f>IF(O10="에러",$N10&amp;CHAR(10)&amp;VLOOKUP(CONCATENATE(D10,".",F10),DB데이터!$M:$N,2,FALSE),"")</f>
        <v xml:space="preserve"> 할당^TB_ORD_ALLOC^ 물류창고코드^LOGIS_WH_CD^^VARCHAR2^10^N^
할당^TB_ORD_ALLOC^물류창고코드^LOGIS_WH_CD^^VARCHAR2^10^^</v>
      </c>
    </row>
    <row r="11" spans="1:16" x14ac:dyDescent="0.25">
      <c r="A11" s="138">
        <v>4</v>
      </c>
      <c r="B11" s="87" t="s">
        <v>678</v>
      </c>
      <c r="C11" s="87" t="s">
        <v>3990</v>
      </c>
      <c r="D11" s="87" t="s">
        <v>293</v>
      </c>
      <c r="E11" s="87" t="s">
        <v>3482</v>
      </c>
      <c r="F11" s="87" t="s">
        <v>838</v>
      </c>
      <c r="G11" s="87"/>
      <c r="H11" s="87"/>
      <c r="I11" s="87" t="s">
        <v>37</v>
      </c>
      <c r="J11" s="89">
        <v>20</v>
      </c>
      <c r="K11" s="87" t="s">
        <v>5347</v>
      </c>
      <c r="L11" s="139"/>
      <c r="M11" s="30"/>
      <c r="N11" s="25" t="str">
        <f t="shared" si="0"/>
        <v xml:space="preserve"> 할당^TB_ORD_ALLOC^ 품목코드^ITEM_CD^^VARCHAR2^20^N^</v>
      </c>
      <c r="O11" s="21" t="str">
        <f>IF(ISNA(VLOOKUP(N11,DB데이터!$N:$N,1,FALSE)), "에러", "")</f>
        <v>에러</v>
      </c>
      <c r="P11" s="21" t="str">
        <f>IF(O11="에러",$N11&amp;CHAR(10)&amp;VLOOKUP(CONCATENATE(D11,".",F11),DB데이터!$M:$N,2,FALSE),"")</f>
        <v xml:space="preserve"> 할당^TB_ORD_ALLOC^ 품목코드^ITEM_CD^^VARCHAR2^20^N^
할당^TB_ORD_ALLOC^품목코드^ITEM_CD^^VARCHAR2^20^^</v>
      </c>
    </row>
    <row r="12" spans="1:16" x14ac:dyDescent="0.25">
      <c r="A12" s="138">
        <v>5</v>
      </c>
      <c r="B12" s="87" t="s">
        <v>678</v>
      </c>
      <c r="C12" s="87" t="s">
        <v>3990</v>
      </c>
      <c r="D12" s="87" t="s">
        <v>293</v>
      </c>
      <c r="E12" s="87" t="s">
        <v>3996</v>
      </c>
      <c r="F12" s="87" t="s">
        <v>2605</v>
      </c>
      <c r="G12" s="87"/>
      <c r="H12" s="87"/>
      <c r="I12" s="87" t="s">
        <v>37</v>
      </c>
      <c r="J12" s="89">
        <v>20</v>
      </c>
      <c r="K12" s="87" t="s">
        <v>5347</v>
      </c>
      <c r="L12" s="139"/>
      <c r="M12" s="30"/>
      <c r="N12" s="25" t="str">
        <f t="shared" si="0"/>
        <v xml:space="preserve"> 할당^TB_ORD_ALLOC^ 배분번호^DIST_NO^^VARCHAR2^20^N^</v>
      </c>
      <c r="O12" s="21" t="str">
        <f>IF(ISNA(VLOOKUP(N12,DB데이터!$N:$N,1,FALSE)), "에러", "")</f>
        <v>에러</v>
      </c>
      <c r="P12" s="21" t="str">
        <f>IF(O12="에러",$N12&amp;CHAR(10)&amp;VLOOKUP(CONCATENATE(D12,".",F12),DB데이터!$M:$N,2,FALSE),"")</f>
        <v xml:space="preserve"> 할당^TB_ORD_ALLOC^ 배분번호^DIST_NO^^VARCHAR2^20^N^
할당^TB_ORD_ALLOC^배분번호^DIST_NO^Y^VARCHAR2^20^^</v>
      </c>
    </row>
    <row r="13" spans="1:16" x14ac:dyDescent="0.25">
      <c r="A13" s="138">
        <v>6</v>
      </c>
      <c r="B13" s="87" t="s">
        <v>678</v>
      </c>
      <c r="C13" s="87" t="s">
        <v>3990</v>
      </c>
      <c r="D13" s="87" t="s">
        <v>293</v>
      </c>
      <c r="E13" s="87" t="s">
        <v>3981</v>
      </c>
      <c r="F13" s="87" t="s">
        <v>1590</v>
      </c>
      <c r="G13" s="87"/>
      <c r="H13" s="87"/>
      <c r="I13" s="87" t="s">
        <v>37</v>
      </c>
      <c r="J13" s="89">
        <v>10</v>
      </c>
      <c r="K13" s="87" t="s">
        <v>5347</v>
      </c>
      <c r="L13" s="139"/>
      <c r="M13" s="30"/>
      <c r="N13" s="25" t="str">
        <f t="shared" si="0"/>
        <v xml:space="preserve"> 할당^TB_ORD_ALLOC^ 팀코드^TEAM_CD^^VARCHAR2^10^N^</v>
      </c>
      <c r="O13" s="21" t="str">
        <f>IF(ISNA(VLOOKUP(N13,DB데이터!$N:$N,1,FALSE)), "에러", "")</f>
        <v>에러</v>
      </c>
      <c r="P13" s="21" t="str">
        <f>IF(O13="에러",$N13&amp;CHAR(10)&amp;VLOOKUP(CONCATENATE(D13,".",F13),DB데이터!$M:$N,2,FALSE),"")</f>
        <v xml:space="preserve"> 할당^TB_ORD_ALLOC^ 팀코드^TEAM_CD^^VARCHAR2^10^N^
할당^TB_ORD_ALLOC^팀코드^TEAM_CD^Y^VARCHAR2^10^^</v>
      </c>
    </row>
    <row r="14" spans="1:16" x14ac:dyDescent="0.25">
      <c r="A14" s="138">
        <v>7</v>
      </c>
      <c r="B14" s="87" t="s">
        <v>678</v>
      </c>
      <c r="C14" s="87" t="s">
        <v>3990</v>
      </c>
      <c r="D14" s="87" t="s">
        <v>293</v>
      </c>
      <c r="E14" s="87" t="s">
        <v>3993</v>
      </c>
      <c r="F14" s="87" t="s">
        <v>2487</v>
      </c>
      <c r="G14" s="87"/>
      <c r="H14" s="87"/>
      <c r="I14" s="87" t="s">
        <v>37</v>
      </c>
      <c r="J14" s="89">
        <v>20</v>
      </c>
      <c r="K14" s="87" t="s">
        <v>5347</v>
      </c>
      <c r="L14" s="139"/>
      <c r="M14" s="30"/>
      <c r="N14" s="25" t="str">
        <f t="shared" si="0"/>
        <v xml:space="preserve"> 할당^TB_ORD_ALLOC^ 단위코드^UNIT_CD^^VARCHAR2^20^N^</v>
      </c>
      <c r="O14" s="21" t="str">
        <f>IF(ISNA(VLOOKUP(N14,DB데이터!$N:$N,1,FALSE)), "에러", "")</f>
        <v>에러</v>
      </c>
      <c r="P14" s="21" t="str">
        <f>IF(O14="에러",$N14&amp;CHAR(10)&amp;VLOOKUP(CONCATENATE(D14,".",F14),DB데이터!$M:$N,2,FALSE),"")</f>
        <v xml:space="preserve"> 할당^TB_ORD_ALLOC^ 단위코드^UNIT_CD^^VARCHAR2^20^N^
할당^TB_ORD_ALLOC^단위코드^UNIT_CD^^VARCHAR2^20^^</v>
      </c>
    </row>
    <row r="15" spans="1:16" x14ac:dyDescent="0.25">
      <c r="A15" s="138">
        <v>8</v>
      </c>
      <c r="B15" s="87" t="s">
        <v>678</v>
      </c>
      <c r="C15" s="87" t="s">
        <v>3990</v>
      </c>
      <c r="D15" s="87" t="s">
        <v>293</v>
      </c>
      <c r="E15" s="87" t="s">
        <v>3992</v>
      </c>
      <c r="F15" s="87" t="s">
        <v>2519</v>
      </c>
      <c r="G15" s="87"/>
      <c r="H15" s="87"/>
      <c r="I15" s="87" t="s">
        <v>110</v>
      </c>
      <c r="J15" s="89">
        <v>22</v>
      </c>
      <c r="K15" s="87" t="s">
        <v>5347</v>
      </c>
      <c r="L15" s="139">
        <v>0</v>
      </c>
      <c r="M15" s="30"/>
      <c r="N15" s="25" t="str">
        <f t="shared" si="0"/>
        <v xml:space="preserve"> 할당^TB_ORD_ALLOC^ 단위입수량^UNIT_INPQTY^^NUMBER^22^N^0</v>
      </c>
      <c r="O15" s="21" t="str">
        <f>IF(ISNA(VLOOKUP(N15,DB데이터!$N:$N,1,FALSE)), "에러", "")</f>
        <v>에러</v>
      </c>
      <c r="P15" s="21" t="str">
        <f>IF(O15="에러",$N15&amp;CHAR(10)&amp;VLOOKUP(CONCATENATE(D15,".",F15),DB데이터!$M:$N,2,FALSE),"")</f>
        <v xml:space="preserve"> 할당^TB_ORD_ALLOC^ 단위입수량^UNIT_INPQTY^^NUMBER^22^N^0
할당^TB_ORD_ALLOC^단위입수량^UNIT_INPQTY^^NUMBER^20,5^^0</v>
      </c>
    </row>
    <row r="16" spans="1:16" x14ac:dyDescent="0.25">
      <c r="A16" s="138">
        <v>9</v>
      </c>
      <c r="B16" s="87" t="s">
        <v>678</v>
      </c>
      <c r="C16" s="87" t="s">
        <v>3990</v>
      </c>
      <c r="D16" s="87" t="s">
        <v>293</v>
      </c>
      <c r="E16" s="87" t="s">
        <v>3994</v>
      </c>
      <c r="F16" s="87" t="s">
        <v>2077</v>
      </c>
      <c r="G16" s="87"/>
      <c r="H16" s="87"/>
      <c r="I16" s="87" t="s">
        <v>37</v>
      </c>
      <c r="J16" s="89">
        <v>1</v>
      </c>
      <c r="K16" s="87" t="s">
        <v>52</v>
      </c>
      <c r="L16" s="139" t="s">
        <v>1496</v>
      </c>
      <c r="M16" s="30"/>
      <c r="N16" s="25" t="str">
        <f t="shared" si="0"/>
        <v xml:space="preserve"> 할당^TB_ORD_ALLOC^ 무상여부^FREE_YN^^VARCHAR2^1^Y^'N' </v>
      </c>
      <c r="O16" s="21" t="str">
        <f>IF(ISNA(VLOOKUP(N16,DB데이터!$N:$N,1,FALSE)), "에러", "")</f>
        <v>에러</v>
      </c>
      <c r="P16" s="21" t="str">
        <f>IF(O16="에러",$N16&amp;CHAR(10)&amp;VLOOKUP(CONCATENATE(D16,".",F16),DB데이터!$M:$N,2,FALSE),"")</f>
        <v xml:space="preserve"> 할당^TB_ORD_ALLOC^ 무상여부^FREE_YN^^VARCHAR2^1^Y^'N' 
할당^TB_ORD_ALLOC^무상여부^FREE_YN^^VARCHAR2^1^Y^'N'</v>
      </c>
    </row>
    <row r="17" spans="1:16" x14ac:dyDescent="0.25">
      <c r="A17" s="138">
        <v>10</v>
      </c>
      <c r="B17" s="87" t="s">
        <v>678</v>
      </c>
      <c r="C17" s="87" t="s">
        <v>3990</v>
      </c>
      <c r="D17" s="87" t="s">
        <v>293</v>
      </c>
      <c r="E17" s="87" t="s">
        <v>3998</v>
      </c>
      <c r="F17" s="87" t="s">
        <v>2736</v>
      </c>
      <c r="G17" s="87"/>
      <c r="H17" s="87"/>
      <c r="I17" s="87" t="s">
        <v>37</v>
      </c>
      <c r="J17" s="89">
        <v>20</v>
      </c>
      <c r="K17" s="87" t="s">
        <v>5347</v>
      </c>
      <c r="L17" s="139"/>
      <c r="M17" s="30"/>
      <c r="N17" s="25" t="str">
        <f t="shared" si="0"/>
        <v xml:space="preserve"> 할당^TB_ORD_ALLOC^ 부담유형코드^BURDEN_TP_CD^^VARCHAR2^20^N^</v>
      </c>
      <c r="O17" s="21" t="str">
        <f>IF(ISNA(VLOOKUP(N17,DB데이터!$N:$N,1,FALSE)), "에러", "")</f>
        <v>에러</v>
      </c>
      <c r="P17" s="21" t="str">
        <f>IF(O17="에러",$N17&amp;CHAR(10)&amp;VLOOKUP(CONCATENATE(D17,".",F17),DB데이터!$M:$N,2,FALSE),"")</f>
        <v xml:space="preserve"> 할당^TB_ORD_ALLOC^ 부담유형코드^BURDEN_TP_CD^^VARCHAR2^20^N^
할당^TB_ORD_ALLOC^부담유형코드^BURDEN_TP_CD^^VARCHAR2^20^^</v>
      </c>
    </row>
    <row r="18" spans="1:16" x14ac:dyDescent="0.25">
      <c r="A18" s="138">
        <v>11</v>
      </c>
      <c r="B18" s="87" t="s">
        <v>678</v>
      </c>
      <c r="C18" s="87" t="s">
        <v>3990</v>
      </c>
      <c r="D18" s="87" t="s">
        <v>293</v>
      </c>
      <c r="E18" s="87" t="s">
        <v>3999</v>
      </c>
      <c r="F18" s="87" t="s">
        <v>1794</v>
      </c>
      <c r="G18" s="87"/>
      <c r="H18" s="87"/>
      <c r="I18" s="87" t="s">
        <v>110</v>
      </c>
      <c r="J18" s="89">
        <v>22</v>
      </c>
      <c r="K18" s="87" t="s">
        <v>52</v>
      </c>
      <c r="L18" s="139">
        <v>0</v>
      </c>
      <c r="M18" s="30"/>
      <c r="N18" s="25" t="str">
        <f t="shared" si="0"/>
        <v xml:space="preserve"> 할당^TB_ORD_ALLOC^ 부담율^BURDEN_RATE^^NUMBER^22^Y^0</v>
      </c>
      <c r="O18" s="21" t="str">
        <f>IF(ISNA(VLOOKUP(N18,DB데이터!$N:$N,1,FALSE)), "에러", "")</f>
        <v>에러</v>
      </c>
      <c r="P18" s="21" t="str">
        <f>IF(O18="에러",$N18&amp;CHAR(10)&amp;VLOOKUP(CONCATENATE(D18,".",F18),DB데이터!$M:$N,2,FALSE),"")</f>
        <v xml:space="preserve"> 할당^TB_ORD_ALLOC^ 부담율^BURDEN_RATE^^NUMBER^22^Y^0
할당^TB_ORD_ALLOC^부담율^BURDEN_RATE^^NUMBER^6,3^Y^0</v>
      </c>
    </row>
    <row r="19" spans="1:16" x14ac:dyDescent="0.25">
      <c r="A19" s="138">
        <v>12</v>
      </c>
      <c r="B19" s="87" t="s">
        <v>678</v>
      </c>
      <c r="C19" s="87" t="s">
        <v>3990</v>
      </c>
      <c r="D19" s="87" t="s">
        <v>293</v>
      </c>
      <c r="E19" s="87" t="s">
        <v>4001</v>
      </c>
      <c r="F19" s="87" t="s">
        <v>2704</v>
      </c>
      <c r="G19" s="87"/>
      <c r="H19" s="87"/>
      <c r="I19" s="87" t="s">
        <v>37</v>
      </c>
      <c r="J19" s="89">
        <v>20</v>
      </c>
      <c r="K19" s="87" t="s">
        <v>5347</v>
      </c>
      <c r="L19" s="139"/>
      <c r="M19" s="30"/>
      <c r="N19" s="25" t="str">
        <f t="shared" si="0"/>
        <v xml:space="preserve"> 할당^TB_ORD_ALLOC^ 주문상세유형코드^ORD_DTL_TP_CD^^VARCHAR2^20^N^</v>
      </c>
      <c r="O19" s="21" t="str">
        <f>IF(ISNA(VLOOKUP(N19,DB데이터!$N:$N,1,FALSE)), "에러", "")</f>
        <v>에러</v>
      </c>
      <c r="P19" s="21" t="str">
        <f>IF(O19="에러",$N19&amp;CHAR(10)&amp;VLOOKUP(CONCATENATE(D19,".",F19),DB데이터!$M:$N,2,FALSE),"")</f>
        <v xml:space="preserve"> 할당^TB_ORD_ALLOC^ 주문상세유형코드^ORD_DTL_TP_CD^^VARCHAR2^20^N^
할당^TB_ORD_ALLOC^주문상세유형코드^ORD_DTL_TP_CD^^VARCHAR2^20^^</v>
      </c>
    </row>
    <row r="20" spans="1:16" x14ac:dyDescent="0.25">
      <c r="A20" s="138">
        <v>13</v>
      </c>
      <c r="B20" s="87" t="s">
        <v>678</v>
      </c>
      <c r="C20" s="87" t="s">
        <v>3990</v>
      </c>
      <c r="D20" s="87" t="s">
        <v>293</v>
      </c>
      <c r="E20" s="87" t="s">
        <v>4000</v>
      </c>
      <c r="F20" s="87" t="s">
        <v>2738</v>
      </c>
      <c r="G20" s="87"/>
      <c r="H20" s="87"/>
      <c r="I20" s="87" t="s">
        <v>37</v>
      </c>
      <c r="J20" s="89">
        <v>1</v>
      </c>
      <c r="K20" s="87" t="s">
        <v>52</v>
      </c>
      <c r="L20" s="139" t="s">
        <v>1496</v>
      </c>
      <c r="M20" s="30"/>
      <c r="N20" s="25" t="str">
        <f t="shared" si="0"/>
        <v xml:space="preserve"> 할당^TB_ORD_ALLOC^ 일반주문가능여부^NOR_ORD_ABLE_YN^^VARCHAR2^1^Y^'N' </v>
      </c>
      <c r="O20" s="21" t="str">
        <f>IF(ISNA(VLOOKUP(N20,DB데이터!$N:$N,1,FALSE)), "에러", "")</f>
        <v>에러</v>
      </c>
      <c r="P20" s="21" t="str">
        <f>IF(O20="에러",$N20&amp;CHAR(10)&amp;VLOOKUP(CONCATENATE(D20,".",F20),DB데이터!$M:$N,2,FALSE),"")</f>
        <v xml:space="preserve"> 할당^TB_ORD_ALLOC^ 일반주문가능여부^NOR_ORD_ABLE_YN^^VARCHAR2^1^Y^'N' 
할당^TB_ORD_ALLOC^일반주문가능여부^NOR_ORD_ABLE_YN^^VARCHAR2^1^Y^'N'</v>
      </c>
    </row>
    <row r="21" spans="1:16" x14ac:dyDescent="0.25">
      <c r="A21" s="138">
        <v>14</v>
      </c>
      <c r="B21" s="87" t="s">
        <v>678</v>
      </c>
      <c r="C21" s="87" t="s">
        <v>3990</v>
      </c>
      <c r="D21" s="87" t="s">
        <v>293</v>
      </c>
      <c r="E21" s="87" t="s">
        <v>4003</v>
      </c>
      <c r="F21" s="87" t="s">
        <v>2773</v>
      </c>
      <c r="G21" s="87"/>
      <c r="H21" s="87"/>
      <c r="I21" s="87" t="s">
        <v>37</v>
      </c>
      <c r="J21" s="89">
        <v>20</v>
      </c>
      <c r="K21" s="87" t="s">
        <v>5347</v>
      </c>
      <c r="L21" s="139"/>
      <c r="M21" s="30"/>
      <c r="N21" s="25" t="str">
        <f t="shared" si="0"/>
        <v xml:space="preserve"> 할당^TB_ORD_ALLOC^ 할당유형코드^ALLOC_TP_CD^^VARCHAR2^20^N^</v>
      </c>
      <c r="O21" s="21" t="str">
        <f>IF(ISNA(VLOOKUP(N21,DB데이터!$N:$N,1,FALSE)), "에러", "")</f>
        <v>에러</v>
      </c>
      <c r="P21" s="21" t="str">
        <f>IF(O21="에러",$N21&amp;CHAR(10)&amp;VLOOKUP(CONCATENATE(D21,".",F21),DB데이터!$M:$N,2,FALSE),"")</f>
        <v xml:space="preserve"> 할당^TB_ORD_ALLOC^ 할당유형코드^ALLOC_TP_CD^^VARCHAR2^20^N^
할당^TB_ORD_ALLOC^할당유형코드^ALLOC_TP_CD^^VARCHAR2^20^^</v>
      </c>
    </row>
    <row r="22" spans="1:16" x14ac:dyDescent="0.25">
      <c r="A22" s="138">
        <v>15</v>
      </c>
      <c r="B22" s="87" t="s">
        <v>678</v>
      </c>
      <c r="C22" s="87" t="s">
        <v>3990</v>
      </c>
      <c r="D22" s="87" t="s">
        <v>293</v>
      </c>
      <c r="E22" s="87" t="s">
        <v>3997</v>
      </c>
      <c r="F22" s="87" t="s">
        <v>2720</v>
      </c>
      <c r="G22" s="87"/>
      <c r="H22" s="87"/>
      <c r="I22" s="87" t="s">
        <v>37</v>
      </c>
      <c r="J22" s="89">
        <v>20</v>
      </c>
      <c r="K22" s="87" t="s">
        <v>5347</v>
      </c>
      <c r="L22" s="139"/>
      <c r="M22" s="30"/>
      <c r="N22" s="25" t="str">
        <f t="shared" si="0"/>
        <v xml:space="preserve"> 할당^TB_ORD_ALLOC^ 배송유형코드^DELV_TP_CD^^VARCHAR2^20^N^</v>
      </c>
      <c r="O22" s="21" t="str">
        <f>IF(ISNA(VLOOKUP(N22,DB데이터!$N:$N,1,FALSE)), "에러", "")</f>
        <v>에러</v>
      </c>
      <c r="P22" s="21" t="str">
        <f>IF(O22="에러",$N22&amp;CHAR(10)&amp;VLOOKUP(CONCATENATE(D22,".",F22),DB데이터!$M:$N,2,FALSE),"")</f>
        <v xml:space="preserve"> 할당^TB_ORD_ALLOC^ 배송유형코드^DELV_TP_CD^^VARCHAR2^20^N^
할당^TB_ORD_ALLOC^배송유형코드^DELV_TP_CD^^VARCHAR2^20^^</v>
      </c>
    </row>
    <row r="23" spans="1:16" x14ac:dyDescent="0.25">
      <c r="A23" s="138">
        <v>16</v>
      </c>
      <c r="B23" s="87" t="s">
        <v>678</v>
      </c>
      <c r="C23" s="87" t="s">
        <v>3990</v>
      </c>
      <c r="D23" s="87" t="s">
        <v>293</v>
      </c>
      <c r="E23" s="87" t="s">
        <v>3884</v>
      </c>
      <c r="F23" s="87" t="s">
        <v>1409</v>
      </c>
      <c r="G23" s="87"/>
      <c r="H23" s="87"/>
      <c r="I23" s="87" t="s">
        <v>37</v>
      </c>
      <c r="J23" s="89">
        <v>1</v>
      </c>
      <c r="K23" s="87" t="s">
        <v>52</v>
      </c>
      <c r="L23" s="139" t="s">
        <v>1496</v>
      </c>
      <c r="M23" s="30"/>
      <c r="N23" s="25" t="str">
        <f t="shared" si="0"/>
        <v xml:space="preserve"> 할당^TB_ORD_ALLOC^ 프로모션적용여부^PROM_APPLY_YN^^VARCHAR2^1^Y^'N' </v>
      </c>
      <c r="O23" s="21" t="str">
        <f>IF(ISNA(VLOOKUP(N23,DB데이터!$N:$N,1,FALSE)), "에러", "")</f>
        <v>에러</v>
      </c>
      <c r="P23" s="21" t="str">
        <f>IF(O23="에러",$N23&amp;CHAR(10)&amp;VLOOKUP(CONCATENATE(D23,".",F23),DB데이터!$M:$N,2,FALSE),"")</f>
        <v xml:space="preserve"> 할당^TB_ORD_ALLOC^ 프로모션적용여부^PROM_APPLY_YN^^VARCHAR2^1^Y^'N' 
할당^TB_ORD_ALLOC^프로모션적용여부^PROM_APPLY_YN^^VARCHAR2^1^Y^'N'</v>
      </c>
    </row>
    <row r="24" spans="1:16" x14ac:dyDescent="0.25">
      <c r="A24" s="138">
        <v>17</v>
      </c>
      <c r="B24" s="87" t="s">
        <v>678</v>
      </c>
      <c r="C24" s="87" t="s">
        <v>3990</v>
      </c>
      <c r="D24" s="87" t="s">
        <v>293</v>
      </c>
      <c r="E24" s="87" t="s">
        <v>3991</v>
      </c>
      <c r="F24" s="87" t="s">
        <v>2744</v>
      </c>
      <c r="G24" s="87"/>
      <c r="H24" s="87"/>
      <c r="I24" s="87" t="s">
        <v>37</v>
      </c>
      <c r="J24" s="89">
        <v>1</v>
      </c>
      <c r="K24" s="87" t="s">
        <v>52</v>
      </c>
      <c r="L24" s="139" t="s">
        <v>1496</v>
      </c>
      <c r="M24" s="30"/>
      <c r="N24" s="25" t="str">
        <f t="shared" si="0"/>
        <v xml:space="preserve"> 할당^TB_ORD_ALLOC^ 낱개주문여부^EA_ORD_YN^^VARCHAR2^1^Y^'N' </v>
      </c>
      <c r="O24" s="21" t="str">
        <f>IF(ISNA(VLOOKUP(N24,DB데이터!$N:$N,1,FALSE)), "에러", "")</f>
        <v>에러</v>
      </c>
      <c r="P24" s="21" t="str">
        <f>IF(O24="에러",$N24&amp;CHAR(10)&amp;VLOOKUP(CONCATENATE(D24,".",F24),DB데이터!$M:$N,2,FALSE),"")</f>
        <v xml:space="preserve"> 할당^TB_ORD_ALLOC^ 낱개주문여부^EA_ORD_YN^^VARCHAR2^1^Y^'N' 
할당^TB_ORD_ALLOC^낱개주문여부^EA_ORD_YN^^VARCHAR2^1^Y^'N'</v>
      </c>
    </row>
    <row r="25" spans="1:16" x14ac:dyDescent="0.25">
      <c r="A25" s="138">
        <v>18</v>
      </c>
      <c r="B25" s="87" t="s">
        <v>678</v>
      </c>
      <c r="C25" s="87" t="s">
        <v>3990</v>
      </c>
      <c r="D25" s="87" t="s">
        <v>293</v>
      </c>
      <c r="E25" s="87" t="s">
        <v>3516</v>
      </c>
      <c r="F25" s="87" t="s">
        <v>51</v>
      </c>
      <c r="G25" s="87"/>
      <c r="H25" s="87"/>
      <c r="I25" s="87" t="s">
        <v>37</v>
      </c>
      <c r="J25" s="89">
        <v>1</v>
      </c>
      <c r="K25" s="87" t="s">
        <v>52</v>
      </c>
      <c r="L25" s="139" t="s">
        <v>1276</v>
      </c>
      <c r="M25" s="30"/>
      <c r="N25" s="25" t="str">
        <f t="shared" si="0"/>
        <v xml:space="preserve"> 할당^TB_ORD_ALLOC^ 사용여부^USE_YN^^VARCHAR2^1^Y^'Y' </v>
      </c>
      <c r="O25" s="21" t="str">
        <f>IF(ISNA(VLOOKUP(N25,DB데이터!$N:$N,1,FALSE)), "에러", "")</f>
        <v>에러</v>
      </c>
      <c r="P25" s="21" t="str">
        <f>IF(O25="에러",$N25&amp;CHAR(10)&amp;VLOOKUP(CONCATENATE(D25,".",F25),DB데이터!$M:$N,2,FALSE),"")</f>
        <v xml:space="preserve"> 할당^TB_ORD_ALLOC^ 사용여부^USE_YN^^VARCHAR2^1^Y^'Y' 
할당^TB_ORD_ALLOC^사용여부^USE_YN^^VARCHAR2^1^Y^'Y'</v>
      </c>
    </row>
    <row r="26" spans="1:16" x14ac:dyDescent="0.25">
      <c r="A26" s="138">
        <v>19</v>
      </c>
      <c r="B26" s="87" t="s">
        <v>678</v>
      </c>
      <c r="C26" s="87" t="s">
        <v>3990</v>
      </c>
      <c r="D26" s="87" t="s">
        <v>293</v>
      </c>
      <c r="E26" s="87" t="s">
        <v>3517</v>
      </c>
      <c r="F26" s="87" t="s">
        <v>62</v>
      </c>
      <c r="G26" s="87"/>
      <c r="H26" s="87"/>
      <c r="I26" s="87" t="s">
        <v>37</v>
      </c>
      <c r="J26" s="89">
        <v>2000</v>
      </c>
      <c r="K26" s="87" t="s">
        <v>5347</v>
      </c>
      <c r="L26" s="139"/>
      <c r="M26" s="30"/>
      <c r="N26" s="25" t="str">
        <f t="shared" si="0"/>
        <v xml:space="preserve"> 할당^TB_ORD_ALLOC^ 비고^REMARK^^VARCHAR2^2000^N^</v>
      </c>
      <c r="O26" s="21" t="str">
        <f>IF(ISNA(VLOOKUP(N26,DB데이터!$N:$N,1,FALSE)), "에러", "")</f>
        <v>에러</v>
      </c>
      <c r="P26" s="21" t="str">
        <f>IF(O26="에러",$N26&amp;CHAR(10)&amp;VLOOKUP(CONCATENATE(D26,".",F26),DB데이터!$M:$N,2,FALSE),"")</f>
        <v xml:space="preserve"> 할당^TB_ORD_ALLOC^ 비고^REMARK^^VARCHAR2^2000^N^
할당^TB_ORD_ALLOC^비고^REMARK^^VARCHAR2^2000^^</v>
      </c>
    </row>
    <row r="27" spans="1:16" x14ac:dyDescent="0.25">
      <c r="A27" s="138">
        <v>20</v>
      </c>
      <c r="B27" s="87" t="s">
        <v>678</v>
      </c>
      <c r="C27" s="87" t="s">
        <v>3990</v>
      </c>
      <c r="D27" s="87" t="s">
        <v>293</v>
      </c>
      <c r="E27" s="87" t="s">
        <v>3518</v>
      </c>
      <c r="F27" s="87" t="s">
        <v>54</v>
      </c>
      <c r="G27" s="87"/>
      <c r="H27" s="87"/>
      <c r="I27" s="87" t="s">
        <v>37</v>
      </c>
      <c r="J27" s="89">
        <v>14</v>
      </c>
      <c r="K27" s="87" t="s">
        <v>52</v>
      </c>
      <c r="L27" s="139"/>
      <c r="M27" s="30"/>
      <c r="N27" s="25" t="str">
        <f t="shared" si="0"/>
        <v xml:space="preserve"> 할당^TB_ORD_ALLOC^ 등록일시^REG_DTM^^VARCHAR2^14^Y^</v>
      </c>
      <c r="O27" s="21" t="str">
        <f>IF(ISNA(VLOOKUP(N27,DB데이터!$N:$N,1,FALSE)), "에러", "")</f>
        <v>에러</v>
      </c>
      <c r="P27" s="21" t="str">
        <f>IF(O27="에러",$N27&amp;CHAR(10)&amp;VLOOKUP(CONCATENATE(D27,".",F27),DB데이터!$M:$N,2,FALSE),"")</f>
        <v xml:space="preserve"> 할당^TB_ORD_ALLOC^ 등록일시^REG_DTM^^VARCHAR2^14^Y^
할당^TB_ORD_ALLOC^등록일시^REG_DTM^^VARCHAR2^14^Y^</v>
      </c>
    </row>
    <row r="28" spans="1:16" x14ac:dyDescent="0.25">
      <c r="A28" s="138">
        <v>21</v>
      </c>
      <c r="B28" s="87" t="s">
        <v>678</v>
      </c>
      <c r="C28" s="87" t="s">
        <v>3990</v>
      </c>
      <c r="D28" s="87" t="s">
        <v>293</v>
      </c>
      <c r="E28" s="87" t="s">
        <v>3519</v>
      </c>
      <c r="F28" s="87" t="s">
        <v>56</v>
      </c>
      <c r="G28" s="87"/>
      <c r="H28" s="87"/>
      <c r="I28" s="87" t="s">
        <v>37</v>
      </c>
      <c r="J28" s="89">
        <v>32</v>
      </c>
      <c r="K28" s="87" t="s">
        <v>52</v>
      </c>
      <c r="L28" s="140"/>
      <c r="M28" s="30"/>
      <c r="N28" s="25" t="str">
        <f t="shared" si="0"/>
        <v xml:space="preserve"> 할당^TB_ORD_ALLOC^ 등록자ID^REGR_ID^^VARCHAR2^32^Y^</v>
      </c>
      <c r="O28" s="21" t="str">
        <f>IF(ISNA(VLOOKUP(N28,DB데이터!$N:$N,1,FALSE)), "에러", "")</f>
        <v>에러</v>
      </c>
      <c r="P28" s="21" t="str">
        <f>IF(O28="에러",$N28&amp;CHAR(10)&amp;VLOOKUP(CONCATENATE(D28,".",F28),DB데이터!$M:$N,2,FALSE),"")</f>
        <v xml:space="preserve"> 할당^TB_ORD_ALLOC^ 등록자ID^REGR_ID^^VARCHAR2^32^Y^
할당^TB_ORD_ALLOC^등록자ID^REGR_ID^^VARCHAR2^32^Y^</v>
      </c>
    </row>
    <row r="29" spans="1:16" x14ac:dyDescent="0.25">
      <c r="A29" s="138">
        <v>22</v>
      </c>
      <c r="B29" s="87" t="s">
        <v>678</v>
      </c>
      <c r="C29" s="87" t="s">
        <v>3990</v>
      </c>
      <c r="D29" s="87" t="s">
        <v>293</v>
      </c>
      <c r="E29" s="87" t="s">
        <v>3520</v>
      </c>
      <c r="F29" s="87" t="s">
        <v>58</v>
      </c>
      <c r="G29" s="87"/>
      <c r="H29" s="87"/>
      <c r="I29" s="87" t="s">
        <v>37</v>
      </c>
      <c r="J29" s="89">
        <v>14</v>
      </c>
      <c r="K29" s="87" t="s">
        <v>52</v>
      </c>
      <c r="L29" s="140"/>
      <c r="M29" s="30"/>
      <c r="N29" s="25" t="str">
        <f t="shared" si="0"/>
        <v xml:space="preserve"> 할당^TB_ORD_ALLOC^ 수정일시^MOD_DTM^^VARCHAR2^14^Y^</v>
      </c>
      <c r="O29" s="21" t="str">
        <f>IF(ISNA(VLOOKUP(N29,DB데이터!$N:$N,1,FALSE)), "에러", "")</f>
        <v>에러</v>
      </c>
      <c r="P29" s="21" t="str">
        <f>IF(O29="에러",$N29&amp;CHAR(10)&amp;VLOOKUP(CONCATENATE(D29,".",F29),DB데이터!$M:$N,2,FALSE),"")</f>
        <v xml:space="preserve"> 할당^TB_ORD_ALLOC^ 수정일시^MOD_DTM^^VARCHAR2^14^Y^
할당^TB_ORD_ALLOC^수정일시^MOD_DTM^^VARCHAR2^14^Y^</v>
      </c>
    </row>
    <row r="30" spans="1:16" x14ac:dyDescent="0.25">
      <c r="A30" s="138">
        <v>23</v>
      </c>
      <c r="B30" s="87" t="s">
        <v>678</v>
      </c>
      <c r="C30" s="87" t="s">
        <v>3990</v>
      </c>
      <c r="D30" s="87" t="s">
        <v>293</v>
      </c>
      <c r="E30" s="87" t="s">
        <v>3521</v>
      </c>
      <c r="F30" s="87" t="s">
        <v>60</v>
      </c>
      <c r="G30" s="87"/>
      <c r="H30" s="87"/>
      <c r="I30" s="87" t="s">
        <v>37</v>
      </c>
      <c r="J30" s="89">
        <v>32</v>
      </c>
      <c r="K30" s="87" t="s">
        <v>52</v>
      </c>
      <c r="L30" s="140"/>
      <c r="M30" s="30"/>
      <c r="N30" s="25" t="str">
        <f t="shared" si="0"/>
        <v xml:space="preserve"> 할당^TB_ORD_ALLOC^ 수정자ID^MODR_ID^^VARCHAR2^32^Y^</v>
      </c>
      <c r="O30" s="21" t="str">
        <f>IF(ISNA(VLOOKUP(N30,DB데이터!$N:$N,1,FALSE)), "에러", "")</f>
        <v>에러</v>
      </c>
      <c r="P30" s="21" t="str">
        <f>IF(O30="에러",$N30&amp;CHAR(10)&amp;VLOOKUP(CONCATENATE(D30,".",F30),DB데이터!$M:$N,2,FALSE),"")</f>
        <v xml:space="preserve"> 할당^TB_ORD_ALLOC^ 수정자ID^MODR_ID^^VARCHAR2^32^Y^
할당^TB_ORD_ALLOC^수정자ID^MODR_ID^^VARCHAR2^32^Y^</v>
      </c>
    </row>
    <row r="31" spans="1:16" x14ac:dyDescent="0.25">
      <c r="A31" s="138">
        <v>24</v>
      </c>
      <c r="B31" s="87" t="s">
        <v>678</v>
      </c>
      <c r="C31" s="87" t="s">
        <v>4005</v>
      </c>
      <c r="D31" s="87" t="s">
        <v>297</v>
      </c>
      <c r="E31" s="87" t="s">
        <v>4002</v>
      </c>
      <c r="F31" s="87" t="s">
        <v>2742</v>
      </c>
      <c r="G31" s="87"/>
      <c r="H31" s="87"/>
      <c r="I31" s="87" t="s">
        <v>37</v>
      </c>
      <c r="J31" s="89">
        <v>20</v>
      </c>
      <c r="K31" s="87" t="s">
        <v>52</v>
      </c>
      <c r="L31" s="140"/>
      <c r="M31" s="30"/>
      <c r="N31" s="25" t="str">
        <f t="shared" si="0"/>
        <v xml:space="preserve"> 할당상세^TB_ORD_ALLOC_DTL^ 할당번호^ALLOC_NO^^VARCHAR2^20^Y^</v>
      </c>
      <c r="O31" s="21" t="str">
        <f>IF(ISNA(VLOOKUP(N31,DB데이터!$N:$N,1,FALSE)), "에러", "")</f>
        <v>에러</v>
      </c>
      <c r="P31" s="21" t="str">
        <f>IF(O31="에러",$N31&amp;CHAR(10)&amp;VLOOKUP(CONCATENATE(D31,".",F31),DB데이터!$M:$N,2,FALSE),"")</f>
        <v xml:space="preserve"> 할당상세^TB_ORD_ALLOC_DTL^ 할당번호^ALLOC_NO^^VARCHAR2^20^Y^
할당상세^TB_ORD_ALLOC_DTL^할당번호^ALLOC_NO^Y^VARCHAR2^20^Y^</v>
      </c>
    </row>
    <row r="32" spans="1:16" x14ac:dyDescent="0.25">
      <c r="A32" s="138">
        <v>25</v>
      </c>
      <c r="B32" s="87" t="s">
        <v>678</v>
      </c>
      <c r="C32" s="87" t="s">
        <v>4005</v>
      </c>
      <c r="D32" s="87" t="s">
        <v>297</v>
      </c>
      <c r="E32" s="87" t="s">
        <v>3709</v>
      </c>
      <c r="F32" s="87" t="s">
        <v>64</v>
      </c>
      <c r="G32" s="87"/>
      <c r="H32" s="87"/>
      <c r="I32" s="87" t="s">
        <v>37</v>
      </c>
      <c r="J32" s="89">
        <v>10</v>
      </c>
      <c r="K32" s="87" t="s">
        <v>52</v>
      </c>
      <c r="L32" s="140"/>
      <c r="M32" s="30"/>
      <c r="N32" s="25" t="str">
        <f t="shared" si="0"/>
        <v xml:space="preserve"> 할당상세^TB_ORD_ALLOC_DTL^ 매장코드^SHOP_CD^^VARCHAR2^10^Y^</v>
      </c>
      <c r="O32" s="21" t="str">
        <f>IF(ISNA(VLOOKUP(N32,DB데이터!$N:$N,1,FALSE)), "에러", "")</f>
        <v>에러</v>
      </c>
      <c r="P32" s="21" t="str">
        <f>IF(O32="에러",$N32&amp;CHAR(10)&amp;VLOOKUP(CONCATENATE(D32,".",F32),DB데이터!$M:$N,2,FALSE),"")</f>
        <v xml:space="preserve"> 할당상세^TB_ORD_ALLOC_DTL^ 매장코드^SHOP_CD^^VARCHAR2^10^Y^
할당상세^TB_ORD_ALLOC_DTL^매장코드^SHOP_CD^Y^VARCHAR2^10^Y^</v>
      </c>
    </row>
    <row r="33" spans="1:16" x14ac:dyDescent="0.25">
      <c r="A33" s="138">
        <v>26</v>
      </c>
      <c r="B33" s="87" t="s">
        <v>678</v>
      </c>
      <c r="C33" s="87" t="s">
        <v>4005</v>
      </c>
      <c r="D33" s="87" t="s">
        <v>297</v>
      </c>
      <c r="E33" s="87" t="s">
        <v>3482</v>
      </c>
      <c r="F33" s="87" t="s">
        <v>838</v>
      </c>
      <c r="G33" s="87"/>
      <c r="H33" s="87"/>
      <c r="I33" s="87" t="s">
        <v>37</v>
      </c>
      <c r="J33" s="89">
        <v>20</v>
      </c>
      <c r="K33" s="87" t="s">
        <v>52</v>
      </c>
      <c r="L33" s="140"/>
      <c r="M33" s="30"/>
      <c r="N33" s="25" t="str">
        <f t="shared" si="0"/>
        <v xml:space="preserve"> 할당상세^TB_ORD_ALLOC_DTL^ 품목코드^ITEM_CD^^VARCHAR2^20^Y^</v>
      </c>
      <c r="O33" s="21" t="str">
        <f>IF(ISNA(VLOOKUP(N33,DB데이터!$N:$N,1,FALSE)), "에러", "")</f>
        <v>에러</v>
      </c>
      <c r="P33" s="21" t="str">
        <f>IF(O33="에러",$N33&amp;CHAR(10)&amp;VLOOKUP(CONCATENATE(D33,".",F33),DB데이터!$M:$N,2,FALSE),"")</f>
        <v xml:space="preserve"> 할당상세^TB_ORD_ALLOC_DTL^ 품목코드^ITEM_CD^^VARCHAR2^20^Y^
할당상세^TB_ORD_ALLOC_DTL^품목코드^ITEM_CD^Y^VARCHAR2^20^Y^</v>
      </c>
    </row>
    <row r="34" spans="1:16" x14ac:dyDescent="0.25">
      <c r="A34" s="138">
        <v>27</v>
      </c>
      <c r="B34" s="87" t="s">
        <v>678</v>
      </c>
      <c r="C34" s="87" t="s">
        <v>4005</v>
      </c>
      <c r="D34" s="87" t="s">
        <v>297</v>
      </c>
      <c r="E34" s="87" t="s">
        <v>3993</v>
      </c>
      <c r="F34" s="87" t="s">
        <v>2487</v>
      </c>
      <c r="G34" s="87"/>
      <c r="H34" s="87"/>
      <c r="I34" s="87" t="s">
        <v>37</v>
      </c>
      <c r="J34" s="89">
        <v>20</v>
      </c>
      <c r="K34" s="87" t="s">
        <v>52</v>
      </c>
      <c r="L34" s="139"/>
      <c r="M34" s="30"/>
      <c r="N34" s="25" t="str">
        <f t="shared" si="0"/>
        <v xml:space="preserve"> 할당상세^TB_ORD_ALLOC_DTL^ 단위코드^UNIT_CD^^VARCHAR2^20^Y^</v>
      </c>
      <c r="O34" s="21" t="str">
        <f>IF(ISNA(VLOOKUP(N34,DB데이터!$N:$N,1,FALSE)), "에러", "")</f>
        <v>에러</v>
      </c>
      <c r="P34" s="21" t="str">
        <f>IF(O34="에러",$N34&amp;CHAR(10)&amp;VLOOKUP(CONCATENATE(D34,".",F34),DB데이터!$M:$N,2,FALSE),"")</f>
        <v xml:space="preserve"> 할당상세^TB_ORD_ALLOC_DTL^ 단위코드^UNIT_CD^^VARCHAR2^20^Y^
할당상세^TB_ORD_ALLOC_DTL^단위코드^UNIT_CD^^VARCHAR2^20^Y^</v>
      </c>
    </row>
    <row r="35" spans="1:16" x14ac:dyDescent="0.25">
      <c r="A35" s="138">
        <v>28</v>
      </c>
      <c r="B35" s="87" t="s">
        <v>678</v>
      </c>
      <c r="C35" s="87" t="s">
        <v>4005</v>
      </c>
      <c r="D35" s="87" t="s">
        <v>297</v>
      </c>
      <c r="E35" s="87" t="s">
        <v>3992</v>
      </c>
      <c r="F35" s="87" t="s">
        <v>2519</v>
      </c>
      <c r="G35" s="87"/>
      <c r="H35" s="87"/>
      <c r="I35" s="87" t="s">
        <v>110</v>
      </c>
      <c r="J35" s="89">
        <v>22</v>
      </c>
      <c r="K35" s="87" t="s">
        <v>52</v>
      </c>
      <c r="L35" s="139">
        <v>0</v>
      </c>
      <c r="M35" s="30"/>
      <c r="N35" s="25" t="str">
        <f t="shared" si="0"/>
        <v xml:space="preserve"> 할당상세^TB_ORD_ALLOC_DTL^ 단위입수량^UNIT_INPQTY^^NUMBER^22^Y^0</v>
      </c>
      <c r="O35" s="21" t="str">
        <f>IF(ISNA(VLOOKUP(N35,DB데이터!$N:$N,1,FALSE)), "에러", "")</f>
        <v>에러</v>
      </c>
      <c r="P35" s="21" t="str">
        <f>IF(O35="에러",$N35&amp;CHAR(10)&amp;VLOOKUP(CONCATENATE(D35,".",F35),DB데이터!$M:$N,2,FALSE),"")</f>
        <v xml:space="preserve"> 할당상세^TB_ORD_ALLOC_DTL^ 단위입수량^UNIT_INPQTY^^NUMBER^22^Y^0
할당상세^TB_ORD_ALLOC_DTL^단위입수량^UNIT_INPQTY^^NUMBER^20,5^Y^0</v>
      </c>
    </row>
    <row r="36" spans="1:16" x14ac:dyDescent="0.25">
      <c r="A36" s="138">
        <v>29</v>
      </c>
      <c r="B36" s="87" t="s">
        <v>678</v>
      </c>
      <c r="C36" s="87" t="s">
        <v>4005</v>
      </c>
      <c r="D36" s="87" t="s">
        <v>297</v>
      </c>
      <c r="E36" s="87" t="s">
        <v>4013</v>
      </c>
      <c r="F36" s="87" t="s">
        <v>2775</v>
      </c>
      <c r="G36" s="87"/>
      <c r="H36" s="87"/>
      <c r="I36" s="87" t="s">
        <v>110</v>
      </c>
      <c r="J36" s="89">
        <v>22</v>
      </c>
      <c r="K36" s="87" t="s">
        <v>52</v>
      </c>
      <c r="L36" s="140">
        <v>0</v>
      </c>
      <c r="M36" s="30"/>
      <c r="N36" s="25" t="str">
        <f t="shared" si="0"/>
        <v xml:space="preserve"> 할당상세^TB_ORD_ALLOC_DTL^ 할당수량^ALLOC_QTY^^NUMBER^22^Y^0</v>
      </c>
      <c r="O36" s="21" t="str">
        <f>IF(ISNA(VLOOKUP(N36,DB데이터!$N:$N,1,FALSE)), "에러", "")</f>
        <v>에러</v>
      </c>
      <c r="P36" s="21" t="str">
        <f>IF(O36="에러",$N36&amp;CHAR(10)&amp;VLOOKUP(CONCATENATE(D36,".",F36),DB데이터!$M:$N,2,FALSE),"")</f>
        <v xml:space="preserve"> 할당상세^TB_ORD_ALLOC_DTL^ 할당수량^ALLOC_QTY^^NUMBER^22^Y^0
할당상세^TB_ORD_ALLOC_DTL^할당수량^ALLOC_QTY^^NUMBER^20,5^Y^0</v>
      </c>
    </row>
    <row r="37" spans="1:16" x14ac:dyDescent="0.25">
      <c r="A37" s="138">
        <v>30</v>
      </c>
      <c r="B37" s="87" t="s">
        <v>678</v>
      </c>
      <c r="C37" s="87" t="s">
        <v>4005</v>
      </c>
      <c r="D37" s="87" t="s">
        <v>297</v>
      </c>
      <c r="E37" s="87" t="s">
        <v>4011</v>
      </c>
      <c r="F37" s="87" t="s">
        <v>2777</v>
      </c>
      <c r="G37" s="87"/>
      <c r="H37" s="87"/>
      <c r="I37" s="87" t="s">
        <v>110</v>
      </c>
      <c r="J37" s="89">
        <v>22</v>
      </c>
      <c r="K37" s="87" t="s">
        <v>52</v>
      </c>
      <c r="L37" s="139">
        <v>0</v>
      </c>
      <c r="M37" s="30"/>
      <c r="N37" s="25" t="str">
        <f t="shared" si="0"/>
        <v xml:space="preserve"> 할당상세^TB_ORD_ALLOC_DTL^ 할당단가^ALLOC_UPRC^^NUMBER^22^Y^0</v>
      </c>
      <c r="O37" s="21" t="str">
        <f>IF(ISNA(VLOOKUP(N37,DB데이터!$N:$N,1,FALSE)), "에러", "")</f>
        <v>에러</v>
      </c>
      <c r="P37" s="21" t="str">
        <f>IF(O37="에러",$N37&amp;CHAR(10)&amp;VLOOKUP(CONCATENATE(D37,".",F37),DB데이터!$M:$N,2,FALSE),"")</f>
        <v xml:space="preserve"> 할당상세^TB_ORD_ALLOC_DTL^ 할당단가^ALLOC_UPRC^^NUMBER^22^Y^0
할당상세^TB_ORD_ALLOC_DTL^할당단가^ALLOC_UPRC^^NUMBER^20,5^Y^0</v>
      </c>
    </row>
    <row r="38" spans="1:16" x14ac:dyDescent="0.25">
      <c r="A38" s="138">
        <v>31</v>
      </c>
      <c r="B38" s="87" t="s">
        <v>678</v>
      </c>
      <c r="C38" s="87" t="s">
        <v>4005</v>
      </c>
      <c r="D38" s="87" t="s">
        <v>297</v>
      </c>
      <c r="E38" s="87" t="s">
        <v>4014</v>
      </c>
      <c r="F38" s="87" t="s">
        <v>2783</v>
      </c>
      <c r="G38" s="87"/>
      <c r="H38" s="87"/>
      <c r="I38" s="87" t="s">
        <v>110</v>
      </c>
      <c r="J38" s="89">
        <v>22</v>
      </c>
      <c r="K38" s="87" t="s">
        <v>52</v>
      </c>
      <c r="L38" s="140">
        <v>0</v>
      </c>
      <c r="M38" s="30"/>
      <c r="N38" s="25" t="str">
        <f t="shared" si="0"/>
        <v xml:space="preserve"> 할당상세^TB_ORD_ALLOC_DTL^ 할당총금액^ALLOC_TOT_AMT^^NUMBER^22^Y^0</v>
      </c>
      <c r="O38" s="21" t="str">
        <f>IF(ISNA(VLOOKUP(N38,DB데이터!$N:$N,1,FALSE)), "에러", "")</f>
        <v>에러</v>
      </c>
      <c r="P38" s="21" t="str">
        <f>IF(O38="에러",$N38&amp;CHAR(10)&amp;VLOOKUP(CONCATENATE(D38,".",F38),DB데이터!$M:$N,2,FALSE),"")</f>
        <v xml:space="preserve"> 할당상세^TB_ORD_ALLOC_DTL^ 할당총금액^ALLOC_TOT_AMT^^NUMBER^22^Y^0
할당상세^TB_ORD_ALLOC_DTL^할당총금액^ALLOC_TOT_AMT^^NUMBER^20,5^Y^0</v>
      </c>
    </row>
    <row r="39" spans="1:16" x14ac:dyDescent="0.25">
      <c r="A39" s="138">
        <v>32</v>
      </c>
      <c r="B39" s="87" t="s">
        <v>678</v>
      </c>
      <c r="C39" s="87" t="s">
        <v>4005</v>
      </c>
      <c r="D39" s="87" t="s">
        <v>297</v>
      </c>
      <c r="E39" s="87" t="s">
        <v>4010</v>
      </c>
      <c r="F39" s="87" t="s">
        <v>2779</v>
      </c>
      <c r="G39" s="87"/>
      <c r="H39" s="87"/>
      <c r="I39" s="87" t="s">
        <v>110</v>
      </c>
      <c r="J39" s="89">
        <v>22</v>
      </c>
      <c r="K39" s="87" t="s">
        <v>52</v>
      </c>
      <c r="L39" s="140">
        <v>0</v>
      </c>
      <c r="M39" s="30"/>
      <c r="N39" s="25" t="str">
        <f t="shared" si="0"/>
        <v xml:space="preserve"> 할당상세^TB_ORD_ALLOC_DTL^ 할당공급금액^ALLOC_SUPP_AMT^^NUMBER^22^Y^0</v>
      </c>
      <c r="O39" s="21" t="str">
        <f>IF(ISNA(VLOOKUP(N39,DB데이터!$N:$N,1,FALSE)), "에러", "")</f>
        <v>에러</v>
      </c>
      <c r="P39" s="21" t="str">
        <f>IF(O39="에러",$N39&amp;CHAR(10)&amp;VLOOKUP(CONCATENATE(D39,".",F39),DB데이터!$M:$N,2,FALSE),"")</f>
        <v xml:space="preserve"> 할당상세^TB_ORD_ALLOC_DTL^ 할당공급금액^ALLOC_SUPP_AMT^^NUMBER^22^Y^0
할당상세^TB_ORD_ALLOC_DTL^할당공급금액^ALLOC_SUPP_AMT^^NUMBER^20,5^Y^0</v>
      </c>
    </row>
    <row r="40" spans="1:16" x14ac:dyDescent="0.25">
      <c r="A40" s="138">
        <v>33</v>
      </c>
      <c r="B40" s="87" t="s">
        <v>678</v>
      </c>
      <c r="C40" s="87" t="s">
        <v>4005</v>
      </c>
      <c r="D40" s="87" t="s">
        <v>297</v>
      </c>
      <c r="E40" s="87" t="s">
        <v>4012</v>
      </c>
      <c r="F40" s="87" t="s">
        <v>2781</v>
      </c>
      <c r="G40" s="87"/>
      <c r="H40" s="87"/>
      <c r="I40" s="87" t="s">
        <v>110</v>
      </c>
      <c r="J40" s="89">
        <v>22</v>
      </c>
      <c r="K40" s="87" t="s">
        <v>52</v>
      </c>
      <c r="L40" s="140">
        <v>0</v>
      </c>
      <c r="M40" s="30"/>
      <c r="N40" s="25" t="str">
        <f t="shared" si="0"/>
        <v xml:space="preserve"> 할당상세^TB_ORD_ALLOC_DTL^ 할당부가세액^ALLOC_VAT^^NUMBER^22^Y^0</v>
      </c>
      <c r="O40" s="21" t="str">
        <f>IF(ISNA(VLOOKUP(N40,DB데이터!$N:$N,1,FALSE)), "에러", "")</f>
        <v>에러</v>
      </c>
      <c r="P40" s="21" t="str">
        <f>IF(O40="에러",$N40&amp;CHAR(10)&amp;VLOOKUP(CONCATENATE(D40,".",F40),DB데이터!$M:$N,2,FALSE),"")</f>
        <v xml:space="preserve"> 할당상세^TB_ORD_ALLOC_DTL^ 할당부가세액^ALLOC_VAT^^NUMBER^22^Y^0
할당상세^TB_ORD_ALLOC_DTL^할당부가세액^ALLOC_VAT^^NUMBER^20,5^Y^0</v>
      </c>
    </row>
    <row r="41" spans="1:16" x14ac:dyDescent="0.25">
      <c r="A41" s="138">
        <v>34</v>
      </c>
      <c r="B41" s="87" t="s">
        <v>678</v>
      </c>
      <c r="C41" s="87" t="s">
        <v>4005</v>
      </c>
      <c r="D41" s="87" t="s">
        <v>297</v>
      </c>
      <c r="E41" s="87" t="s">
        <v>3862</v>
      </c>
      <c r="F41" s="87" t="s">
        <v>1353</v>
      </c>
      <c r="G41" s="87"/>
      <c r="H41" s="87"/>
      <c r="I41" s="87" t="s">
        <v>37</v>
      </c>
      <c r="J41" s="89">
        <v>10</v>
      </c>
      <c r="K41" s="87" t="s">
        <v>5347</v>
      </c>
      <c r="L41" s="140"/>
      <c r="M41" s="30"/>
      <c r="N41" s="25" t="str">
        <f t="shared" si="0"/>
        <v xml:space="preserve"> 할당상세^TB_ORD_ALLOC_DTL^ 배송그룹코드^DELV_GRP_CD^^VARCHAR2^10^N^</v>
      </c>
      <c r="O41" s="21" t="str">
        <f>IF(ISNA(VLOOKUP(N41,DB데이터!$N:$N,1,FALSE)), "에러", "")</f>
        <v>에러</v>
      </c>
      <c r="P41" s="21" t="str">
        <f>IF(O41="에러",$N41&amp;CHAR(10)&amp;VLOOKUP(CONCATENATE(D41,".",F41),DB데이터!$M:$N,2,FALSE),"")</f>
        <v xml:space="preserve"> 할당상세^TB_ORD_ALLOC_DTL^ 배송그룹코드^DELV_GRP_CD^^VARCHAR2^10^N^
할당상세^TB_ORD_ALLOC_DTL^배송그룹코드^DELV_GRP_CD^^VARCHAR2^10^^</v>
      </c>
    </row>
    <row r="42" spans="1:16" x14ac:dyDescent="0.25">
      <c r="A42" s="138">
        <v>35</v>
      </c>
      <c r="B42" s="87" t="s">
        <v>678</v>
      </c>
      <c r="C42" s="87" t="s">
        <v>4005</v>
      </c>
      <c r="D42" s="87" t="s">
        <v>297</v>
      </c>
      <c r="E42" s="87" t="s">
        <v>3997</v>
      </c>
      <c r="F42" s="87" t="s">
        <v>2720</v>
      </c>
      <c r="G42" s="87"/>
      <c r="H42" s="87"/>
      <c r="I42" s="87" t="s">
        <v>37</v>
      </c>
      <c r="J42" s="89">
        <v>20</v>
      </c>
      <c r="K42" s="87" t="s">
        <v>5347</v>
      </c>
      <c r="L42" s="139"/>
      <c r="M42" s="30"/>
      <c r="N42" s="25" t="str">
        <f t="shared" si="0"/>
        <v xml:space="preserve"> 할당상세^TB_ORD_ALLOC_DTL^ 배송유형코드^DELV_TP_CD^^VARCHAR2^20^N^</v>
      </c>
      <c r="O42" s="21" t="str">
        <f>IF(ISNA(VLOOKUP(N42,DB데이터!$N:$N,1,FALSE)), "에러", "")</f>
        <v>에러</v>
      </c>
      <c r="P42" s="21" t="str">
        <f>IF(O42="에러",$N42&amp;CHAR(10)&amp;VLOOKUP(CONCATENATE(D42,".",F42),DB데이터!$M:$N,2,FALSE),"")</f>
        <v xml:space="preserve"> 할당상세^TB_ORD_ALLOC_DTL^ 배송유형코드^DELV_TP_CD^^VARCHAR2^20^N^
할당상세^TB_ORD_ALLOC_DTL^배송유형코드^DELV_TP_CD^^VARCHAR2^20^^</v>
      </c>
    </row>
    <row r="43" spans="1:16" x14ac:dyDescent="0.25">
      <c r="A43" s="138">
        <v>36</v>
      </c>
      <c r="B43" s="87" t="s">
        <v>678</v>
      </c>
      <c r="C43" s="87" t="s">
        <v>4005</v>
      </c>
      <c r="D43" s="87" t="s">
        <v>297</v>
      </c>
      <c r="E43" s="87" t="s">
        <v>4006</v>
      </c>
      <c r="F43" s="87" t="s">
        <v>2722</v>
      </c>
      <c r="G43" s="87"/>
      <c r="H43" s="87"/>
      <c r="I43" s="87" t="s">
        <v>37</v>
      </c>
      <c r="J43" s="89">
        <v>8</v>
      </c>
      <c r="K43" s="87" t="s">
        <v>5347</v>
      </c>
      <c r="L43" s="139"/>
      <c r="M43" s="30"/>
      <c r="N43" s="25" t="str">
        <f t="shared" si="0"/>
        <v xml:space="preserve"> 할당상세^TB_ORD_ALLOC_DTL^ 배송일자^DELV_DT^^VARCHAR2^8^N^</v>
      </c>
      <c r="O43" s="21" t="str">
        <f>IF(ISNA(VLOOKUP(N43,DB데이터!$N:$N,1,FALSE)), "에러", "")</f>
        <v>에러</v>
      </c>
      <c r="P43" s="21" t="str">
        <f>IF(O43="에러",$N43&amp;CHAR(10)&amp;VLOOKUP(CONCATENATE(D43,".",F43),DB데이터!$M:$N,2,FALSE),"")</f>
        <v xml:space="preserve"> 할당상세^TB_ORD_ALLOC_DTL^ 배송일자^DELV_DT^^VARCHAR2^8^N^
할당상세^TB_ORD_ALLOC_DTL^배송일자^DELV_DT^^VARCHAR2^8^^</v>
      </c>
    </row>
    <row r="44" spans="1:16" x14ac:dyDescent="0.25">
      <c r="A44" s="138">
        <v>37</v>
      </c>
      <c r="B44" s="87" t="s">
        <v>678</v>
      </c>
      <c r="C44" s="87" t="s">
        <v>4005</v>
      </c>
      <c r="D44" s="87" t="s">
        <v>297</v>
      </c>
      <c r="E44" s="87" t="s">
        <v>4009</v>
      </c>
      <c r="F44" s="87" t="s">
        <v>2481</v>
      </c>
      <c r="G44" s="87"/>
      <c r="H44" s="87"/>
      <c r="I44" s="87" t="s">
        <v>37</v>
      </c>
      <c r="J44" s="89">
        <v>10</v>
      </c>
      <c r="K44" s="87" t="s">
        <v>5347</v>
      </c>
      <c r="L44" s="139"/>
      <c r="M44" s="30"/>
      <c r="N44" s="25" t="str">
        <f t="shared" si="0"/>
        <v xml:space="preserve"> 할당상세^TB_ORD_ALLOC_DTL^ 창고코드^WH_CD^^VARCHAR2^10^N^</v>
      </c>
      <c r="O44" s="21" t="str">
        <f>IF(ISNA(VLOOKUP(N44,DB데이터!$N:$N,1,FALSE)), "에러", "")</f>
        <v>에러</v>
      </c>
      <c r="P44" s="21" t="str">
        <f>IF(O44="에러",$N44&amp;CHAR(10)&amp;VLOOKUP(CONCATENATE(D44,".",F44),DB데이터!$M:$N,2,FALSE),"")</f>
        <v xml:space="preserve"> 할당상세^TB_ORD_ALLOC_DTL^ 창고코드^WH_CD^^VARCHAR2^10^N^
할당상세^TB_ORD_ALLOC_DTL^창고코드^WH_CD^^VARCHAR2^10^^</v>
      </c>
    </row>
    <row r="45" spans="1:16" x14ac:dyDescent="0.25">
      <c r="A45" s="138">
        <v>38</v>
      </c>
      <c r="B45" s="87" t="s">
        <v>678</v>
      </c>
      <c r="C45" s="87" t="s">
        <v>4005</v>
      </c>
      <c r="D45" s="87" t="s">
        <v>297</v>
      </c>
      <c r="E45" s="87" t="s">
        <v>4007</v>
      </c>
      <c r="F45" s="87" t="s">
        <v>1775</v>
      </c>
      <c r="G45" s="87"/>
      <c r="H45" s="87"/>
      <c r="I45" s="87" t="s">
        <v>37</v>
      </c>
      <c r="J45" s="89">
        <v>20</v>
      </c>
      <c r="K45" s="87" t="s">
        <v>5347</v>
      </c>
      <c r="L45" s="139"/>
      <c r="M45" s="30"/>
      <c r="N45" s="25" t="str">
        <f t="shared" si="0"/>
        <v xml:space="preserve"> 할당상세^TB_ORD_ALLOC_DTL^ 주문번호^ORD_NO^^VARCHAR2^20^N^</v>
      </c>
      <c r="O45" s="21" t="str">
        <f>IF(ISNA(VLOOKUP(N45,DB데이터!$N:$N,1,FALSE)), "에러", "")</f>
        <v>에러</v>
      </c>
      <c r="P45" s="21" t="str">
        <f>IF(O45="에러",$N45&amp;CHAR(10)&amp;VLOOKUP(CONCATENATE(D45,".",F45),DB데이터!$M:$N,2,FALSE),"")</f>
        <v xml:space="preserve"> 할당상세^TB_ORD_ALLOC_DTL^ 주문번호^ORD_NO^^VARCHAR2^20^N^
할당상세^TB_ORD_ALLOC_DTL^주문번호^ORD_NO^^VARCHAR2^20^^</v>
      </c>
    </row>
    <row r="46" spans="1:16" x14ac:dyDescent="0.25">
      <c r="A46" s="138">
        <v>39</v>
      </c>
      <c r="B46" s="87" t="s">
        <v>678</v>
      </c>
      <c r="C46" s="87" t="s">
        <v>4005</v>
      </c>
      <c r="D46" s="87" t="s">
        <v>297</v>
      </c>
      <c r="E46" s="87" t="s">
        <v>4008</v>
      </c>
      <c r="F46" s="87" t="s">
        <v>2754</v>
      </c>
      <c r="G46" s="87"/>
      <c r="H46" s="87"/>
      <c r="I46" s="87" t="s">
        <v>37</v>
      </c>
      <c r="J46" s="89">
        <v>5</v>
      </c>
      <c r="K46" s="87" t="s">
        <v>5347</v>
      </c>
      <c r="L46" s="139"/>
      <c r="M46" s="30"/>
      <c r="N46" s="25" t="str">
        <f t="shared" si="0"/>
        <v xml:space="preserve"> 할당상세^TB_ORD_ALLOC_DTL^ 주문상세번호^ORD_DTL_NO^^VARCHAR2^5^N^</v>
      </c>
      <c r="O46" s="21" t="str">
        <f>IF(ISNA(VLOOKUP(N46,DB데이터!$N:$N,1,FALSE)), "에러", "")</f>
        <v>에러</v>
      </c>
      <c r="P46" s="21" t="str">
        <f>IF(O46="에러",$N46&amp;CHAR(10)&amp;VLOOKUP(CONCATENATE(D46,".",F46),DB데이터!$M:$N,2,FALSE),"")</f>
        <v xml:space="preserve"> 할당상세^TB_ORD_ALLOC_DTL^ 주문상세번호^ORD_DTL_NO^^VARCHAR2^5^N^
할당상세^TB_ORD_ALLOC_DTL^주문상세번호^ORD_DTL_NO^^VARCHAR2^5^^</v>
      </c>
    </row>
    <row r="47" spans="1:16" x14ac:dyDescent="0.25">
      <c r="A47" s="138">
        <v>40</v>
      </c>
      <c r="B47" s="87" t="s">
        <v>678</v>
      </c>
      <c r="C47" s="87" t="s">
        <v>4005</v>
      </c>
      <c r="D47" s="87" t="s">
        <v>297</v>
      </c>
      <c r="E47" s="87" t="s">
        <v>3518</v>
      </c>
      <c r="F47" s="87" t="s">
        <v>54</v>
      </c>
      <c r="G47" s="87"/>
      <c r="H47" s="87"/>
      <c r="I47" s="87" t="s">
        <v>37</v>
      </c>
      <c r="J47" s="89">
        <v>14</v>
      </c>
      <c r="K47" s="87" t="s">
        <v>52</v>
      </c>
      <c r="L47" s="140"/>
      <c r="M47" s="30"/>
      <c r="N47" s="25" t="str">
        <f t="shared" si="0"/>
        <v xml:space="preserve"> 할당상세^TB_ORD_ALLOC_DTL^ 등록일시^REG_DTM^^VARCHAR2^14^Y^</v>
      </c>
      <c r="O47" s="21" t="str">
        <f>IF(ISNA(VLOOKUP(N47,DB데이터!$N:$N,1,FALSE)), "에러", "")</f>
        <v>에러</v>
      </c>
      <c r="P47" s="21" t="str">
        <f>IF(O47="에러",$N47&amp;CHAR(10)&amp;VLOOKUP(CONCATENATE(D47,".",F47),DB데이터!$M:$N,2,FALSE),"")</f>
        <v xml:space="preserve"> 할당상세^TB_ORD_ALLOC_DTL^ 등록일시^REG_DTM^^VARCHAR2^14^Y^
할당상세^TB_ORD_ALLOC_DTL^등록일시^REG_DTM^^VARCHAR2^14^Y^</v>
      </c>
    </row>
    <row r="48" spans="1:16" x14ac:dyDescent="0.25">
      <c r="A48" s="138">
        <v>41</v>
      </c>
      <c r="B48" s="87" t="s">
        <v>678</v>
      </c>
      <c r="C48" s="87" t="s">
        <v>4005</v>
      </c>
      <c r="D48" s="87" t="s">
        <v>297</v>
      </c>
      <c r="E48" s="87" t="s">
        <v>3519</v>
      </c>
      <c r="F48" s="87" t="s">
        <v>56</v>
      </c>
      <c r="G48" s="87"/>
      <c r="H48" s="87"/>
      <c r="I48" s="87" t="s">
        <v>37</v>
      </c>
      <c r="J48" s="89">
        <v>32</v>
      </c>
      <c r="K48" s="87" t="s">
        <v>52</v>
      </c>
      <c r="L48" s="140"/>
      <c r="M48" s="30"/>
      <c r="N48" s="25" t="str">
        <f t="shared" si="0"/>
        <v xml:space="preserve"> 할당상세^TB_ORD_ALLOC_DTL^ 등록자ID^REGR_ID^^VARCHAR2^32^Y^</v>
      </c>
      <c r="O48" s="21" t="str">
        <f>IF(ISNA(VLOOKUP(N48,DB데이터!$N:$N,1,FALSE)), "에러", "")</f>
        <v>에러</v>
      </c>
      <c r="P48" s="21" t="str">
        <f>IF(O48="에러",$N48&amp;CHAR(10)&amp;VLOOKUP(CONCATENATE(D48,".",F48),DB데이터!$M:$N,2,FALSE),"")</f>
        <v xml:space="preserve"> 할당상세^TB_ORD_ALLOC_DTL^ 등록자ID^REGR_ID^^VARCHAR2^32^Y^
할당상세^TB_ORD_ALLOC_DTL^등록자ID^REGR_ID^^VARCHAR2^32^Y^</v>
      </c>
    </row>
    <row r="49" spans="1:16" s="21" customFormat="1" x14ac:dyDescent="0.25">
      <c r="A49" s="138">
        <v>42</v>
      </c>
      <c r="B49" s="87" t="s">
        <v>678</v>
      </c>
      <c r="C49" s="87" t="s">
        <v>4005</v>
      </c>
      <c r="D49" s="87" t="s">
        <v>297</v>
      </c>
      <c r="E49" s="87" t="s">
        <v>3520</v>
      </c>
      <c r="F49" s="87" t="s">
        <v>58</v>
      </c>
      <c r="G49" s="87"/>
      <c r="H49" s="87"/>
      <c r="I49" s="87" t="s">
        <v>37</v>
      </c>
      <c r="J49" s="89">
        <v>14</v>
      </c>
      <c r="K49" s="87" t="s">
        <v>52</v>
      </c>
      <c r="L49" s="140"/>
      <c r="M49" s="30"/>
      <c r="N49" s="25" t="str">
        <f t="shared" si="0"/>
        <v xml:space="preserve"> 할당상세^TB_ORD_ALLOC_DTL^ 수정일시^MOD_DTM^^VARCHAR2^14^Y^</v>
      </c>
      <c r="O49" s="21" t="str">
        <f>IF(ISNA(VLOOKUP(N49,DB데이터!$N:$N,1,FALSE)), "에러", "")</f>
        <v>에러</v>
      </c>
      <c r="P49" s="21" t="str">
        <f>IF(O49="에러",$N49&amp;CHAR(10)&amp;VLOOKUP(CONCATENATE(D49,".",F49),DB데이터!$M:$N,2,FALSE),"")</f>
        <v xml:space="preserve"> 할당상세^TB_ORD_ALLOC_DTL^ 수정일시^MOD_DTM^^VARCHAR2^14^Y^
할당상세^TB_ORD_ALLOC_DTL^수정일시^MOD_DTM^^VARCHAR2^14^Y^</v>
      </c>
    </row>
    <row r="50" spans="1:16" s="21" customFormat="1" x14ac:dyDescent="0.25">
      <c r="A50" s="138">
        <v>43</v>
      </c>
      <c r="B50" s="87" t="s">
        <v>678</v>
      </c>
      <c r="C50" s="87" t="s">
        <v>4005</v>
      </c>
      <c r="D50" s="87" t="s">
        <v>297</v>
      </c>
      <c r="E50" s="87" t="s">
        <v>3521</v>
      </c>
      <c r="F50" s="87" t="s">
        <v>60</v>
      </c>
      <c r="G50" s="87"/>
      <c r="H50" s="87"/>
      <c r="I50" s="87" t="s">
        <v>37</v>
      </c>
      <c r="J50" s="89">
        <v>32</v>
      </c>
      <c r="K50" s="87" t="s">
        <v>52</v>
      </c>
      <c r="L50" s="140"/>
      <c r="M50" s="30"/>
      <c r="N50" s="25" t="str">
        <f t="shared" si="0"/>
        <v xml:space="preserve"> 할당상세^TB_ORD_ALLOC_DTL^ 수정자ID^MODR_ID^^VARCHAR2^32^Y^</v>
      </c>
      <c r="O50" s="21" t="str">
        <f>IF(ISNA(VLOOKUP(N50,DB데이터!$N:$N,1,FALSE)), "에러", "")</f>
        <v>에러</v>
      </c>
      <c r="P50" s="21" t="str">
        <f>IF(O50="에러",$N50&amp;CHAR(10)&amp;VLOOKUP(CONCATENATE(D50,".",F50),DB데이터!$M:$N,2,FALSE),"")</f>
        <v xml:space="preserve"> 할당상세^TB_ORD_ALLOC_DTL^ 수정자ID^MODR_ID^^VARCHAR2^32^Y^
할당상세^TB_ORD_ALLOC_DTL^수정자ID^MODR_ID^^VARCHAR2^32^Y^</v>
      </c>
    </row>
    <row r="51" spans="1:16" s="21" customFormat="1" x14ac:dyDescent="0.25">
      <c r="A51" s="138">
        <v>44</v>
      </c>
      <c r="B51" s="87" t="s">
        <v>678</v>
      </c>
      <c r="C51" s="87" t="s">
        <v>4015</v>
      </c>
      <c r="D51" s="87" t="s">
        <v>299</v>
      </c>
      <c r="E51" s="87" t="s">
        <v>4002</v>
      </c>
      <c r="F51" s="87" t="s">
        <v>2742</v>
      </c>
      <c r="G51" s="87"/>
      <c r="H51" s="87"/>
      <c r="I51" s="87" t="s">
        <v>37</v>
      </c>
      <c r="J51" s="89">
        <v>20</v>
      </c>
      <c r="K51" s="87" t="s">
        <v>52</v>
      </c>
      <c r="L51" s="140"/>
      <c r="M51" s="30"/>
      <c r="N51" s="25" t="str">
        <f t="shared" si="0"/>
        <v xml:space="preserve"> 할당품목^TB_ORD_ALLOC_ITEM^ 할당번호^ALLOC_NO^^VARCHAR2^20^Y^</v>
      </c>
      <c r="O51" s="21" t="str">
        <f>IF(ISNA(VLOOKUP(N51,DB데이터!$N:$N,1,FALSE)), "에러", "")</f>
        <v>에러</v>
      </c>
      <c r="P51" s="21" t="str">
        <f>IF(O51="에러",$N51&amp;CHAR(10)&amp;VLOOKUP(CONCATENATE(D51,".",F51),DB데이터!$M:$N,2,FALSE),"")</f>
        <v xml:space="preserve"> 할당품목^TB_ORD_ALLOC_ITEM^ 할당번호^ALLOC_NO^^VARCHAR2^20^Y^
할당품목^TB_ORD_ALLOC_ITEM^할당번호^ALLOC_NO^Y^VARCHAR2^20^Y^</v>
      </c>
    </row>
    <row r="52" spans="1:16" x14ac:dyDescent="0.25">
      <c r="A52" s="138">
        <v>45</v>
      </c>
      <c r="B52" s="87" t="s">
        <v>678</v>
      </c>
      <c r="C52" s="87" t="s">
        <v>4015</v>
      </c>
      <c r="D52" s="87" t="s">
        <v>299</v>
      </c>
      <c r="E52" s="87" t="s">
        <v>3482</v>
      </c>
      <c r="F52" s="87" t="s">
        <v>838</v>
      </c>
      <c r="G52" s="87"/>
      <c r="H52" s="87"/>
      <c r="I52" s="87" t="s">
        <v>37</v>
      </c>
      <c r="J52" s="89">
        <v>20</v>
      </c>
      <c r="K52" s="87" t="s">
        <v>52</v>
      </c>
      <c r="L52" s="140"/>
      <c r="M52" s="30"/>
      <c r="N52" s="25" t="str">
        <f t="shared" si="0"/>
        <v xml:space="preserve"> 할당품목^TB_ORD_ALLOC_ITEM^ 품목코드^ITEM_CD^^VARCHAR2^20^Y^</v>
      </c>
      <c r="O52" s="21" t="str">
        <f>IF(ISNA(VLOOKUP(N52,DB데이터!$N:$N,1,FALSE)), "에러", "")</f>
        <v>에러</v>
      </c>
      <c r="P52" s="21" t="str">
        <f>IF(O52="에러",$N52&amp;CHAR(10)&amp;VLOOKUP(CONCATENATE(D52,".",F52),DB데이터!$M:$N,2,FALSE),"")</f>
        <v xml:space="preserve"> 할당품목^TB_ORD_ALLOC_ITEM^ 품목코드^ITEM_CD^^VARCHAR2^20^Y^
할당품목^TB_ORD_ALLOC_ITEM^품목코드^ITEM_CD^Y^VARCHAR2^20^Y^</v>
      </c>
    </row>
    <row r="53" spans="1:16" x14ac:dyDescent="0.25">
      <c r="A53" s="138">
        <v>46</v>
      </c>
      <c r="B53" s="87" t="s">
        <v>678</v>
      </c>
      <c r="C53" s="87" t="s">
        <v>4015</v>
      </c>
      <c r="D53" s="87" t="s">
        <v>299</v>
      </c>
      <c r="E53" s="87" t="s">
        <v>3993</v>
      </c>
      <c r="F53" s="87" t="s">
        <v>2487</v>
      </c>
      <c r="G53" s="87"/>
      <c r="H53" s="87"/>
      <c r="I53" s="87" t="s">
        <v>37</v>
      </c>
      <c r="J53" s="89">
        <v>20</v>
      </c>
      <c r="K53" s="87" t="s">
        <v>52</v>
      </c>
      <c r="L53" s="140"/>
      <c r="M53" s="30"/>
      <c r="N53" s="25" t="str">
        <f t="shared" si="0"/>
        <v xml:space="preserve"> 할당품목^TB_ORD_ALLOC_ITEM^ 단위코드^UNIT_CD^^VARCHAR2^20^Y^</v>
      </c>
      <c r="O53" s="21" t="str">
        <f>IF(ISNA(VLOOKUP(N53,DB데이터!$N:$N,1,FALSE)), "에러", "")</f>
        <v>에러</v>
      </c>
      <c r="P53" s="21" t="str">
        <f>IF(O53="에러",$N53&amp;CHAR(10)&amp;VLOOKUP(CONCATENATE(D53,".",F53),DB데이터!$M:$N,2,FALSE),"")</f>
        <v xml:space="preserve"> 할당품목^TB_ORD_ALLOC_ITEM^ 단위코드^UNIT_CD^^VARCHAR2^20^Y^
할당품목^TB_ORD_ALLOC_ITEM^단위코드^UNIT_CD^^VARCHAR2^20^Y^</v>
      </c>
    </row>
    <row r="54" spans="1:16" x14ac:dyDescent="0.25">
      <c r="A54" s="138">
        <v>47</v>
      </c>
      <c r="B54" s="87" t="s">
        <v>678</v>
      </c>
      <c r="C54" s="87" t="s">
        <v>4015</v>
      </c>
      <c r="D54" s="87" t="s">
        <v>299</v>
      </c>
      <c r="E54" s="87" t="s">
        <v>3992</v>
      </c>
      <c r="F54" s="87" t="s">
        <v>2519</v>
      </c>
      <c r="G54" s="87"/>
      <c r="H54" s="87"/>
      <c r="I54" s="87" t="s">
        <v>110</v>
      </c>
      <c r="J54" s="89">
        <v>22</v>
      </c>
      <c r="K54" s="87" t="s">
        <v>52</v>
      </c>
      <c r="L54" s="139">
        <v>0</v>
      </c>
      <c r="M54" s="30"/>
      <c r="N54" s="25" t="str">
        <f t="shared" si="0"/>
        <v xml:space="preserve"> 할당품목^TB_ORD_ALLOC_ITEM^ 단위입수량^UNIT_INPQTY^^NUMBER^22^Y^0</v>
      </c>
      <c r="O54" s="21" t="str">
        <f>IF(ISNA(VLOOKUP(N54,DB데이터!$N:$N,1,FALSE)), "에러", "")</f>
        <v>에러</v>
      </c>
      <c r="P54" s="21" t="str">
        <f>IF(O54="에러",$N54&amp;CHAR(10)&amp;VLOOKUP(CONCATENATE(D54,".",F54),DB데이터!$M:$N,2,FALSE),"")</f>
        <v xml:space="preserve"> 할당품목^TB_ORD_ALLOC_ITEM^ 단위입수량^UNIT_INPQTY^^NUMBER^22^Y^0
할당품목^TB_ORD_ALLOC_ITEM^단위입수량^UNIT_INPQTY^^NUMBER^20,5^Y^0</v>
      </c>
    </row>
    <row r="55" spans="1:16" x14ac:dyDescent="0.25">
      <c r="A55" s="138">
        <v>48</v>
      </c>
      <c r="B55" s="87" t="s">
        <v>678</v>
      </c>
      <c r="C55" s="87" t="s">
        <v>4015</v>
      </c>
      <c r="D55" s="87" t="s">
        <v>299</v>
      </c>
      <c r="E55" s="87" t="s">
        <v>4013</v>
      </c>
      <c r="F55" s="87" t="s">
        <v>2775</v>
      </c>
      <c r="G55" s="87"/>
      <c r="H55" s="87"/>
      <c r="I55" s="87" t="s">
        <v>110</v>
      </c>
      <c r="J55" s="89">
        <v>22</v>
      </c>
      <c r="K55" s="87" t="s">
        <v>52</v>
      </c>
      <c r="L55" s="139">
        <v>0</v>
      </c>
      <c r="M55" s="30"/>
      <c r="N55" s="25" t="str">
        <f t="shared" si="0"/>
        <v xml:space="preserve"> 할당품목^TB_ORD_ALLOC_ITEM^ 할당수량^ALLOC_QTY^^NUMBER^22^Y^0</v>
      </c>
      <c r="O55" s="21" t="str">
        <f>IF(ISNA(VLOOKUP(N55,DB데이터!$N:$N,1,FALSE)), "에러", "")</f>
        <v>에러</v>
      </c>
      <c r="P55" s="21" t="str">
        <f>IF(O55="에러",$N55&amp;CHAR(10)&amp;VLOOKUP(CONCATENATE(D55,".",F55),DB데이터!$M:$N,2,FALSE),"")</f>
        <v xml:space="preserve"> 할당품목^TB_ORD_ALLOC_ITEM^ 할당수량^ALLOC_QTY^^NUMBER^22^Y^0
할당품목^TB_ORD_ALLOC_ITEM^할당수량^ALLOC_QTY^^NUMBER^20,5^Y^0</v>
      </c>
    </row>
    <row r="56" spans="1:16" x14ac:dyDescent="0.25">
      <c r="A56" s="138">
        <v>49</v>
      </c>
      <c r="B56" s="87" t="s">
        <v>678</v>
      </c>
      <c r="C56" s="87" t="s">
        <v>4015</v>
      </c>
      <c r="D56" s="87" t="s">
        <v>299</v>
      </c>
      <c r="E56" s="87" t="s">
        <v>4011</v>
      </c>
      <c r="F56" s="87" t="s">
        <v>2777</v>
      </c>
      <c r="G56" s="87"/>
      <c r="H56" s="87"/>
      <c r="I56" s="87" t="s">
        <v>110</v>
      </c>
      <c r="J56" s="89">
        <v>22</v>
      </c>
      <c r="K56" s="87" t="s">
        <v>52</v>
      </c>
      <c r="L56" s="139">
        <v>0</v>
      </c>
      <c r="M56" s="30"/>
      <c r="N56" s="25" t="str">
        <f t="shared" si="0"/>
        <v xml:space="preserve"> 할당품목^TB_ORD_ALLOC_ITEM^ 할당단가^ALLOC_UPRC^^NUMBER^22^Y^0</v>
      </c>
      <c r="O56" s="21" t="str">
        <f>IF(ISNA(VLOOKUP(N56,DB데이터!$N:$N,1,FALSE)), "에러", "")</f>
        <v>에러</v>
      </c>
      <c r="P56" s="21" t="str">
        <f>IF(O56="에러",$N56&amp;CHAR(10)&amp;VLOOKUP(CONCATENATE(D56,".",F56),DB데이터!$M:$N,2,FALSE),"")</f>
        <v xml:space="preserve"> 할당품목^TB_ORD_ALLOC_ITEM^ 할당단가^ALLOC_UPRC^^NUMBER^22^Y^0
할당품목^TB_ORD_ALLOC_ITEM^할당단가^ALLOC_UPRC^^NUMBER^20,5^Y^0</v>
      </c>
    </row>
    <row r="57" spans="1:16" x14ac:dyDescent="0.25">
      <c r="A57" s="138">
        <v>50</v>
      </c>
      <c r="B57" s="87" t="s">
        <v>678</v>
      </c>
      <c r="C57" s="87" t="s">
        <v>4015</v>
      </c>
      <c r="D57" s="87" t="s">
        <v>299</v>
      </c>
      <c r="E57" s="87" t="s">
        <v>4010</v>
      </c>
      <c r="F57" s="87" t="s">
        <v>2779</v>
      </c>
      <c r="G57" s="87"/>
      <c r="H57" s="87"/>
      <c r="I57" s="87" t="s">
        <v>110</v>
      </c>
      <c r="J57" s="89">
        <v>22</v>
      </c>
      <c r="K57" s="87" t="s">
        <v>52</v>
      </c>
      <c r="L57" s="139">
        <v>0</v>
      </c>
      <c r="M57" s="30"/>
      <c r="N57" s="25" t="str">
        <f t="shared" si="0"/>
        <v xml:space="preserve"> 할당품목^TB_ORD_ALLOC_ITEM^ 할당공급금액^ALLOC_SUPP_AMT^^NUMBER^22^Y^0</v>
      </c>
      <c r="O57" s="21" t="str">
        <f>IF(ISNA(VLOOKUP(N57,DB데이터!$N:$N,1,FALSE)), "에러", "")</f>
        <v>에러</v>
      </c>
      <c r="P57" s="21" t="str">
        <f>IF(O57="에러",$N57&amp;CHAR(10)&amp;VLOOKUP(CONCATENATE(D57,".",F57),DB데이터!$M:$N,2,FALSE),"")</f>
        <v xml:space="preserve"> 할당품목^TB_ORD_ALLOC_ITEM^ 할당공급금액^ALLOC_SUPP_AMT^^NUMBER^22^Y^0
할당품목^TB_ORD_ALLOC_ITEM^할당공급금액^ALLOC_SUPP_AMT^^NUMBER^20,5^Y^0</v>
      </c>
    </row>
    <row r="58" spans="1:16" x14ac:dyDescent="0.25">
      <c r="A58" s="138">
        <v>51</v>
      </c>
      <c r="B58" s="87" t="s">
        <v>678</v>
      </c>
      <c r="C58" s="87" t="s">
        <v>4015</v>
      </c>
      <c r="D58" s="87" t="s">
        <v>299</v>
      </c>
      <c r="E58" s="87" t="s">
        <v>4012</v>
      </c>
      <c r="F58" s="87" t="s">
        <v>2781</v>
      </c>
      <c r="G58" s="87"/>
      <c r="H58" s="87"/>
      <c r="I58" s="87" t="s">
        <v>110</v>
      </c>
      <c r="J58" s="89">
        <v>22</v>
      </c>
      <c r="K58" s="87" t="s">
        <v>52</v>
      </c>
      <c r="L58" s="139">
        <v>0</v>
      </c>
      <c r="M58" s="30"/>
      <c r="N58" s="25" t="str">
        <f t="shared" si="0"/>
        <v xml:space="preserve"> 할당품목^TB_ORD_ALLOC_ITEM^ 할당부가세액^ALLOC_VAT^^NUMBER^22^Y^0</v>
      </c>
      <c r="O58" s="21" t="str">
        <f>IF(ISNA(VLOOKUP(N58,DB데이터!$N:$N,1,FALSE)), "에러", "")</f>
        <v>에러</v>
      </c>
      <c r="P58" s="21" t="str">
        <f>IF(O58="에러",$N58&amp;CHAR(10)&amp;VLOOKUP(CONCATENATE(D58,".",F58),DB데이터!$M:$N,2,FALSE),"")</f>
        <v xml:space="preserve"> 할당품목^TB_ORD_ALLOC_ITEM^ 할당부가세액^ALLOC_VAT^^NUMBER^22^Y^0
할당품목^TB_ORD_ALLOC_ITEM^할당부가세액^ALLOC_VAT^^NUMBER^20,5^Y^0</v>
      </c>
    </row>
    <row r="59" spans="1:16" x14ac:dyDescent="0.25">
      <c r="A59" s="138">
        <v>52</v>
      </c>
      <c r="B59" s="87" t="s">
        <v>678</v>
      </c>
      <c r="C59" s="87" t="s">
        <v>4015</v>
      </c>
      <c r="D59" s="87" t="s">
        <v>299</v>
      </c>
      <c r="E59" s="87" t="s">
        <v>4014</v>
      </c>
      <c r="F59" s="87" t="s">
        <v>2783</v>
      </c>
      <c r="G59" s="87"/>
      <c r="H59" s="87"/>
      <c r="I59" s="87" t="s">
        <v>110</v>
      </c>
      <c r="J59" s="89">
        <v>22</v>
      </c>
      <c r="K59" s="87" t="s">
        <v>52</v>
      </c>
      <c r="L59" s="139">
        <v>0</v>
      </c>
      <c r="M59" s="30"/>
      <c r="N59" s="25" t="str">
        <f t="shared" si="0"/>
        <v xml:space="preserve"> 할당품목^TB_ORD_ALLOC_ITEM^ 할당총금액^ALLOC_TOT_AMT^^NUMBER^22^Y^0</v>
      </c>
      <c r="O59" s="21" t="str">
        <f>IF(ISNA(VLOOKUP(N59,DB데이터!$N:$N,1,FALSE)), "에러", "")</f>
        <v>에러</v>
      </c>
      <c r="P59" s="21" t="str">
        <f>IF(O59="에러",$N59&amp;CHAR(10)&amp;VLOOKUP(CONCATENATE(D59,".",F59),DB데이터!$M:$N,2,FALSE),"")</f>
        <v xml:space="preserve"> 할당품목^TB_ORD_ALLOC_ITEM^ 할당총금액^ALLOC_TOT_AMT^^NUMBER^22^Y^0
할당품목^TB_ORD_ALLOC_ITEM^할당총금액^ALLOC_TOT_AMT^^NUMBER^20,5^Y^0</v>
      </c>
    </row>
    <row r="60" spans="1:16" x14ac:dyDescent="0.25">
      <c r="A60" s="138">
        <v>53</v>
      </c>
      <c r="B60" s="87" t="s">
        <v>678</v>
      </c>
      <c r="C60" s="87" t="s">
        <v>4015</v>
      </c>
      <c r="D60" s="87" t="s">
        <v>299</v>
      </c>
      <c r="E60" s="87" t="s">
        <v>3518</v>
      </c>
      <c r="F60" s="87" t="s">
        <v>54</v>
      </c>
      <c r="G60" s="87"/>
      <c r="H60" s="87"/>
      <c r="I60" s="87" t="s">
        <v>37</v>
      </c>
      <c r="J60" s="89">
        <v>14</v>
      </c>
      <c r="K60" s="87" t="s">
        <v>52</v>
      </c>
      <c r="L60" s="139"/>
      <c r="M60" s="30"/>
      <c r="N60" s="25" t="str">
        <f t="shared" si="0"/>
        <v xml:space="preserve"> 할당품목^TB_ORD_ALLOC_ITEM^ 등록일시^REG_DTM^^VARCHAR2^14^Y^</v>
      </c>
      <c r="O60" s="21" t="str">
        <f>IF(ISNA(VLOOKUP(N60,DB데이터!$N:$N,1,FALSE)), "에러", "")</f>
        <v>에러</v>
      </c>
      <c r="P60" s="21" t="str">
        <f>IF(O60="에러",$N60&amp;CHAR(10)&amp;VLOOKUP(CONCATENATE(D60,".",F60),DB데이터!$M:$N,2,FALSE),"")</f>
        <v xml:space="preserve"> 할당품목^TB_ORD_ALLOC_ITEM^ 등록일시^REG_DTM^^VARCHAR2^14^Y^
할당품목^TB_ORD_ALLOC_ITEM^등록일시^REG_DTM^^VARCHAR2^14^Y^</v>
      </c>
    </row>
    <row r="61" spans="1:16" x14ac:dyDescent="0.25">
      <c r="A61" s="138">
        <v>54</v>
      </c>
      <c r="B61" s="87" t="s">
        <v>678</v>
      </c>
      <c r="C61" s="87" t="s">
        <v>4015</v>
      </c>
      <c r="D61" s="87" t="s">
        <v>299</v>
      </c>
      <c r="E61" s="87" t="s">
        <v>3519</v>
      </c>
      <c r="F61" s="87" t="s">
        <v>56</v>
      </c>
      <c r="G61" s="87"/>
      <c r="H61" s="87"/>
      <c r="I61" s="87" t="s">
        <v>37</v>
      </c>
      <c r="J61" s="89">
        <v>32</v>
      </c>
      <c r="K61" s="87" t="s">
        <v>52</v>
      </c>
      <c r="L61" s="140"/>
      <c r="M61" s="30"/>
      <c r="N61" s="25" t="str">
        <f t="shared" si="0"/>
        <v xml:space="preserve"> 할당품목^TB_ORD_ALLOC_ITEM^ 등록자ID^REGR_ID^^VARCHAR2^32^Y^</v>
      </c>
      <c r="O61" s="21" t="str">
        <f>IF(ISNA(VLOOKUP(N61,DB데이터!$N:$N,1,FALSE)), "에러", "")</f>
        <v>에러</v>
      </c>
      <c r="P61" s="21" t="str">
        <f>IF(O61="에러",$N61&amp;CHAR(10)&amp;VLOOKUP(CONCATENATE(D61,".",F61),DB데이터!$M:$N,2,FALSE),"")</f>
        <v xml:space="preserve"> 할당품목^TB_ORD_ALLOC_ITEM^ 등록자ID^REGR_ID^^VARCHAR2^32^Y^
할당품목^TB_ORD_ALLOC_ITEM^등록자ID^REGR_ID^^VARCHAR2^32^Y^</v>
      </c>
    </row>
    <row r="62" spans="1:16" x14ac:dyDescent="0.25">
      <c r="A62" s="138">
        <v>55</v>
      </c>
      <c r="B62" s="87" t="s">
        <v>678</v>
      </c>
      <c r="C62" s="87" t="s">
        <v>4015</v>
      </c>
      <c r="D62" s="87" t="s">
        <v>299</v>
      </c>
      <c r="E62" s="87" t="s">
        <v>3520</v>
      </c>
      <c r="F62" s="87" t="s">
        <v>58</v>
      </c>
      <c r="G62" s="87"/>
      <c r="H62" s="87"/>
      <c r="I62" s="87" t="s">
        <v>37</v>
      </c>
      <c r="J62" s="89">
        <v>14</v>
      </c>
      <c r="K62" s="87" t="s">
        <v>52</v>
      </c>
      <c r="L62" s="139"/>
      <c r="M62" s="30"/>
      <c r="N62" s="25" t="str">
        <f t="shared" si="0"/>
        <v xml:space="preserve"> 할당품목^TB_ORD_ALLOC_ITEM^ 수정일시^MOD_DTM^^VARCHAR2^14^Y^</v>
      </c>
      <c r="O62" s="21" t="str">
        <f>IF(ISNA(VLOOKUP(N62,DB데이터!$N:$N,1,FALSE)), "에러", "")</f>
        <v>에러</v>
      </c>
      <c r="P62" s="21" t="str">
        <f>IF(O62="에러",$N62&amp;CHAR(10)&amp;VLOOKUP(CONCATENATE(D62,".",F62),DB데이터!$M:$N,2,FALSE),"")</f>
        <v xml:space="preserve"> 할당품목^TB_ORD_ALLOC_ITEM^ 수정일시^MOD_DTM^^VARCHAR2^14^Y^
할당품목^TB_ORD_ALLOC_ITEM^수정일시^MOD_DTM^^VARCHAR2^14^Y^</v>
      </c>
    </row>
    <row r="63" spans="1:16" x14ac:dyDescent="0.25">
      <c r="A63" s="138">
        <v>56</v>
      </c>
      <c r="B63" s="87" t="s">
        <v>678</v>
      </c>
      <c r="C63" s="87" t="s">
        <v>4015</v>
      </c>
      <c r="D63" s="87" t="s">
        <v>299</v>
      </c>
      <c r="E63" s="87" t="s">
        <v>3521</v>
      </c>
      <c r="F63" s="87" t="s">
        <v>60</v>
      </c>
      <c r="G63" s="87"/>
      <c r="H63" s="87"/>
      <c r="I63" s="87" t="s">
        <v>37</v>
      </c>
      <c r="J63" s="89">
        <v>32</v>
      </c>
      <c r="K63" s="87" t="s">
        <v>52</v>
      </c>
      <c r="L63" s="140"/>
      <c r="M63" s="30"/>
      <c r="N63" s="25" t="str">
        <f t="shared" si="0"/>
        <v xml:space="preserve"> 할당품목^TB_ORD_ALLOC_ITEM^ 수정자ID^MODR_ID^^VARCHAR2^32^Y^</v>
      </c>
      <c r="O63" s="21" t="str">
        <f>IF(ISNA(VLOOKUP(N63,DB데이터!$N:$N,1,FALSE)), "에러", "")</f>
        <v>에러</v>
      </c>
      <c r="P63" s="21" t="str">
        <f>IF(O63="에러",$N63&amp;CHAR(10)&amp;VLOOKUP(CONCATENATE(D63,".",F63),DB데이터!$M:$N,2,FALSE),"")</f>
        <v xml:space="preserve"> 할당품목^TB_ORD_ALLOC_ITEM^ 수정자ID^MODR_ID^^VARCHAR2^32^Y^
할당품목^TB_ORD_ALLOC_ITEM^수정자ID^MODR_ID^^VARCHAR2^32^Y^</v>
      </c>
    </row>
    <row r="64" spans="1:16" x14ac:dyDescent="0.25">
      <c r="A64" s="138">
        <v>57</v>
      </c>
      <c r="B64" s="87" t="s">
        <v>678</v>
      </c>
      <c r="C64" s="87" t="s">
        <v>4016</v>
      </c>
      <c r="D64" s="87" t="s">
        <v>295</v>
      </c>
      <c r="E64" s="87" t="s">
        <v>4002</v>
      </c>
      <c r="F64" s="87" t="s">
        <v>2742</v>
      </c>
      <c r="G64" s="87"/>
      <c r="H64" s="87"/>
      <c r="I64" s="87" t="s">
        <v>37</v>
      </c>
      <c r="J64" s="89">
        <v>20</v>
      </c>
      <c r="K64" s="87" t="s">
        <v>52</v>
      </c>
      <c r="L64" s="140"/>
      <c r="M64" s="30"/>
      <c r="N64" s="25" t="str">
        <f t="shared" si="0"/>
        <v xml:space="preserve"> 할당대상^TB_ORD_ALLOC_TRG^ 할당번호^ALLOC_NO^^VARCHAR2^20^Y^</v>
      </c>
      <c r="O64" s="21" t="str">
        <f>IF(ISNA(VLOOKUP(N64,DB데이터!$N:$N,1,FALSE)), "에러", "")</f>
        <v>에러</v>
      </c>
      <c r="P64" s="21" t="str">
        <f>IF(O64="에러",$N64&amp;CHAR(10)&amp;VLOOKUP(CONCATENATE(D64,".",F64),DB데이터!$M:$N,2,FALSE),"")</f>
        <v xml:space="preserve"> 할당대상^TB_ORD_ALLOC_TRG^ 할당번호^ALLOC_NO^^VARCHAR2^20^Y^
할당대상^TB_ORD_ALLOC_TRG^할당번호^ALLOC_NO^Y^VARCHAR2^20^Y^</v>
      </c>
    </row>
    <row r="65" spans="1:16" x14ac:dyDescent="0.25">
      <c r="A65" s="138">
        <v>58</v>
      </c>
      <c r="B65" s="87" t="s">
        <v>678</v>
      </c>
      <c r="C65" s="87" t="s">
        <v>4016</v>
      </c>
      <c r="D65" s="87" t="s">
        <v>295</v>
      </c>
      <c r="E65" s="87" t="s">
        <v>3709</v>
      </c>
      <c r="F65" s="87" t="s">
        <v>64</v>
      </c>
      <c r="G65" s="87"/>
      <c r="H65" s="87"/>
      <c r="I65" s="87" t="s">
        <v>37</v>
      </c>
      <c r="J65" s="89">
        <v>10</v>
      </c>
      <c r="K65" s="87" t="s">
        <v>52</v>
      </c>
      <c r="L65" s="140"/>
      <c r="M65" s="30"/>
      <c r="N65" s="25" t="str">
        <f t="shared" si="0"/>
        <v xml:space="preserve"> 할당대상^TB_ORD_ALLOC_TRG^ 매장코드^SHOP_CD^^VARCHAR2^10^Y^</v>
      </c>
      <c r="O65" s="21" t="str">
        <f>IF(ISNA(VLOOKUP(N65,DB데이터!$N:$N,1,FALSE)), "에러", "")</f>
        <v>에러</v>
      </c>
      <c r="P65" s="21" t="str">
        <f>IF(O65="에러",$N65&amp;CHAR(10)&amp;VLOOKUP(CONCATENATE(D65,".",F65),DB데이터!$M:$N,2,FALSE),"")</f>
        <v xml:space="preserve"> 할당대상^TB_ORD_ALLOC_TRG^ 매장코드^SHOP_CD^^VARCHAR2^10^Y^
할당대상^TB_ORD_ALLOC_TRG^매장코드^SHOP_CD^Y^VARCHAR2^10^Y^</v>
      </c>
    </row>
    <row r="66" spans="1:16" x14ac:dyDescent="0.25">
      <c r="A66" s="138">
        <v>59</v>
      </c>
      <c r="B66" s="87" t="s">
        <v>678</v>
      </c>
      <c r="C66" s="87" t="s">
        <v>4016</v>
      </c>
      <c r="D66" s="87" t="s">
        <v>295</v>
      </c>
      <c r="E66" s="87" t="s">
        <v>4013</v>
      </c>
      <c r="F66" s="87" t="s">
        <v>2775</v>
      </c>
      <c r="G66" s="87"/>
      <c r="H66" s="87"/>
      <c r="I66" s="87" t="s">
        <v>110</v>
      </c>
      <c r="J66" s="89">
        <v>22</v>
      </c>
      <c r="K66" s="87" t="s">
        <v>52</v>
      </c>
      <c r="L66" s="140">
        <v>0</v>
      </c>
      <c r="M66" s="30"/>
      <c r="N66" s="25" t="str">
        <f t="shared" si="0"/>
        <v xml:space="preserve"> 할당대상^TB_ORD_ALLOC_TRG^ 할당수량^ALLOC_QTY^^NUMBER^22^Y^0</v>
      </c>
      <c r="O66" s="21" t="str">
        <f>IF(ISNA(VLOOKUP(N66,DB데이터!$N:$N,1,FALSE)), "에러", "")</f>
        <v>에러</v>
      </c>
      <c r="P66" s="21" t="str">
        <f>IF(O66="에러",$N66&amp;CHAR(10)&amp;VLOOKUP(CONCATENATE(D66,".",F66),DB데이터!$M:$N,2,FALSE),"")</f>
        <v xml:space="preserve"> 할당대상^TB_ORD_ALLOC_TRG^ 할당수량^ALLOC_QTY^^NUMBER^22^Y^0
할당대상^TB_ORD_ALLOC_TRG^할당수량^ALLOC_QTY^^NUMBER^20,5^Y^0</v>
      </c>
    </row>
    <row r="67" spans="1:16" x14ac:dyDescent="0.25">
      <c r="A67" s="138">
        <v>60</v>
      </c>
      <c r="B67" s="87" t="s">
        <v>678</v>
      </c>
      <c r="C67" s="87" t="s">
        <v>4016</v>
      </c>
      <c r="D67" s="87" t="s">
        <v>295</v>
      </c>
      <c r="E67" s="87" t="s">
        <v>4011</v>
      </c>
      <c r="F67" s="87" t="s">
        <v>2777</v>
      </c>
      <c r="G67" s="87"/>
      <c r="H67" s="87"/>
      <c r="I67" s="87" t="s">
        <v>110</v>
      </c>
      <c r="J67" s="89">
        <v>22</v>
      </c>
      <c r="K67" s="87" t="s">
        <v>52</v>
      </c>
      <c r="L67" s="140">
        <v>0</v>
      </c>
      <c r="M67" s="30"/>
      <c r="N67" s="25" t="str">
        <f t="shared" si="0"/>
        <v xml:space="preserve"> 할당대상^TB_ORD_ALLOC_TRG^ 할당단가^ALLOC_UPRC^^NUMBER^22^Y^0</v>
      </c>
      <c r="O67" s="21" t="str">
        <f>IF(ISNA(VLOOKUP(N67,DB데이터!$N:$N,1,FALSE)), "에러", "")</f>
        <v>에러</v>
      </c>
      <c r="P67" s="21" t="str">
        <f>IF(O67="에러",$N67&amp;CHAR(10)&amp;VLOOKUP(CONCATENATE(D67,".",F67),DB데이터!$M:$N,2,FALSE),"")</f>
        <v xml:space="preserve"> 할당대상^TB_ORD_ALLOC_TRG^ 할당단가^ALLOC_UPRC^^NUMBER^22^Y^0
할당대상^TB_ORD_ALLOC_TRG^할당단가^ALLOC_UPRC^^NUMBER^20,5^Y^0</v>
      </c>
    </row>
    <row r="68" spans="1:16" x14ac:dyDescent="0.25">
      <c r="A68" s="138">
        <v>61</v>
      </c>
      <c r="B68" s="87" t="s">
        <v>678</v>
      </c>
      <c r="C68" s="87" t="s">
        <v>4016</v>
      </c>
      <c r="D68" s="87" t="s">
        <v>295</v>
      </c>
      <c r="E68" s="87" t="s">
        <v>4010</v>
      </c>
      <c r="F68" s="87" t="s">
        <v>2779</v>
      </c>
      <c r="G68" s="87"/>
      <c r="H68" s="87"/>
      <c r="I68" s="87" t="s">
        <v>110</v>
      </c>
      <c r="J68" s="89">
        <v>22</v>
      </c>
      <c r="K68" s="87" t="s">
        <v>52</v>
      </c>
      <c r="L68" s="140">
        <v>0</v>
      </c>
      <c r="M68" s="30"/>
      <c r="N68" s="25" t="str">
        <f t="shared" si="0"/>
        <v xml:space="preserve"> 할당대상^TB_ORD_ALLOC_TRG^ 할당공급금액^ALLOC_SUPP_AMT^^NUMBER^22^Y^0</v>
      </c>
      <c r="O68" s="21" t="str">
        <f>IF(ISNA(VLOOKUP(N68,DB데이터!$N:$N,1,FALSE)), "에러", "")</f>
        <v>에러</v>
      </c>
      <c r="P68" s="21" t="str">
        <f>IF(O68="에러",$N68&amp;CHAR(10)&amp;VLOOKUP(CONCATENATE(D68,".",F68),DB데이터!$M:$N,2,FALSE),"")</f>
        <v xml:space="preserve"> 할당대상^TB_ORD_ALLOC_TRG^ 할당공급금액^ALLOC_SUPP_AMT^^NUMBER^22^Y^0
할당대상^TB_ORD_ALLOC_TRG^할당공급금액^ALLOC_SUPP_AMT^^NUMBER^20,5^Y^0</v>
      </c>
    </row>
    <row r="69" spans="1:16" x14ac:dyDescent="0.25">
      <c r="A69" s="138">
        <v>62</v>
      </c>
      <c r="B69" s="87" t="s">
        <v>678</v>
      </c>
      <c r="C69" s="87" t="s">
        <v>4016</v>
      </c>
      <c r="D69" s="87" t="s">
        <v>295</v>
      </c>
      <c r="E69" s="87" t="s">
        <v>4012</v>
      </c>
      <c r="F69" s="87" t="s">
        <v>2781</v>
      </c>
      <c r="G69" s="87"/>
      <c r="H69" s="87"/>
      <c r="I69" s="87" t="s">
        <v>110</v>
      </c>
      <c r="J69" s="89">
        <v>22</v>
      </c>
      <c r="K69" s="87" t="s">
        <v>52</v>
      </c>
      <c r="L69" s="140">
        <v>0</v>
      </c>
      <c r="M69" s="30"/>
      <c r="N69" s="25" t="str">
        <f t="shared" si="0"/>
        <v xml:space="preserve"> 할당대상^TB_ORD_ALLOC_TRG^ 할당부가세액^ALLOC_VAT^^NUMBER^22^Y^0</v>
      </c>
      <c r="O69" s="21" t="str">
        <f>IF(ISNA(VLOOKUP(N69,DB데이터!$N:$N,1,FALSE)), "에러", "")</f>
        <v>에러</v>
      </c>
      <c r="P69" s="21" t="str">
        <f>IF(O69="에러",$N69&amp;CHAR(10)&amp;VLOOKUP(CONCATENATE(D69,".",F69),DB데이터!$M:$N,2,FALSE),"")</f>
        <v xml:space="preserve"> 할당대상^TB_ORD_ALLOC_TRG^ 할당부가세액^ALLOC_VAT^^NUMBER^22^Y^0
할당대상^TB_ORD_ALLOC_TRG^할당부가세액^ALLOC_VAT^^NUMBER^20,5^Y^0</v>
      </c>
    </row>
    <row r="70" spans="1:16" x14ac:dyDescent="0.25">
      <c r="A70" s="138">
        <v>63</v>
      </c>
      <c r="B70" s="87" t="s">
        <v>678</v>
      </c>
      <c r="C70" s="87" t="s">
        <v>4016</v>
      </c>
      <c r="D70" s="87" t="s">
        <v>295</v>
      </c>
      <c r="E70" s="87" t="s">
        <v>4014</v>
      </c>
      <c r="F70" s="87" t="s">
        <v>2783</v>
      </c>
      <c r="G70" s="87"/>
      <c r="H70" s="87"/>
      <c r="I70" s="87" t="s">
        <v>110</v>
      </c>
      <c r="J70" s="89">
        <v>22</v>
      </c>
      <c r="K70" s="87" t="s">
        <v>52</v>
      </c>
      <c r="L70" s="140">
        <v>0</v>
      </c>
      <c r="M70" s="30"/>
      <c r="N70" s="25" t="str">
        <f t="shared" si="0"/>
        <v xml:space="preserve"> 할당대상^TB_ORD_ALLOC_TRG^ 할당총금액^ALLOC_TOT_AMT^^NUMBER^22^Y^0</v>
      </c>
      <c r="O70" s="21" t="str">
        <f>IF(ISNA(VLOOKUP(N70,DB데이터!$N:$N,1,FALSE)), "에러", "")</f>
        <v>에러</v>
      </c>
      <c r="P70" s="21" t="str">
        <f>IF(O70="에러",$N70&amp;CHAR(10)&amp;VLOOKUP(CONCATENATE(D70,".",F70),DB데이터!$M:$N,2,FALSE),"")</f>
        <v xml:space="preserve"> 할당대상^TB_ORD_ALLOC_TRG^ 할당총금액^ALLOC_TOT_AMT^^NUMBER^22^Y^0
할당대상^TB_ORD_ALLOC_TRG^할당총금액^ALLOC_TOT_AMT^^NUMBER^20,5^Y^0</v>
      </c>
    </row>
    <row r="71" spans="1:16" x14ac:dyDescent="0.25">
      <c r="A71" s="138">
        <v>64</v>
      </c>
      <c r="B71" s="87" t="s">
        <v>678</v>
      </c>
      <c r="C71" s="87" t="s">
        <v>4016</v>
      </c>
      <c r="D71" s="87" t="s">
        <v>295</v>
      </c>
      <c r="E71" s="87" t="s">
        <v>3862</v>
      </c>
      <c r="F71" s="87" t="s">
        <v>1353</v>
      </c>
      <c r="G71" s="87"/>
      <c r="H71" s="87"/>
      <c r="I71" s="87" t="s">
        <v>37</v>
      </c>
      <c r="J71" s="89">
        <v>10</v>
      </c>
      <c r="K71" s="87" t="s">
        <v>5347</v>
      </c>
      <c r="L71" s="140"/>
      <c r="M71" s="30"/>
      <c r="N71" s="25" t="str">
        <f t="shared" si="0"/>
        <v xml:space="preserve"> 할당대상^TB_ORD_ALLOC_TRG^ 배송그룹코드^DELV_GRP_CD^^VARCHAR2^10^N^</v>
      </c>
      <c r="O71" s="21" t="str">
        <f>IF(ISNA(VLOOKUP(N71,DB데이터!$N:$N,1,FALSE)), "에러", "")</f>
        <v>에러</v>
      </c>
      <c r="P71" s="21" t="str">
        <f>IF(O71="에러",$N71&amp;CHAR(10)&amp;VLOOKUP(CONCATENATE(D71,".",F71),DB데이터!$M:$N,2,FALSE),"")</f>
        <v xml:space="preserve"> 할당대상^TB_ORD_ALLOC_TRG^ 배송그룹코드^DELV_GRP_CD^^VARCHAR2^10^N^
할당대상^TB_ORD_ALLOC_TRG^배송그룹코드^DELV_GRP_CD^^VARCHAR2^10^^</v>
      </c>
    </row>
    <row r="72" spans="1:16" x14ac:dyDescent="0.25">
      <c r="A72" s="138">
        <v>65</v>
      </c>
      <c r="B72" s="87" t="s">
        <v>678</v>
      </c>
      <c r="C72" s="87" t="s">
        <v>4016</v>
      </c>
      <c r="D72" s="87" t="s">
        <v>295</v>
      </c>
      <c r="E72" s="87" t="s">
        <v>3997</v>
      </c>
      <c r="F72" s="87" t="s">
        <v>2720</v>
      </c>
      <c r="G72" s="87"/>
      <c r="H72" s="87"/>
      <c r="I72" s="87" t="s">
        <v>37</v>
      </c>
      <c r="J72" s="89">
        <v>20</v>
      </c>
      <c r="K72" s="87" t="s">
        <v>5347</v>
      </c>
      <c r="L72" s="140"/>
      <c r="M72" s="30"/>
      <c r="N72" s="25" t="str">
        <f t="shared" si="0"/>
        <v xml:space="preserve"> 할당대상^TB_ORD_ALLOC_TRG^ 배송유형코드^DELV_TP_CD^^VARCHAR2^20^N^</v>
      </c>
      <c r="O72" s="21" t="str">
        <f>IF(ISNA(VLOOKUP(N72,DB데이터!$N:$N,1,FALSE)), "에러", "")</f>
        <v>에러</v>
      </c>
      <c r="P72" s="21" t="str">
        <f>IF(O72="에러",$N72&amp;CHAR(10)&amp;VLOOKUP(CONCATENATE(D72,".",F72),DB데이터!$M:$N,2,FALSE),"")</f>
        <v xml:space="preserve"> 할당대상^TB_ORD_ALLOC_TRG^ 배송유형코드^DELV_TP_CD^^VARCHAR2^20^N^
할당대상^TB_ORD_ALLOC_TRG^배송유형코드^DELV_TP_CD^^VARCHAR2^20^^</v>
      </c>
    </row>
    <row r="73" spans="1:16" x14ac:dyDescent="0.25">
      <c r="A73" s="138">
        <v>66</v>
      </c>
      <c r="B73" s="87" t="s">
        <v>678</v>
      </c>
      <c r="C73" s="87" t="s">
        <v>4016</v>
      </c>
      <c r="D73" s="87" t="s">
        <v>295</v>
      </c>
      <c r="E73" s="87" t="s">
        <v>4006</v>
      </c>
      <c r="F73" s="87" t="s">
        <v>2722</v>
      </c>
      <c r="G73" s="87"/>
      <c r="H73" s="87"/>
      <c r="I73" s="87" t="s">
        <v>37</v>
      </c>
      <c r="J73" s="89">
        <v>8</v>
      </c>
      <c r="K73" s="87" t="s">
        <v>5347</v>
      </c>
      <c r="L73" s="140"/>
      <c r="M73" s="30"/>
      <c r="N73" s="25" t="str">
        <f t="shared" ref="N73:N136" si="1">SUBSTITUTE(CONCATENATE(C73,"^",D73,"^",E73,"^",F73,"^",G73,"^",I73,"^",J73,"^",K73,"^",L73),"~","-")</f>
        <v xml:space="preserve"> 할당대상^TB_ORD_ALLOC_TRG^ 배송일자^DELV_DT^^VARCHAR2^8^N^</v>
      </c>
      <c r="O73" s="21" t="str">
        <f>IF(ISNA(VLOOKUP(N73,DB데이터!$N:$N,1,FALSE)), "에러", "")</f>
        <v>에러</v>
      </c>
      <c r="P73" s="21" t="str">
        <f>IF(O73="에러",$N73&amp;CHAR(10)&amp;VLOOKUP(CONCATENATE(D73,".",F73),DB데이터!$M:$N,2,FALSE),"")</f>
        <v xml:space="preserve"> 할당대상^TB_ORD_ALLOC_TRG^ 배송일자^DELV_DT^^VARCHAR2^8^N^
할당대상^TB_ORD_ALLOC_TRG^배송일자^DELV_DT^^VARCHAR2^8^^</v>
      </c>
    </row>
    <row r="74" spans="1:16" x14ac:dyDescent="0.25">
      <c r="A74" s="138">
        <v>67</v>
      </c>
      <c r="B74" s="87" t="s">
        <v>678</v>
      </c>
      <c r="C74" s="87" t="s">
        <v>4016</v>
      </c>
      <c r="D74" s="87" t="s">
        <v>295</v>
      </c>
      <c r="E74" s="87" t="s">
        <v>4017</v>
      </c>
      <c r="F74" s="87" t="s">
        <v>2700</v>
      </c>
      <c r="G74" s="87"/>
      <c r="H74" s="87"/>
      <c r="I74" s="87" t="s">
        <v>37</v>
      </c>
      <c r="J74" s="89">
        <v>8</v>
      </c>
      <c r="K74" s="87" t="s">
        <v>5347</v>
      </c>
      <c r="L74" s="140"/>
      <c r="M74" s="30"/>
      <c r="N74" s="25" t="str">
        <f t="shared" si="1"/>
        <v xml:space="preserve"> 할당대상^TB_ORD_ALLOC_TRG^ 주문일자^ORD_DT^^VARCHAR2^8^N^</v>
      </c>
      <c r="O74" s="21" t="str">
        <f>IF(ISNA(VLOOKUP(N74,DB데이터!$N:$N,1,FALSE)), "에러", "")</f>
        <v>에러</v>
      </c>
      <c r="P74" s="21" t="str">
        <f>IF(O74="에러",$N74&amp;CHAR(10)&amp;VLOOKUP(CONCATENATE(D74,".",F74),DB데이터!$M:$N,2,FALSE),"")</f>
        <v xml:space="preserve"> 할당대상^TB_ORD_ALLOC_TRG^ 주문일자^ORD_DT^^VARCHAR2^8^N^
할당대상^TB_ORD_ALLOC_TRG^주문일자^ORD_DT^^VARCHAR2^8^^</v>
      </c>
    </row>
    <row r="75" spans="1:16" x14ac:dyDescent="0.25">
      <c r="A75" s="138">
        <v>68</v>
      </c>
      <c r="B75" s="87" t="s">
        <v>678</v>
      </c>
      <c r="C75" s="87" t="s">
        <v>4016</v>
      </c>
      <c r="D75" s="87" t="s">
        <v>295</v>
      </c>
      <c r="E75" s="87" t="s">
        <v>4007</v>
      </c>
      <c r="F75" s="87" t="s">
        <v>1775</v>
      </c>
      <c r="G75" s="87"/>
      <c r="H75" s="87"/>
      <c r="I75" s="87" t="s">
        <v>37</v>
      </c>
      <c r="J75" s="89">
        <v>20</v>
      </c>
      <c r="K75" s="87" t="s">
        <v>5347</v>
      </c>
      <c r="L75" s="140"/>
      <c r="M75" s="30"/>
      <c r="N75" s="25" t="str">
        <f t="shared" si="1"/>
        <v xml:space="preserve"> 할당대상^TB_ORD_ALLOC_TRG^ 주문번호^ORD_NO^^VARCHAR2^20^N^</v>
      </c>
      <c r="O75" s="21" t="str">
        <f>IF(ISNA(VLOOKUP(N75,DB데이터!$N:$N,1,FALSE)), "에러", "")</f>
        <v>에러</v>
      </c>
      <c r="P75" s="21" t="str">
        <f>IF(O75="에러",$N75&amp;CHAR(10)&amp;VLOOKUP(CONCATENATE(D75,".",F75),DB데이터!$M:$N,2,FALSE),"")</f>
        <v xml:space="preserve"> 할당대상^TB_ORD_ALLOC_TRG^ 주문번호^ORD_NO^^VARCHAR2^20^N^
할당대상^TB_ORD_ALLOC_TRG^주문번호^ORD_NO^^VARCHAR2^20^^</v>
      </c>
    </row>
    <row r="76" spans="1:16" x14ac:dyDescent="0.25">
      <c r="A76" s="138">
        <v>69</v>
      </c>
      <c r="B76" s="87" t="s">
        <v>678</v>
      </c>
      <c r="C76" s="87" t="s">
        <v>4016</v>
      </c>
      <c r="D76" s="87" t="s">
        <v>295</v>
      </c>
      <c r="E76" s="87" t="s">
        <v>4009</v>
      </c>
      <c r="F76" s="87" t="s">
        <v>2481</v>
      </c>
      <c r="G76" s="87"/>
      <c r="H76" s="87"/>
      <c r="I76" s="87" t="s">
        <v>37</v>
      </c>
      <c r="J76" s="89">
        <v>10</v>
      </c>
      <c r="K76" s="87" t="s">
        <v>5347</v>
      </c>
      <c r="L76" s="140"/>
      <c r="M76" s="30"/>
      <c r="N76" s="25" t="str">
        <f t="shared" si="1"/>
        <v xml:space="preserve"> 할당대상^TB_ORD_ALLOC_TRG^ 창고코드^WH_CD^^VARCHAR2^10^N^</v>
      </c>
      <c r="O76" s="21" t="str">
        <f>IF(ISNA(VLOOKUP(N76,DB데이터!$N:$N,1,FALSE)), "에러", "")</f>
        <v>에러</v>
      </c>
      <c r="P76" s="21" t="str">
        <f>IF(O76="에러",$N76&amp;CHAR(10)&amp;VLOOKUP(CONCATENATE(D76,".",F76),DB데이터!$M:$N,2,FALSE),"")</f>
        <v xml:space="preserve"> 할당대상^TB_ORD_ALLOC_TRG^ 창고코드^WH_CD^^VARCHAR2^10^N^
할당대상^TB_ORD_ALLOC_TRG^창고코드^WH_CD^^VARCHAR2^10^^</v>
      </c>
    </row>
    <row r="77" spans="1:16" x14ac:dyDescent="0.25">
      <c r="A77" s="138">
        <v>70</v>
      </c>
      <c r="B77" s="87" t="s">
        <v>678</v>
      </c>
      <c r="C77" s="87" t="s">
        <v>4016</v>
      </c>
      <c r="D77" s="87" t="s">
        <v>295</v>
      </c>
      <c r="E77" s="87" t="s">
        <v>3517</v>
      </c>
      <c r="F77" s="87" t="s">
        <v>62</v>
      </c>
      <c r="G77" s="87"/>
      <c r="H77" s="87"/>
      <c r="I77" s="87" t="s">
        <v>37</v>
      </c>
      <c r="J77" s="89">
        <v>2000</v>
      </c>
      <c r="K77" s="87" t="s">
        <v>5347</v>
      </c>
      <c r="L77" s="140"/>
      <c r="M77" s="30"/>
      <c r="N77" s="25" t="str">
        <f t="shared" si="1"/>
        <v xml:space="preserve"> 할당대상^TB_ORD_ALLOC_TRG^ 비고^REMARK^^VARCHAR2^2000^N^</v>
      </c>
      <c r="O77" s="21" t="str">
        <f>IF(ISNA(VLOOKUP(N77,DB데이터!$N:$N,1,FALSE)), "에러", "")</f>
        <v>에러</v>
      </c>
      <c r="P77" s="21" t="str">
        <f>IF(O77="에러",$N77&amp;CHAR(10)&amp;VLOOKUP(CONCATENATE(D77,".",F77),DB데이터!$M:$N,2,FALSE),"")</f>
        <v xml:space="preserve"> 할당대상^TB_ORD_ALLOC_TRG^ 비고^REMARK^^VARCHAR2^2000^N^
할당대상^TB_ORD_ALLOC_TRG^비고^REMARK^^VARCHAR2^2000^^</v>
      </c>
    </row>
    <row r="78" spans="1:16" x14ac:dyDescent="0.25">
      <c r="A78" s="138">
        <v>71</v>
      </c>
      <c r="B78" s="87" t="s">
        <v>678</v>
      </c>
      <c r="C78" s="87" t="s">
        <v>4016</v>
      </c>
      <c r="D78" s="87" t="s">
        <v>295</v>
      </c>
      <c r="E78" s="87" t="s">
        <v>3518</v>
      </c>
      <c r="F78" s="87" t="s">
        <v>54</v>
      </c>
      <c r="G78" s="87"/>
      <c r="H78" s="87"/>
      <c r="I78" s="87" t="s">
        <v>37</v>
      </c>
      <c r="J78" s="89">
        <v>14</v>
      </c>
      <c r="K78" s="87" t="s">
        <v>52</v>
      </c>
      <c r="L78" s="140"/>
      <c r="M78" s="30"/>
      <c r="N78" s="25" t="str">
        <f t="shared" si="1"/>
        <v xml:space="preserve"> 할당대상^TB_ORD_ALLOC_TRG^ 등록일시^REG_DTM^^VARCHAR2^14^Y^</v>
      </c>
      <c r="O78" s="21" t="str">
        <f>IF(ISNA(VLOOKUP(N78,DB데이터!$N:$N,1,FALSE)), "에러", "")</f>
        <v>에러</v>
      </c>
      <c r="P78" s="21" t="str">
        <f>IF(O78="에러",$N78&amp;CHAR(10)&amp;VLOOKUP(CONCATENATE(D78,".",F78),DB데이터!$M:$N,2,FALSE),"")</f>
        <v xml:space="preserve"> 할당대상^TB_ORD_ALLOC_TRG^ 등록일시^REG_DTM^^VARCHAR2^14^Y^
할당대상^TB_ORD_ALLOC_TRG^등록일시^REG_DTM^^VARCHAR2^14^Y^</v>
      </c>
    </row>
    <row r="79" spans="1:16" x14ac:dyDescent="0.25">
      <c r="A79" s="138">
        <v>72</v>
      </c>
      <c r="B79" s="87" t="s">
        <v>678</v>
      </c>
      <c r="C79" s="87" t="s">
        <v>4016</v>
      </c>
      <c r="D79" s="87" t="s">
        <v>295</v>
      </c>
      <c r="E79" s="87" t="s">
        <v>3519</v>
      </c>
      <c r="F79" s="87" t="s">
        <v>56</v>
      </c>
      <c r="G79" s="87"/>
      <c r="H79" s="87"/>
      <c r="I79" s="87" t="s">
        <v>37</v>
      </c>
      <c r="J79" s="89">
        <v>32</v>
      </c>
      <c r="K79" s="87" t="s">
        <v>52</v>
      </c>
      <c r="L79" s="140"/>
      <c r="M79" s="30"/>
      <c r="N79" s="25" t="str">
        <f t="shared" si="1"/>
        <v xml:space="preserve"> 할당대상^TB_ORD_ALLOC_TRG^ 등록자ID^REGR_ID^^VARCHAR2^32^Y^</v>
      </c>
      <c r="O79" s="21" t="str">
        <f>IF(ISNA(VLOOKUP(N79,DB데이터!$N:$N,1,FALSE)), "에러", "")</f>
        <v>에러</v>
      </c>
      <c r="P79" s="21" t="str">
        <f>IF(O79="에러",$N79&amp;CHAR(10)&amp;VLOOKUP(CONCATENATE(D79,".",F79),DB데이터!$M:$N,2,FALSE),"")</f>
        <v xml:space="preserve"> 할당대상^TB_ORD_ALLOC_TRG^ 등록자ID^REGR_ID^^VARCHAR2^32^Y^
할당대상^TB_ORD_ALLOC_TRG^등록자ID^REGR_ID^^VARCHAR2^32^Y^</v>
      </c>
    </row>
    <row r="80" spans="1:16" x14ac:dyDescent="0.25">
      <c r="A80" s="138">
        <v>73</v>
      </c>
      <c r="B80" s="87" t="s">
        <v>678</v>
      </c>
      <c r="C80" s="87" t="s">
        <v>4016</v>
      </c>
      <c r="D80" s="87" t="s">
        <v>295</v>
      </c>
      <c r="E80" s="87" t="s">
        <v>3520</v>
      </c>
      <c r="F80" s="87" t="s">
        <v>58</v>
      </c>
      <c r="G80" s="87"/>
      <c r="H80" s="87"/>
      <c r="I80" s="87" t="s">
        <v>37</v>
      </c>
      <c r="J80" s="89">
        <v>14</v>
      </c>
      <c r="K80" s="87" t="s">
        <v>52</v>
      </c>
      <c r="L80" s="140"/>
      <c r="M80" s="30"/>
      <c r="N80" s="25" t="str">
        <f t="shared" si="1"/>
        <v xml:space="preserve"> 할당대상^TB_ORD_ALLOC_TRG^ 수정일시^MOD_DTM^^VARCHAR2^14^Y^</v>
      </c>
      <c r="O80" s="21" t="str">
        <f>IF(ISNA(VLOOKUP(N80,DB데이터!$N:$N,1,FALSE)), "에러", "")</f>
        <v>에러</v>
      </c>
      <c r="P80" s="21" t="str">
        <f>IF(O80="에러",$N80&amp;CHAR(10)&amp;VLOOKUP(CONCATENATE(D80,".",F80),DB데이터!$M:$N,2,FALSE),"")</f>
        <v xml:space="preserve"> 할당대상^TB_ORD_ALLOC_TRG^ 수정일시^MOD_DTM^^VARCHAR2^14^Y^
할당대상^TB_ORD_ALLOC_TRG^수정일시^MOD_DTM^^VARCHAR2^14^Y^</v>
      </c>
    </row>
    <row r="81" spans="1:16" x14ac:dyDescent="0.25">
      <c r="A81" s="138">
        <v>74</v>
      </c>
      <c r="B81" s="87" t="s">
        <v>678</v>
      </c>
      <c r="C81" s="87" t="s">
        <v>4016</v>
      </c>
      <c r="D81" s="87" t="s">
        <v>295</v>
      </c>
      <c r="E81" s="87" t="s">
        <v>3521</v>
      </c>
      <c r="F81" s="87" t="s">
        <v>60</v>
      </c>
      <c r="G81" s="87"/>
      <c r="H81" s="87"/>
      <c r="I81" s="87" t="s">
        <v>37</v>
      </c>
      <c r="J81" s="89">
        <v>32</v>
      </c>
      <c r="K81" s="87" t="s">
        <v>52</v>
      </c>
      <c r="L81" s="140"/>
      <c r="M81" s="30"/>
      <c r="N81" s="25" t="str">
        <f t="shared" si="1"/>
        <v xml:space="preserve"> 할당대상^TB_ORD_ALLOC_TRG^ 수정자ID^MODR_ID^^VARCHAR2^32^Y^</v>
      </c>
      <c r="O81" s="21" t="str">
        <f>IF(ISNA(VLOOKUP(N81,DB데이터!$N:$N,1,FALSE)), "에러", "")</f>
        <v>에러</v>
      </c>
      <c r="P81" s="21" t="str">
        <f>IF(O81="에러",$N81&amp;CHAR(10)&amp;VLOOKUP(CONCATENATE(D81,".",F81),DB데이터!$M:$N,2,FALSE),"")</f>
        <v xml:space="preserve"> 할당대상^TB_ORD_ALLOC_TRG^ 수정자ID^MODR_ID^^VARCHAR2^32^Y^
할당대상^TB_ORD_ALLOC_TRG^수정자ID^MODR_ID^^VARCHAR2^32^Y^</v>
      </c>
    </row>
    <row r="82" spans="1:16" x14ac:dyDescent="0.25">
      <c r="A82" s="138">
        <v>75</v>
      </c>
      <c r="B82" s="87" t="s">
        <v>678</v>
      </c>
      <c r="C82" s="87" t="s">
        <v>4018</v>
      </c>
      <c r="D82" s="87" t="s">
        <v>283</v>
      </c>
      <c r="E82" s="87" t="s">
        <v>3483</v>
      </c>
      <c r="F82" s="87" t="s">
        <v>1169</v>
      </c>
      <c r="G82" s="87"/>
      <c r="H82" s="87"/>
      <c r="I82" s="87" t="s">
        <v>37</v>
      </c>
      <c r="J82" s="89">
        <v>10</v>
      </c>
      <c r="K82" s="87" t="s">
        <v>52</v>
      </c>
      <c r="L82" s="140"/>
      <c r="M82" s="30"/>
      <c r="N82" s="25" t="str">
        <f t="shared" si="1"/>
        <v xml:space="preserve"> 등급주문한도^TB_ORD_GRADE_ORD_LIMIT^ 브랜드코드^BRAND_CD^^VARCHAR2^10^Y^</v>
      </c>
      <c r="O82" s="21" t="str">
        <f>IF(ISNA(VLOOKUP(N82,DB데이터!$N:$N,1,FALSE)), "에러", "")</f>
        <v>에러</v>
      </c>
      <c r="P82" s="21" t="str">
        <f>IF(O82="에러",$N82&amp;CHAR(10)&amp;VLOOKUP(CONCATENATE(D82,".",F82),DB데이터!$M:$N,2,FALSE),"")</f>
        <v xml:space="preserve"> 등급주문한도^TB_ORD_GRADE_ORD_LIMIT^ 브랜드코드^BRAND_CD^^VARCHAR2^10^Y^
등급주문한도^TB_ORD_GRADE_ORD_LIMIT^브랜드코드^BRAND_CD^Y^VARCHAR2^10^Y^</v>
      </c>
    </row>
    <row r="83" spans="1:16" x14ac:dyDescent="0.25">
      <c r="A83" s="138">
        <v>76</v>
      </c>
      <c r="B83" s="87" t="s">
        <v>678</v>
      </c>
      <c r="C83" s="87" t="s">
        <v>4018</v>
      </c>
      <c r="D83" s="87" t="s">
        <v>283</v>
      </c>
      <c r="E83" s="87" t="s">
        <v>4019</v>
      </c>
      <c r="F83" s="87" t="s">
        <v>2599</v>
      </c>
      <c r="G83" s="87"/>
      <c r="H83" s="87"/>
      <c r="I83" s="87" t="s">
        <v>37</v>
      </c>
      <c r="J83" s="89">
        <v>10</v>
      </c>
      <c r="K83" s="87" t="s">
        <v>52</v>
      </c>
      <c r="L83" s="140"/>
      <c r="M83" s="30"/>
      <c r="N83" s="25" t="str">
        <f t="shared" si="1"/>
        <v xml:space="preserve"> 등급주문한도^TB_ORD_GRADE_ORD_LIMIT^ 매장매출등급코드^SHOP_SALES_GRADE_CD^^VARCHAR2^10^Y^</v>
      </c>
      <c r="O83" s="21" t="str">
        <f>IF(ISNA(VLOOKUP(N83,DB데이터!$N:$N,1,FALSE)), "에러", "")</f>
        <v>에러</v>
      </c>
      <c r="P83" s="21" t="str">
        <f>IF(O83="에러",$N83&amp;CHAR(10)&amp;VLOOKUP(CONCATENATE(D83,".",F83),DB데이터!$M:$N,2,FALSE),"")</f>
        <v xml:space="preserve"> 등급주문한도^TB_ORD_GRADE_ORD_LIMIT^ 매장매출등급코드^SHOP_SALES_GRADE_CD^^VARCHAR2^10^Y^
등급주문한도^TB_ORD_GRADE_ORD_LIMIT^매장매출등급코드^SHOP_SALES_GRADE_CD^Y^VARCHAR2^10^Y^</v>
      </c>
    </row>
    <row r="84" spans="1:16" x14ac:dyDescent="0.25">
      <c r="A84" s="138">
        <v>77</v>
      </c>
      <c r="B84" s="87" t="s">
        <v>678</v>
      </c>
      <c r="C84" s="87" t="s">
        <v>4018</v>
      </c>
      <c r="D84" s="87" t="s">
        <v>283</v>
      </c>
      <c r="E84" s="87" t="s">
        <v>4021</v>
      </c>
      <c r="F84" s="87" t="s">
        <v>2601</v>
      </c>
      <c r="G84" s="87"/>
      <c r="H84" s="87"/>
      <c r="I84" s="87" t="s">
        <v>37</v>
      </c>
      <c r="J84" s="89">
        <v>10</v>
      </c>
      <c r="K84" s="87" t="s">
        <v>52</v>
      </c>
      <c r="L84" s="140"/>
      <c r="M84" s="30"/>
      <c r="N84" s="25" t="str">
        <f t="shared" si="1"/>
        <v xml:space="preserve"> 등급주문한도^TB_ORD_GRADE_ORD_LIMIT^ 품목매출등급코드^ITEM_SALES_GRADE_CD^^VARCHAR2^10^Y^</v>
      </c>
      <c r="O84" s="21" t="str">
        <f>IF(ISNA(VLOOKUP(N84,DB데이터!$N:$N,1,FALSE)), "에러", "")</f>
        <v>에러</v>
      </c>
      <c r="P84" s="21" t="str">
        <f>IF(O84="에러",$N84&amp;CHAR(10)&amp;VLOOKUP(CONCATENATE(D84,".",F84),DB데이터!$M:$N,2,FALSE),"")</f>
        <v xml:space="preserve"> 등급주문한도^TB_ORD_GRADE_ORD_LIMIT^ 품목매출등급코드^ITEM_SALES_GRADE_CD^^VARCHAR2^10^Y^
등급주문한도^TB_ORD_GRADE_ORD_LIMIT^품목매출등급코드^ITEM_SALES_GRADE_CD^Y^VARCHAR2^10^Y^</v>
      </c>
    </row>
    <row r="85" spans="1:16" x14ac:dyDescent="0.25">
      <c r="A85" s="138">
        <v>78</v>
      </c>
      <c r="B85" s="87" t="s">
        <v>678</v>
      </c>
      <c r="C85" s="87" t="s">
        <v>4018</v>
      </c>
      <c r="D85" s="87" t="s">
        <v>283</v>
      </c>
      <c r="E85" s="87" t="s">
        <v>4020</v>
      </c>
      <c r="F85" s="87" t="s">
        <v>2603</v>
      </c>
      <c r="G85" s="87"/>
      <c r="H85" s="87"/>
      <c r="I85" s="87" t="s">
        <v>110</v>
      </c>
      <c r="J85" s="89">
        <v>22</v>
      </c>
      <c r="K85" s="87" t="s">
        <v>52</v>
      </c>
      <c r="L85" s="140">
        <v>0</v>
      </c>
      <c r="M85" s="30"/>
      <c r="N85" s="25" t="str">
        <f t="shared" si="1"/>
        <v xml:space="preserve"> 등급주문한도^TB_ORD_GRADE_ORD_LIMIT^ 주문가능수량^ORD_ABLE_QTY^^NUMBER^22^Y^0</v>
      </c>
      <c r="O85" s="21" t="str">
        <f>IF(ISNA(VLOOKUP(N85,DB데이터!$N:$N,1,FALSE)), "에러", "")</f>
        <v>에러</v>
      </c>
      <c r="P85" s="21" t="str">
        <f>IF(O85="에러",$N85&amp;CHAR(10)&amp;VLOOKUP(CONCATENATE(D85,".",F85),DB데이터!$M:$N,2,FALSE),"")</f>
        <v xml:space="preserve"> 등급주문한도^TB_ORD_GRADE_ORD_LIMIT^ 주문가능수량^ORD_ABLE_QTY^^NUMBER^22^Y^0
등급주문한도^TB_ORD_GRADE_ORD_LIMIT^주문가능수량^ORD_ABLE_QTY^^NUMBER^20,5^Y^0</v>
      </c>
    </row>
    <row r="86" spans="1:16" x14ac:dyDescent="0.25">
      <c r="A86" s="138">
        <v>79</v>
      </c>
      <c r="B86" s="87" t="s">
        <v>678</v>
      </c>
      <c r="C86" s="87" t="s">
        <v>4018</v>
      </c>
      <c r="D86" s="87" t="s">
        <v>283</v>
      </c>
      <c r="E86" s="87" t="s">
        <v>3516</v>
      </c>
      <c r="F86" s="87" t="s">
        <v>51</v>
      </c>
      <c r="G86" s="87"/>
      <c r="H86" s="87"/>
      <c r="I86" s="87" t="s">
        <v>37</v>
      </c>
      <c r="J86" s="89">
        <v>1</v>
      </c>
      <c r="K86" s="87" t="s">
        <v>52</v>
      </c>
      <c r="L86" s="140" t="s">
        <v>1276</v>
      </c>
      <c r="M86" s="30"/>
      <c r="N86" s="25" t="str">
        <f t="shared" si="1"/>
        <v xml:space="preserve"> 등급주문한도^TB_ORD_GRADE_ORD_LIMIT^ 사용여부^USE_YN^^VARCHAR2^1^Y^'Y' </v>
      </c>
      <c r="O86" s="21" t="str">
        <f>IF(ISNA(VLOOKUP(N86,DB데이터!$N:$N,1,FALSE)), "에러", "")</f>
        <v>에러</v>
      </c>
      <c r="P86" s="21" t="str">
        <f>IF(O86="에러",$N86&amp;CHAR(10)&amp;VLOOKUP(CONCATENATE(D86,".",F86),DB데이터!$M:$N,2,FALSE),"")</f>
        <v xml:space="preserve"> 등급주문한도^TB_ORD_GRADE_ORD_LIMIT^ 사용여부^USE_YN^^VARCHAR2^1^Y^'Y' 
등급주문한도^TB_ORD_GRADE_ORD_LIMIT^사용여부^USE_YN^^VARCHAR2^1^Y^'Y'</v>
      </c>
    </row>
    <row r="87" spans="1:16" x14ac:dyDescent="0.25">
      <c r="A87" s="138">
        <v>80</v>
      </c>
      <c r="B87" s="87" t="s">
        <v>678</v>
      </c>
      <c r="C87" s="87" t="s">
        <v>4018</v>
      </c>
      <c r="D87" s="87" t="s">
        <v>283</v>
      </c>
      <c r="E87" s="87" t="s">
        <v>3518</v>
      </c>
      <c r="F87" s="87" t="s">
        <v>54</v>
      </c>
      <c r="G87" s="87"/>
      <c r="H87" s="87"/>
      <c r="I87" s="87" t="s">
        <v>37</v>
      </c>
      <c r="J87" s="89">
        <v>14</v>
      </c>
      <c r="K87" s="87" t="s">
        <v>52</v>
      </c>
      <c r="L87" s="139"/>
      <c r="M87" s="30"/>
      <c r="N87" s="25" t="str">
        <f t="shared" si="1"/>
        <v xml:space="preserve"> 등급주문한도^TB_ORD_GRADE_ORD_LIMIT^ 등록일시^REG_DTM^^VARCHAR2^14^Y^</v>
      </c>
      <c r="O87" s="21" t="str">
        <f>IF(ISNA(VLOOKUP(N87,DB데이터!$N:$N,1,FALSE)), "에러", "")</f>
        <v>에러</v>
      </c>
      <c r="P87" s="21" t="str">
        <f>IF(O87="에러",$N87&amp;CHAR(10)&amp;VLOOKUP(CONCATENATE(D87,".",F87),DB데이터!$M:$N,2,FALSE),"")</f>
        <v xml:space="preserve"> 등급주문한도^TB_ORD_GRADE_ORD_LIMIT^ 등록일시^REG_DTM^^VARCHAR2^14^Y^
등급주문한도^TB_ORD_GRADE_ORD_LIMIT^등록일시^REG_DTM^^VARCHAR2^14^Y^</v>
      </c>
    </row>
    <row r="88" spans="1:16" x14ac:dyDescent="0.25">
      <c r="A88" s="138">
        <v>81</v>
      </c>
      <c r="B88" s="87" t="s">
        <v>678</v>
      </c>
      <c r="C88" s="87" t="s">
        <v>4018</v>
      </c>
      <c r="D88" s="87" t="s">
        <v>283</v>
      </c>
      <c r="E88" s="87" t="s">
        <v>3519</v>
      </c>
      <c r="F88" s="87" t="s">
        <v>56</v>
      </c>
      <c r="G88" s="87"/>
      <c r="H88" s="87"/>
      <c r="I88" s="87" t="s">
        <v>37</v>
      </c>
      <c r="J88" s="89">
        <v>32</v>
      </c>
      <c r="K88" s="87" t="s">
        <v>52</v>
      </c>
      <c r="L88" s="139"/>
      <c r="M88" s="30"/>
      <c r="N88" s="25" t="str">
        <f t="shared" si="1"/>
        <v xml:space="preserve"> 등급주문한도^TB_ORD_GRADE_ORD_LIMIT^ 등록자ID^REGR_ID^^VARCHAR2^32^Y^</v>
      </c>
      <c r="O88" s="21" t="str">
        <f>IF(ISNA(VLOOKUP(N88,DB데이터!$N:$N,1,FALSE)), "에러", "")</f>
        <v>에러</v>
      </c>
      <c r="P88" s="21" t="str">
        <f>IF(O88="에러",$N88&amp;CHAR(10)&amp;VLOOKUP(CONCATENATE(D88,".",F88),DB데이터!$M:$N,2,FALSE),"")</f>
        <v xml:space="preserve"> 등급주문한도^TB_ORD_GRADE_ORD_LIMIT^ 등록자ID^REGR_ID^^VARCHAR2^32^Y^
등급주문한도^TB_ORD_GRADE_ORD_LIMIT^등록자ID^REGR_ID^^VARCHAR2^32^Y^</v>
      </c>
    </row>
    <row r="89" spans="1:16" x14ac:dyDescent="0.25">
      <c r="A89" s="138">
        <v>82</v>
      </c>
      <c r="B89" s="87" t="s">
        <v>678</v>
      </c>
      <c r="C89" s="87" t="s">
        <v>4018</v>
      </c>
      <c r="D89" s="87" t="s">
        <v>283</v>
      </c>
      <c r="E89" s="87" t="s">
        <v>3520</v>
      </c>
      <c r="F89" s="87" t="s">
        <v>58</v>
      </c>
      <c r="G89" s="87"/>
      <c r="H89" s="87"/>
      <c r="I89" s="87" t="s">
        <v>37</v>
      </c>
      <c r="J89" s="89">
        <v>14</v>
      </c>
      <c r="K89" s="87" t="s">
        <v>52</v>
      </c>
      <c r="L89" s="139"/>
      <c r="M89" s="30"/>
      <c r="N89" s="25" t="str">
        <f t="shared" si="1"/>
        <v xml:space="preserve"> 등급주문한도^TB_ORD_GRADE_ORD_LIMIT^ 수정일시^MOD_DTM^^VARCHAR2^14^Y^</v>
      </c>
      <c r="O89" s="21" t="str">
        <f>IF(ISNA(VLOOKUP(N89,DB데이터!$N:$N,1,FALSE)), "에러", "")</f>
        <v>에러</v>
      </c>
      <c r="P89" s="21" t="str">
        <f>IF(O89="에러",$N89&amp;CHAR(10)&amp;VLOOKUP(CONCATENATE(D89,".",F89),DB데이터!$M:$N,2,FALSE),"")</f>
        <v xml:space="preserve"> 등급주문한도^TB_ORD_GRADE_ORD_LIMIT^ 수정일시^MOD_DTM^^VARCHAR2^14^Y^
등급주문한도^TB_ORD_GRADE_ORD_LIMIT^수정일시^MOD_DTM^^VARCHAR2^14^Y^</v>
      </c>
    </row>
    <row r="90" spans="1:16" x14ac:dyDescent="0.25">
      <c r="A90" s="138">
        <v>83</v>
      </c>
      <c r="B90" s="87" t="s">
        <v>678</v>
      </c>
      <c r="C90" s="87" t="s">
        <v>4018</v>
      </c>
      <c r="D90" s="87" t="s">
        <v>283</v>
      </c>
      <c r="E90" s="87" t="s">
        <v>3521</v>
      </c>
      <c r="F90" s="87" t="s">
        <v>60</v>
      </c>
      <c r="G90" s="87"/>
      <c r="H90" s="87"/>
      <c r="I90" s="87" t="s">
        <v>37</v>
      </c>
      <c r="J90" s="89">
        <v>32</v>
      </c>
      <c r="K90" s="87" t="s">
        <v>52</v>
      </c>
      <c r="L90" s="139"/>
      <c r="M90" s="30"/>
      <c r="N90" s="25" t="str">
        <f t="shared" si="1"/>
        <v xml:space="preserve"> 등급주문한도^TB_ORD_GRADE_ORD_LIMIT^ 수정자ID^MODR_ID^^VARCHAR2^32^Y^</v>
      </c>
      <c r="O90" s="21" t="str">
        <f>IF(ISNA(VLOOKUP(N90,DB데이터!$N:$N,1,FALSE)), "에러", "")</f>
        <v>에러</v>
      </c>
      <c r="P90" s="21" t="str">
        <f>IF(O90="에러",$N90&amp;CHAR(10)&amp;VLOOKUP(CONCATENATE(D90,".",F90),DB데이터!$M:$N,2,FALSE),"")</f>
        <v xml:space="preserve"> 등급주문한도^TB_ORD_GRADE_ORD_LIMIT^ 수정자ID^MODR_ID^^VARCHAR2^32^Y^
등급주문한도^TB_ORD_GRADE_ORD_LIMIT^수정자ID^MODR_ID^^VARCHAR2^32^Y^</v>
      </c>
    </row>
    <row r="91" spans="1:16" x14ac:dyDescent="0.25">
      <c r="A91" s="138">
        <v>84</v>
      </c>
      <c r="B91" s="87" t="s">
        <v>678</v>
      </c>
      <c r="C91" s="87" t="s">
        <v>4022</v>
      </c>
      <c r="D91" s="87" t="s">
        <v>440</v>
      </c>
      <c r="E91" s="87" t="s">
        <v>3483</v>
      </c>
      <c r="F91" s="87" t="s">
        <v>1169</v>
      </c>
      <c r="G91" s="87"/>
      <c r="H91" s="87"/>
      <c r="I91" s="87" t="s">
        <v>37</v>
      </c>
      <c r="J91" s="89">
        <v>10</v>
      </c>
      <c r="K91" s="87" t="s">
        <v>52</v>
      </c>
      <c r="L91" s="139"/>
      <c r="M91" s="30"/>
      <c r="N91" s="25" t="str">
        <f t="shared" si="1"/>
        <v xml:space="preserve"> 품목매출등급^TB_ORD_ITEM_SALES_GRADE^ 브랜드코드^BRAND_CD^^VARCHAR2^10^Y^</v>
      </c>
      <c r="O91" s="21" t="str">
        <f>IF(ISNA(VLOOKUP(N91,DB데이터!$N:$N,1,FALSE)), "에러", "")</f>
        <v>에러</v>
      </c>
      <c r="P91" s="21" t="str">
        <f>IF(O91="에러",$N91&amp;CHAR(10)&amp;VLOOKUP(CONCATENATE(D91,".",F91),DB데이터!$M:$N,2,FALSE),"")</f>
        <v xml:space="preserve"> 품목매출등급^TB_ORD_ITEM_SALES_GRADE^ 브랜드코드^BRAND_CD^^VARCHAR2^10^Y^
품목매출등급^TB_ORD_ITEM_SALES_GRADE^브랜드코드^BRAND_CD^Y^VARCHAR2^10^Y^</v>
      </c>
    </row>
    <row r="92" spans="1:16" x14ac:dyDescent="0.25">
      <c r="A92" s="138">
        <v>85</v>
      </c>
      <c r="B92" s="87" t="s">
        <v>678</v>
      </c>
      <c r="C92" s="87" t="s">
        <v>4022</v>
      </c>
      <c r="D92" s="87" t="s">
        <v>440</v>
      </c>
      <c r="E92" s="87" t="s">
        <v>3482</v>
      </c>
      <c r="F92" s="87" t="s">
        <v>838</v>
      </c>
      <c r="G92" s="87"/>
      <c r="H92" s="87"/>
      <c r="I92" s="87" t="s">
        <v>37</v>
      </c>
      <c r="J92" s="89">
        <v>20</v>
      </c>
      <c r="K92" s="87" t="s">
        <v>52</v>
      </c>
      <c r="L92" s="139"/>
      <c r="M92" s="30"/>
      <c r="N92" s="25" t="str">
        <f t="shared" si="1"/>
        <v xml:space="preserve"> 품목매출등급^TB_ORD_ITEM_SALES_GRADE^ 품목코드^ITEM_CD^^VARCHAR2^20^Y^</v>
      </c>
      <c r="O92" s="21" t="str">
        <f>IF(ISNA(VLOOKUP(N92,DB데이터!$N:$N,1,FALSE)), "에러", "")</f>
        <v>에러</v>
      </c>
      <c r="P92" s="21" t="str">
        <f>IF(O92="에러",$N92&amp;CHAR(10)&amp;VLOOKUP(CONCATENATE(D92,".",F92),DB데이터!$M:$N,2,FALSE),"")</f>
        <v xml:space="preserve"> 품목매출등급^TB_ORD_ITEM_SALES_GRADE^ 품목코드^ITEM_CD^^VARCHAR2^20^Y^
품목매출등급^TB_ORD_ITEM_SALES_GRADE^품목코드^ITEM_CD^Y^VARCHAR2^20^Y^</v>
      </c>
    </row>
    <row r="93" spans="1:16" x14ac:dyDescent="0.25">
      <c r="A93" s="138">
        <v>86</v>
      </c>
      <c r="B93" s="87" t="s">
        <v>678</v>
      </c>
      <c r="C93" s="87" t="s">
        <v>4022</v>
      </c>
      <c r="D93" s="87" t="s">
        <v>440</v>
      </c>
      <c r="E93" s="87" t="s">
        <v>4021</v>
      </c>
      <c r="F93" s="87" t="s">
        <v>2601</v>
      </c>
      <c r="G93" s="87"/>
      <c r="H93" s="87"/>
      <c r="I93" s="87" t="s">
        <v>37</v>
      </c>
      <c r="J93" s="89">
        <v>10</v>
      </c>
      <c r="K93" s="87" t="s">
        <v>52</v>
      </c>
      <c r="L93" s="139"/>
      <c r="M93" s="30"/>
      <c r="N93" s="25" t="str">
        <f t="shared" si="1"/>
        <v xml:space="preserve"> 품목매출등급^TB_ORD_ITEM_SALES_GRADE^ 품목매출등급코드^ITEM_SALES_GRADE_CD^^VARCHAR2^10^Y^</v>
      </c>
      <c r="O93" s="21" t="str">
        <f>IF(ISNA(VLOOKUP(N93,DB데이터!$N:$N,1,FALSE)), "에러", "")</f>
        <v>에러</v>
      </c>
      <c r="P93" s="21" t="str">
        <f>IF(O93="에러",$N93&amp;CHAR(10)&amp;VLOOKUP(CONCATENATE(D93,".",F93),DB데이터!$M:$N,2,FALSE),"")</f>
        <v xml:space="preserve"> 품목매출등급^TB_ORD_ITEM_SALES_GRADE^ 품목매출등급코드^ITEM_SALES_GRADE_CD^^VARCHAR2^10^Y^
품목매출등급^TB_ORD_ITEM_SALES_GRADE^품목매출등급코드^ITEM_SALES_GRADE_CD^^VARCHAR2^10^Y^</v>
      </c>
    </row>
    <row r="94" spans="1:16" x14ac:dyDescent="0.25">
      <c r="A94" s="138">
        <v>87</v>
      </c>
      <c r="B94" s="87" t="s">
        <v>678</v>
      </c>
      <c r="C94" s="87" t="s">
        <v>4022</v>
      </c>
      <c r="D94" s="87" t="s">
        <v>440</v>
      </c>
      <c r="E94" s="87" t="s">
        <v>3516</v>
      </c>
      <c r="F94" s="87" t="s">
        <v>51</v>
      </c>
      <c r="G94" s="87"/>
      <c r="H94" s="87"/>
      <c r="I94" s="87" t="s">
        <v>37</v>
      </c>
      <c r="J94" s="89">
        <v>1</v>
      </c>
      <c r="K94" s="87" t="s">
        <v>52</v>
      </c>
      <c r="L94" s="139" t="s">
        <v>1276</v>
      </c>
      <c r="M94" s="30"/>
      <c r="N94" s="25" t="str">
        <f t="shared" si="1"/>
        <v xml:space="preserve"> 품목매출등급^TB_ORD_ITEM_SALES_GRADE^ 사용여부^USE_YN^^VARCHAR2^1^Y^'Y' </v>
      </c>
      <c r="O94" s="21" t="str">
        <f>IF(ISNA(VLOOKUP(N94,DB데이터!$N:$N,1,FALSE)), "에러", "")</f>
        <v>에러</v>
      </c>
      <c r="P94" s="21" t="str">
        <f>IF(O94="에러",$N94&amp;CHAR(10)&amp;VLOOKUP(CONCATENATE(D94,".",F94),DB데이터!$M:$N,2,FALSE),"")</f>
        <v xml:space="preserve"> 품목매출등급^TB_ORD_ITEM_SALES_GRADE^ 사용여부^USE_YN^^VARCHAR2^1^Y^'Y' 
품목매출등급^TB_ORD_ITEM_SALES_GRADE^사용여부^USE_YN^^VARCHAR2^1^Y^'Y'</v>
      </c>
    </row>
    <row r="95" spans="1:16" x14ac:dyDescent="0.25">
      <c r="A95" s="138">
        <v>88</v>
      </c>
      <c r="B95" s="87" t="s">
        <v>678</v>
      </c>
      <c r="C95" s="87" t="s">
        <v>4022</v>
      </c>
      <c r="D95" s="87" t="s">
        <v>440</v>
      </c>
      <c r="E95" s="87" t="s">
        <v>3518</v>
      </c>
      <c r="F95" s="87" t="s">
        <v>54</v>
      </c>
      <c r="G95" s="87"/>
      <c r="H95" s="87"/>
      <c r="I95" s="87" t="s">
        <v>37</v>
      </c>
      <c r="J95" s="89">
        <v>14</v>
      </c>
      <c r="K95" s="87" t="s">
        <v>52</v>
      </c>
      <c r="L95" s="140"/>
      <c r="M95" s="30"/>
      <c r="N95" s="25" t="str">
        <f t="shared" si="1"/>
        <v xml:space="preserve"> 품목매출등급^TB_ORD_ITEM_SALES_GRADE^ 등록일시^REG_DTM^^VARCHAR2^14^Y^</v>
      </c>
      <c r="O95" s="21" t="str">
        <f>IF(ISNA(VLOOKUP(N95,DB데이터!$N:$N,1,FALSE)), "에러", "")</f>
        <v>에러</v>
      </c>
      <c r="P95" s="21" t="str">
        <f>IF(O95="에러",$N95&amp;CHAR(10)&amp;VLOOKUP(CONCATENATE(D95,".",F95),DB데이터!$M:$N,2,FALSE),"")</f>
        <v xml:space="preserve"> 품목매출등급^TB_ORD_ITEM_SALES_GRADE^ 등록일시^REG_DTM^^VARCHAR2^14^Y^
품목매출등급^TB_ORD_ITEM_SALES_GRADE^등록일시^REG_DTM^^VARCHAR2^14^Y^</v>
      </c>
    </row>
    <row r="96" spans="1:16" x14ac:dyDescent="0.25">
      <c r="A96" s="138">
        <v>89</v>
      </c>
      <c r="B96" s="87" t="s">
        <v>678</v>
      </c>
      <c r="C96" s="87" t="s">
        <v>4022</v>
      </c>
      <c r="D96" s="87" t="s">
        <v>440</v>
      </c>
      <c r="E96" s="87" t="s">
        <v>3519</v>
      </c>
      <c r="F96" s="87" t="s">
        <v>56</v>
      </c>
      <c r="G96" s="87"/>
      <c r="H96" s="87"/>
      <c r="I96" s="87" t="s">
        <v>37</v>
      </c>
      <c r="J96" s="89">
        <v>32</v>
      </c>
      <c r="K96" s="87" t="s">
        <v>52</v>
      </c>
      <c r="L96" s="140"/>
      <c r="M96" s="30"/>
      <c r="N96" s="25" t="str">
        <f t="shared" si="1"/>
        <v xml:space="preserve"> 품목매출등급^TB_ORD_ITEM_SALES_GRADE^ 등록자ID^REGR_ID^^VARCHAR2^32^Y^</v>
      </c>
      <c r="O96" s="21" t="str">
        <f>IF(ISNA(VLOOKUP(N96,DB데이터!$N:$N,1,FALSE)), "에러", "")</f>
        <v>에러</v>
      </c>
      <c r="P96" s="21" t="str">
        <f>IF(O96="에러",$N96&amp;CHAR(10)&amp;VLOOKUP(CONCATENATE(D96,".",F96),DB데이터!$M:$N,2,FALSE),"")</f>
        <v xml:space="preserve"> 품목매출등급^TB_ORD_ITEM_SALES_GRADE^ 등록자ID^REGR_ID^^VARCHAR2^32^Y^
품목매출등급^TB_ORD_ITEM_SALES_GRADE^등록자ID^REGR_ID^^VARCHAR2^32^Y^</v>
      </c>
    </row>
    <row r="97" spans="1:16" x14ac:dyDescent="0.25">
      <c r="A97" s="138">
        <v>90</v>
      </c>
      <c r="B97" s="87" t="s">
        <v>678</v>
      </c>
      <c r="C97" s="87" t="s">
        <v>4022</v>
      </c>
      <c r="D97" s="87" t="s">
        <v>440</v>
      </c>
      <c r="E97" s="87" t="s">
        <v>3520</v>
      </c>
      <c r="F97" s="87" t="s">
        <v>58</v>
      </c>
      <c r="G97" s="87"/>
      <c r="H97" s="87"/>
      <c r="I97" s="87" t="s">
        <v>37</v>
      </c>
      <c r="J97" s="89">
        <v>14</v>
      </c>
      <c r="K97" s="87" t="s">
        <v>52</v>
      </c>
      <c r="L97" s="139"/>
      <c r="M97" s="30"/>
      <c r="N97" s="25" t="str">
        <f t="shared" si="1"/>
        <v xml:space="preserve"> 품목매출등급^TB_ORD_ITEM_SALES_GRADE^ 수정일시^MOD_DTM^^VARCHAR2^14^Y^</v>
      </c>
      <c r="O97" s="21" t="str">
        <f>IF(ISNA(VLOOKUP(N97,DB데이터!$N:$N,1,FALSE)), "에러", "")</f>
        <v>에러</v>
      </c>
      <c r="P97" s="21" t="str">
        <f>IF(O97="에러",$N97&amp;CHAR(10)&amp;VLOOKUP(CONCATENATE(D97,".",F97),DB데이터!$M:$N,2,FALSE),"")</f>
        <v xml:space="preserve"> 품목매출등급^TB_ORD_ITEM_SALES_GRADE^ 수정일시^MOD_DTM^^VARCHAR2^14^Y^
품목매출등급^TB_ORD_ITEM_SALES_GRADE^수정일시^MOD_DTM^^VARCHAR2^14^Y^</v>
      </c>
    </row>
    <row r="98" spans="1:16" x14ac:dyDescent="0.25">
      <c r="A98" s="138">
        <v>91</v>
      </c>
      <c r="B98" s="87" t="s">
        <v>678</v>
      </c>
      <c r="C98" s="87" t="s">
        <v>4022</v>
      </c>
      <c r="D98" s="87" t="s">
        <v>440</v>
      </c>
      <c r="E98" s="87" t="s">
        <v>3521</v>
      </c>
      <c r="F98" s="87" t="s">
        <v>60</v>
      </c>
      <c r="G98" s="87"/>
      <c r="H98" s="87"/>
      <c r="I98" s="87" t="s">
        <v>37</v>
      </c>
      <c r="J98" s="89">
        <v>32</v>
      </c>
      <c r="K98" s="87" t="s">
        <v>52</v>
      </c>
      <c r="L98" s="140"/>
      <c r="M98" s="30"/>
      <c r="N98" s="25" t="str">
        <f t="shared" si="1"/>
        <v xml:space="preserve"> 품목매출등급^TB_ORD_ITEM_SALES_GRADE^ 수정자ID^MODR_ID^^VARCHAR2^32^Y^</v>
      </c>
      <c r="O98" s="21" t="str">
        <f>IF(ISNA(VLOOKUP(N98,DB데이터!$N:$N,1,FALSE)), "에러", "")</f>
        <v>에러</v>
      </c>
      <c r="P98" s="21" t="str">
        <f>IF(O98="에러",$N98&amp;CHAR(10)&amp;VLOOKUP(CONCATENATE(D98,".",F98),DB데이터!$M:$N,2,FALSE),"")</f>
        <v xml:space="preserve"> 품목매출등급^TB_ORD_ITEM_SALES_GRADE^ 수정자ID^MODR_ID^^VARCHAR2^32^Y^
품목매출등급^TB_ORD_ITEM_SALES_GRADE^수정자ID^MODR_ID^^VARCHAR2^32^Y^</v>
      </c>
    </row>
    <row r="99" spans="1:16" x14ac:dyDescent="0.25">
      <c r="A99" s="138">
        <v>92</v>
      </c>
      <c r="B99" s="87" t="s">
        <v>678</v>
      </c>
      <c r="C99" s="87" t="s">
        <v>4023</v>
      </c>
      <c r="D99" s="87" t="s">
        <v>265</v>
      </c>
      <c r="E99" s="87" t="s">
        <v>4007</v>
      </c>
      <c r="F99" s="87" t="s">
        <v>1775</v>
      </c>
      <c r="G99" s="87"/>
      <c r="H99" s="87"/>
      <c r="I99" s="87" t="s">
        <v>37</v>
      </c>
      <c r="J99" s="89">
        <v>20</v>
      </c>
      <c r="K99" s="87" t="s">
        <v>52</v>
      </c>
      <c r="L99" s="139"/>
      <c r="M99" s="30"/>
      <c r="N99" s="25" t="str">
        <f t="shared" si="1"/>
        <v xml:space="preserve"> 주문^TB_ORD_ORD^ 주문번호^ORD_NO^^VARCHAR2^20^Y^</v>
      </c>
      <c r="O99" s="21" t="str">
        <f>IF(ISNA(VLOOKUP(N99,DB데이터!$N:$N,1,FALSE)), "에러", "")</f>
        <v>에러</v>
      </c>
      <c r="P99" s="21" t="str">
        <f>IF(O99="에러",$N99&amp;CHAR(10)&amp;VLOOKUP(CONCATENATE(D99,".",F99),DB데이터!$M:$N,2,FALSE),"")</f>
        <v xml:space="preserve"> 주문^TB_ORD_ORD^ 주문번호^ORD_NO^^VARCHAR2^20^Y^
주문^TB_ORD_ORD^주문번호^ORD_NO^Y^VARCHAR2^20^Y^</v>
      </c>
    </row>
    <row r="100" spans="1:16" x14ac:dyDescent="0.25">
      <c r="A100" s="138">
        <v>93</v>
      </c>
      <c r="B100" s="87" t="s">
        <v>678</v>
      </c>
      <c r="C100" s="87" t="s">
        <v>4023</v>
      </c>
      <c r="D100" s="87" t="s">
        <v>265</v>
      </c>
      <c r="E100" s="87" t="s">
        <v>4017</v>
      </c>
      <c r="F100" s="87" t="s">
        <v>2700</v>
      </c>
      <c r="G100" s="87"/>
      <c r="H100" s="87"/>
      <c r="I100" s="87" t="s">
        <v>37</v>
      </c>
      <c r="J100" s="89">
        <v>8</v>
      </c>
      <c r="K100" s="87" t="s">
        <v>52</v>
      </c>
      <c r="L100" s="139"/>
      <c r="M100" s="30"/>
      <c r="N100" s="25" t="str">
        <f t="shared" si="1"/>
        <v xml:space="preserve"> 주문^TB_ORD_ORD^ 주문일자^ORD_DT^^VARCHAR2^8^Y^</v>
      </c>
      <c r="O100" s="21" t="str">
        <f>IF(ISNA(VLOOKUP(N100,DB데이터!$N:$N,1,FALSE)), "에러", "")</f>
        <v>에러</v>
      </c>
      <c r="P100" s="21" t="str">
        <f>IF(O100="에러",$N100&amp;CHAR(10)&amp;VLOOKUP(CONCATENATE(D100,".",F100),DB데이터!$M:$N,2,FALSE),"")</f>
        <v xml:space="preserve"> 주문^TB_ORD_ORD^ 주문일자^ORD_DT^^VARCHAR2^8^Y^
주문^TB_ORD_ORD^주문일자^ORD_DT^^VARCHAR2^8^Y^</v>
      </c>
    </row>
    <row r="101" spans="1:16" ht="191.4" x14ac:dyDescent="0.25">
      <c r="A101" s="138">
        <v>94</v>
      </c>
      <c r="B101" s="87" t="s">
        <v>678</v>
      </c>
      <c r="C101" s="87" t="s">
        <v>4023</v>
      </c>
      <c r="D101" s="87" t="s">
        <v>265</v>
      </c>
      <c r="E101" s="141" t="s">
        <v>5725</v>
      </c>
      <c r="F101" s="87" t="s">
        <v>2702</v>
      </c>
      <c r="G101" s="87"/>
      <c r="H101" s="87"/>
      <c r="I101" s="87" t="s">
        <v>37</v>
      </c>
      <c r="J101" s="89">
        <v>20</v>
      </c>
      <c r="K101" s="87" t="s">
        <v>5347</v>
      </c>
      <c r="L101" s="139"/>
      <c r="M101" s="30"/>
      <c r="N101" s="25" t="str">
        <f t="shared" si="1"/>
        <v xml:space="preserve"> 주문^TB_ORD_ORD^ 주문유형코드_x000D_
ALLOCATION	일괄주문_x000D_
BTL	직영BTL판촉주문_x000D_
BUSINESS	영업전략주문_x000D_
COMPANY	영업담당주문_x000D_
PROP	소품주문_x000D_
SAMPLE	무상판촉_x000D_
SHOP	매장주문_x000D_
SPECIAL	특판주문^ORD_TP_CD^^VARCHAR2^20^N^</v>
      </c>
      <c r="O101" s="21" t="str">
        <f>IF(ISNA(VLOOKUP(N101,DB데이터!$N:$N,1,FALSE)), "에러", "")</f>
        <v>에러</v>
      </c>
      <c r="P101" s="21" t="str">
        <f>IF(O101="에러",$N101&amp;CHAR(10)&amp;VLOOKUP(CONCATENATE(D101,".",F101),DB데이터!$M:$N,2,FALSE),"")</f>
        <v xml:space="preserve"> 주문^TB_ORD_ORD^ 주문유형코드_x000D_
ALLOCATION	일괄주문_x000D_
BTL	직영BTL판촉주문_x000D_
BUSINESS	영업전략주문_x000D_
COMPANY	영업담당주문_x000D_
PROP	소품주문_x000D_
SAMPLE	무상판촉_x000D_
SHOP	매장주문_x000D_
SPECIAL	특판주문^ORD_TP_CD^^VARCHAR2^20^N^
주문^TB_ORD_ORD^주문유형코드^ORD_TP_CD^^VARCHAR2^20^^</v>
      </c>
    </row>
    <row r="102" spans="1:16" ht="139.19999999999999" x14ac:dyDescent="0.25">
      <c r="A102" s="138">
        <v>95</v>
      </c>
      <c r="B102" s="87" t="s">
        <v>678</v>
      </c>
      <c r="C102" s="87" t="s">
        <v>4023</v>
      </c>
      <c r="D102" s="87" t="s">
        <v>265</v>
      </c>
      <c r="E102" s="141" t="s">
        <v>5423</v>
      </c>
      <c r="F102" s="87" t="s">
        <v>2704</v>
      </c>
      <c r="G102" s="87"/>
      <c r="H102" s="87"/>
      <c r="I102" s="87" t="s">
        <v>37</v>
      </c>
      <c r="J102" s="89">
        <v>20</v>
      </c>
      <c r="K102" s="87" t="s">
        <v>5347</v>
      </c>
      <c r="L102" s="139"/>
      <c r="M102" s="30"/>
      <c r="N102" s="25" t="str">
        <f t="shared" si="1"/>
        <v xml:space="preserve"> 주문^TB_ORD_ORD^ 주문상세유형코드_x000D_
010	영업팀판촉용_x000D_
015	디피비관련출고_x000D_
020	BTL판촉용_x000D_
030	오픈지원_x000D_
040	직영BTL지원_x000D_
050	무상지원_x000D_
060	마케팅지원^ORD_DTL_TP_CD^^VARCHAR2^20^N^</v>
      </c>
      <c r="O102" s="21" t="str">
        <f>IF(ISNA(VLOOKUP(N102,DB데이터!$N:$N,1,FALSE)), "에러", "")</f>
        <v>에러</v>
      </c>
      <c r="P102" s="21" t="str">
        <f>IF(O102="에러",$N102&amp;CHAR(10)&amp;VLOOKUP(CONCATENATE(D102,".",F102),DB데이터!$M:$N,2,FALSE),"")</f>
        <v xml:space="preserve"> 주문^TB_ORD_ORD^ 주문상세유형코드_x000D_
010	영업팀판촉용_x000D_
015	디피비관련출고_x000D_
020	BTL판촉용_x000D_
030	오픈지원_x000D_
040	직영BTL지원_x000D_
050	무상지원_x000D_
060	마케팅지원^ORD_DTL_TP_CD^^VARCHAR2^20^N^
주문^TB_ORD_ORD^주문상세유형코드^ORD_DTL_TP_CD^^VARCHAR2^20^^</v>
      </c>
    </row>
    <row r="103" spans="1:16" ht="174" x14ac:dyDescent="0.25">
      <c r="A103" s="138">
        <v>96</v>
      </c>
      <c r="B103" s="87" t="s">
        <v>678</v>
      </c>
      <c r="C103" s="87" t="s">
        <v>4023</v>
      </c>
      <c r="D103" s="87" t="s">
        <v>265</v>
      </c>
      <c r="E103" s="141" t="s">
        <v>5424</v>
      </c>
      <c r="F103" s="87" t="s">
        <v>2706</v>
      </c>
      <c r="G103" s="87"/>
      <c r="H103" s="87"/>
      <c r="I103" s="87" t="s">
        <v>37</v>
      </c>
      <c r="J103" s="89">
        <v>20</v>
      </c>
      <c r="K103" s="87" t="s">
        <v>5347</v>
      </c>
      <c r="L103" s="139"/>
      <c r="M103" s="30"/>
      <c r="N103" s="25" t="str">
        <f t="shared" si="1"/>
        <v xml:space="preserve"> 주문^TB_ORD_ORD^ 주문상태코드 (30이후로는 미사용, 60, 70은 상품단위로 처리)_x000D_
10	등록_x000D_
20	요청_x000D_
30	확정_x000D_
40	입금확정_x000D_
50	물류전송_x000D_
60	출고_x000D_
70	매입확정^ORD_STAT_CD^^VARCHAR2^20^N^</v>
      </c>
      <c r="O103" s="21" t="str">
        <f>IF(ISNA(VLOOKUP(N103,DB데이터!$N:$N,1,FALSE)), "에러", "")</f>
        <v>에러</v>
      </c>
      <c r="P103" s="21" t="str">
        <f>IF(O103="에러",$N103&amp;CHAR(10)&amp;VLOOKUP(CONCATENATE(D103,".",F103),DB데이터!$M:$N,2,FALSE),"")</f>
        <v xml:space="preserve"> 주문^TB_ORD_ORD^ 주문상태코드 (30이후로는 미사용, 60, 70은 상품단위로 처리)_x000D_
10	등록_x000D_
20	요청_x000D_
30	확정_x000D_
40	입금확정_x000D_
50	물류전송_x000D_
60	출고_x000D_
70	매입확정^ORD_STAT_CD^^VARCHAR2^20^N^
주문^TB_ORD_ORD^주문상태코드^ORD_STAT_CD^^VARCHAR2^20^^</v>
      </c>
    </row>
    <row r="104" spans="1:16" x14ac:dyDescent="0.25">
      <c r="A104" s="138">
        <v>97</v>
      </c>
      <c r="B104" s="87" t="s">
        <v>678</v>
      </c>
      <c r="C104" s="87" t="s">
        <v>4023</v>
      </c>
      <c r="D104" s="87" t="s">
        <v>265</v>
      </c>
      <c r="E104" s="87" t="s">
        <v>4037</v>
      </c>
      <c r="F104" s="87" t="s">
        <v>2708</v>
      </c>
      <c r="G104" s="87"/>
      <c r="H104" s="87"/>
      <c r="I104" s="87" t="s">
        <v>37</v>
      </c>
      <c r="J104" s="89">
        <v>8</v>
      </c>
      <c r="K104" s="87" t="s">
        <v>5347</v>
      </c>
      <c r="L104" s="139"/>
      <c r="M104" s="30"/>
      <c r="N104" s="25" t="str">
        <f t="shared" si="1"/>
        <v xml:space="preserve"> 주문^TB_ORD_ORD^ 주문요청일자^ORD_REG_DT^^VARCHAR2^8^N^</v>
      </c>
      <c r="O104" s="21" t="str">
        <f>IF(ISNA(VLOOKUP(N104,DB데이터!$N:$N,1,FALSE)), "에러", "")</f>
        <v>에러</v>
      </c>
      <c r="P104" s="21" t="str">
        <f>IF(O104="에러",$N104&amp;CHAR(10)&amp;VLOOKUP(CONCATENATE(D104,".",F104),DB데이터!$M:$N,2,FALSE),"")</f>
        <v xml:space="preserve"> 주문^TB_ORD_ORD^ 주문요청일자^ORD_REG_DT^^VARCHAR2^8^N^
주문^TB_ORD_ORD^주문요청일자^ORD_REG_DT^^VARCHAR2^8^^</v>
      </c>
    </row>
    <row r="105" spans="1:16" x14ac:dyDescent="0.25">
      <c r="A105" s="138">
        <v>98</v>
      </c>
      <c r="B105" s="87" t="s">
        <v>678</v>
      </c>
      <c r="C105" s="87" t="s">
        <v>4023</v>
      </c>
      <c r="D105" s="87" t="s">
        <v>265</v>
      </c>
      <c r="E105" s="87" t="s">
        <v>4036</v>
      </c>
      <c r="F105" s="87" t="s">
        <v>2710</v>
      </c>
      <c r="G105" s="87"/>
      <c r="H105" s="87"/>
      <c r="I105" s="87" t="s">
        <v>37</v>
      </c>
      <c r="J105" s="89">
        <v>32</v>
      </c>
      <c r="K105" s="87" t="s">
        <v>5347</v>
      </c>
      <c r="L105" s="139"/>
      <c r="M105" s="30"/>
      <c r="N105" s="25" t="str">
        <f t="shared" si="1"/>
        <v xml:space="preserve"> 주문^TB_ORD_ORD^ 주문요청ID^ORD_REG_ID^^VARCHAR2^32^N^</v>
      </c>
      <c r="O105" s="21" t="str">
        <f>IF(ISNA(VLOOKUP(N105,DB데이터!$N:$N,1,FALSE)), "에러", "")</f>
        <v>에러</v>
      </c>
      <c r="P105" s="21" t="str">
        <f>IF(O105="에러",$N105&amp;CHAR(10)&amp;VLOOKUP(CONCATENATE(D105,".",F105),DB데이터!$M:$N,2,FALSE),"")</f>
        <v xml:space="preserve"> 주문^TB_ORD_ORD^ 주문요청ID^ORD_REG_ID^^VARCHAR2^32^N^
주문^TB_ORD_ORD^주문요청ID^ORD_REG_ID^^VARCHAR2^32^^</v>
      </c>
    </row>
    <row r="106" spans="1:16" x14ac:dyDescent="0.25">
      <c r="A106" s="138">
        <v>99</v>
      </c>
      <c r="B106" s="87" t="s">
        <v>678</v>
      </c>
      <c r="C106" s="87" t="s">
        <v>4023</v>
      </c>
      <c r="D106" s="87" t="s">
        <v>265</v>
      </c>
      <c r="E106" s="87" t="s">
        <v>4040</v>
      </c>
      <c r="F106" s="87" t="s">
        <v>2712</v>
      </c>
      <c r="G106" s="87"/>
      <c r="H106" s="87"/>
      <c r="I106" s="87" t="s">
        <v>37</v>
      </c>
      <c r="J106" s="89">
        <v>8</v>
      </c>
      <c r="K106" s="87" t="s">
        <v>5347</v>
      </c>
      <c r="L106" s="139"/>
      <c r="M106" s="30"/>
      <c r="N106" s="25" t="str">
        <f t="shared" si="1"/>
        <v xml:space="preserve"> 주문^TB_ORD_ORD^ 주문확정일자^ORD_CONF_DT^^VARCHAR2^8^N^</v>
      </c>
      <c r="O106" s="21" t="str">
        <f>IF(ISNA(VLOOKUP(N106,DB데이터!$N:$N,1,FALSE)), "에러", "")</f>
        <v>에러</v>
      </c>
      <c r="P106" s="21" t="str">
        <f>IF(O106="에러",$N106&amp;CHAR(10)&amp;VLOOKUP(CONCATENATE(D106,".",F106),DB데이터!$M:$N,2,FALSE),"")</f>
        <v xml:space="preserve"> 주문^TB_ORD_ORD^ 주문확정일자^ORD_CONF_DT^^VARCHAR2^8^N^
주문^TB_ORD_ORD^주문확정일자^ORD_CONF_DT^^VARCHAR2^8^^</v>
      </c>
    </row>
    <row r="107" spans="1:16" x14ac:dyDescent="0.25">
      <c r="A107" s="138">
        <v>100</v>
      </c>
      <c r="B107" s="87" t="s">
        <v>678</v>
      </c>
      <c r="C107" s="87" t="s">
        <v>4023</v>
      </c>
      <c r="D107" s="87" t="s">
        <v>265</v>
      </c>
      <c r="E107" s="87" t="s">
        <v>4039</v>
      </c>
      <c r="F107" s="87" t="s">
        <v>2714</v>
      </c>
      <c r="G107" s="87"/>
      <c r="H107" s="87"/>
      <c r="I107" s="87" t="s">
        <v>37</v>
      </c>
      <c r="J107" s="89">
        <v>32</v>
      </c>
      <c r="K107" s="87" t="s">
        <v>5347</v>
      </c>
      <c r="L107" s="139"/>
      <c r="M107" s="30"/>
      <c r="N107" s="25" t="str">
        <f t="shared" si="1"/>
        <v xml:space="preserve"> 주문^TB_ORD_ORD^ 주문확정ID^ORD_CONF_ID^^VARCHAR2^32^N^</v>
      </c>
      <c r="O107" s="21" t="str">
        <f>IF(ISNA(VLOOKUP(N107,DB데이터!$N:$N,1,FALSE)), "에러", "")</f>
        <v>에러</v>
      </c>
      <c r="P107" s="21" t="str">
        <f>IF(O107="에러",$N107&amp;CHAR(10)&amp;VLOOKUP(CONCATENATE(D107,".",F107),DB데이터!$M:$N,2,FALSE),"")</f>
        <v xml:space="preserve"> 주문^TB_ORD_ORD^ 주문확정ID^ORD_CONF_ID^^VARCHAR2^32^N^
주문^TB_ORD_ORD^주문확정ID^ORD_CONF_ID^^VARCHAR2^32^^</v>
      </c>
    </row>
    <row r="108" spans="1:16" x14ac:dyDescent="0.25">
      <c r="A108" s="138">
        <v>101</v>
      </c>
      <c r="B108" s="87" t="s">
        <v>678</v>
      </c>
      <c r="C108" s="87" t="s">
        <v>4023</v>
      </c>
      <c r="D108" s="87" t="s">
        <v>265</v>
      </c>
      <c r="E108" s="87" t="s">
        <v>4046</v>
      </c>
      <c r="F108" s="87" t="s">
        <v>2716</v>
      </c>
      <c r="G108" s="87"/>
      <c r="H108" s="87"/>
      <c r="I108" s="87" t="s">
        <v>37</v>
      </c>
      <c r="J108" s="89">
        <v>8</v>
      </c>
      <c r="K108" s="87" t="s">
        <v>5347</v>
      </c>
      <c r="L108" s="139"/>
      <c r="M108" s="30"/>
      <c r="N108" s="25" t="str">
        <f t="shared" si="1"/>
        <v xml:space="preserve"> 주문^TB_ORD_ORD^ 출고확정일자^OUT_CONF_DT^^VARCHAR2^8^N^</v>
      </c>
      <c r="O108" s="21" t="str">
        <f>IF(ISNA(VLOOKUP(N108,DB데이터!$N:$N,1,FALSE)), "에러", "")</f>
        <v>에러</v>
      </c>
      <c r="P108" s="21" t="str">
        <f>IF(O108="에러",$N108&amp;CHAR(10)&amp;VLOOKUP(CONCATENATE(D108,".",F108),DB데이터!$M:$N,2,FALSE),"")</f>
        <v xml:space="preserve"> 주문^TB_ORD_ORD^ 출고확정일자^OUT_CONF_DT^^VARCHAR2^8^N^
주문^TB_ORD_ORD^출고확정일자^OUT_CONF_DT^^VARCHAR2^8^^</v>
      </c>
    </row>
    <row r="109" spans="1:16" x14ac:dyDescent="0.25">
      <c r="A109" s="138">
        <v>102</v>
      </c>
      <c r="B109" s="87" t="s">
        <v>678</v>
      </c>
      <c r="C109" s="87" t="s">
        <v>4023</v>
      </c>
      <c r="D109" s="87" t="s">
        <v>265</v>
      </c>
      <c r="E109" s="87" t="s">
        <v>4045</v>
      </c>
      <c r="F109" s="87" t="s">
        <v>2718</v>
      </c>
      <c r="G109" s="87"/>
      <c r="H109" s="87"/>
      <c r="I109" s="87" t="s">
        <v>37</v>
      </c>
      <c r="J109" s="89">
        <v>32</v>
      </c>
      <c r="K109" s="87" t="s">
        <v>5347</v>
      </c>
      <c r="L109" s="139"/>
      <c r="M109" s="30"/>
      <c r="N109" s="25" t="str">
        <f t="shared" si="1"/>
        <v xml:space="preserve"> 주문^TB_ORD_ORD^ 출고확정ID^OUT_CONF_ID^^VARCHAR2^32^N^</v>
      </c>
      <c r="O109" s="21" t="str">
        <f>IF(ISNA(VLOOKUP(N109,DB데이터!$N:$N,1,FALSE)), "에러", "")</f>
        <v>에러</v>
      </c>
      <c r="P109" s="21" t="str">
        <f>IF(O109="에러",$N109&amp;CHAR(10)&amp;VLOOKUP(CONCATENATE(D109,".",F109),DB데이터!$M:$N,2,FALSE),"")</f>
        <v xml:space="preserve"> 주문^TB_ORD_ORD^ 출고확정ID^OUT_CONF_ID^^VARCHAR2^32^N^
주문^TB_ORD_ORD^출고확정ID^OUT_CONF_ID^^VARCHAR2^32^^</v>
      </c>
    </row>
    <row r="110" spans="1:16" x14ac:dyDescent="0.25">
      <c r="A110" s="138">
        <v>103</v>
      </c>
      <c r="B110" s="87" t="s">
        <v>678</v>
      </c>
      <c r="C110" s="87" t="s">
        <v>4023</v>
      </c>
      <c r="D110" s="87" t="s">
        <v>265</v>
      </c>
      <c r="E110" s="87" t="s">
        <v>3709</v>
      </c>
      <c r="F110" s="87" t="s">
        <v>64</v>
      </c>
      <c r="G110" s="87"/>
      <c r="H110" s="87"/>
      <c r="I110" s="87" t="s">
        <v>37</v>
      </c>
      <c r="J110" s="89">
        <v>10</v>
      </c>
      <c r="K110" s="87" t="s">
        <v>52</v>
      </c>
      <c r="L110" s="139"/>
      <c r="M110" s="30"/>
      <c r="N110" s="25" t="str">
        <f t="shared" si="1"/>
        <v xml:space="preserve"> 주문^TB_ORD_ORD^ 매장코드^SHOP_CD^^VARCHAR2^10^Y^</v>
      </c>
      <c r="O110" s="21" t="str">
        <f>IF(ISNA(VLOOKUP(N110,DB데이터!$N:$N,1,FALSE)), "에러", "")</f>
        <v>에러</v>
      </c>
      <c r="P110" s="21" t="str">
        <f>IF(O110="에러",$N110&amp;CHAR(10)&amp;VLOOKUP(CONCATENATE(D110,".",F110),DB데이터!$M:$N,2,FALSE),"")</f>
        <v xml:space="preserve"> 주문^TB_ORD_ORD^ 매장코드^SHOP_CD^^VARCHAR2^10^Y^
주문^TB_ORD_ORD^매장코드^SHOP_CD^^VARCHAR2^10^Y^</v>
      </c>
    </row>
    <row r="111" spans="1:16" x14ac:dyDescent="0.25">
      <c r="A111" s="138">
        <v>104</v>
      </c>
      <c r="B111" s="87" t="s">
        <v>678</v>
      </c>
      <c r="C111" s="87" t="s">
        <v>4023</v>
      </c>
      <c r="D111" s="87" t="s">
        <v>265</v>
      </c>
      <c r="E111" s="87" t="s">
        <v>3862</v>
      </c>
      <c r="F111" s="87" t="s">
        <v>1353</v>
      </c>
      <c r="G111" s="87"/>
      <c r="H111" s="87"/>
      <c r="I111" s="87" t="s">
        <v>37</v>
      </c>
      <c r="J111" s="89">
        <v>10</v>
      </c>
      <c r="K111" s="87" t="s">
        <v>5347</v>
      </c>
      <c r="L111" s="140"/>
      <c r="M111" s="30"/>
      <c r="N111" s="25" t="str">
        <f t="shared" si="1"/>
        <v xml:space="preserve"> 주문^TB_ORD_ORD^ 배송그룹코드^DELV_GRP_CD^^VARCHAR2^10^N^</v>
      </c>
      <c r="O111" s="21" t="str">
        <f>IF(ISNA(VLOOKUP(N111,DB데이터!$N:$N,1,FALSE)), "에러", "")</f>
        <v>에러</v>
      </c>
      <c r="P111" s="21" t="str">
        <f>IF(O111="에러",$N111&amp;CHAR(10)&amp;VLOOKUP(CONCATENATE(D111,".",F111),DB데이터!$M:$N,2,FALSE),"")</f>
        <v xml:space="preserve"> 주문^TB_ORD_ORD^ 배송그룹코드^DELV_GRP_CD^^VARCHAR2^10^N^
주문^TB_ORD_ORD^배송그룹코드^DELV_GRP_CD^^VARCHAR2^10^^</v>
      </c>
    </row>
    <row r="112" spans="1:16" x14ac:dyDescent="0.25">
      <c r="A112" s="138">
        <v>105</v>
      </c>
      <c r="B112" s="87" t="s">
        <v>678</v>
      </c>
      <c r="C112" s="87" t="s">
        <v>4023</v>
      </c>
      <c r="D112" s="87" t="s">
        <v>265</v>
      </c>
      <c r="E112" s="87" t="s">
        <v>3997</v>
      </c>
      <c r="F112" s="87" t="s">
        <v>2720</v>
      </c>
      <c r="G112" s="87"/>
      <c r="H112" s="87"/>
      <c r="I112" s="87" t="s">
        <v>37</v>
      </c>
      <c r="J112" s="89">
        <v>20</v>
      </c>
      <c r="K112" s="87" t="s">
        <v>5347</v>
      </c>
      <c r="L112" s="140"/>
      <c r="M112" s="30"/>
      <c r="N112" s="25" t="str">
        <f t="shared" si="1"/>
        <v xml:space="preserve"> 주문^TB_ORD_ORD^ 배송유형코드^DELV_TP_CD^^VARCHAR2^20^N^</v>
      </c>
      <c r="O112" s="21" t="str">
        <f>IF(ISNA(VLOOKUP(N112,DB데이터!$N:$N,1,FALSE)), "에러", "")</f>
        <v>에러</v>
      </c>
      <c r="P112" s="21" t="str">
        <f>IF(O112="에러",$N112&amp;CHAR(10)&amp;VLOOKUP(CONCATENATE(D112,".",F112),DB데이터!$M:$N,2,FALSE),"")</f>
        <v xml:space="preserve"> 주문^TB_ORD_ORD^ 배송유형코드^DELV_TP_CD^^VARCHAR2^20^N^
주문^TB_ORD_ORD^배송유형코드^DELV_TP_CD^^VARCHAR2^20^^</v>
      </c>
    </row>
    <row r="113" spans="1:16" x14ac:dyDescent="0.25">
      <c r="A113" s="138">
        <v>106</v>
      </c>
      <c r="B113" s="87" t="s">
        <v>678</v>
      </c>
      <c r="C113" s="87" t="s">
        <v>4023</v>
      </c>
      <c r="D113" s="87" t="s">
        <v>265</v>
      </c>
      <c r="E113" s="87" t="s">
        <v>4006</v>
      </c>
      <c r="F113" s="87" t="s">
        <v>2722</v>
      </c>
      <c r="G113" s="87"/>
      <c r="H113" s="87"/>
      <c r="I113" s="87" t="s">
        <v>37</v>
      </c>
      <c r="J113" s="89">
        <v>8</v>
      </c>
      <c r="K113" s="87" t="s">
        <v>52</v>
      </c>
      <c r="L113" s="140"/>
      <c r="M113" s="30"/>
      <c r="N113" s="25" t="str">
        <f t="shared" si="1"/>
        <v xml:space="preserve"> 주문^TB_ORD_ORD^ 배송일자^DELV_DT^^VARCHAR2^8^Y^</v>
      </c>
      <c r="O113" s="21" t="str">
        <f>IF(ISNA(VLOOKUP(N113,DB데이터!$N:$N,1,FALSE)), "에러", "")</f>
        <v>에러</v>
      </c>
      <c r="P113" s="21" t="str">
        <f>IF(O113="에러",$N113&amp;CHAR(10)&amp;VLOOKUP(CONCATENATE(D113,".",F113),DB데이터!$M:$N,2,FALSE),"")</f>
        <v xml:space="preserve"> 주문^TB_ORD_ORD^ 배송일자^DELV_DT^^VARCHAR2^8^Y^
주문^TB_ORD_ORD^배송일자^DELV_DT^^VARCHAR2^8^Y^</v>
      </c>
    </row>
    <row r="114" spans="1:16" x14ac:dyDescent="0.25">
      <c r="A114" s="138">
        <v>107</v>
      </c>
      <c r="B114" s="87" t="s">
        <v>678</v>
      </c>
      <c r="C114" s="87" t="s">
        <v>4023</v>
      </c>
      <c r="D114" s="87" t="s">
        <v>265</v>
      </c>
      <c r="E114" s="87" t="s">
        <v>4030</v>
      </c>
      <c r="F114" s="87" t="s">
        <v>2724</v>
      </c>
      <c r="G114" s="87"/>
      <c r="H114" s="87"/>
      <c r="I114" s="87" t="s">
        <v>37</v>
      </c>
      <c r="J114" s="89">
        <v>6</v>
      </c>
      <c r="K114" s="87" t="s">
        <v>5347</v>
      </c>
      <c r="L114" s="140"/>
      <c r="M114" s="30"/>
      <c r="N114" s="25" t="str">
        <f t="shared" si="1"/>
        <v xml:space="preserve"> 주문^TB_ORD_ORD^ 배송지우편번호^DEST_ZIP_NO^^VARCHAR2^6^N^</v>
      </c>
      <c r="O114" s="21" t="str">
        <f>IF(ISNA(VLOOKUP(N114,DB데이터!$N:$N,1,FALSE)), "에러", "")</f>
        <v>에러</v>
      </c>
      <c r="P114" s="21" t="str">
        <f>IF(O114="에러",$N114&amp;CHAR(10)&amp;VLOOKUP(CONCATENATE(D114,".",F114),DB데이터!$M:$N,2,FALSE),"")</f>
        <v xml:space="preserve"> 주문^TB_ORD_ORD^ 배송지우편번호^DEST_ZIP_NO^^VARCHAR2^6^N^
주문^TB_ORD_ORD^배송지우편번호^DEST_ZIP_NO^^VARCHAR2^6^^</v>
      </c>
    </row>
    <row r="115" spans="1:16" x14ac:dyDescent="0.25">
      <c r="A115" s="138">
        <v>108</v>
      </c>
      <c r="B115" s="87" t="s">
        <v>678</v>
      </c>
      <c r="C115" s="87" t="s">
        <v>4023</v>
      </c>
      <c r="D115" s="87" t="s">
        <v>265</v>
      </c>
      <c r="E115" s="87" t="s">
        <v>4032</v>
      </c>
      <c r="F115" s="87" t="s">
        <v>2726</v>
      </c>
      <c r="G115" s="87"/>
      <c r="H115" s="87"/>
      <c r="I115" s="87" t="s">
        <v>37</v>
      </c>
      <c r="J115" s="89">
        <v>300</v>
      </c>
      <c r="K115" s="87" t="s">
        <v>5347</v>
      </c>
      <c r="L115" s="139"/>
      <c r="M115" s="30"/>
      <c r="N115" s="25" t="str">
        <f t="shared" si="1"/>
        <v xml:space="preserve"> 주문^TB_ORD_ORD^ 배송지주소^DEST_ADDR^^VARCHAR2^300^N^</v>
      </c>
      <c r="O115" s="21" t="str">
        <f>IF(ISNA(VLOOKUP(N115,DB데이터!$N:$N,1,FALSE)), "에러", "")</f>
        <v>에러</v>
      </c>
      <c r="P115" s="21" t="str">
        <f>IF(O115="에러",$N115&amp;CHAR(10)&amp;VLOOKUP(CONCATENATE(D115,".",F115),DB데이터!$M:$N,2,FALSE),"")</f>
        <v xml:space="preserve"> 주문^TB_ORD_ORD^ 배송지주소^DEST_ADDR^^VARCHAR2^300^N^
주문^TB_ORD_ORD^배송지주소^DEST_ADDR^^VARCHAR2^300^^</v>
      </c>
    </row>
    <row r="116" spans="1:16" x14ac:dyDescent="0.25">
      <c r="A116" s="138">
        <v>109</v>
      </c>
      <c r="B116" s="87" t="s">
        <v>678</v>
      </c>
      <c r="C116" s="87" t="s">
        <v>4023</v>
      </c>
      <c r="D116" s="87" t="s">
        <v>265</v>
      </c>
      <c r="E116" s="87" t="s">
        <v>4029</v>
      </c>
      <c r="F116" s="87" t="s">
        <v>2728</v>
      </c>
      <c r="G116" s="87"/>
      <c r="H116" s="87"/>
      <c r="I116" s="87" t="s">
        <v>37</v>
      </c>
      <c r="J116" s="89">
        <v>300</v>
      </c>
      <c r="K116" s="87" t="s">
        <v>5347</v>
      </c>
      <c r="L116" s="139"/>
      <c r="M116" s="30"/>
      <c r="N116" s="25" t="str">
        <f t="shared" si="1"/>
        <v xml:space="preserve"> 주문^TB_ORD_ORD^ 배송지상세주소^DEST_DTL_ADDR^^VARCHAR2^300^N^</v>
      </c>
      <c r="O116" s="21" t="str">
        <f>IF(ISNA(VLOOKUP(N116,DB데이터!$N:$N,1,FALSE)), "에러", "")</f>
        <v>에러</v>
      </c>
      <c r="P116" s="21" t="str">
        <f>IF(O116="에러",$N116&amp;CHAR(10)&amp;VLOOKUP(CONCATENATE(D116,".",F116),DB데이터!$M:$N,2,FALSE),"")</f>
        <v xml:space="preserve"> 주문^TB_ORD_ORD^ 배송지상세주소^DEST_DTL_ADDR^^VARCHAR2^300^N^
주문^TB_ORD_ORD^배송지상세주소^DEST_DTL_ADDR^^VARCHAR2^300^^</v>
      </c>
    </row>
    <row r="117" spans="1:16" x14ac:dyDescent="0.25">
      <c r="A117" s="138">
        <v>110</v>
      </c>
      <c r="B117" s="87" t="s">
        <v>678</v>
      </c>
      <c r="C117" s="87" t="s">
        <v>4023</v>
      </c>
      <c r="D117" s="87" t="s">
        <v>265</v>
      </c>
      <c r="E117" s="87" t="s">
        <v>4031</v>
      </c>
      <c r="F117" s="87" t="s">
        <v>2730</v>
      </c>
      <c r="G117" s="87"/>
      <c r="H117" s="87"/>
      <c r="I117" s="87" t="s">
        <v>37</v>
      </c>
      <c r="J117" s="89">
        <v>20</v>
      </c>
      <c r="K117" s="87" t="s">
        <v>5347</v>
      </c>
      <c r="L117" s="139"/>
      <c r="M117" s="30"/>
      <c r="N117" s="25" t="str">
        <f t="shared" si="1"/>
        <v xml:space="preserve"> 주문^TB_ORD_ORD^ 배송지전화번호^DEST_TEL_NO^^VARCHAR2^20^N^</v>
      </c>
      <c r="O117" s="21" t="str">
        <f>IF(ISNA(VLOOKUP(N117,DB데이터!$N:$N,1,FALSE)), "에러", "")</f>
        <v>에러</v>
      </c>
      <c r="P117" s="21" t="str">
        <f>IF(O117="에러",$N117&amp;CHAR(10)&amp;VLOOKUP(CONCATENATE(D117,".",F117),DB데이터!$M:$N,2,FALSE),"")</f>
        <v xml:space="preserve"> 주문^TB_ORD_ORD^ 배송지전화번호^DEST_TEL_NO^^VARCHAR2^20^N^
주문^TB_ORD_ORD^배송지전화번호^DEST_TEL_NO^^VARCHAR2^20^^</v>
      </c>
    </row>
    <row r="118" spans="1:16" x14ac:dyDescent="0.25">
      <c r="A118" s="138">
        <v>111</v>
      </c>
      <c r="B118" s="87" t="s">
        <v>678</v>
      </c>
      <c r="C118" s="87" t="s">
        <v>4023</v>
      </c>
      <c r="D118" s="87" t="s">
        <v>265</v>
      </c>
      <c r="E118" s="87" t="s">
        <v>4028</v>
      </c>
      <c r="F118" s="87" t="s">
        <v>2732</v>
      </c>
      <c r="G118" s="87"/>
      <c r="H118" s="87"/>
      <c r="I118" s="87" t="s">
        <v>37</v>
      </c>
      <c r="J118" s="89">
        <v>20</v>
      </c>
      <c r="K118" s="87" t="s">
        <v>5347</v>
      </c>
      <c r="L118" s="140"/>
      <c r="M118" s="30"/>
      <c r="N118" s="25" t="str">
        <f t="shared" si="1"/>
        <v xml:space="preserve"> 주문^TB_ORD_ORD^ 배송지기타전화번호^DEST_ETC_TEL_NO^^VARCHAR2^20^N^</v>
      </c>
      <c r="O118" s="21" t="str">
        <f>IF(ISNA(VLOOKUP(N118,DB데이터!$N:$N,1,FALSE)), "에러", "")</f>
        <v>에러</v>
      </c>
      <c r="P118" s="21" t="str">
        <f>IF(O118="에러",$N118&amp;CHAR(10)&amp;VLOOKUP(CONCATENATE(D118,".",F118),DB데이터!$M:$N,2,FALSE),"")</f>
        <v xml:space="preserve"> 주문^TB_ORD_ORD^ 배송지기타전화번호^DEST_ETC_TEL_NO^^VARCHAR2^20^N^
주문^TB_ORD_ORD^배송지기타전화번호^DEST_ETC_TEL_NO^^VARCHAR2^20^^</v>
      </c>
    </row>
    <row r="119" spans="1:16" x14ac:dyDescent="0.25">
      <c r="A119" s="138">
        <v>112</v>
      </c>
      <c r="B119" s="87" t="s">
        <v>678</v>
      </c>
      <c r="C119" s="87" t="s">
        <v>4023</v>
      </c>
      <c r="D119" s="87" t="s">
        <v>265</v>
      </c>
      <c r="E119" s="87" t="s">
        <v>3994</v>
      </c>
      <c r="F119" s="87" t="s">
        <v>2077</v>
      </c>
      <c r="G119" s="87"/>
      <c r="H119" s="87"/>
      <c r="I119" s="87" t="s">
        <v>37</v>
      </c>
      <c r="J119" s="89">
        <v>1</v>
      </c>
      <c r="K119" s="87" t="s">
        <v>52</v>
      </c>
      <c r="L119" s="140" t="s">
        <v>1496</v>
      </c>
      <c r="M119" s="30"/>
      <c r="N119" s="25" t="str">
        <f t="shared" si="1"/>
        <v xml:space="preserve"> 주문^TB_ORD_ORD^ 무상여부^FREE_YN^^VARCHAR2^1^Y^'N' </v>
      </c>
      <c r="O119" s="21" t="str">
        <f>IF(ISNA(VLOOKUP(N119,DB데이터!$N:$N,1,FALSE)), "에러", "")</f>
        <v>에러</v>
      </c>
      <c r="P119" s="21" t="str">
        <f>IF(O119="에러",$N119&amp;CHAR(10)&amp;VLOOKUP(CONCATENATE(D119,".",F119),DB데이터!$M:$N,2,FALSE),"")</f>
        <v xml:space="preserve"> 주문^TB_ORD_ORD^ 무상여부^FREE_YN^^VARCHAR2^1^Y^'N' 
주문^TB_ORD_ORD^무상여부^FREE_YN^^VARCHAR2^1^Y^'N'</v>
      </c>
    </row>
    <row r="120" spans="1:16" x14ac:dyDescent="0.25">
      <c r="A120" s="138">
        <v>113</v>
      </c>
      <c r="B120" s="87" t="s">
        <v>678</v>
      </c>
      <c r="C120" s="87" t="s">
        <v>4023</v>
      </c>
      <c r="D120" s="87" t="s">
        <v>265</v>
      </c>
      <c r="E120" s="87" t="s">
        <v>4034</v>
      </c>
      <c r="F120" s="87" t="s">
        <v>2734</v>
      </c>
      <c r="G120" s="87"/>
      <c r="H120" s="87"/>
      <c r="I120" s="87" t="s">
        <v>37</v>
      </c>
      <c r="J120" s="89">
        <v>8</v>
      </c>
      <c r="K120" s="87" t="s">
        <v>5347</v>
      </c>
      <c r="L120" s="139"/>
      <c r="M120" s="30"/>
      <c r="N120" s="25" t="str">
        <f t="shared" si="1"/>
        <v xml:space="preserve"> 주문^TB_ORD_ORD^ 입고일자^IN_DT^^VARCHAR2^8^N^</v>
      </c>
      <c r="O120" s="21" t="str">
        <f>IF(ISNA(VLOOKUP(N120,DB데이터!$N:$N,1,FALSE)), "에러", "")</f>
        <v>에러</v>
      </c>
      <c r="P120" s="21" t="str">
        <f>IF(O120="에러",$N120&amp;CHAR(10)&amp;VLOOKUP(CONCATENATE(D120,".",F120),DB데이터!$M:$N,2,FALSE),"")</f>
        <v xml:space="preserve"> 주문^TB_ORD_ORD^ 입고일자^IN_DT^^VARCHAR2^8^N^
주문^TB_ORD_ORD^입고일자^IN_DT^^VARCHAR2^8^^</v>
      </c>
    </row>
    <row r="121" spans="1:16" x14ac:dyDescent="0.25">
      <c r="A121" s="138">
        <v>114</v>
      </c>
      <c r="B121" s="87" t="s">
        <v>678</v>
      </c>
      <c r="C121" s="87" t="s">
        <v>4023</v>
      </c>
      <c r="D121" s="87" t="s">
        <v>265</v>
      </c>
      <c r="E121" s="87" t="s">
        <v>3998</v>
      </c>
      <c r="F121" s="87" t="s">
        <v>2736</v>
      </c>
      <c r="G121" s="87"/>
      <c r="H121" s="87"/>
      <c r="I121" s="87" t="s">
        <v>37</v>
      </c>
      <c r="J121" s="89">
        <v>20</v>
      </c>
      <c r="K121" s="87" t="s">
        <v>5347</v>
      </c>
      <c r="L121" s="139"/>
      <c r="M121" s="30"/>
      <c r="N121" s="25" t="str">
        <f t="shared" si="1"/>
        <v xml:space="preserve"> 주문^TB_ORD_ORD^ 부담유형코드^BURDEN_TP_CD^^VARCHAR2^20^N^</v>
      </c>
      <c r="O121" s="21" t="str">
        <f>IF(ISNA(VLOOKUP(N121,DB데이터!$N:$N,1,FALSE)), "에러", "")</f>
        <v>에러</v>
      </c>
      <c r="P121" s="21" t="str">
        <f>IF(O121="에러",$N121&amp;CHAR(10)&amp;VLOOKUP(CONCATENATE(D121,".",F121),DB데이터!$M:$N,2,FALSE),"")</f>
        <v xml:space="preserve"> 주문^TB_ORD_ORD^ 부담유형코드^BURDEN_TP_CD^^VARCHAR2^20^N^
주문^TB_ORD_ORD^부담유형코드^BURDEN_TP_CD^^VARCHAR2^20^^</v>
      </c>
    </row>
    <row r="122" spans="1:16" x14ac:dyDescent="0.25">
      <c r="A122" s="138">
        <v>115</v>
      </c>
      <c r="B122" s="87" t="s">
        <v>678</v>
      </c>
      <c r="C122" s="87" t="s">
        <v>4023</v>
      </c>
      <c r="D122" s="87" t="s">
        <v>265</v>
      </c>
      <c r="E122" s="87" t="s">
        <v>3999</v>
      </c>
      <c r="F122" s="87" t="s">
        <v>1794</v>
      </c>
      <c r="G122" s="87"/>
      <c r="H122" s="87"/>
      <c r="I122" s="87" t="s">
        <v>110</v>
      </c>
      <c r="J122" s="89">
        <v>22</v>
      </c>
      <c r="K122" s="87" t="s">
        <v>52</v>
      </c>
      <c r="L122" s="139">
        <v>0</v>
      </c>
      <c r="M122" s="30"/>
      <c r="N122" s="25" t="str">
        <f t="shared" si="1"/>
        <v xml:space="preserve"> 주문^TB_ORD_ORD^ 부담율^BURDEN_RATE^^NUMBER^22^Y^0</v>
      </c>
      <c r="O122" s="21" t="str">
        <f>IF(ISNA(VLOOKUP(N122,DB데이터!$N:$N,1,FALSE)), "에러", "")</f>
        <v>에러</v>
      </c>
      <c r="P122" s="21" t="str">
        <f>IF(O122="에러",$N122&amp;CHAR(10)&amp;VLOOKUP(CONCATENATE(D122,".",F122),DB데이터!$M:$N,2,FALSE),"")</f>
        <v xml:space="preserve"> 주문^TB_ORD_ORD^ 부담율^BURDEN_RATE^^NUMBER^22^Y^0
주문^TB_ORD_ORD^부담율^BURDEN_RATE^^NUMBER^6,3^Y^0</v>
      </c>
    </row>
    <row r="123" spans="1:16" x14ac:dyDescent="0.25">
      <c r="A123" s="138">
        <v>116</v>
      </c>
      <c r="B123" s="87" t="s">
        <v>678</v>
      </c>
      <c r="C123" s="87" t="s">
        <v>4023</v>
      </c>
      <c r="D123" s="87" t="s">
        <v>265</v>
      </c>
      <c r="E123" s="87" t="s">
        <v>4027</v>
      </c>
      <c r="F123" s="87" t="s">
        <v>1787</v>
      </c>
      <c r="G123" s="87"/>
      <c r="H123" s="87"/>
      <c r="I123" s="87" t="s">
        <v>37</v>
      </c>
      <c r="J123" s="89">
        <v>20</v>
      </c>
      <c r="K123" s="87" t="s">
        <v>5347</v>
      </c>
      <c r="L123" s="140"/>
      <c r="M123" s="30"/>
      <c r="N123" s="25" t="str">
        <f t="shared" si="1"/>
        <v xml:space="preserve"> 주문^TB_ORD_ORD^ 마일리지번호^MILG_NO^^VARCHAR2^20^N^</v>
      </c>
      <c r="O123" s="21" t="str">
        <f>IF(ISNA(VLOOKUP(N123,DB데이터!$N:$N,1,FALSE)), "에러", "")</f>
        <v>에러</v>
      </c>
      <c r="P123" s="21" t="str">
        <f>IF(O123="에러",$N123&amp;CHAR(10)&amp;VLOOKUP(CONCATENATE(D123,".",F123),DB데이터!$M:$N,2,FALSE),"")</f>
        <v xml:space="preserve"> 주문^TB_ORD_ORD^ 마일리지번호^MILG_NO^^VARCHAR2^20^N^
주문^TB_ORD_ORD^마일리지번호^MILG_NO^^VARCHAR2^20^^</v>
      </c>
    </row>
    <row r="124" spans="1:16" x14ac:dyDescent="0.25">
      <c r="A124" s="138">
        <v>117</v>
      </c>
      <c r="B124" s="87" t="s">
        <v>678</v>
      </c>
      <c r="C124" s="87" t="s">
        <v>4023</v>
      </c>
      <c r="D124" s="87" t="s">
        <v>265</v>
      </c>
      <c r="E124" s="87" t="s">
        <v>4000</v>
      </c>
      <c r="F124" s="87" t="s">
        <v>2738</v>
      </c>
      <c r="G124" s="87"/>
      <c r="H124" s="87"/>
      <c r="I124" s="87" t="s">
        <v>37</v>
      </c>
      <c r="J124" s="89">
        <v>1</v>
      </c>
      <c r="K124" s="87" t="s">
        <v>52</v>
      </c>
      <c r="L124" s="140" t="s">
        <v>1496</v>
      </c>
      <c r="M124" s="30"/>
      <c r="N124" s="25" t="str">
        <f t="shared" si="1"/>
        <v xml:space="preserve"> 주문^TB_ORD_ORD^ 일반주문가능여부^NOR_ORD_ABLE_YN^^VARCHAR2^1^Y^'N' </v>
      </c>
      <c r="O124" s="21" t="str">
        <f>IF(ISNA(VLOOKUP(N124,DB데이터!$N:$N,1,FALSE)), "에러", "")</f>
        <v>에러</v>
      </c>
      <c r="P124" s="21" t="str">
        <f>IF(O124="에러",$N124&amp;CHAR(10)&amp;VLOOKUP(CONCATENATE(D124,".",F124),DB데이터!$M:$N,2,FALSE),"")</f>
        <v xml:space="preserve"> 주문^TB_ORD_ORD^ 일반주문가능여부^NOR_ORD_ABLE_YN^^VARCHAR2^1^Y^'N' 
주문^TB_ORD_ORD^일반주문가능여부^NOR_ORD_ABLE_YN^^VARCHAR2^1^Y^'N'</v>
      </c>
    </row>
    <row r="125" spans="1:16" x14ac:dyDescent="0.25">
      <c r="A125" s="138">
        <v>118</v>
      </c>
      <c r="B125" s="87" t="s">
        <v>678</v>
      </c>
      <c r="C125" s="87" t="s">
        <v>4023</v>
      </c>
      <c r="D125" s="87" t="s">
        <v>265</v>
      </c>
      <c r="E125" s="87" t="s">
        <v>3850</v>
      </c>
      <c r="F125" s="87" t="s">
        <v>1338</v>
      </c>
      <c r="G125" s="87"/>
      <c r="H125" s="87"/>
      <c r="I125" s="87" t="s">
        <v>37</v>
      </c>
      <c r="J125" s="89">
        <v>10</v>
      </c>
      <c r="K125" s="87" t="s">
        <v>5347</v>
      </c>
      <c r="L125" s="139"/>
      <c r="M125" s="30"/>
      <c r="N125" s="25" t="str">
        <f t="shared" si="1"/>
        <v xml:space="preserve"> 주문^TB_ORD_ORD^ 거래처코드^VENDOR_CD^^VARCHAR2^10^N^</v>
      </c>
      <c r="O125" s="21" t="str">
        <f>IF(ISNA(VLOOKUP(N125,DB데이터!$N:$N,1,FALSE)), "에러", "")</f>
        <v>에러</v>
      </c>
      <c r="P125" s="21" t="str">
        <f>IF(O125="에러",$N125&amp;CHAR(10)&amp;VLOOKUP(CONCATENATE(D125,".",F125),DB데이터!$M:$N,2,FALSE),"")</f>
        <v xml:space="preserve"> 주문^TB_ORD_ORD^ 거래처코드^VENDOR_CD^^VARCHAR2^10^N^
주문^TB_ORD_ORD^거래처코드^VENDOR_CD^^VARCHAR2^10^^</v>
      </c>
    </row>
    <row r="126" spans="1:16" x14ac:dyDescent="0.25">
      <c r="A126" s="138">
        <v>119</v>
      </c>
      <c r="B126" s="87" t="s">
        <v>678</v>
      </c>
      <c r="C126" s="87" t="s">
        <v>4023</v>
      </c>
      <c r="D126" s="87" t="s">
        <v>265</v>
      </c>
      <c r="E126" s="87" t="s">
        <v>3981</v>
      </c>
      <c r="F126" s="87" t="s">
        <v>1590</v>
      </c>
      <c r="G126" s="87"/>
      <c r="H126" s="87"/>
      <c r="I126" s="87" t="s">
        <v>37</v>
      </c>
      <c r="J126" s="89">
        <v>10</v>
      </c>
      <c r="K126" s="87" t="s">
        <v>5347</v>
      </c>
      <c r="L126" s="139"/>
      <c r="M126" s="30"/>
      <c r="N126" s="25" t="str">
        <f t="shared" si="1"/>
        <v xml:space="preserve"> 주문^TB_ORD_ORD^ 팀코드^TEAM_CD^^VARCHAR2^10^N^</v>
      </c>
      <c r="O126" s="21" t="str">
        <f>IF(ISNA(VLOOKUP(N126,DB데이터!$N:$N,1,FALSE)), "에러", "")</f>
        <v>에러</v>
      </c>
      <c r="P126" s="21" t="str">
        <f>IF(O126="에러",$N126&amp;CHAR(10)&amp;VLOOKUP(CONCATENATE(D126,".",F126),DB데이터!$M:$N,2,FALSE),"")</f>
        <v xml:space="preserve"> 주문^TB_ORD_ORD^ 팀코드^TEAM_CD^^VARCHAR2^10^N^
주문^TB_ORD_ORD^팀코드^TEAM_CD^^VARCHAR2^10^^</v>
      </c>
    </row>
    <row r="127" spans="1:16" x14ac:dyDescent="0.25">
      <c r="A127" s="138">
        <v>120</v>
      </c>
      <c r="B127" s="87" t="s">
        <v>678</v>
      </c>
      <c r="C127" s="87" t="s">
        <v>4023</v>
      </c>
      <c r="D127" s="87" t="s">
        <v>265</v>
      </c>
      <c r="E127" s="87" t="s">
        <v>4038</v>
      </c>
      <c r="F127" s="87" t="s">
        <v>2740</v>
      </c>
      <c r="G127" s="87"/>
      <c r="H127" s="87"/>
      <c r="I127" s="87" t="s">
        <v>110</v>
      </c>
      <c r="J127" s="89">
        <v>22</v>
      </c>
      <c r="K127" s="87" t="s">
        <v>52</v>
      </c>
      <c r="L127" s="140">
        <v>0</v>
      </c>
      <c r="M127" s="30"/>
      <c r="N127" s="25" t="str">
        <f t="shared" si="1"/>
        <v xml:space="preserve"> 주문^TB_ORD_ORD^ 주문총금액^ORD_TOT_AMT^^NUMBER^22^Y^0</v>
      </c>
      <c r="O127" s="21" t="str">
        <f>IF(ISNA(VLOOKUP(N127,DB데이터!$N:$N,1,FALSE)), "에러", "")</f>
        <v>에러</v>
      </c>
      <c r="P127" s="21" t="str">
        <f>IF(O127="에러",$N127&amp;CHAR(10)&amp;VLOOKUP(CONCATENATE(D127,".",F127),DB데이터!$M:$N,2,FALSE),"")</f>
        <v xml:space="preserve"> 주문^TB_ORD_ORD^ 주문총금액^ORD_TOT_AMT^^NUMBER^22^Y^0
주문^TB_ORD_ORD^주문총금액^ORD_TOT_AMT^^NUMBER^20,5^Y^0</v>
      </c>
    </row>
    <row r="128" spans="1:16" ht="69.599999999999994" x14ac:dyDescent="0.25">
      <c r="A128" s="138">
        <v>121</v>
      </c>
      <c r="B128" s="87" t="s">
        <v>678</v>
      </c>
      <c r="C128" s="87" t="s">
        <v>4023</v>
      </c>
      <c r="D128" s="87" t="s">
        <v>265</v>
      </c>
      <c r="E128" s="141" t="s">
        <v>5425</v>
      </c>
      <c r="F128" s="87" t="s">
        <v>2575</v>
      </c>
      <c r="G128" s="87"/>
      <c r="H128" s="87"/>
      <c r="I128" s="87" t="s">
        <v>37</v>
      </c>
      <c r="J128" s="89">
        <v>10</v>
      </c>
      <c r="K128" s="87" t="s">
        <v>5347</v>
      </c>
      <c r="L128" s="139"/>
      <c r="M128" s="30"/>
      <c r="N128" s="25" t="str">
        <f t="shared" si="1"/>
        <v xml:space="preserve"> 주문^TB_ORD_ORD^ 결제유형코드_x000D_
10	현금M_x000D_
20	판촉M_x000D_
30	현금^PAY_TP_CD^^VARCHAR2^10^N^</v>
      </c>
      <c r="O128" s="21" t="str">
        <f>IF(ISNA(VLOOKUP(N128,DB데이터!$N:$N,1,FALSE)), "에러", "")</f>
        <v>에러</v>
      </c>
      <c r="P128" s="21" t="str">
        <f>IF(O128="에러",$N128&amp;CHAR(10)&amp;VLOOKUP(CONCATENATE(D128,".",F128),DB데이터!$M:$N,2,FALSE),"")</f>
        <v xml:space="preserve"> 주문^TB_ORD_ORD^ 결제유형코드_x000D_
10	현금M_x000D_
20	판촉M_x000D_
30	현금^PAY_TP_CD^^VARCHAR2^10^N^
주문^TB_ORD_ORD^결제유형코드^PAY_TP_CD^^VARCHAR2^10^^</v>
      </c>
    </row>
    <row r="129" spans="1:16" x14ac:dyDescent="0.25">
      <c r="A129" s="138">
        <v>122</v>
      </c>
      <c r="B129" s="87" t="s">
        <v>678</v>
      </c>
      <c r="C129" s="87" t="s">
        <v>4023</v>
      </c>
      <c r="D129" s="87" t="s">
        <v>265</v>
      </c>
      <c r="E129" s="87" t="s">
        <v>4024</v>
      </c>
      <c r="F129" s="87" t="s">
        <v>2362</v>
      </c>
      <c r="G129" s="87"/>
      <c r="H129" s="87"/>
      <c r="I129" s="87" t="s">
        <v>110</v>
      </c>
      <c r="J129" s="89">
        <v>22</v>
      </c>
      <c r="K129" s="87" t="s">
        <v>52</v>
      </c>
      <c r="L129" s="139">
        <v>0</v>
      </c>
      <c r="M129" s="30"/>
      <c r="N129" s="25" t="str">
        <f t="shared" si="1"/>
        <v xml:space="preserve"> 주문^TB_ORD_ORD^ 결제금액^PAY_AMT^^NUMBER^22^Y^0</v>
      </c>
      <c r="O129" s="21" t="str">
        <f>IF(ISNA(VLOOKUP(N129,DB데이터!$N:$N,1,FALSE)), "에러", "")</f>
        <v>에러</v>
      </c>
      <c r="P129" s="21" t="str">
        <f>IF(O129="에러",$N129&amp;CHAR(10)&amp;VLOOKUP(CONCATENATE(D129,".",F129),DB데이터!$M:$N,2,FALSE),"")</f>
        <v xml:space="preserve"> 주문^TB_ORD_ORD^ 결제금액^PAY_AMT^^NUMBER^22^Y^0
주문^TB_ORD_ORD^결제금액^PAY_AMT^^NUMBER^20,5^Y^0</v>
      </c>
    </row>
    <row r="130" spans="1:16" x14ac:dyDescent="0.25">
      <c r="A130" s="138">
        <v>123</v>
      </c>
      <c r="B130" s="87" t="s">
        <v>678</v>
      </c>
      <c r="C130" s="87" t="s">
        <v>4023</v>
      </c>
      <c r="D130" s="87" t="s">
        <v>265</v>
      </c>
      <c r="E130" s="87" t="s">
        <v>3911</v>
      </c>
      <c r="F130" s="87" t="s">
        <v>555</v>
      </c>
      <c r="G130" s="87"/>
      <c r="H130" s="87"/>
      <c r="I130" s="87" t="s">
        <v>110</v>
      </c>
      <c r="J130" s="89">
        <v>22</v>
      </c>
      <c r="K130" s="87" t="s">
        <v>52</v>
      </c>
      <c r="L130" s="140">
        <v>0</v>
      </c>
      <c r="M130" s="30"/>
      <c r="N130" s="25" t="str">
        <f t="shared" si="1"/>
        <v xml:space="preserve"> 주문^TB_ORD_ORD^ 입금금액^DEPOSIT_AMT^^NUMBER^22^Y^0</v>
      </c>
      <c r="O130" s="21" t="str">
        <f>IF(ISNA(VLOOKUP(N130,DB데이터!$N:$N,1,FALSE)), "에러", "")</f>
        <v>에러</v>
      </c>
      <c r="P130" s="21" t="str">
        <f>IF(O130="에러",$N130&amp;CHAR(10)&amp;VLOOKUP(CONCATENATE(D130,".",F130),DB데이터!$M:$N,2,FALSE),"")</f>
        <v xml:space="preserve"> 주문^TB_ORD_ORD^ 입금금액^DEPOSIT_AMT^^NUMBER^22^Y^0
주문^TB_ORD_ORD^입금금액^DEPOSIT_AMT^^NUMBER^20,5^Y^0</v>
      </c>
    </row>
    <row r="131" spans="1:16" x14ac:dyDescent="0.25">
      <c r="A131" s="138">
        <v>124</v>
      </c>
      <c r="B131" s="87" t="s">
        <v>678</v>
      </c>
      <c r="C131" s="87" t="s">
        <v>4023</v>
      </c>
      <c r="D131" s="87" t="s">
        <v>265</v>
      </c>
      <c r="E131" s="87" t="s">
        <v>3913</v>
      </c>
      <c r="F131" s="87" t="s">
        <v>1499</v>
      </c>
      <c r="G131" s="87"/>
      <c r="H131" s="87"/>
      <c r="I131" s="87" t="s">
        <v>37</v>
      </c>
      <c r="J131" s="89">
        <v>8</v>
      </c>
      <c r="K131" s="87" t="s">
        <v>5347</v>
      </c>
      <c r="L131" s="139"/>
      <c r="M131" s="30"/>
      <c r="N131" s="25" t="str">
        <f t="shared" si="1"/>
        <v xml:space="preserve"> 주문^TB_ORD_ORD^ 입금일자^DEPOSIT_DT^^VARCHAR2^8^N^</v>
      </c>
      <c r="O131" s="21" t="str">
        <f>IF(ISNA(VLOOKUP(N131,DB데이터!$N:$N,1,FALSE)), "에러", "")</f>
        <v>에러</v>
      </c>
      <c r="P131" s="21" t="str">
        <f>IF(O131="에러",$N131&amp;CHAR(10)&amp;VLOOKUP(CONCATENATE(D131,".",F131),DB데이터!$M:$N,2,FALSE),"")</f>
        <v xml:space="preserve"> 주문^TB_ORD_ORD^ 입금일자^DEPOSIT_DT^^VARCHAR2^8^N^
주문^TB_ORD_ORD^입금일자^DEPOSIT_DT^^VARCHAR2^8^^</v>
      </c>
    </row>
    <row r="132" spans="1:16" x14ac:dyDescent="0.25">
      <c r="A132" s="138">
        <v>125</v>
      </c>
      <c r="B132" s="87" t="s">
        <v>678</v>
      </c>
      <c r="C132" s="87" t="s">
        <v>4023</v>
      </c>
      <c r="D132" s="87" t="s">
        <v>265</v>
      </c>
      <c r="E132" s="87" t="s">
        <v>4033</v>
      </c>
      <c r="F132" s="87" t="s">
        <v>2577</v>
      </c>
      <c r="G132" s="87"/>
      <c r="H132" s="87"/>
      <c r="I132" s="87" t="s">
        <v>37</v>
      </c>
      <c r="J132" s="89">
        <v>1</v>
      </c>
      <c r="K132" s="87" t="s">
        <v>52</v>
      </c>
      <c r="L132" s="139" t="s">
        <v>1496</v>
      </c>
      <c r="M132" s="30"/>
      <c r="N132" s="25" t="str">
        <f t="shared" si="1"/>
        <v xml:space="preserve"> 주문^TB_ORD_ORD^ 수기입금확인여부^HAND_DEPOSIT_CHK_YN^^VARCHAR2^1^Y^'N' </v>
      </c>
      <c r="O132" s="21" t="str">
        <f>IF(ISNA(VLOOKUP(N132,DB데이터!$N:$N,1,FALSE)), "에러", "")</f>
        <v>에러</v>
      </c>
      <c r="P132" s="21" t="str">
        <f>IF(O132="에러",$N132&amp;CHAR(10)&amp;VLOOKUP(CONCATENATE(D132,".",F132),DB데이터!$M:$N,2,FALSE),"")</f>
        <v xml:space="preserve"> 주문^TB_ORD_ORD^ 수기입금확인여부^HAND_DEPOSIT_CHK_YN^^VARCHAR2^1^Y^'N' 
주문^TB_ORD_ORD^수기입금확인여부^HAND_DEPOSIT_CHK_YN^^VARCHAR2^1^Y^'N'</v>
      </c>
    </row>
    <row r="133" spans="1:16" x14ac:dyDescent="0.25">
      <c r="A133" s="138">
        <v>126</v>
      </c>
      <c r="B133" s="87" t="s">
        <v>678</v>
      </c>
      <c r="C133" s="87" t="s">
        <v>4023</v>
      </c>
      <c r="D133" s="87" t="s">
        <v>265</v>
      </c>
      <c r="E133" s="87" t="s">
        <v>3910</v>
      </c>
      <c r="F133" s="87" t="s">
        <v>1506</v>
      </c>
      <c r="G133" s="87"/>
      <c r="H133" s="87"/>
      <c r="I133" s="87" t="s">
        <v>37</v>
      </c>
      <c r="J133" s="89">
        <v>3</v>
      </c>
      <c r="K133" s="87" t="s">
        <v>5347</v>
      </c>
      <c r="L133" s="139"/>
      <c r="M133" s="30"/>
      <c r="N133" s="25" t="str">
        <f t="shared" si="1"/>
        <v xml:space="preserve"> 주문^TB_ORD_ORD^ 입금구분코드^DEPOSIT_DIV_CD^^VARCHAR2^3^N^</v>
      </c>
      <c r="O133" s="21" t="str">
        <f>IF(ISNA(VLOOKUP(N133,DB데이터!$N:$N,1,FALSE)), "에러", "")</f>
        <v>에러</v>
      </c>
      <c r="P133" s="21" t="str">
        <f>IF(O133="에러",$N133&amp;CHAR(10)&amp;VLOOKUP(CONCATENATE(D133,".",F133),DB데이터!$M:$N,2,FALSE),"")</f>
        <v xml:space="preserve"> 주문^TB_ORD_ORD^ 입금구분코드^DEPOSIT_DIV_CD^^VARCHAR2^3^N^
주문^TB_ORD_ORD^입금구분코드^DEPOSIT_DIV_CD^^VARCHAR2^3^^</v>
      </c>
    </row>
    <row r="134" spans="1:16" x14ac:dyDescent="0.25">
      <c r="A134" s="138">
        <v>127</v>
      </c>
      <c r="B134" s="87" t="s">
        <v>678</v>
      </c>
      <c r="C134" s="87" t="s">
        <v>4023</v>
      </c>
      <c r="D134" s="87" t="s">
        <v>265</v>
      </c>
      <c r="E134" s="87" t="s">
        <v>4026</v>
      </c>
      <c r="F134" s="87" t="s">
        <v>2579</v>
      </c>
      <c r="G134" s="87"/>
      <c r="H134" s="87"/>
      <c r="I134" s="87" t="s">
        <v>37</v>
      </c>
      <c r="J134" s="89">
        <v>40</v>
      </c>
      <c r="K134" s="87" t="s">
        <v>5347</v>
      </c>
      <c r="L134" s="139"/>
      <c r="M134" s="30"/>
      <c r="N134" s="25" t="str">
        <f t="shared" si="1"/>
        <v xml:space="preserve"> 주문^TB_ORD_ORD^ 계좌관리번호^ACCT_MNG_NO^^VARCHAR2^40^N^</v>
      </c>
      <c r="O134" s="21" t="str">
        <f>IF(ISNA(VLOOKUP(N134,DB데이터!$N:$N,1,FALSE)), "에러", "")</f>
        <v>에러</v>
      </c>
      <c r="P134" s="21" t="str">
        <f>IF(O134="에러",$N134&amp;CHAR(10)&amp;VLOOKUP(CONCATENATE(D134,".",F134),DB데이터!$M:$N,2,FALSE),"")</f>
        <v xml:space="preserve"> 주문^TB_ORD_ORD^ 계좌관리번호^ACCT_MNG_NO^^VARCHAR2^40^N^
주문^TB_ORD_ORD^계좌관리번호^ACCT_MNG_NO^^VARCHAR2^40^^</v>
      </c>
    </row>
    <row r="135" spans="1:16" x14ac:dyDescent="0.25">
      <c r="A135" s="138">
        <v>128</v>
      </c>
      <c r="B135" s="87" t="s">
        <v>678</v>
      </c>
      <c r="C135" s="87" t="s">
        <v>4023</v>
      </c>
      <c r="D135" s="87" t="s">
        <v>265</v>
      </c>
      <c r="E135" s="87" t="s">
        <v>4009</v>
      </c>
      <c r="F135" s="87" t="s">
        <v>2481</v>
      </c>
      <c r="G135" s="87"/>
      <c r="H135" s="87"/>
      <c r="I135" s="87" t="s">
        <v>37</v>
      </c>
      <c r="J135" s="89">
        <v>10</v>
      </c>
      <c r="K135" s="87" t="s">
        <v>5347</v>
      </c>
      <c r="L135" s="139"/>
      <c r="M135" s="30"/>
      <c r="N135" s="25" t="str">
        <f t="shared" si="1"/>
        <v xml:space="preserve"> 주문^TB_ORD_ORD^ 창고코드^WH_CD^^VARCHAR2^10^N^</v>
      </c>
      <c r="O135" s="21" t="str">
        <f>IF(ISNA(VLOOKUP(N135,DB데이터!$N:$N,1,FALSE)), "에러", "")</f>
        <v>에러</v>
      </c>
      <c r="P135" s="21" t="str">
        <f>IF(O135="에러",$N135&amp;CHAR(10)&amp;VLOOKUP(CONCATENATE(D135,".",F135),DB데이터!$M:$N,2,FALSE),"")</f>
        <v xml:space="preserve"> 주문^TB_ORD_ORD^ 창고코드^WH_CD^^VARCHAR2^10^N^
주문^TB_ORD_ORD^창고코드^WH_CD^^VARCHAR2^10^^</v>
      </c>
    </row>
    <row r="136" spans="1:16" x14ac:dyDescent="0.25">
      <c r="A136" s="138">
        <v>129</v>
      </c>
      <c r="B136" s="87" t="s">
        <v>678</v>
      </c>
      <c r="C136" s="87" t="s">
        <v>4023</v>
      </c>
      <c r="D136" s="87" t="s">
        <v>265</v>
      </c>
      <c r="E136" s="87" t="s">
        <v>3995</v>
      </c>
      <c r="F136" s="87" t="s">
        <v>2640</v>
      </c>
      <c r="G136" s="87"/>
      <c r="H136" s="87"/>
      <c r="I136" s="87" t="s">
        <v>37</v>
      </c>
      <c r="J136" s="89">
        <v>10</v>
      </c>
      <c r="K136" s="87" t="s">
        <v>5347</v>
      </c>
      <c r="L136" s="140"/>
      <c r="M136" s="30"/>
      <c r="N136" s="25" t="str">
        <f t="shared" si="1"/>
        <v xml:space="preserve"> 주문^TB_ORD_ORD^ 물류창고코드^LOGIS_WH_CD^^VARCHAR2^10^N^</v>
      </c>
      <c r="O136" s="21" t="str">
        <f>IF(ISNA(VLOOKUP(N136,DB데이터!$N:$N,1,FALSE)), "에러", "")</f>
        <v>에러</v>
      </c>
      <c r="P136" s="21" t="str">
        <f>IF(O136="에러",$N136&amp;CHAR(10)&amp;VLOOKUP(CONCATENATE(D136,".",F136),DB데이터!$M:$N,2,FALSE),"")</f>
        <v xml:space="preserve"> 주문^TB_ORD_ORD^ 물류창고코드^LOGIS_WH_CD^^VARCHAR2^10^N^
주문^TB_ORD_ORD^물류창고코드^LOGIS_WH_CD^^VARCHAR2^10^^</v>
      </c>
    </row>
    <row r="137" spans="1:16" x14ac:dyDescent="0.25">
      <c r="A137" s="138">
        <v>130</v>
      </c>
      <c r="B137" s="87" t="s">
        <v>678</v>
      </c>
      <c r="C137" s="87" t="s">
        <v>4023</v>
      </c>
      <c r="D137" s="87" t="s">
        <v>265</v>
      </c>
      <c r="E137" s="87" t="s">
        <v>4002</v>
      </c>
      <c r="F137" s="87" t="s">
        <v>2742</v>
      </c>
      <c r="G137" s="87"/>
      <c r="H137" s="87"/>
      <c r="I137" s="87" t="s">
        <v>37</v>
      </c>
      <c r="J137" s="89">
        <v>20</v>
      </c>
      <c r="K137" s="87" t="s">
        <v>5347</v>
      </c>
      <c r="L137" s="140"/>
      <c r="M137" s="30"/>
      <c r="N137" s="25" t="str">
        <f t="shared" ref="N137:N200" si="2">SUBSTITUTE(CONCATENATE(C137,"^",D137,"^",E137,"^",F137,"^",G137,"^",I137,"^",J137,"^",K137,"^",L137),"~","-")</f>
        <v xml:space="preserve"> 주문^TB_ORD_ORD^ 할당번호^ALLOC_NO^^VARCHAR2^20^N^</v>
      </c>
      <c r="O137" s="21" t="str">
        <f>IF(ISNA(VLOOKUP(N137,DB데이터!$N:$N,1,FALSE)), "에러", "")</f>
        <v>에러</v>
      </c>
      <c r="P137" s="21" t="str">
        <f>IF(O137="에러",$N137&amp;CHAR(10)&amp;VLOOKUP(CONCATENATE(D137,".",F137),DB데이터!$M:$N,2,FALSE),"")</f>
        <v xml:space="preserve"> 주문^TB_ORD_ORD^ 할당번호^ALLOC_NO^^VARCHAR2^20^N^
주문^TB_ORD_ORD^할당번호^ALLOC_NO^^VARCHAR2^20^^</v>
      </c>
    </row>
    <row r="138" spans="1:16" x14ac:dyDescent="0.25">
      <c r="A138" s="138">
        <v>131</v>
      </c>
      <c r="B138" s="87" t="s">
        <v>678</v>
      </c>
      <c r="C138" s="87" t="s">
        <v>4023</v>
      </c>
      <c r="D138" s="87" t="s">
        <v>265</v>
      </c>
      <c r="E138" s="87" t="s">
        <v>3884</v>
      </c>
      <c r="F138" s="87" t="s">
        <v>1409</v>
      </c>
      <c r="G138" s="87"/>
      <c r="H138" s="87"/>
      <c r="I138" s="87" t="s">
        <v>37</v>
      </c>
      <c r="J138" s="89">
        <v>1</v>
      </c>
      <c r="K138" s="87" t="s">
        <v>52</v>
      </c>
      <c r="L138" s="139" t="s">
        <v>1276</v>
      </c>
      <c r="M138" s="30"/>
      <c r="N138" s="25" t="str">
        <f t="shared" si="2"/>
        <v xml:space="preserve"> 주문^TB_ORD_ORD^ 프로모션적용여부^PROM_APPLY_YN^^VARCHAR2^1^Y^'Y' </v>
      </c>
      <c r="O138" s="21" t="str">
        <f>IF(ISNA(VLOOKUP(N138,DB데이터!$N:$N,1,FALSE)), "에러", "")</f>
        <v>에러</v>
      </c>
      <c r="P138" s="21" t="str">
        <f>IF(O138="에러",$N138&amp;CHAR(10)&amp;VLOOKUP(CONCATENATE(D138,".",F138),DB데이터!$M:$N,2,FALSE),"")</f>
        <v xml:space="preserve"> 주문^TB_ORD_ORD^ 프로모션적용여부^PROM_APPLY_YN^^VARCHAR2^1^Y^'Y' 
주문^TB_ORD_ORD^프로모션적용여부^PROM_APPLY_YN^^VARCHAR2^1^Y^'Y'</v>
      </c>
    </row>
    <row r="139" spans="1:16" x14ac:dyDescent="0.25">
      <c r="A139" s="138">
        <v>132</v>
      </c>
      <c r="B139" s="87" t="s">
        <v>678</v>
      </c>
      <c r="C139" s="87" t="s">
        <v>4023</v>
      </c>
      <c r="D139" s="87" t="s">
        <v>265</v>
      </c>
      <c r="E139" s="87" t="s">
        <v>3991</v>
      </c>
      <c r="F139" s="87" t="s">
        <v>2744</v>
      </c>
      <c r="G139" s="87"/>
      <c r="H139" s="87"/>
      <c r="I139" s="87" t="s">
        <v>37</v>
      </c>
      <c r="J139" s="89">
        <v>1</v>
      </c>
      <c r="K139" s="87" t="s">
        <v>52</v>
      </c>
      <c r="L139" s="139" t="s">
        <v>1496</v>
      </c>
      <c r="M139" s="30"/>
      <c r="N139" s="25" t="str">
        <f t="shared" si="2"/>
        <v xml:space="preserve"> 주문^TB_ORD_ORD^ 낱개주문여부^EA_ORD_YN^^VARCHAR2^1^Y^'N' </v>
      </c>
      <c r="O139" s="21" t="str">
        <f>IF(ISNA(VLOOKUP(N139,DB데이터!$N:$N,1,FALSE)), "에러", "")</f>
        <v>에러</v>
      </c>
      <c r="P139" s="21" t="str">
        <f>IF(O139="에러",$N139&amp;CHAR(10)&amp;VLOOKUP(CONCATENATE(D139,".",F139),DB데이터!$M:$N,2,FALSE),"")</f>
        <v xml:space="preserve"> 주문^TB_ORD_ORD^ 낱개주문여부^EA_ORD_YN^^VARCHAR2^1^Y^'N' 
주문^TB_ORD_ORD^낱개주문여부^EA_ORD_YN^^VARCHAR2^1^Y^'N'</v>
      </c>
    </row>
    <row r="140" spans="1:16" x14ac:dyDescent="0.25">
      <c r="A140" s="138">
        <v>133</v>
      </c>
      <c r="B140" s="87" t="s">
        <v>678</v>
      </c>
      <c r="C140" s="87" t="s">
        <v>4023</v>
      </c>
      <c r="D140" s="87" t="s">
        <v>265</v>
      </c>
      <c r="E140" s="87" t="s">
        <v>3516</v>
      </c>
      <c r="F140" s="87" t="s">
        <v>51</v>
      </c>
      <c r="G140" s="87"/>
      <c r="H140" s="87"/>
      <c r="I140" s="87" t="s">
        <v>37</v>
      </c>
      <c r="J140" s="89">
        <v>1</v>
      </c>
      <c r="K140" s="87" t="s">
        <v>52</v>
      </c>
      <c r="L140" s="140" t="s">
        <v>1276</v>
      </c>
      <c r="M140" s="30"/>
      <c r="N140" s="25" t="str">
        <f t="shared" si="2"/>
        <v xml:space="preserve"> 주문^TB_ORD_ORD^ 사용여부^USE_YN^^VARCHAR2^1^Y^'Y' </v>
      </c>
      <c r="O140" s="21" t="str">
        <f>IF(ISNA(VLOOKUP(N140,DB데이터!$N:$N,1,FALSE)), "에러", "")</f>
        <v>에러</v>
      </c>
      <c r="P140" s="21" t="str">
        <f>IF(O140="에러",$N140&amp;CHAR(10)&amp;VLOOKUP(CONCATENATE(D140,".",F140),DB데이터!$M:$N,2,FALSE),"")</f>
        <v xml:space="preserve"> 주문^TB_ORD_ORD^ 사용여부^USE_YN^^VARCHAR2^1^Y^'Y' 
주문^TB_ORD_ORD^사용여부^USE_YN^^VARCHAR2^1^Y^'Y'</v>
      </c>
    </row>
    <row r="141" spans="1:16" x14ac:dyDescent="0.25">
      <c r="A141" s="138">
        <v>134</v>
      </c>
      <c r="B141" s="87" t="s">
        <v>678</v>
      </c>
      <c r="C141" s="87" t="s">
        <v>4023</v>
      </c>
      <c r="D141" s="87" t="s">
        <v>265</v>
      </c>
      <c r="E141" s="87" t="s">
        <v>3517</v>
      </c>
      <c r="F141" s="87" t="s">
        <v>62</v>
      </c>
      <c r="G141" s="87"/>
      <c r="H141" s="87"/>
      <c r="I141" s="87" t="s">
        <v>37</v>
      </c>
      <c r="J141" s="89">
        <v>2000</v>
      </c>
      <c r="K141" s="87" t="s">
        <v>5347</v>
      </c>
      <c r="L141" s="139"/>
      <c r="M141" s="30"/>
      <c r="N141" s="25" t="str">
        <f t="shared" si="2"/>
        <v xml:space="preserve"> 주문^TB_ORD_ORD^ 비고^REMARK^^VARCHAR2^2000^N^</v>
      </c>
      <c r="O141" s="21" t="str">
        <f>IF(ISNA(VLOOKUP(N141,DB데이터!$N:$N,1,FALSE)), "에러", "")</f>
        <v>에러</v>
      </c>
      <c r="P141" s="21" t="str">
        <f>IF(O141="에러",$N141&amp;CHAR(10)&amp;VLOOKUP(CONCATENATE(D141,".",F141),DB데이터!$M:$N,2,FALSE),"")</f>
        <v xml:space="preserve"> 주문^TB_ORD_ORD^ 비고^REMARK^^VARCHAR2^2000^N^
주문^TB_ORD_ORD^비고^REMARK^^VARCHAR2^2000^^</v>
      </c>
    </row>
    <row r="142" spans="1:16" x14ac:dyDescent="0.25">
      <c r="A142" s="138">
        <v>135</v>
      </c>
      <c r="B142" s="87" t="s">
        <v>678</v>
      </c>
      <c r="C142" s="87" t="s">
        <v>4023</v>
      </c>
      <c r="D142" s="87" t="s">
        <v>265</v>
      </c>
      <c r="E142" s="87" t="s">
        <v>3518</v>
      </c>
      <c r="F142" s="87" t="s">
        <v>54</v>
      </c>
      <c r="G142" s="87"/>
      <c r="H142" s="87"/>
      <c r="I142" s="87" t="s">
        <v>37</v>
      </c>
      <c r="J142" s="89">
        <v>14</v>
      </c>
      <c r="K142" s="87" t="s">
        <v>52</v>
      </c>
      <c r="L142" s="139"/>
      <c r="M142" s="30"/>
      <c r="N142" s="25" t="str">
        <f t="shared" si="2"/>
        <v xml:space="preserve"> 주문^TB_ORD_ORD^ 등록일시^REG_DTM^^VARCHAR2^14^Y^</v>
      </c>
      <c r="O142" s="21" t="str">
        <f>IF(ISNA(VLOOKUP(N142,DB데이터!$N:$N,1,FALSE)), "에러", "")</f>
        <v>에러</v>
      </c>
      <c r="P142" s="21" t="str">
        <f>IF(O142="에러",$N142&amp;CHAR(10)&amp;VLOOKUP(CONCATENATE(D142,".",F142),DB데이터!$M:$N,2,FALSE),"")</f>
        <v xml:space="preserve"> 주문^TB_ORD_ORD^ 등록일시^REG_DTM^^VARCHAR2^14^Y^
주문^TB_ORD_ORD^등록일시^REG_DTM^^VARCHAR2^14^Y^</v>
      </c>
    </row>
    <row r="143" spans="1:16" x14ac:dyDescent="0.25">
      <c r="A143" s="138">
        <v>136</v>
      </c>
      <c r="B143" s="87" t="s">
        <v>678</v>
      </c>
      <c r="C143" s="87" t="s">
        <v>4023</v>
      </c>
      <c r="D143" s="87" t="s">
        <v>265</v>
      </c>
      <c r="E143" s="87" t="s">
        <v>3519</v>
      </c>
      <c r="F143" s="87" t="s">
        <v>56</v>
      </c>
      <c r="G143" s="87"/>
      <c r="H143" s="87"/>
      <c r="I143" s="87" t="s">
        <v>37</v>
      </c>
      <c r="J143" s="89">
        <v>32</v>
      </c>
      <c r="K143" s="87" t="s">
        <v>52</v>
      </c>
      <c r="L143" s="140"/>
      <c r="M143" s="30"/>
      <c r="N143" s="25" t="str">
        <f t="shared" si="2"/>
        <v xml:space="preserve"> 주문^TB_ORD_ORD^ 등록자ID^REGR_ID^^VARCHAR2^32^Y^</v>
      </c>
      <c r="O143" s="21" t="str">
        <f>IF(ISNA(VLOOKUP(N143,DB데이터!$N:$N,1,FALSE)), "에러", "")</f>
        <v>에러</v>
      </c>
      <c r="P143" s="21" t="str">
        <f>IF(O143="에러",$N143&amp;CHAR(10)&amp;VLOOKUP(CONCATENATE(D143,".",F143),DB데이터!$M:$N,2,FALSE),"")</f>
        <v xml:space="preserve"> 주문^TB_ORD_ORD^ 등록자ID^REGR_ID^^VARCHAR2^32^Y^
주문^TB_ORD_ORD^등록자ID^REGR_ID^^VARCHAR2^32^Y^</v>
      </c>
    </row>
    <row r="144" spans="1:16" x14ac:dyDescent="0.25">
      <c r="A144" s="138">
        <v>137</v>
      </c>
      <c r="B144" s="87" t="s">
        <v>678</v>
      </c>
      <c r="C144" s="87" t="s">
        <v>4023</v>
      </c>
      <c r="D144" s="87" t="s">
        <v>265</v>
      </c>
      <c r="E144" s="87" t="s">
        <v>3520</v>
      </c>
      <c r="F144" s="87" t="s">
        <v>58</v>
      </c>
      <c r="G144" s="87"/>
      <c r="H144" s="87"/>
      <c r="I144" s="87" t="s">
        <v>37</v>
      </c>
      <c r="J144" s="89">
        <v>14</v>
      </c>
      <c r="K144" s="87" t="s">
        <v>52</v>
      </c>
      <c r="L144" s="139"/>
      <c r="M144" s="30"/>
      <c r="N144" s="25" t="str">
        <f t="shared" si="2"/>
        <v xml:space="preserve"> 주문^TB_ORD_ORD^ 수정일시^MOD_DTM^^VARCHAR2^14^Y^</v>
      </c>
      <c r="O144" s="21" t="str">
        <f>IF(ISNA(VLOOKUP(N144,DB데이터!$N:$N,1,FALSE)), "에러", "")</f>
        <v>에러</v>
      </c>
      <c r="P144" s="21" t="str">
        <f>IF(O144="에러",$N144&amp;CHAR(10)&amp;VLOOKUP(CONCATENATE(D144,".",F144),DB데이터!$M:$N,2,FALSE),"")</f>
        <v xml:space="preserve"> 주문^TB_ORD_ORD^ 수정일시^MOD_DTM^^VARCHAR2^14^Y^
주문^TB_ORD_ORD^수정일시^MOD_DTM^^VARCHAR2^14^Y^</v>
      </c>
    </row>
    <row r="145" spans="1:16" x14ac:dyDescent="0.25">
      <c r="A145" s="138">
        <v>138</v>
      </c>
      <c r="B145" s="87" t="s">
        <v>678</v>
      </c>
      <c r="C145" s="87" t="s">
        <v>4023</v>
      </c>
      <c r="D145" s="87" t="s">
        <v>265</v>
      </c>
      <c r="E145" s="87" t="s">
        <v>3521</v>
      </c>
      <c r="F145" s="87" t="s">
        <v>60</v>
      </c>
      <c r="G145" s="87"/>
      <c r="H145" s="87"/>
      <c r="I145" s="87" t="s">
        <v>37</v>
      </c>
      <c r="J145" s="89">
        <v>32</v>
      </c>
      <c r="K145" s="87" t="s">
        <v>52</v>
      </c>
      <c r="L145" s="139"/>
      <c r="M145" s="30"/>
      <c r="N145" s="25" t="str">
        <f t="shared" si="2"/>
        <v xml:space="preserve"> 주문^TB_ORD_ORD^ 수정자ID^MODR_ID^^VARCHAR2^32^Y^</v>
      </c>
      <c r="O145" s="21" t="str">
        <f>IF(ISNA(VLOOKUP(N145,DB데이터!$N:$N,1,FALSE)), "에러", "")</f>
        <v>에러</v>
      </c>
      <c r="P145" s="21" t="str">
        <f>IF(O145="에러",$N145&amp;CHAR(10)&amp;VLOOKUP(CONCATENATE(D145,".",F145),DB데이터!$M:$N,2,FALSE),"")</f>
        <v xml:space="preserve"> 주문^TB_ORD_ORD^ 수정자ID^MODR_ID^^VARCHAR2^32^Y^
주문^TB_ORD_ORD^수정자ID^MODR_ID^^VARCHAR2^32^Y^</v>
      </c>
    </row>
    <row r="146" spans="1:16" x14ac:dyDescent="0.25">
      <c r="A146" s="138">
        <v>139</v>
      </c>
      <c r="B146" s="87" t="s">
        <v>678</v>
      </c>
      <c r="C146" s="87" t="s">
        <v>4023</v>
      </c>
      <c r="D146" s="87" t="s">
        <v>265</v>
      </c>
      <c r="E146" s="87" t="s">
        <v>4043</v>
      </c>
      <c r="F146" s="87" t="s">
        <v>2412</v>
      </c>
      <c r="G146" s="87"/>
      <c r="H146" s="87"/>
      <c r="I146" s="87" t="s">
        <v>110</v>
      </c>
      <c r="J146" s="89">
        <v>22</v>
      </c>
      <c r="K146" s="87" t="s">
        <v>52</v>
      </c>
      <c r="L146" s="139">
        <v>0</v>
      </c>
      <c r="M146" s="30"/>
      <c r="N146" s="25" t="str">
        <f t="shared" si="2"/>
        <v xml:space="preserve"> 주문^TB_ORD_ORD^ 출고금액^OUT_AMT^^NUMBER^22^Y^0</v>
      </c>
      <c r="O146" s="21" t="str">
        <f>IF(ISNA(VLOOKUP(N146,DB데이터!$N:$N,1,FALSE)), "에러", "")</f>
        <v>에러</v>
      </c>
      <c r="P146" s="21" t="str">
        <f>IF(O146="에러",$N146&amp;CHAR(10)&amp;VLOOKUP(CONCATENATE(D146,".",F146),DB데이터!$M:$N,2,FALSE),"")</f>
        <v xml:space="preserve"> 주문^TB_ORD_ORD^ 출고금액^OUT_AMT^^NUMBER^22^Y^0
주문^TB_ORD_ORD^출고금액^OUT_AMT^^NUMBER^20,5^Y^0</v>
      </c>
    </row>
    <row r="147" spans="1:16" x14ac:dyDescent="0.25">
      <c r="A147" s="138">
        <v>140</v>
      </c>
      <c r="B147" s="87" t="s">
        <v>678</v>
      </c>
      <c r="C147" s="87" t="s">
        <v>4023</v>
      </c>
      <c r="D147" s="87" t="s">
        <v>265</v>
      </c>
      <c r="E147" s="87" t="s">
        <v>4042</v>
      </c>
      <c r="F147" s="87" t="s">
        <v>2414</v>
      </c>
      <c r="G147" s="87"/>
      <c r="H147" s="87"/>
      <c r="I147" s="87" t="s">
        <v>110</v>
      </c>
      <c r="J147" s="89">
        <v>22</v>
      </c>
      <c r="K147" s="87" t="s">
        <v>52</v>
      </c>
      <c r="L147" s="139">
        <v>0</v>
      </c>
      <c r="M147" s="30"/>
      <c r="N147" s="25" t="str">
        <f t="shared" si="2"/>
        <v xml:space="preserve"> 주문^TB_ORD_ORD^ 출고공급금액^OUT_SUPP_AMT^^NUMBER^22^Y^0</v>
      </c>
      <c r="O147" s="21" t="str">
        <f>IF(ISNA(VLOOKUP(N147,DB데이터!$N:$N,1,FALSE)), "에러", "")</f>
        <v>에러</v>
      </c>
      <c r="P147" s="21" t="str">
        <f>IF(O147="에러",$N147&amp;CHAR(10)&amp;VLOOKUP(CONCATENATE(D147,".",F147),DB데이터!$M:$N,2,FALSE),"")</f>
        <v xml:space="preserve"> 주문^TB_ORD_ORD^ 출고공급금액^OUT_SUPP_AMT^^NUMBER^22^Y^0
주문^TB_ORD_ORD^출고공급금액^OUT_SUPP_AMT^^NUMBER^20,5^Y^0</v>
      </c>
    </row>
    <row r="148" spans="1:16" x14ac:dyDescent="0.25">
      <c r="A148" s="138">
        <v>141</v>
      </c>
      <c r="B148" s="87" t="s">
        <v>678</v>
      </c>
      <c r="C148" s="87" t="s">
        <v>4023</v>
      </c>
      <c r="D148" s="87" t="s">
        <v>265</v>
      </c>
      <c r="E148" s="87" t="s">
        <v>4044</v>
      </c>
      <c r="F148" s="87" t="s">
        <v>2416</v>
      </c>
      <c r="G148" s="87"/>
      <c r="H148" s="87"/>
      <c r="I148" s="87" t="s">
        <v>110</v>
      </c>
      <c r="J148" s="89">
        <v>22</v>
      </c>
      <c r="K148" s="87" t="s">
        <v>52</v>
      </c>
      <c r="L148" s="140">
        <v>0</v>
      </c>
      <c r="M148" s="30"/>
      <c r="N148" s="25" t="str">
        <f t="shared" si="2"/>
        <v xml:space="preserve"> 주문^TB_ORD_ORD^ 출고부가세액^OUT_VAT^^NUMBER^22^Y^0</v>
      </c>
      <c r="O148" s="21" t="str">
        <f>IF(ISNA(VLOOKUP(N148,DB데이터!$N:$N,1,FALSE)), "에러", "")</f>
        <v>에러</v>
      </c>
      <c r="P148" s="21" t="str">
        <f>IF(O148="에러",$N148&amp;CHAR(10)&amp;VLOOKUP(CONCATENATE(D148,".",F148),DB데이터!$M:$N,2,FALSE),"")</f>
        <v xml:space="preserve"> 주문^TB_ORD_ORD^ 출고부가세액^OUT_VAT^^NUMBER^22^Y^0
주문^TB_ORD_ORD^출고부가세액^OUT_VAT^^NUMBER^20,5^Y^0</v>
      </c>
    </row>
    <row r="149" spans="1:16" x14ac:dyDescent="0.25">
      <c r="A149" s="138">
        <v>142</v>
      </c>
      <c r="B149" s="87" t="s">
        <v>678</v>
      </c>
      <c r="C149" s="87" t="s">
        <v>4023</v>
      </c>
      <c r="D149" s="87" t="s">
        <v>265</v>
      </c>
      <c r="E149" s="87" t="s">
        <v>4041</v>
      </c>
      <c r="F149" s="87" t="s">
        <v>2746</v>
      </c>
      <c r="G149" s="87"/>
      <c r="H149" s="87"/>
      <c r="I149" s="87" t="s">
        <v>110</v>
      </c>
      <c r="J149" s="89">
        <v>22</v>
      </c>
      <c r="K149" s="87" t="s">
        <v>52</v>
      </c>
      <c r="L149" s="139">
        <v>0</v>
      </c>
      <c r="M149" s="30"/>
      <c r="N149" s="25" t="str">
        <f t="shared" si="2"/>
        <v xml:space="preserve"> 주문^TB_ORD_ORD^ 최종결제금액^LAST_PAY_AMT^^NUMBER^22^Y^0</v>
      </c>
      <c r="O149" s="21" t="str">
        <f>IF(ISNA(VLOOKUP(N149,DB데이터!$N:$N,1,FALSE)), "에러", "")</f>
        <v>에러</v>
      </c>
      <c r="P149" s="21" t="str">
        <f>IF(O149="에러",$N149&amp;CHAR(10)&amp;VLOOKUP(CONCATENATE(D149,".",F149),DB데이터!$M:$N,2,FALSE),"")</f>
        <v xml:space="preserve"> 주문^TB_ORD_ORD^ 최종결제금액^LAST_PAY_AMT^^NUMBER^22^Y^0
주문^TB_ORD_ORD^최종결제금액^LAST_PAY_AMT^^NUMBER^20,5^Y^0</v>
      </c>
    </row>
    <row r="150" spans="1:16" x14ac:dyDescent="0.25">
      <c r="A150" s="138">
        <v>143</v>
      </c>
      <c r="B150" s="87" t="s">
        <v>678</v>
      </c>
      <c r="C150" s="87" t="s">
        <v>4047</v>
      </c>
      <c r="D150" s="87" t="s">
        <v>271</v>
      </c>
      <c r="E150" s="87" t="s">
        <v>3483</v>
      </c>
      <c r="F150" s="87" t="s">
        <v>1169</v>
      </c>
      <c r="G150" s="87"/>
      <c r="H150" s="87"/>
      <c r="I150" s="87" t="s">
        <v>37</v>
      </c>
      <c r="J150" s="89">
        <v>10</v>
      </c>
      <c r="K150" s="87" t="s">
        <v>52</v>
      </c>
      <c r="L150" s="139"/>
      <c r="M150" s="30"/>
      <c r="N150" s="25" t="str">
        <f t="shared" si="2"/>
        <v xml:space="preserve"> 주문마감시간^TB_ORD_ORD_DDL_TM^ 브랜드코드^BRAND_CD^^VARCHAR2^10^Y^</v>
      </c>
      <c r="O150" s="21" t="str">
        <f>IF(ISNA(VLOOKUP(N150,DB데이터!$N:$N,1,FALSE)), "에러", "")</f>
        <v>에러</v>
      </c>
      <c r="P150" s="21" t="str">
        <f>IF(O150="에러",$N150&amp;CHAR(10)&amp;VLOOKUP(CONCATENATE(D150,".",F150),DB데이터!$M:$N,2,FALSE),"")</f>
        <v xml:space="preserve"> 주문마감시간^TB_ORD_ORD_DDL_TM^ 브랜드코드^BRAND_CD^^VARCHAR2^10^Y^
주문마감시간^TB_ORD_ORD_DDL_TM^브랜드코드^BRAND_CD^Y^VARCHAR2^10^Y^</v>
      </c>
    </row>
    <row r="151" spans="1:16" x14ac:dyDescent="0.25">
      <c r="A151" s="138">
        <v>144</v>
      </c>
      <c r="B151" s="87" t="s">
        <v>678</v>
      </c>
      <c r="C151" s="87" t="s">
        <v>4047</v>
      </c>
      <c r="D151" s="87" t="s">
        <v>271</v>
      </c>
      <c r="E151" s="87" t="s">
        <v>3862</v>
      </c>
      <c r="F151" s="87" t="s">
        <v>1353</v>
      </c>
      <c r="G151" s="87"/>
      <c r="H151" s="87"/>
      <c r="I151" s="87" t="s">
        <v>37</v>
      </c>
      <c r="J151" s="89">
        <v>10</v>
      </c>
      <c r="K151" s="87" t="s">
        <v>52</v>
      </c>
      <c r="L151" s="139"/>
      <c r="M151" s="30"/>
      <c r="N151" s="25" t="str">
        <f t="shared" si="2"/>
        <v xml:space="preserve"> 주문마감시간^TB_ORD_ORD_DDL_TM^ 배송그룹코드^DELV_GRP_CD^^VARCHAR2^10^Y^</v>
      </c>
      <c r="O151" s="21" t="str">
        <f>IF(ISNA(VLOOKUP(N151,DB데이터!$N:$N,1,FALSE)), "에러", "")</f>
        <v>에러</v>
      </c>
      <c r="P151" s="21" t="str">
        <f>IF(O151="에러",$N151&amp;CHAR(10)&amp;VLOOKUP(CONCATENATE(D151,".",F151),DB데이터!$M:$N,2,FALSE),"")</f>
        <v xml:space="preserve"> 주문마감시간^TB_ORD_ORD_DDL_TM^ 배송그룹코드^DELV_GRP_CD^^VARCHAR2^10^Y^
주문마감시간^TB_ORD_ORD_DDL_TM^배송그룹코드^DELV_GRP_CD^Y^VARCHAR2^10^Y^</v>
      </c>
    </row>
    <row r="152" spans="1:16" x14ac:dyDescent="0.25">
      <c r="A152" s="138">
        <v>145</v>
      </c>
      <c r="B152" s="87" t="s">
        <v>678</v>
      </c>
      <c r="C152" s="87" t="s">
        <v>4047</v>
      </c>
      <c r="D152" s="87" t="s">
        <v>271</v>
      </c>
      <c r="E152" s="87" t="s">
        <v>3848</v>
      </c>
      <c r="F152" s="87" t="s">
        <v>102</v>
      </c>
      <c r="G152" s="87"/>
      <c r="H152" s="87"/>
      <c r="I152" s="87" t="s">
        <v>37</v>
      </c>
      <c r="J152" s="89">
        <v>10</v>
      </c>
      <c r="K152" s="87" t="s">
        <v>5347</v>
      </c>
      <c r="L152" s="139"/>
      <c r="M152" s="30"/>
      <c r="N152" s="25" t="str">
        <f t="shared" si="2"/>
        <v xml:space="preserve"> 주문마감시간^TB_ORD_ORD_DDL_TM^ 가맹대분류코드^CHAIN_LCLS_CD^^VARCHAR2^10^N^</v>
      </c>
      <c r="O152" s="21" t="str">
        <f>IF(ISNA(VLOOKUP(N152,DB데이터!$N:$N,1,FALSE)), "에러", "")</f>
        <v>에러</v>
      </c>
      <c r="P152" s="21" t="str">
        <f>IF(O152="에러",$N152&amp;CHAR(10)&amp;VLOOKUP(CONCATENATE(D152,".",F152),DB데이터!$M:$N,2,FALSE),"")</f>
        <v xml:space="preserve"> 주문마감시간^TB_ORD_ORD_DDL_TM^ 가맹대분류코드^CHAIN_LCLS_CD^^VARCHAR2^10^N^
주문마감시간^TB_ORD_ORD_DDL_TM^가맹대분류코드^CHAIN_LCLS_CD^Y^VARCHAR2^10^^</v>
      </c>
    </row>
    <row r="153" spans="1:16" x14ac:dyDescent="0.25">
      <c r="A153" s="138">
        <v>146</v>
      </c>
      <c r="B153" s="87" t="s">
        <v>678</v>
      </c>
      <c r="C153" s="87" t="s">
        <v>4047</v>
      </c>
      <c r="D153" s="87" t="s">
        <v>271</v>
      </c>
      <c r="E153" s="87" t="s">
        <v>5426</v>
      </c>
      <c r="F153" s="87" t="s">
        <v>2748</v>
      </c>
      <c r="G153" s="87"/>
      <c r="H153" s="87"/>
      <c r="I153" s="87" t="s">
        <v>37</v>
      </c>
      <c r="J153" s="89">
        <v>1</v>
      </c>
      <c r="K153" s="87" t="s">
        <v>5347</v>
      </c>
      <c r="L153" s="139"/>
      <c r="M153" s="30"/>
      <c r="N153" s="25" t="str">
        <f t="shared" si="2"/>
        <v xml:space="preserve"> 주문마감시간^TB_ORD_ORD_DDL_TM^ 마감요일[1:일요일, 2:월요일 ... 7:토요일]^DDL_DAY^^VARCHAR2^1^N^</v>
      </c>
      <c r="O153" s="21" t="str">
        <f>IF(ISNA(VLOOKUP(N153,DB데이터!$N:$N,1,FALSE)), "에러", "")</f>
        <v>에러</v>
      </c>
      <c r="P153" s="21" t="str">
        <f>IF(O153="에러",$N153&amp;CHAR(10)&amp;VLOOKUP(CONCATENATE(D153,".",F153),DB데이터!$M:$N,2,FALSE),"")</f>
        <v xml:space="preserve"> 주문마감시간^TB_ORD_ORD_DDL_TM^ 마감요일[1:일요일, 2:월요일 ... 7:토요일]^DDL_DAY^^VARCHAR2^1^N^
주문마감시간^TB_ORD_ORD_DDL_TM^마감요일^DDL_DAY^Y^VARCHAR2^1^^</v>
      </c>
    </row>
    <row r="154" spans="1:16" x14ac:dyDescent="0.25">
      <c r="A154" s="138">
        <v>147</v>
      </c>
      <c r="B154" s="87" t="s">
        <v>678</v>
      </c>
      <c r="C154" s="87" t="s">
        <v>4047</v>
      </c>
      <c r="D154" s="87" t="s">
        <v>271</v>
      </c>
      <c r="E154" s="87" t="s">
        <v>5427</v>
      </c>
      <c r="F154" s="87" t="s">
        <v>2750</v>
      </c>
      <c r="G154" s="87"/>
      <c r="H154" s="87"/>
      <c r="I154" s="87" t="s">
        <v>37</v>
      </c>
      <c r="J154" s="89">
        <v>1</v>
      </c>
      <c r="K154" s="87" t="s">
        <v>5347</v>
      </c>
      <c r="L154" s="139"/>
      <c r="M154" s="30"/>
      <c r="N154" s="25" t="str">
        <f t="shared" si="2"/>
        <v xml:space="preserve"> 주문마감시간^TB_ORD_ORD_DDL_TM^ 배송요일[1:일요일, 2:월요일 ... 7:토요일]^DELV_DAY^^VARCHAR2^1^N^</v>
      </c>
      <c r="O154" s="21" t="str">
        <f>IF(ISNA(VLOOKUP(N154,DB데이터!$N:$N,1,FALSE)), "에러", "")</f>
        <v>에러</v>
      </c>
      <c r="P154" s="21" t="str">
        <f>IF(O154="에러",$N154&amp;CHAR(10)&amp;VLOOKUP(CONCATENATE(D154,".",F154),DB데이터!$M:$N,2,FALSE),"")</f>
        <v xml:space="preserve"> 주문마감시간^TB_ORD_ORD_DDL_TM^ 배송요일[1:일요일, 2:월요일 ... 7:토요일]^DELV_DAY^^VARCHAR2^1^N^
주문마감시간^TB_ORD_ORD_DDL_TM^배송요일^DELV_DAY^^VARCHAR2^1^^</v>
      </c>
    </row>
    <row r="155" spans="1:16" x14ac:dyDescent="0.25">
      <c r="A155" s="138">
        <v>148</v>
      </c>
      <c r="B155" s="87" t="s">
        <v>678</v>
      </c>
      <c r="C155" s="87" t="s">
        <v>4047</v>
      </c>
      <c r="D155" s="87" t="s">
        <v>271</v>
      </c>
      <c r="E155" s="87" t="s">
        <v>4048</v>
      </c>
      <c r="F155" s="87" t="s">
        <v>2752</v>
      </c>
      <c r="G155" s="87"/>
      <c r="H155" s="87"/>
      <c r="I155" s="87" t="s">
        <v>37</v>
      </c>
      <c r="J155" s="89">
        <v>6</v>
      </c>
      <c r="K155" s="87" t="s">
        <v>5347</v>
      </c>
      <c r="L155" s="140"/>
      <c r="M155" s="30"/>
      <c r="N155" s="25" t="str">
        <f t="shared" si="2"/>
        <v xml:space="preserve"> 주문마감시간^TB_ORD_ORD_DDL_TM^ 마감시간^DDL_TM^^VARCHAR2^6^N^</v>
      </c>
      <c r="O155" s="21" t="str">
        <f>IF(ISNA(VLOOKUP(N155,DB데이터!$N:$N,1,FALSE)), "에러", "")</f>
        <v>에러</v>
      </c>
      <c r="P155" s="21" t="str">
        <f>IF(O155="에러",$N155&amp;CHAR(10)&amp;VLOOKUP(CONCATENATE(D155,".",F155),DB데이터!$M:$N,2,FALSE),"")</f>
        <v xml:space="preserve"> 주문마감시간^TB_ORD_ORD_DDL_TM^ 마감시간^DDL_TM^^VARCHAR2^6^N^
주문마감시간^TB_ORD_ORD_DDL_TM^마감시간^DDL_TM^^VARCHAR2^6^^</v>
      </c>
    </row>
    <row r="156" spans="1:16" x14ac:dyDescent="0.25">
      <c r="A156" s="138">
        <v>149</v>
      </c>
      <c r="B156" s="87" t="s">
        <v>678</v>
      </c>
      <c r="C156" s="87" t="s">
        <v>4047</v>
      </c>
      <c r="D156" s="87" t="s">
        <v>271</v>
      </c>
      <c r="E156" s="87" t="s">
        <v>3516</v>
      </c>
      <c r="F156" s="87" t="s">
        <v>51</v>
      </c>
      <c r="G156" s="87"/>
      <c r="H156" s="87"/>
      <c r="I156" s="87" t="s">
        <v>37</v>
      </c>
      <c r="J156" s="89">
        <v>1</v>
      </c>
      <c r="K156" s="87" t="s">
        <v>52</v>
      </c>
      <c r="L156" s="139" t="s">
        <v>1276</v>
      </c>
      <c r="M156" s="30"/>
      <c r="N156" s="25" t="str">
        <f t="shared" si="2"/>
        <v xml:space="preserve"> 주문마감시간^TB_ORD_ORD_DDL_TM^ 사용여부^USE_YN^^VARCHAR2^1^Y^'Y' </v>
      </c>
      <c r="O156" s="21" t="str">
        <f>IF(ISNA(VLOOKUP(N156,DB데이터!$N:$N,1,FALSE)), "에러", "")</f>
        <v>에러</v>
      </c>
      <c r="P156" s="21" t="str">
        <f>IF(O156="에러",$N156&amp;CHAR(10)&amp;VLOOKUP(CONCATENATE(D156,".",F156),DB데이터!$M:$N,2,FALSE),"")</f>
        <v xml:space="preserve"> 주문마감시간^TB_ORD_ORD_DDL_TM^ 사용여부^USE_YN^^VARCHAR2^1^Y^'Y' 
주문마감시간^TB_ORD_ORD_DDL_TM^사용여부^USE_YN^^VARCHAR2^1^Y^'Y'</v>
      </c>
    </row>
    <row r="157" spans="1:16" x14ac:dyDescent="0.25">
      <c r="A157" s="138">
        <v>150</v>
      </c>
      <c r="B157" s="87" t="s">
        <v>678</v>
      </c>
      <c r="C157" s="87" t="s">
        <v>4047</v>
      </c>
      <c r="D157" s="87" t="s">
        <v>271</v>
      </c>
      <c r="E157" s="87" t="s">
        <v>3518</v>
      </c>
      <c r="F157" s="87" t="s">
        <v>54</v>
      </c>
      <c r="G157" s="87"/>
      <c r="H157" s="87"/>
      <c r="I157" s="87" t="s">
        <v>37</v>
      </c>
      <c r="J157" s="89">
        <v>14</v>
      </c>
      <c r="K157" s="87" t="s">
        <v>52</v>
      </c>
      <c r="L157" s="139"/>
      <c r="M157" s="30"/>
      <c r="N157" s="25" t="str">
        <f t="shared" si="2"/>
        <v xml:space="preserve"> 주문마감시간^TB_ORD_ORD_DDL_TM^ 등록일시^REG_DTM^^VARCHAR2^14^Y^</v>
      </c>
      <c r="O157" s="21" t="str">
        <f>IF(ISNA(VLOOKUP(N157,DB데이터!$N:$N,1,FALSE)), "에러", "")</f>
        <v>에러</v>
      </c>
      <c r="P157" s="21" t="str">
        <f>IF(O157="에러",$N157&amp;CHAR(10)&amp;VLOOKUP(CONCATENATE(D157,".",F157),DB데이터!$M:$N,2,FALSE),"")</f>
        <v xml:space="preserve"> 주문마감시간^TB_ORD_ORD_DDL_TM^ 등록일시^REG_DTM^^VARCHAR2^14^Y^
주문마감시간^TB_ORD_ORD_DDL_TM^등록일시^REG_DTM^^VARCHAR2^14^Y^</v>
      </c>
    </row>
    <row r="158" spans="1:16" x14ac:dyDescent="0.25">
      <c r="A158" s="138">
        <v>151</v>
      </c>
      <c r="B158" s="87" t="s">
        <v>678</v>
      </c>
      <c r="C158" s="87" t="s">
        <v>4047</v>
      </c>
      <c r="D158" s="87" t="s">
        <v>271</v>
      </c>
      <c r="E158" s="87" t="s">
        <v>3519</v>
      </c>
      <c r="F158" s="87" t="s">
        <v>56</v>
      </c>
      <c r="G158" s="87"/>
      <c r="H158" s="87"/>
      <c r="I158" s="87" t="s">
        <v>37</v>
      </c>
      <c r="J158" s="89">
        <v>32</v>
      </c>
      <c r="K158" s="87" t="s">
        <v>52</v>
      </c>
      <c r="L158" s="139"/>
      <c r="M158" s="30"/>
      <c r="N158" s="25" t="str">
        <f t="shared" si="2"/>
        <v xml:space="preserve"> 주문마감시간^TB_ORD_ORD_DDL_TM^ 등록자ID^REGR_ID^^VARCHAR2^32^Y^</v>
      </c>
      <c r="O158" s="21" t="str">
        <f>IF(ISNA(VLOOKUP(N158,DB데이터!$N:$N,1,FALSE)), "에러", "")</f>
        <v>에러</v>
      </c>
      <c r="P158" s="21" t="str">
        <f>IF(O158="에러",$N158&amp;CHAR(10)&amp;VLOOKUP(CONCATENATE(D158,".",F158),DB데이터!$M:$N,2,FALSE),"")</f>
        <v xml:space="preserve"> 주문마감시간^TB_ORD_ORD_DDL_TM^ 등록자ID^REGR_ID^^VARCHAR2^32^Y^
주문마감시간^TB_ORD_ORD_DDL_TM^등록자ID^REGR_ID^^VARCHAR2^32^Y^</v>
      </c>
    </row>
    <row r="159" spans="1:16" x14ac:dyDescent="0.25">
      <c r="A159" s="138">
        <v>152</v>
      </c>
      <c r="B159" s="87" t="s">
        <v>678</v>
      </c>
      <c r="C159" s="87" t="s">
        <v>4047</v>
      </c>
      <c r="D159" s="87" t="s">
        <v>271</v>
      </c>
      <c r="E159" s="87" t="s">
        <v>3520</v>
      </c>
      <c r="F159" s="87" t="s">
        <v>58</v>
      </c>
      <c r="G159" s="87"/>
      <c r="H159" s="87"/>
      <c r="I159" s="87" t="s">
        <v>37</v>
      </c>
      <c r="J159" s="89">
        <v>14</v>
      </c>
      <c r="K159" s="87" t="s">
        <v>52</v>
      </c>
      <c r="L159" s="139"/>
      <c r="M159" s="30"/>
      <c r="N159" s="25" t="str">
        <f t="shared" si="2"/>
        <v xml:space="preserve"> 주문마감시간^TB_ORD_ORD_DDL_TM^ 수정일시^MOD_DTM^^VARCHAR2^14^Y^</v>
      </c>
      <c r="O159" s="21" t="str">
        <f>IF(ISNA(VLOOKUP(N159,DB데이터!$N:$N,1,FALSE)), "에러", "")</f>
        <v>에러</v>
      </c>
      <c r="P159" s="21" t="str">
        <f>IF(O159="에러",$N159&amp;CHAR(10)&amp;VLOOKUP(CONCATENATE(D159,".",F159),DB데이터!$M:$N,2,FALSE),"")</f>
        <v xml:space="preserve"> 주문마감시간^TB_ORD_ORD_DDL_TM^ 수정일시^MOD_DTM^^VARCHAR2^14^Y^
주문마감시간^TB_ORD_ORD_DDL_TM^수정일시^MOD_DTM^^VARCHAR2^14^Y^</v>
      </c>
    </row>
    <row r="160" spans="1:16" x14ac:dyDescent="0.25">
      <c r="A160" s="138">
        <v>153</v>
      </c>
      <c r="B160" s="87" t="s">
        <v>678</v>
      </c>
      <c r="C160" s="87" t="s">
        <v>4047</v>
      </c>
      <c r="D160" s="87" t="s">
        <v>271</v>
      </c>
      <c r="E160" s="87" t="s">
        <v>3521</v>
      </c>
      <c r="F160" s="87" t="s">
        <v>60</v>
      </c>
      <c r="G160" s="87"/>
      <c r="H160" s="87"/>
      <c r="I160" s="87" t="s">
        <v>37</v>
      </c>
      <c r="J160" s="89">
        <v>32</v>
      </c>
      <c r="K160" s="87" t="s">
        <v>52</v>
      </c>
      <c r="L160" s="139"/>
      <c r="M160" s="30"/>
      <c r="N160" s="25" t="str">
        <f t="shared" si="2"/>
        <v xml:space="preserve"> 주문마감시간^TB_ORD_ORD_DDL_TM^ 수정자ID^MODR_ID^^VARCHAR2^32^Y^</v>
      </c>
      <c r="O160" s="21" t="str">
        <f>IF(ISNA(VLOOKUP(N160,DB데이터!$N:$N,1,FALSE)), "에러", "")</f>
        <v>에러</v>
      </c>
      <c r="P160" s="21" t="str">
        <f>IF(O160="에러",$N160&amp;CHAR(10)&amp;VLOOKUP(CONCATENATE(D160,".",F160),DB데이터!$M:$N,2,FALSE),"")</f>
        <v xml:space="preserve"> 주문마감시간^TB_ORD_ORD_DDL_TM^ 수정자ID^MODR_ID^^VARCHAR2^32^Y^
주문마감시간^TB_ORD_ORD_DDL_TM^수정자ID^MODR_ID^^VARCHAR2^32^Y^</v>
      </c>
    </row>
    <row r="161" spans="1:16" x14ac:dyDescent="0.25">
      <c r="A161" s="138">
        <v>154</v>
      </c>
      <c r="B161" s="87" t="s">
        <v>678</v>
      </c>
      <c r="C161" s="87" t="s">
        <v>4049</v>
      </c>
      <c r="D161" s="87" t="s">
        <v>269</v>
      </c>
      <c r="E161" s="87" t="s">
        <v>3913</v>
      </c>
      <c r="F161" s="87" t="s">
        <v>1499</v>
      </c>
      <c r="G161" s="87"/>
      <c r="H161" s="87"/>
      <c r="I161" s="87" t="s">
        <v>37</v>
      </c>
      <c r="J161" s="89">
        <v>8</v>
      </c>
      <c r="K161" s="87" t="s">
        <v>52</v>
      </c>
      <c r="L161" s="139"/>
      <c r="M161" s="30"/>
      <c r="N161" s="25" t="str">
        <f t="shared" si="2"/>
        <v xml:space="preserve"> 주문입금^TB_ORD_ORD_DEPOSIT^ 입금일자^DEPOSIT_DT^^VARCHAR2^8^Y^</v>
      </c>
      <c r="O161" s="21" t="str">
        <f>IF(ISNA(VLOOKUP(N161,DB데이터!$N:$N,1,FALSE)), "에러", "")</f>
        <v>에러</v>
      </c>
      <c r="P161" s="21" t="str">
        <f>IF(O161="에러",$N161&amp;CHAR(10)&amp;VLOOKUP(CONCATENATE(D161,".",F161),DB데이터!$M:$N,2,FALSE),"")</f>
        <v xml:space="preserve"> 주문입금^TB_ORD_ORD_DEPOSIT^ 입금일자^DEPOSIT_DT^^VARCHAR2^8^Y^
주문입금^TB_ORD_ORD_DEPOSIT^입금일자^DEPOSIT_DT^Y^VARCHAR2^8^Y^</v>
      </c>
    </row>
    <row r="162" spans="1:16" x14ac:dyDescent="0.25">
      <c r="A162" s="138">
        <v>155</v>
      </c>
      <c r="B162" s="87" t="s">
        <v>678</v>
      </c>
      <c r="C162" s="87" t="s">
        <v>4049</v>
      </c>
      <c r="D162" s="87" t="s">
        <v>269</v>
      </c>
      <c r="E162" s="87" t="s">
        <v>3912</v>
      </c>
      <c r="F162" s="87" t="s">
        <v>1501</v>
      </c>
      <c r="G162" s="87"/>
      <c r="H162" s="87"/>
      <c r="I162" s="87" t="s">
        <v>110</v>
      </c>
      <c r="J162" s="89">
        <v>22</v>
      </c>
      <c r="K162" s="87" t="s">
        <v>5347</v>
      </c>
      <c r="L162" s="140"/>
      <c r="M162" s="30"/>
      <c r="N162" s="25" t="str">
        <f t="shared" si="2"/>
        <v xml:space="preserve"> 주문입금^TB_ORD_ORD_DEPOSIT^ 입금일련번호^DEPOSIT_SEQ^^NUMBER^22^N^</v>
      </c>
      <c r="O162" s="21" t="str">
        <f>IF(ISNA(VLOOKUP(N162,DB데이터!$N:$N,1,FALSE)), "에러", "")</f>
        <v>에러</v>
      </c>
      <c r="P162" s="21" t="str">
        <f>IF(O162="에러",$N162&amp;CHAR(10)&amp;VLOOKUP(CONCATENATE(D162,".",F162),DB데이터!$M:$N,2,FALSE),"")</f>
        <v xml:space="preserve"> 주문입금^TB_ORD_ORD_DEPOSIT^ 입금일련번호^DEPOSIT_SEQ^^NUMBER^22^N^
주문입금^TB_ORD_ORD_DEPOSIT^입금일련번호^DEPOSIT_SEQ^Y^NUMBER^5^^</v>
      </c>
    </row>
    <row r="163" spans="1:16" x14ac:dyDescent="0.25">
      <c r="A163" s="138">
        <v>156</v>
      </c>
      <c r="B163" s="87" t="s">
        <v>678</v>
      </c>
      <c r="C163" s="87" t="s">
        <v>4049</v>
      </c>
      <c r="D163" s="87" t="s">
        <v>269</v>
      </c>
      <c r="E163" s="87" t="s">
        <v>3709</v>
      </c>
      <c r="F163" s="87" t="s">
        <v>64</v>
      </c>
      <c r="G163" s="87"/>
      <c r="H163" s="87"/>
      <c r="I163" s="87" t="s">
        <v>37</v>
      </c>
      <c r="J163" s="89">
        <v>10</v>
      </c>
      <c r="K163" s="87" t="s">
        <v>52</v>
      </c>
      <c r="L163" s="140"/>
      <c r="M163" s="30"/>
      <c r="N163" s="25" t="str">
        <f t="shared" si="2"/>
        <v xml:space="preserve"> 주문입금^TB_ORD_ORD_DEPOSIT^ 매장코드^SHOP_CD^^VARCHAR2^10^Y^</v>
      </c>
      <c r="O163" s="21" t="str">
        <f>IF(ISNA(VLOOKUP(N163,DB데이터!$N:$N,1,FALSE)), "에러", "")</f>
        <v>에러</v>
      </c>
      <c r="P163" s="21" t="str">
        <f>IF(O163="에러",$N163&amp;CHAR(10)&amp;VLOOKUP(CONCATENATE(D163,".",F163),DB데이터!$M:$N,2,FALSE),"")</f>
        <v xml:space="preserve"> 주문입금^TB_ORD_ORD_DEPOSIT^ 매장코드^SHOP_CD^^VARCHAR2^10^Y^
주문입금^TB_ORD_ORD_DEPOSIT^매장코드^SHOP_CD^^VARCHAR2^10^Y^</v>
      </c>
    </row>
    <row r="164" spans="1:16" x14ac:dyDescent="0.25">
      <c r="A164" s="138">
        <v>157</v>
      </c>
      <c r="B164" s="87" t="s">
        <v>678</v>
      </c>
      <c r="C164" s="87" t="s">
        <v>4049</v>
      </c>
      <c r="D164" s="87" t="s">
        <v>269</v>
      </c>
      <c r="E164" s="87" t="s">
        <v>4007</v>
      </c>
      <c r="F164" s="87" t="s">
        <v>1775</v>
      </c>
      <c r="G164" s="87"/>
      <c r="H164" s="87"/>
      <c r="I164" s="87" t="s">
        <v>37</v>
      </c>
      <c r="J164" s="89">
        <v>20</v>
      </c>
      <c r="K164" s="87" t="s">
        <v>52</v>
      </c>
      <c r="L164" s="139"/>
      <c r="M164" s="30"/>
      <c r="N164" s="25" t="str">
        <f t="shared" si="2"/>
        <v xml:space="preserve"> 주문입금^TB_ORD_ORD_DEPOSIT^ 주문번호^ORD_NO^^VARCHAR2^20^Y^</v>
      </c>
      <c r="O164" s="21" t="str">
        <f>IF(ISNA(VLOOKUP(N164,DB데이터!$N:$N,1,FALSE)), "에러", "")</f>
        <v>에러</v>
      </c>
      <c r="P164" s="21" t="str">
        <f>IF(O164="에러",$N164&amp;CHAR(10)&amp;VLOOKUP(CONCATENATE(D164,".",F164),DB데이터!$M:$N,2,FALSE),"")</f>
        <v xml:space="preserve"> 주문입금^TB_ORD_ORD_DEPOSIT^ 주문번호^ORD_NO^^VARCHAR2^20^Y^
주문입금^TB_ORD_ORD_DEPOSIT^주문번호^ORD_NO^^VARCHAR2^20^Y^</v>
      </c>
    </row>
    <row r="165" spans="1:16" x14ac:dyDescent="0.25">
      <c r="A165" s="138">
        <v>158</v>
      </c>
      <c r="B165" s="87" t="s">
        <v>678</v>
      </c>
      <c r="C165" s="87" t="s">
        <v>4049</v>
      </c>
      <c r="D165" s="87" t="s">
        <v>269</v>
      </c>
      <c r="E165" s="87" t="s">
        <v>3889</v>
      </c>
      <c r="F165" s="87" t="s">
        <v>1419</v>
      </c>
      <c r="G165" s="87"/>
      <c r="H165" s="87"/>
      <c r="I165" s="87" t="s">
        <v>37</v>
      </c>
      <c r="J165" s="89">
        <v>200</v>
      </c>
      <c r="K165" s="87" t="s">
        <v>5347</v>
      </c>
      <c r="L165" s="139"/>
      <c r="M165" s="30"/>
      <c r="N165" s="25" t="str">
        <f t="shared" si="2"/>
        <v xml:space="preserve"> 주문입금^TB_ORD_ORD_DEPOSIT^ 계좌번호^ACCT_NO^^VARCHAR2^200^N^</v>
      </c>
      <c r="O165" s="21" t="str">
        <f>IF(ISNA(VLOOKUP(N165,DB데이터!$N:$N,1,FALSE)), "에러", "")</f>
        <v>에러</v>
      </c>
      <c r="P165" s="21" t="str">
        <f>IF(O165="에러",$N165&amp;CHAR(10)&amp;VLOOKUP(CONCATENATE(D165,".",F165),DB데이터!$M:$N,2,FALSE),"")</f>
        <v xml:space="preserve"> 주문입금^TB_ORD_ORD_DEPOSIT^ 계좌번호^ACCT_NO^^VARCHAR2^200^N^
주문입금^TB_ORD_ORD_DEPOSIT^계좌번호^ACCT_NO^^VARCHAR2^200^^</v>
      </c>
    </row>
    <row r="166" spans="1:16" x14ac:dyDescent="0.25">
      <c r="A166" s="138">
        <v>159</v>
      </c>
      <c r="B166" s="87" t="s">
        <v>678</v>
      </c>
      <c r="C166" s="87" t="s">
        <v>4049</v>
      </c>
      <c r="D166" s="87" t="s">
        <v>269</v>
      </c>
      <c r="E166" s="87" t="s">
        <v>4026</v>
      </c>
      <c r="F166" s="87" t="s">
        <v>2579</v>
      </c>
      <c r="G166" s="87"/>
      <c r="H166" s="87"/>
      <c r="I166" s="87" t="s">
        <v>37</v>
      </c>
      <c r="J166" s="89">
        <v>40</v>
      </c>
      <c r="K166" s="87" t="s">
        <v>5347</v>
      </c>
      <c r="L166" s="139"/>
      <c r="M166" s="30"/>
      <c r="N166" s="25" t="str">
        <f t="shared" si="2"/>
        <v xml:space="preserve"> 주문입금^TB_ORD_ORD_DEPOSIT^ 계좌관리번호^ACCT_MNG_NO^^VARCHAR2^40^N^</v>
      </c>
      <c r="O166" s="21" t="str">
        <f>IF(ISNA(VLOOKUP(N166,DB데이터!$N:$N,1,FALSE)), "에러", "")</f>
        <v>에러</v>
      </c>
      <c r="P166" s="21" t="str">
        <f>IF(O166="에러",$N166&amp;CHAR(10)&amp;VLOOKUP(CONCATENATE(D166,".",F166),DB데이터!$M:$N,2,FALSE),"")</f>
        <v xml:space="preserve"> 주문입금^TB_ORD_ORD_DEPOSIT^ 계좌관리번호^ACCT_MNG_NO^^VARCHAR2^40^N^
주문입금^TB_ORD_ORD_DEPOSIT^계좌관리번호^ACCT_MNG_NO^^VARCHAR2^40^^</v>
      </c>
    </row>
    <row r="167" spans="1:16" x14ac:dyDescent="0.25">
      <c r="A167" s="138">
        <v>160</v>
      </c>
      <c r="B167" s="87" t="s">
        <v>678</v>
      </c>
      <c r="C167" s="87" t="s">
        <v>4049</v>
      </c>
      <c r="D167" s="87" t="s">
        <v>269</v>
      </c>
      <c r="E167" s="87" t="s">
        <v>3910</v>
      </c>
      <c r="F167" s="87" t="s">
        <v>1506</v>
      </c>
      <c r="G167" s="87"/>
      <c r="H167" s="87"/>
      <c r="I167" s="87" t="s">
        <v>37</v>
      </c>
      <c r="J167" s="89">
        <v>3</v>
      </c>
      <c r="K167" s="87" t="s">
        <v>5347</v>
      </c>
      <c r="L167" s="139"/>
      <c r="M167" s="30"/>
      <c r="N167" s="25" t="str">
        <f t="shared" si="2"/>
        <v xml:space="preserve"> 주문입금^TB_ORD_ORD_DEPOSIT^ 입금구분코드^DEPOSIT_DIV_CD^^VARCHAR2^3^N^</v>
      </c>
      <c r="O167" s="21" t="str">
        <f>IF(ISNA(VLOOKUP(N167,DB데이터!$N:$N,1,FALSE)), "에러", "")</f>
        <v>에러</v>
      </c>
      <c r="P167" s="21" t="str">
        <f>IF(O167="에러",$N167&amp;CHAR(10)&amp;VLOOKUP(CONCATENATE(D167,".",F167),DB데이터!$M:$N,2,FALSE),"")</f>
        <v xml:space="preserve"> 주문입금^TB_ORD_ORD_DEPOSIT^ 입금구분코드^DEPOSIT_DIV_CD^^VARCHAR2^3^N^
주문입금^TB_ORD_ORD_DEPOSIT^입금구분코드^DEPOSIT_DIV_CD^^VARCHAR2^3^^</v>
      </c>
    </row>
    <row r="168" spans="1:16" x14ac:dyDescent="0.25">
      <c r="A168" s="138">
        <v>161</v>
      </c>
      <c r="B168" s="87" t="s">
        <v>678</v>
      </c>
      <c r="C168" s="87" t="s">
        <v>4049</v>
      </c>
      <c r="D168" s="87" t="s">
        <v>269</v>
      </c>
      <c r="E168" s="87" t="s">
        <v>3911</v>
      </c>
      <c r="F168" s="87" t="s">
        <v>555</v>
      </c>
      <c r="G168" s="87"/>
      <c r="H168" s="87"/>
      <c r="I168" s="87" t="s">
        <v>110</v>
      </c>
      <c r="J168" s="89">
        <v>22</v>
      </c>
      <c r="K168" s="87" t="s">
        <v>52</v>
      </c>
      <c r="L168" s="139">
        <v>0</v>
      </c>
      <c r="M168" s="30"/>
      <c r="N168" s="25" t="str">
        <f t="shared" si="2"/>
        <v xml:space="preserve"> 주문입금^TB_ORD_ORD_DEPOSIT^ 입금금액^DEPOSIT_AMT^^NUMBER^22^Y^0</v>
      </c>
      <c r="O168" s="21" t="str">
        <f>IF(ISNA(VLOOKUP(N168,DB데이터!$N:$N,1,FALSE)), "에러", "")</f>
        <v>에러</v>
      </c>
      <c r="P168" s="21" t="str">
        <f>IF(O168="에러",$N168&amp;CHAR(10)&amp;VLOOKUP(CONCATENATE(D168,".",F168),DB데이터!$M:$N,2,FALSE),"")</f>
        <v xml:space="preserve"> 주문입금^TB_ORD_ORD_DEPOSIT^ 입금금액^DEPOSIT_AMT^^NUMBER^22^Y^0
주문입금^TB_ORD_ORD_DEPOSIT^입금금액^DEPOSIT_AMT^^NUMBER^20,5^Y^0</v>
      </c>
    </row>
    <row r="169" spans="1:16" x14ac:dyDescent="0.25">
      <c r="A169" s="138">
        <v>162</v>
      </c>
      <c r="B169" s="87" t="s">
        <v>678</v>
      </c>
      <c r="C169" s="87" t="s">
        <v>4049</v>
      </c>
      <c r="D169" s="87" t="s">
        <v>269</v>
      </c>
      <c r="E169" s="87" t="s">
        <v>4051</v>
      </c>
      <c r="F169" s="87" t="s">
        <v>2761</v>
      </c>
      <c r="G169" s="87"/>
      <c r="H169" s="87"/>
      <c r="I169" s="87" t="s">
        <v>37</v>
      </c>
      <c r="J169" s="89">
        <v>300</v>
      </c>
      <c r="K169" s="87" t="s">
        <v>5347</v>
      </c>
      <c r="L169" s="139"/>
      <c r="M169" s="30"/>
      <c r="N169" s="25" t="str">
        <f t="shared" si="2"/>
        <v xml:space="preserve"> 주문입금^TB_ORD_ORD_DEPOSIT^ 입금자명^DEPOSITOR_NM^^VARCHAR2^300^N^</v>
      </c>
      <c r="O169" s="21" t="str">
        <f>IF(ISNA(VLOOKUP(N169,DB데이터!$N:$N,1,FALSE)), "에러", "")</f>
        <v>에러</v>
      </c>
      <c r="P169" s="21" t="str">
        <f>IF(O169="에러",$N169&amp;CHAR(10)&amp;VLOOKUP(CONCATENATE(D169,".",F169),DB데이터!$M:$N,2,FALSE),"")</f>
        <v xml:space="preserve"> 주문입금^TB_ORD_ORD_DEPOSIT^ 입금자명^DEPOSITOR_NM^^VARCHAR2^300^N^
주문입금^TB_ORD_ORD_DEPOSIT^입금자명^DEPOSITOR_NM^^VARCHAR2^300^^</v>
      </c>
    </row>
    <row r="170" spans="1:16" x14ac:dyDescent="0.25">
      <c r="A170" s="138">
        <v>163</v>
      </c>
      <c r="B170" s="87" t="s">
        <v>678</v>
      </c>
      <c r="C170" s="87" t="s">
        <v>4049</v>
      </c>
      <c r="D170" s="87" t="s">
        <v>269</v>
      </c>
      <c r="E170" s="87" t="s">
        <v>4050</v>
      </c>
      <c r="F170" s="87" t="s">
        <v>2763</v>
      </c>
      <c r="G170" s="87"/>
      <c r="H170" s="87"/>
      <c r="I170" s="87" t="s">
        <v>37</v>
      </c>
      <c r="J170" s="89">
        <v>14</v>
      </c>
      <c r="K170" s="87" t="s">
        <v>5347</v>
      </c>
      <c r="L170" s="140"/>
      <c r="M170" s="30"/>
      <c r="N170" s="25" t="str">
        <f t="shared" si="2"/>
        <v xml:space="preserve"> 주문입금^TB_ORD_ORD_DEPOSIT^ 입금일시^DEPOSIT_DTM^^VARCHAR2^14^N^</v>
      </c>
      <c r="O170" s="21" t="str">
        <f>IF(ISNA(VLOOKUP(N170,DB데이터!$N:$N,1,FALSE)), "에러", "")</f>
        <v>에러</v>
      </c>
      <c r="P170" s="21" t="str">
        <f>IF(O170="에러",$N170&amp;CHAR(10)&amp;VLOOKUP(CONCATENATE(D170,".",F170),DB데이터!$M:$N,2,FALSE),"")</f>
        <v xml:space="preserve"> 주문입금^TB_ORD_ORD_DEPOSIT^ 입금일시^DEPOSIT_DTM^^VARCHAR2^14^N^
주문입금^TB_ORD_ORD_DEPOSIT^입금일시^DEPOSIT_DTM^^VARCHAR2^14^^</v>
      </c>
    </row>
    <row r="171" spans="1:16" x14ac:dyDescent="0.25">
      <c r="A171" s="138">
        <v>164</v>
      </c>
      <c r="B171" s="87" t="s">
        <v>678</v>
      </c>
      <c r="C171" s="87" t="s">
        <v>4049</v>
      </c>
      <c r="D171" s="87" t="s">
        <v>269</v>
      </c>
      <c r="E171" s="87" t="s">
        <v>4053</v>
      </c>
      <c r="F171" s="87" t="s">
        <v>2045</v>
      </c>
      <c r="G171" s="87"/>
      <c r="H171" s="87"/>
      <c r="I171" s="87" t="s">
        <v>37</v>
      </c>
      <c r="J171" s="89">
        <v>14</v>
      </c>
      <c r="K171" s="87" t="s">
        <v>5347</v>
      </c>
      <c r="L171" s="140"/>
      <c r="M171" s="30"/>
      <c r="N171" s="25" t="str">
        <f t="shared" si="2"/>
        <v xml:space="preserve"> 주문입금^TB_ORD_ORD_DEPOSIT^ 처리일시^PROC_DTM^^VARCHAR2^14^N^</v>
      </c>
      <c r="O171" s="21" t="str">
        <f>IF(ISNA(VLOOKUP(N171,DB데이터!$N:$N,1,FALSE)), "에러", "")</f>
        <v>에러</v>
      </c>
      <c r="P171" s="21" t="str">
        <f>IF(O171="에러",$N171&amp;CHAR(10)&amp;VLOOKUP(CONCATENATE(D171,".",F171),DB데이터!$M:$N,2,FALSE),"")</f>
        <v xml:space="preserve"> 주문입금^TB_ORD_ORD_DEPOSIT^ 처리일시^PROC_DTM^^VARCHAR2^14^N^
주문입금^TB_ORD_ORD_DEPOSIT^처리일시^PROC_DTM^^VARCHAR2^14^^</v>
      </c>
    </row>
    <row r="172" spans="1:16" x14ac:dyDescent="0.25">
      <c r="A172" s="138">
        <v>165</v>
      </c>
      <c r="B172" s="87" t="s">
        <v>678</v>
      </c>
      <c r="C172" s="87" t="s">
        <v>4049</v>
      </c>
      <c r="D172" s="87" t="s">
        <v>269</v>
      </c>
      <c r="E172" s="87" t="s">
        <v>4052</v>
      </c>
      <c r="F172" s="87" t="s">
        <v>1717</v>
      </c>
      <c r="G172" s="87"/>
      <c r="H172" s="87"/>
      <c r="I172" s="87" t="s">
        <v>37</v>
      </c>
      <c r="J172" s="89">
        <v>1</v>
      </c>
      <c r="K172" s="87" t="s">
        <v>52</v>
      </c>
      <c r="L172" s="139" t="s">
        <v>1496</v>
      </c>
      <c r="M172" s="30"/>
      <c r="N172" s="25" t="str">
        <f t="shared" si="2"/>
        <v xml:space="preserve"> 주문입금^TB_ORD_ORD_DEPOSIT^ 처리여부^PROC_YN^^VARCHAR2^1^Y^'N' </v>
      </c>
      <c r="O172" s="21" t="str">
        <f>IF(ISNA(VLOOKUP(N172,DB데이터!$N:$N,1,FALSE)), "에러", "")</f>
        <v>에러</v>
      </c>
      <c r="P172" s="21" t="str">
        <f>IF(O172="에러",$N172&amp;CHAR(10)&amp;VLOOKUP(CONCATENATE(D172,".",F172),DB데이터!$M:$N,2,FALSE),"")</f>
        <v xml:space="preserve"> 주문입금^TB_ORD_ORD_DEPOSIT^ 처리여부^PROC_YN^^VARCHAR2^1^Y^'N' 
주문입금^TB_ORD_ORD_DEPOSIT^처리여부^PROC_YN^^VARCHAR2^1^Y^'N'</v>
      </c>
    </row>
    <row r="173" spans="1:16" x14ac:dyDescent="0.25">
      <c r="A173" s="138">
        <v>166</v>
      </c>
      <c r="B173" s="87" t="s">
        <v>678</v>
      </c>
      <c r="C173" s="87" t="s">
        <v>4049</v>
      </c>
      <c r="D173" s="87" t="s">
        <v>269</v>
      </c>
      <c r="E173" s="87" t="s">
        <v>3516</v>
      </c>
      <c r="F173" s="87" t="s">
        <v>51</v>
      </c>
      <c r="G173" s="87"/>
      <c r="H173" s="87"/>
      <c r="I173" s="87" t="s">
        <v>37</v>
      </c>
      <c r="J173" s="89">
        <v>1</v>
      </c>
      <c r="K173" s="87" t="s">
        <v>52</v>
      </c>
      <c r="L173" s="140" t="s">
        <v>1276</v>
      </c>
      <c r="M173" s="30"/>
      <c r="N173" s="25" t="str">
        <f t="shared" si="2"/>
        <v xml:space="preserve"> 주문입금^TB_ORD_ORD_DEPOSIT^ 사용여부^USE_YN^^VARCHAR2^1^Y^'Y' </v>
      </c>
      <c r="O173" s="21" t="str">
        <f>IF(ISNA(VLOOKUP(N173,DB데이터!$N:$N,1,FALSE)), "에러", "")</f>
        <v>에러</v>
      </c>
      <c r="P173" s="21" t="str">
        <f>IF(O173="에러",$N173&amp;CHAR(10)&amp;VLOOKUP(CONCATENATE(D173,".",F173),DB데이터!$M:$N,2,FALSE),"")</f>
        <v xml:space="preserve"> 주문입금^TB_ORD_ORD_DEPOSIT^ 사용여부^USE_YN^^VARCHAR2^1^Y^'Y' 
주문입금^TB_ORD_ORD_DEPOSIT^사용여부^USE_YN^^VARCHAR2^1^Y^'Y'</v>
      </c>
    </row>
    <row r="174" spans="1:16" x14ac:dyDescent="0.25">
      <c r="A174" s="138">
        <v>167</v>
      </c>
      <c r="B174" s="87" t="s">
        <v>678</v>
      </c>
      <c r="C174" s="87" t="s">
        <v>4049</v>
      </c>
      <c r="D174" s="87" t="s">
        <v>269</v>
      </c>
      <c r="E174" s="87" t="s">
        <v>3518</v>
      </c>
      <c r="F174" s="87" t="s">
        <v>54</v>
      </c>
      <c r="G174" s="87"/>
      <c r="H174" s="87"/>
      <c r="I174" s="87" t="s">
        <v>37</v>
      </c>
      <c r="J174" s="89">
        <v>14</v>
      </c>
      <c r="K174" s="87" t="s">
        <v>52</v>
      </c>
      <c r="L174" s="140"/>
      <c r="M174" s="30"/>
      <c r="N174" s="25" t="str">
        <f t="shared" si="2"/>
        <v xml:space="preserve"> 주문입금^TB_ORD_ORD_DEPOSIT^ 등록일시^REG_DTM^^VARCHAR2^14^Y^</v>
      </c>
      <c r="O174" s="21" t="str">
        <f>IF(ISNA(VLOOKUP(N174,DB데이터!$N:$N,1,FALSE)), "에러", "")</f>
        <v>에러</v>
      </c>
      <c r="P174" s="21" t="str">
        <f>IF(O174="에러",$N174&amp;CHAR(10)&amp;VLOOKUP(CONCATENATE(D174,".",F174),DB데이터!$M:$N,2,FALSE),"")</f>
        <v xml:space="preserve"> 주문입금^TB_ORD_ORD_DEPOSIT^ 등록일시^REG_DTM^^VARCHAR2^14^Y^
주문입금^TB_ORD_ORD_DEPOSIT^등록일시^REG_DTM^^VARCHAR2^14^Y^</v>
      </c>
    </row>
    <row r="175" spans="1:16" x14ac:dyDescent="0.25">
      <c r="A175" s="138">
        <v>168</v>
      </c>
      <c r="B175" s="87" t="s">
        <v>678</v>
      </c>
      <c r="C175" s="87" t="s">
        <v>4049</v>
      </c>
      <c r="D175" s="87" t="s">
        <v>269</v>
      </c>
      <c r="E175" s="87" t="s">
        <v>3519</v>
      </c>
      <c r="F175" s="87" t="s">
        <v>56</v>
      </c>
      <c r="G175" s="87"/>
      <c r="H175" s="87"/>
      <c r="I175" s="87" t="s">
        <v>37</v>
      </c>
      <c r="J175" s="89">
        <v>32</v>
      </c>
      <c r="K175" s="87" t="s">
        <v>52</v>
      </c>
      <c r="L175" s="139"/>
      <c r="M175" s="30"/>
      <c r="N175" s="25" t="str">
        <f t="shared" si="2"/>
        <v xml:space="preserve"> 주문입금^TB_ORD_ORD_DEPOSIT^ 등록자ID^REGR_ID^^VARCHAR2^32^Y^</v>
      </c>
      <c r="O175" s="21" t="str">
        <f>IF(ISNA(VLOOKUP(N175,DB데이터!$N:$N,1,FALSE)), "에러", "")</f>
        <v>에러</v>
      </c>
      <c r="P175" s="21" t="str">
        <f>IF(O175="에러",$N175&amp;CHAR(10)&amp;VLOOKUP(CONCATENATE(D175,".",F175),DB데이터!$M:$N,2,FALSE),"")</f>
        <v xml:space="preserve"> 주문입금^TB_ORD_ORD_DEPOSIT^ 등록자ID^REGR_ID^^VARCHAR2^32^Y^
주문입금^TB_ORD_ORD_DEPOSIT^등록자ID^REGR_ID^^VARCHAR2^32^Y^</v>
      </c>
    </row>
    <row r="176" spans="1:16" x14ac:dyDescent="0.25">
      <c r="A176" s="138">
        <v>169</v>
      </c>
      <c r="B176" s="87" t="s">
        <v>678</v>
      </c>
      <c r="C176" s="87" t="s">
        <v>4049</v>
      </c>
      <c r="D176" s="87" t="s">
        <v>269</v>
      </c>
      <c r="E176" s="87" t="s">
        <v>3520</v>
      </c>
      <c r="F176" s="87" t="s">
        <v>58</v>
      </c>
      <c r="G176" s="87"/>
      <c r="H176" s="87"/>
      <c r="I176" s="87" t="s">
        <v>37</v>
      </c>
      <c r="J176" s="89">
        <v>14</v>
      </c>
      <c r="K176" s="87" t="s">
        <v>52</v>
      </c>
      <c r="L176" s="139"/>
      <c r="M176" s="30"/>
      <c r="N176" s="25" t="str">
        <f t="shared" si="2"/>
        <v xml:space="preserve"> 주문입금^TB_ORD_ORD_DEPOSIT^ 수정일시^MOD_DTM^^VARCHAR2^14^Y^</v>
      </c>
      <c r="O176" s="21" t="str">
        <f>IF(ISNA(VLOOKUP(N176,DB데이터!$N:$N,1,FALSE)), "에러", "")</f>
        <v>에러</v>
      </c>
      <c r="P176" s="21" t="str">
        <f>IF(O176="에러",$N176&amp;CHAR(10)&amp;VLOOKUP(CONCATENATE(D176,".",F176),DB데이터!$M:$N,2,FALSE),"")</f>
        <v xml:space="preserve"> 주문입금^TB_ORD_ORD_DEPOSIT^ 수정일시^MOD_DTM^^VARCHAR2^14^Y^
주문입금^TB_ORD_ORD_DEPOSIT^수정일시^MOD_DTM^^VARCHAR2^14^Y^</v>
      </c>
    </row>
    <row r="177" spans="1:16" x14ac:dyDescent="0.25">
      <c r="A177" s="138">
        <v>170</v>
      </c>
      <c r="B177" s="87" t="s">
        <v>678</v>
      </c>
      <c r="C177" s="87" t="s">
        <v>4049</v>
      </c>
      <c r="D177" s="87" t="s">
        <v>269</v>
      </c>
      <c r="E177" s="87" t="s">
        <v>3521</v>
      </c>
      <c r="F177" s="87" t="s">
        <v>60</v>
      </c>
      <c r="G177" s="87"/>
      <c r="H177" s="87"/>
      <c r="I177" s="87" t="s">
        <v>37</v>
      </c>
      <c r="J177" s="89">
        <v>32</v>
      </c>
      <c r="K177" s="87" t="s">
        <v>52</v>
      </c>
      <c r="L177" s="139"/>
      <c r="M177" s="30"/>
      <c r="N177" s="25" t="str">
        <f t="shared" si="2"/>
        <v xml:space="preserve"> 주문입금^TB_ORD_ORD_DEPOSIT^ 수정자ID^MODR_ID^^VARCHAR2^32^Y^</v>
      </c>
      <c r="O177" s="21" t="str">
        <f>IF(ISNA(VLOOKUP(N177,DB데이터!$N:$N,1,FALSE)), "에러", "")</f>
        <v>에러</v>
      </c>
      <c r="P177" s="21" t="str">
        <f>IF(O177="에러",$N177&amp;CHAR(10)&amp;VLOOKUP(CONCATENATE(D177,".",F177),DB데이터!$M:$N,2,FALSE),"")</f>
        <v xml:space="preserve"> 주문입금^TB_ORD_ORD_DEPOSIT^ 수정자ID^MODR_ID^^VARCHAR2^32^Y^
주문입금^TB_ORD_ORD_DEPOSIT^수정자ID^MODR_ID^^VARCHAR2^32^Y^</v>
      </c>
    </row>
    <row r="178" spans="1:16" x14ac:dyDescent="0.25">
      <c r="A178" s="138">
        <v>171</v>
      </c>
      <c r="B178" s="87" t="s">
        <v>678</v>
      </c>
      <c r="C178" s="87" t="s">
        <v>4054</v>
      </c>
      <c r="D178" s="87" t="s">
        <v>267</v>
      </c>
      <c r="E178" s="87" t="s">
        <v>4007</v>
      </c>
      <c r="F178" s="87" t="s">
        <v>1775</v>
      </c>
      <c r="G178" s="87"/>
      <c r="H178" s="87"/>
      <c r="I178" s="87" t="s">
        <v>37</v>
      </c>
      <c r="J178" s="89">
        <v>20</v>
      </c>
      <c r="K178" s="87" t="s">
        <v>52</v>
      </c>
      <c r="L178" s="139"/>
      <c r="M178" s="30"/>
      <c r="N178" s="25" t="str">
        <f t="shared" si="2"/>
        <v xml:space="preserve"> 주문상세^TB_ORD_ORD_DTL^ 주문번호^ORD_NO^^VARCHAR2^20^Y^</v>
      </c>
      <c r="O178" s="21" t="str">
        <f>IF(ISNA(VLOOKUP(N178,DB데이터!$N:$N,1,FALSE)), "에러", "")</f>
        <v>에러</v>
      </c>
      <c r="P178" s="21" t="str">
        <f>IF(O178="에러",$N178&amp;CHAR(10)&amp;VLOOKUP(CONCATENATE(D178,".",F178),DB데이터!$M:$N,2,FALSE),"")</f>
        <v xml:space="preserve"> 주문상세^TB_ORD_ORD_DTL^ 주문번호^ORD_NO^^VARCHAR2^20^Y^
주문상세^TB_ORD_ORD_DTL^주문번호^ORD_NO^Y^VARCHAR2^20^Y^</v>
      </c>
    </row>
    <row r="179" spans="1:16" x14ac:dyDescent="0.25">
      <c r="A179" s="138">
        <v>172</v>
      </c>
      <c r="B179" s="87" t="s">
        <v>678</v>
      </c>
      <c r="C179" s="87" t="s">
        <v>4054</v>
      </c>
      <c r="D179" s="87" t="s">
        <v>267</v>
      </c>
      <c r="E179" s="87" t="s">
        <v>4008</v>
      </c>
      <c r="F179" s="87" t="s">
        <v>2754</v>
      </c>
      <c r="G179" s="87"/>
      <c r="H179" s="87"/>
      <c r="I179" s="87" t="s">
        <v>37</v>
      </c>
      <c r="J179" s="89">
        <v>5</v>
      </c>
      <c r="K179" s="87" t="s">
        <v>5347</v>
      </c>
      <c r="L179" s="140"/>
      <c r="M179" s="30"/>
      <c r="N179" s="25" t="str">
        <f t="shared" si="2"/>
        <v xml:space="preserve"> 주문상세^TB_ORD_ORD_DTL^ 주문상세번호^ORD_DTL_NO^^VARCHAR2^5^N^</v>
      </c>
      <c r="O179" s="21" t="str">
        <f>IF(ISNA(VLOOKUP(N179,DB데이터!$N:$N,1,FALSE)), "에러", "")</f>
        <v>에러</v>
      </c>
      <c r="P179" s="21" t="str">
        <f>IF(O179="에러",$N179&amp;CHAR(10)&amp;VLOOKUP(CONCATENATE(D179,".",F179),DB데이터!$M:$N,2,FALSE),"")</f>
        <v xml:space="preserve"> 주문상세^TB_ORD_ORD_DTL^ 주문상세번호^ORD_DTL_NO^^VARCHAR2^5^N^
주문상세^TB_ORD_ORD_DTL^주문상세번호^ORD_DTL_NO^Y^VARCHAR2^5^^</v>
      </c>
    </row>
    <row r="180" spans="1:16" x14ac:dyDescent="0.25">
      <c r="A180" s="138">
        <v>173</v>
      </c>
      <c r="B180" s="87" t="s">
        <v>678</v>
      </c>
      <c r="C180" s="87" t="s">
        <v>4054</v>
      </c>
      <c r="D180" s="87" t="s">
        <v>267</v>
      </c>
      <c r="E180" s="87" t="s">
        <v>3482</v>
      </c>
      <c r="F180" s="87" t="s">
        <v>838</v>
      </c>
      <c r="G180" s="87"/>
      <c r="H180" s="87"/>
      <c r="I180" s="87" t="s">
        <v>37</v>
      </c>
      <c r="J180" s="89">
        <v>20</v>
      </c>
      <c r="K180" s="87" t="s">
        <v>52</v>
      </c>
      <c r="L180" s="140"/>
      <c r="M180" s="30"/>
      <c r="N180" s="25" t="str">
        <f t="shared" si="2"/>
        <v xml:space="preserve"> 주문상세^TB_ORD_ORD_DTL^ 품목코드^ITEM_CD^^VARCHAR2^20^Y^</v>
      </c>
      <c r="O180" s="21" t="str">
        <f>IF(ISNA(VLOOKUP(N180,DB데이터!$N:$N,1,FALSE)), "에러", "")</f>
        <v>에러</v>
      </c>
      <c r="P180" s="21" t="str">
        <f>IF(O180="에러",$N180&amp;CHAR(10)&amp;VLOOKUP(CONCATENATE(D180,".",F180),DB데이터!$M:$N,2,FALSE),"")</f>
        <v xml:space="preserve"> 주문상세^TB_ORD_ORD_DTL^ 품목코드^ITEM_CD^^VARCHAR2^20^Y^
주문상세^TB_ORD_ORD_DTL^품목코드^ITEM_CD^^VARCHAR2^20^Y^</v>
      </c>
    </row>
    <row r="181" spans="1:16" x14ac:dyDescent="0.25">
      <c r="A181" s="138">
        <v>174</v>
      </c>
      <c r="B181" s="87" t="s">
        <v>678</v>
      </c>
      <c r="C181" s="87" t="s">
        <v>4054</v>
      </c>
      <c r="D181" s="87" t="s">
        <v>267</v>
      </c>
      <c r="E181" s="87" t="s">
        <v>3993</v>
      </c>
      <c r="F181" s="87" t="s">
        <v>2487</v>
      </c>
      <c r="G181" s="87"/>
      <c r="H181" s="87"/>
      <c r="I181" s="87" t="s">
        <v>37</v>
      </c>
      <c r="J181" s="89">
        <v>20</v>
      </c>
      <c r="K181" s="87" t="s">
        <v>52</v>
      </c>
      <c r="L181" s="139"/>
      <c r="M181" s="30"/>
      <c r="N181" s="25" t="str">
        <f t="shared" si="2"/>
        <v xml:space="preserve"> 주문상세^TB_ORD_ORD_DTL^ 단위코드^UNIT_CD^^VARCHAR2^20^Y^</v>
      </c>
      <c r="O181" s="21" t="str">
        <f>IF(ISNA(VLOOKUP(N181,DB데이터!$N:$N,1,FALSE)), "에러", "")</f>
        <v>에러</v>
      </c>
      <c r="P181" s="21" t="str">
        <f>IF(O181="에러",$N181&amp;CHAR(10)&amp;VLOOKUP(CONCATENATE(D181,".",F181),DB데이터!$M:$N,2,FALSE),"")</f>
        <v xml:space="preserve"> 주문상세^TB_ORD_ORD_DTL^ 단위코드^UNIT_CD^^VARCHAR2^20^Y^
주문상세^TB_ORD_ORD_DTL^단위코드^UNIT_CD^^VARCHAR2^20^Y^</v>
      </c>
    </row>
    <row r="182" spans="1:16" x14ac:dyDescent="0.25">
      <c r="A182" s="138">
        <v>175</v>
      </c>
      <c r="B182" s="87" t="s">
        <v>678</v>
      </c>
      <c r="C182" s="87" t="s">
        <v>4054</v>
      </c>
      <c r="D182" s="87" t="s">
        <v>267</v>
      </c>
      <c r="E182" s="87" t="s">
        <v>3992</v>
      </c>
      <c r="F182" s="87" t="s">
        <v>2519</v>
      </c>
      <c r="G182" s="87"/>
      <c r="H182" s="87"/>
      <c r="I182" s="87" t="s">
        <v>110</v>
      </c>
      <c r="J182" s="89">
        <v>22</v>
      </c>
      <c r="K182" s="87" t="s">
        <v>52</v>
      </c>
      <c r="L182" s="139">
        <v>0</v>
      </c>
      <c r="M182" s="30"/>
      <c r="N182" s="25" t="str">
        <f t="shared" si="2"/>
        <v xml:space="preserve"> 주문상세^TB_ORD_ORD_DTL^ 단위입수량^UNIT_INPQTY^^NUMBER^22^Y^0</v>
      </c>
      <c r="O182" s="21" t="str">
        <f>IF(ISNA(VLOOKUP(N182,DB데이터!$N:$N,1,FALSE)), "에러", "")</f>
        <v>에러</v>
      </c>
      <c r="P182" s="21" t="str">
        <f>IF(O182="에러",$N182&amp;CHAR(10)&amp;VLOOKUP(CONCATENATE(D182,".",F182),DB데이터!$M:$N,2,FALSE),"")</f>
        <v xml:space="preserve"> 주문상세^TB_ORD_ORD_DTL^ 단위입수량^UNIT_INPQTY^^NUMBER^22^Y^0
주문상세^TB_ORD_ORD_DTL^단위입수량^UNIT_INPQTY^^NUMBER^20,5^Y^0</v>
      </c>
    </row>
    <row r="183" spans="1:16" x14ac:dyDescent="0.25">
      <c r="A183" s="138">
        <v>176</v>
      </c>
      <c r="B183" s="87" t="s">
        <v>678</v>
      </c>
      <c r="C183" s="87" t="s">
        <v>4054</v>
      </c>
      <c r="D183" s="87" t="s">
        <v>267</v>
      </c>
      <c r="E183" s="87" t="s">
        <v>4059</v>
      </c>
      <c r="F183" s="87" t="s">
        <v>2664</v>
      </c>
      <c r="G183" s="87"/>
      <c r="H183" s="87"/>
      <c r="I183" s="87" t="s">
        <v>110</v>
      </c>
      <c r="J183" s="89">
        <v>22</v>
      </c>
      <c r="K183" s="87" t="s">
        <v>52</v>
      </c>
      <c r="L183" s="139">
        <v>0</v>
      </c>
      <c r="M183" s="30"/>
      <c r="N183" s="25" t="str">
        <f t="shared" si="2"/>
        <v xml:space="preserve"> 주문상세^TB_ORD_ORD_DTL^ 요청수량^REQ_QTY^^NUMBER^22^Y^0</v>
      </c>
      <c r="O183" s="21" t="str">
        <f>IF(ISNA(VLOOKUP(N183,DB데이터!$N:$N,1,FALSE)), "에러", "")</f>
        <v>에러</v>
      </c>
      <c r="P183" s="21" t="str">
        <f>IF(O183="에러",$N183&amp;CHAR(10)&amp;VLOOKUP(CONCATENATE(D183,".",F183),DB데이터!$M:$N,2,FALSE),"")</f>
        <v xml:space="preserve"> 주문상세^TB_ORD_ORD_DTL^ 요청수량^REQ_QTY^^NUMBER^22^Y^0
주문상세^TB_ORD_ORD_DTL^요청수량^REQ_QTY^^NUMBER^20,5^Y^0</v>
      </c>
    </row>
    <row r="184" spans="1:16" x14ac:dyDescent="0.25">
      <c r="A184" s="138">
        <v>177</v>
      </c>
      <c r="B184" s="87" t="s">
        <v>678</v>
      </c>
      <c r="C184" s="87" t="s">
        <v>4054</v>
      </c>
      <c r="D184" s="87" t="s">
        <v>267</v>
      </c>
      <c r="E184" s="87" t="s">
        <v>4057</v>
      </c>
      <c r="F184" s="87" t="s">
        <v>2666</v>
      </c>
      <c r="G184" s="87"/>
      <c r="H184" s="87"/>
      <c r="I184" s="87" t="s">
        <v>110</v>
      </c>
      <c r="J184" s="89">
        <v>22</v>
      </c>
      <c r="K184" s="87" t="s">
        <v>52</v>
      </c>
      <c r="L184" s="139">
        <v>0</v>
      </c>
      <c r="M184" s="30"/>
      <c r="N184" s="25" t="str">
        <f t="shared" si="2"/>
        <v xml:space="preserve"> 주문상세^TB_ORD_ORD_DTL^ 요청단위수량^REQ_UNIT_QTY^^NUMBER^22^Y^0</v>
      </c>
      <c r="O184" s="21" t="str">
        <f>IF(ISNA(VLOOKUP(N184,DB데이터!$N:$N,1,FALSE)), "에러", "")</f>
        <v>에러</v>
      </c>
      <c r="P184" s="21" t="str">
        <f>IF(O184="에러",$N184&amp;CHAR(10)&amp;VLOOKUP(CONCATENATE(D184,".",F184),DB데이터!$M:$N,2,FALSE),"")</f>
        <v xml:space="preserve"> 주문상세^TB_ORD_ORD_DTL^ 요청단위수량^REQ_UNIT_QTY^^NUMBER^22^Y^0
주문상세^TB_ORD_ORD_DTL^요청단위수량^REQ_UNIT_QTY^^NUMBER^20,5^Y^0</v>
      </c>
    </row>
    <row r="185" spans="1:16" x14ac:dyDescent="0.25">
      <c r="A185" s="138">
        <v>178</v>
      </c>
      <c r="B185" s="87" t="s">
        <v>678</v>
      </c>
      <c r="C185" s="87" t="s">
        <v>4054</v>
      </c>
      <c r="D185" s="87" t="s">
        <v>267</v>
      </c>
      <c r="E185" s="87" t="s">
        <v>4056</v>
      </c>
      <c r="F185" s="87" t="s">
        <v>2668</v>
      </c>
      <c r="G185" s="87"/>
      <c r="H185" s="87"/>
      <c r="I185" s="87" t="s">
        <v>110</v>
      </c>
      <c r="J185" s="89">
        <v>22</v>
      </c>
      <c r="K185" s="87" t="s">
        <v>52</v>
      </c>
      <c r="L185" s="139">
        <v>0</v>
      </c>
      <c r="M185" s="30"/>
      <c r="N185" s="25" t="str">
        <f t="shared" si="2"/>
        <v xml:space="preserve"> 주문상세^TB_ORD_ORD_DTL^ 요청단가^REQ_UPRC^^NUMBER^22^Y^0</v>
      </c>
      <c r="O185" s="21" t="str">
        <f>IF(ISNA(VLOOKUP(N185,DB데이터!$N:$N,1,FALSE)), "에러", "")</f>
        <v>에러</v>
      </c>
      <c r="P185" s="21" t="str">
        <f>IF(O185="에러",$N185&amp;CHAR(10)&amp;VLOOKUP(CONCATENATE(D185,".",F185),DB데이터!$M:$N,2,FALSE),"")</f>
        <v xml:space="preserve"> 주문상세^TB_ORD_ORD_DTL^ 요청단가^REQ_UPRC^^NUMBER^22^Y^0
주문상세^TB_ORD_ORD_DTL^요청단가^REQ_UPRC^^NUMBER^20,5^Y^0</v>
      </c>
    </row>
    <row r="186" spans="1:16" x14ac:dyDescent="0.25">
      <c r="A186" s="138">
        <v>179</v>
      </c>
      <c r="B186" s="87" t="s">
        <v>678</v>
      </c>
      <c r="C186" s="87" t="s">
        <v>4054</v>
      </c>
      <c r="D186" s="87" t="s">
        <v>267</v>
      </c>
      <c r="E186" s="87" t="s">
        <v>4068</v>
      </c>
      <c r="F186" s="87" t="s">
        <v>2680</v>
      </c>
      <c r="G186" s="87"/>
      <c r="H186" s="87"/>
      <c r="I186" s="87" t="s">
        <v>110</v>
      </c>
      <c r="J186" s="89">
        <v>22</v>
      </c>
      <c r="K186" s="87" t="s">
        <v>52</v>
      </c>
      <c r="L186" s="140">
        <v>0</v>
      </c>
      <c r="M186" s="30"/>
      <c r="N186" s="25" t="str">
        <f t="shared" si="2"/>
        <v xml:space="preserve"> 주문상세^TB_ORD_ORD_DTL^ 할인단가^DC_UPRC^^NUMBER^22^Y^0</v>
      </c>
      <c r="O186" s="21" t="str">
        <f>IF(ISNA(VLOOKUP(N186,DB데이터!$N:$N,1,FALSE)), "에러", "")</f>
        <v>에러</v>
      </c>
      <c r="P186" s="21" t="str">
        <f>IF(O186="에러",$N186&amp;CHAR(10)&amp;VLOOKUP(CONCATENATE(D186,".",F186),DB데이터!$M:$N,2,FALSE),"")</f>
        <v xml:space="preserve"> 주문상세^TB_ORD_ORD_DTL^ 할인단가^DC_UPRC^^NUMBER^22^Y^0
주문상세^TB_ORD_ORD_DTL^할인단가^DC_UPRC^^NUMBER^20,5^Y^0</v>
      </c>
    </row>
    <row r="187" spans="1:16" x14ac:dyDescent="0.25">
      <c r="A187" s="138">
        <v>180</v>
      </c>
      <c r="B187" s="87" t="s">
        <v>678</v>
      </c>
      <c r="C187" s="87" t="s">
        <v>4054</v>
      </c>
      <c r="D187" s="87" t="s">
        <v>267</v>
      </c>
      <c r="E187" s="87" t="s">
        <v>4055</v>
      </c>
      <c r="F187" s="87" t="s">
        <v>2670</v>
      </c>
      <c r="G187" s="87"/>
      <c r="H187" s="87"/>
      <c r="I187" s="87" t="s">
        <v>110</v>
      </c>
      <c r="J187" s="89">
        <v>22</v>
      </c>
      <c r="K187" s="87" t="s">
        <v>52</v>
      </c>
      <c r="L187" s="139">
        <v>0</v>
      </c>
      <c r="M187" s="30"/>
      <c r="N187" s="25" t="str">
        <f t="shared" si="2"/>
        <v xml:space="preserve"> 주문상세^TB_ORD_ORD_DTL^ 요청공급금액^REQ_SUPP_AMT^^NUMBER^22^Y^0</v>
      </c>
      <c r="O187" s="21" t="str">
        <f>IF(ISNA(VLOOKUP(N187,DB데이터!$N:$N,1,FALSE)), "에러", "")</f>
        <v>에러</v>
      </c>
      <c r="P187" s="21" t="str">
        <f>IF(O187="에러",$N187&amp;CHAR(10)&amp;VLOOKUP(CONCATENATE(D187,".",F187),DB데이터!$M:$N,2,FALSE),"")</f>
        <v xml:space="preserve"> 주문상세^TB_ORD_ORD_DTL^ 요청공급금액^REQ_SUPP_AMT^^NUMBER^22^Y^0
주문상세^TB_ORD_ORD_DTL^요청공급금액^REQ_SUPP_AMT^^NUMBER^20,5^Y^0</v>
      </c>
    </row>
    <row r="188" spans="1:16" x14ac:dyDescent="0.25">
      <c r="A188" s="138">
        <v>181</v>
      </c>
      <c r="B188" s="87" t="s">
        <v>678</v>
      </c>
      <c r="C188" s="87" t="s">
        <v>4054</v>
      </c>
      <c r="D188" s="87" t="s">
        <v>267</v>
      </c>
      <c r="E188" s="87" t="s">
        <v>4058</v>
      </c>
      <c r="F188" s="87" t="s">
        <v>2672</v>
      </c>
      <c r="G188" s="87"/>
      <c r="H188" s="87"/>
      <c r="I188" s="87" t="s">
        <v>110</v>
      </c>
      <c r="J188" s="89">
        <v>22</v>
      </c>
      <c r="K188" s="87" t="s">
        <v>52</v>
      </c>
      <c r="L188" s="140">
        <v>0</v>
      </c>
      <c r="M188" s="30"/>
      <c r="N188" s="25" t="str">
        <f t="shared" si="2"/>
        <v xml:space="preserve"> 주문상세^TB_ORD_ORD_DTL^ 요청부가세액^REQ_VAT^^NUMBER^22^Y^0</v>
      </c>
      <c r="O188" s="21" t="str">
        <f>IF(ISNA(VLOOKUP(N188,DB데이터!$N:$N,1,FALSE)), "에러", "")</f>
        <v>에러</v>
      </c>
      <c r="P188" s="21" t="str">
        <f>IF(O188="에러",$N188&amp;CHAR(10)&amp;VLOOKUP(CONCATENATE(D188,".",F188),DB데이터!$M:$N,2,FALSE),"")</f>
        <v xml:space="preserve"> 주문상세^TB_ORD_ORD_DTL^ 요청부가세액^REQ_VAT^^NUMBER^22^Y^0
주문상세^TB_ORD_ORD_DTL^요청부가세액^REQ_VAT^^NUMBER^20,5^Y^0</v>
      </c>
    </row>
    <row r="189" spans="1:16" x14ac:dyDescent="0.25">
      <c r="A189" s="138">
        <v>182</v>
      </c>
      <c r="B189" s="87" t="s">
        <v>678</v>
      </c>
      <c r="C189" s="87" t="s">
        <v>4054</v>
      </c>
      <c r="D189" s="87" t="s">
        <v>267</v>
      </c>
      <c r="E189" s="87" t="s">
        <v>4060</v>
      </c>
      <c r="F189" s="87" t="s">
        <v>2674</v>
      </c>
      <c r="G189" s="87"/>
      <c r="H189" s="87"/>
      <c r="I189" s="87" t="s">
        <v>110</v>
      </c>
      <c r="J189" s="89">
        <v>22</v>
      </c>
      <c r="K189" s="87" t="s">
        <v>52</v>
      </c>
      <c r="L189" s="139">
        <v>0</v>
      </c>
      <c r="M189" s="30"/>
      <c r="N189" s="25" t="str">
        <f t="shared" si="2"/>
        <v xml:space="preserve"> 주문상세^TB_ORD_ORD_DTL^ 요청총금액^REQ_TOT_AMT^^NUMBER^22^Y^0</v>
      </c>
      <c r="O189" s="21" t="str">
        <f>IF(ISNA(VLOOKUP(N189,DB데이터!$N:$N,1,FALSE)), "에러", "")</f>
        <v>에러</v>
      </c>
      <c r="P189" s="21" t="str">
        <f>IF(O189="에러",$N189&amp;CHAR(10)&amp;VLOOKUP(CONCATENATE(D189,".",F189),DB데이터!$M:$N,2,FALSE),"")</f>
        <v xml:space="preserve"> 주문상세^TB_ORD_ORD_DTL^ 요청총금액^REQ_TOT_AMT^^NUMBER^22^Y^0
주문상세^TB_ORD_ORD_DTL^요청총금액^REQ_TOT_AMT^^NUMBER^20,5^Y^0</v>
      </c>
    </row>
    <row r="190" spans="1:16" x14ac:dyDescent="0.25">
      <c r="A190" s="138">
        <v>183</v>
      </c>
      <c r="B190" s="87" t="s">
        <v>678</v>
      </c>
      <c r="C190" s="87" t="s">
        <v>4054</v>
      </c>
      <c r="D190" s="87" t="s">
        <v>267</v>
      </c>
      <c r="E190" s="87" t="s">
        <v>4073</v>
      </c>
      <c r="F190" s="87" t="s">
        <v>2676</v>
      </c>
      <c r="G190" s="87"/>
      <c r="H190" s="87"/>
      <c r="I190" s="87" t="s">
        <v>110</v>
      </c>
      <c r="J190" s="89">
        <v>22</v>
      </c>
      <c r="K190" s="87" t="s">
        <v>52</v>
      </c>
      <c r="L190" s="139">
        <v>0</v>
      </c>
      <c r="M190" s="30"/>
      <c r="N190" s="25" t="str">
        <f t="shared" si="2"/>
        <v xml:space="preserve"> 주문상세^TB_ORD_ORD_DTL^ 확정수량^CONF_QTY^^NUMBER^22^Y^0</v>
      </c>
      <c r="O190" s="21" t="str">
        <f>IF(ISNA(VLOOKUP(N190,DB데이터!$N:$N,1,FALSE)), "에러", "")</f>
        <v>에러</v>
      </c>
      <c r="P190" s="21" t="str">
        <f>IF(O190="에러",$N190&amp;CHAR(10)&amp;VLOOKUP(CONCATENATE(D190,".",F190),DB데이터!$M:$N,2,FALSE),"")</f>
        <v xml:space="preserve"> 주문상세^TB_ORD_ORD_DTL^ 확정수량^CONF_QTY^^NUMBER^22^Y^0
주문상세^TB_ORD_ORD_DTL^확정수량^CONF_QTY^^NUMBER^20,5^Y^0</v>
      </c>
    </row>
    <row r="191" spans="1:16" x14ac:dyDescent="0.25">
      <c r="A191" s="138">
        <v>184</v>
      </c>
      <c r="B191" s="87" t="s">
        <v>678</v>
      </c>
      <c r="C191" s="87" t="s">
        <v>4054</v>
      </c>
      <c r="D191" s="87" t="s">
        <v>267</v>
      </c>
      <c r="E191" s="87" t="s">
        <v>4071</v>
      </c>
      <c r="F191" s="87" t="s">
        <v>2678</v>
      </c>
      <c r="G191" s="87"/>
      <c r="H191" s="87"/>
      <c r="I191" s="87" t="s">
        <v>110</v>
      </c>
      <c r="J191" s="89">
        <v>22</v>
      </c>
      <c r="K191" s="87" t="s">
        <v>52</v>
      </c>
      <c r="L191" s="139">
        <v>0</v>
      </c>
      <c r="M191" s="30"/>
      <c r="N191" s="25" t="str">
        <f t="shared" si="2"/>
        <v xml:space="preserve"> 주문상세^TB_ORD_ORD_DTL^ 확정단위수량^CONF_UNIT_QTY^^NUMBER^22^Y^0</v>
      </c>
      <c r="O191" s="21" t="str">
        <f>IF(ISNA(VLOOKUP(N191,DB데이터!$N:$N,1,FALSE)), "에러", "")</f>
        <v>에러</v>
      </c>
      <c r="P191" s="21" t="str">
        <f>IF(O191="에러",$N191&amp;CHAR(10)&amp;VLOOKUP(CONCATENATE(D191,".",F191),DB데이터!$M:$N,2,FALSE),"")</f>
        <v xml:space="preserve"> 주문상세^TB_ORD_ORD_DTL^ 확정단위수량^CONF_UNIT_QTY^^NUMBER^22^Y^0
주문상세^TB_ORD_ORD_DTL^확정단위수량^CONF_UNIT_QTY^^NUMBER^20,5^Y^0</v>
      </c>
    </row>
    <row r="192" spans="1:16" x14ac:dyDescent="0.25">
      <c r="A192" s="138">
        <v>185</v>
      </c>
      <c r="B192" s="87" t="s">
        <v>678</v>
      </c>
      <c r="C192" s="87" t="s">
        <v>4054</v>
      </c>
      <c r="D192" s="87" t="s">
        <v>267</v>
      </c>
      <c r="E192" s="87" t="s">
        <v>4070</v>
      </c>
      <c r="F192" s="87" t="s">
        <v>2682</v>
      </c>
      <c r="G192" s="87"/>
      <c r="H192" s="87"/>
      <c r="I192" s="87" t="s">
        <v>110</v>
      </c>
      <c r="J192" s="89">
        <v>22</v>
      </c>
      <c r="K192" s="87" t="s">
        <v>52</v>
      </c>
      <c r="L192" s="139">
        <v>0</v>
      </c>
      <c r="M192" s="30"/>
      <c r="N192" s="25" t="str">
        <f t="shared" si="2"/>
        <v xml:space="preserve"> 주문상세^TB_ORD_ORD_DTL^ 확정단가^CONF_UPRC^^NUMBER^22^Y^0</v>
      </c>
      <c r="O192" s="21" t="str">
        <f>IF(ISNA(VLOOKUP(N192,DB데이터!$N:$N,1,FALSE)), "에러", "")</f>
        <v>에러</v>
      </c>
      <c r="P192" s="21" t="str">
        <f>IF(O192="에러",$N192&amp;CHAR(10)&amp;VLOOKUP(CONCATENATE(D192,".",F192),DB데이터!$M:$N,2,FALSE),"")</f>
        <v xml:space="preserve"> 주문상세^TB_ORD_ORD_DTL^ 확정단가^CONF_UPRC^^NUMBER^22^Y^0
주문상세^TB_ORD_ORD_DTL^확정단가^CONF_UPRC^^NUMBER^20,5^Y^0</v>
      </c>
    </row>
    <row r="193" spans="1:16" x14ac:dyDescent="0.25">
      <c r="A193" s="138">
        <v>186</v>
      </c>
      <c r="B193" s="87" t="s">
        <v>678</v>
      </c>
      <c r="C193" s="87" t="s">
        <v>4054</v>
      </c>
      <c r="D193" s="87" t="s">
        <v>267</v>
      </c>
      <c r="E193" s="87" t="s">
        <v>4069</v>
      </c>
      <c r="F193" s="87" t="s">
        <v>2684</v>
      </c>
      <c r="G193" s="87"/>
      <c r="H193" s="87"/>
      <c r="I193" s="87" t="s">
        <v>110</v>
      </c>
      <c r="J193" s="89">
        <v>22</v>
      </c>
      <c r="K193" s="87" t="s">
        <v>52</v>
      </c>
      <c r="L193" s="139">
        <v>0</v>
      </c>
      <c r="M193" s="30"/>
      <c r="N193" s="25" t="str">
        <f t="shared" si="2"/>
        <v xml:space="preserve"> 주문상세^TB_ORD_ORD_DTL^ 확정공급금액^CONF_SUPP_AMT^^NUMBER^22^Y^0</v>
      </c>
      <c r="O193" s="21" t="str">
        <f>IF(ISNA(VLOOKUP(N193,DB데이터!$N:$N,1,FALSE)), "에러", "")</f>
        <v>에러</v>
      </c>
      <c r="P193" s="21" t="str">
        <f>IF(O193="에러",$N193&amp;CHAR(10)&amp;VLOOKUP(CONCATENATE(D193,".",F193),DB데이터!$M:$N,2,FALSE),"")</f>
        <v xml:space="preserve"> 주문상세^TB_ORD_ORD_DTL^ 확정공급금액^CONF_SUPP_AMT^^NUMBER^22^Y^0
주문상세^TB_ORD_ORD_DTL^확정공급금액^CONF_SUPP_AMT^^NUMBER^20,5^Y^0</v>
      </c>
    </row>
    <row r="194" spans="1:16" x14ac:dyDescent="0.25">
      <c r="A194" s="138">
        <v>187</v>
      </c>
      <c r="B194" s="87" t="s">
        <v>678</v>
      </c>
      <c r="C194" s="87" t="s">
        <v>4054</v>
      </c>
      <c r="D194" s="87" t="s">
        <v>267</v>
      </c>
      <c r="E194" s="87" t="s">
        <v>4072</v>
      </c>
      <c r="F194" s="87" t="s">
        <v>2686</v>
      </c>
      <c r="G194" s="87"/>
      <c r="H194" s="87"/>
      <c r="I194" s="87" t="s">
        <v>110</v>
      </c>
      <c r="J194" s="89">
        <v>22</v>
      </c>
      <c r="K194" s="87" t="s">
        <v>52</v>
      </c>
      <c r="L194" s="140">
        <v>0</v>
      </c>
      <c r="M194" s="30"/>
      <c r="N194" s="25" t="str">
        <f t="shared" si="2"/>
        <v xml:space="preserve"> 주문상세^TB_ORD_ORD_DTL^ 확정부가세액^CONF_VAT^^NUMBER^22^Y^0</v>
      </c>
      <c r="O194" s="21" t="str">
        <f>IF(ISNA(VLOOKUP(N194,DB데이터!$N:$N,1,FALSE)), "에러", "")</f>
        <v>에러</v>
      </c>
      <c r="P194" s="21" t="str">
        <f>IF(O194="에러",$N194&amp;CHAR(10)&amp;VLOOKUP(CONCATENATE(D194,".",F194),DB데이터!$M:$N,2,FALSE),"")</f>
        <v xml:space="preserve"> 주문상세^TB_ORD_ORD_DTL^ 확정부가세액^CONF_VAT^^NUMBER^22^Y^0
주문상세^TB_ORD_ORD_DTL^확정부가세액^CONF_VAT^^NUMBER^20,5^Y^0</v>
      </c>
    </row>
    <row r="195" spans="1:16" x14ac:dyDescent="0.25">
      <c r="A195" s="138">
        <v>188</v>
      </c>
      <c r="B195" s="87" t="s">
        <v>678</v>
      </c>
      <c r="C195" s="87" t="s">
        <v>4054</v>
      </c>
      <c r="D195" s="87" t="s">
        <v>267</v>
      </c>
      <c r="E195" s="87" t="s">
        <v>4074</v>
      </c>
      <c r="F195" s="87" t="s">
        <v>2688</v>
      </c>
      <c r="G195" s="87"/>
      <c r="H195" s="87"/>
      <c r="I195" s="87" t="s">
        <v>110</v>
      </c>
      <c r="J195" s="89">
        <v>22</v>
      </c>
      <c r="K195" s="87" t="s">
        <v>52</v>
      </c>
      <c r="L195" s="139">
        <v>0</v>
      </c>
      <c r="M195" s="30"/>
      <c r="N195" s="25" t="str">
        <f t="shared" si="2"/>
        <v xml:space="preserve"> 주문상세^TB_ORD_ORD_DTL^ 확정총금액^CONF_TOT_AMT^^NUMBER^22^Y^0</v>
      </c>
      <c r="O195" s="21" t="str">
        <f>IF(ISNA(VLOOKUP(N195,DB데이터!$N:$N,1,FALSE)), "에러", "")</f>
        <v>에러</v>
      </c>
      <c r="P195" s="21" t="str">
        <f>IF(O195="에러",$N195&amp;CHAR(10)&amp;VLOOKUP(CONCATENATE(D195,".",F195),DB데이터!$M:$N,2,FALSE),"")</f>
        <v xml:space="preserve"> 주문상세^TB_ORD_ORD_DTL^ 확정총금액^CONF_TOT_AMT^^NUMBER^22^Y^0
주문상세^TB_ORD_ORD_DTL^확정총금액^CONF_TOT_AMT^^NUMBER^20,5^Y^0</v>
      </c>
    </row>
    <row r="196" spans="1:16" x14ac:dyDescent="0.25">
      <c r="A196" s="138">
        <v>189</v>
      </c>
      <c r="B196" s="87" t="s">
        <v>678</v>
      </c>
      <c r="C196" s="87" t="s">
        <v>4054</v>
      </c>
      <c r="D196" s="87" t="s">
        <v>267</v>
      </c>
      <c r="E196" s="87" t="s">
        <v>4065</v>
      </c>
      <c r="F196" s="87" t="s">
        <v>2460</v>
      </c>
      <c r="G196" s="87"/>
      <c r="H196" s="87"/>
      <c r="I196" s="87" t="s">
        <v>110</v>
      </c>
      <c r="J196" s="89">
        <v>22</v>
      </c>
      <c r="K196" s="87" t="s">
        <v>52</v>
      </c>
      <c r="L196" s="140">
        <v>0</v>
      </c>
      <c r="M196" s="30"/>
      <c r="N196" s="25" t="str">
        <f t="shared" si="2"/>
        <v xml:space="preserve"> 주문상세^TB_ORD_ORD_DTL^ 출고수량^OUT_QTY^^NUMBER^22^Y^0</v>
      </c>
      <c r="O196" s="21" t="str">
        <f>IF(ISNA(VLOOKUP(N196,DB데이터!$N:$N,1,FALSE)), "에러", "")</f>
        <v>에러</v>
      </c>
      <c r="P196" s="21" t="str">
        <f>IF(O196="에러",$N196&amp;CHAR(10)&amp;VLOOKUP(CONCATENATE(D196,".",F196),DB데이터!$M:$N,2,FALSE),"")</f>
        <v xml:space="preserve"> 주문상세^TB_ORD_ORD_DTL^ 출고수량^OUT_QTY^^NUMBER^22^Y^0
주문상세^TB_ORD_ORD_DTL^출고수량^OUT_QTY^^NUMBER^20,5^Y^0</v>
      </c>
    </row>
    <row r="197" spans="1:16" x14ac:dyDescent="0.25">
      <c r="A197" s="138">
        <v>190</v>
      </c>
      <c r="B197" s="87" t="s">
        <v>678</v>
      </c>
      <c r="C197" s="87" t="s">
        <v>4054</v>
      </c>
      <c r="D197" s="87" t="s">
        <v>267</v>
      </c>
      <c r="E197" s="87" t="s">
        <v>4064</v>
      </c>
      <c r="F197" s="87" t="s">
        <v>2756</v>
      </c>
      <c r="G197" s="87"/>
      <c r="H197" s="87"/>
      <c r="I197" s="87" t="s">
        <v>110</v>
      </c>
      <c r="J197" s="89">
        <v>22</v>
      </c>
      <c r="K197" s="87" t="s">
        <v>52</v>
      </c>
      <c r="L197" s="139">
        <v>0</v>
      </c>
      <c r="M197" s="30"/>
      <c r="N197" s="25" t="str">
        <f t="shared" si="2"/>
        <v xml:space="preserve"> 주문상세^TB_ORD_ORD_DTL^ 출고단위수량^OUT_UNIT_QTY^^NUMBER^22^Y^0</v>
      </c>
      <c r="O197" s="21" t="str">
        <f>IF(ISNA(VLOOKUP(N197,DB데이터!$N:$N,1,FALSE)), "에러", "")</f>
        <v>에러</v>
      </c>
      <c r="P197" s="21" t="str">
        <f>IF(O197="에러",$N197&amp;CHAR(10)&amp;VLOOKUP(CONCATENATE(D197,".",F197),DB데이터!$M:$N,2,FALSE),"")</f>
        <v xml:space="preserve"> 주문상세^TB_ORD_ORD_DTL^ 출고단위수량^OUT_UNIT_QTY^^NUMBER^22^Y^0
주문상세^TB_ORD_ORD_DTL^출고단위수량^OUT_UNIT_QTY^^NUMBER^20,5^Y^0</v>
      </c>
    </row>
    <row r="198" spans="1:16" x14ac:dyDescent="0.25">
      <c r="A198" s="138">
        <v>191</v>
      </c>
      <c r="B198" s="87" t="s">
        <v>678</v>
      </c>
      <c r="C198" s="87" t="s">
        <v>4054</v>
      </c>
      <c r="D198" s="87" t="s">
        <v>267</v>
      </c>
      <c r="E198" s="87" t="s">
        <v>4063</v>
      </c>
      <c r="F198" s="87" t="s">
        <v>844</v>
      </c>
      <c r="G198" s="87"/>
      <c r="H198" s="87"/>
      <c r="I198" s="87" t="s">
        <v>110</v>
      </c>
      <c r="J198" s="89">
        <v>22</v>
      </c>
      <c r="K198" s="87" t="s">
        <v>52</v>
      </c>
      <c r="L198" s="139">
        <v>0</v>
      </c>
      <c r="M198" s="30"/>
      <c r="N198" s="25" t="str">
        <f t="shared" si="2"/>
        <v xml:space="preserve"> 주문상세^TB_ORD_ORD_DTL^ 출고단가^OUT_UPRC^^NUMBER^22^Y^0</v>
      </c>
      <c r="O198" s="21" t="str">
        <f>IF(ISNA(VLOOKUP(N198,DB데이터!$N:$N,1,FALSE)), "에러", "")</f>
        <v>에러</v>
      </c>
      <c r="P198" s="21" t="str">
        <f>IF(O198="에러",$N198&amp;CHAR(10)&amp;VLOOKUP(CONCATENATE(D198,".",F198),DB데이터!$M:$N,2,FALSE),"")</f>
        <v xml:space="preserve"> 주문상세^TB_ORD_ORD_DTL^ 출고단가^OUT_UPRC^^NUMBER^22^Y^0
주문상세^TB_ORD_ORD_DTL^출고단가^OUT_UPRC^^NUMBER^20,5^Y^0</v>
      </c>
    </row>
    <row r="199" spans="1:16" x14ac:dyDescent="0.25">
      <c r="A199" s="138">
        <v>192</v>
      </c>
      <c r="B199" s="87" t="s">
        <v>678</v>
      </c>
      <c r="C199" s="87" t="s">
        <v>4054</v>
      </c>
      <c r="D199" s="87" t="s">
        <v>267</v>
      </c>
      <c r="E199" s="87" t="s">
        <v>4042</v>
      </c>
      <c r="F199" s="87" t="s">
        <v>2414</v>
      </c>
      <c r="G199" s="87"/>
      <c r="H199" s="87"/>
      <c r="I199" s="87" t="s">
        <v>110</v>
      </c>
      <c r="J199" s="89">
        <v>22</v>
      </c>
      <c r="K199" s="87" t="s">
        <v>52</v>
      </c>
      <c r="L199" s="139">
        <v>0</v>
      </c>
      <c r="M199" s="30"/>
      <c r="N199" s="25" t="str">
        <f t="shared" si="2"/>
        <v xml:space="preserve"> 주문상세^TB_ORD_ORD_DTL^ 출고공급금액^OUT_SUPP_AMT^^NUMBER^22^Y^0</v>
      </c>
      <c r="O199" s="21" t="str">
        <f>IF(ISNA(VLOOKUP(N199,DB데이터!$N:$N,1,FALSE)), "에러", "")</f>
        <v>에러</v>
      </c>
      <c r="P199" s="21" t="str">
        <f>IF(O199="에러",$N199&amp;CHAR(10)&amp;VLOOKUP(CONCATENATE(D199,".",F199),DB데이터!$M:$N,2,FALSE),"")</f>
        <v xml:space="preserve"> 주문상세^TB_ORD_ORD_DTL^ 출고공급금액^OUT_SUPP_AMT^^NUMBER^22^Y^0
주문상세^TB_ORD_ORD_DTL^출고공급금액^OUT_SUPP_AMT^^NUMBER^20,5^Y^0</v>
      </c>
    </row>
    <row r="200" spans="1:16" x14ac:dyDescent="0.25">
      <c r="A200" s="138">
        <v>193</v>
      </c>
      <c r="B200" s="87" t="s">
        <v>678</v>
      </c>
      <c r="C200" s="87" t="s">
        <v>4054</v>
      </c>
      <c r="D200" s="87" t="s">
        <v>267</v>
      </c>
      <c r="E200" s="87" t="s">
        <v>4044</v>
      </c>
      <c r="F200" s="87" t="s">
        <v>2416</v>
      </c>
      <c r="G200" s="87"/>
      <c r="H200" s="87"/>
      <c r="I200" s="87" t="s">
        <v>110</v>
      </c>
      <c r="J200" s="89">
        <v>22</v>
      </c>
      <c r="K200" s="87" t="s">
        <v>52</v>
      </c>
      <c r="L200" s="139">
        <v>0</v>
      </c>
      <c r="M200" s="30"/>
      <c r="N200" s="25" t="str">
        <f t="shared" si="2"/>
        <v xml:space="preserve"> 주문상세^TB_ORD_ORD_DTL^ 출고부가세액^OUT_VAT^^NUMBER^22^Y^0</v>
      </c>
      <c r="O200" s="21" t="str">
        <f>IF(ISNA(VLOOKUP(N200,DB데이터!$N:$N,1,FALSE)), "에러", "")</f>
        <v>에러</v>
      </c>
      <c r="P200" s="21" t="str">
        <f>IF(O200="에러",$N200&amp;CHAR(10)&amp;VLOOKUP(CONCATENATE(D200,".",F200),DB데이터!$M:$N,2,FALSE),"")</f>
        <v xml:space="preserve"> 주문상세^TB_ORD_ORD_DTL^ 출고부가세액^OUT_VAT^^NUMBER^22^Y^0
주문상세^TB_ORD_ORD_DTL^출고부가세액^OUT_VAT^^NUMBER^20,5^Y^0</v>
      </c>
    </row>
    <row r="201" spans="1:16" x14ac:dyDescent="0.25">
      <c r="A201" s="138">
        <v>194</v>
      </c>
      <c r="B201" s="87" t="s">
        <v>678</v>
      </c>
      <c r="C201" s="87" t="s">
        <v>4054</v>
      </c>
      <c r="D201" s="87" t="s">
        <v>267</v>
      </c>
      <c r="E201" s="87" t="s">
        <v>4066</v>
      </c>
      <c r="F201" s="87" t="s">
        <v>2758</v>
      </c>
      <c r="G201" s="87"/>
      <c r="H201" s="87"/>
      <c r="I201" s="87" t="s">
        <v>110</v>
      </c>
      <c r="J201" s="89">
        <v>22</v>
      </c>
      <c r="K201" s="87" t="s">
        <v>52</v>
      </c>
      <c r="L201" s="139">
        <v>0</v>
      </c>
      <c r="M201" s="30"/>
      <c r="N201" s="25" t="str">
        <f t="shared" ref="N201:N264" si="3">SUBSTITUTE(CONCATENATE(C201,"^",D201,"^",E201,"^",F201,"^",G201,"^",I201,"^",J201,"^",K201,"^",L201),"~","-")</f>
        <v xml:space="preserve"> 주문상세^TB_ORD_ORD_DTL^ 출고총금액^OUT_TOT_AMT^^NUMBER^22^Y^0</v>
      </c>
      <c r="O201" s="21" t="str">
        <f>IF(ISNA(VLOOKUP(N201,DB데이터!$N:$N,1,FALSE)), "에러", "")</f>
        <v>에러</v>
      </c>
      <c r="P201" s="21" t="str">
        <f>IF(O201="에러",$N201&amp;CHAR(10)&amp;VLOOKUP(CONCATENATE(D201,".",F201),DB데이터!$M:$N,2,FALSE),"")</f>
        <v xml:space="preserve"> 주문상세^TB_ORD_ORD_DTL^ 출고총금액^OUT_TOT_AMT^^NUMBER^22^Y^0
주문상세^TB_ORD_ORD_DTL^출고총금액^OUT_TOT_AMT^^NUMBER^20,5^Y^0</v>
      </c>
    </row>
    <row r="202" spans="1:16" x14ac:dyDescent="0.25">
      <c r="A202" s="138">
        <v>195</v>
      </c>
      <c r="B202" s="87" t="s">
        <v>678</v>
      </c>
      <c r="C202" s="87" t="s">
        <v>4054</v>
      </c>
      <c r="D202" s="87" t="s">
        <v>267</v>
      </c>
      <c r="E202" s="87" t="s">
        <v>4067</v>
      </c>
      <c r="F202" s="87" t="s">
        <v>766</v>
      </c>
      <c r="G202" s="87"/>
      <c r="H202" s="87"/>
      <c r="I202" s="87" t="s">
        <v>37</v>
      </c>
      <c r="J202" s="89">
        <v>10</v>
      </c>
      <c r="K202" s="87" t="s">
        <v>5347</v>
      </c>
      <c r="L202" s="140"/>
      <c r="M202" s="30"/>
      <c r="N202" s="25" t="str">
        <f t="shared" si="3"/>
        <v xml:space="preserve"> 주문상세^TB_ORD_ORD_DTL^ 프로모션코드^PROM_CD^^VARCHAR2^10^N^</v>
      </c>
      <c r="O202" s="21" t="str">
        <f>IF(ISNA(VLOOKUP(N202,DB데이터!$N:$N,1,FALSE)), "에러", "")</f>
        <v>에러</v>
      </c>
      <c r="P202" s="21" t="str">
        <f>IF(O202="에러",$N202&amp;CHAR(10)&amp;VLOOKUP(CONCATENATE(D202,".",F202),DB데이터!$M:$N,2,FALSE),"")</f>
        <v xml:space="preserve"> 주문상세^TB_ORD_ORD_DTL^ 프로모션코드^PROM_CD^^VARCHAR2^10^N^
주문상세^TB_ORD_ORD_DTL^프로모션코드^PROM_CD^^VARCHAR2^6^^</v>
      </c>
    </row>
    <row r="203" spans="1:16" x14ac:dyDescent="0.25">
      <c r="A203" s="138">
        <v>196</v>
      </c>
      <c r="B203" s="87" t="s">
        <v>678</v>
      </c>
      <c r="C203" s="87" t="s">
        <v>4054</v>
      </c>
      <c r="D203" s="87" t="s">
        <v>267</v>
      </c>
      <c r="E203" s="87" t="s">
        <v>4062</v>
      </c>
      <c r="F203" s="87" t="s">
        <v>2462</v>
      </c>
      <c r="G203" s="87"/>
      <c r="H203" s="87"/>
      <c r="I203" s="87" t="s">
        <v>110</v>
      </c>
      <c r="J203" s="89">
        <v>22</v>
      </c>
      <c r="K203" s="87" t="s">
        <v>52</v>
      </c>
      <c r="L203" s="140">
        <v>0</v>
      </c>
      <c r="M203" s="30"/>
      <c r="N203" s="25" t="str">
        <f t="shared" si="3"/>
        <v xml:space="preserve"> 주문상세^TB_ORD_ORD_DTL^ 입고수량^IN_QTY^^NUMBER^22^Y^0</v>
      </c>
      <c r="O203" s="21" t="str">
        <f>IF(ISNA(VLOOKUP(N203,DB데이터!$N:$N,1,FALSE)), "에러", "")</f>
        <v>에러</v>
      </c>
      <c r="P203" s="21" t="str">
        <f>IF(O203="에러",$N203&amp;CHAR(10)&amp;VLOOKUP(CONCATENATE(D203,".",F203),DB데이터!$M:$N,2,FALSE),"")</f>
        <v xml:space="preserve"> 주문상세^TB_ORD_ORD_DTL^ 입고수량^IN_QTY^^NUMBER^22^Y^0
주문상세^TB_ORD_ORD_DTL^입고수량^IN_QTY^^NUMBER^20,5^Y^0</v>
      </c>
    </row>
    <row r="204" spans="1:16" x14ac:dyDescent="0.25">
      <c r="A204" s="138">
        <v>197</v>
      </c>
      <c r="B204" s="87" t="s">
        <v>678</v>
      </c>
      <c r="C204" s="87" t="s">
        <v>4054</v>
      </c>
      <c r="D204" s="87" t="s">
        <v>267</v>
      </c>
      <c r="E204" s="87" t="s">
        <v>4061</v>
      </c>
      <c r="F204" s="87" t="s">
        <v>2690</v>
      </c>
      <c r="G204" s="87"/>
      <c r="H204" s="87"/>
      <c r="I204" s="87" t="s">
        <v>110</v>
      </c>
      <c r="J204" s="89">
        <v>22</v>
      </c>
      <c r="K204" s="87" t="s">
        <v>52</v>
      </c>
      <c r="L204" s="139">
        <v>0</v>
      </c>
      <c r="M204" s="30"/>
      <c r="N204" s="25" t="str">
        <f t="shared" si="3"/>
        <v xml:space="preserve"> 주문상세^TB_ORD_ORD_DTL^ 입고단위수량^IN_UNIT_QTY^^NUMBER^22^Y^0</v>
      </c>
      <c r="O204" s="21" t="str">
        <f>IF(ISNA(VLOOKUP(N204,DB데이터!$N:$N,1,FALSE)), "에러", "")</f>
        <v>에러</v>
      </c>
      <c r="P204" s="21" t="str">
        <f>IF(O204="에러",$N204&amp;CHAR(10)&amp;VLOOKUP(CONCATENATE(D204,".",F204),DB데이터!$M:$N,2,FALSE),"")</f>
        <v xml:space="preserve"> 주문상세^TB_ORD_ORD_DTL^ 입고단위수량^IN_UNIT_QTY^^NUMBER^22^Y^0
주문상세^TB_ORD_ORD_DTL^입고단위수량^IN_UNIT_QTY^^NUMBER^20,5^Y^0</v>
      </c>
    </row>
    <row r="205" spans="1:16" x14ac:dyDescent="0.25">
      <c r="A205" s="138">
        <v>198</v>
      </c>
      <c r="B205" s="87" t="s">
        <v>678</v>
      </c>
      <c r="C205" s="87" t="s">
        <v>4054</v>
      </c>
      <c r="D205" s="87" t="s">
        <v>267</v>
      </c>
      <c r="E205" s="87" t="s">
        <v>3516</v>
      </c>
      <c r="F205" s="87" t="s">
        <v>51</v>
      </c>
      <c r="G205" s="87"/>
      <c r="H205" s="87"/>
      <c r="I205" s="87" t="s">
        <v>37</v>
      </c>
      <c r="J205" s="89">
        <v>1</v>
      </c>
      <c r="K205" s="87" t="s">
        <v>52</v>
      </c>
      <c r="L205" s="139" t="s">
        <v>1276</v>
      </c>
      <c r="M205" s="30"/>
      <c r="N205" s="25" t="str">
        <f t="shared" si="3"/>
        <v xml:space="preserve"> 주문상세^TB_ORD_ORD_DTL^ 사용여부^USE_YN^^VARCHAR2^1^Y^'Y' </v>
      </c>
      <c r="O205" s="21" t="str">
        <f>IF(ISNA(VLOOKUP(N205,DB데이터!$N:$N,1,FALSE)), "에러", "")</f>
        <v>에러</v>
      </c>
      <c r="P205" s="21" t="str">
        <f>IF(O205="에러",$N205&amp;CHAR(10)&amp;VLOOKUP(CONCATENATE(D205,".",F205),DB데이터!$M:$N,2,FALSE),"")</f>
        <v xml:space="preserve"> 주문상세^TB_ORD_ORD_DTL^ 사용여부^USE_YN^^VARCHAR2^1^Y^'Y' 
주문상세^TB_ORD_ORD_DTL^사용여부^USE_YN^^VARCHAR2^1^Y^'Y'</v>
      </c>
    </row>
    <row r="206" spans="1:16" x14ac:dyDescent="0.25">
      <c r="A206" s="138">
        <v>199</v>
      </c>
      <c r="B206" s="87" t="s">
        <v>678</v>
      </c>
      <c r="C206" s="87" t="s">
        <v>4054</v>
      </c>
      <c r="D206" s="87" t="s">
        <v>267</v>
      </c>
      <c r="E206" s="87" t="s">
        <v>3518</v>
      </c>
      <c r="F206" s="87" t="s">
        <v>54</v>
      </c>
      <c r="G206" s="87"/>
      <c r="H206" s="87"/>
      <c r="I206" s="87" t="s">
        <v>37</v>
      </c>
      <c r="J206" s="89">
        <v>14</v>
      </c>
      <c r="K206" s="87" t="s">
        <v>52</v>
      </c>
      <c r="L206" s="139"/>
      <c r="M206" s="30"/>
      <c r="N206" s="25" t="str">
        <f t="shared" si="3"/>
        <v xml:space="preserve"> 주문상세^TB_ORD_ORD_DTL^ 등록일시^REG_DTM^^VARCHAR2^14^Y^</v>
      </c>
      <c r="O206" s="21" t="str">
        <f>IF(ISNA(VLOOKUP(N206,DB데이터!$N:$N,1,FALSE)), "에러", "")</f>
        <v>에러</v>
      </c>
      <c r="P206" s="21" t="str">
        <f>IF(O206="에러",$N206&amp;CHAR(10)&amp;VLOOKUP(CONCATENATE(D206,".",F206),DB데이터!$M:$N,2,FALSE),"")</f>
        <v xml:space="preserve"> 주문상세^TB_ORD_ORD_DTL^ 등록일시^REG_DTM^^VARCHAR2^14^Y^
주문상세^TB_ORD_ORD_DTL^등록일시^REG_DTM^^VARCHAR2^14^Y^</v>
      </c>
    </row>
    <row r="207" spans="1:16" x14ac:dyDescent="0.25">
      <c r="A207" s="138">
        <v>200</v>
      </c>
      <c r="B207" s="87" t="s">
        <v>678</v>
      </c>
      <c r="C207" s="87" t="s">
        <v>4054</v>
      </c>
      <c r="D207" s="87" t="s">
        <v>267</v>
      </c>
      <c r="E207" s="87" t="s">
        <v>3519</v>
      </c>
      <c r="F207" s="87" t="s">
        <v>56</v>
      </c>
      <c r="G207" s="87"/>
      <c r="H207" s="87"/>
      <c r="I207" s="87" t="s">
        <v>37</v>
      </c>
      <c r="J207" s="89">
        <v>32</v>
      </c>
      <c r="K207" s="87" t="s">
        <v>52</v>
      </c>
      <c r="L207" s="139"/>
      <c r="M207" s="30"/>
      <c r="N207" s="25" t="str">
        <f t="shared" si="3"/>
        <v xml:space="preserve"> 주문상세^TB_ORD_ORD_DTL^ 등록자ID^REGR_ID^^VARCHAR2^32^Y^</v>
      </c>
      <c r="O207" s="21" t="str">
        <f>IF(ISNA(VLOOKUP(N207,DB데이터!$N:$N,1,FALSE)), "에러", "")</f>
        <v>에러</v>
      </c>
      <c r="P207" s="21" t="str">
        <f>IF(O207="에러",$N207&amp;CHAR(10)&amp;VLOOKUP(CONCATENATE(D207,".",F207),DB데이터!$M:$N,2,FALSE),"")</f>
        <v xml:space="preserve"> 주문상세^TB_ORD_ORD_DTL^ 등록자ID^REGR_ID^^VARCHAR2^32^Y^
주문상세^TB_ORD_ORD_DTL^등록자ID^REGR_ID^^VARCHAR2^32^Y^</v>
      </c>
    </row>
    <row r="208" spans="1:16" x14ac:dyDescent="0.25">
      <c r="A208" s="138">
        <v>201</v>
      </c>
      <c r="B208" s="87" t="s">
        <v>678</v>
      </c>
      <c r="C208" s="87" t="s">
        <v>4054</v>
      </c>
      <c r="D208" s="87" t="s">
        <v>267</v>
      </c>
      <c r="E208" s="87" t="s">
        <v>3520</v>
      </c>
      <c r="F208" s="87" t="s">
        <v>58</v>
      </c>
      <c r="G208" s="87"/>
      <c r="H208" s="87"/>
      <c r="I208" s="87" t="s">
        <v>37</v>
      </c>
      <c r="J208" s="89">
        <v>14</v>
      </c>
      <c r="K208" s="87" t="s">
        <v>52</v>
      </c>
      <c r="L208" s="140"/>
      <c r="M208" s="30"/>
      <c r="N208" s="25" t="str">
        <f t="shared" si="3"/>
        <v xml:space="preserve"> 주문상세^TB_ORD_ORD_DTL^ 수정일시^MOD_DTM^^VARCHAR2^14^Y^</v>
      </c>
      <c r="O208" s="21" t="str">
        <f>IF(ISNA(VLOOKUP(N208,DB데이터!$N:$N,1,FALSE)), "에러", "")</f>
        <v>에러</v>
      </c>
      <c r="P208" s="21" t="str">
        <f>IF(O208="에러",$N208&amp;CHAR(10)&amp;VLOOKUP(CONCATENATE(D208,".",F208),DB데이터!$M:$N,2,FALSE),"")</f>
        <v xml:space="preserve"> 주문상세^TB_ORD_ORD_DTL^ 수정일시^MOD_DTM^^VARCHAR2^14^Y^
주문상세^TB_ORD_ORD_DTL^수정일시^MOD_DTM^^VARCHAR2^14^Y^</v>
      </c>
    </row>
    <row r="209" spans="1:16" x14ac:dyDescent="0.25">
      <c r="A209" s="138">
        <v>202</v>
      </c>
      <c r="B209" s="87" t="s">
        <v>678</v>
      </c>
      <c r="C209" s="87" t="s">
        <v>4054</v>
      </c>
      <c r="D209" s="87" t="s">
        <v>267</v>
      </c>
      <c r="E209" s="87" t="s">
        <v>3521</v>
      </c>
      <c r="F209" s="87" t="s">
        <v>60</v>
      </c>
      <c r="G209" s="87"/>
      <c r="H209" s="87"/>
      <c r="I209" s="87" t="s">
        <v>37</v>
      </c>
      <c r="J209" s="89">
        <v>32</v>
      </c>
      <c r="K209" s="87" t="s">
        <v>52</v>
      </c>
      <c r="L209" s="139"/>
      <c r="M209" s="30"/>
      <c r="N209" s="25" t="str">
        <f t="shared" si="3"/>
        <v xml:space="preserve"> 주문상세^TB_ORD_ORD_DTL^ 수정자ID^MODR_ID^^VARCHAR2^32^Y^</v>
      </c>
      <c r="O209" s="21" t="str">
        <f>IF(ISNA(VLOOKUP(N209,DB데이터!$N:$N,1,FALSE)), "에러", "")</f>
        <v>에러</v>
      </c>
      <c r="P209" s="21" t="str">
        <f>IF(O209="에러",$N209&amp;CHAR(10)&amp;VLOOKUP(CONCATENATE(D209,".",F209),DB데이터!$M:$N,2,FALSE),"")</f>
        <v xml:space="preserve"> 주문상세^TB_ORD_ORD_DTL^ 수정자ID^MODR_ID^^VARCHAR2^32^Y^
주문상세^TB_ORD_ORD_DTL^수정자ID^MODR_ID^^VARCHAR2^32^Y^</v>
      </c>
    </row>
    <row r="210" spans="1:16" x14ac:dyDescent="0.25">
      <c r="A210" s="138">
        <v>203</v>
      </c>
      <c r="B210" s="87" t="s">
        <v>678</v>
      </c>
      <c r="C210" s="87" t="s">
        <v>4054</v>
      </c>
      <c r="D210" s="87" t="s">
        <v>267</v>
      </c>
      <c r="E210" s="87" t="s">
        <v>2705</v>
      </c>
      <c r="F210" s="87" t="s">
        <v>2706</v>
      </c>
      <c r="G210" s="87"/>
      <c r="H210" s="87"/>
      <c r="I210" s="87" t="s">
        <v>37</v>
      </c>
      <c r="J210" s="89">
        <v>20</v>
      </c>
      <c r="K210" s="87" t="s">
        <v>5347</v>
      </c>
      <c r="L210" s="140"/>
      <c r="M210" s="30"/>
      <c r="N210" s="25" t="str">
        <f t="shared" si="3"/>
        <v xml:space="preserve"> 주문상세^TB_ORD_ORD_DTL^주문상태코드^ORD_STAT_CD^^VARCHAR2^20^N^</v>
      </c>
      <c r="O210" s="21" t="str">
        <f>IF(ISNA(VLOOKUP(N210,DB데이터!$N:$N,1,FALSE)), "에러", "")</f>
        <v>에러</v>
      </c>
      <c r="P210" s="21" t="e">
        <f>IF(O210="에러",$N210&amp;CHAR(10)&amp;VLOOKUP(CONCATENATE(D210,".",F210),DB데이터!$M:$N,2,FALSE),"")</f>
        <v>#N/A</v>
      </c>
    </row>
    <row r="211" spans="1:16" x14ac:dyDescent="0.25">
      <c r="A211" s="138">
        <v>204</v>
      </c>
      <c r="B211" s="87" t="s">
        <v>678</v>
      </c>
      <c r="C211" s="87" t="s">
        <v>4054</v>
      </c>
      <c r="D211" s="87" t="s">
        <v>267</v>
      </c>
      <c r="E211" s="87" t="s">
        <v>2711</v>
      </c>
      <c r="F211" s="87" t="s">
        <v>2712</v>
      </c>
      <c r="G211" s="87"/>
      <c r="H211" s="87"/>
      <c r="I211" s="87" t="s">
        <v>37</v>
      </c>
      <c r="J211" s="89">
        <v>8</v>
      </c>
      <c r="K211" s="87" t="s">
        <v>5347</v>
      </c>
      <c r="L211" s="140"/>
      <c r="M211" s="30"/>
      <c r="N211" s="25" t="str">
        <f t="shared" si="3"/>
        <v xml:space="preserve"> 주문상세^TB_ORD_ORD_DTL^주문확정일자^ORD_CONF_DT^^VARCHAR2^8^N^</v>
      </c>
      <c r="O211" s="21" t="str">
        <f>IF(ISNA(VLOOKUP(N211,DB데이터!$N:$N,1,FALSE)), "에러", "")</f>
        <v>에러</v>
      </c>
      <c r="P211" s="21" t="e">
        <f>IF(O211="에러",$N211&amp;CHAR(10)&amp;VLOOKUP(CONCATENATE(D211,".",F211),DB데이터!$M:$N,2,FALSE),"")</f>
        <v>#N/A</v>
      </c>
    </row>
    <row r="212" spans="1:16" x14ac:dyDescent="0.25">
      <c r="A212" s="138">
        <v>205</v>
      </c>
      <c r="B212" s="87" t="s">
        <v>678</v>
      </c>
      <c r="C212" s="87" t="s">
        <v>4054</v>
      </c>
      <c r="D212" s="87" t="s">
        <v>267</v>
      </c>
      <c r="E212" s="87" t="s">
        <v>2715</v>
      </c>
      <c r="F212" s="87" t="s">
        <v>2716</v>
      </c>
      <c r="G212" s="87"/>
      <c r="H212" s="87"/>
      <c r="I212" s="87" t="s">
        <v>37</v>
      </c>
      <c r="J212" s="89">
        <v>8</v>
      </c>
      <c r="K212" s="87" t="s">
        <v>5347</v>
      </c>
      <c r="L212" s="140"/>
      <c r="M212" s="30"/>
      <c r="N212" s="25" t="str">
        <f t="shared" si="3"/>
        <v xml:space="preserve"> 주문상세^TB_ORD_ORD_DTL^출고확정일자^OUT_CONF_DT^^VARCHAR2^8^N^</v>
      </c>
      <c r="O212" s="21" t="str">
        <f>IF(ISNA(VLOOKUP(N212,DB데이터!$N:$N,1,FALSE)), "에러", "")</f>
        <v>에러</v>
      </c>
      <c r="P212" s="21" t="e">
        <f>IF(O212="에러",$N212&amp;CHAR(10)&amp;VLOOKUP(CONCATENATE(D212,".",F212),DB데이터!$M:$N,2,FALSE),"")</f>
        <v>#N/A</v>
      </c>
    </row>
    <row r="213" spans="1:16" x14ac:dyDescent="0.25">
      <c r="A213" s="138">
        <v>206</v>
      </c>
      <c r="B213" s="87" t="s">
        <v>678</v>
      </c>
      <c r="C213" s="87" t="s">
        <v>4054</v>
      </c>
      <c r="D213" s="87" t="s">
        <v>267</v>
      </c>
      <c r="E213" s="87" t="s">
        <v>2653</v>
      </c>
      <c r="F213" s="87" t="s">
        <v>2654</v>
      </c>
      <c r="G213" s="87"/>
      <c r="H213" s="87"/>
      <c r="I213" s="87" t="s">
        <v>37</v>
      </c>
      <c r="J213" s="89">
        <v>8</v>
      </c>
      <c r="K213" s="87" t="s">
        <v>5347</v>
      </c>
      <c r="L213" s="140"/>
      <c r="M213" s="30"/>
      <c r="N213" s="25" t="str">
        <f t="shared" si="3"/>
        <v xml:space="preserve"> 주문상세^TB_ORD_ORD_DTL^입고확정일자^IN_CONF_DT^^VARCHAR2^8^N^</v>
      </c>
      <c r="O213" s="21" t="str">
        <f>IF(ISNA(VLOOKUP(N213,DB데이터!$N:$N,1,FALSE)), "에러", "")</f>
        <v>에러</v>
      </c>
      <c r="P213" s="21" t="e">
        <f>IF(O213="에러",$N213&amp;CHAR(10)&amp;VLOOKUP(CONCATENATE(D213,".",F213),DB데이터!$M:$N,2,FALSE),"")</f>
        <v>#N/A</v>
      </c>
    </row>
    <row r="214" spans="1:16" x14ac:dyDescent="0.25">
      <c r="A214" s="138">
        <v>207</v>
      </c>
      <c r="B214" s="87" t="s">
        <v>678</v>
      </c>
      <c r="C214" s="87" t="s">
        <v>4054</v>
      </c>
      <c r="D214" s="87" t="s">
        <v>5328</v>
      </c>
      <c r="E214" s="87" t="s">
        <v>4007</v>
      </c>
      <c r="F214" s="87" t="s">
        <v>1775</v>
      </c>
      <c r="G214" s="87"/>
      <c r="H214" s="87"/>
      <c r="I214" s="87" t="s">
        <v>37</v>
      </c>
      <c r="J214" s="89">
        <v>20</v>
      </c>
      <c r="K214" s="87" t="s">
        <v>52</v>
      </c>
      <c r="L214" s="140"/>
      <c r="M214" s="30"/>
      <c r="N214" s="25" t="str">
        <f t="shared" si="3"/>
        <v xml:space="preserve"> 주문상세^TB_ORD_ORD_DTL_LOG^ 주문번호^ORD_NO^^VARCHAR2^20^Y^</v>
      </c>
      <c r="O214" s="21" t="str">
        <f>IF(ISNA(VLOOKUP(N214,DB데이터!$N:$N,1,FALSE)), "에러", "")</f>
        <v>에러</v>
      </c>
      <c r="P214" s="21" t="e">
        <f>IF(O214="에러",$N214&amp;CHAR(10)&amp;VLOOKUP(CONCATENATE(D214,".",F214),DB데이터!$M:$N,2,FALSE),"")</f>
        <v>#N/A</v>
      </c>
    </row>
    <row r="215" spans="1:16" x14ac:dyDescent="0.25">
      <c r="A215" s="138">
        <v>208</v>
      </c>
      <c r="B215" s="87" t="s">
        <v>678</v>
      </c>
      <c r="C215" s="87" t="s">
        <v>4054</v>
      </c>
      <c r="D215" s="87" t="s">
        <v>5328</v>
      </c>
      <c r="E215" s="87" t="s">
        <v>4008</v>
      </c>
      <c r="F215" s="87" t="s">
        <v>2754</v>
      </c>
      <c r="G215" s="87"/>
      <c r="H215" s="87"/>
      <c r="I215" s="87" t="s">
        <v>37</v>
      </c>
      <c r="J215" s="89">
        <v>5</v>
      </c>
      <c r="K215" s="87" t="s">
        <v>52</v>
      </c>
      <c r="L215" s="140"/>
      <c r="M215" s="30"/>
      <c r="N215" s="25" t="str">
        <f t="shared" si="3"/>
        <v xml:space="preserve"> 주문상세^TB_ORD_ORD_DTL_LOG^ 주문상세번호^ORD_DTL_NO^^VARCHAR2^5^Y^</v>
      </c>
      <c r="O215" s="21" t="str">
        <f>IF(ISNA(VLOOKUP(N215,DB데이터!$N:$N,1,FALSE)), "에러", "")</f>
        <v>에러</v>
      </c>
      <c r="P215" s="21" t="e">
        <f>IF(O215="에러",$N215&amp;CHAR(10)&amp;VLOOKUP(CONCATENATE(D215,".",F215),DB데이터!$M:$N,2,FALSE),"")</f>
        <v>#N/A</v>
      </c>
    </row>
    <row r="216" spans="1:16" x14ac:dyDescent="0.25">
      <c r="A216" s="138">
        <v>209</v>
      </c>
      <c r="B216" s="87" t="s">
        <v>678</v>
      </c>
      <c r="C216" s="87" t="s">
        <v>4054</v>
      </c>
      <c r="D216" s="87" t="s">
        <v>5328</v>
      </c>
      <c r="E216" s="87"/>
      <c r="F216" s="87" t="s">
        <v>5356</v>
      </c>
      <c r="G216" s="87"/>
      <c r="H216" s="87"/>
      <c r="I216" s="87" t="s">
        <v>37</v>
      </c>
      <c r="J216" s="89">
        <v>5</v>
      </c>
      <c r="K216" s="87" t="s">
        <v>52</v>
      </c>
      <c r="L216" s="140"/>
      <c r="M216" s="30"/>
      <c r="N216" s="25" t="str">
        <f t="shared" si="3"/>
        <v xml:space="preserve"> 주문상세^TB_ORD_ORD_DTL_LOG^^LOG_SEQ^^VARCHAR2^5^Y^</v>
      </c>
      <c r="O216" s="21" t="str">
        <f>IF(ISNA(VLOOKUP(N216,DB데이터!$N:$N,1,FALSE)), "에러", "")</f>
        <v>에러</v>
      </c>
      <c r="P216" s="21" t="e">
        <f>IF(O216="에러",$N216&amp;CHAR(10)&amp;VLOOKUP(CONCATENATE(D216,".",F216),DB데이터!$M:$N,2,FALSE),"")</f>
        <v>#N/A</v>
      </c>
    </row>
    <row r="217" spans="1:16" s="21" customFormat="1" x14ac:dyDescent="0.25">
      <c r="A217" s="138">
        <v>210</v>
      </c>
      <c r="B217" s="87" t="s">
        <v>678</v>
      </c>
      <c r="C217" s="87" t="s">
        <v>4054</v>
      </c>
      <c r="D217" s="87" t="s">
        <v>5328</v>
      </c>
      <c r="E217" s="87" t="s">
        <v>3482</v>
      </c>
      <c r="F217" s="87" t="s">
        <v>838</v>
      </c>
      <c r="G217" s="87"/>
      <c r="H217" s="87"/>
      <c r="I217" s="87" t="s">
        <v>37</v>
      </c>
      <c r="J217" s="89">
        <v>20</v>
      </c>
      <c r="K217" s="87" t="s">
        <v>52</v>
      </c>
      <c r="L217" s="140"/>
      <c r="M217" s="30"/>
      <c r="N217" s="25" t="str">
        <f t="shared" si="3"/>
        <v xml:space="preserve"> 주문상세^TB_ORD_ORD_DTL_LOG^ 품목코드^ITEM_CD^^VARCHAR2^20^Y^</v>
      </c>
      <c r="O217" s="21" t="str">
        <f>IF(ISNA(VLOOKUP(N217,DB데이터!$N:$N,1,FALSE)), "에러", "")</f>
        <v>에러</v>
      </c>
      <c r="P217" s="21" t="e">
        <f>IF(O217="에러",$N217&amp;CHAR(10)&amp;VLOOKUP(CONCATENATE(D217,".",F217),DB데이터!$M:$N,2,FALSE),"")</f>
        <v>#N/A</v>
      </c>
    </row>
    <row r="218" spans="1:16" s="21" customFormat="1" x14ac:dyDescent="0.25">
      <c r="A218" s="138">
        <v>211</v>
      </c>
      <c r="B218" s="87" t="s">
        <v>678</v>
      </c>
      <c r="C218" s="87" t="s">
        <v>4054</v>
      </c>
      <c r="D218" s="87" t="s">
        <v>5328</v>
      </c>
      <c r="E218" s="87" t="s">
        <v>3993</v>
      </c>
      <c r="F218" s="87" t="s">
        <v>2487</v>
      </c>
      <c r="G218" s="87"/>
      <c r="H218" s="87"/>
      <c r="I218" s="87" t="s">
        <v>37</v>
      </c>
      <c r="J218" s="89">
        <v>20</v>
      </c>
      <c r="K218" s="87" t="s">
        <v>52</v>
      </c>
      <c r="L218" s="140"/>
      <c r="M218" s="30"/>
      <c r="N218" s="25" t="str">
        <f t="shared" si="3"/>
        <v xml:space="preserve"> 주문상세^TB_ORD_ORD_DTL_LOG^ 단위코드^UNIT_CD^^VARCHAR2^20^Y^</v>
      </c>
      <c r="O218" s="21" t="str">
        <f>IF(ISNA(VLOOKUP(N218,DB데이터!$N:$N,1,FALSE)), "에러", "")</f>
        <v>에러</v>
      </c>
      <c r="P218" s="21" t="e">
        <f>IF(O218="에러",$N218&amp;CHAR(10)&amp;VLOOKUP(CONCATENATE(D218,".",F218),DB데이터!$M:$N,2,FALSE),"")</f>
        <v>#N/A</v>
      </c>
    </row>
    <row r="219" spans="1:16" s="21" customFormat="1" x14ac:dyDescent="0.25">
      <c r="A219" s="138">
        <v>212</v>
      </c>
      <c r="B219" s="87" t="s">
        <v>678</v>
      </c>
      <c r="C219" s="87" t="s">
        <v>4054</v>
      </c>
      <c r="D219" s="87" t="s">
        <v>5328</v>
      </c>
      <c r="E219" s="87" t="s">
        <v>2705</v>
      </c>
      <c r="F219" s="87" t="s">
        <v>2706</v>
      </c>
      <c r="G219" s="87"/>
      <c r="H219" s="87"/>
      <c r="I219" s="87" t="s">
        <v>37</v>
      </c>
      <c r="J219" s="89">
        <v>20</v>
      </c>
      <c r="K219" s="87" t="s">
        <v>5347</v>
      </c>
      <c r="L219" s="140"/>
      <c r="M219" s="30"/>
      <c r="N219" s="25" t="str">
        <f t="shared" si="3"/>
        <v xml:space="preserve"> 주문상세^TB_ORD_ORD_DTL_LOG^주문상태코드^ORD_STAT_CD^^VARCHAR2^20^N^</v>
      </c>
      <c r="O219" s="21" t="str">
        <f>IF(ISNA(VLOOKUP(N219,DB데이터!$N:$N,1,FALSE)), "에러", "")</f>
        <v>에러</v>
      </c>
      <c r="P219" s="21" t="e">
        <f>IF(O219="에러",$N219&amp;CHAR(10)&amp;VLOOKUP(CONCATENATE(D219,".",F219),DB데이터!$M:$N,2,FALSE),"")</f>
        <v>#N/A</v>
      </c>
    </row>
    <row r="220" spans="1:16" x14ac:dyDescent="0.25">
      <c r="A220" s="138">
        <v>213</v>
      </c>
      <c r="B220" s="87" t="s">
        <v>678</v>
      </c>
      <c r="C220" s="87" t="s">
        <v>4054</v>
      </c>
      <c r="D220" s="87" t="s">
        <v>5328</v>
      </c>
      <c r="E220" s="87" t="s">
        <v>3992</v>
      </c>
      <c r="F220" s="87" t="s">
        <v>2519</v>
      </c>
      <c r="G220" s="87"/>
      <c r="H220" s="87"/>
      <c r="I220" s="87" t="s">
        <v>110</v>
      </c>
      <c r="J220" s="89">
        <v>22</v>
      </c>
      <c r="K220" s="87" t="s">
        <v>52</v>
      </c>
      <c r="L220" s="140">
        <v>0</v>
      </c>
      <c r="M220" s="30"/>
      <c r="N220" s="25" t="str">
        <f t="shared" si="3"/>
        <v xml:space="preserve"> 주문상세^TB_ORD_ORD_DTL_LOG^ 단위입수량^UNIT_INPQTY^^NUMBER^22^Y^0</v>
      </c>
      <c r="O220" s="21" t="str">
        <f>IF(ISNA(VLOOKUP(N220,DB데이터!$N:$N,1,FALSE)), "에러", "")</f>
        <v>에러</v>
      </c>
      <c r="P220" s="21" t="e">
        <f>IF(O220="에러",$N220&amp;CHAR(10)&amp;VLOOKUP(CONCATENATE(D220,".",F220),DB데이터!$M:$N,2,FALSE),"")</f>
        <v>#N/A</v>
      </c>
    </row>
    <row r="221" spans="1:16" x14ac:dyDescent="0.25">
      <c r="A221" s="138">
        <v>214</v>
      </c>
      <c r="B221" s="87" t="s">
        <v>678</v>
      </c>
      <c r="C221" s="87" t="s">
        <v>4054</v>
      </c>
      <c r="D221" s="87" t="s">
        <v>5328</v>
      </c>
      <c r="E221" s="87" t="s">
        <v>4059</v>
      </c>
      <c r="F221" s="87" t="s">
        <v>2664</v>
      </c>
      <c r="G221" s="87"/>
      <c r="H221" s="87"/>
      <c r="I221" s="87" t="s">
        <v>110</v>
      </c>
      <c r="J221" s="89">
        <v>22</v>
      </c>
      <c r="K221" s="87" t="s">
        <v>52</v>
      </c>
      <c r="L221" s="139">
        <v>0</v>
      </c>
      <c r="M221" s="30"/>
      <c r="N221" s="25" t="str">
        <f t="shared" si="3"/>
        <v xml:space="preserve"> 주문상세^TB_ORD_ORD_DTL_LOG^ 요청수량^REQ_QTY^^NUMBER^22^Y^0</v>
      </c>
      <c r="O221" s="21" t="str">
        <f>IF(ISNA(VLOOKUP(N221,DB데이터!$N:$N,1,FALSE)), "에러", "")</f>
        <v>에러</v>
      </c>
      <c r="P221" s="21" t="e">
        <f>IF(O221="에러",$N221&amp;CHAR(10)&amp;VLOOKUP(CONCATENATE(D221,".",F221),DB데이터!$M:$N,2,FALSE),"")</f>
        <v>#N/A</v>
      </c>
    </row>
    <row r="222" spans="1:16" x14ac:dyDescent="0.25">
      <c r="A222" s="138">
        <v>215</v>
      </c>
      <c r="B222" s="87" t="s">
        <v>678</v>
      </c>
      <c r="C222" s="87" t="s">
        <v>4054</v>
      </c>
      <c r="D222" s="87" t="s">
        <v>5328</v>
      </c>
      <c r="E222" s="87" t="s">
        <v>4057</v>
      </c>
      <c r="F222" s="87" t="s">
        <v>2666</v>
      </c>
      <c r="G222" s="87"/>
      <c r="H222" s="87"/>
      <c r="I222" s="87" t="s">
        <v>110</v>
      </c>
      <c r="J222" s="89">
        <v>22</v>
      </c>
      <c r="K222" s="87" t="s">
        <v>52</v>
      </c>
      <c r="L222" s="139">
        <v>0</v>
      </c>
      <c r="M222" s="30"/>
      <c r="N222" s="25" t="str">
        <f t="shared" si="3"/>
        <v xml:space="preserve"> 주문상세^TB_ORD_ORD_DTL_LOG^ 요청단위수량^REQ_UNIT_QTY^^NUMBER^22^Y^0</v>
      </c>
      <c r="O222" s="21" t="str">
        <f>IF(ISNA(VLOOKUP(N222,DB데이터!$N:$N,1,FALSE)), "에러", "")</f>
        <v>에러</v>
      </c>
      <c r="P222" s="21" t="e">
        <f>IF(O222="에러",$N222&amp;CHAR(10)&amp;VLOOKUP(CONCATENATE(D222,".",F222),DB데이터!$M:$N,2,FALSE),"")</f>
        <v>#N/A</v>
      </c>
    </row>
    <row r="223" spans="1:16" x14ac:dyDescent="0.25">
      <c r="A223" s="138">
        <v>216</v>
      </c>
      <c r="B223" s="87" t="s">
        <v>678</v>
      </c>
      <c r="C223" s="87" t="s">
        <v>4054</v>
      </c>
      <c r="D223" s="87" t="s">
        <v>5328</v>
      </c>
      <c r="E223" s="87" t="s">
        <v>4056</v>
      </c>
      <c r="F223" s="87" t="s">
        <v>2668</v>
      </c>
      <c r="G223" s="87"/>
      <c r="H223" s="87"/>
      <c r="I223" s="87" t="s">
        <v>110</v>
      </c>
      <c r="J223" s="89">
        <v>22</v>
      </c>
      <c r="K223" s="87" t="s">
        <v>52</v>
      </c>
      <c r="L223" s="139">
        <v>0</v>
      </c>
      <c r="M223" s="30"/>
      <c r="N223" s="25" t="str">
        <f t="shared" si="3"/>
        <v xml:space="preserve"> 주문상세^TB_ORD_ORD_DTL_LOG^ 요청단가^REQ_UPRC^^NUMBER^22^Y^0</v>
      </c>
      <c r="O223" s="21" t="str">
        <f>IF(ISNA(VLOOKUP(N223,DB데이터!$N:$N,1,FALSE)), "에러", "")</f>
        <v>에러</v>
      </c>
      <c r="P223" s="21" t="e">
        <f>IF(O223="에러",$N223&amp;CHAR(10)&amp;VLOOKUP(CONCATENATE(D223,".",F223),DB데이터!$M:$N,2,FALSE),"")</f>
        <v>#N/A</v>
      </c>
    </row>
    <row r="224" spans="1:16" x14ac:dyDescent="0.25">
      <c r="A224" s="138">
        <v>217</v>
      </c>
      <c r="B224" s="87" t="s">
        <v>678</v>
      </c>
      <c r="C224" s="87" t="s">
        <v>4054</v>
      </c>
      <c r="D224" s="87" t="s">
        <v>5328</v>
      </c>
      <c r="E224" s="87" t="s">
        <v>4068</v>
      </c>
      <c r="F224" s="87" t="s">
        <v>2680</v>
      </c>
      <c r="G224" s="87"/>
      <c r="H224" s="87"/>
      <c r="I224" s="87" t="s">
        <v>110</v>
      </c>
      <c r="J224" s="89">
        <v>22</v>
      </c>
      <c r="K224" s="87" t="s">
        <v>52</v>
      </c>
      <c r="L224" s="139">
        <v>0</v>
      </c>
      <c r="M224" s="30"/>
      <c r="N224" s="25" t="str">
        <f t="shared" si="3"/>
        <v xml:space="preserve"> 주문상세^TB_ORD_ORD_DTL_LOG^ 할인단가^DC_UPRC^^NUMBER^22^Y^0</v>
      </c>
      <c r="O224" s="21" t="str">
        <f>IF(ISNA(VLOOKUP(N224,DB데이터!$N:$N,1,FALSE)), "에러", "")</f>
        <v>에러</v>
      </c>
      <c r="P224" s="21" t="e">
        <f>IF(O224="에러",$N224&amp;CHAR(10)&amp;VLOOKUP(CONCATENATE(D224,".",F224),DB데이터!$M:$N,2,FALSE),"")</f>
        <v>#N/A</v>
      </c>
    </row>
    <row r="225" spans="1:16" x14ac:dyDescent="0.25">
      <c r="A225" s="138">
        <v>218</v>
      </c>
      <c r="B225" s="87" t="s">
        <v>678</v>
      </c>
      <c r="C225" s="87" t="s">
        <v>4054</v>
      </c>
      <c r="D225" s="87" t="s">
        <v>5328</v>
      </c>
      <c r="E225" s="87" t="s">
        <v>4055</v>
      </c>
      <c r="F225" s="87" t="s">
        <v>2670</v>
      </c>
      <c r="G225" s="87"/>
      <c r="H225" s="87"/>
      <c r="I225" s="87" t="s">
        <v>110</v>
      </c>
      <c r="J225" s="89">
        <v>22</v>
      </c>
      <c r="K225" s="87" t="s">
        <v>52</v>
      </c>
      <c r="L225" s="140">
        <v>0</v>
      </c>
      <c r="M225" s="30"/>
      <c r="N225" s="25" t="str">
        <f t="shared" si="3"/>
        <v xml:space="preserve"> 주문상세^TB_ORD_ORD_DTL_LOG^ 요청공급금액^REQ_SUPP_AMT^^NUMBER^22^Y^0</v>
      </c>
      <c r="O225" s="21" t="str">
        <f>IF(ISNA(VLOOKUP(N225,DB데이터!$N:$N,1,FALSE)), "에러", "")</f>
        <v>에러</v>
      </c>
      <c r="P225" s="21" t="e">
        <f>IF(O225="에러",$N225&amp;CHAR(10)&amp;VLOOKUP(CONCATENATE(D225,".",F225),DB데이터!$M:$N,2,FALSE),"")</f>
        <v>#N/A</v>
      </c>
    </row>
    <row r="226" spans="1:16" x14ac:dyDescent="0.25">
      <c r="A226" s="138">
        <v>219</v>
      </c>
      <c r="B226" s="87" t="s">
        <v>678</v>
      </c>
      <c r="C226" s="87" t="s">
        <v>4054</v>
      </c>
      <c r="D226" s="87" t="s">
        <v>5328</v>
      </c>
      <c r="E226" s="87" t="s">
        <v>4058</v>
      </c>
      <c r="F226" s="87" t="s">
        <v>2672</v>
      </c>
      <c r="G226" s="87"/>
      <c r="H226" s="87"/>
      <c r="I226" s="87" t="s">
        <v>110</v>
      </c>
      <c r="J226" s="89">
        <v>22</v>
      </c>
      <c r="K226" s="87" t="s">
        <v>52</v>
      </c>
      <c r="L226" s="140">
        <v>0</v>
      </c>
      <c r="M226" s="30"/>
      <c r="N226" s="25" t="str">
        <f t="shared" si="3"/>
        <v xml:space="preserve"> 주문상세^TB_ORD_ORD_DTL_LOG^ 요청부가세액^REQ_VAT^^NUMBER^22^Y^0</v>
      </c>
      <c r="O226" s="21" t="str">
        <f>IF(ISNA(VLOOKUP(N226,DB데이터!$N:$N,1,FALSE)), "에러", "")</f>
        <v>에러</v>
      </c>
      <c r="P226" s="21" t="e">
        <f>IF(O226="에러",$N226&amp;CHAR(10)&amp;VLOOKUP(CONCATENATE(D226,".",F226),DB데이터!$M:$N,2,FALSE),"")</f>
        <v>#N/A</v>
      </c>
    </row>
    <row r="227" spans="1:16" x14ac:dyDescent="0.25">
      <c r="A227" s="138">
        <v>220</v>
      </c>
      <c r="B227" s="87" t="s">
        <v>678</v>
      </c>
      <c r="C227" s="87" t="s">
        <v>4054</v>
      </c>
      <c r="D227" s="87" t="s">
        <v>5328</v>
      </c>
      <c r="E227" s="87" t="s">
        <v>4060</v>
      </c>
      <c r="F227" s="87" t="s">
        <v>2674</v>
      </c>
      <c r="G227" s="87"/>
      <c r="H227" s="87"/>
      <c r="I227" s="87" t="s">
        <v>110</v>
      </c>
      <c r="J227" s="89">
        <v>22</v>
      </c>
      <c r="K227" s="87" t="s">
        <v>52</v>
      </c>
      <c r="L227" s="139">
        <v>0</v>
      </c>
      <c r="M227" s="30"/>
      <c r="N227" s="25" t="str">
        <f t="shared" si="3"/>
        <v xml:space="preserve"> 주문상세^TB_ORD_ORD_DTL_LOG^ 요청총금액^REQ_TOT_AMT^^NUMBER^22^Y^0</v>
      </c>
      <c r="O227" s="21" t="str">
        <f>IF(ISNA(VLOOKUP(N227,DB데이터!$N:$N,1,FALSE)), "에러", "")</f>
        <v>에러</v>
      </c>
      <c r="P227" s="21" t="e">
        <f>IF(O227="에러",$N227&amp;CHAR(10)&amp;VLOOKUP(CONCATENATE(D227,".",F227),DB데이터!$M:$N,2,FALSE),"")</f>
        <v>#N/A</v>
      </c>
    </row>
    <row r="228" spans="1:16" x14ac:dyDescent="0.25">
      <c r="A228" s="138">
        <v>221</v>
      </c>
      <c r="B228" s="87" t="s">
        <v>678</v>
      </c>
      <c r="C228" s="87" t="s">
        <v>4054</v>
      </c>
      <c r="D228" s="87" t="s">
        <v>5328</v>
      </c>
      <c r="E228" s="87" t="s">
        <v>2711</v>
      </c>
      <c r="F228" s="87" t="s">
        <v>2712</v>
      </c>
      <c r="G228" s="87"/>
      <c r="H228" s="87"/>
      <c r="I228" s="87" t="s">
        <v>37</v>
      </c>
      <c r="J228" s="89">
        <v>8</v>
      </c>
      <c r="K228" s="87" t="s">
        <v>5347</v>
      </c>
      <c r="L228" s="139"/>
      <c r="M228" s="30"/>
      <c r="N228" s="25" t="str">
        <f t="shared" si="3"/>
        <v xml:space="preserve"> 주문상세^TB_ORD_ORD_DTL_LOG^주문확정일자^ORD_CONF_DT^^VARCHAR2^8^N^</v>
      </c>
      <c r="O228" s="21" t="str">
        <f>IF(ISNA(VLOOKUP(N228,DB데이터!$N:$N,1,FALSE)), "에러", "")</f>
        <v>에러</v>
      </c>
      <c r="P228" s="21" t="e">
        <f>IF(O228="에러",$N228&amp;CHAR(10)&amp;VLOOKUP(CONCATENATE(D228,".",F228),DB데이터!$M:$N,2,FALSE),"")</f>
        <v>#N/A</v>
      </c>
    </row>
    <row r="229" spans="1:16" x14ac:dyDescent="0.25">
      <c r="A229" s="138">
        <v>222</v>
      </c>
      <c r="B229" s="87" t="s">
        <v>678</v>
      </c>
      <c r="C229" s="87" t="s">
        <v>4054</v>
      </c>
      <c r="D229" s="87" t="s">
        <v>5328</v>
      </c>
      <c r="E229" s="87" t="s">
        <v>4073</v>
      </c>
      <c r="F229" s="87" t="s">
        <v>2676</v>
      </c>
      <c r="G229" s="87"/>
      <c r="H229" s="87"/>
      <c r="I229" s="87" t="s">
        <v>110</v>
      </c>
      <c r="J229" s="89">
        <v>22</v>
      </c>
      <c r="K229" s="87" t="s">
        <v>52</v>
      </c>
      <c r="L229" s="139">
        <v>0</v>
      </c>
      <c r="M229" s="30"/>
      <c r="N229" s="25" t="str">
        <f t="shared" si="3"/>
        <v xml:space="preserve"> 주문상세^TB_ORD_ORD_DTL_LOG^ 확정수량^CONF_QTY^^NUMBER^22^Y^0</v>
      </c>
      <c r="O229" s="21" t="str">
        <f>IF(ISNA(VLOOKUP(N229,DB데이터!$N:$N,1,FALSE)), "에러", "")</f>
        <v>에러</v>
      </c>
      <c r="P229" s="21" t="e">
        <f>IF(O229="에러",$N229&amp;CHAR(10)&amp;VLOOKUP(CONCATENATE(D229,".",F229),DB데이터!$M:$N,2,FALSE),"")</f>
        <v>#N/A</v>
      </c>
    </row>
    <row r="230" spans="1:16" x14ac:dyDescent="0.25">
      <c r="A230" s="138">
        <v>223</v>
      </c>
      <c r="B230" s="87" t="s">
        <v>678</v>
      </c>
      <c r="C230" s="87" t="s">
        <v>4054</v>
      </c>
      <c r="D230" s="87" t="s">
        <v>5328</v>
      </c>
      <c r="E230" s="87" t="s">
        <v>4071</v>
      </c>
      <c r="F230" s="87" t="s">
        <v>2678</v>
      </c>
      <c r="G230" s="87"/>
      <c r="H230" s="87"/>
      <c r="I230" s="87" t="s">
        <v>110</v>
      </c>
      <c r="J230" s="89">
        <v>22</v>
      </c>
      <c r="K230" s="87" t="s">
        <v>52</v>
      </c>
      <c r="L230" s="140">
        <v>0</v>
      </c>
      <c r="M230" s="30"/>
      <c r="N230" s="25" t="str">
        <f t="shared" si="3"/>
        <v xml:space="preserve"> 주문상세^TB_ORD_ORD_DTL_LOG^ 확정단위수량^CONF_UNIT_QTY^^NUMBER^22^Y^0</v>
      </c>
      <c r="O230" s="21" t="str">
        <f>IF(ISNA(VLOOKUP(N230,DB데이터!$N:$N,1,FALSE)), "에러", "")</f>
        <v>에러</v>
      </c>
      <c r="P230" s="21" t="e">
        <f>IF(O230="에러",$N230&amp;CHAR(10)&amp;VLOOKUP(CONCATENATE(D230,".",F230),DB데이터!$M:$N,2,FALSE),"")</f>
        <v>#N/A</v>
      </c>
    </row>
    <row r="231" spans="1:16" x14ac:dyDescent="0.25">
      <c r="A231" s="138">
        <v>224</v>
      </c>
      <c r="B231" s="87" t="s">
        <v>678</v>
      </c>
      <c r="C231" s="87" t="s">
        <v>4054</v>
      </c>
      <c r="D231" s="87" t="s">
        <v>5328</v>
      </c>
      <c r="E231" s="87" t="s">
        <v>4070</v>
      </c>
      <c r="F231" s="87" t="s">
        <v>2682</v>
      </c>
      <c r="G231" s="87"/>
      <c r="H231" s="87"/>
      <c r="I231" s="87" t="s">
        <v>110</v>
      </c>
      <c r="J231" s="89">
        <v>22</v>
      </c>
      <c r="K231" s="87" t="s">
        <v>52</v>
      </c>
      <c r="L231" s="140">
        <v>0</v>
      </c>
      <c r="M231" s="30"/>
      <c r="N231" s="25" t="str">
        <f t="shared" si="3"/>
        <v xml:space="preserve"> 주문상세^TB_ORD_ORD_DTL_LOG^ 확정단가^CONF_UPRC^^NUMBER^22^Y^0</v>
      </c>
      <c r="O231" s="21" t="str">
        <f>IF(ISNA(VLOOKUP(N231,DB데이터!$N:$N,1,FALSE)), "에러", "")</f>
        <v>에러</v>
      </c>
      <c r="P231" s="21" t="e">
        <f>IF(O231="에러",$N231&amp;CHAR(10)&amp;VLOOKUP(CONCATENATE(D231,".",F231),DB데이터!$M:$N,2,FALSE),"")</f>
        <v>#N/A</v>
      </c>
    </row>
    <row r="232" spans="1:16" x14ac:dyDescent="0.25">
      <c r="A232" s="138">
        <v>225</v>
      </c>
      <c r="B232" s="87" t="s">
        <v>678</v>
      </c>
      <c r="C232" s="87" t="s">
        <v>4054</v>
      </c>
      <c r="D232" s="87" t="s">
        <v>5328</v>
      </c>
      <c r="E232" s="87" t="s">
        <v>4069</v>
      </c>
      <c r="F232" s="87" t="s">
        <v>2684</v>
      </c>
      <c r="G232" s="87"/>
      <c r="H232" s="87"/>
      <c r="I232" s="87" t="s">
        <v>110</v>
      </c>
      <c r="J232" s="89">
        <v>22</v>
      </c>
      <c r="K232" s="87" t="s">
        <v>52</v>
      </c>
      <c r="L232" s="140">
        <v>0</v>
      </c>
      <c r="M232" s="30"/>
      <c r="N232" s="25" t="str">
        <f t="shared" si="3"/>
        <v xml:space="preserve"> 주문상세^TB_ORD_ORD_DTL_LOG^ 확정공급금액^CONF_SUPP_AMT^^NUMBER^22^Y^0</v>
      </c>
      <c r="O232" s="21" t="str">
        <f>IF(ISNA(VLOOKUP(N232,DB데이터!$N:$N,1,FALSE)), "에러", "")</f>
        <v>에러</v>
      </c>
      <c r="P232" s="21" t="e">
        <f>IF(O232="에러",$N232&amp;CHAR(10)&amp;VLOOKUP(CONCATENATE(D232,".",F232),DB데이터!$M:$N,2,FALSE),"")</f>
        <v>#N/A</v>
      </c>
    </row>
    <row r="233" spans="1:16" x14ac:dyDescent="0.25">
      <c r="A233" s="138">
        <v>226</v>
      </c>
      <c r="B233" s="87" t="s">
        <v>678</v>
      </c>
      <c r="C233" s="87" t="s">
        <v>4054</v>
      </c>
      <c r="D233" s="87" t="s">
        <v>5328</v>
      </c>
      <c r="E233" s="87" t="s">
        <v>4072</v>
      </c>
      <c r="F233" s="87" t="s">
        <v>2686</v>
      </c>
      <c r="G233" s="87"/>
      <c r="H233" s="87"/>
      <c r="I233" s="87" t="s">
        <v>110</v>
      </c>
      <c r="J233" s="89">
        <v>22</v>
      </c>
      <c r="K233" s="87" t="s">
        <v>52</v>
      </c>
      <c r="L233" s="140">
        <v>0</v>
      </c>
      <c r="M233" s="30"/>
      <c r="N233" s="25" t="str">
        <f t="shared" si="3"/>
        <v xml:space="preserve"> 주문상세^TB_ORD_ORD_DTL_LOG^ 확정부가세액^CONF_VAT^^NUMBER^22^Y^0</v>
      </c>
      <c r="O233" s="21" t="str">
        <f>IF(ISNA(VLOOKUP(N233,DB데이터!$N:$N,1,FALSE)), "에러", "")</f>
        <v>에러</v>
      </c>
      <c r="P233" s="21" t="e">
        <f>IF(O233="에러",$N233&amp;CHAR(10)&amp;VLOOKUP(CONCATENATE(D233,".",F233),DB데이터!$M:$N,2,FALSE),"")</f>
        <v>#N/A</v>
      </c>
    </row>
    <row r="234" spans="1:16" x14ac:dyDescent="0.25">
      <c r="A234" s="138">
        <v>227</v>
      </c>
      <c r="B234" s="87" t="s">
        <v>678</v>
      </c>
      <c r="C234" s="87" t="s">
        <v>4054</v>
      </c>
      <c r="D234" s="87" t="s">
        <v>5328</v>
      </c>
      <c r="E234" s="87" t="s">
        <v>4074</v>
      </c>
      <c r="F234" s="87" t="s">
        <v>2688</v>
      </c>
      <c r="G234" s="87"/>
      <c r="H234" s="87"/>
      <c r="I234" s="87" t="s">
        <v>110</v>
      </c>
      <c r="J234" s="89">
        <v>22</v>
      </c>
      <c r="K234" s="87" t="s">
        <v>52</v>
      </c>
      <c r="L234" s="140">
        <v>0</v>
      </c>
      <c r="M234" s="30"/>
      <c r="N234" s="25" t="str">
        <f t="shared" si="3"/>
        <v xml:space="preserve"> 주문상세^TB_ORD_ORD_DTL_LOG^ 확정총금액^CONF_TOT_AMT^^NUMBER^22^Y^0</v>
      </c>
      <c r="O234" s="21" t="str">
        <f>IF(ISNA(VLOOKUP(N234,DB데이터!$N:$N,1,FALSE)), "에러", "")</f>
        <v>에러</v>
      </c>
      <c r="P234" s="21" t="e">
        <f>IF(O234="에러",$N234&amp;CHAR(10)&amp;VLOOKUP(CONCATENATE(D234,".",F234),DB데이터!$M:$N,2,FALSE),"")</f>
        <v>#N/A</v>
      </c>
    </row>
    <row r="235" spans="1:16" x14ac:dyDescent="0.25">
      <c r="A235" s="138">
        <v>228</v>
      </c>
      <c r="B235" s="87" t="s">
        <v>678</v>
      </c>
      <c r="C235" s="87" t="s">
        <v>4054</v>
      </c>
      <c r="D235" s="87" t="s">
        <v>5328</v>
      </c>
      <c r="E235" s="87" t="s">
        <v>2715</v>
      </c>
      <c r="F235" s="87" t="s">
        <v>2716</v>
      </c>
      <c r="G235" s="87"/>
      <c r="H235" s="87"/>
      <c r="I235" s="87" t="s">
        <v>37</v>
      </c>
      <c r="J235" s="89">
        <v>8</v>
      </c>
      <c r="K235" s="87" t="s">
        <v>5347</v>
      </c>
      <c r="L235" s="140"/>
      <c r="M235" s="30"/>
      <c r="N235" s="25" t="str">
        <f t="shared" si="3"/>
        <v xml:space="preserve"> 주문상세^TB_ORD_ORD_DTL_LOG^출고확정일자^OUT_CONF_DT^^VARCHAR2^8^N^</v>
      </c>
      <c r="O235" s="21" t="str">
        <f>IF(ISNA(VLOOKUP(N235,DB데이터!$N:$N,1,FALSE)), "에러", "")</f>
        <v>에러</v>
      </c>
      <c r="P235" s="21" t="e">
        <f>IF(O235="에러",$N235&amp;CHAR(10)&amp;VLOOKUP(CONCATENATE(D235,".",F235),DB데이터!$M:$N,2,FALSE),"")</f>
        <v>#N/A</v>
      </c>
    </row>
    <row r="236" spans="1:16" x14ac:dyDescent="0.25">
      <c r="A236" s="138">
        <v>229</v>
      </c>
      <c r="B236" s="87" t="s">
        <v>678</v>
      </c>
      <c r="C236" s="87" t="s">
        <v>4054</v>
      </c>
      <c r="D236" s="87" t="s">
        <v>5328</v>
      </c>
      <c r="E236" s="87" t="s">
        <v>4065</v>
      </c>
      <c r="F236" s="87" t="s">
        <v>2460</v>
      </c>
      <c r="G236" s="87"/>
      <c r="H236" s="87"/>
      <c r="I236" s="87" t="s">
        <v>110</v>
      </c>
      <c r="J236" s="89">
        <v>22</v>
      </c>
      <c r="K236" s="87" t="s">
        <v>52</v>
      </c>
      <c r="L236" s="140">
        <v>0</v>
      </c>
      <c r="M236" s="30"/>
      <c r="N236" s="25" t="str">
        <f t="shared" si="3"/>
        <v xml:space="preserve"> 주문상세^TB_ORD_ORD_DTL_LOG^ 출고수량^OUT_QTY^^NUMBER^22^Y^0</v>
      </c>
      <c r="O236" s="21" t="str">
        <f>IF(ISNA(VLOOKUP(N236,DB데이터!$N:$N,1,FALSE)), "에러", "")</f>
        <v>에러</v>
      </c>
      <c r="P236" s="21" t="e">
        <f>IF(O236="에러",$N236&amp;CHAR(10)&amp;VLOOKUP(CONCATENATE(D236,".",F236),DB데이터!$M:$N,2,FALSE),"")</f>
        <v>#N/A</v>
      </c>
    </row>
    <row r="237" spans="1:16" x14ac:dyDescent="0.25">
      <c r="A237" s="138">
        <v>230</v>
      </c>
      <c r="B237" s="87" t="s">
        <v>678</v>
      </c>
      <c r="C237" s="87" t="s">
        <v>4054</v>
      </c>
      <c r="D237" s="87" t="s">
        <v>5328</v>
      </c>
      <c r="E237" s="87" t="s">
        <v>4064</v>
      </c>
      <c r="F237" s="87" t="s">
        <v>2756</v>
      </c>
      <c r="G237" s="87"/>
      <c r="H237" s="87"/>
      <c r="I237" s="87" t="s">
        <v>110</v>
      </c>
      <c r="J237" s="89">
        <v>22</v>
      </c>
      <c r="K237" s="87" t="s">
        <v>52</v>
      </c>
      <c r="L237" s="140">
        <v>0</v>
      </c>
      <c r="M237" s="30"/>
      <c r="N237" s="25" t="str">
        <f t="shared" si="3"/>
        <v xml:space="preserve"> 주문상세^TB_ORD_ORD_DTL_LOG^ 출고단위수량^OUT_UNIT_QTY^^NUMBER^22^Y^0</v>
      </c>
      <c r="O237" s="21" t="str">
        <f>IF(ISNA(VLOOKUP(N237,DB데이터!$N:$N,1,FALSE)), "에러", "")</f>
        <v>에러</v>
      </c>
      <c r="P237" s="21" t="e">
        <f>IF(O237="에러",$N237&amp;CHAR(10)&amp;VLOOKUP(CONCATENATE(D237,".",F237),DB데이터!$M:$N,2,FALSE),"")</f>
        <v>#N/A</v>
      </c>
    </row>
    <row r="238" spans="1:16" x14ac:dyDescent="0.25">
      <c r="A238" s="138">
        <v>231</v>
      </c>
      <c r="B238" s="87" t="s">
        <v>678</v>
      </c>
      <c r="C238" s="87" t="s">
        <v>4054</v>
      </c>
      <c r="D238" s="87" t="s">
        <v>5328</v>
      </c>
      <c r="E238" s="87" t="s">
        <v>4063</v>
      </c>
      <c r="F238" s="87" t="s">
        <v>844</v>
      </c>
      <c r="G238" s="87"/>
      <c r="H238" s="87"/>
      <c r="I238" s="87" t="s">
        <v>110</v>
      </c>
      <c r="J238" s="89">
        <v>22</v>
      </c>
      <c r="K238" s="87" t="s">
        <v>52</v>
      </c>
      <c r="L238" s="140">
        <v>0</v>
      </c>
      <c r="M238" s="30"/>
      <c r="N238" s="25" t="str">
        <f t="shared" si="3"/>
        <v xml:space="preserve"> 주문상세^TB_ORD_ORD_DTL_LOG^ 출고단가^OUT_UPRC^^NUMBER^22^Y^0</v>
      </c>
      <c r="O238" s="21" t="str">
        <f>IF(ISNA(VLOOKUP(N238,DB데이터!$N:$N,1,FALSE)), "에러", "")</f>
        <v>에러</v>
      </c>
      <c r="P238" s="21" t="e">
        <f>IF(O238="에러",$N238&amp;CHAR(10)&amp;VLOOKUP(CONCATENATE(D238,".",F238),DB데이터!$M:$N,2,FALSE),"")</f>
        <v>#N/A</v>
      </c>
    </row>
    <row r="239" spans="1:16" x14ac:dyDescent="0.25">
      <c r="A239" s="138">
        <v>232</v>
      </c>
      <c r="B239" s="87" t="s">
        <v>678</v>
      </c>
      <c r="C239" s="87" t="s">
        <v>4054</v>
      </c>
      <c r="D239" s="87" t="s">
        <v>5328</v>
      </c>
      <c r="E239" s="87" t="s">
        <v>4042</v>
      </c>
      <c r="F239" s="87" t="s">
        <v>2414</v>
      </c>
      <c r="G239" s="87"/>
      <c r="H239" s="87"/>
      <c r="I239" s="87" t="s">
        <v>110</v>
      </c>
      <c r="J239" s="89">
        <v>22</v>
      </c>
      <c r="K239" s="87" t="s">
        <v>52</v>
      </c>
      <c r="L239" s="140">
        <v>0</v>
      </c>
      <c r="M239" s="30"/>
      <c r="N239" s="25" t="str">
        <f t="shared" si="3"/>
        <v xml:space="preserve"> 주문상세^TB_ORD_ORD_DTL_LOG^ 출고공급금액^OUT_SUPP_AMT^^NUMBER^22^Y^0</v>
      </c>
      <c r="O239" s="21" t="str">
        <f>IF(ISNA(VLOOKUP(N239,DB데이터!$N:$N,1,FALSE)), "에러", "")</f>
        <v>에러</v>
      </c>
      <c r="P239" s="21" t="e">
        <f>IF(O239="에러",$N239&amp;CHAR(10)&amp;VLOOKUP(CONCATENATE(D239,".",F239),DB데이터!$M:$N,2,FALSE),"")</f>
        <v>#N/A</v>
      </c>
    </row>
    <row r="240" spans="1:16" x14ac:dyDescent="0.25">
      <c r="A240" s="138">
        <v>233</v>
      </c>
      <c r="B240" s="87" t="s">
        <v>678</v>
      </c>
      <c r="C240" s="87" t="s">
        <v>4054</v>
      </c>
      <c r="D240" s="87" t="s">
        <v>5328</v>
      </c>
      <c r="E240" s="87" t="s">
        <v>4044</v>
      </c>
      <c r="F240" s="87" t="s">
        <v>2416</v>
      </c>
      <c r="G240" s="87"/>
      <c r="H240" s="87"/>
      <c r="I240" s="87" t="s">
        <v>110</v>
      </c>
      <c r="J240" s="89">
        <v>22</v>
      </c>
      <c r="K240" s="87" t="s">
        <v>52</v>
      </c>
      <c r="L240" s="140">
        <v>0</v>
      </c>
      <c r="M240" s="30"/>
      <c r="N240" s="25" t="str">
        <f t="shared" si="3"/>
        <v xml:space="preserve"> 주문상세^TB_ORD_ORD_DTL_LOG^ 출고부가세액^OUT_VAT^^NUMBER^22^Y^0</v>
      </c>
      <c r="O240" s="21" t="str">
        <f>IF(ISNA(VLOOKUP(N240,DB데이터!$N:$N,1,FALSE)), "에러", "")</f>
        <v>에러</v>
      </c>
      <c r="P240" s="21" t="e">
        <f>IF(O240="에러",$N240&amp;CHAR(10)&amp;VLOOKUP(CONCATENATE(D240,".",F240),DB데이터!$M:$N,2,FALSE),"")</f>
        <v>#N/A</v>
      </c>
    </row>
    <row r="241" spans="1:16" x14ac:dyDescent="0.25">
      <c r="A241" s="138">
        <v>234</v>
      </c>
      <c r="B241" s="87" t="s">
        <v>678</v>
      </c>
      <c r="C241" s="87" t="s">
        <v>4054</v>
      </c>
      <c r="D241" s="87" t="s">
        <v>5328</v>
      </c>
      <c r="E241" s="87" t="s">
        <v>4066</v>
      </c>
      <c r="F241" s="87" t="s">
        <v>2758</v>
      </c>
      <c r="G241" s="87"/>
      <c r="H241" s="87"/>
      <c r="I241" s="87" t="s">
        <v>110</v>
      </c>
      <c r="J241" s="89">
        <v>22</v>
      </c>
      <c r="K241" s="87" t="s">
        <v>52</v>
      </c>
      <c r="L241" s="140">
        <v>0</v>
      </c>
      <c r="M241" s="30"/>
      <c r="N241" s="25" t="str">
        <f t="shared" si="3"/>
        <v xml:space="preserve"> 주문상세^TB_ORD_ORD_DTL_LOG^ 출고총금액^OUT_TOT_AMT^^NUMBER^22^Y^0</v>
      </c>
      <c r="O241" s="21" t="str">
        <f>IF(ISNA(VLOOKUP(N241,DB데이터!$N:$N,1,FALSE)), "에러", "")</f>
        <v>에러</v>
      </c>
      <c r="P241" s="21" t="e">
        <f>IF(O241="에러",$N241&amp;CHAR(10)&amp;VLOOKUP(CONCATENATE(D241,".",F241),DB데이터!$M:$N,2,FALSE),"")</f>
        <v>#N/A</v>
      </c>
    </row>
    <row r="242" spans="1:16" x14ac:dyDescent="0.25">
      <c r="A242" s="138">
        <v>235</v>
      </c>
      <c r="B242" s="87" t="s">
        <v>678</v>
      </c>
      <c r="C242" s="87" t="s">
        <v>4054</v>
      </c>
      <c r="D242" s="87" t="s">
        <v>5328</v>
      </c>
      <c r="E242" s="87" t="s">
        <v>4067</v>
      </c>
      <c r="F242" s="87" t="s">
        <v>766</v>
      </c>
      <c r="G242" s="87"/>
      <c r="H242" s="87"/>
      <c r="I242" s="87" t="s">
        <v>37</v>
      </c>
      <c r="J242" s="89">
        <v>10</v>
      </c>
      <c r="K242" s="87" t="s">
        <v>5347</v>
      </c>
      <c r="L242" s="140"/>
      <c r="M242" s="30"/>
      <c r="N242" s="25" t="str">
        <f t="shared" si="3"/>
        <v xml:space="preserve"> 주문상세^TB_ORD_ORD_DTL_LOG^ 프로모션코드^PROM_CD^^VARCHAR2^10^N^</v>
      </c>
      <c r="O242" s="21" t="str">
        <f>IF(ISNA(VLOOKUP(N242,DB데이터!$N:$N,1,FALSE)), "에러", "")</f>
        <v>에러</v>
      </c>
      <c r="P242" s="21" t="e">
        <f>IF(O242="에러",$N242&amp;CHAR(10)&amp;VLOOKUP(CONCATENATE(D242,".",F242),DB데이터!$M:$N,2,FALSE),"")</f>
        <v>#N/A</v>
      </c>
    </row>
    <row r="243" spans="1:16" x14ac:dyDescent="0.25">
      <c r="A243" s="138">
        <v>236</v>
      </c>
      <c r="B243" s="87" t="s">
        <v>678</v>
      </c>
      <c r="C243" s="87" t="s">
        <v>4054</v>
      </c>
      <c r="D243" s="87" t="s">
        <v>5328</v>
      </c>
      <c r="E243" s="87" t="s">
        <v>2653</v>
      </c>
      <c r="F243" s="87" t="s">
        <v>2654</v>
      </c>
      <c r="G243" s="87"/>
      <c r="H243" s="87"/>
      <c r="I243" s="87" t="s">
        <v>37</v>
      </c>
      <c r="J243" s="89">
        <v>8</v>
      </c>
      <c r="K243" s="87" t="s">
        <v>5347</v>
      </c>
      <c r="L243" s="140"/>
      <c r="M243" s="30"/>
      <c r="N243" s="25" t="str">
        <f t="shared" si="3"/>
        <v xml:space="preserve"> 주문상세^TB_ORD_ORD_DTL_LOG^입고확정일자^IN_CONF_DT^^VARCHAR2^8^N^</v>
      </c>
      <c r="O243" s="21" t="str">
        <f>IF(ISNA(VLOOKUP(N243,DB데이터!$N:$N,1,FALSE)), "에러", "")</f>
        <v>에러</v>
      </c>
      <c r="P243" s="21" t="e">
        <f>IF(O243="에러",$N243&amp;CHAR(10)&amp;VLOOKUP(CONCATENATE(D243,".",F243),DB데이터!$M:$N,2,FALSE),"")</f>
        <v>#N/A</v>
      </c>
    </row>
    <row r="244" spans="1:16" x14ac:dyDescent="0.25">
      <c r="A244" s="138">
        <v>237</v>
      </c>
      <c r="B244" s="87" t="s">
        <v>678</v>
      </c>
      <c r="C244" s="87" t="s">
        <v>4054</v>
      </c>
      <c r="D244" s="87" t="s">
        <v>5328</v>
      </c>
      <c r="E244" s="87" t="s">
        <v>4062</v>
      </c>
      <c r="F244" s="87" t="s">
        <v>2462</v>
      </c>
      <c r="G244" s="87"/>
      <c r="H244" s="87"/>
      <c r="I244" s="87" t="s">
        <v>110</v>
      </c>
      <c r="J244" s="89">
        <v>22</v>
      </c>
      <c r="K244" s="87" t="s">
        <v>52</v>
      </c>
      <c r="L244" s="140">
        <v>0</v>
      </c>
      <c r="M244" s="30"/>
      <c r="N244" s="25" t="str">
        <f t="shared" si="3"/>
        <v xml:space="preserve"> 주문상세^TB_ORD_ORD_DTL_LOG^ 입고수량^IN_QTY^^NUMBER^22^Y^0</v>
      </c>
      <c r="O244" s="21" t="str">
        <f>IF(ISNA(VLOOKUP(N244,DB데이터!$N:$N,1,FALSE)), "에러", "")</f>
        <v>에러</v>
      </c>
      <c r="P244" s="21" t="e">
        <f>IF(O244="에러",$N244&amp;CHAR(10)&amp;VLOOKUP(CONCATENATE(D244,".",F244),DB데이터!$M:$N,2,FALSE),"")</f>
        <v>#N/A</v>
      </c>
    </row>
    <row r="245" spans="1:16" x14ac:dyDescent="0.25">
      <c r="A245" s="138">
        <v>238</v>
      </c>
      <c r="B245" s="87" t="s">
        <v>678</v>
      </c>
      <c r="C245" s="87" t="s">
        <v>4054</v>
      </c>
      <c r="D245" s="87" t="s">
        <v>5328</v>
      </c>
      <c r="E245" s="87" t="s">
        <v>4061</v>
      </c>
      <c r="F245" s="87" t="s">
        <v>2690</v>
      </c>
      <c r="G245" s="87"/>
      <c r="H245" s="87"/>
      <c r="I245" s="87" t="s">
        <v>110</v>
      </c>
      <c r="J245" s="89">
        <v>22</v>
      </c>
      <c r="K245" s="87" t="s">
        <v>52</v>
      </c>
      <c r="L245" s="140">
        <v>0</v>
      </c>
      <c r="M245" s="30"/>
      <c r="N245" s="25" t="str">
        <f t="shared" si="3"/>
        <v xml:space="preserve"> 주문상세^TB_ORD_ORD_DTL_LOG^ 입고단위수량^IN_UNIT_QTY^^NUMBER^22^Y^0</v>
      </c>
      <c r="O245" s="21" t="str">
        <f>IF(ISNA(VLOOKUP(N245,DB데이터!$N:$N,1,FALSE)), "에러", "")</f>
        <v>에러</v>
      </c>
      <c r="P245" s="21" t="e">
        <f>IF(O245="에러",$N245&amp;CHAR(10)&amp;VLOOKUP(CONCATENATE(D245,".",F245),DB데이터!$M:$N,2,FALSE),"")</f>
        <v>#N/A</v>
      </c>
    </row>
    <row r="246" spans="1:16" x14ac:dyDescent="0.25">
      <c r="A246" s="138">
        <v>239</v>
      </c>
      <c r="B246" s="87" t="s">
        <v>678</v>
      </c>
      <c r="C246" s="87" t="s">
        <v>4054</v>
      </c>
      <c r="D246" s="87" t="s">
        <v>5328</v>
      </c>
      <c r="E246" s="87" t="s">
        <v>3516</v>
      </c>
      <c r="F246" s="87" t="s">
        <v>51</v>
      </c>
      <c r="G246" s="87"/>
      <c r="H246" s="87"/>
      <c r="I246" s="87" t="s">
        <v>37</v>
      </c>
      <c r="J246" s="89">
        <v>1</v>
      </c>
      <c r="K246" s="87" t="s">
        <v>52</v>
      </c>
      <c r="L246" s="140" t="s">
        <v>1276</v>
      </c>
      <c r="M246" s="30"/>
      <c r="N246" s="25" t="str">
        <f t="shared" si="3"/>
        <v xml:space="preserve"> 주문상세^TB_ORD_ORD_DTL_LOG^ 사용여부^USE_YN^^VARCHAR2^1^Y^'Y' </v>
      </c>
      <c r="O246" s="21" t="str">
        <f>IF(ISNA(VLOOKUP(N246,DB데이터!$N:$N,1,FALSE)), "에러", "")</f>
        <v>에러</v>
      </c>
      <c r="P246" s="21" t="e">
        <f>IF(O246="에러",$N246&amp;CHAR(10)&amp;VLOOKUP(CONCATENATE(D246,".",F246),DB데이터!$M:$N,2,FALSE),"")</f>
        <v>#N/A</v>
      </c>
    </row>
    <row r="247" spans="1:16" x14ac:dyDescent="0.25">
      <c r="A247" s="138">
        <v>240</v>
      </c>
      <c r="B247" s="87" t="s">
        <v>678</v>
      </c>
      <c r="C247" s="87" t="s">
        <v>4054</v>
      </c>
      <c r="D247" s="87" t="s">
        <v>5328</v>
      </c>
      <c r="E247" s="87" t="s">
        <v>3518</v>
      </c>
      <c r="F247" s="87" t="s">
        <v>54</v>
      </c>
      <c r="G247" s="87"/>
      <c r="H247" s="87"/>
      <c r="I247" s="87" t="s">
        <v>37</v>
      </c>
      <c r="J247" s="89">
        <v>14</v>
      </c>
      <c r="K247" s="87" t="s">
        <v>52</v>
      </c>
      <c r="L247" s="140"/>
      <c r="M247" s="30"/>
      <c r="N247" s="25" t="str">
        <f t="shared" si="3"/>
        <v xml:space="preserve"> 주문상세^TB_ORD_ORD_DTL_LOG^ 등록일시^REG_DTM^^VARCHAR2^14^Y^</v>
      </c>
      <c r="O247" s="21" t="str">
        <f>IF(ISNA(VLOOKUP(N247,DB데이터!$N:$N,1,FALSE)), "에러", "")</f>
        <v>에러</v>
      </c>
      <c r="P247" s="21" t="e">
        <f>IF(O247="에러",$N247&amp;CHAR(10)&amp;VLOOKUP(CONCATENATE(D247,".",F247),DB데이터!$M:$N,2,FALSE),"")</f>
        <v>#N/A</v>
      </c>
    </row>
    <row r="248" spans="1:16" x14ac:dyDescent="0.25">
      <c r="A248" s="138">
        <v>241</v>
      </c>
      <c r="B248" s="87" t="s">
        <v>678</v>
      </c>
      <c r="C248" s="87" t="s">
        <v>4054</v>
      </c>
      <c r="D248" s="87" t="s">
        <v>5328</v>
      </c>
      <c r="E248" s="87" t="s">
        <v>3519</v>
      </c>
      <c r="F248" s="87" t="s">
        <v>56</v>
      </c>
      <c r="G248" s="87"/>
      <c r="H248" s="87"/>
      <c r="I248" s="87" t="s">
        <v>37</v>
      </c>
      <c r="J248" s="89">
        <v>32</v>
      </c>
      <c r="K248" s="87" t="s">
        <v>52</v>
      </c>
      <c r="L248" s="140"/>
      <c r="M248" s="30"/>
      <c r="N248" s="25" t="str">
        <f t="shared" si="3"/>
        <v xml:space="preserve"> 주문상세^TB_ORD_ORD_DTL_LOG^ 등록자ID^REGR_ID^^VARCHAR2^32^Y^</v>
      </c>
      <c r="O248" s="21" t="str">
        <f>IF(ISNA(VLOOKUP(N248,DB데이터!$N:$N,1,FALSE)), "에러", "")</f>
        <v>에러</v>
      </c>
      <c r="P248" s="21" t="e">
        <f>IF(O248="에러",$N248&amp;CHAR(10)&amp;VLOOKUP(CONCATENATE(D248,".",F248),DB데이터!$M:$N,2,FALSE),"")</f>
        <v>#N/A</v>
      </c>
    </row>
    <row r="249" spans="1:16" x14ac:dyDescent="0.25">
      <c r="A249" s="138">
        <v>242</v>
      </c>
      <c r="B249" s="87" t="s">
        <v>678</v>
      </c>
      <c r="C249" s="87" t="s">
        <v>4054</v>
      </c>
      <c r="D249" s="87" t="s">
        <v>5328</v>
      </c>
      <c r="E249" s="87" t="s">
        <v>3520</v>
      </c>
      <c r="F249" s="87" t="s">
        <v>58</v>
      </c>
      <c r="G249" s="87"/>
      <c r="H249" s="87"/>
      <c r="I249" s="87" t="s">
        <v>37</v>
      </c>
      <c r="J249" s="89">
        <v>14</v>
      </c>
      <c r="K249" s="87" t="s">
        <v>52</v>
      </c>
      <c r="L249" s="140"/>
      <c r="M249" s="30"/>
      <c r="N249" s="25" t="str">
        <f t="shared" si="3"/>
        <v xml:space="preserve"> 주문상세^TB_ORD_ORD_DTL_LOG^ 수정일시^MOD_DTM^^VARCHAR2^14^Y^</v>
      </c>
      <c r="O249" s="21" t="str">
        <f>IF(ISNA(VLOOKUP(N249,DB데이터!$N:$N,1,FALSE)), "에러", "")</f>
        <v>에러</v>
      </c>
      <c r="P249" s="21" t="e">
        <f>IF(O249="에러",$N249&amp;CHAR(10)&amp;VLOOKUP(CONCATENATE(D249,".",F249),DB데이터!$M:$N,2,FALSE),"")</f>
        <v>#N/A</v>
      </c>
    </row>
    <row r="250" spans="1:16" x14ac:dyDescent="0.25">
      <c r="A250" s="138">
        <v>243</v>
      </c>
      <c r="B250" s="87" t="s">
        <v>678</v>
      </c>
      <c r="C250" s="87" t="s">
        <v>4054</v>
      </c>
      <c r="D250" s="87" t="s">
        <v>5328</v>
      </c>
      <c r="E250" s="87" t="s">
        <v>3521</v>
      </c>
      <c r="F250" s="87" t="s">
        <v>60</v>
      </c>
      <c r="G250" s="87"/>
      <c r="H250" s="87"/>
      <c r="I250" s="87" t="s">
        <v>37</v>
      </c>
      <c r="J250" s="89">
        <v>32</v>
      </c>
      <c r="K250" s="87" t="s">
        <v>52</v>
      </c>
      <c r="L250" s="139"/>
      <c r="M250" s="30"/>
      <c r="N250" s="25" t="str">
        <f t="shared" si="3"/>
        <v xml:space="preserve"> 주문상세^TB_ORD_ORD_DTL_LOG^ 수정자ID^MODR_ID^^VARCHAR2^32^Y^</v>
      </c>
      <c r="O250" s="21" t="str">
        <f>IF(ISNA(VLOOKUP(N250,DB데이터!$N:$N,1,FALSE)), "에러", "")</f>
        <v>에러</v>
      </c>
      <c r="P250" s="21" t="e">
        <f>IF(O250="에러",$N250&amp;CHAR(10)&amp;VLOOKUP(CONCATENATE(D250,".",F250),DB데이터!$M:$N,2,FALSE),"")</f>
        <v>#N/A</v>
      </c>
    </row>
    <row r="251" spans="1:16" x14ac:dyDescent="0.25">
      <c r="A251" s="138">
        <v>244</v>
      </c>
      <c r="B251" s="87" t="s">
        <v>678</v>
      </c>
      <c r="C251" s="87" t="s">
        <v>4075</v>
      </c>
      <c r="D251" s="87" t="s">
        <v>1187</v>
      </c>
      <c r="E251" s="87" t="s">
        <v>4007</v>
      </c>
      <c r="F251" s="87" t="s">
        <v>1775</v>
      </c>
      <c r="G251" s="87"/>
      <c r="H251" s="87"/>
      <c r="I251" s="87" t="s">
        <v>37</v>
      </c>
      <c r="J251" s="89">
        <v>20</v>
      </c>
      <c r="K251" s="87" t="s">
        <v>52</v>
      </c>
      <c r="L251" s="139"/>
      <c r="M251" s="30"/>
      <c r="N251" s="25" t="str">
        <f t="shared" si="3"/>
        <v xml:space="preserve"> 주문상태이력^TB_ORD_ORD_STAT_LOG^ 주문번호^ORD_NO^^VARCHAR2^20^Y^</v>
      </c>
      <c r="O251" s="21" t="str">
        <f>IF(ISNA(VLOOKUP(N251,DB데이터!$N:$N,1,FALSE)), "에러", "")</f>
        <v>에러</v>
      </c>
      <c r="P251" s="21" t="str">
        <f>IF(O251="에러",$N251&amp;CHAR(10)&amp;VLOOKUP(CONCATENATE(D251,".",F251),DB데이터!$M:$N,2,FALSE),"")</f>
        <v xml:space="preserve"> 주문상태이력^TB_ORD_ORD_STAT_LOG^ 주문번호^ORD_NO^^VARCHAR2^20^Y^
주문상태이력^TB_ORD_ORD_STAT_LOG^주문번호^ORD_NO^Y^VARCHAR2^20^Y^</v>
      </c>
    </row>
    <row r="252" spans="1:16" x14ac:dyDescent="0.25">
      <c r="A252" s="138">
        <v>245</v>
      </c>
      <c r="B252" s="87" t="s">
        <v>678</v>
      </c>
      <c r="C252" s="87" t="s">
        <v>4075</v>
      </c>
      <c r="D252" s="87" t="s">
        <v>1187</v>
      </c>
      <c r="E252" s="87" t="s">
        <v>4076</v>
      </c>
      <c r="F252" s="87" t="s">
        <v>2698</v>
      </c>
      <c r="G252" s="87"/>
      <c r="H252" s="87"/>
      <c r="I252" s="87" t="s">
        <v>110</v>
      </c>
      <c r="J252" s="89">
        <v>22</v>
      </c>
      <c r="K252" s="87" t="s">
        <v>52</v>
      </c>
      <c r="L252" s="140"/>
      <c r="M252" s="30"/>
      <c r="N252" s="25" t="str">
        <f t="shared" si="3"/>
        <v xml:space="preserve"> 주문상태이력^TB_ORD_ORD_STAT_LOG^ 상태이력번호^STAT_LOG_NO^^NUMBER^22^Y^</v>
      </c>
      <c r="O252" s="21" t="str">
        <f>IF(ISNA(VLOOKUP(N252,DB데이터!$N:$N,1,FALSE)), "에러", "")</f>
        <v>에러</v>
      </c>
      <c r="P252" s="21" t="str">
        <f>IF(O252="에러",$N252&amp;CHAR(10)&amp;VLOOKUP(CONCATENATE(D252,".",F252),DB데이터!$M:$N,2,FALSE),"")</f>
        <v xml:space="preserve"> 주문상태이력^TB_ORD_ORD_STAT_LOG^ 상태이력번호^STAT_LOG_NO^^NUMBER^22^Y^
주문상태이력^TB_ORD_ORD_STAT_LOG^상태이력번호^STAT_LOG_NO^Y^NUMBER^3^Y^</v>
      </c>
    </row>
    <row r="253" spans="1:16" x14ac:dyDescent="0.25">
      <c r="A253" s="138">
        <v>246</v>
      </c>
      <c r="B253" s="87" t="s">
        <v>678</v>
      </c>
      <c r="C253" s="87" t="s">
        <v>4075</v>
      </c>
      <c r="D253" s="87" t="s">
        <v>1187</v>
      </c>
      <c r="E253" s="87" t="s">
        <v>4035</v>
      </c>
      <c r="F253" s="87" t="s">
        <v>2706</v>
      </c>
      <c r="G253" s="87"/>
      <c r="H253" s="87"/>
      <c r="I253" s="87" t="s">
        <v>37</v>
      </c>
      <c r="J253" s="89">
        <v>20</v>
      </c>
      <c r="K253" s="87" t="s">
        <v>5347</v>
      </c>
      <c r="L253" s="139"/>
      <c r="M253" s="30"/>
      <c r="N253" s="25" t="str">
        <f t="shared" si="3"/>
        <v xml:space="preserve"> 주문상태이력^TB_ORD_ORD_STAT_LOG^ 주문상태코드^ORD_STAT_CD^^VARCHAR2^20^N^</v>
      </c>
      <c r="O253" s="21" t="str">
        <f>IF(ISNA(VLOOKUP(N253,DB데이터!$N:$N,1,FALSE)), "에러", "")</f>
        <v>에러</v>
      </c>
      <c r="P253" s="21" t="str">
        <f>IF(O253="에러",$N253&amp;CHAR(10)&amp;VLOOKUP(CONCATENATE(D253,".",F253),DB데이터!$M:$N,2,FALSE),"")</f>
        <v xml:space="preserve"> 주문상태이력^TB_ORD_ORD_STAT_LOG^ 주문상태코드^ORD_STAT_CD^^VARCHAR2^20^N^
주문상태이력^TB_ORD_ORD_STAT_LOG^주문상태코드^ORD_STAT_CD^^VARCHAR2^20^^</v>
      </c>
    </row>
    <row r="254" spans="1:16" x14ac:dyDescent="0.25">
      <c r="A254" s="138">
        <v>247</v>
      </c>
      <c r="B254" s="87" t="s">
        <v>678</v>
      </c>
      <c r="C254" s="87" t="s">
        <v>4075</v>
      </c>
      <c r="D254" s="87" t="s">
        <v>1187</v>
      </c>
      <c r="E254" s="87" t="s">
        <v>4006</v>
      </c>
      <c r="F254" s="87" t="s">
        <v>2722</v>
      </c>
      <c r="G254" s="87"/>
      <c r="H254" s="87"/>
      <c r="I254" s="87" t="s">
        <v>37</v>
      </c>
      <c r="J254" s="89">
        <v>8</v>
      </c>
      <c r="K254" s="87" t="s">
        <v>52</v>
      </c>
      <c r="L254" s="139"/>
      <c r="M254" s="30"/>
      <c r="N254" s="25" t="str">
        <f t="shared" si="3"/>
        <v xml:space="preserve"> 주문상태이력^TB_ORD_ORD_STAT_LOG^ 배송일자^DELV_DT^^VARCHAR2^8^Y^</v>
      </c>
      <c r="O254" s="21" t="str">
        <f>IF(ISNA(VLOOKUP(N254,DB데이터!$N:$N,1,FALSE)), "에러", "")</f>
        <v>에러</v>
      </c>
      <c r="P254" s="21" t="str">
        <f>IF(O254="에러",$N254&amp;CHAR(10)&amp;VLOOKUP(CONCATENATE(D254,".",F254),DB데이터!$M:$N,2,FALSE),"")</f>
        <v xml:space="preserve"> 주문상태이력^TB_ORD_ORD_STAT_LOG^ 배송일자^DELV_DT^^VARCHAR2^8^Y^
주문상태이력^TB_ORD_ORD_STAT_LOG^배송일자^DELV_DT^^VARCHAR2^8^Y^</v>
      </c>
    </row>
    <row r="255" spans="1:16" x14ac:dyDescent="0.25">
      <c r="A255" s="138">
        <v>248</v>
      </c>
      <c r="B255" s="87" t="s">
        <v>678</v>
      </c>
      <c r="C255" s="87" t="s">
        <v>4075</v>
      </c>
      <c r="D255" s="87" t="s">
        <v>1187</v>
      </c>
      <c r="E255" s="87" t="s">
        <v>4025</v>
      </c>
      <c r="F255" s="87" t="s">
        <v>2575</v>
      </c>
      <c r="G255" s="87"/>
      <c r="H255" s="87"/>
      <c r="I255" s="87" t="s">
        <v>37</v>
      </c>
      <c r="J255" s="89">
        <v>20</v>
      </c>
      <c r="K255" s="87" t="s">
        <v>5347</v>
      </c>
      <c r="L255" s="139"/>
      <c r="M255" s="30"/>
      <c r="N255" s="25" t="str">
        <f t="shared" si="3"/>
        <v xml:space="preserve"> 주문상태이력^TB_ORD_ORD_STAT_LOG^ 결제유형코드^PAY_TP_CD^^VARCHAR2^20^N^</v>
      </c>
      <c r="O255" s="21" t="str">
        <f>IF(ISNA(VLOOKUP(N255,DB데이터!$N:$N,1,FALSE)), "에러", "")</f>
        <v>에러</v>
      </c>
      <c r="P255" s="21" t="str">
        <f>IF(O255="에러",$N255&amp;CHAR(10)&amp;VLOOKUP(CONCATENATE(D255,".",F255),DB데이터!$M:$N,2,FALSE),"")</f>
        <v xml:space="preserve"> 주문상태이력^TB_ORD_ORD_STAT_LOG^ 결제유형코드^PAY_TP_CD^^VARCHAR2^20^N^
주문상태이력^TB_ORD_ORD_STAT_LOG^결제유형코드^PAY_TP_CD^^VARCHAR2^20^^</v>
      </c>
    </row>
    <row r="256" spans="1:16" x14ac:dyDescent="0.25">
      <c r="A256" s="138">
        <v>249</v>
      </c>
      <c r="B256" s="87" t="s">
        <v>678</v>
      </c>
      <c r="C256" s="87" t="s">
        <v>4075</v>
      </c>
      <c r="D256" s="87" t="s">
        <v>1187</v>
      </c>
      <c r="E256" s="87" t="s">
        <v>4033</v>
      </c>
      <c r="F256" s="87" t="s">
        <v>2577</v>
      </c>
      <c r="G256" s="87"/>
      <c r="H256" s="87"/>
      <c r="I256" s="87" t="s">
        <v>37</v>
      </c>
      <c r="J256" s="89">
        <v>1</v>
      </c>
      <c r="K256" s="87" t="s">
        <v>52</v>
      </c>
      <c r="L256" s="139" t="s">
        <v>1788</v>
      </c>
      <c r="M256" s="30"/>
      <c r="N256" s="25" t="str">
        <f t="shared" si="3"/>
        <v xml:space="preserve"> 주문상태이력^TB_ORD_ORD_STAT_LOG^ 수기입금확인여부^HAND_DEPOSIT_CHK_YN^^VARCHAR2^1^Y^'N'         </v>
      </c>
      <c r="O256" s="21" t="str">
        <f>IF(ISNA(VLOOKUP(N256,DB데이터!$N:$N,1,FALSE)), "에러", "")</f>
        <v>에러</v>
      </c>
      <c r="P256" s="21" t="str">
        <f>IF(O256="에러",$N256&amp;CHAR(10)&amp;VLOOKUP(CONCATENATE(D256,".",F256),DB데이터!$M:$N,2,FALSE),"")</f>
        <v xml:space="preserve"> 주문상태이력^TB_ORD_ORD_STAT_LOG^ 수기입금확인여부^HAND_DEPOSIT_CHK_YN^^VARCHAR2^1^Y^'N'         
주문상태이력^TB_ORD_ORD_STAT_LOG^수기입금확인여부^HAND_DEPOSIT_CHK_YN^^VARCHAR2^1^Y^'N'</v>
      </c>
    </row>
    <row r="257" spans="1:16" x14ac:dyDescent="0.25">
      <c r="A257" s="138">
        <v>250</v>
      </c>
      <c r="B257" s="87" t="s">
        <v>678</v>
      </c>
      <c r="C257" s="87" t="s">
        <v>4075</v>
      </c>
      <c r="D257" s="87" t="s">
        <v>1187</v>
      </c>
      <c r="E257" s="87" t="s">
        <v>3910</v>
      </c>
      <c r="F257" s="87" t="s">
        <v>1506</v>
      </c>
      <c r="G257" s="87"/>
      <c r="H257" s="87"/>
      <c r="I257" s="87" t="s">
        <v>37</v>
      </c>
      <c r="J257" s="89">
        <v>3</v>
      </c>
      <c r="K257" s="87" t="s">
        <v>5347</v>
      </c>
      <c r="L257" s="139"/>
      <c r="M257" s="30"/>
      <c r="N257" s="25" t="str">
        <f t="shared" si="3"/>
        <v xml:space="preserve"> 주문상태이력^TB_ORD_ORD_STAT_LOG^ 입금구분코드^DEPOSIT_DIV_CD^^VARCHAR2^3^N^</v>
      </c>
      <c r="O257" s="21" t="str">
        <f>IF(ISNA(VLOOKUP(N257,DB데이터!$N:$N,1,FALSE)), "에러", "")</f>
        <v>에러</v>
      </c>
      <c r="P257" s="21" t="str">
        <f>IF(O257="에러",$N257&amp;CHAR(10)&amp;VLOOKUP(CONCATENATE(D257,".",F257),DB데이터!$M:$N,2,FALSE),"")</f>
        <v xml:space="preserve"> 주문상태이력^TB_ORD_ORD_STAT_LOG^ 입금구분코드^DEPOSIT_DIV_CD^^VARCHAR2^3^N^
주문상태이력^TB_ORD_ORD_STAT_LOG^입금구분코드^DEPOSIT_DIV_CD^^VARCHAR2^3^^</v>
      </c>
    </row>
    <row r="258" spans="1:16" x14ac:dyDescent="0.25">
      <c r="A258" s="138">
        <v>251</v>
      </c>
      <c r="B258" s="87" t="s">
        <v>678</v>
      </c>
      <c r="C258" s="87" t="s">
        <v>4075</v>
      </c>
      <c r="D258" s="87" t="s">
        <v>1187</v>
      </c>
      <c r="E258" s="87" t="s">
        <v>3516</v>
      </c>
      <c r="F258" s="87" t="s">
        <v>51</v>
      </c>
      <c r="G258" s="87"/>
      <c r="H258" s="87"/>
      <c r="I258" s="87" t="s">
        <v>37</v>
      </c>
      <c r="J258" s="89">
        <v>1</v>
      </c>
      <c r="K258" s="87" t="s">
        <v>52</v>
      </c>
      <c r="L258" s="139" t="s">
        <v>2759</v>
      </c>
      <c r="M258" s="30"/>
      <c r="N258" s="25" t="str">
        <f t="shared" si="3"/>
        <v xml:space="preserve"> 주문상태이력^TB_ORD_ORD_STAT_LOG^ 사용여부^USE_YN^^VARCHAR2^1^Y^'Y'         </v>
      </c>
      <c r="O258" s="21" t="str">
        <f>IF(ISNA(VLOOKUP(N258,DB데이터!$N:$N,1,FALSE)), "에러", "")</f>
        <v>에러</v>
      </c>
      <c r="P258" s="21" t="str">
        <f>IF(O258="에러",$N258&amp;CHAR(10)&amp;VLOOKUP(CONCATENATE(D258,".",F258),DB데이터!$M:$N,2,FALSE),"")</f>
        <v xml:space="preserve"> 주문상태이력^TB_ORD_ORD_STAT_LOG^ 사용여부^USE_YN^^VARCHAR2^1^Y^'Y'         
주문상태이력^TB_ORD_ORD_STAT_LOG^사용여부^USE_YN^^VARCHAR2^1^Y^'Y'</v>
      </c>
    </row>
    <row r="259" spans="1:16" x14ac:dyDescent="0.25">
      <c r="A259" s="138">
        <v>252</v>
      </c>
      <c r="B259" s="87" t="s">
        <v>678</v>
      </c>
      <c r="C259" s="87" t="s">
        <v>4075</v>
      </c>
      <c r="D259" s="87" t="s">
        <v>1187</v>
      </c>
      <c r="E259" s="87" t="s">
        <v>3517</v>
      </c>
      <c r="F259" s="87" t="s">
        <v>62</v>
      </c>
      <c r="G259" s="87"/>
      <c r="H259" s="87"/>
      <c r="I259" s="87" t="s">
        <v>37</v>
      </c>
      <c r="J259" s="89">
        <v>2000</v>
      </c>
      <c r="K259" s="87" t="s">
        <v>5347</v>
      </c>
      <c r="L259" s="140"/>
      <c r="M259" s="30"/>
      <c r="N259" s="25" t="str">
        <f t="shared" si="3"/>
        <v xml:space="preserve"> 주문상태이력^TB_ORD_ORD_STAT_LOG^ 비고^REMARK^^VARCHAR2^2000^N^</v>
      </c>
      <c r="O259" s="21" t="str">
        <f>IF(ISNA(VLOOKUP(N259,DB데이터!$N:$N,1,FALSE)), "에러", "")</f>
        <v>에러</v>
      </c>
      <c r="P259" s="21" t="str">
        <f>IF(O259="에러",$N259&amp;CHAR(10)&amp;VLOOKUP(CONCATENATE(D259,".",F259),DB데이터!$M:$N,2,FALSE),"")</f>
        <v xml:space="preserve"> 주문상태이력^TB_ORD_ORD_STAT_LOG^ 비고^REMARK^^VARCHAR2^2000^N^
주문상태이력^TB_ORD_ORD_STAT_LOG^비고^REMARK^^VARCHAR2^2000^^</v>
      </c>
    </row>
    <row r="260" spans="1:16" x14ac:dyDescent="0.25">
      <c r="A260" s="138">
        <v>253</v>
      </c>
      <c r="B260" s="87" t="s">
        <v>678</v>
      </c>
      <c r="C260" s="87" t="s">
        <v>4075</v>
      </c>
      <c r="D260" s="87" t="s">
        <v>1187</v>
      </c>
      <c r="E260" s="87" t="s">
        <v>3518</v>
      </c>
      <c r="F260" s="87" t="s">
        <v>54</v>
      </c>
      <c r="G260" s="87"/>
      <c r="H260" s="87"/>
      <c r="I260" s="87" t="s">
        <v>37</v>
      </c>
      <c r="J260" s="89">
        <v>14</v>
      </c>
      <c r="K260" s="87" t="s">
        <v>52</v>
      </c>
      <c r="L260" s="139"/>
      <c r="M260" s="30"/>
      <c r="N260" s="25" t="str">
        <f t="shared" si="3"/>
        <v xml:space="preserve"> 주문상태이력^TB_ORD_ORD_STAT_LOG^ 등록일시^REG_DTM^^VARCHAR2^14^Y^</v>
      </c>
      <c r="O260" s="21" t="str">
        <f>IF(ISNA(VLOOKUP(N260,DB데이터!$N:$N,1,FALSE)), "에러", "")</f>
        <v>에러</v>
      </c>
      <c r="P260" s="21" t="str">
        <f>IF(O260="에러",$N260&amp;CHAR(10)&amp;VLOOKUP(CONCATENATE(D260,".",F260),DB데이터!$M:$N,2,FALSE),"")</f>
        <v xml:space="preserve"> 주문상태이력^TB_ORD_ORD_STAT_LOG^ 등록일시^REG_DTM^^VARCHAR2^14^Y^
주문상태이력^TB_ORD_ORD_STAT_LOG^등록일시^REG_DTM^^VARCHAR2^14^Y^</v>
      </c>
    </row>
    <row r="261" spans="1:16" x14ac:dyDescent="0.25">
      <c r="A261" s="138">
        <v>254</v>
      </c>
      <c r="B261" s="87" t="s">
        <v>678</v>
      </c>
      <c r="C261" s="87" t="s">
        <v>4075</v>
      </c>
      <c r="D261" s="87" t="s">
        <v>1187</v>
      </c>
      <c r="E261" s="87" t="s">
        <v>3519</v>
      </c>
      <c r="F261" s="87" t="s">
        <v>56</v>
      </c>
      <c r="G261" s="87"/>
      <c r="H261" s="87"/>
      <c r="I261" s="87" t="s">
        <v>37</v>
      </c>
      <c r="J261" s="89">
        <v>32</v>
      </c>
      <c r="K261" s="87" t="s">
        <v>52</v>
      </c>
      <c r="L261" s="139"/>
      <c r="M261" s="30"/>
      <c r="N261" s="25" t="str">
        <f t="shared" si="3"/>
        <v xml:space="preserve"> 주문상태이력^TB_ORD_ORD_STAT_LOG^ 등록자ID^REGR_ID^^VARCHAR2^32^Y^</v>
      </c>
      <c r="O261" s="21" t="str">
        <f>IF(ISNA(VLOOKUP(N261,DB데이터!$N:$N,1,FALSE)), "에러", "")</f>
        <v>에러</v>
      </c>
      <c r="P261" s="21" t="str">
        <f>IF(O261="에러",$N261&amp;CHAR(10)&amp;VLOOKUP(CONCATENATE(D261,".",F261),DB데이터!$M:$N,2,FALSE),"")</f>
        <v xml:space="preserve"> 주문상태이력^TB_ORD_ORD_STAT_LOG^ 등록자ID^REGR_ID^^VARCHAR2^32^Y^
주문상태이력^TB_ORD_ORD_STAT_LOG^등록자ID^REGR_ID^^VARCHAR2^32^Y^</v>
      </c>
    </row>
    <row r="262" spans="1:16" x14ac:dyDescent="0.25">
      <c r="A262" s="138">
        <v>255</v>
      </c>
      <c r="B262" s="87" t="s">
        <v>678</v>
      </c>
      <c r="C262" s="87" t="s">
        <v>5330</v>
      </c>
      <c r="D262" s="87" t="s">
        <v>5329</v>
      </c>
      <c r="E262" s="87" t="s">
        <v>5428</v>
      </c>
      <c r="F262" s="87" t="s">
        <v>5429</v>
      </c>
      <c r="G262" s="87"/>
      <c r="H262" s="87"/>
      <c r="I262" s="87" t="s">
        <v>110</v>
      </c>
      <c r="J262" s="89">
        <v>22</v>
      </c>
      <c r="K262" s="87" t="s">
        <v>52</v>
      </c>
      <c r="L262" s="139"/>
      <c r="M262" s="30"/>
      <c r="N262" s="25" t="str">
        <f t="shared" si="3"/>
        <v>주문관련 처리이력^TB_ORD_PROC_LOG^주문관련처리일련번호^PROC_SEQ^^NUMBER^22^Y^</v>
      </c>
      <c r="O262" s="21" t="str">
        <f>IF(ISNA(VLOOKUP(N262,DB데이터!$N:$N,1,FALSE)), "에러", "")</f>
        <v>에러</v>
      </c>
      <c r="P262" s="21" t="e">
        <f>IF(O262="에러",$N262&amp;CHAR(10)&amp;VLOOKUP(CONCATENATE(D262,".",F262),DB데이터!$M:$N,2,FALSE),"")</f>
        <v>#N/A</v>
      </c>
    </row>
    <row r="263" spans="1:16" x14ac:dyDescent="0.25">
      <c r="A263" s="138">
        <v>256</v>
      </c>
      <c r="B263" s="87" t="s">
        <v>678</v>
      </c>
      <c r="C263" s="87" t="s">
        <v>5330</v>
      </c>
      <c r="D263" s="87" t="s">
        <v>5329</v>
      </c>
      <c r="E263" s="87" t="s">
        <v>5430</v>
      </c>
      <c r="F263" s="87" t="s">
        <v>2041</v>
      </c>
      <c r="G263" s="87"/>
      <c r="H263" s="87"/>
      <c r="I263" s="87" t="s">
        <v>37</v>
      </c>
      <c r="J263" s="89">
        <v>30</v>
      </c>
      <c r="K263" s="87" t="s">
        <v>52</v>
      </c>
      <c r="L263" s="139"/>
      <c r="M263" s="30"/>
      <c r="N263" s="25" t="str">
        <f t="shared" si="3"/>
        <v>주문관련 처리이력^TB_ORD_PROC_LOG^실행프로시져^PROC_ID^^VARCHAR2^30^Y^</v>
      </c>
      <c r="O263" s="21" t="str">
        <f>IF(ISNA(VLOOKUP(N263,DB데이터!$N:$N,1,FALSE)), "에러", "")</f>
        <v>에러</v>
      </c>
      <c r="P263" s="21" t="e">
        <f>IF(O263="에러",$N263&amp;CHAR(10)&amp;VLOOKUP(CONCATENATE(D263,".",F263),DB데이터!$M:$N,2,FALSE),"")</f>
        <v>#N/A</v>
      </c>
    </row>
    <row r="264" spans="1:16" x14ac:dyDescent="0.25">
      <c r="A264" s="138">
        <v>257</v>
      </c>
      <c r="B264" s="87" t="s">
        <v>678</v>
      </c>
      <c r="C264" s="87" t="s">
        <v>5330</v>
      </c>
      <c r="D264" s="87" t="s">
        <v>5329</v>
      </c>
      <c r="E264" s="87" t="s">
        <v>5285</v>
      </c>
      <c r="F264" s="87" t="s">
        <v>5286</v>
      </c>
      <c r="G264" s="87"/>
      <c r="H264" s="87"/>
      <c r="I264" s="87" t="s">
        <v>37</v>
      </c>
      <c r="J264" s="89">
        <v>10</v>
      </c>
      <c r="K264" s="87" t="s">
        <v>52</v>
      </c>
      <c r="L264" s="139"/>
      <c r="M264" s="30"/>
      <c r="N264" s="25" t="str">
        <f t="shared" si="3"/>
        <v>주문관련 처리이력^TB_ORD_PROC_LOG^ 실행상태코드^RUN_STAT_CD^^VARCHAR2^10^Y^</v>
      </c>
      <c r="O264" s="21" t="str">
        <f>IF(ISNA(VLOOKUP(N264,DB데이터!$N:$N,1,FALSE)), "에러", "")</f>
        <v>에러</v>
      </c>
      <c r="P264" s="21" t="e">
        <f>IF(O264="에러",$N264&amp;CHAR(10)&amp;VLOOKUP(CONCATENATE(D264,".",F264),DB데이터!$M:$N,2,FALSE),"")</f>
        <v>#N/A</v>
      </c>
    </row>
    <row r="265" spans="1:16" x14ac:dyDescent="0.25">
      <c r="A265" s="138">
        <v>258</v>
      </c>
      <c r="B265" s="87" t="s">
        <v>678</v>
      </c>
      <c r="C265" s="87" t="s">
        <v>5330</v>
      </c>
      <c r="D265" s="87" t="s">
        <v>5329</v>
      </c>
      <c r="E265" s="87" t="s">
        <v>5287</v>
      </c>
      <c r="F265" s="87" t="s">
        <v>5288</v>
      </c>
      <c r="G265" s="87"/>
      <c r="H265" s="87"/>
      <c r="I265" s="87" t="s">
        <v>37</v>
      </c>
      <c r="J265" s="89">
        <v>14</v>
      </c>
      <c r="K265" s="87" t="s">
        <v>5347</v>
      </c>
      <c r="L265" s="139"/>
      <c r="M265" s="30"/>
      <c r="N265" s="25" t="str">
        <f t="shared" ref="N265:N328" si="4">SUBSTITUTE(CONCATENATE(C265,"^",D265,"^",E265,"^",F265,"^",G265,"^",I265,"^",J265,"^",K265,"^",L265),"~","-")</f>
        <v>주문관련 처리이력^TB_ORD_PROC_LOG^ 실행시작일시^RUN_STT_DTM^^VARCHAR2^14^N^</v>
      </c>
      <c r="O265" s="21" t="str">
        <f>IF(ISNA(VLOOKUP(N265,DB데이터!$N:$N,1,FALSE)), "에러", "")</f>
        <v>에러</v>
      </c>
      <c r="P265" s="21" t="e">
        <f>IF(O265="에러",$N265&amp;CHAR(10)&amp;VLOOKUP(CONCATENATE(D265,".",F265),DB데이터!$M:$N,2,FALSE),"")</f>
        <v>#N/A</v>
      </c>
    </row>
    <row r="266" spans="1:16" x14ac:dyDescent="0.25">
      <c r="A266" s="138">
        <v>259</v>
      </c>
      <c r="B266" s="87" t="s">
        <v>678</v>
      </c>
      <c r="C266" s="87" t="s">
        <v>5330</v>
      </c>
      <c r="D266" s="87" t="s">
        <v>5329</v>
      </c>
      <c r="E266" s="87" t="s">
        <v>5289</v>
      </c>
      <c r="F266" s="87" t="s">
        <v>5290</v>
      </c>
      <c r="G266" s="87"/>
      <c r="H266" s="87"/>
      <c r="I266" s="87" t="s">
        <v>37</v>
      </c>
      <c r="J266" s="89">
        <v>14</v>
      </c>
      <c r="K266" s="87" t="s">
        <v>5347</v>
      </c>
      <c r="L266" s="139"/>
      <c r="M266" s="30"/>
      <c r="N266" s="25" t="str">
        <f t="shared" si="4"/>
        <v>주문관련 처리이력^TB_ORD_PROC_LOG^ 실행종료일시^RUN_END_DTM^^VARCHAR2^14^N^</v>
      </c>
      <c r="O266" s="21" t="str">
        <f>IF(ISNA(VLOOKUP(N266,DB데이터!$N:$N,1,FALSE)), "에러", "")</f>
        <v>에러</v>
      </c>
      <c r="P266" s="21" t="e">
        <f>IF(O266="에러",$N266&amp;CHAR(10)&amp;VLOOKUP(CONCATENATE(D266,".",F266),DB데이터!$M:$N,2,FALSE),"")</f>
        <v>#N/A</v>
      </c>
    </row>
    <row r="267" spans="1:16" x14ac:dyDescent="0.25">
      <c r="A267" s="138">
        <v>260</v>
      </c>
      <c r="B267" s="87" t="s">
        <v>678</v>
      </c>
      <c r="C267" s="87" t="s">
        <v>5330</v>
      </c>
      <c r="D267" s="87" t="s">
        <v>5329</v>
      </c>
      <c r="E267" s="87" t="s">
        <v>5291</v>
      </c>
      <c r="F267" s="87" t="s">
        <v>5292</v>
      </c>
      <c r="G267" s="87"/>
      <c r="H267" s="87"/>
      <c r="I267" s="87" t="s">
        <v>110</v>
      </c>
      <c r="J267" s="89">
        <v>22</v>
      </c>
      <c r="K267" s="87" t="s">
        <v>5347</v>
      </c>
      <c r="L267" s="139"/>
      <c r="M267" s="30"/>
      <c r="N267" s="25" t="str">
        <f t="shared" si="4"/>
        <v>주문관련 처리이력^TB_ORD_PROC_LOG^ 실행초^RUN_SEC^^NUMBER^22^N^</v>
      </c>
      <c r="O267" s="21" t="str">
        <f>IF(ISNA(VLOOKUP(N267,DB데이터!$N:$N,1,FALSE)), "에러", "")</f>
        <v>에러</v>
      </c>
      <c r="P267" s="21" t="e">
        <f>IF(O267="에러",$N267&amp;CHAR(10)&amp;VLOOKUP(CONCATENATE(D267,".",F267),DB데이터!$M:$N,2,FALSE),"")</f>
        <v>#N/A</v>
      </c>
    </row>
    <row r="268" spans="1:16" x14ac:dyDescent="0.25">
      <c r="A268" s="138">
        <v>261</v>
      </c>
      <c r="B268" s="87" t="s">
        <v>678</v>
      </c>
      <c r="C268" s="87" t="s">
        <v>5330</v>
      </c>
      <c r="D268" s="87" t="s">
        <v>5329</v>
      </c>
      <c r="E268" s="87" t="s">
        <v>3663</v>
      </c>
      <c r="F268" s="87" t="s">
        <v>2000</v>
      </c>
      <c r="G268" s="87"/>
      <c r="H268" s="87"/>
      <c r="I268" s="87" t="s">
        <v>37</v>
      </c>
      <c r="J268" s="89">
        <v>2000</v>
      </c>
      <c r="K268" s="87" t="s">
        <v>5347</v>
      </c>
      <c r="L268" s="139"/>
      <c r="M268" s="30"/>
      <c r="N268" s="25" t="str">
        <f t="shared" si="4"/>
        <v>주문관련 처리이력^TB_ORD_PROC_LOG^ 오류내용^ERR_DESC^^VARCHAR2^2000^N^</v>
      </c>
      <c r="O268" s="21" t="str">
        <f>IF(ISNA(VLOOKUP(N268,DB데이터!$N:$N,1,FALSE)), "에러", "")</f>
        <v>에러</v>
      </c>
      <c r="P268" s="21" t="e">
        <f>IF(O268="에러",$N268&amp;CHAR(10)&amp;VLOOKUP(CONCATENATE(D268,".",F268),DB데이터!$M:$N,2,FALSE),"")</f>
        <v>#N/A</v>
      </c>
    </row>
    <row r="269" spans="1:16" x14ac:dyDescent="0.25">
      <c r="A269" s="138">
        <v>262</v>
      </c>
      <c r="B269" s="87" t="s">
        <v>678</v>
      </c>
      <c r="C269" s="87" t="s">
        <v>4077</v>
      </c>
      <c r="D269" s="87" t="s">
        <v>1189</v>
      </c>
      <c r="E269" s="87" t="s">
        <v>4067</v>
      </c>
      <c r="F269" s="87" t="s">
        <v>766</v>
      </c>
      <c r="G269" s="87"/>
      <c r="H269" s="87"/>
      <c r="I269" s="87" t="s">
        <v>37</v>
      </c>
      <c r="J269" s="89">
        <v>10</v>
      </c>
      <c r="K269" s="87" t="s">
        <v>52</v>
      </c>
      <c r="L269" s="139"/>
      <c r="M269" s="30"/>
      <c r="N269" s="25" t="str">
        <f t="shared" si="4"/>
        <v xml:space="preserve"> 프로모션적용^TB_ORD_PROM_APPLY^ 프로모션코드^PROM_CD^^VARCHAR2^10^Y^</v>
      </c>
      <c r="O269" s="21" t="str">
        <f>IF(ISNA(VLOOKUP(N269,DB데이터!$N:$N,1,FALSE)), "에러", "")</f>
        <v>에러</v>
      </c>
      <c r="P269" s="21" t="str">
        <f>IF(O269="에러",$N269&amp;CHAR(10)&amp;VLOOKUP(CONCATENATE(D269,".",F269),DB데이터!$M:$N,2,FALSE),"")</f>
        <v xml:space="preserve"> 프로모션적용^TB_ORD_PROM_APPLY^ 프로모션코드^PROM_CD^^VARCHAR2^10^Y^
프로모션적용^TB_ORD_PROM_APPLY^프로모션코드^PROM_CD^Y^VARCHAR2^10^Y^</v>
      </c>
    </row>
    <row r="270" spans="1:16" x14ac:dyDescent="0.25">
      <c r="A270" s="138">
        <v>263</v>
      </c>
      <c r="B270" s="87" t="s">
        <v>678</v>
      </c>
      <c r="C270" s="87" t="s">
        <v>4077</v>
      </c>
      <c r="D270" s="87" t="s">
        <v>1189</v>
      </c>
      <c r="E270" s="87" t="s">
        <v>3709</v>
      </c>
      <c r="F270" s="87" t="s">
        <v>64</v>
      </c>
      <c r="G270" s="87"/>
      <c r="H270" s="87"/>
      <c r="I270" s="87" t="s">
        <v>37</v>
      </c>
      <c r="J270" s="89">
        <v>10</v>
      </c>
      <c r="K270" s="87" t="s">
        <v>52</v>
      </c>
      <c r="L270" s="139"/>
      <c r="M270" s="30"/>
      <c r="N270" s="25" t="str">
        <f t="shared" si="4"/>
        <v xml:space="preserve"> 프로모션적용^TB_ORD_PROM_APPLY^ 매장코드^SHOP_CD^^VARCHAR2^10^Y^</v>
      </c>
      <c r="O270" s="21" t="str">
        <f>IF(ISNA(VLOOKUP(N270,DB데이터!$N:$N,1,FALSE)), "에러", "")</f>
        <v>에러</v>
      </c>
      <c r="P270" s="21" t="str">
        <f>IF(O270="에러",$N270&amp;CHAR(10)&amp;VLOOKUP(CONCATENATE(D270,".",F270),DB데이터!$M:$N,2,FALSE),"")</f>
        <v xml:space="preserve"> 프로모션적용^TB_ORD_PROM_APPLY^ 매장코드^SHOP_CD^^VARCHAR2^10^Y^
프로모션적용^TB_ORD_PROM_APPLY^매장코드^SHOP_CD^Y^VARCHAR2^10^Y^</v>
      </c>
    </row>
    <row r="271" spans="1:16" x14ac:dyDescent="0.25">
      <c r="A271" s="138">
        <v>264</v>
      </c>
      <c r="B271" s="87" t="s">
        <v>678</v>
      </c>
      <c r="C271" s="87" t="s">
        <v>4077</v>
      </c>
      <c r="D271" s="87" t="s">
        <v>1189</v>
      </c>
      <c r="E271" s="87" t="s">
        <v>4007</v>
      </c>
      <c r="F271" s="87" t="s">
        <v>1775</v>
      </c>
      <c r="G271" s="87"/>
      <c r="H271" s="87"/>
      <c r="I271" s="87" t="s">
        <v>37</v>
      </c>
      <c r="J271" s="89">
        <v>20</v>
      </c>
      <c r="K271" s="87" t="s">
        <v>52</v>
      </c>
      <c r="L271" s="139"/>
      <c r="M271" s="30"/>
      <c r="N271" s="25" t="str">
        <f t="shared" si="4"/>
        <v xml:space="preserve"> 프로모션적용^TB_ORD_PROM_APPLY^ 주문번호^ORD_NO^^VARCHAR2^20^Y^</v>
      </c>
      <c r="O271" s="21" t="str">
        <f>IF(ISNA(VLOOKUP(N271,DB데이터!$N:$N,1,FALSE)), "에러", "")</f>
        <v>에러</v>
      </c>
      <c r="P271" s="21" t="str">
        <f>IF(O271="에러",$N271&amp;CHAR(10)&amp;VLOOKUP(CONCATENATE(D271,".",F271),DB데이터!$M:$N,2,FALSE),"")</f>
        <v xml:space="preserve"> 프로모션적용^TB_ORD_PROM_APPLY^ 주문번호^ORD_NO^^VARCHAR2^20^Y^
프로모션적용^TB_ORD_PROM_APPLY^주문번호^ORD_NO^Y^VARCHAR2^20^Y^</v>
      </c>
    </row>
    <row r="272" spans="1:16" x14ac:dyDescent="0.25">
      <c r="A272" s="138">
        <v>265</v>
      </c>
      <c r="B272" s="87" t="s">
        <v>678</v>
      </c>
      <c r="C272" s="87" t="s">
        <v>4077</v>
      </c>
      <c r="D272" s="87" t="s">
        <v>1189</v>
      </c>
      <c r="E272" s="87" t="s">
        <v>3518</v>
      </c>
      <c r="F272" s="87" t="s">
        <v>54</v>
      </c>
      <c r="G272" s="87"/>
      <c r="H272" s="87"/>
      <c r="I272" s="87" t="s">
        <v>37</v>
      </c>
      <c r="J272" s="89">
        <v>14</v>
      </c>
      <c r="K272" s="87" t="s">
        <v>52</v>
      </c>
      <c r="L272" s="139"/>
      <c r="M272" s="30"/>
      <c r="N272" s="25" t="str">
        <f t="shared" si="4"/>
        <v xml:space="preserve"> 프로모션적용^TB_ORD_PROM_APPLY^ 등록일시^REG_DTM^^VARCHAR2^14^Y^</v>
      </c>
      <c r="O272" s="21" t="str">
        <f>IF(ISNA(VLOOKUP(N272,DB데이터!$N:$N,1,FALSE)), "에러", "")</f>
        <v>에러</v>
      </c>
      <c r="P272" s="21" t="str">
        <f>IF(O272="에러",$N272&amp;CHAR(10)&amp;VLOOKUP(CONCATENATE(D272,".",F272),DB데이터!$M:$N,2,FALSE),"")</f>
        <v xml:space="preserve"> 프로모션적용^TB_ORD_PROM_APPLY^ 등록일시^REG_DTM^^VARCHAR2^14^Y^
프로모션적용^TB_ORD_PROM_APPLY^등록일시^REG_DTM^^VARCHAR2^14^Y^</v>
      </c>
    </row>
    <row r="273" spans="1:16" x14ac:dyDescent="0.25">
      <c r="A273" s="138">
        <v>266</v>
      </c>
      <c r="B273" s="87" t="s">
        <v>678</v>
      </c>
      <c r="C273" s="87" t="s">
        <v>4077</v>
      </c>
      <c r="D273" s="87" t="s">
        <v>1189</v>
      </c>
      <c r="E273" s="87" t="s">
        <v>3519</v>
      </c>
      <c r="F273" s="87" t="s">
        <v>56</v>
      </c>
      <c r="G273" s="87"/>
      <c r="H273" s="87"/>
      <c r="I273" s="87" t="s">
        <v>37</v>
      </c>
      <c r="J273" s="89">
        <v>32</v>
      </c>
      <c r="K273" s="87" t="s">
        <v>52</v>
      </c>
      <c r="L273" s="139"/>
      <c r="M273" s="30"/>
      <c r="N273" s="25" t="str">
        <f t="shared" si="4"/>
        <v xml:space="preserve"> 프로모션적용^TB_ORD_PROM_APPLY^ 등록자ID^REGR_ID^^VARCHAR2^32^Y^</v>
      </c>
      <c r="O273" s="21" t="str">
        <f>IF(ISNA(VLOOKUP(N273,DB데이터!$N:$N,1,FALSE)), "에러", "")</f>
        <v>에러</v>
      </c>
      <c r="P273" s="21" t="str">
        <f>IF(O273="에러",$N273&amp;CHAR(10)&amp;VLOOKUP(CONCATENATE(D273,".",F273),DB데이터!$M:$N,2,FALSE),"")</f>
        <v xml:space="preserve"> 프로모션적용^TB_ORD_PROM_APPLY^ 등록자ID^REGR_ID^^VARCHAR2^32^Y^
프로모션적용^TB_ORD_PROM_APPLY^등록자ID^REGR_ID^^VARCHAR2^32^Y^</v>
      </c>
    </row>
    <row r="274" spans="1:16" x14ac:dyDescent="0.25">
      <c r="A274" s="138">
        <v>267</v>
      </c>
      <c r="B274" s="87" t="s">
        <v>678</v>
      </c>
      <c r="C274" s="87" t="s">
        <v>4078</v>
      </c>
      <c r="D274" s="87" t="s">
        <v>285</v>
      </c>
      <c r="E274" s="87" t="s">
        <v>4080</v>
      </c>
      <c r="F274" s="87" t="s">
        <v>2632</v>
      </c>
      <c r="G274" s="87"/>
      <c r="H274" s="87"/>
      <c r="I274" s="87" t="s">
        <v>37</v>
      </c>
      <c r="J274" s="89">
        <v>20</v>
      </c>
      <c r="K274" s="87" t="s">
        <v>52</v>
      </c>
      <c r="L274" s="139"/>
      <c r="M274" s="30"/>
      <c r="N274" s="25" t="str">
        <f t="shared" si="4"/>
        <v xml:space="preserve"> 반품^TB_ORD_RTN^ 반품번호^RTN_NO^^VARCHAR2^20^Y^</v>
      </c>
      <c r="O274" s="21" t="str">
        <f>IF(ISNA(VLOOKUP(N274,DB데이터!$N:$N,1,FALSE)), "에러", "")</f>
        <v>에러</v>
      </c>
      <c r="P274" s="21" t="str">
        <f>IF(O274="에러",$N274&amp;CHAR(10)&amp;VLOOKUP(CONCATENATE(D274,".",F274),DB데이터!$M:$N,2,FALSE),"")</f>
        <v xml:space="preserve"> 반품^TB_ORD_RTN^ 반품번호^RTN_NO^^VARCHAR2^20^Y^
반품^TB_ORD_RTN^반품번호^RTN_NO^Y^VARCHAR2^20^Y^</v>
      </c>
    </row>
    <row r="275" spans="1:16" x14ac:dyDescent="0.25">
      <c r="A275" s="138">
        <v>268</v>
      </c>
      <c r="B275" s="87" t="s">
        <v>678</v>
      </c>
      <c r="C275" s="87" t="s">
        <v>4078</v>
      </c>
      <c r="D275" s="87" t="s">
        <v>285</v>
      </c>
      <c r="E275" s="87" t="s">
        <v>3709</v>
      </c>
      <c r="F275" s="87" t="s">
        <v>64</v>
      </c>
      <c r="G275" s="87"/>
      <c r="H275" s="87"/>
      <c r="I275" s="87" t="s">
        <v>37</v>
      </c>
      <c r="J275" s="89">
        <v>10</v>
      </c>
      <c r="K275" s="87" t="s">
        <v>52</v>
      </c>
      <c r="L275" s="139"/>
      <c r="M275" s="30"/>
      <c r="N275" s="25" t="str">
        <f t="shared" si="4"/>
        <v xml:space="preserve"> 반품^TB_ORD_RTN^ 매장코드^SHOP_CD^^VARCHAR2^10^Y^</v>
      </c>
      <c r="O275" s="21" t="str">
        <f>IF(ISNA(VLOOKUP(N275,DB데이터!$N:$N,1,FALSE)), "에러", "")</f>
        <v>에러</v>
      </c>
      <c r="P275" s="21" t="str">
        <f>IF(O275="에러",$N275&amp;CHAR(10)&amp;VLOOKUP(CONCATENATE(D275,".",F275),DB데이터!$M:$N,2,FALSE),"")</f>
        <v xml:space="preserve"> 반품^TB_ORD_RTN^ 매장코드^SHOP_CD^^VARCHAR2^10^Y^
반품^TB_ORD_RTN^매장코드^SHOP_CD^^VARCHAR2^10^Y^</v>
      </c>
    </row>
    <row r="276" spans="1:16" x14ac:dyDescent="0.25">
      <c r="A276" s="138">
        <v>269</v>
      </c>
      <c r="B276" s="87" t="s">
        <v>678</v>
      </c>
      <c r="C276" s="87" t="s">
        <v>4078</v>
      </c>
      <c r="D276" s="87" t="s">
        <v>285</v>
      </c>
      <c r="E276" s="87" t="s">
        <v>4085</v>
      </c>
      <c r="F276" s="87" t="s">
        <v>2634</v>
      </c>
      <c r="G276" s="87"/>
      <c r="H276" s="87"/>
      <c r="I276" s="87" t="s">
        <v>37</v>
      </c>
      <c r="J276" s="89">
        <v>8</v>
      </c>
      <c r="K276" s="87" t="s">
        <v>52</v>
      </c>
      <c r="L276" s="139"/>
      <c r="M276" s="30"/>
      <c r="N276" s="25" t="str">
        <f t="shared" si="4"/>
        <v xml:space="preserve"> 반품^TB_ORD_RTN^ 반품일자^RTN_DT^^VARCHAR2^8^Y^</v>
      </c>
      <c r="O276" s="21" t="str">
        <f>IF(ISNA(VLOOKUP(N276,DB데이터!$N:$N,1,FALSE)), "에러", "")</f>
        <v>에러</v>
      </c>
      <c r="P276" s="21" t="str">
        <f>IF(O276="에러",$N276&amp;CHAR(10)&amp;VLOOKUP(CONCATENATE(D276,".",F276),DB데이터!$M:$N,2,FALSE),"")</f>
        <v xml:space="preserve"> 반품^TB_ORD_RTN^ 반품일자^RTN_DT^^VARCHAR2^8^Y^
반품^TB_ORD_RTN^반품일자^RTN_DT^^VARCHAR2^8^Y^</v>
      </c>
    </row>
    <row r="277" spans="1:16" x14ac:dyDescent="0.25">
      <c r="A277" s="138">
        <v>270</v>
      </c>
      <c r="B277" s="87" t="s">
        <v>678</v>
      </c>
      <c r="C277" s="87" t="s">
        <v>4078</v>
      </c>
      <c r="D277" s="87" t="s">
        <v>285</v>
      </c>
      <c r="E277" s="87" t="s">
        <v>4084</v>
      </c>
      <c r="F277" s="87" t="s">
        <v>2636</v>
      </c>
      <c r="G277" s="87"/>
      <c r="H277" s="87"/>
      <c r="I277" s="87" t="s">
        <v>37</v>
      </c>
      <c r="J277" s="89">
        <v>10</v>
      </c>
      <c r="K277" s="87" t="s">
        <v>5347</v>
      </c>
      <c r="L277" s="139"/>
      <c r="M277" s="30"/>
      <c r="N277" s="25" t="str">
        <f t="shared" si="4"/>
        <v xml:space="preserve"> 반품^TB_ORD_RTN^ 반품유형코드^RTN_TP_CD^^VARCHAR2^10^N^</v>
      </c>
      <c r="O277" s="21" t="str">
        <f>IF(ISNA(VLOOKUP(N277,DB데이터!$N:$N,1,FALSE)), "에러", "")</f>
        <v>에러</v>
      </c>
      <c r="P277" s="21" t="str">
        <f>IF(O277="에러",$N277&amp;CHAR(10)&amp;VLOOKUP(CONCATENATE(D277,".",F277),DB데이터!$M:$N,2,FALSE),"")</f>
        <v xml:space="preserve"> 반품^TB_ORD_RTN^ 반품유형코드^RTN_TP_CD^^VARCHAR2^10^N^
반품^TB_ORD_RTN^반품유형코드^RTN_TP_CD^^VARCHAR2^10^^</v>
      </c>
    </row>
    <row r="278" spans="1:16" x14ac:dyDescent="0.25">
      <c r="A278" s="138">
        <v>271</v>
      </c>
      <c r="B278" s="87" t="s">
        <v>678</v>
      </c>
      <c r="C278" s="87" t="s">
        <v>4078</v>
      </c>
      <c r="D278" s="87" t="s">
        <v>285</v>
      </c>
      <c r="E278" s="87" t="s">
        <v>4081</v>
      </c>
      <c r="F278" s="87" t="s">
        <v>2638</v>
      </c>
      <c r="G278" s="87"/>
      <c r="H278" s="87"/>
      <c r="I278" s="87" t="s">
        <v>37</v>
      </c>
      <c r="J278" s="89">
        <v>10</v>
      </c>
      <c r="K278" s="87" t="s">
        <v>5347</v>
      </c>
      <c r="L278" s="139"/>
      <c r="M278" s="30"/>
      <c r="N278" s="25" t="str">
        <f t="shared" si="4"/>
        <v xml:space="preserve"> 반품^TB_ORD_RTN^ 반품상태코드^RTN_STAT_CD^^VARCHAR2^10^N^</v>
      </c>
      <c r="O278" s="21" t="str">
        <f>IF(ISNA(VLOOKUP(N278,DB데이터!$N:$N,1,FALSE)), "에러", "")</f>
        <v>에러</v>
      </c>
      <c r="P278" s="21" t="str">
        <f>IF(O278="에러",$N278&amp;CHAR(10)&amp;VLOOKUP(CONCATENATE(D278,".",F278),DB데이터!$M:$N,2,FALSE),"")</f>
        <v xml:space="preserve"> 반품^TB_ORD_RTN^ 반품상태코드^RTN_STAT_CD^^VARCHAR2^10^N^
반품^TB_ORD_RTN^반품상태코드^RTN_STAT_CD^^VARCHAR2^10^^</v>
      </c>
    </row>
    <row r="279" spans="1:16" x14ac:dyDescent="0.25">
      <c r="A279" s="138">
        <v>272</v>
      </c>
      <c r="B279" s="87" t="s">
        <v>678</v>
      </c>
      <c r="C279" s="87" t="s">
        <v>4078</v>
      </c>
      <c r="D279" s="87" t="s">
        <v>285</v>
      </c>
      <c r="E279" s="87" t="s">
        <v>4009</v>
      </c>
      <c r="F279" s="87" t="s">
        <v>2481</v>
      </c>
      <c r="G279" s="87"/>
      <c r="H279" s="87"/>
      <c r="I279" s="87" t="s">
        <v>37</v>
      </c>
      <c r="J279" s="89">
        <v>10</v>
      </c>
      <c r="K279" s="87" t="s">
        <v>5347</v>
      </c>
      <c r="L279" s="139"/>
      <c r="M279" s="30"/>
      <c r="N279" s="25" t="str">
        <f t="shared" si="4"/>
        <v xml:space="preserve"> 반품^TB_ORD_RTN^ 창고코드^WH_CD^^VARCHAR2^10^N^</v>
      </c>
      <c r="O279" s="21" t="str">
        <f>IF(ISNA(VLOOKUP(N279,DB데이터!$N:$N,1,FALSE)), "에러", "")</f>
        <v>에러</v>
      </c>
      <c r="P279" s="21" t="str">
        <f>IF(O279="에러",$N279&amp;CHAR(10)&amp;VLOOKUP(CONCATENATE(D279,".",F279),DB데이터!$M:$N,2,FALSE),"")</f>
        <v xml:space="preserve"> 반품^TB_ORD_RTN^ 창고코드^WH_CD^^VARCHAR2^10^N^
반품^TB_ORD_RTN^창고코드^WH_CD^^VARCHAR2^10^^</v>
      </c>
    </row>
    <row r="280" spans="1:16" x14ac:dyDescent="0.25">
      <c r="A280" s="138">
        <v>273</v>
      </c>
      <c r="B280" s="87" t="s">
        <v>678</v>
      </c>
      <c r="C280" s="87" t="s">
        <v>4078</v>
      </c>
      <c r="D280" s="87" t="s">
        <v>285</v>
      </c>
      <c r="E280" s="87" t="s">
        <v>3995</v>
      </c>
      <c r="F280" s="87" t="s">
        <v>2640</v>
      </c>
      <c r="G280" s="87"/>
      <c r="H280" s="87"/>
      <c r="I280" s="87" t="s">
        <v>37</v>
      </c>
      <c r="J280" s="89">
        <v>10</v>
      </c>
      <c r="K280" s="87" t="s">
        <v>5347</v>
      </c>
      <c r="L280" s="140"/>
      <c r="M280" s="30"/>
      <c r="N280" s="25" t="str">
        <f t="shared" si="4"/>
        <v xml:space="preserve"> 반품^TB_ORD_RTN^ 물류창고코드^LOGIS_WH_CD^^VARCHAR2^10^N^</v>
      </c>
      <c r="O280" s="21" t="str">
        <f>IF(ISNA(VLOOKUP(N280,DB데이터!$N:$N,1,FALSE)), "에러", "")</f>
        <v>에러</v>
      </c>
      <c r="P280" s="21" t="str">
        <f>IF(O280="에러",$N280&amp;CHAR(10)&amp;VLOOKUP(CONCATENATE(D280,".",F280),DB데이터!$M:$N,2,FALSE),"")</f>
        <v xml:space="preserve"> 반품^TB_ORD_RTN^ 물류창고코드^LOGIS_WH_CD^^VARCHAR2^10^N^
반품^TB_ORD_RTN^물류창고코드^LOGIS_WH_CD^^VARCHAR2^10^^</v>
      </c>
    </row>
    <row r="281" spans="1:16" x14ac:dyDescent="0.25">
      <c r="A281" s="138">
        <v>274</v>
      </c>
      <c r="B281" s="87" t="s">
        <v>678</v>
      </c>
      <c r="C281" s="87" t="s">
        <v>4078</v>
      </c>
      <c r="D281" s="87" t="s">
        <v>285</v>
      </c>
      <c r="E281" s="87" t="s">
        <v>4093</v>
      </c>
      <c r="F281" s="87" t="s">
        <v>2642</v>
      </c>
      <c r="G281" s="87"/>
      <c r="H281" s="87"/>
      <c r="I281" s="87" t="s">
        <v>110</v>
      </c>
      <c r="J281" s="89">
        <v>22</v>
      </c>
      <c r="K281" s="87" t="s">
        <v>52</v>
      </c>
      <c r="L281" s="139">
        <v>0</v>
      </c>
      <c r="M281" s="30"/>
      <c r="N281" s="25" t="str">
        <f t="shared" si="4"/>
        <v xml:space="preserve"> 반품^TB_ORD_RTN^ 폐점반품율^CLOSE_RTN_RATE^^NUMBER^22^Y^0</v>
      </c>
      <c r="O281" s="21" t="str">
        <f>IF(ISNA(VLOOKUP(N281,DB데이터!$N:$N,1,FALSE)), "에러", "")</f>
        <v>에러</v>
      </c>
      <c r="P281" s="21" t="str">
        <f>IF(O281="에러",$N281&amp;CHAR(10)&amp;VLOOKUP(CONCATENATE(D281,".",F281),DB데이터!$M:$N,2,FALSE),"")</f>
        <v xml:space="preserve"> 반품^TB_ORD_RTN^ 폐점반품율^CLOSE_RTN_RATE^^NUMBER^22^Y^0
반품^TB_ORD_RTN^폐점반품율^CLOSE_RTN_RATE^^NUMBER^6,3^Y^0</v>
      </c>
    </row>
    <row r="282" spans="1:16" x14ac:dyDescent="0.25">
      <c r="A282" s="138">
        <v>275</v>
      </c>
      <c r="B282" s="87" t="s">
        <v>678</v>
      </c>
      <c r="C282" s="87" t="s">
        <v>4078</v>
      </c>
      <c r="D282" s="87" t="s">
        <v>285</v>
      </c>
      <c r="E282" s="87" t="s">
        <v>4079</v>
      </c>
      <c r="F282" s="87" t="s">
        <v>2644</v>
      </c>
      <c r="G282" s="87"/>
      <c r="H282" s="87"/>
      <c r="I282" s="87" t="s">
        <v>37</v>
      </c>
      <c r="J282" s="89">
        <v>10</v>
      </c>
      <c r="K282" s="87" t="s">
        <v>5347</v>
      </c>
      <c r="L282" s="139"/>
      <c r="M282" s="30"/>
      <c r="N282" s="25" t="str">
        <f t="shared" si="4"/>
        <v xml:space="preserve"> 반품^TB_ORD_RTN^ 반품구분코드^RTN_DIV_CD^^VARCHAR2^10^N^</v>
      </c>
      <c r="O282" s="21" t="str">
        <f>IF(ISNA(VLOOKUP(N282,DB데이터!$N:$N,1,FALSE)), "에러", "")</f>
        <v>에러</v>
      </c>
      <c r="P282" s="21" t="str">
        <f>IF(O282="에러",$N282&amp;CHAR(10)&amp;VLOOKUP(CONCATENATE(D282,".",F282),DB데이터!$M:$N,2,FALSE),"")</f>
        <v xml:space="preserve"> 반품^TB_ORD_RTN^ 반품구분코드^RTN_DIV_CD^^VARCHAR2^10^N^
반품^TB_ORD_RTN^반품구분코드^RTN_DIV_CD^^VARCHAR2^10^^</v>
      </c>
    </row>
    <row r="283" spans="1:16" x14ac:dyDescent="0.25">
      <c r="A283" s="138">
        <v>276</v>
      </c>
      <c r="B283" s="87" t="s">
        <v>678</v>
      </c>
      <c r="C283" s="87" t="s">
        <v>4078</v>
      </c>
      <c r="D283" s="87" t="s">
        <v>285</v>
      </c>
      <c r="E283" s="87" t="s">
        <v>4027</v>
      </c>
      <c r="F283" s="87" t="s">
        <v>1787</v>
      </c>
      <c r="G283" s="87"/>
      <c r="H283" s="87"/>
      <c r="I283" s="87" t="s">
        <v>37</v>
      </c>
      <c r="J283" s="89">
        <v>20</v>
      </c>
      <c r="K283" s="87" t="s">
        <v>5347</v>
      </c>
      <c r="L283" s="140"/>
      <c r="M283" s="30"/>
      <c r="N283" s="25" t="str">
        <f t="shared" si="4"/>
        <v xml:space="preserve"> 반품^TB_ORD_RTN^ 마일리지번호^MILG_NO^^VARCHAR2^20^N^</v>
      </c>
      <c r="O283" s="21" t="str">
        <f>IF(ISNA(VLOOKUP(N283,DB데이터!$N:$N,1,FALSE)), "에러", "")</f>
        <v>에러</v>
      </c>
      <c r="P283" s="21" t="str">
        <f>IF(O283="에러",$N283&amp;CHAR(10)&amp;VLOOKUP(CONCATENATE(D283,".",F283),DB데이터!$M:$N,2,FALSE),"")</f>
        <v xml:space="preserve"> 반품^TB_ORD_RTN^ 마일리지번호^MILG_NO^^VARCHAR2^20^N^
반품^TB_ORD_RTN^마일리지번호^MILG_NO^^VARCHAR2^20^^</v>
      </c>
    </row>
    <row r="284" spans="1:16" x14ac:dyDescent="0.25">
      <c r="A284" s="138">
        <v>277</v>
      </c>
      <c r="B284" s="87" t="s">
        <v>678</v>
      </c>
      <c r="C284" s="87" t="s">
        <v>4078</v>
      </c>
      <c r="D284" s="87" t="s">
        <v>285</v>
      </c>
      <c r="E284" s="87" t="s">
        <v>4083</v>
      </c>
      <c r="F284" s="87" t="s">
        <v>2646</v>
      </c>
      <c r="G284" s="87"/>
      <c r="H284" s="87"/>
      <c r="I284" s="87" t="s">
        <v>37</v>
      </c>
      <c r="J284" s="89">
        <v>8</v>
      </c>
      <c r="K284" s="87" t="s">
        <v>5347</v>
      </c>
      <c r="L284" s="140"/>
      <c r="M284" s="30"/>
      <c r="N284" s="25" t="str">
        <f t="shared" si="4"/>
        <v xml:space="preserve"> 반품^TB_ORD_RTN^ 반품요청일자^RTN_REQ_DT^^VARCHAR2^8^N^</v>
      </c>
      <c r="O284" s="21" t="str">
        <f>IF(ISNA(VLOOKUP(N284,DB데이터!$N:$N,1,FALSE)), "에러", "")</f>
        <v>에러</v>
      </c>
      <c r="P284" s="21" t="str">
        <f>IF(O284="에러",$N284&amp;CHAR(10)&amp;VLOOKUP(CONCATENATE(D284,".",F284),DB데이터!$M:$N,2,FALSE),"")</f>
        <v xml:space="preserve"> 반품^TB_ORD_RTN^ 반품요청일자^RTN_REQ_DT^^VARCHAR2^8^N^
반품^TB_ORD_RTN^반품요청일자^RTN_REQ_DT^^VARCHAR2^8^^</v>
      </c>
    </row>
    <row r="285" spans="1:16" x14ac:dyDescent="0.25">
      <c r="A285" s="138">
        <v>278</v>
      </c>
      <c r="B285" s="87" t="s">
        <v>678</v>
      </c>
      <c r="C285" s="87" t="s">
        <v>4078</v>
      </c>
      <c r="D285" s="87" t="s">
        <v>285</v>
      </c>
      <c r="E285" s="87" t="s">
        <v>4082</v>
      </c>
      <c r="F285" s="87" t="s">
        <v>2648</v>
      </c>
      <c r="G285" s="87"/>
      <c r="H285" s="87"/>
      <c r="I285" s="87" t="s">
        <v>37</v>
      </c>
      <c r="J285" s="89">
        <v>32</v>
      </c>
      <c r="K285" s="87" t="s">
        <v>5347</v>
      </c>
      <c r="L285" s="140"/>
      <c r="M285" s="30"/>
      <c r="N285" s="25" t="str">
        <f t="shared" si="4"/>
        <v xml:space="preserve"> 반품^TB_ORD_RTN^ 반품요청ID^RTN_REQ_ID^^VARCHAR2^32^N^</v>
      </c>
      <c r="O285" s="21" t="str">
        <f>IF(ISNA(VLOOKUP(N285,DB데이터!$N:$N,1,FALSE)), "에러", "")</f>
        <v>에러</v>
      </c>
      <c r="P285" s="21" t="str">
        <f>IF(O285="에러",$N285&amp;CHAR(10)&amp;VLOOKUP(CONCATENATE(D285,".",F285),DB데이터!$M:$N,2,FALSE),"")</f>
        <v xml:space="preserve"> 반품^TB_ORD_RTN^ 반품요청ID^RTN_REQ_ID^^VARCHAR2^32^N^
반품^TB_ORD_RTN^반품요청ID^RTN_REQ_ID^^VARCHAR2^32^^</v>
      </c>
    </row>
    <row r="286" spans="1:16" x14ac:dyDescent="0.25">
      <c r="A286" s="138">
        <v>279</v>
      </c>
      <c r="B286" s="87" t="s">
        <v>678</v>
      </c>
      <c r="C286" s="87" t="s">
        <v>4078</v>
      </c>
      <c r="D286" s="87" t="s">
        <v>285</v>
      </c>
      <c r="E286" s="87" t="s">
        <v>4087</v>
      </c>
      <c r="F286" s="87" t="s">
        <v>2650</v>
      </c>
      <c r="G286" s="87"/>
      <c r="H286" s="87"/>
      <c r="I286" s="87" t="s">
        <v>37</v>
      </c>
      <c r="J286" s="89">
        <v>8</v>
      </c>
      <c r="K286" s="87" t="s">
        <v>5347</v>
      </c>
      <c r="L286" s="139"/>
      <c r="M286" s="30"/>
      <c r="N286" s="25" t="str">
        <f t="shared" si="4"/>
        <v xml:space="preserve"> 반품^TB_ORD_RTN^ 반품확정일자^RTN_CONF_DT^^VARCHAR2^8^N^</v>
      </c>
      <c r="O286" s="21" t="str">
        <f>IF(ISNA(VLOOKUP(N286,DB데이터!$N:$N,1,FALSE)), "에러", "")</f>
        <v>에러</v>
      </c>
      <c r="P286" s="21" t="str">
        <f>IF(O286="에러",$N286&amp;CHAR(10)&amp;VLOOKUP(CONCATENATE(D286,".",F286),DB데이터!$M:$N,2,FALSE),"")</f>
        <v xml:space="preserve"> 반품^TB_ORD_RTN^ 반품확정일자^RTN_CONF_DT^^VARCHAR2^8^N^
반품^TB_ORD_RTN^반품확정일자^RTN_CONF_DT^^VARCHAR2^8^^</v>
      </c>
    </row>
    <row r="287" spans="1:16" x14ac:dyDescent="0.25">
      <c r="A287" s="138">
        <v>280</v>
      </c>
      <c r="B287" s="87" t="s">
        <v>678</v>
      </c>
      <c r="C287" s="87" t="s">
        <v>4078</v>
      </c>
      <c r="D287" s="87" t="s">
        <v>285</v>
      </c>
      <c r="E287" s="87" t="s">
        <v>4086</v>
      </c>
      <c r="F287" s="87" t="s">
        <v>2652</v>
      </c>
      <c r="G287" s="87"/>
      <c r="H287" s="87"/>
      <c r="I287" s="87" t="s">
        <v>37</v>
      </c>
      <c r="J287" s="89">
        <v>32</v>
      </c>
      <c r="K287" s="87" t="s">
        <v>5347</v>
      </c>
      <c r="L287" s="139"/>
      <c r="M287" s="30"/>
      <c r="N287" s="25" t="str">
        <f t="shared" si="4"/>
        <v xml:space="preserve"> 반품^TB_ORD_RTN^ 반품확정ID^RTN_CONF_ID^^VARCHAR2^32^N^</v>
      </c>
      <c r="O287" s="21" t="str">
        <f>IF(ISNA(VLOOKUP(N287,DB데이터!$N:$N,1,FALSE)), "에러", "")</f>
        <v>에러</v>
      </c>
      <c r="P287" s="21" t="str">
        <f>IF(O287="에러",$N287&amp;CHAR(10)&amp;VLOOKUP(CONCATENATE(D287,".",F287),DB데이터!$M:$N,2,FALSE),"")</f>
        <v xml:space="preserve"> 반품^TB_ORD_RTN^ 반품확정ID^RTN_CONF_ID^^VARCHAR2^32^N^
반품^TB_ORD_RTN^반품확정ID^RTN_CONF_ID^^VARCHAR2^32^^</v>
      </c>
    </row>
    <row r="288" spans="1:16" x14ac:dyDescent="0.25">
      <c r="A288" s="138">
        <v>281</v>
      </c>
      <c r="B288" s="87" t="s">
        <v>678</v>
      </c>
      <c r="C288" s="87" t="s">
        <v>4078</v>
      </c>
      <c r="D288" s="87" t="s">
        <v>285</v>
      </c>
      <c r="E288" s="87" t="s">
        <v>4092</v>
      </c>
      <c r="F288" s="87" t="s">
        <v>2654</v>
      </c>
      <c r="G288" s="87"/>
      <c r="H288" s="87"/>
      <c r="I288" s="87" t="s">
        <v>37</v>
      </c>
      <c r="J288" s="89">
        <v>8</v>
      </c>
      <c r="K288" s="87" t="s">
        <v>5347</v>
      </c>
      <c r="L288" s="140"/>
      <c r="M288" s="30"/>
      <c r="N288" s="25" t="str">
        <f t="shared" si="4"/>
        <v xml:space="preserve"> 반품^TB_ORD_RTN^ 입고확정일자^IN_CONF_DT^^VARCHAR2^8^N^</v>
      </c>
      <c r="O288" s="21" t="str">
        <f>IF(ISNA(VLOOKUP(N288,DB데이터!$N:$N,1,FALSE)), "에러", "")</f>
        <v>에러</v>
      </c>
      <c r="P288" s="21" t="str">
        <f>IF(O288="에러",$N288&amp;CHAR(10)&amp;VLOOKUP(CONCATENATE(D288,".",F288),DB데이터!$M:$N,2,FALSE),"")</f>
        <v xml:space="preserve"> 반품^TB_ORD_RTN^ 입고확정일자^IN_CONF_DT^^VARCHAR2^8^N^
반품^TB_ORD_RTN^입고확정일자^IN_CONF_DT^^VARCHAR2^8^^</v>
      </c>
    </row>
    <row r="289" spans="1:16" x14ac:dyDescent="0.25">
      <c r="A289" s="138">
        <v>282</v>
      </c>
      <c r="B289" s="87" t="s">
        <v>678</v>
      </c>
      <c r="C289" s="87" t="s">
        <v>4078</v>
      </c>
      <c r="D289" s="87" t="s">
        <v>285</v>
      </c>
      <c r="E289" s="87" t="s">
        <v>4091</v>
      </c>
      <c r="F289" s="87" t="s">
        <v>2656</v>
      </c>
      <c r="G289" s="87"/>
      <c r="H289" s="87"/>
      <c r="I289" s="87" t="s">
        <v>37</v>
      </c>
      <c r="J289" s="89">
        <v>32</v>
      </c>
      <c r="K289" s="87" t="s">
        <v>5347</v>
      </c>
      <c r="L289" s="139"/>
      <c r="M289" s="30"/>
      <c r="N289" s="25" t="str">
        <f t="shared" si="4"/>
        <v xml:space="preserve"> 반품^TB_ORD_RTN^ 입고확정ID^IN_CONF_ID^^VARCHAR2^32^N^</v>
      </c>
      <c r="O289" s="21" t="str">
        <f>IF(ISNA(VLOOKUP(N289,DB데이터!$N:$N,1,FALSE)), "에러", "")</f>
        <v>에러</v>
      </c>
      <c r="P289" s="21" t="str">
        <f>IF(O289="에러",$N289&amp;CHAR(10)&amp;VLOOKUP(CONCATENATE(D289,".",F289),DB데이터!$M:$N,2,FALSE),"")</f>
        <v xml:space="preserve"> 반품^TB_ORD_RTN^ 입고확정ID^IN_CONF_ID^^VARCHAR2^32^N^
반품^TB_ORD_RTN^입고확정ID^IN_CONF_ID^^VARCHAR2^32^^</v>
      </c>
    </row>
    <row r="290" spans="1:16" x14ac:dyDescent="0.25">
      <c r="A290" s="138">
        <v>283</v>
      </c>
      <c r="B290" s="87" t="s">
        <v>678</v>
      </c>
      <c r="C290" s="87" t="s">
        <v>4078</v>
      </c>
      <c r="D290" s="87" t="s">
        <v>285</v>
      </c>
      <c r="E290" s="87" t="s">
        <v>3516</v>
      </c>
      <c r="F290" s="87" t="s">
        <v>51</v>
      </c>
      <c r="G290" s="87"/>
      <c r="H290" s="87"/>
      <c r="I290" s="87" t="s">
        <v>37</v>
      </c>
      <c r="J290" s="89">
        <v>1</v>
      </c>
      <c r="K290" s="87" t="s">
        <v>52</v>
      </c>
      <c r="L290" s="139" t="s">
        <v>1276</v>
      </c>
      <c r="M290" s="30"/>
      <c r="N290" s="25" t="str">
        <f t="shared" si="4"/>
        <v xml:space="preserve"> 반품^TB_ORD_RTN^ 사용여부^USE_YN^^VARCHAR2^1^Y^'Y' </v>
      </c>
      <c r="O290" s="21" t="str">
        <f>IF(ISNA(VLOOKUP(N290,DB데이터!$N:$N,1,FALSE)), "에러", "")</f>
        <v>에러</v>
      </c>
      <c r="P290" s="21" t="str">
        <f>IF(O290="에러",$N290&amp;CHAR(10)&amp;VLOOKUP(CONCATENATE(D290,".",F290),DB데이터!$M:$N,2,FALSE),"")</f>
        <v xml:space="preserve"> 반품^TB_ORD_RTN^ 사용여부^USE_YN^^VARCHAR2^1^Y^'Y' 
반품^TB_ORD_RTN^사용여부^USE_YN^^VARCHAR2^1^Y^'Y'</v>
      </c>
    </row>
    <row r="291" spans="1:16" x14ac:dyDescent="0.25">
      <c r="A291" s="138">
        <v>284</v>
      </c>
      <c r="B291" s="87" t="s">
        <v>678</v>
      </c>
      <c r="C291" s="87" t="s">
        <v>4078</v>
      </c>
      <c r="D291" s="87" t="s">
        <v>285</v>
      </c>
      <c r="E291" s="87" t="s">
        <v>3517</v>
      </c>
      <c r="F291" s="87" t="s">
        <v>62</v>
      </c>
      <c r="G291" s="87"/>
      <c r="H291" s="87"/>
      <c r="I291" s="87" t="s">
        <v>37</v>
      </c>
      <c r="J291" s="89">
        <v>2000</v>
      </c>
      <c r="K291" s="87" t="s">
        <v>5347</v>
      </c>
      <c r="L291" s="139"/>
      <c r="M291" s="30"/>
      <c r="N291" s="25" t="str">
        <f t="shared" si="4"/>
        <v xml:space="preserve"> 반품^TB_ORD_RTN^ 비고^REMARK^^VARCHAR2^2000^N^</v>
      </c>
      <c r="O291" s="21" t="str">
        <f>IF(ISNA(VLOOKUP(N291,DB데이터!$N:$N,1,FALSE)), "에러", "")</f>
        <v>에러</v>
      </c>
      <c r="P291" s="21" t="str">
        <f>IF(O291="에러",$N291&amp;CHAR(10)&amp;VLOOKUP(CONCATENATE(D291,".",F291),DB데이터!$M:$N,2,FALSE),"")</f>
        <v xml:space="preserve"> 반품^TB_ORD_RTN^ 비고^REMARK^^VARCHAR2^2000^N^
반품^TB_ORD_RTN^비고^REMARK^^VARCHAR2^2000^^</v>
      </c>
    </row>
    <row r="292" spans="1:16" x14ac:dyDescent="0.25">
      <c r="A292" s="138">
        <v>285</v>
      </c>
      <c r="B292" s="87" t="s">
        <v>678</v>
      </c>
      <c r="C292" s="87" t="s">
        <v>4078</v>
      </c>
      <c r="D292" s="87" t="s">
        <v>285</v>
      </c>
      <c r="E292" s="87" t="s">
        <v>3518</v>
      </c>
      <c r="F292" s="87" t="s">
        <v>54</v>
      </c>
      <c r="G292" s="87"/>
      <c r="H292" s="87"/>
      <c r="I292" s="87" t="s">
        <v>37</v>
      </c>
      <c r="J292" s="89">
        <v>14</v>
      </c>
      <c r="K292" s="87" t="s">
        <v>52</v>
      </c>
      <c r="L292" s="139"/>
      <c r="M292" s="30"/>
      <c r="N292" s="25" t="str">
        <f t="shared" si="4"/>
        <v xml:space="preserve"> 반품^TB_ORD_RTN^ 등록일시^REG_DTM^^VARCHAR2^14^Y^</v>
      </c>
      <c r="O292" s="21" t="str">
        <f>IF(ISNA(VLOOKUP(N292,DB데이터!$N:$N,1,FALSE)), "에러", "")</f>
        <v>에러</v>
      </c>
      <c r="P292" s="21" t="str">
        <f>IF(O292="에러",$N292&amp;CHAR(10)&amp;VLOOKUP(CONCATENATE(D292,".",F292),DB데이터!$M:$N,2,FALSE),"")</f>
        <v xml:space="preserve"> 반품^TB_ORD_RTN^ 등록일시^REG_DTM^^VARCHAR2^14^Y^
반품^TB_ORD_RTN^등록일시^REG_DTM^^VARCHAR2^14^Y^</v>
      </c>
    </row>
    <row r="293" spans="1:16" x14ac:dyDescent="0.25">
      <c r="A293" s="138">
        <v>286</v>
      </c>
      <c r="B293" s="87" t="s">
        <v>678</v>
      </c>
      <c r="C293" s="87" t="s">
        <v>4078</v>
      </c>
      <c r="D293" s="87" t="s">
        <v>285</v>
      </c>
      <c r="E293" s="87" t="s">
        <v>3519</v>
      </c>
      <c r="F293" s="87" t="s">
        <v>56</v>
      </c>
      <c r="G293" s="87"/>
      <c r="H293" s="87"/>
      <c r="I293" s="87" t="s">
        <v>37</v>
      </c>
      <c r="J293" s="89">
        <v>32</v>
      </c>
      <c r="K293" s="87" t="s">
        <v>52</v>
      </c>
      <c r="L293" s="140"/>
      <c r="M293" s="30"/>
      <c r="N293" s="25" t="str">
        <f t="shared" si="4"/>
        <v xml:space="preserve"> 반품^TB_ORD_RTN^ 등록자ID^REGR_ID^^VARCHAR2^32^Y^</v>
      </c>
      <c r="O293" s="21" t="str">
        <f>IF(ISNA(VLOOKUP(N293,DB데이터!$N:$N,1,FALSE)), "에러", "")</f>
        <v>에러</v>
      </c>
      <c r="P293" s="21" t="str">
        <f>IF(O293="에러",$N293&amp;CHAR(10)&amp;VLOOKUP(CONCATENATE(D293,".",F293),DB데이터!$M:$N,2,FALSE),"")</f>
        <v xml:space="preserve"> 반품^TB_ORD_RTN^ 등록자ID^REGR_ID^^VARCHAR2^32^Y^
반품^TB_ORD_RTN^등록자ID^REGR_ID^^VARCHAR2^32^Y^</v>
      </c>
    </row>
    <row r="294" spans="1:16" x14ac:dyDescent="0.25">
      <c r="A294" s="138">
        <v>287</v>
      </c>
      <c r="B294" s="87" t="s">
        <v>678</v>
      </c>
      <c r="C294" s="87" t="s">
        <v>4078</v>
      </c>
      <c r="D294" s="87" t="s">
        <v>285</v>
      </c>
      <c r="E294" s="87" t="s">
        <v>3520</v>
      </c>
      <c r="F294" s="87" t="s">
        <v>58</v>
      </c>
      <c r="G294" s="87"/>
      <c r="H294" s="87"/>
      <c r="I294" s="87" t="s">
        <v>37</v>
      </c>
      <c r="J294" s="89">
        <v>14</v>
      </c>
      <c r="K294" s="87" t="s">
        <v>52</v>
      </c>
      <c r="L294" s="139"/>
      <c r="M294" s="30"/>
      <c r="N294" s="25" t="str">
        <f t="shared" si="4"/>
        <v xml:space="preserve"> 반품^TB_ORD_RTN^ 수정일시^MOD_DTM^^VARCHAR2^14^Y^</v>
      </c>
      <c r="O294" s="21" t="str">
        <f>IF(ISNA(VLOOKUP(N294,DB데이터!$N:$N,1,FALSE)), "에러", "")</f>
        <v>에러</v>
      </c>
      <c r="P294" s="21" t="str">
        <f>IF(O294="에러",$N294&amp;CHAR(10)&amp;VLOOKUP(CONCATENATE(D294,".",F294),DB데이터!$M:$N,2,FALSE),"")</f>
        <v xml:space="preserve"> 반품^TB_ORD_RTN^ 수정일시^MOD_DTM^^VARCHAR2^14^Y^
반품^TB_ORD_RTN^수정일시^MOD_DTM^^VARCHAR2^14^Y^</v>
      </c>
    </row>
    <row r="295" spans="1:16" x14ac:dyDescent="0.25">
      <c r="A295" s="138">
        <v>288</v>
      </c>
      <c r="B295" s="87" t="s">
        <v>678</v>
      </c>
      <c r="C295" s="87" t="s">
        <v>4078</v>
      </c>
      <c r="D295" s="87" t="s">
        <v>285</v>
      </c>
      <c r="E295" s="87" t="s">
        <v>3521</v>
      </c>
      <c r="F295" s="87" t="s">
        <v>60</v>
      </c>
      <c r="G295" s="87"/>
      <c r="H295" s="87"/>
      <c r="I295" s="87" t="s">
        <v>37</v>
      </c>
      <c r="J295" s="89">
        <v>32</v>
      </c>
      <c r="K295" s="87" t="s">
        <v>52</v>
      </c>
      <c r="L295" s="139"/>
      <c r="M295" s="30"/>
      <c r="N295" s="25" t="str">
        <f t="shared" si="4"/>
        <v xml:space="preserve"> 반품^TB_ORD_RTN^ 수정자ID^MODR_ID^^VARCHAR2^32^Y^</v>
      </c>
      <c r="O295" s="21" t="str">
        <f>IF(ISNA(VLOOKUP(N295,DB데이터!$N:$N,1,FALSE)), "에러", "")</f>
        <v>에러</v>
      </c>
      <c r="P295" s="21" t="str">
        <f>IF(O295="에러",$N295&amp;CHAR(10)&amp;VLOOKUP(CONCATENATE(D295,".",F295),DB데이터!$M:$N,2,FALSE),"")</f>
        <v xml:space="preserve"> 반품^TB_ORD_RTN^ 수정자ID^MODR_ID^^VARCHAR2^32^Y^
반품^TB_ORD_RTN^수정자ID^MODR_ID^^VARCHAR2^32^Y^</v>
      </c>
    </row>
    <row r="296" spans="1:16" x14ac:dyDescent="0.25">
      <c r="A296" s="138">
        <v>289</v>
      </c>
      <c r="B296" s="87" t="s">
        <v>678</v>
      </c>
      <c r="C296" s="87" t="s">
        <v>4078</v>
      </c>
      <c r="D296" s="87" t="s">
        <v>285</v>
      </c>
      <c r="E296" s="87" t="s">
        <v>4089</v>
      </c>
      <c r="F296" s="87" t="s">
        <v>2418</v>
      </c>
      <c r="G296" s="87"/>
      <c r="H296" s="87"/>
      <c r="I296" s="87" t="s">
        <v>110</v>
      </c>
      <c r="J296" s="89">
        <v>22</v>
      </c>
      <c r="K296" s="87" t="s">
        <v>52</v>
      </c>
      <c r="L296" s="139">
        <v>0</v>
      </c>
      <c r="M296" s="30"/>
      <c r="N296" s="25" t="str">
        <f t="shared" si="4"/>
        <v xml:space="preserve"> 반품^TB_ORD_RTN^ 입고금액^IN_AMT^^NUMBER^22^Y^0</v>
      </c>
      <c r="O296" s="21" t="str">
        <f>IF(ISNA(VLOOKUP(N296,DB데이터!$N:$N,1,FALSE)), "에러", "")</f>
        <v>에러</v>
      </c>
      <c r="P296" s="21" t="str">
        <f>IF(O296="에러",$N296&amp;CHAR(10)&amp;VLOOKUP(CONCATENATE(D296,".",F296),DB데이터!$M:$N,2,FALSE),"")</f>
        <v xml:space="preserve"> 반품^TB_ORD_RTN^ 입고금액^IN_AMT^^NUMBER^22^Y^0
반품^TB_ORD_RTN^입고금액^IN_AMT^^NUMBER^20,5^Y^0</v>
      </c>
    </row>
    <row r="297" spans="1:16" x14ac:dyDescent="0.25">
      <c r="A297" s="138">
        <v>290</v>
      </c>
      <c r="B297" s="87" t="s">
        <v>678</v>
      </c>
      <c r="C297" s="87" t="s">
        <v>4078</v>
      </c>
      <c r="D297" s="87" t="s">
        <v>285</v>
      </c>
      <c r="E297" s="87" t="s">
        <v>4088</v>
      </c>
      <c r="F297" s="87" t="s">
        <v>2420</v>
      </c>
      <c r="G297" s="87"/>
      <c r="H297" s="87"/>
      <c r="I297" s="87" t="s">
        <v>110</v>
      </c>
      <c r="J297" s="89">
        <v>22</v>
      </c>
      <c r="K297" s="87" t="s">
        <v>52</v>
      </c>
      <c r="L297" s="140">
        <v>0</v>
      </c>
      <c r="M297" s="30"/>
      <c r="N297" s="25" t="str">
        <f t="shared" si="4"/>
        <v xml:space="preserve"> 반품^TB_ORD_RTN^ 입고공급금액^IN_SUPP_AMT^^NUMBER^22^Y^0</v>
      </c>
      <c r="O297" s="21" t="str">
        <f>IF(ISNA(VLOOKUP(N297,DB데이터!$N:$N,1,FALSE)), "에러", "")</f>
        <v>에러</v>
      </c>
      <c r="P297" s="21" t="str">
        <f>IF(O297="에러",$N297&amp;CHAR(10)&amp;VLOOKUP(CONCATENATE(D297,".",F297),DB데이터!$M:$N,2,FALSE),"")</f>
        <v xml:space="preserve"> 반품^TB_ORD_RTN^ 입고공급금액^IN_SUPP_AMT^^NUMBER^22^Y^0
반품^TB_ORD_RTN^입고공급금액^IN_SUPP_AMT^^NUMBER^20,5^Y^0</v>
      </c>
    </row>
    <row r="298" spans="1:16" x14ac:dyDescent="0.25">
      <c r="A298" s="138">
        <v>291</v>
      </c>
      <c r="B298" s="87" t="s">
        <v>678</v>
      </c>
      <c r="C298" s="87" t="s">
        <v>4078</v>
      </c>
      <c r="D298" s="87" t="s">
        <v>285</v>
      </c>
      <c r="E298" s="87" t="s">
        <v>4090</v>
      </c>
      <c r="F298" s="87" t="s">
        <v>2422</v>
      </c>
      <c r="G298" s="87"/>
      <c r="H298" s="87"/>
      <c r="I298" s="87" t="s">
        <v>110</v>
      </c>
      <c r="J298" s="89">
        <v>22</v>
      </c>
      <c r="K298" s="87" t="s">
        <v>52</v>
      </c>
      <c r="L298" s="139">
        <v>0</v>
      </c>
      <c r="M298" s="30"/>
      <c r="N298" s="25" t="str">
        <f t="shared" si="4"/>
        <v xml:space="preserve"> 반품^TB_ORD_RTN^ 입고부가세액^IN_VAT^^NUMBER^22^Y^0</v>
      </c>
      <c r="O298" s="21" t="str">
        <f>IF(ISNA(VLOOKUP(N298,DB데이터!$N:$N,1,FALSE)), "에러", "")</f>
        <v>에러</v>
      </c>
      <c r="P298" s="21" t="str">
        <f>IF(O298="에러",$N298&amp;CHAR(10)&amp;VLOOKUP(CONCATENATE(D298,".",F298),DB데이터!$M:$N,2,FALSE),"")</f>
        <v xml:space="preserve"> 반품^TB_ORD_RTN^ 입고부가세액^IN_VAT^^NUMBER^22^Y^0
반품^TB_ORD_RTN^입고부가세액^IN_VAT^^NUMBER^20,5^Y^0</v>
      </c>
    </row>
    <row r="299" spans="1:16" x14ac:dyDescent="0.25">
      <c r="A299" s="138">
        <v>292</v>
      </c>
      <c r="B299" s="87" t="s">
        <v>678</v>
      </c>
      <c r="C299" s="87" t="s">
        <v>4094</v>
      </c>
      <c r="D299" s="87" t="s">
        <v>287</v>
      </c>
      <c r="E299" s="87" t="s">
        <v>4080</v>
      </c>
      <c r="F299" s="87" t="s">
        <v>2632</v>
      </c>
      <c r="G299" s="87"/>
      <c r="H299" s="87"/>
      <c r="I299" s="87" t="s">
        <v>37</v>
      </c>
      <c r="J299" s="89">
        <v>20</v>
      </c>
      <c r="K299" s="87" t="s">
        <v>52</v>
      </c>
      <c r="L299" s="139"/>
      <c r="M299" s="30"/>
      <c r="N299" s="25" t="str">
        <f t="shared" si="4"/>
        <v xml:space="preserve"> 반품상세^TB_ORD_RTN_DTL^ 반품번호^RTN_NO^^VARCHAR2^20^Y^</v>
      </c>
      <c r="O299" s="21" t="str">
        <f>IF(ISNA(VLOOKUP(N299,DB데이터!$N:$N,1,FALSE)), "에러", "")</f>
        <v>에러</v>
      </c>
      <c r="P299" s="21" t="str">
        <f>IF(O299="에러",$N299&amp;CHAR(10)&amp;VLOOKUP(CONCATENATE(D299,".",F299),DB데이터!$M:$N,2,FALSE),"")</f>
        <v xml:space="preserve"> 반품상세^TB_ORD_RTN_DTL^ 반품번호^RTN_NO^^VARCHAR2^20^Y^
반품상세^TB_ORD_RTN_DTL^반품번호^RTN_NO^Y^VARCHAR2^20^Y^</v>
      </c>
    </row>
    <row r="300" spans="1:16" x14ac:dyDescent="0.25">
      <c r="A300" s="138">
        <v>293</v>
      </c>
      <c r="B300" s="87" t="s">
        <v>678</v>
      </c>
      <c r="C300" s="87" t="s">
        <v>4094</v>
      </c>
      <c r="D300" s="87" t="s">
        <v>287</v>
      </c>
      <c r="E300" s="87" t="s">
        <v>4096</v>
      </c>
      <c r="F300" s="87" t="s">
        <v>2658</v>
      </c>
      <c r="G300" s="87"/>
      <c r="H300" s="87"/>
      <c r="I300" s="87" t="s">
        <v>37</v>
      </c>
      <c r="J300" s="89">
        <v>5</v>
      </c>
      <c r="K300" s="87" t="s">
        <v>52</v>
      </c>
      <c r="L300" s="139"/>
      <c r="M300" s="30"/>
      <c r="N300" s="25" t="str">
        <f t="shared" si="4"/>
        <v xml:space="preserve"> 반품상세^TB_ORD_RTN_DTL^ 반품상세번호^RTN_DTL_NO^^VARCHAR2^5^Y^</v>
      </c>
      <c r="O300" s="21" t="str">
        <f>IF(ISNA(VLOOKUP(N300,DB데이터!$N:$N,1,FALSE)), "에러", "")</f>
        <v>에러</v>
      </c>
      <c r="P300" s="21" t="str">
        <f>IF(O300="에러",$N300&amp;CHAR(10)&amp;VLOOKUP(CONCATENATE(D300,".",F300),DB데이터!$M:$N,2,FALSE),"")</f>
        <v xml:space="preserve"> 반품상세^TB_ORD_RTN_DTL^ 반품상세번호^RTN_DTL_NO^^VARCHAR2^5^Y^
반품상세^TB_ORD_RTN_DTL^반품상세번호^RTN_DTL_NO^Y^VARCHAR2^5^Y^</v>
      </c>
    </row>
    <row r="301" spans="1:16" x14ac:dyDescent="0.25">
      <c r="A301" s="138">
        <v>294</v>
      </c>
      <c r="B301" s="87" t="s">
        <v>678</v>
      </c>
      <c r="C301" s="87" t="s">
        <v>4094</v>
      </c>
      <c r="D301" s="87" t="s">
        <v>287</v>
      </c>
      <c r="E301" s="87" t="s">
        <v>3482</v>
      </c>
      <c r="F301" s="87" t="s">
        <v>838</v>
      </c>
      <c r="G301" s="87"/>
      <c r="H301" s="87"/>
      <c r="I301" s="87" t="s">
        <v>37</v>
      </c>
      <c r="J301" s="89">
        <v>20</v>
      </c>
      <c r="K301" s="87" t="s">
        <v>52</v>
      </c>
      <c r="L301" s="139"/>
      <c r="M301" s="30"/>
      <c r="N301" s="25" t="str">
        <f t="shared" si="4"/>
        <v xml:space="preserve"> 반품상세^TB_ORD_RTN_DTL^ 품목코드^ITEM_CD^^VARCHAR2^20^Y^</v>
      </c>
      <c r="O301" s="21" t="str">
        <f>IF(ISNA(VLOOKUP(N301,DB데이터!$N:$N,1,FALSE)), "에러", "")</f>
        <v>에러</v>
      </c>
      <c r="P301" s="21" t="str">
        <f>IF(O301="에러",$N301&amp;CHAR(10)&amp;VLOOKUP(CONCATENATE(D301,".",F301),DB데이터!$M:$N,2,FALSE),"")</f>
        <v xml:space="preserve"> 반품상세^TB_ORD_RTN_DTL^ 품목코드^ITEM_CD^^VARCHAR2^20^Y^
반품상세^TB_ORD_RTN_DTL^품목코드^ITEM_CD^^VARCHAR2^20^Y^</v>
      </c>
    </row>
    <row r="302" spans="1:16" x14ac:dyDescent="0.25">
      <c r="A302" s="138">
        <v>295</v>
      </c>
      <c r="B302" s="87" t="s">
        <v>678</v>
      </c>
      <c r="C302" s="87" t="s">
        <v>4094</v>
      </c>
      <c r="D302" s="87" t="s">
        <v>287</v>
      </c>
      <c r="E302" s="87" t="s">
        <v>3993</v>
      </c>
      <c r="F302" s="87" t="s">
        <v>2487</v>
      </c>
      <c r="G302" s="87"/>
      <c r="H302" s="87"/>
      <c r="I302" s="87" t="s">
        <v>37</v>
      </c>
      <c r="J302" s="89">
        <v>20</v>
      </c>
      <c r="K302" s="87" t="s">
        <v>52</v>
      </c>
      <c r="L302" s="140"/>
      <c r="M302" s="30"/>
      <c r="N302" s="25" t="str">
        <f t="shared" si="4"/>
        <v xml:space="preserve"> 반품상세^TB_ORD_RTN_DTL^ 단위코드^UNIT_CD^^VARCHAR2^20^Y^</v>
      </c>
      <c r="O302" s="21" t="str">
        <f>IF(ISNA(VLOOKUP(N302,DB데이터!$N:$N,1,FALSE)), "에러", "")</f>
        <v>에러</v>
      </c>
      <c r="P302" s="21" t="str">
        <f>IF(O302="에러",$N302&amp;CHAR(10)&amp;VLOOKUP(CONCATENATE(D302,".",F302),DB데이터!$M:$N,2,FALSE),"")</f>
        <v xml:space="preserve"> 반품상세^TB_ORD_RTN_DTL^ 단위코드^UNIT_CD^^VARCHAR2^20^Y^
반품상세^TB_ORD_RTN_DTL^단위코드^UNIT_CD^^VARCHAR2^20^Y^</v>
      </c>
    </row>
    <row r="303" spans="1:16" x14ac:dyDescent="0.25">
      <c r="A303" s="138">
        <v>296</v>
      </c>
      <c r="B303" s="87" t="s">
        <v>678</v>
      </c>
      <c r="C303" s="87" t="s">
        <v>4094</v>
      </c>
      <c r="D303" s="87" t="s">
        <v>287</v>
      </c>
      <c r="E303" s="87" t="s">
        <v>3992</v>
      </c>
      <c r="F303" s="87" t="s">
        <v>2519</v>
      </c>
      <c r="G303" s="87"/>
      <c r="H303" s="87"/>
      <c r="I303" s="87" t="s">
        <v>110</v>
      </c>
      <c r="J303" s="89">
        <v>22</v>
      </c>
      <c r="K303" s="87" t="s">
        <v>52</v>
      </c>
      <c r="L303" s="139">
        <v>0</v>
      </c>
      <c r="M303" s="30"/>
      <c r="N303" s="25" t="str">
        <f t="shared" si="4"/>
        <v xml:space="preserve"> 반품상세^TB_ORD_RTN_DTL^ 단위입수량^UNIT_INPQTY^^NUMBER^22^Y^0</v>
      </c>
      <c r="O303" s="21" t="str">
        <f>IF(ISNA(VLOOKUP(N303,DB데이터!$N:$N,1,FALSE)), "에러", "")</f>
        <v>에러</v>
      </c>
      <c r="P303" s="21" t="str">
        <f>IF(O303="에러",$N303&amp;CHAR(10)&amp;VLOOKUP(CONCATENATE(D303,".",F303),DB데이터!$M:$N,2,FALSE),"")</f>
        <v xml:space="preserve"> 반품상세^TB_ORD_RTN_DTL^ 단위입수량^UNIT_INPQTY^^NUMBER^22^Y^0
반품상세^TB_ORD_RTN_DTL^단위입수량^UNIT_INPQTY^^NUMBER^20,5^Y^0</v>
      </c>
    </row>
    <row r="304" spans="1:16" x14ac:dyDescent="0.25">
      <c r="A304" s="138">
        <v>297</v>
      </c>
      <c r="B304" s="87" t="s">
        <v>678</v>
      </c>
      <c r="C304" s="87" t="s">
        <v>4094</v>
      </c>
      <c r="D304" s="87" t="s">
        <v>287</v>
      </c>
      <c r="E304" s="87" t="s">
        <v>4059</v>
      </c>
      <c r="F304" s="87" t="s">
        <v>2664</v>
      </c>
      <c r="G304" s="87"/>
      <c r="H304" s="87"/>
      <c r="I304" s="87" t="s">
        <v>110</v>
      </c>
      <c r="J304" s="89">
        <v>22</v>
      </c>
      <c r="K304" s="87" t="s">
        <v>52</v>
      </c>
      <c r="L304" s="139">
        <v>0</v>
      </c>
      <c r="M304" s="30"/>
      <c r="N304" s="25" t="str">
        <f t="shared" si="4"/>
        <v xml:space="preserve"> 반품상세^TB_ORD_RTN_DTL^ 요청수량^REQ_QTY^^NUMBER^22^Y^0</v>
      </c>
      <c r="O304" s="21" t="str">
        <f>IF(ISNA(VLOOKUP(N304,DB데이터!$N:$N,1,FALSE)), "에러", "")</f>
        <v>에러</v>
      </c>
      <c r="P304" s="21" t="str">
        <f>IF(O304="에러",$N304&amp;CHAR(10)&amp;VLOOKUP(CONCATENATE(D304,".",F304),DB데이터!$M:$N,2,FALSE),"")</f>
        <v xml:space="preserve"> 반품상세^TB_ORD_RTN_DTL^ 요청수량^REQ_QTY^^NUMBER^22^Y^0
반품상세^TB_ORD_RTN_DTL^요청수량^REQ_QTY^^NUMBER^20,5^Y^0</v>
      </c>
    </row>
    <row r="305" spans="1:16" x14ac:dyDescent="0.25">
      <c r="A305" s="138">
        <v>298</v>
      </c>
      <c r="B305" s="87" t="s">
        <v>678</v>
      </c>
      <c r="C305" s="87" t="s">
        <v>4094</v>
      </c>
      <c r="D305" s="87" t="s">
        <v>287</v>
      </c>
      <c r="E305" s="87" t="s">
        <v>4057</v>
      </c>
      <c r="F305" s="87" t="s">
        <v>2666</v>
      </c>
      <c r="G305" s="87"/>
      <c r="H305" s="87"/>
      <c r="I305" s="87" t="s">
        <v>110</v>
      </c>
      <c r="J305" s="89">
        <v>22</v>
      </c>
      <c r="K305" s="87" t="s">
        <v>52</v>
      </c>
      <c r="L305" s="140">
        <v>0</v>
      </c>
      <c r="M305" s="30"/>
      <c r="N305" s="25" t="str">
        <f t="shared" si="4"/>
        <v xml:space="preserve"> 반품상세^TB_ORD_RTN_DTL^ 요청단위수량^REQ_UNIT_QTY^^NUMBER^22^Y^0</v>
      </c>
      <c r="O305" s="21" t="str">
        <f>IF(ISNA(VLOOKUP(N305,DB데이터!$N:$N,1,FALSE)), "에러", "")</f>
        <v>에러</v>
      </c>
      <c r="P305" s="21" t="str">
        <f>IF(O305="에러",$N305&amp;CHAR(10)&amp;VLOOKUP(CONCATENATE(D305,".",F305),DB데이터!$M:$N,2,FALSE),"")</f>
        <v xml:space="preserve"> 반품상세^TB_ORD_RTN_DTL^ 요청단위수량^REQ_UNIT_QTY^^NUMBER^22^Y^0
반품상세^TB_ORD_RTN_DTL^요청단위수량^REQ_UNIT_QTY^^NUMBER^20,5^Y^0</v>
      </c>
    </row>
    <row r="306" spans="1:16" x14ac:dyDescent="0.25">
      <c r="A306" s="138">
        <v>299</v>
      </c>
      <c r="B306" s="87" t="s">
        <v>678</v>
      </c>
      <c r="C306" s="87" t="s">
        <v>4094</v>
      </c>
      <c r="D306" s="87" t="s">
        <v>287</v>
      </c>
      <c r="E306" s="87" t="s">
        <v>4056</v>
      </c>
      <c r="F306" s="87" t="s">
        <v>2668</v>
      </c>
      <c r="G306" s="87"/>
      <c r="H306" s="87"/>
      <c r="I306" s="87" t="s">
        <v>110</v>
      </c>
      <c r="J306" s="89">
        <v>22</v>
      </c>
      <c r="K306" s="87" t="s">
        <v>52</v>
      </c>
      <c r="L306" s="140">
        <v>0</v>
      </c>
      <c r="M306" s="30"/>
      <c r="N306" s="25" t="str">
        <f t="shared" si="4"/>
        <v xml:space="preserve"> 반품상세^TB_ORD_RTN_DTL^ 요청단가^REQ_UPRC^^NUMBER^22^Y^0</v>
      </c>
      <c r="O306" s="21" t="str">
        <f>IF(ISNA(VLOOKUP(N306,DB데이터!$N:$N,1,FALSE)), "에러", "")</f>
        <v>에러</v>
      </c>
      <c r="P306" s="21" t="str">
        <f>IF(O306="에러",$N306&amp;CHAR(10)&amp;VLOOKUP(CONCATENATE(D306,".",F306),DB데이터!$M:$N,2,FALSE),"")</f>
        <v xml:space="preserve"> 반품상세^TB_ORD_RTN_DTL^ 요청단가^REQ_UPRC^^NUMBER^22^Y^0
반품상세^TB_ORD_RTN_DTL^요청단가^REQ_UPRC^^NUMBER^20,5^Y^0</v>
      </c>
    </row>
    <row r="307" spans="1:16" x14ac:dyDescent="0.25">
      <c r="A307" s="138">
        <v>300</v>
      </c>
      <c r="B307" s="87" t="s">
        <v>678</v>
      </c>
      <c r="C307" s="87" t="s">
        <v>4094</v>
      </c>
      <c r="D307" s="87" t="s">
        <v>287</v>
      </c>
      <c r="E307" s="87" t="s">
        <v>4055</v>
      </c>
      <c r="F307" s="87" t="s">
        <v>2670</v>
      </c>
      <c r="G307" s="87"/>
      <c r="H307" s="87"/>
      <c r="I307" s="87" t="s">
        <v>110</v>
      </c>
      <c r="J307" s="89">
        <v>22</v>
      </c>
      <c r="K307" s="87" t="s">
        <v>52</v>
      </c>
      <c r="L307" s="139">
        <v>0</v>
      </c>
      <c r="M307" s="30"/>
      <c r="N307" s="25" t="str">
        <f t="shared" si="4"/>
        <v xml:space="preserve"> 반품상세^TB_ORD_RTN_DTL^ 요청공급금액^REQ_SUPP_AMT^^NUMBER^22^Y^0</v>
      </c>
      <c r="O307" s="21" t="str">
        <f>IF(ISNA(VLOOKUP(N307,DB데이터!$N:$N,1,FALSE)), "에러", "")</f>
        <v>에러</v>
      </c>
      <c r="P307" s="21" t="str">
        <f>IF(O307="에러",$N307&amp;CHAR(10)&amp;VLOOKUP(CONCATENATE(D307,".",F307),DB데이터!$M:$N,2,FALSE),"")</f>
        <v xml:space="preserve"> 반품상세^TB_ORD_RTN_DTL^ 요청공급금액^REQ_SUPP_AMT^^NUMBER^22^Y^0
반품상세^TB_ORD_RTN_DTL^요청공급금액^REQ_SUPP_AMT^^NUMBER^20,5^Y^0</v>
      </c>
    </row>
    <row r="308" spans="1:16" x14ac:dyDescent="0.25">
      <c r="A308" s="138">
        <v>301</v>
      </c>
      <c r="B308" s="87" t="s">
        <v>678</v>
      </c>
      <c r="C308" s="87" t="s">
        <v>4094</v>
      </c>
      <c r="D308" s="87" t="s">
        <v>287</v>
      </c>
      <c r="E308" s="87" t="s">
        <v>4058</v>
      </c>
      <c r="F308" s="87" t="s">
        <v>2672</v>
      </c>
      <c r="G308" s="87"/>
      <c r="H308" s="87"/>
      <c r="I308" s="87" t="s">
        <v>110</v>
      </c>
      <c r="J308" s="89">
        <v>22</v>
      </c>
      <c r="K308" s="87" t="s">
        <v>52</v>
      </c>
      <c r="L308" s="139">
        <v>0</v>
      </c>
      <c r="M308" s="30"/>
      <c r="N308" s="25" t="str">
        <f t="shared" si="4"/>
        <v xml:space="preserve"> 반품상세^TB_ORD_RTN_DTL^ 요청부가세액^REQ_VAT^^NUMBER^22^Y^0</v>
      </c>
      <c r="O308" s="21" t="str">
        <f>IF(ISNA(VLOOKUP(N308,DB데이터!$N:$N,1,FALSE)), "에러", "")</f>
        <v>에러</v>
      </c>
      <c r="P308" s="21" t="str">
        <f>IF(O308="에러",$N308&amp;CHAR(10)&amp;VLOOKUP(CONCATENATE(D308,".",F308),DB데이터!$M:$N,2,FALSE),"")</f>
        <v xml:space="preserve"> 반품상세^TB_ORD_RTN_DTL^ 요청부가세액^REQ_VAT^^NUMBER^22^Y^0
반품상세^TB_ORD_RTN_DTL^요청부가세액^REQ_VAT^^NUMBER^20,5^Y^0</v>
      </c>
    </row>
    <row r="309" spans="1:16" x14ac:dyDescent="0.25">
      <c r="A309" s="138">
        <v>302</v>
      </c>
      <c r="B309" s="87" t="s">
        <v>678</v>
      </c>
      <c r="C309" s="87" t="s">
        <v>4094</v>
      </c>
      <c r="D309" s="87" t="s">
        <v>287</v>
      </c>
      <c r="E309" s="87" t="s">
        <v>4060</v>
      </c>
      <c r="F309" s="87" t="s">
        <v>2674</v>
      </c>
      <c r="G309" s="87"/>
      <c r="H309" s="87"/>
      <c r="I309" s="87" t="s">
        <v>110</v>
      </c>
      <c r="J309" s="89">
        <v>22</v>
      </c>
      <c r="K309" s="87" t="s">
        <v>52</v>
      </c>
      <c r="L309" s="140">
        <v>0</v>
      </c>
      <c r="M309" s="30"/>
      <c r="N309" s="25" t="str">
        <f t="shared" si="4"/>
        <v xml:space="preserve"> 반품상세^TB_ORD_RTN_DTL^ 요청총금액^REQ_TOT_AMT^^NUMBER^22^Y^0</v>
      </c>
      <c r="O309" s="21" t="str">
        <f>IF(ISNA(VLOOKUP(N309,DB데이터!$N:$N,1,FALSE)), "에러", "")</f>
        <v>에러</v>
      </c>
      <c r="P309" s="21" t="str">
        <f>IF(O309="에러",$N309&amp;CHAR(10)&amp;VLOOKUP(CONCATENATE(D309,".",F309),DB데이터!$M:$N,2,FALSE),"")</f>
        <v xml:space="preserve"> 반품상세^TB_ORD_RTN_DTL^ 요청총금액^REQ_TOT_AMT^^NUMBER^22^Y^0
반품상세^TB_ORD_RTN_DTL^요청총금액^REQ_TOT_AMT^^NUMBER^20,5^Y^0</v>
      </c>
    </row>
    <row r="310" spans="1:16" x14ac:dyDescent="0.25">
      <c r="A310" s="138">
        <v>303</v>
      </c>
      <c r="B310" s="87" t="s">
        <v>678</v>
      </c>
      <c r="C310" s="87" t="s">
        <v>4094</v>
      </c>
      <c r="D310" s="87" t="s">
        <v>287</v>
      </c>
      <c r="E310" s="87" t="s">
        <v>4073</v>
      </c>
      <c r="F310" s="87" t="s">
        <v>2676</v>
      </c>
      <c r="G310" s="87"/>
      <c r="H310" s="87"/>
      <c r="I310" s="87" t="s">
        <v>110</v>
      </c>
      <c r="J310" s="89">
        <v>22</v>
      </c>
      <c r="K310" s="87" t="s">
        <v>52</v>
      </c>
      <c r="L310" s="139">
        <v>0</v>
      </c>
      <c r="M310" s="30"/>
      <c r="N310" s="25" t="str">
        <f t="shared" si="4"/>
        <v xml:space="preserve"> 반품상세^TB_ORD_RTN_DTL^ 확정수량^CONF_QTY^^NUMBER^22^Y^0</v>
      </c>
      <c r="O310" s="21" t="str">
        <f>IF(ISNA(VLOOKUP(N310,DB데이터!$N:$N,1,FALSE)), "에러", "")</f>
        <v>에러</v>
      </c>
      <c r="P310" s="21" t="str">
        <f>IF(O310="에러",$N310&amp;CHAR(10)&amp;VLOOKUP(CONCATENATE(D310,".",F310),DB데이터!$M:$N,2,FALSE),"")</f>
        <v xml:space="preserve"> 반품상세^TB_ORD_RTN_DTL^ 확정수량^CONF_QTY^^NUMBER^22^Y^0
반품상세^TB_ORD_RTN_DTL^확정수량^CONF_QTY^^NUMBER^20,5^Y^0</v>
      </c>
    </row>
    <row r="311" spans="1:16" x14ac:dyDescent="0.25">
      <c r="A311" s="138">
        <v>304</v>
      </c>
      <c r="B311" s="87" t="s">
        <v>678</v>
      </c>
      <c r="C311" s="87" t="s">
        <v>4094</v>
      </c>
      <c r="D311" s="87" t="s">
        <v>287</v>
      </c>
      <c r="E311" s="87" t="s">
        <v>4071</v>
      </c>
      <c r="F311" s="87" t="s">
        <v>2678</v>
      </c>
      <c r="G311" s="87"/>
      <c r="H311" s="87"/>
      <c r="I311" s="87" t="s">
        <v>110</v>
      </c>
      <c r="J311" s="89">
        <v>22</v>
      </c>
      <c r="K311" s="87" t="s">
        <v>52</v>
      </c>
      <c r="L311" s="139">
        <v>0</v>
      </c>
      <c r="M311" s="30"/>
      <c r="N311" s="25" t="str">
        <f t="shared" si="4"/>
        <v xml:space="preserve"> 반품상세^TB_ORD_RTN_DTL^ 확정단위수량^CONF_UNIT_QTY^^NUMBER^22^Y^0</v>
      </c>
      <c r="O311" s="21" t="str">
        <f>IF(ISNA(VLOOKUP(N311,DB데이터!$N:$N,1,FALSE)), "에러", "")</f>
        <v>에러</v>
      </c>
      <c r="P311" s="21" t="str">
        <f>IF(O311="에러",$N311&amp;CHAR(10)&amp;VLOOKUP(CONCATENATE(D311,".",F311),DB데이터!$M:$N,2,FALSE),"")</f>
        <v xml:space="preserve"> 반품상세^TB_ORD_RTN_DTL^ 확정단위수량^CONF_UNIT_QTY^^NUMBER^22^Y^0
반품상세^TB_ORD_RTN_DTL^확정단위수량^CONF_UNIT_QTY^^NUMBER^20,5^Y^0</v>
      </c>
    </row>
    <row r="312" spans="1:16" x14ac:dyDescent="0.25">
      <c r="A312" s="138">
        <v>305</v>
      </c>
      <c r="B312" s="87" t="s">
        <v>678</v>
      </c>
      <c r="C312" s="87" t="s">
        <v>4094</v>
      </c>
      <c r="D312" s="87" t="s">
        <v>287</v>
      </c>
      <c r="E312" s="87" t="s">
        <v>4068</v>
      </c>
      <c r="F312" s="87" t="s">
        <v>2680</v>
      </c>
      <c r="G312" s="87"/>
      <c r="H312" s="87"/>
      <c r="I312" s="87" t="s">
        <v>110</v>
      </c>
      <c r="J312" s="89">
        <v>22</v>
      </c>
      <c r="K312" s="87" t="s">
        <v>52</v>
      </c>
      <c r="L312" s="140">
        <v>0</v>
      </c>
      <c r="M312" s="30"/>
      <c r="N312" s="25" t="str">
        <f t="shared" si="4"/>
        <v xml:space="preserve"> 반품상세^TB_ORD_RTN_DTL^ 할인단가^DC_UPRC^^NUMBER^22^Y^0</v>
      </c>
      <c r="O312" s="21" t="str">
        <f>IF(ISNA(VLOOKUP(N312,DB데이터!$N:$N,1,FALSE)), "에러", "")</f>
        <v>에러</v>
      </c>
      <c r="P312" s="21" t="str">
        <f>IF(O312="에러",$N312&amp;CHAR(10)&amp;VLOOKUP(CONCATENATE(D312,".",F312),DB데이터!$M:$N,2,FALSE),"")</f>
        <v xml:space="preserve"> 반품상세^TB_ORD_RTN_DTL^ 할인단가^DC_UPRC^^NUMBER^22^Y^0
반품상세^TB_ORD_RTN_DTL^할인단가^DC_UPRC^^NUMBER^20,5^Y^0</v>
      </c>
    </row>
    <row r="313" spans="1:16" x14ac:dyDescent="0.25">
      <c r="A313" s="138">
        <v>306</v>
      </c>
      <c r="B313" s="87" t="s">
        <v>678</v>
      </c>
      <c r="C313" s="87" t="s">
        <v>4094</v>
      </c>
      <c r="D313" s="87" t="s">
        <v>287</v>
      </c>
      <c r="E313" s="87" t="s">
        <v>4070</v>
      </c>
      <c r="F313" s="87" t="s">
        <v>2682</v>
      </c>
      <c r="G313" s="87"/>
      <c r="H313" s="87"/>
      <c r="I313" s="87" t="s">
        <v>110</v>
      </c>
      <c r="J313" s="89">
        <v>22</v>
      </c>
      <c r="K313" s="87" t="s">
        <v>52</v>
      </c>
      <c r="L313" s="139">
        <v>0</v>
      </c>
      <c r="M313" s="30"/>
      <c r="N313" s="25" t="str">
        <f t="shared" si="4"/>
        <v xml:space="preserve"> 반품상세^TB_ORD_RTN_DTL^ 확정단가^CONF_UPRC^^NUMBER^22^Y^0</v>
      </c>
      <c r="O313" s="21" t="str">
        <f>IF(ISNA(VLOOKUP(N313,DB데이터!$N:$N,1,FALSE)), "에러", "")</f>
        <v>에러</v>
      </c>
      <c r="P313" s="21" t="str">
        <f>IF(O313="에러",$N313&amp;CHAR(10)&amp;VLOOKUP(CONCATENATE(D313,".",F313),DB데이터!$M:$N,2,FALSE),"")</f>
        <v xml:space="preserve"> 반품상세^TB_ORD_RTN_DTL^ 확정단가^CONF_UPRC^^NUMBER^22^Y^0
반품상세^TB_ORD_RTN_DTL^확정단가^CONF_UPRC^^NUMBER^20,5^Y^0</v>
      </c>
    </row>
    <row r="314" spans="1:16" x14ac:dyDescent="0.25">
      <c r="A314" s="138">
        <v>307</v>
      </c>
      <c r="B314" s="87" t="s">
        <v>678</v>
      </c>
      <c r="C314" s="87" t="s">
        <v>4094</v>
      </c>
      <c r="D314" s="87" t="s">
        <v>287</v>
      </c>
      <c r="E314" s="87" t="s">
        <v>4069</v>
      </c>
      <c r="F314" s="87" t="s">
        <v>2684</v>
      </c>
      <c r="G314" s="87"/>
      <c r="H314" s="87"/>
      <c r="I314" s="87" t="s">
        <v>110</v>
      </c>
      <c r="J314" s="89">
        <v>22</v>
      </c>
      <c r="K314" s="87" t="s">
        <v>52</v>
      </c>
      <c r="L314" s="139">
        <v>0</v>
      </c>
      <c r="M314" s="30"/>
      <c r="N314" s="25" t="str">
        <f t="shared" si="4"/>
        <v xml:space="preserve"> 반품상세^TB_ORD_RTN_DTL^ 확정공급금액^CONF_SUPP_AMT^^NUMBER^22^Y^0</v>
      </c>
      <c r="O314" s="21" t="str">
        <f>IF(ISNA(VLOOKUP(N314,DB데이터!$N:$N,1,FALSE)), "에러", "")</f>
        <v>에러</v>
      </c>
      <c r="P314" s="21" t="str">
        <f>IF(O314="에러",$N314&amp;CHAR(10)&amp;VLOOKUP(CONCATENATE(D314,".",F314),DB데이터!$M:$N,2,FALSE),"")</f>
        <v xml:space="preserve"> 반품상세^TB_ORD_RTN_DTL^ 확정공급금액^CONF_SUPP_AMT^^NUMBER^22^Y^0
반품상세^TB_ORD_RTN_DTL^확정공급금액^CONF_SUPP_AMT^^NUMBER^20,5^Y^0</v>
      </c>
    </row>
    <row r="315" spans="1:16" x14ac:dyDescent="0.25">
      <c r="A315" s="138">
        <v>308</v>
      </c>
      <c r="B315" s="87" t="s">
        <v>678</v>
      </c>
      <c r="C315" s="87" t="s">
        <v>4094</v>
      </c>
      <c r="D315" s="87" t="s">
        <v>287</v>
      </c>
      <c r="E315" s="87" t="s">
        <v>4072</v>
      </c>
      <c r="F315" s="87" t="s">
        <v>2686</v>
      </c>
      <c r="G315" s="87"/>
      <c r="H315" s="87"/>
      <c r="I315" s="87" t="s">
        <v>110</v>
      </c>
      <c r="J315" s="89">
        <v>22</v>
      </c>
      <c r="K315" s="87" t="s">
        <v>52</v>
      </c>
      <c r="L315" s="139">
        <v>0</v>
      </c>
      <c r="M315" s="30"/>
      <c r="N315" s="25" t="str">
        <f t="shared" si="4"/>
        <v xml:space="preserve"> 반품상세^TB_ORD_RTN_DTL^ 확정부가세액^CONF_VAT^^NUMBER^22^Y^0</v>
      </c>
      <c r="O315" s="21" t="str">
        <f>IF(ISNA(VLOOKUP(N315,DB데이터!$N:$N,1,FALSE)), "에러", "")</f>
        <v>에러</v>
      </c>
      <c r="P315" s="21" t="str">
        <f>IF(O315="에러",$N315&amp;CHAR(10)&amp;VLOOKUP(CONCATENATE(D315,".",F315),DB데이터!$M:$N,2,FALSE),"")</f>
        <v xml:space="preserve"> 반품상세^TB_ORD_RTN_DTL^ 확정부가세액^CONF_VAT^^NUMBER^22^Y^0
반품상세^TB_ORD_RTN_DTL^확정부가세액^CONF_VAT^^NUMBER^20,5^Y^0</v>
      </c>
    </row>
    <row r="316" spans="1:16" x14ac:dyDescent="0.25">
      <c r="A316" s="138">
        <v>309</v>
      </c>
      <c r="B316" s="87" t="s">
        <v>678</v>
      </c>
      <c r="C316" s="87" t="s">
        <v>4094</v>
      </c>
      <c r="D316" s="87" t="s">
        <v>287</v>
      </c>
      <c r="E316" s="87" t="s">
        <v>4074</v>
      </c>
      <c r="F316" s="87" t="s">
        <v>2688</v>
      </c>
      <c r="G316" s="87"/>
      <c r="H316" s="87"/>
      <c r="I316" s="87" t="s">
        <v>110</v>
      </c>
      <c r="J316" s="89">
        <v>22</v>
      </c>
      <c r="K316" s="87" t="s">
        <v>52</v>
      </c>
      <c r="L316" s="139">
        <v>0</v>
      </c>
      <c r="M316" s="30"/>
      <c r="N316" s="25" t="str">
        <f t="shared" si="4"/>
        <v xml:space="preserve"> 반품상세^TB_ORD_RTN_DTL^ 확정총금액^CONF_TOT_AMT^^NUMBER^22^Y^0</v>
      </c>
      <c r="O316" s="21" t="str">
        <f>IF(ISNA(VLOOKUP(N316,DB데이터!$N:$N,1,FALSE)), "에러", "")</f>
        <v>에러</v>
      </c>
      <c r="P316" s="21" t="str">
        <f>IF(O316="에러",$N316&amp;CHAR(10)&amp;VLOOKUP(CONCATENATE(D316,".",F316),DB데이터!$M:$N,2,FALSE),"")</f>
        <v xml:space="preserve"> 반품상세^TB_ORD_RTN_DTL^ 확정총금액^CONF_TOT_AMT^^NUMBER^22^Y^0
반품상세^TB_ORD_RTN_DTL^확정총금액^CONF_TOT_AMT^^NUMBER^20,5^Y^0</v>
      </c>
    </row>
    <row r="317" spans="1:16" x14ac:dyDescent="0.25">
      <c r="A317" s="138">
        <v>310</v>
      </c>
      <c r="B317" s="87" t="s">
        <v>678</v>
      </c>
      <c r="C317" s="87" t="s">
        <v>4094</v>
      </c>
      <c r="D317" s="87" t="s">
        <v>287</v>
      </c>
      <c r="E317" s="87" t="s">
        <v>4062</v>
      </c>
      <c r="F317" s="87" t="s">
        <v>2462</v>
      </c>
      <c r="G317" s="87"/>
      <c r="H317" s="87"/>
      <c r="I317" s="87" t="s">
        <v>110</v>
      </c>
      <c r="J317" s="89">
        <v>22</v>
      </c>
      <c r="K317" s="87" t="s">
        <v>52</v>
      </c>
      <c r="L317" s="140">
        <v>0</v>
      </c>
      <c r="M317" s="30"/>
      <c r="N317" s="25" t="str">
        <f t="shared" si="4"/>
        <v xml:space="preserve"> 반품상세^TB_ORD_RTN_DTL^ 입고수량^IN_QTY^^NUMBER^22^Y^0</v>
      </c>
      <c r="O317" s="21" t="str">
        <f>IF(ISNA(VLOOKUP(N317,DB데이터!$N:$N,1,FALSE)), "에러", "")</f>
        <v>에러</v>
      </c>
      <c r="P317" s="21" t="str">
        <f>IF(O317="에러",$N317&amp;CHAR(10)&amp;VLOOKUP(CONCATENATE(D317,".",F317),DB데이터!$M:$N,2,FALSE),"")</f>
        <v xml:space="preserve"> 반품상세^TB_ORD_RTN_DTL^ 입고수량^IN_QTY^^NUMBER^22^Y^0
반품상세^TB_ORD_RTN_DTL^입고수량^IN_QTY^^NUMBER^20,5^Y^0</v>
      </c>
    </row>
    <row r="318" spans="1:16" x14ac:dyDescent="0.25">
      <c r="A318" s="138">
        <v>311</v>
      </c>
      <c r="B318" s="87" t="s">
        <v>678</v>
      </c>
      <c r="C318" s="87" t="s">
        <v>4094</v>
      </c>
      <c r="D318" s="87" t="s">
        <v>287</v>
      </c>
      <c r="E318" s="87" t="s">
        <v>4061</v>
      </c>
      <c r="F318" s="87" t="s">
        <v>2690</v>
      </c>
      <c r="G318" s="87"/>
      <c r="H318" s="87"/>
      <c r="I318" s="87" t="s">
        <v>110</v>
      </c>
      <c r="J318" s="89">
        <v>22</v>
      </c>
      <c r="K318" s="87" t="s">
        <v>52</v>
      </c>
      <c r="L318" s="139">
        <v>0</v>
      </c>
      <c r="M318" s="30"/>
      <c r="N318" s="25" t="str">
        <f t="shared" si="4"/>
        <v xml:space="preserve"> 반품상세^TB_ORD_RTN_DTL^ 입고단위수량^IN_UNIT_QTY^^NUMBER^22^Y^0</v>
      </c>
      <c r="O318" s="21" t="str">
        <f>IF(ISNA(VLOOKUP(N318,DB데이터!$N:$N,1,FALSE)), "에러", "")</f>
        <v>에러</v>
      </c>
      <c r="P318" s="21" t="str">
        <f>IF(O318="에러",$N318&amp;CHAR(10)&amp;VLOOKUP(CONCATENATE(D318,".",F318),DB데이터!$M:$N,2,FALSE),"")</f>
        <v xml:space="preserve"> 반품상세^TB_ORD_RTN_DTL^ 입고단위수량^IN_UNIT_QTY^^NUMBER^22^Y^0
반품상세^TB_ORD_RTN_DTL^입고단위수량^IN_UNIT_QTY^^NUMBER^20,5^Y^0</v>
      </c>
    </row>
    <row r="319" spans="1:16" x14ac:dyDescent="0.25">
      <c r="A319" s="138">
        <v>312</v>
      </c>
      <c r="B319" s="87" t="s">
        <v>678</v>
      </c>
      <c r="C319" s="87" t="s">
        <v>4094</v>
      </c>
      <c r="D319" s="87" t="s">
        <v>287</v>
      </c>
      <c r="E319" s="87" t="s">
        <v>4097</v>
      </c>
      <c r="F319" s="87" t="s">
        <v>2692</v>
      </c>
      <c r="G319" s="87"/>
      <c r="H319" s="87"/>
      <c r="I319" s="87" t="s">
        <v>110</v>
      </c>
      <c r="J319" s="89">
        <v>22</v>
      </c>
      <c r="K319" s="87" t="s">
        <v>52</v>
      </c>
      <c r="L319" s="139">
        <v>0</v>
      </c>
      <c r="M319" s="30"/>
      <c r="N319" s="25" t="str">
        <f t="shared" si="4"/>
        <v xml:space="preserve"> 반품상세^TB_ORD_RTN_DTL^ 입고단가^IN_UPRC^^NUMBER^22^Y^0</v>
      </c>
      <c r="O319" s="21" t="str">
        <f>IF(ISNA(VLOOKUP(N319,DB데이터!$N:$N,1,FALSE)), "에러", "")</f>
        <v>에러</v>
      </c>
      <c r="P319" s="21" t="str">
        <f>IF(O319="에러",$N319&amp;CHAR(10)&amp;VLOOKUP(CONCATENATE(D319,".",F319),DB데이터!$M:$N,2,FALSE),"")</f>
        <v xml:space="preserve"> 반품상세^TB_ORD_RTN_DTL^ 입고단가^IN_UPRC^^NUMBER^22^Y^0
반품상세^TB_ORD_RTN_DTL^입고단가^IN_UPRC^^NUMBER^20,5^Y^0</v>
      </c>
    </row>
    <row r="320" spans="1:16" x14ac:dyDescent="0.25">
      <c r="A320" s="138">
        <v>313</v>
      </c>
      <c r="B320" s="87" t="s">
        <v>678</v>
      </c>
      <c r="C320" s="87" t="s">
        <v>4094</v>
      </c>
      <c r="D320" s="87" t="s">
        <v>287</v>
      </c>
      <c r="E320" s="87" t="s">
        <v>4088</v>
      </c>
      <c r="F320" s="87" t="s">
        <v>2420</v>
      </c>
      <c r="G320" s="87"/>
      <c r="H320" s="87"/>
      <c r="I320" s="87" t="s">
        <v>110</v>
      </c>
      <c r="J320" s="89">
        <v>22</v>
      </c>
      <c r="K320" s="87" t="s">
        <v>52</v>
      </c>
      <c r="L320" s="139">
        <v>0</v>
      </c>
      <c r="M320" s="30"/>
      <c r="N320" s="25" t="str">
        <f t="shared" si="4"/>
        <v xml:space="preserve"> 반품상세^TB_ORD_RTN_DTL^ 입고공급금액^IN_SUPP_AMT^^NUMBER^22^Y^0</v>
      </c>
      <c r="O320" s="21" t="str">
        <f>IF(ISNA(VLOOKUP(N320,DB데이터!$N:$N,1,FALSE)), "에러", "")</f>
        <v>에러</v>
      </c>
      <c r="P320" s="21" t="str">
        <f>IF(O320="에러",$N320&amp;CHAR(10)&amp;VLOOKUP(CONCATENATE(D320,".",F320),DB데이터!$M:$N,2,FALSE),"")</f>
        <v xml:space="preserve"> 반품상세^TB_ORD_RTN_DTL^ 입고공급금액^IN_SUPP_AMT^^NUMBER^22^Y^0
반품상세^TB_ORD_RTN_DTL^입고공급금액^IN_SUPP_AMT^^NUMBER^20,5^Y^0</v>
      </c>
    </row>
    <row r="321" spans="1:16" x14ac:dyDescent="0.25">
      <c r="A321" s="138">
        <v>314</v>
      </c>
      <c r="B321" s="87" t="s">
        <v>678</v>
      </c>
      <c r="C321" s="87" t="s">
        <v>4094</v>
      </c>
      <c r="D321" s="87" t="s">
        <v>287</v>
      </c>
      <c r="E321" s="87" t="s">
        <v>4090</v>
      </c>
      <c r="F321" s="87" t="s">
        <v>2422</v>
      </c>
      <c r="G321" s="87"/>
      <c r="H321" s="87"/>
      <c r="I321" s="87" t="s">
        <v>110</v>
      </c>
      <c r="J321" s="89">
        <v>22</v>
      </c>
      <c r="K321" s="87" t="s">
        <v>52</v>
      </c>
      <c r="L321" s="140">
        <v>0</v>
      </c>
      <c r="M321" s="30"/>
      <c r="N321" s="25" t="str">
        <f t="shared" si="4"/>
        <v xml:space="preserve"> 반품상세^TB_ORD_RTN_DTL^ 입고부가세액^IN_VAT^^NUMBER^22^Y^0</v>
      </c>
      <c r="O321" s="21" t="str">
        <f>IF(ISNA(VLOOKUP(N321,DB데이터!$N:$N,1,FALSE)), "에러", "")</f>
        <v>에러</v>
      </c>
      <c r="P321" s="21" t="str">
        <f>IF(O321="에러",$N321&amp;CHAR(10)&amp;VLOOKUP(CONCATENATE(D321,".",F321),DB데이터!$M:$N,2,FALSE),"")</f>
        <v xml:space="preserve"> 반품상세^TB_ORD_RTN_DTL^ 입고부가세액^IN_VAT^^NUMBER^22^Y^0
반품상세^TB_ORD_RTN_DTL^입고부가세액^IN_VAT^^NUMBER^20,5^Y^0</v>
      </c>
    </row>
    <row r="322" spans="1:16" x14ac:dyDescent="0.25">
      <c r="A322" s="138">
        <v>315</v>
      </c>
      <c r="B322" s="87" t="s">
        <v>678</v>
      </c>
      <c r="C322" s="87" t="s">
        <v>4094</v>
      </c>
      <c r="D322" s="87" t="s">
        <v>287</v>
      </c>
      <c r="E322" s="87" t="s">
        <v>4098</v>
      </c>
      <c r="F322" s="87" t="s">
        <v>2694</v>
      </c>
      <c r="G322" s="87"/>
      <c r="H322" s="87"/>
      <c r="I322" s="87" t="s">
        <v>110</v>
      </c>
      <c r="J322" s="89">
        <v>22</v>
      </c>
      <c r="K322" s="87" t="s">
        <v>52</v>
      </c>
      <c r="L322" s="139">
        <v>0</v>
      </c>
      <c r="M322" s="30"/>
      <c r="N322" s="25" t="str">
        <f t="shared" si="4"/>
        <v xml:space="preserve"> 반품상세^TB_ORD_RTN_DTL^ 입고총금액^IN_TOT_AMT^^NUMBER^22^Y^0</v>
      </c>
      <c r="O322" s="21" t="str">
        <f>IF(ISNA(VLOOKUP(N322,DB데이터!$N:$N,1,FALSE)), "에러", "")</f>
        <v>에러</v>
      </c>
      <c r="P322" s="21" t="str">
        <f>IF(O322="에러",$N322&amp;CHAR(10)&amp;VLOOKUP(CONCATENATE(D322,".",F322),DB데이터!$M:$N,2,FALSE),"")</f>
        <v xml:space="preserve"> 반품상세^TB_ORD_RTN_DTL^ 입고총금액^IN_TOT_AMT^^NUMBER^22^Y^0
반품상세^TB_ORD_RTN_DTL^입고총금액^IN_TOT_AMT^^NUMBER^20,5^Y^0</v>
      </c>
    </row>
    <row r="323" spans="1:16" x14ac:dyDescent="0.25">
      <c r="A323" s="138">
        <v>316</v>
      </c>
      <c r="B323" s="87" t="s">
        <v>678</v>
      </c>
      <c r="C323" s="87" t="s">
        <v>4094</v>
      </c>
      <c r="D323" s="87" t="s">
        <v>287</v>
      </c>
      <c r="E323" s="87" t="s">
        <v>4095</v>
      </c>
      <c r="F323" s="87" t="s">
        <v>2696</v>
      </c>
      <c r="G323" s="87"/>
      <c r="H323" s="87"/>
      <c r="I323" s="87" t="s">
        <v>37</v>
      </c>
      <c r="J323" s="89">
        <v>20</v>
      </c>
      <c r="K323" s="87" t="s">
        <v>5347</v>
      </c>
      <c r="L323" s="139"/>
      <c r="M323" s="30"/>
      <c r="N323" s="25" t="str">
        <f t="shared" si="4"/>
        <v xml:space="preserve"> 반품상세^TB_ORD_RTN_DTL^ 반품사유코드^RTN_REASON_CD^^VARCHAR2^20^N^</v>
      </c>
      <c r="O323" s="21" t="str">
        <f>IF(ISNA(VLOOKUP(N323,DB데이터!$N:$N,1,FALSE)), "에러", "")</f>
        <v>에러</v>
      </c>
      <c r="P323" s="21" t="str">
        <f>IF(O323="에러",$N323&amp;CHAR(10)&amp;VLOOKUP(CONCATENATE(D323,".",F323),DB데이터!$M:$N,2,FALSE),"")</f>
        <v xml:space="preserve"> 반품상세^TB_ORD_RTN_DTL^ 반품사유코드^RTN_REASON_CD^^VARCHAR2^20^N^
반품상세^TB_ORD_RTN_DTL^반품사유코드^RTN_REASON_CD^^VARCHAR2^20^^</v>
      </c>
    </row>
    <row r="324" spans="1:16" x14ac:dyDescent="0.25">
      <c r="A324" s="138">
        <v>317</v>
      </c>
      <c r="B324" s="87" t="s">
        <v>678</v>
      </c>
      <c r="C324" s="87" t="s">
        <v>4094</v>
      </c>
      <c r="D324" s="87" t="s">
        <v>287</v>
      </c>
      <c r="E324" s="87" t="s">
        <v>3516</v>
      </c>
      <c r="F324" s="87" t="s">
        <v>51</v>
      </c>
      <c r="G324" s="87"/>
      <c r="H324" s="87"/>
      <c r="I324" s="87" t="s">
        <v>37</v>
      </c>
      <c r="J324" s="89">
        <v>1</v>
      </c>
      <c r="K324" s="87" t="s">
        <v>52</v>
      </c>
      <c r="L324" s="139" t="s">
        <v>1276</v>
      </c>
      <c r="M324" s="30"/>
      <c r="N324" s="25" t="str">
        <f t="shared" si="4"/>
        <v xml:space="preserve"> 반품상세^TB_ORD_RTN_DTL^ 사용여부^USE_YN^^VARCHAR2^1^Y^'Y' </v>
      </c>
      <c r="O324" s="21" t="str">
        <f>IF(ISNA(VLOOKUP(N324,DB데이터!$N:$N,1,FALSE)), "에러", "")</f>
        <v>에러</v>
      </c>
      <c r="P324" s="21" t="str">
        <f>IF(O324="에러",$N324&amp;CHAR(10)&amp;VLOOKUP(CONCATENATE(D324,".",F324),DB데이터!$M:$N,2,FALSE),"")</f>
        <v xml:space="preserve"> 반품상세^TB_ORD_RTN_DTL^ 사용여부^USE_YN^^VARCHAR2^1^Y^'Y' 
반품상세^TB_ORD_RTN_DTL^사용여부^USE_YN^^VARCHAR2^1^Y^'Y'</v>
      </c>
    </row>
    <row r="325" spans="1:16" x14ac:dyDescent="0.25">
      <c r="A325" s="138">
        <v>318</v>
      </c>
      <c r="B325" s="87" t="s">
        <v>678</v>
      </c>
      <c r="C325" s="87" t="s">
        <v>4094</v>
      </c>
      <c r="D325" s="87" t="s">
        <v>287</v>
      </c>
      <c r="E325" s="87" t="s">
        <v>3517</v>
      </c>
      <c r="F325" s="87" t="s">
        <v>62</v>
      </c>
      <c r="G325" s="87"/>
      <c r="H325" s="87"/>
      <c r="I325" s="87" t="s">
        <v>37</v>
      </c>
      <c r="J325" s="89">
        <v>2000</v>
      </c>
      <c r="K325" s="87" t="s">
        <v>5347</v>
      </c>
      <c r="L325" s="139"/>
      <c r="M325" s="30"/>
      <c r="N325" s="25" t="str">
        <f t="shared" si="4"/>
        <v xml:space="preserve"> 반품상세^TB_ORD_RTN_DTL^ 비고^REMARK^^VARCHAR2^2000^N^</v>
      </c>
      <c r="O325" s="21" t="str">
        <f>IF(ISNA(VLOOKUP(N325,DB데이터!$N:$N,1,FALSE)), "에러", "")</f>
        <v>에러</v>
      </c>
      <c r="P325" s="21" t="str">
        <f>IF(O325="에러",$N325&amp;CHAR(10)&amp;VLOOKUP(CONCATENATE(D325,".",F325),DB데이터!$M:$N,2,FALSE),"")</f>
        <v xml:space="preserve"> 반품상세^TB_ORD_RTN_DTL^ 비고^REMARK^^VARCHAR2^2000^N^
반품상세^TB_ORD_RTN_DTL^비고^REMARK^^VARCHAR2^2000^^</v>
      </c>
    </row>
    <row r="326" spans="1:16" x14ac:dyDescent="0.25">
      <c r="A326" s="138">
        <v>319</v>
      </c>
      <c r="B326" s="87" t="s">
        <v>678</v>
      </c>
      <c r="C326" s="87" t="s">
        <v>4094</v>
      </c>
      <c r="D326" s="87" t="s">
        <v>287</v>
      </c>
      <c r="E326" s="87" t="s">
        <v>3518</v>
      </c>
      <c r="F326" s="87" t="s">
        <v>54</v>
      </c>
      <c r="G326" s="87"/>
      <c r="H326" s="87"/>
      <c r="I326" s="87" t="s">
        <v>37</v>
      </c>
      <c r="J326" s="89">
        <v>14</v>
      </c>
      <c r="K326" s="87" t="s">
        <v>52</v>
      </c>
      <c r="L326" s="139"/>
      <c r="M326" s="30"/>
      <c r="N326" s="25" t="str">
        <f t="shared" si="4"/>
        <v xml:space="preserve"> 반품상세^TB_ORD_RTN_DTL^ 등록일시^REG_DTM^^VARCHAR2^14^Y^</v>
      </c>
      <c r="O326" s="21" t="str">
        <f>IF(ISNA(VLOOKUP(N326,DB데이터!$N:$N,1,FALSE)), "에러", "")</f>
        <v>에러</v>
      </c>
      <c r="P326" s="21" t="str">
        <f>IF(O326="에러",$N326&amp;CHAR(10)&amp;VLOOKUP(CONCATENATE(D326,".",F326),DB데이터!$M:$N,2,FALSE),"")</f>
        <v xml:space="preserve"> 반품상세^TB_ORD_RTN_DTL^ 등록일시^REG_DTM^^VARCHAR2^14^Y^
반품상세^TB_ORD_RTN_DTL^등록일시^REG_DTM^^VARCHAR2^14^Y^</v>
      </c>
    </row>
    <row r="327" spans="1:16" x14ac:dyDescent="0.25">
      <c r="A327" s="138">
        <v>320</v>
      </c>
      <c r="B327" s="87" t="s">
        <v>678</v>
      </c>
      <c r="C327" s="87" t="s">
        <v>4094</v>
      </c>
      <c r="D327" s="87" t="s">
        <v>287</v>
      </c>
      <c r="E327" s="87" t="s">
        <v>3519</v>
      </c>
      <c r="F327" s="87" t="s">
        <v>56</v>
      </c>
      <c r="G327" s="87"/>
      <c r="H327" s="87"/>
      <c r="I327" s="87" t="s">
        <v>37</v>
      </c>
      <c r="J327" s="89">
        <v>32</v>
      </c>
      <c r="K327" s="87" t="s">
        <v>52</v>
      </c>
      <c r="L327" s="139"/>
      <c r="M327" s="30"/>
      <c r="N327" s="25" t="str">
        <f t="shared" si="4"/>
        <v xml:space="preserve"> 반품상세^TB_ORD_RTN_DTL^ 등록자ID^REGR_ID^^VARCHAR2^32^Y^</v>
      </c>
      <c r="O327" s="21" t="str">
        <f>IF(ISNA(VLOOKUP(N327,DB데이터!$N:$N,1,FALSE)), "에러", "")</f>
        <v>에러</v>
      </c>
      <c r="P327" s="21" t="str">
        <f>IF(O327="에러",$N327&amp;CHAR(10)&amp;VLOOKUP(CONCATENATE(D327,".",F327),DB데이터!$M:$N,2,FALSE),"")</f>
        <v xml:space="preserve"> 반품상세^TB_ORD_RTN_DTL^ 등록자ID^REGR_ID^^VARCHAR2^32^Y^
반품상세^TB_ORD_RTN_DTL^등록자ID^REGR_ID^^VARCHAR2^32^Y^</v>
      </c>
    </row>
    <row r="328" spans="1:16" x14ac:dyDescent="0.25">
      <c r="A328" s="138">
        <v>321</v>
      </c>
      <c r="B328" s="87" t="s">
        <v>678</v>
      </c>
      <c r="C328" s="87" t="s">
        <v>4094</v>
      </c>
      <c r="D328" s="87" t="s">
        <v>287</v>
      </c>
      <c r="E328" s="87" t="s">
        <v>3520</v>
      </c>
      <c r="F328" s="87" t="s">
        <v>58</v>
      </c>
      <c r="G328" s="87"/>
      <c r="H328" s="87"/>
      <c r="I328" s="87" t="s">
        <v>37</v>
      </c>
      <c r="J328" s="89">
        <v>14</v>
      </c>
      <c r="K328" s="87" t="s">
        <v>52</v>
      </c>
      <c r="L328" s="139"/>
      <c r="M328" s="30"/>
      <c r="N328" s="25" t="str">
        <f t="shared" si="4"/>
        <v xml:space="preserve"> 반품상세^TB_ORD_RTN_DTL^ 수정일시^MOD_DTM^^VARCHAR2^14^Y^</v>
      </c>
      <c r="O328" s="21" t="str">
        <f>IF(ISNA(VLOOKUP(N328,DB데이터!$N:$N,1,FALSE)), "에러", "")</f>
        <v>에러</v>
      </c>
      <c r="P328" s="21" t="str">
        <f>IF(O328="에러",$N328&amp;CHAR(10)&amp;VLOOKUP(CONCATENATE(D328,".",F328),DB데이터!$M:$N,2,FALSE),"")</f>
        <v xml:space="preserve"> 반품상세^TB_ORD_RTN_DTL^ 수정일시^MOD_DTM^^VARCHAR2^14^Y^
반품상세^TB_ORD_RTN_DTL^수정일시^MOD_DTM^^VARCHAR2^14^Y^</v>
      </c>
    </row>
    <row r="329" spans="1:16" x14ac:dyDescent="0.25">
      <c r="A329" s="138">
        <v>322</v>
      </c>
      <c r="B329" s="87" t="s">
        <v>678</v>
      </c>
      <c r="C329" s="87" t="s">
        <v>4094</v>
      </c>
      <c r="D329" s="87" t="s">
        <v>287</v>
      </c>
      <c r="E329" s="87" t="s">
        <v>3521</v>
      </c>
      <c r="F329" s="87" t="s">
        <v>60</v>
      </c>
      <c r="G329" s="87"/>
      <c r="H329" s="87"/>
      <c r="I329" s="87" t="s">
        <v>37</v>
      </c>
      <c r="J329" s="89">
        <v>32</v>
      </c>
      <c r="K329" s="87" t="s">
        <v>52</v>
      </c>
      <c r="L329" s="140"/>
      <c r="M329" s="30"/>
      <c r="N329" s="25" t="str">
        <f t="shared" ref="N329:N392" si="5">SUBSTITUTE(CONCATENATE(C329,"^",D329,"^",E329,"^",F329,"^",G329,"^",I329,"^",J329,"^",K329,"^",L329),"~","-")</f>
        <v xml:space="preserve"> 반품상세^TB_ORD_RTN_DTL^ 수정자ID^MODR_ID^^VARCHAR2^32^Y^</v>
      </c>
      <c r="O329" s="21" t="str">
        <f>IF(ISNA(VLOOKUP(N329,DB데이터!$N:$N,1,FALSE)), "에러", "")</f>
        <v>에러</v>
      </c>
      <c r="P329" s="21" t="str">
        <f>IF(O329="에러",$N329&amp;CHAR(10)&amp;VLOOKUP(CONCATENATE(D329,".",F329),DB데이터!$M:$N,2,FALSE),"")</f>
        <v xml:space="preserve"> 반품상세^TB_ORD_RTN_DTL^ 수정자ID^MODR_ID^^VARCHAR2^32^Y^
반품상세^TB_ORD_RTN_DTL^수정자ID^MODR_ID^^VARCHAR2^32^Y^</v>
      </c>
    </row>
    <row r="330" spans="1:16" x14ac:dyDescent="0.25">
      <c r="A330" s="138">
        <v>323</v>
      </c>
      <c r="B330" s="87" t="s">
        <v>678</v>
      </c>
      <c r="C330" s="87" t="s">
        <v>4099</v>
      </c>
      <c r="D330" s="87" t="s">
        <v>1191</v>
      </c>
      <c r="E330" s="87" t="s">
        <v>4080</v>
      </c>
      <c r="F330" s="87" t="s">
        <v>2632</v>
      </c>
      <c r="G330" s="87"/>
      <c r="H330" s="87"/>
      <c r="I330" s="87" t="s">
        <v>37</v>
      </c>
      <c r="J330" s="89">
        <v>20</v>
      </c>
      <c r="K330" s="87" t="s">
        <v>52</v>
      </c>
      <c r="L330" s="140"/>
      <c r="M330" s="30"/>
      <c r="N330" s="25" t="str">
        <f t="shared" si="5"/>
        <v xml:space="preserve"> 반품상태이력^TB_ORD_RTN_STAT_LOG^ 반품번호^RTN_NO^^VARCHAR2^20^Y^</v>
      </c>
      <c r="O330" s="21" t="str">
        <f>IF(ISNA(VLOOKUP(N330,DB데이터!$N:$N,1,FALSE)), "에러", "")</f>
        <v>에러</v>
      </c>
      <c r="P330" s="21" t="str">
        <f>IF(O330="에러",$N330&amp;CHAR(10)&amp;VLOOKUP(CONCATENATE(D330,".",F330),DB데이터!$M:$N,2,FALSE),"")</f>
        <v xml:space="preserve"> 반품상태이력^TB_ORD_RTN_STAT_LOG^ 반품번호^RTN_NO^^VARCHAR2^20^Y^
반품상태이력^TB_ORD_RTN_STAT_LOG^반품번호^RTN_NO^Y^VARCHAR2^20^Y^</v>
      </c>
    </row>
    <row r="331" spans="1:16" x14ac:dyDescent="0.25">
      <c r="A331" s="138">
        <v>324</v>
      </c>
      <c r="B331" s="87" t="s">
        <v>678</v>
      </c>
      <c r="C331" s="87" t="s">
        <v>4099</v>
      </c>
      <c r="D331" s="87" t="s">
        <v>1191</v>
      </c>
      <c r="E331" s="87" t="s">
        <v>4076</v>
      </c>
      <c r="F331" s="87" t="s">
        <v>2698</v>
      </c>
      <c r="G331" s="87"/>
      <c r="H331" s="87"/>
      <c r="I331" s="87" t="s">
        <v>110</v>
      </c>
      <c r="J331" s="89">
        <v>22</v>
      </c>
      <c r="K331" s="87" t="s">
        <v>52</v>
      </c>
      <c r="L331" s="139"/>
      <c r="M331" s="30"/>
      <c r="N331" s="25" t="str">
        <f t="shared" si="5"/>
        <v xml:space="preserve"> 반품상태이력^TB_ORD_RTN_STAT_LOG^ 상태이력번호^STAT_LOG_NO^^NUMBER^22^Y^</v>
      </c>
      <c r="O331" s="21" t="str">
        <f>IF(ISNA(VLOOKUP(N331,DB데이터!$N:$N,1,FALSE)), "에러", "")</f>
        <v>에러</v>
      </c>
      <c r="P331" s="21" t="str">
        <f>IF(O331="에러",$N331&amp;CHAR(10)&amp;VLOOKUP(CONCATENATE(D331,".",F331),DB데이터!$M:$N,2,FALSE),"")</f>
        <v xml:space="preserve"> 반품상태이력^TB_ORD_RTN_STAT_LOG^ 상태이력번호^STAT_LOG_NO^^NUMBER^22^Y^
반품상태이력^TB_ORD_RTN_STAT_LOG^상태이력번호^STAT_LOG_NO^Y^NUMBER^3^Y^</v>
      </c>
    </row>
    <row r="332" spans="1:16" x14ac:dyDescent="0.25">
      <c r="A332" s="138">
        <v>325</v>
      </c>
      <c r="B332" s="87" t="s">
        <v>678</v>
      </c>
      <c r="C332" s="87" t="s">
        <v>4099</v>
      </c>
      <c r="D332" s="87" t="s">
        <v>1191</v>
      </c>
      <c r="E332" s="87" t="s">
        <v>4081</v>
      </c>
      <c r="F332" s="87" t="s">
        <v>2638</v>
      </c>
      <c r="G332" s="87"/>
      <c r="H332" s="87"/>
      <c r="I332" s="87" t="s">
        <v>37</v>
      </c>
      <c r="J332" s="89">
        <v>20</v>
      </c>
      <c r="K332" s="87" t="s">
        <v>5347</v>
      </c>
      <c r="L332" s="140"/>
      <c r="M332" s="30"/>
      <c r="N332" s="25" t="str">
        <f t="shared" si="5"/>
        <v xml:space="preserve"> 반품상태이력^TB_ORD_RTN_STAT_LOG^ 반품상태코드^RTN_STAT_CD^^VARCHAR2^20^N^</v>
      </c>
      <c r="O332" s="21" t="str">
        <f>IF(ISNA(VLOOKUP(N332,DB데이터!$N:$N,1,FALSE)), "에러", "")</f>
        <v>에러</v>
      </c>
      <c r="P332" s="21" t="str">
        <f>IF(O332="에러",$N332&amp;CHAR(10)&amp;VLOOKUP(CONCATENATE(D332,".",F332),DB데이터!$M:$N,2,FALSE),"")</f>
        <v xml:space="preserve"> 반품상태이력^TB_ORD_RTN_STAT_LOG^ 반품상태코드^RTN_STAT_CD^^VARCHAR2^20^N^
반품상태이력^TB_ORD_RTN_STAT_LOG^반품상태코드^RTN_STAT_CD^^VARCHAR2^20^^</v>
      </c>
    </row>
    <row r="333" spans="1:16" x14ac:dyDescent="0.25">
      <c r="A333" s="138">
        <v>326</v>
      </c>
      <c r="B333" s="87" t="s">
        <v>678</v>
      </c>
      <c r="C333" s="87" t="s">
        <v>4099</v>
      </c>
      <c r="D333" s="87" t="s">
        <v>1191</v>
      </c>
      <c r="E333" s="87" t="s">
        <v>3517</v>
      </c>
      <c r="F333" s="87" t="s">
        <v>62</v>
      </c>
      <c r="G333" s="87"/>
      <c r="H333" s="87"/>
      <c r="I333" s="87" t="s">
        <v>37</v>
      </c>
      <c r="J333" s="89">
        <v>2000</v>
      </c>
      <c r="K333" s="87" t="s">
        <v>5347</v>
      </c>
      <c r="L333" s="140"/>
      <c r="M333" s="30"/>
      <c r="N333" s="25" t="str">
        <f t="shared" si="5"/>
        <v xml:space="preserve"> 반품상태이력^TB_ORD_RTN_STAT_LOG^ 비고^REMARK^^VARCHAR2^2000^N^</v>
      </c>
      <c r="O333" s="21" t="str">
        <f>IF(ISNA(VLOOKUP(N333,DB데이터!$N:$N,1,FALSE)), "에러", "")</f>
        <v>에러</v>
      </c>
      <c r="P333" s="21" t="str">
        <f>IF(O333="에러",$N333&amp;CHAR(10)&amp;VLOOKUP(CONCATENATE(D333,".",F333),DB데이터!$M:$N,2,FALSE),"")</f>
        <v xml:space="preserve"> 반품상태이력^TB_ORD_RTN_STAT_LOG^ 비고^REMARK^^VARCHAR2^2000^N^
반품상태이력^TB_ORD_RTN_STAT_LOG^비고^REMARK^^VARCHAR2^2000^^</v>
      </c>
    </row>
    <row r="334" spans="1:16" x14ac:dyDescent="0.25">
      <c r="A334" s="138">
        <v>327</v>
      </c>
      <c r="B334" s="87" t="s">
        <v>678</v>
      </c>
      <c r="C334" s="87" t="s">
        <v>4099</v>
      </c>
      <c r="D334" s="87" t="s">
        <v>1191</v>
      </c>
      <c r="E334" s="87" t="s">
        <v>3518</v>
      </c>
      <c r="F334" s="87" t="s">
        <v>54</v>
      </c>
      <c r="G334" s="87"/>
      <c r="H334" s="87"/>
      <c r="I334" s="87" t="s">
        <v>37</v>
      </c>
      <c r="J334" s="89">
        <v>14</v>
      </c>
      <c r="K334" s="87" t="s">
        <v>52</v>
      </c>
      <c r="L334" s="140"/>
      <c r="M334" s="30"/>
      <c r="N334" s="25" t="str">
        <f t="shared" si="5"/>
        <v xml:space="preserve"> 반품상태이력^TB_ORD_RTN_STAT_LOG^ 등록일시^REG_DTM^^VARCHAR2^14^Y^</v>
      </c>
      <c r="O334" s="21" t="str">
        <f>IF(ISNA(VLOOKUP(N334,DB데이터!$N:$N,1,FALSE)), "에러", "")</f>
        <v>에러</v>
      </c>
      <c r="P334" s="21" t="str">
        <f>IF(O334="에러",$N334&amp;CHAR(10)&amp;VLOOKUP(CONCATENATE(D334,".",F334),DB데이터!$M:$N,2,FALSE),"")</f>
        <v xml:space="preserve"> 반품상태이력^TB_ORD_RTN_STAT_LOG^ 등록일시^REG_DTM^^VARCHAR2^14^Y^
반품상태이력^TB_ORD_RTN_STAT_LOG^등록일시^REG_DTM^^VARCHAR2^14^Y^</v>
      </c>
    </row>
    <row r="335" spans="1:16" x14ac:dyDescent="0.25">
      <c r="A335" s="138">
        <v>328</v>
      </c>
      <c r="B335" s="87" t="s">
        <v>678</v>
      </c>
      <c r="C335" s="87" t="s">
        <v>4099</v>
      </c>
      <c r="D335" s="87" t="s">
        <v>1191</v>
      </c>
      <c r="E335" s="87" t="s">
        <v>3519</v>
      </c>
      <c r="F335" s="87" t="s">
        <v>56</v>
      </c>
      <c r="G335" s="87"/>
      <c r="H335" s="87"/>
      <c r="I335" s="87" t="s">
        <v>37</v>
      </c>
      <c r="J335" s="89">
        <v>32</v>
      </c>
      <c r="K335" s="87" t="s">
        <v>52</v>
      </c>
      <c r="L335" s="139"/>
      <c r="M335" s="30"/>
      <c r="N335" s="25" t="str">
        <f t="shared" si="5"/>
        <v xml:space="preserve"> 반품상태이력^TB_ORD_RTN_STAT_LOG^ 등록자ID^REGR_ID^^VARCHAR2^32^Y^</v>
      </c>
      <c r="O335" s="21" t="str">
        <f>IF(ISNA(VLOOKUP(N335,DB데이터!$N:$N,1,FALSE)), "에러", "")</f>
        <v>에러</v>
      </c>
      <c r="P335" s="21" t="str">
        <f>IF(O335="에러",$N335&amp;CHAR(10)&amp;VLOOKUP(CONCATENATE(D335,".",F335),DB데이터!$M:$N,2,FALSE),"")</f>
        <v xml:space="preserve"> 반품상태이력^TB_ORD_RTN_STAT_LOG^ 등록자ID^REGR_ID^^VARCHAR2^32^Y^
반품상태이력^TB_ORD_RTN_STAT_LOG^등록자ID^REGR_ID^^VARCHAR2^32^Y^</v>
      </c>
    </row>
    <row r="336" spans="1:16" x14ac:dyDescent="0.25">
      <c r="A336" s="138">
        <v>329</v>
      </c>
      <c r="B336" s="87" t="s">
        <v>678</v>
      </c>
      <c r="C336" s="87" t="s">
        <v>4100</v>
      </c>
      <c r="D336" s="87" t="s">
        <v>796</v>
      </c>
      <c r="E336" s="87" t="s">
        <v>4102</v>
      </c>
      <c r="F336" s="87" t="s">
        <v>479</v>
      </c>
      <c r="G336" s="87"/>
      <c r="H336" s="87"/>
      <c r="I336" s="87" t="s">
        <v>37</v>
      </c>
      <c r="J336" s="89">
        <v>8</v>
      </c>
      <c r="K336" s="87" t="s">
        <v>52</v>
      </c>
      <c r="L336" s="139"/>
      <c r="M336" s="30"/>
      <c r="N336" s="25" t="str">
        <f t="shared" si="5"/>
        <v xml:space="preserve"> 반품대상매출^TB_ORD_RTN_TRG_SALES^ 매출일자^SALES_DT^^VARCHAR2^8^Y^</v>
      </c>
      <c r="O336" s="21" t="str">
        <f>IF(ISNA(VLOOKUP(N336,DB데이터!$N:$N,1,FALSE)), "에러", "")</f>
        <v>에러</v>
      </c>
      <c r="P336" s="21" t="str">
        <f>IF(O336="에러",$N336&amp;CHAR(10)&amp;VLOOKUP(CONCATENATE(D336,".",F336),DB데이터!$M:$N,2,FALSE),"")</f>
        <v xml:space="preserve"> 반품대상매출^TB_ORD_RTN_TRG_SALES^ 매출일자^SALES_DT^^VARCHAR2^8^Y^
반품대상매출^TB_ORD_RTN_TRG_SALES^매출일자^SALES_DT^Y^VARCHAR2^8^Y^</v>
      </c>
    </row>
    <row r="337" spans="1:16" x14ac:dyDescent="0.25">
      <c r="A337" s="138">
        <v>330</v>
      </c>
      <c r="B337" s="87" t="s">
        <v>678</v>
      </c>
      <c r="C337" s="87" t="s">
        <v>4100</v>
      </c>
      <c r="D337" s="87" t="s">
        <v>796</v>
      </c>
      <c r="E337" s="87" t="s">
        <v>3709</v>
      </c>
      <c r="F337" s="87" t="s">
        <v>64</v>
      </c>
      <c r="G337" s="87"/>
      <c r="H337" s="87"/>
      <c r="I337" s="87" t="s">
        <v>37</v>
      </c>
      <c r="J337" s="89">
        <v>10</v>
      </c>
      <c r="K337" s="87" t="s">
        <v>52</v>
      </c>
      <c r="L337" s="140"/>
      <c r="M337" s="30"/>
      <c r="N337" s="25" t="str">
        <f t="shared" si="5"/>
        <v xml:space="preserve"> 반품대상매출^TB_ORD_RTN_TRG_SALES^ 매장코드^SHOP_CD^^VARCHAR2^10^Y^</v>
      </c>
      <c r="O337" s="21" t="str">
        <f>IF(ISNA(VLOOKUP(N337,DB데이터!$N:$N,1,FALSE)), "에러", "")</f>
        <v>에러</v>
      </c>
      <c r="P337" s="21" t="str">
        <f>IF(O337="에러",$N337&amp;CHAR(10)&amp;VLOOKUP(CONCATENATE(D337,".",F337),DB데이터!$M:$N,2,FALSE),"")</f>
        <v xml:space="preserve"> 반품대상매출^TB_ORD_RTN_TRG_SALES^ 매장코드^SHOP_CD^^VARCHAR2^10^Y^
반품대상매출^TB_ORD_RTN_TRG_SALES^매장코드^SHOP_CD^Y^VARCHAR2^10^Y^</v>
      </c>
    </row>
    <row r="338" spans="1:16" x14ac:dyDescent="0.25">
      <c r="A338" s="138">
        <v>331</v>
      </c>
      <c r="B338" s="87" t="s">
        <v>678</v>
      </c>
      <c r="C338" s="87" t="s">
        <v>4100</v>
      </c>
      <c r="D338" s="87" t="s">
        <v>796</v>
      </c>
      <c r="E338" s="87" t="s">
        <v>3806</v>
      </c>
      <c r="F338" s="87" t="s">
        <v>481</v>
      </c>
      <c r="G338" s="87"/>
      <c r="H338" s="87"/>
      <c r="I338" s="87" t="s">
        <v>37</v>
      </c>
      <c r="J338" s="89">
        <v>5</v>
      </c>
      <c r="K338" s="87" t="s">
        <v>52</v>
      </c>
      <c r="L338" s="140"/>
      <c r="M338" s="30"/>
      <c r="N338" s="25" t="str">
        <f t="shared" si="5"/>
        <v xml:space="preserve"> 반품대상매출^TB_ORD_RTN_TRG_SALES^ POS번호^POS_NO^^VARCHAR2^5^Y^</v>
      </c>
      <c r="O338" s="21" t="str">
        <f>IF(ISNA(VLOOKUP(N338,DB데이터!$N:$N,1,FALSE)), "에러", "")</f>
        <v>에러</v>
      </c>
      <c r="P338" s="21" t="str">
        <f>IF(O338="에러",$N338&amp;CHAR(10)&amp;VLOOKUP(CONCATENATE(D338,".",F338),DB데이터!$M:$N,2,FALSE),"")</f>
        <v xml:space="preserve"> 반품대상매출^TB_ORD_RTN_TRG_SALES^ POS번호^POS_NO^^VARCHAR2^5^Y^
반품대상매출^TB_ORD_RTN_TRG_SALES^POS번호^POS_NO^Y^VARCHAR2^2^Y^</v>
      </c>
    </row>
    <row r="339" spans="1:16" x14ac:dyDescent="0.25">
      <c r="A339" s="138">
        <v>332</v>
      </c>
      <c r="B339" s="87" t="s">
        <v>678</v>
      </c>
      <c r="C339" s="87" t="s">
        <v>4100</v>
      </c>
      <c r="D339" s="87" t="s">
        <v>796</v>
      </c>
      <c r="E339" s="87" t="s">
        <v>4105</v>
      </c>
      <c r="F339" s="87" t="s">
        <v>482</v>
      </c>
      <c r="G339" s="87"/>
      <c r="H339" s="87"/>
      <c r="I339" s="87" t="s">
        <v>37</v>
      </c>
      <c r="J339" s="89">
        <v>8</v>
      </c>
      <c r="K339" s="87" t="s">
        <v>52</v>
      </c>
      <c r="L339" s="140"/>
      <c r="M339" s="30"/>
      <c r="N339" s="25" t="str">
        <f t="shared" si="5"/>
        <v xml:space="preserve"> 반품대상매출^TB_ORD_RTN_TRG_SALES^ 영수증번호^BILL_NO^^VARCHAR2^8^Y^</v>
      </c>
      <c r="O339" s="21" t="str">
        <f>IF(ISNA(VLOOKUP(N339,DB데이터!$N:$N,1,FALSE)), "에러", "")</f>
        <v>에러</v>
      </c>
      <c r="P339" s="21" t="str">
        <f>IF(O339="에러",$N339&amp;CHAR(10)&amp;VLOOKUP(CONCATENATE(D339,".",F339),DB데이터!$M:$N,2,FALSE),"")</f>
        <v xml:space="preserve"> 반품대상매출^TB_ORD_RTN_TRG_SALES^ 영수증번호^BILL_NO^^VARCHAR2^8^Y^
반품대상매출^TB_ORD_RTN_TRG_SALES^영수증번호^BILL_NO^Y^VARCHAR2^4^Y^</v>
      </c>
    </row>
    <row r="340" spans="1:16" x14ac:dyDescent="0.25">
      <c r="A340" s="138">
        <v>333</v>
      </c>
      <c r="B340" s="87" t="s">
        <v>678</v>
      </c>
      <c r="C340" s="87" t="s">
        <v>4100</v>
      </c>
      <c r="D340" s="87" t="s">
        <v>796</v>
      </c>
      <c r="E340" s="87" t="s">
        <v>4101</v>
      </c>
      <c r="F340" s="87" t="s">
        <v>784</v>
      </c>
      <c r="G340" s="87"/>
      <c r="H340" s="87"/>
      <c r="I340" s="87" t="s">
        <v>37</v>
      </c>
      <c r="J340" s="89">
        <v>4</v>
      </c>
      <c r="K340" s="87" t="s">
        <v>52</v>
      </c>
      <c r="L340" s="140"/>
      <c r="M340" s="30"/>
      <c r="N340" s="25" t="str">
        <f t="shared" si="5"/>
        <v xml:space="preserve"> 반품대상매출^TB_ORD_RTN_TRG_SALES^ 라인번호^LINE_NO^^VARCHAR2^4^Y^</v>
      </c>
      <c r="O340" s="21" t="str">
        <f>IF(ISNA(VLOOKUP(N340,DB데이터!$N:$N,1,FALSE)), "에러", "")</f>
        <v>에러</v>
      </c>
      <c r="P340" s="21" t="str">
        <f>IF(O340="에러",$N340&amp;CHAR(10)&amp;VLOOKUP(CONCATENATE(D340,".",F340),DB데이터!$M:$N,2,FALSE),"")</f>
        <v xml:space="preserve"> 반품대상매출^TB_ORD_RTN_TRG_SALES^ 라인번호^LINE_NO^^VARCHAR2^4^Y^
반품대상매출^TB_ORD_RTN_TRG_SALES^라인번호^LINE_NO^Y^VARCHAR2^4^Y^</v>
      </c>
    </row>
    <row r="341" spans="1:16" x14ac:dyDescent="0.25">
      <c r="A341" s="138">
        <v>334</v>
      </c>
      <c r="B341" s="87" t="s">
        <v>678</v>
      </c>
      <c r="C341" s="87" t="s">
        <v>4100</v>
      </c>
      <c r="D341" s="87" t="s">
        <v>796</v>
      </c>
      <c r="E341" s="87" t="s">
        <v>4080</v>
      </c>
      <c r="F341" s="87" t="s">
        <v>2632</v>
      </c>
      <c r="G341" s="87"/>
      <c r="H341" s="87"/>
      <c r="I341" s="87" t="s">
        <v>37</v>
      </c>
      <c r="J341" s="89">
        <v>20</v>
      </c>
      <c r="K341" s="87" t="s">
        <v>5347</v>
      </c>
      <c r="L341" s="139"/>
      <c r="M341" s="30"/>
      <c r="N341" s="25" t="str">
        <f t="shared" si="5"/>
        <v xml:space="preserve"> 반품대상매출^TB_ORD_RTN_TRG_SALES^ 반품번호^RTN_NO^^VARCHAR2^20^N^</v>
      </c>
      <c r="O341" s="21" t="str">
        <f>IF(ISNA(VLOOKUP(N341,DB데이터!$N:$N,1,FALSE)), "에러", "")</f>
        <v>에러</v>
      </c>
      <c r="P341" s="21" t="str">
        <f>IF(O341="에러",$N341&amp;CHAR(10)&amp;VLOOKUP(CONCATENATE(D341,".",F341),DB데이터!$M:$N,2,FALSE),"")</f>
        <v xml:space="preserve"> 반품대상매출^TB_ORD_RTN_TRG_SALES^ 반품번호^RTN_NO^^VARCHAR2^20^N^
반품대상매출^TB_ORD_RTN_TRG_SALES^반품번호^RTN_NO^^VARCHAR2^20^^</v>
      </c>
    </row>
    <row r="342" spans="1:16" x14ac:dyDescent="0.25">
      <c r="A342" s="138">
        <v>335</v>
      </c>
      <c r="B342" s="87" t="s">
        <v>678</v>
      </c>
      <c r="C342" s="87" t="s">
        <v>4100</v>
      </c>
      <c r="D342" s="87" t="s">
        <v>796</v>
      </c>
      <c r="E342" s="87" t="s">
        <v>4096</v>
      </c>
      <c r="F342" s="87" t="s">
        <v>2658</v>
      </c>
      <c r="G342" s="87"/>
      <c r="H342" s="87"/>
      <c r="I342" s="87" t="s">
        <v>37</v>
      </c>
      <c r="J342" s="89">
        <v>5</v>
      </c>
      <c r="K342" s="87" t="s">
        <v>5347</v>
      </c>
      <c r="L342" s="139"/>
      <c r="M342" s="30"/>
      <c r="N342" s="25" t="str">
        <f t="shared" si="5"/>
        <v xml:space="preserve"> 반품대상매출^TB_ORD_RTN_TRG_SALES^ 반품상세번호^RTN_DTL_NO^^VARCHAR2^5^N^</v>
      </c>
      <c r="O342" s="21" t="str">
        <f>IF(ISNA(VLOOKUP(N342,DB데이터!$N:$N,1,FALSE)), "에러", "")</f>
        <v>에러</v>
      </c>
      <c r="P342" s="21" t="str">
        <f>IF(O342="에러",$N342&amp;CHAR(10)&amp;VLOOKUP(CONCATENATE(D342,".",F342),DB데이터!$M:$N,2,FALSE),"")</f>
        <v xml:space="preserve"> 반품대상매출^TB_ORD_RTN_TRG_SALES^ 반품상세번호^RTN_DTL_NO^^VARCHAR2^5^N^
반품대상매출^TB_ORD_RTN_TRG_SALES^반품상세번호^RTN_DTL_NO^^VARCHAR2^5^^</v>
      </c>
    </row>
    <row r="343" spans="1:16" x14ac:dyDescent="0.25">
      <c r="A343" s="138">
        <v>336</v>
      </c>
      <c r="B343" s="87" t="s">
        <v>678</v>
      </c>
      <c r="C343" s="87" t="s">
        <v>4100</v>
      </c>
      <c r="D343" s="87" t="s">
        <v>796</v>
      </c>
      <c r="E343" s="87" t="s">
        <v>4103</v>
      </c>
      <c r="F343" s="87" t="s">
        <v>2660</v>
      </c>
      <c r="G343" s="87"/>
      <c r="H343" s="87"/>
      <c r="I343" s="87" t="s">
        <v>37</v>
      </c>
      <c r="J343" s="89">
        <v>3</v>
      </c>
      <c r="K343" s="87" t="s">
        <v>52</v>
      </c>
      <c r="L343" s="139"/>
      <c r="M343" s="30"/>
      <c r="N343" s="25" t="str">
        <f t="shared" si="5"/>
        <v xml:space="preserve"> 반품대상매출^TB_ORD_RTN_TRG_SALES^ 사유구분코드^REASON_DIV_CD^^VARCHAR2^3^Y^</v>
      </c>
      <c r="O343" s="21" t="str">
        <f>IF(ISNA(VLOOKUP(N343,DB데이터!$N:$N,1,FALSE)), "에러", "")</f>
        <v>에러</v>
      </c>
      <c r="P343" s="21" t="str">
        <f>IF(O343="에러",$N343&amp;CHAR(10)&amp;VLOOKUP(CONCATENATE(D343,".",F343),DB데이터!$M:$N,2,FALSE),"")</f>
        <v xml:space="preserve"> 반품대상매출^TB_ORD_RTN_TRG_SALES^ 사유구분코드^REASON_DIV_CD^^VARCHAR2^3^Y^
반품대상매출^TB_ORD_RTN_TRG_SALES^사유구분코드^REASON_DIV_CD^^VARCHAR2^3^Y^</v>
      </c>
    </row>
    <row r="344" spans="1:16" x14ac:dyDescent="0.25">
      <c r="A344" s="138">
        <v>337</v>
      </c>
      <c r="B344" s="87" t="s">
        <v>678</v>
      </c>
      <c r="C344" s="87" t="s">
        <v>4100</v>
      </c>
      <c r="D344" s="87" t="s">
        <v>796</v>
      </c>
      <c r="E344" s="87" t="s">
        <v>4104</v>
      </c>
      <c r="F344" s="87" t="s">
        <v>2662</v>
      </c>
      <c r="G344" s="87"/>
      <c r="H344" s="87"/>
      <c r="I344" s="87" t="s">
        <v>37</v>
      </c>
      <c r="J344" s="89">
        <v>10</v>
      </c>
      <c r="K344" s="87" t="s">
        <v>5347</v>
      </c>
      <c r="L344" s="140"/>
      <c r="M344" s="30"/>
      <c r="N344" s="25" t="str">
        <f t="shared" si="5"/>
        <v xml:space="preserve"> 반품대상매출^TB_ORD_RTN_TRG_SALES^ 사유코드^REASON_CD^^VARCHAR2^10^N^</v>
      </c>
      <c r="O344" s="21" t="str">
        <f>IF(ISNA(VLOOKUP(N344,DB데이터!$N:$N,1,FALSE)), "에러", "")</f>
        <v>에러</v>
      </c>
      <c r="P344" s="21" t="str">
        <f>IF(O344="에러",$N344&amp;CHAR(10)&amp;VLOOKUP(CONCATENATE(D344,".",F344),DB데이터!$M:$N,2,FALSE),"")</f>
        <v xml:space="preserve"> 반품대상매출^TB_ORD_RTN_TRG_SALES^ 사유코드^REASON_CD^^VARCHAR2^10^N^
반품대상매출^TB_ORD_RTN_TRG_SALES^사유코드^REASON_CD^^VARCHAR2^10^^</v>
      </c>
    </row>
    <row r="345" spans="1:16" x14ac:dyDescent="0.25">
      <c r="A345" s="138">
        <v>338</v>
      </c>
      <c r="B345" s="87" t="s">
        <v>678</v>
      </c>
      <c r="C345" s="87" t="s">
        <v>4100</v>
      </c>
      <c r="D345" s="87" t="s">
        <v>796</v>
      </c>
      <c r="E345" s="87" t="s">
        <v>3518</v>
      </c>
      <c r="F345" s="87" t="s">
        <v>54</v>
      </c>
      <c r="G345" s="87"/>
      <c r="H345" s="87"/>
      <c r="I345" s="87" t="s">
        <v>37</v>
      </c>
      <c r="J345" s="89">
        <v>14</v>
      </c>
      <c r="K345" s="87" t="s">
        <v>52</v>
      </c>
      <c r="L345" s="139"/>
      <c r="M345" s="30"/>
      <c r="N345" s="25" t="str">
        <f t="shared" si="5"/>
        <v xml:space="preserve"> 반품대상매출^TB_ORD_RTN_TRG_SALES^ 등록일시^REG_DTM^^VARCHAR2^14^Y^</v>
      </c>
      <c r="O345" s="21" t="str">
        <f>IF(ISNA(VLOOKUP(N345,DB데이터!$N:$N,1,FALSE)), "에러", "")</f>
        <v>에러</v>
      </c>
      <c r="P345" s="21" t="str">
        <f>IF(O345="에러",$N345&amp;CHAR(10)&amp;VLOOKUP(CONCATENATE(D345,".",F345),DB데이터!$M:$N,2,FALSE),"")</f>
        <v xml:space="preserve"> 반품대상매출^TB_ORD_RTN_TRG_SALES^ 등록일시^REG_DTM^^VARCHAR2^14^Y^
반품대상매출^TB_ORD_RTN_TRG_SALES^등록일시^REG_DTM^^VARCHAR2^14^Y^</v>
      </c>
    </row>
    <row r="346" spans="1:16" x14ac:dyDescent="0.25">
      <c r="A346" s="138">
        <v>339</v>
      </c>
      <c r="B346" s="87" t="s">
        <v>678</v>
      </c>
      <c r="C346" s="87" t="s">
        <v>4100</v>
      </c>
      <c r="D346" s="87" t="s">
        <v>796</v>
      </c>
      <c r="E346" s="87" t="s">
        <v>3519</v>
      </c>
      <c r="F346" s="87" t="s">
        <v>56</v>
      </c>
      <c r="G346" s="87"/>
      <c r="H346" s="87"/>
      <c r="I346" s="87" t="s">
        <v>37</v>
      </c>
      <c r="J346" s="89">
        <v>32</v>
      </c>
      <c r="K346" s="87" t="s">
        <v>52</v>
      </c>
      <c r="L346" s="139"/>
      <c r="M346" s="30"/>
      <c r="N346" s="25" t="str">
        <f t="shared" si="5"/>
        <v xml:space="preserve"> 반품대상매출^TB_ORD_RTN_TRG_SALES^ 등록자ID^REGR_ID^^VARCHAR2^32^Y^</v>
      </c>
      <c r="O346" s="21" t="str">
        <f>IF(ISNA(VLOOKUP(N346,DB데이터!$N:$N,1,FALSE)), "에러", "")</f>
        <v>에러</v>
      </c>
      <c r="P346" s="21" t="str">
        <f>IF(O346="에러",$N346&amp;CHAR(10)&amp;VLOOKUP(CONCATENATE(D346,".",F346),DB데이터!$M:$N,2,FALSE),"")</f>
        <v xml:space="preserve"> 반품대상매출^TB_ORD_RTN_TRG_SALES^ 등록자ID^REGR_ID^^VARCHAR2^32^Y^
반품대상매출^TB_ORD_RTN_TRG_SALES^등록자ID^REGR_ID^^VARCHAR2^32^Y^</v>
      </c>
    </row>
    <row r="347" spans="1:16" x14ac:dyDescent="0.25">
      <c r="A347" s="138">
        <v>340</v>
      </c>
      <c r="B347" s="87" t="s">
        <v>678</v>
      </c>
      <c r="C347" s="87" t="s">
        <v>4100</v>
      </c>
      <c r="D347" s="87" t="s">
        <v>796</v>
      </c>
      <c r="E347" s="87" t="s">
        <v>3520</v>
      </c>
      <c r="F347" s="87" t="s">
        <v>58</v>
      </c>
      <c r="G347" s="87"/>
      <c r="H347" s="87"/>
      <c r="I347" s="87" t="s">
        <v>37</v>
      </c>
      <c r="J347" s="89">
        <v>14</v>
      </c>
      <c r="K347" s="87" t="s">
        <v>52</v>
      </c>
      <c r="L347" s="140"/>
      <c r="M347" s="30"/>
      <c r="N347" s="25" t="str">
        <f t="shared" si="5"/>
        <v xml:space="preserve"> 반품대상매출^TB_ORD_RTN_TRG_SALES^ 수정일시^MOD_DTM^^VARCHAR2^14^Y^</v>
      </c>
      <c r="O347" s="21" t="str">
        <f>IF(ISNA(VLOOKUP(N347,DB데이터!$N:$N,1,FALSE)), "에러", "")</f>
        <v>에러</v>
      </c>
      <c r="P347" s="21" t="str">
        <f>IF(O347="에러",$N347&amp;CHAR(10)&amp;VLOOKUP(CONCATENATE(D347,".",F347),DB데이터!$M:$N,2,FALSE),"")</f>
        <v xml:space="preserve"> 반품대상매출^TB_ORD_RTN_TRG_SALES^ 수정일시^MOD_DTM^^VARCHAR2^14^Y^
반품대상매출^TB_ORD_RTN_TRG_SALES^수정일시^MOD_DTM^^VARCHAR2^14^Y^</v>
      </c>
    </row>
    <row r="348" spans="1:16" x14ac:dyDescent="0.25">
      <c r="A348" s="138">
        <v>341</v>
      </c>
      <c r="B348" s="87" t="s">
        <v>678</v>
      </c>
      <c r="C348" s="87" t="s">
        <v>4100</v>
      </c>
      <c r="D348" s="87" t="s">
        <v>796</v>
      </c>
      <c r="E348" s="87" t="s">
        <v>3521</v>
      </c>
      <c r="F348" s="87" t="s">
        <v>60</v>
      </c>
      <c r="G348" s="87"/>
      <c r="H348" s="87"/>
      <c r="I348" s="87" t="s">
        <v>37</v>
      </c>
      <c r="J348" s="89">
        <v>32</v>
      </c>
      <c r="K348" s="87" t="s">
        <v>52</v>
      </c>
      <c r="L348" s="140"/>
      <c r="M348" s="30"/>
      <c r="N348" s="25" t="str">
        <f t="shared" si="5"/>
        <v xml:space="preserve"> 반품대상매출^TB_ORD_RTN_TRG_SALES^ 수정자ID^MODR_ID^^VARCHAR2^32^Y^</v>
      </c>
      <c r="O348" s="21" t="str">
        <f>IF(ISNA(VLOOKUP(N348,DB데이터!$N:$N,1,FALSE)), "에러", "")</f>
        <v>에러</v>
      </c>
      <c r="P348" s="21" t="str">
        <f>IF(O348="에러",$N348&amp;CHAR(10)&amp;VLOOKUP(CONCATENATE(D348,".",F348),DB데이터!$M:$N,2,FALSE),"")</f>
        <v xml:space="preserve"> 반품대상매출^TB_ORD_RTN_TRG_SALES^ 수정자ID^MODR_ID^^VARCHAR2^32^Y^
반품대상매출^TB_ORD_RTN_TRG_SALES^수정자ID^MODR_ID^^VARCHAR2^32^Y^</v>
      </c>
    </row>
    <row r="349" spans="1:16" x14ac:dyDescent="0.25">
      <c r="A349" s="138">
        <v>342</v>
      </c>
      <c r="B349" s="87" t="s">
        <v>678</v>
      </c>
      <c r="C349" s="87" t="s">
        <v>4106</v>
      </c>
      <c r="D349" s="87" t="s">
        <v>817</v>
      </c>
      <c r="E349" s="87" t="s">
        <v>3996</v>
      </c>
      <c r="F349" s="87" t="s">
        <v>2605</v>
      </c>
      <c r="G349" s="87"/>
      <c r="H349" s="87"/>
      <c r="I349" s="87" t="s">
        <v>37</v>
      </c>
      <c r="J349" s="89">
        <v>20</v>
      </c>
      <c r="K349" s="87" t="s">
        <v>52</v>
      </c>
      <c r="L349" s="140"/>
      <c r="M349" s="30"/>
      <c r="N349" s="25" t="str">
        <f t="shared" si="5"/>
        <v xml:space="preserve"> 매장배분^TB_ORD_SHOP_DIST^ 배분번호^DIST_NO^^VARCHAR2^20^Y^</v>
      </c>
      <c r="O349" s="21" t="str">
        <f>IF(ISNA(VLOOKUP(N349,DB데이터!$N:$N,1,FALSE)), "에러", "")</f>
        <v>에러</v>
      </c>
      <c r="P349" s="21" t="str">
        <f>IF(O349="에러",$N349&amp;CHAR(10)&amp;VLOOKUP(CONCATENATE(D349,".",F349),DB데이터!$M:$N,2,FALSE),"")</f>
        <v xml:space="preserve"> 매장배분^TB_ORD_SHOP_DIST^ 배분번호^DIST_NO^^VARCHAR2^20^Y^
매장배분^TB_ORD_SHOP_DIST^배분번호^DIST_NO^Y^VARCHAR2^20^Y^</v>
      </c>
    </row>
    <row r="350" spans="1:16" x14ac:dyDescent="0.25">
      <c r="A350" s="138">
        <v>343</v>
      </c>
      <c r="B350" s="87" t="s">
        <v>678</v>
      </c>
      <c r="C350" s="87" t="s">
        <v>4106</v>
      </c>
      <c r="D350" s="87" t="s">
        <v>817</v>
      </c>
      <c r="E350" s="87" t="s">
        <v>4108</v>
      </c>
      <c r="F350" s="87" t="s">
        <v>2607</v>
      </c>
      <c r="G350" s="87"/>
      <c r="H350" s="87"/>
      <c r="I350" s="87" t="s">
        <v>37</v>
      </c>
      <c r="J350" s="89">
        <v>300</v>
      </c>
      <c r="K350" s="87" t="s">
        <v>52</v>
      </c>
      <c r="L350" s="140"/>
      <c r="M350" s="30"/>
      <c r="N350" s="25" t="str">
        <f t="shared" si="5"/>
        <v xml:space="preserve"> 매장배분^TB_ORD_SHOP_DIST^ 배분명^DIST_NM^^VARCHAR2^300^Y^</v>
      </c>
      <c r="O350" s="21" t="str">
        <f>IF(ISNA(VLOOKUP(N350,DB데이터!$N:$N,1,FALSE)), "에러", "")</f>
        <v>에러</v>
      </c>
      <c r="P350" s="21" t="str">
        <f>IF(O350="에러",$N350&amp;CHAR(10)&amp;VLOOKUP(CONCATENATE(D350,".",F350),DB데이터!$M:$N,2,FALSE),"")</f>
        <v xml:space="preserve"> 매장배분^TB_ORD_SHOP_DIST^ 배분명^DIST_NM^^VARCHAR2^300^Y^
매장배분^TB_ORD_SHOP_DIST^배분명^DIST_NM^^VARCHAR2^300^Y^</v>
      </c>
    </row>
    <row r="351" spans="1:16" x14ac:dyDescent="0.25">
      <c r="A351" s="138">
        <v>344</v>
      </c>
      <c r="B351" s="87" t="s">
        <v>678</v>
      </c>
      <c r="C351" s="87" t="s">
        <v>4106</v>
      </c>
      <c r="D351" s="87" t="s">
        <v>817</v>
      </c>
      <c r="E351" s="87" t="s">
        <v>4110</v>
      </c>
      <c r="F351" s="87" t="s">
        <v>2609</v>
      </c>
      <c r="G351" s="87"/>
      <c r="H351" s="87"/>
      <c r="I351" s="87" t="s">
        <v>37</v>
      </c>
      <c r="J351" s="89">
        <v>3</v>
      </c>
      <c r="K351" s="87" t="s">
        <v>52</v>
      </c>
      <c r="L351" s="140"/>
      <c r="M351" s="30"/>
      <c r="N351" s="25" t="str">
        <f t="shared" si="5"/>
        <v xml:space="preserve"> 매장배분^TB_ORD_SHOP_DIST^ 배분유형코드^DIST_TP_CD^^VARCHAR2^3^Y^</v>
      </c>
      <c r="O351" s="21" t="str">
        <f>IF(ISNA(VLOOKUP(N351,DB데이터!$N:$N,1,FALSE)), "에러", "")</f>
        <v>에러</v>
      </c>
      <c r="P351" s="21" t="str">
        <f>IF(O351="에러",$N351&amp;CHAR(10)&amp;VLOOKUP(CONCATENATE(D351,".",F351),DB데이터!$M:$N,2,FALSE),"")</f>
        <v xml:space="preserve"> 매장배분^TB_ORD_SHOP_DIST^ 배분유형코드^DIST_TP_CD^^VARCHAR2^3^Y^
매장배분^TB_ORD_SHOP_DIST^배분유형코드^DIST_TP_CD^^VARCHAR2^3^Y^</v>
      </c>
    </row>
    <row r="352" spans="1:16" x14ac:dyDescent="0.25">
      <c r="A352" s="138">
        <v>345</v>
      </c>
      <c r="B352" s="87" t="s">
        <v>678</v>
      </c>
      <c r="C352" s="87" t="s">
        <v>4106</v>
      </c>
      <c r="D352" s="87" t="s">
        <v>817</v>
      </c>
      <c r="E352" s="87" t="s">
        <v>4109</v>
      </c>
      <c r="F352" s="87" t="s">
        <v>2611</v>
      </c>
      <c r="G352" s="87"/>
      <c r="H352" s="87"/>
      <c r="I352" s="87" t="s">
        <v>37</v>
      </c>
      <c r="J352" s="89">
        <v>8</v>
      </c>
      <c r="K352" s="87" t="s">
        <v>52</v>
      </c>
      <c r="L352" s="139"/>
      <c r="M352" s="30"/>
      <c r="N352" s="25" t="str">
        <f t="shared" si="5"/>
        <v xml:space="preserve"> 매장배분^TB_ORD_SHOP_DIST^ 배분시작일자^DIST_STT_DT^^VARCHAR2^8^Y^</v>
      </c>
      <c r="O352" s="21" t="str">
        <f>IF(ISNA(VLOOKUP(N352,DB데이터!$N:$N,1,FALSE)), "에러", "")</f>
        <v>에러</v>
      </c>
      <c r="P352" s="21" t="str">
        <f>IF(O352="에러",$N352&amp;CHAR(10)&amp;VLOOKUP(CONCATENATE(D352,".",F352),DB데이터!$M:$N,2,FALSE),"")</f>
        <v xml:space="preserve"> 매장배분^TB_ORD_SHOP_DIST^ 배분시작일자^DIST_STT_DT^^VARCHAR2^8^Y^
매장배분^TB_ORD_SHOP_DIST^배분시작일자^DIST_STT_DT^^VARCHAR2^8^Y^</v>
      </c>
    </row>
    <row r="353" spans="1:16" x14ac:dyDescent="0.25">
      <c r="A353" s="138">
        <v>346</v>
      </c>
      <c r="B353" s="87" t="s">
        <v>678</v>
      </c>
      <c r="C353" s="87" t="s">
        <v>4106</v>
      </c>
      <c r="D353" s="87" t="s">
        <v>817</v>
      </c>
      <c r="E353" s="87" t="s">
        <v>4112</v>
      </c>
      <c r="F353" s="87" t="s">
        <v>2613</v>
      </c>
      <c r="G353" s="87"/>
      <c r="H353" s="87"/>
      <c r="I353" s="87" t="s">
        <v>37</v>
      </c>
      <c r="J353" s="89">
        <v>8</v>
      </c>
      <c r="K353" s="87" t="s">
        <v>52</v>
      </c>
      <c r="L353" s="139"/>
      <c r="M353" s="30"/>
      <c r="N353" s="25" t="str">
        <f t="shared" si="5"/>
        <v xml:space="preserve"> 매장배분^TB_ORD_SHOP_DIST^ 배분종료일자^DIST_END_DT^^VARCHAR2^8^Y^</v>
      </c>
      <c r="O353" s="21" t="str">
        <f>IF(ISNA(VLOOKUP(N353,DB데이터!$N:$N,1,FALSE)), "에러", "")</f>
        <v>에러</v>
      </c>
      <c r="P353" s="21" t="str">
        <f>IF(O353="에러",$N353&amp;CHAR(10)&amp;VLOOKUP(CONCATENATE(D353,".",F353),DB데이터!$M:$N,2,FALSE),"")</f>
        <v xml:space="preserve"> 매장배분^TB_ORD_SHOP_DIST^ 배분종료일자^DIST_END_DT^^VARCHAR2^8^Y^
매장배분^TB_ORD_SHOP_DIST^배분종료일자^DIST_END_DT^^VARCHAR2^8^Y^</v>
      </c>
    </row>
    <row r="354" spans="1:16" x14ac:dyDescent="0.25">
      <c r="A354" s="138">
        <v>347</v>
      </c>
      <c r="B354" s="87" t="s">
        <v>678</v>
      </c>
      <c r="C354" s="87" t="s">
        <v>4106</v>
      </c>
      <c r="D354" s="87" t="s">
        <v>817</v>
      </c>
      <c r="E354" s="87" t="s">
        <v>3483</v>
      </c>
      <c r="F354" s="87" t="s">
        <v>1169</v>
      </c>
      <c r="G354" s="87"/>
      <c r="H354" s="87"/>
      <c r="I354" s="87" t="s">
        <v>37</v>
      </c>
      <c r="J354" s="89">
        <v>10</v>
      </c>
      <c r="K354" s="87" t="s">
        <v>52</v>
      </c>
      <c r="L354" s="139"/>
      <c r="M354" s="30"/>
      <c r="N354" s="25" t="str">
        <f t="shared" si="5"/>
        <v xml:space="preserve"> 매장배분^TB_ORD_SHOP_DIST^ 브랜드코드^BRAND_CD^^VARCHAR2^10^Y^</v>
      </c>
      <c r="O354" s="21" t="str">
        <f>IF(ISNA(VLOOKUP(N354,DB데이터!$N:$N,1,FALSE)), "에러", "")</f>
        <v>에러</v>
      </c>
      <c r="P354" s="21" t="str">
        <f>IF(O354="에러",$N354&amp;CHAR(10)&amp;VLOOKUP(CONCATENATE(D354,".",F354),DB데이터!$M:$N,2,FALSE),"")</f>
        <v xml:space="preserve"> 매장배분^TB_ORD_SHOP_DIST^ 브랜드코드^BRAND_CD^^VARCHAR2^10^Y^
매장배분^TB_ORD_SHOP_DIST^브랜드코드^BRAND_CD^^VARCHAR2^10^Y^</v>
      </c>
    </row>
    <row r="355" spans="1:16" x14ac:dyDescent="0.25">
      <c r="A355" s="138">
        <v>348</v>
      </c>
      <c r="B355" s="87" t="s">
        <v>678</v>
      </c>
      <c r="C355" s="87" t="s">
        <v>4106</v>
      </c>
      <c r="D355" s="87" t="s">
        <v>817</v>
      </c>
      <c r="E355" s="87" t="s">
        <v>4114</v>
      </c>
      <c r="F355" s="87" t="s">
        <v>2615</v>
      </c>
      <c r="G355" s="87"/>
      <c r="H355" s="87"/>
      <c r="I355" s="87" t="s">
        <v>37</v>
      </c>
      <c r="J355" s="89">
        <v>20</v>
      </c>
      <c r="K355" s="87" t="s">
        <v>52</v>
      </c>
      <c r="L355" s="139"/>
      <c r="M355" s="30"/>
      <c r="N355" s="25" t="str">
        <f t="shared" si="5"/>
        <v xml:space="preserve"> 매장배분^TB_ORD_SHOP_DIST^ 판촉품목코드^SPRM_ITEM_CD^^VARCHAR2^20^Y^</v>
      </c>
      <c r="O355" s="21" t="str">
        <f>IF(ISNA(VLOOKUP(N355,DB데이터!$N:$N,1,FALSE)), "에러", "")</f>
        <v>에러</v>
      </c>
      <c r="P355" s="21" t="str">
        <f>IF(O355="에러",$N355&amp;CHAR(10)&amp;VLOOKUP(CONCATENATE(D355,".",F355),DB데이터!$M:$N,2,FALSE),"")</f>
        <v xml:space="preserve"> 매장배분^TB_ORD_SHOP_DIST^ 판촉품목코드^SPRM_ITEM_CD^^VARCHAR2^20^Y^
매장배분^TB_ORD_SHOP_DIST^판촉품목코드^SPRM_ITEM_CD^^VARCHAR2^20^Y^</v>
      </c>
    </row>
    <row r="356" spans="1:16" x14ac:dyDescent="0.25">
      <c r="A356" s="138">
        <v>349</v>
      </c>
      <c r="B356" s="87" t="s">
        <v>678</v>
      </c>
      <c r="C356" s="87" t="s">
        <v>4106</v>
      </c>
      <c r="D356" s="87" t="s">
        <v>817</v>
      </c>
      <c r="E356" s="87" t="s">
        <v>4107</v>
      </c>
      <c r="F356" s="87" t="s">
        <v>2617</v>
      </c>
      <c r="G356" s="87"/>
      <c r="H356" s="87"/>
      <c r="I356" s="87" t="s">
        <v>110</v>
      </c>
      <c r="J356" s="89">
        <v>22</v>
      </c>
      <c r="K356" s="87" t="s">
        <v>52</v>
      </c>
      <c r="L356" s="139">
        <v>0</v>
      </c>
      <c r="M356" s="30"/>
      <c r="N356" s="25" t="str">
        <f t="shared" si="5"/>
        <v xml:space="preserve"> 매장배분^TB_ORD_SHOP_DIST^ 대상총수량^TRG_TOT_QTY^^NUMBER^22^Y^0</v>
      </c>
      <c r="O356" s="21" t="str">
        <f>IF(ISNA(VLOOKUP(N356,DB데이터!$N:$N,1,FALSE)), "에러", "")</f>
        <v>에러</v>
      </c>
      <c r="P356" s="21" t="str">
        <f>IF(O356="에러",$N356&amp;CHAR(10)&amp;VLOOKUP(CONCATENATE(D356,".",F356),DB데이터!$M:$N,2,FALSE),"")</f>
        <v xml:space="preserve"> 매장배분^TB_ORD_SHOP_DIST^ 대상총수량^TRG_TOT_QTY^^NUMBER^22^Y^0
매장배분^TB_ORD_SHOP_DIST^대상총수량^TRG_TOT_QTY^^NUMBER^20,5^Y^0</v>
      </c>
    </row>
    <row r="357" spans="1:16" x14ac:dyDescent="0.25">
      <c r="A357" s="138">
        <v>350</v>
      </c>
      <c r="B357" s="87" t="s">
        <v>678</v>
      </c>
      <c r="C357" s="87" t="s">
        <v>4106</v>
      </c>
      <c r="D357" s="87" t="s">
        <v>817</v>
      </c>
      <c r="E357" s="87" t="s">
        <v>4111</v>
      </c>
      <c r="F357" s="87" t="s">
        <v>2619</v>
      </c>
      <c r="G357" s="87"/>
      <c r="H357" s="87"/>
      <c r="I357" s="87" t="s">
        <v>110</v>
      </c>
      <c r="J357" s="89">
        <v>22</v>
      </c>
      <c r="K357" s="87" t="s">
        <v>52</v>
      </c>
      <c r="L357" s="139">
        <v>0</v>
      </c>
      <c r="M357" s="30"/>
      <c r="N357" s="25" t="str">
        <f t="shared" si="5"/>
        <v xml:space="preserve"> 매장배분^TB_ORD_SHOP_DIST^ 배분잔여수량^DIST_REMAIN_QTY^^NUMBER^22^Y^0</v>
      </c>
      <c r="O357" s="21" t="str">
        <f>IF(ISNA(VLOOKUP(N357,DB데이터!$N:$N,1,FALSE)), "에러", "")</f>
        <v>에러</v>
      </c>
      <c r="P357" s="21" t="str">
        <f>IF(O357="에러",$N357&amp;CHAR(10)&amp;VLOOKUP(CONCATENATE(D357,".",F357),DB데이터!$M:$N,2,FALSE),"")</f>
        <v xml:space="preserve"> 매장배분^TB_ORD_SHOP_DIST^ 배분잔여수량^DIST_REMAIN_QTY^^NUMBER^22^Y^0
매장배분^TB_ORD_SHOP_DIST^배분잔여수량^DIST_REMAIN_QTY^^NUMBER^20,5^Y^0</v>
      </c>
    </row>
    <row r="358" spans="1:16" x14ac:dyDescent="0.25">
      <c r="A358" s="138">
        <v>351</v>
      </c>
      <c r="B358" s="87" t="s">
        <v>678</v>
      </c>
      <c r="C358" s="87" t="s">
        <v>4106</v>
      </c>
      <c r="D358" s="87" t="s">
        <v>817</v>
      </c>
      <c r="E358" s="87" t="s">
        <v>4113</v>
      </c>
      <c r="F358" s="87" t="s">
        <v>2621</v>
      </c>
      <c r="G358" s="87"/>
      <c r="H358" s="87"/>
      <c r="I358" s="87" t="s">
        <v>37</v>
      </c>
      <c r="J358" s="89">
        <v>20</v>
      </c>
      <c r="K358" s="87" t="s">
        <v>52</v>
      </c>
      <c r="L358" s="139"/>
      <c r="M358" s="30"/>
      <c r="N358" s="25" t="str">
        <f t="shared" si="5"/>
        <v xml:space="preserve"> 매장배분^TB_ORD_SHOP_DIST^ 팀배분번호^TEAM_DIST_NO^^VARCHAR2^20^Y^</v>
      </c>
      <c r="O358" s="21" t="str">
        <f>IF(ISNA(VLOOKUP(N358,DB데이터!$N:$N,1,FALSE)), "에러", "")</f>
        <v>에러</v>
      </c>
      <c r="P358" s="21" t="str">
        <f>IF(O358="에러",$N358&amp;CHAR(10)&amp;VLOOKUP(CONCATENATE(D358,".",F358),DB데이터!$M:$N,2,FALSE),"")</f>
        <v xml:space="preserve"> 매장배분^TB_ORD_SHOP_DIST^ 팀배분번호^TEAM_DIST_NO^^VARCHAR2^20^Y^
매장배분^TB_ORD_SHOP_DIST^팀배분번호^TEAM_DIST_NO^^VARCHAR2^20^Y^</v>
      </c>
    </row>
    <row r="359" spans="1:16" x14ac:dyDescent="0.25">
      <c r="A359" s="138">
        <v>352</v>
      </c>
      <c r="B359" s="87" t="s">
        <v>678</v>
      </c>
      <c r="C359" s="87" t="s">
        <v>4106</v>
      </c>
      <c r="D359" s="87" t="s">
        <v>817</v>
      </c>
      <c r="E359" s="87" t="s">
        <v>3981</v>
      </c>
      <c r="F359" s="87" t="s">
        <v>1590</v>
      </c>
      <c r="G359" s="87"/>
      <c r="H359" s="87"/>
      <c r="I359" s="87" t="s">
        <v>37</v>
      </c>
      <c r="J359" s="89">
        <v>10</v>
      </c>
      <c r="K359" s="87" t="s">
        <v>52</v>
      </c>
      <c r="L359" s="139"/>
      <c r="M359" s="30"/>
      <c r="N359" s="25" t="str">
        <f t="shared" si="5"/>
        <v xml:space="preserve"> 매장배분^TB_ORD_SHOP_DIST^ 팀코드^TEAM_CD^^VARCHAR2^10^Y^</v>
      </c>
      <c r="O359" s="21" t="str">
        <f>IF(ISNA(VLOOKUP(N359,DB데이터!$N:$N,1,FALSE)), "에러", "")</f>
        <v>에러</v>
      </c>
      <c r="P359" s="21" t="str">
        <f>IF(O359="에러",$N359&amp;CHAR(10)&amp;VLOOKUP(CONCATENATE(D359,".",F359),DB데이터!$M:$N,2,FALSE),"")</f>
        <v xml:space="preserve"> 매장배분^TB_ORD_SHOP_DIST^ 팀코드^TEAM_CD^^VARCHAR2^10^Y^
매장배분^TB_ORD_SHOP_DIST^팀코드^TEAM_CD^^VARCHAR2^10^Y^</v>
      </c>
    </row>
    <row r="360" spans="1:16" x14ac:dyDescent="0.25">
      <c r="A360" s="138">
        <v>353</v>
      </c>
      <c r="B360" s="87" t="s">
        <v>678</v>
      </c>
      <c r="C360" s="87" t="s">
        <v>4106</v>
      </c>
      <c r="D360" s="87" t="s">
        <v>817</v>
      </c>
      <c r="E360" s="87" t="s">
        <v>3516</v>
      </c>
      <c r="F360" s="87" t="s">
        <v>51</v>
      </c>
      <c r="G360" s="87"/>
      <c r="H360" s="87"/>
      <c r="I360" s="87" t="s">
        <v>37</v>
      </c>
      <c r="J360" s="89">
        <v>1</v>
      </c>
      <c r="K360" s="87" t="s">
        <v>52</v>
      </c>
      <c r="L360" s="140" t="s">
        <v>1276</v>
      </c>
      <c r="M360" s="30"/>
      <c r="N360" s="25" t="str">
        <f t="shared" si="5"/>
        <v xml:space="preserve"> 매장배분^TB_ORD_SHOP_DIST^ 사용여부^USE_YN^^VARCHAR2^1^Y^'Y' </v>
      </c>
      <c r="O360" s="21" t="str">
        <f>IF(ISNA(VLOOKUP(N360,DB데이터!$N:$N,1,FALSE)), "에러", "")</f>
        <v>에러</v>
      </c>
      <c r="P360" s="21" t="str">
        <f>IF(O360="에러",$N360&amp;CHAR(10)&amp;VLOOKUP(CONCATENATE(D360,".",F360),DB데이터!$M:$N,2,FALSE),"")</f>
        <v xml:space="preserve"> 매장배분^TB_ORD_SHOP_DIST^ 사용여부^USE_YN^^VARCHAR2^1^Y^'Y' 
매장배분^TB_ORD_SHOP_DIST^사용여부^USE_YN^^VARCHAR2^1^Y^'Y'</v>
      </c>
    </row>
    <row r="361" spans="1:16" x14ac:dyDescent="0.25">
      <c r="A361" s="138">
        <v>354</v>
      </c>
      <c r="B361" s="87" t="s">
        <v>678</v>
      </c>
      <c r="C361" s="87" t="s">
        <v>4106</v>
      </c>
      <c r="D361" s="87" t="s">
        <v>817</v>
      </c>
      <c r="E361" s="87" t="s">
        <v>3517</v>
      </c>
      <c r="F361" s="87" t="s">
        <v>62</v>
      </c>
      <c r="G361" s="87"/>
      <c r="H361" s="87"/>
      <c r="I361" s="87" t="s">
        <v>37</v>
      </c>
      <c r="J361" s="89">
        <v>2000</v>
      </c>
      <c r="K361" s="87" t="s">
        <v>5347</v>
      </c>
      <c r="L361" s="139"/>
      <c r="M361" s="30"/>
      <c r="N361" s="25" t="str">
        <f t="shared" si="5"/>
        <v xml:space="preserve"> 매장배분^TB_ORD_SHOP_DIST^ 비고^REMARK^^VARCHAR2^2000^N^</v>
      </c>
      <c r="O361" s="21" t="str">
        <f>IF(ISNA(VLOOKUP(N361,DB데이터!$N:$N,1,FALSE)), "에러", "")</f>
        <v>에러</v>
      </c>
      <c r="P361" s="21" t="str">
        <f>IF(O361="에러",$N361&amp;CHAR(10)&amp;VLOOKUP(CONCATENATE(D361,".",F361),DB데이터!$M:$N,2,FALSE),"")</f>
        <v xml:space="preserve"> 매장배분^TB_ORD_SHOP_DIST^ 비고^REMARK^^VARCHAR2^2000^N^
매장배분^TB_ORD_SHOP_DIST^비고^REMARK^^VARCHAR2^2000^^</v>
      </c>
    </row>
    <row r="362" spans="1:16" x14ac:dyDescent="0.25">
      <c r="A362" s="138">
        <v>355</v>
      </c>
      <c r="B362" s="87" t="s">
        <v>678</v>
      </c>
      <c r="C362" s="87" t="s">
        <v>4106</v>
      </c>
      <c r="D362" s="87" t="s">
        <v>817</v>
      </c>
      <c r="E362" s="87" t="s">
        <v>3518</v>
      </c>
      <c r="F362" s="87" t="s">
        <v>54</v>
      </c>
      <c r="G362" s="87"/>
      <c r="H362" s="87"/>
      <c r="I362" s="87" t="s">
        <v>37</v>
      </c>
      <c r="J362" s="89">
        <v>14</v>
      </c>
      <c r="K362" s="87" t="s">
        <v>52</v>
      </c>
      <c r="L362" s="139"/>
      <c r="M362" s="30"/>
      <c r="N362" s="25" t="str">
        <f t="shared" si="5"/>
        <v xml:space="preserve"> 매장배분^TB_ORD_SHOP_DIST^ 등록일시^REG_DTM^^VARCHAR2^14^Y^</v>
      </c>
      <c r="O362" s="21" t="str">
        <f>IF(ISNA(VLOOKUP(N362,DB데이터!$N:$N,1,FALSE)), "에러", "")</f>
        <v>에러</v>
      </c>
      <c r="P362" s="21" t="str">
        <f>IF(O362="에러",$N362&amp;CHAR(10)&amp;VLOOKUP(CONCATENATE(D362,".",F362),DB데이터!$M:$N,2,FALSE),"")</f>
        <v xml:space="preserve"> 매장배분^TB_ORD_SHOP_DIST^ 등록일시^REG_DTM^^VARCHAR2^14^Y^
매장배분^TB_ORD_SHOP_DIST^등록일시^REG_DTM^^VARCHAR2^14^Y^</v>
      </c>
    </row>
    <row r="363" spans="1:16" x14ac:dyDescent="0.25">
      <c r="A363" s="138">
        <v>356</v>
      </c>
      <c r="B363" s="87" t="s">
        <v>678</v>
      </c>
      <c r="C363" s="87" t="s">
        <v>4106</v>
      </c>
      <c r="D363" s="87" t="s">
        <v>817</v>
      </c>
      <c r="E363" s="87" t="s">
        <v>3519</v>
      </c>
      <c r="F363" s="87" t="s">
        <v>56</v>
      </c>
      <c r="G363" s="87"/>
      <c r="H363" s="87"/>
      <c r="I363" s="87" t="s">
        <v>37</v>
      </c>
      <c r="J363" s="89">
        <v>32</v>
      </c>
      <c r="K363" s="87" t="s">
        <v>52</v>
      </c>
      <c r="L363" s="139"/>
      <c r="M363" s="30"/>
      <c r="N363" s="25" t="str">
        <f t="shared" si="5"/>
        <v xml:space="preserve"> 매장배분^TB_ORD_SHOP_DIST^ 등록자ID^REGR_ID^^VARCHAR2^32^Y^</v>
      </c>
      <c r="O363" s="21" t="str">
        <f>IF(ISNA(VLOOKUP(N363,DB데이터!$N:$N,1,FALSE)), "에러", "")</f>
        <v>에러</v>
      </c>
      <c r="P363" s="21" t="str">
        <f>IF(O363="에러",$N363&amp;CHAR(10)&amp;VLOOKUP(CONCATENATE(D363,".",F363),DB데이터!$M:$N,2,FALSE),"")</f>
        <v xml:space="preserve"> 매장배분^TB_ORD_SHOP_DIST^ 등록자ID^REGR_ID^^VARCHAR2^32^Y^
매장배분^TB_ORD_SHOP_DIST^등록자ID^REGR_ID^^VARCHAR2^32^Y^</v>
      </c>
    </row>
    <row r="364" spans="1:16" x14ac:dyDescent="0.25">
      <c r="A364" s="138">
        <v>357</v>
      </c>
      <c r="B364" s="87" t="s">
        <v>678</v>
      </c>
      <c r="C364" s="87" t="s">
        <v>4106</v>
      </c>
      <c r="D364" s="87" t="s">
        <v>817</v>
      </c>
      <c r="E364" s="87" t="s">
        <v>3520</v>
      </c>
      <c r="F364" s="87" t="s">
        <v>58</v>
      </c>
      <c r="G364" s="87"/>
      <c r="H364" s="87"/>
      <c r="I364" s="87" t="s">
        <v>37</v>
      </c>
      <c r="J364" s="89">
        <v>14</v>
      </c>
      <c r="K364" s="87" t="s">
        <v>52</v>
      </c>
      <c r="L364" s="139"/>
      <c r="M364" s="30"/>
      <c r="N364" s="25" t="str">
        <f t="shared" si="5"/>
        <v xml:space="preserve"> 매장배분^TB_ORD_SHOP_DIST^ 수정일시^MOD_DTM^^VARCHAR2^14^Y^</v>
      </c>
      <c r="O364" s="21" t="str">
        <f>IF(ISNA(VLOOKUP(N364,DB데이터!$N:$N,1,FALSE)), "에러", "")</f>
        <v>에러</v>
      </c>
      <c r="P364" s="21" t="str">
        <f>IF(O364="에러",$N364&amp;CHAR(10)&amp;VLOOKUP(CONCATENATE(D364,".",F364),DB데이터!$M:$N,2,FALSE),"")</f>
        <v xml:space="preserve"> 매장배분^TB_ORD_SHOP_DIST^ 수정일시^MOD_DTM^^VARCHAR2^14^Y^
매장배분^TB_ORD_SHOP_DIST^수정일시^MOD_DTM^^VARCHAR2^14^Y^</v>
      </c>
    </row>
    <row r="365" spans="1:16" x14ac:dyDescent="0.25">
      <c r="A365" s="138">
        <v>358</v>
      </c>
      <c r="B365" s="87" t="s">
        <v>678</v>
      </c>
      <c r="C365" s="87" t="s">
        <v>4106</v>
      </c>
      <c r="D365" s="87" t="s">
        <v>817</v>
      </c>
      <c r="E365" s="87" t="s">
        <v>3521</v>
      </c>
      <c r="F365" s="87" t="s">
        <v>60</v>
      </c>
      <c r="G365" s="87"/>
      <c r="H365" s="87"/>
      <c r="I365" s="87" t="s">
        <v>37</v>
      </c>
      <c r="J365" s="89">
        <v>32</v>
      </c>
      <c r="K365" s="87" t="s">
        <v>52</v>
      </c>
      <c r="L365" s="139"/>
      <c r="M365" s="30"/>
      <c r="N365" s="25" t="str">
        <f t="shared" si="5"/>
        <v xml:space="preserve"> 매장배분^TB_ORD_SHOP_DIST^ 수정자ID^MODR_ID^^VARCHAR2^32^Y^</v>
      </c>
      <c r="O365" s="21" t="str">
        <f>IF(ISNA(VLOOKUP(N365,DB데이터!$N:$N,1,FALSE)), "에러", "")</f>
        <v>에러</v>
      </c>
      <c r="P365" s="21" t="str">
        <f>IF(O365="에러",$N365&amp;CHAR(10)&amp;VLOOKUP(CONCATENATE(D365,".",F365),DB데이터!$M:$N,2,FALSE),"")</f>
        <v xml:space="preserve"> 매장배분^TB_ORD_SHOP_DIST^ 수정자ID^MODR_ID^^VARCHAR2^32^Y^
매장배분^TB_ORD_SHOP_DIST^수정자ID^MODR_ID^^VARCHAR2^32^Y^</v>
      </c>
    </row>
    <row r="366" spans="1:16" x14ac:dyDescent="0.25">
      <c r="A366" s="138">
        <v>359</v>
      </c>
      <c r="B366" s="87" t="s">
        <v>678</v>
      </c>
      <c r="C366" s="87" t="s">
        <v>4115</v>
      </c>
      <c r="D366" s="87" t="s">
        <v>819</v>
      </c>
      <c r="E366" s="87" t="s">
        <v>3996</v>
      </c>
      <c r="F366" s="87" t="s">
        <v>2605</v>
      </c>
      <c r="G366" s="87"/>
      <c r="H366" s="87"/>
      <c r="I366" s="87" t="s">
        <v>37</v>
      </c>
      <c r="J366" s="89">
        <v>20</v>
      </c>
      <c r="K366" s="87" t="s">
        <v>52</v>
      </c>
      <c r="L366" s="139"/>
      <c r="M366" s="30"/>
      <c r="N366" s="25" t="str">
        <f t="shared" si="5"/>
        <v xml:space="preserve"> 매장배분상세^TB_ORD_SHOP_DIST_DTL^ 배분번호^DIST_NO^^VARCHAR2^20^Y^</v>
      </c>
      <c r="O366" s="21" t="str">
        <f>IF(ISNA(VLOOKUP(N366,DB데이터!$N:$N,1,FALSE)), "에러", "")</f>
        <v>에러</v>
      </c>
      <c r="P366" s="21" t="str">
        <f>IF(O366="에러",$N366&amp;CHAR(10)&amp;VLOOKUP(CONCATENATE(D366,".",F366),DB데이터!$M:$N,2,FALSE),"")</f>
        <v xml:space="preserve"> 매장배분상세^TB_ORD_SHOP_DIST_DTL^ 배분번호^DIST_NO^^VARCHAR2^20^Y^
매장배분상세^TB_ORD_SHOP_DIST_DTL^배분번호^DIST_NO^Y^VARCHAR2^20^Y^</v>
      </c>
    </row>
    <row r="367" spans="1:16" x14ac:dyDescent="0.25">
      <c r="A367" s="138">
        <v>360</v>
      </c>
      <c r="B367" s="87" t="s">
        <v>678</v>
      </c>
      <c r="C367" s="87" t="s">
        <v>4115</v>
      </c>
      <c r="D367" s="87" t="s">
        <v>819</v>
      </c>
      <c r="E367" s="87" t="s">
        <v>3709</v>
      </c>
      <c r="F367" s="87" t="s">
        <v>64</v>
      </c>
      <c r="G367" s="87"/>
      <c r="H367" s="87"/>
      <c r="I367" s="87" t="s">
        <v>37</v>
      </c>
      <c r="J367" s="89">
        <v>10</v>
      </c>
      <c r="K367" s="87" t="s">
        <v>52</v>
      </c>
      <c r="L367" s="140"/>
      <c r="M367" s="30"/>
      <c r="N367" s="25" t="str">
        <f t="shared" si="5"/>
        <v xml:space="preserve"> 매장배분상세^TB_ORD_SHOP_DIST_DTL^ 매장코드^SHOP_CD^^VARCHAR2^10^Y^</v>
      </c>
      <c r="O367" s="21" t="str">
        <f>IF(ISNA(VLOOKUP(N367,DB데이터!$N:$N,1,FALSE)), "에러", "")</f>
        <v>에러</v>
      </c>
      <c r="P367" s="21" t="str">
        <f>IF(O367="에러",$N367&amp;CHAR(10)&amp;VLOOKUP(CONCATENATE(D367,".",F367),DB데이터!$M:$N,2,FALSE),"")</f>
        <v xml:space="preserve"> 매장배분상세^TB_ORD_SHOP_DIST_DTL^ 매장코드^SHOP_CD^^VARCHAR2^10^Y^
매장배분상세^TB_ORD_SHOP_DIST_DTL^매장코드^SHOP_CD^Y^VARCHAR2^10^Y^</v>
      </c>
    </row>
    <row r="368" spans="1:16" x14ac:dyDescent="0.25">
      <c r="A368" s="138">
        <v>361</v>
      </c>
      <c r="B368" s="87" t="s">
        <v>678</v>
      </c>
      <c r="C368" s="87" t="s">
        <v>4115</v>
      </c>
      <c r="D368" s="87" t="s">
        <v>819</v>
      </c>
      <c r="E368" s="87" t="s">
        <v>4116</v>
      </c>
      <c r="F368" s="87" t="s">
        <v>2623</v>
      </c>
      <c r="G368" s="87"/>
      <c r="H368" s="87"/>
      <c r="I368" s="87" t="s">
        <v>110</v>
      </c>
      <c r="J368" s="89">
        <v>22</v>
      </c>
      <c r="K368" s="87" t="s">
        <v>52</v>
      </c>
      <c r="L368" s="140">
        <v>0</v>
      </c>
      <c r="M368" s="30"/>
      <c r="N368" s="25" t="str">
        <f t="shared" si="5"/>
        <v xml:space="preserve"> 매장배분상세^TB_ORD_SHOP_DIST_DTL^ 배분수량^DIST_QTY^^NUMBER^22^Y^0</v>
      </c>
      <c r="O368" s="21" t="str">
        <f>IF(ISNA(VLOOKUP(N368,DB데이터!$N:$N,1,FALSE)), "에러", "")</f>
        <v>에러</v>
      </c>
      <c r="P368" s="21" t="str">
        <f>IF(O368="에러",$N368&amp;CHAR(10)&amp;VLOOKUP(CONCATENATE(D368,".",F368),DB데이터!$M:$N,2,FALSE),"")</f>
        <v xml:space="preserve"> 매장배분상세^TB_ORD_SHOP_DIST_DTL^ 배분수량^DIST_QTY^^NUMBER^22^Y^0
매장배분상세^TB_ORD_SHOP_DIST_DTL^배분수량^DIST_QTY^^NUMBER^20,5^Y^0</v>
      </c>
    </row>
    <row r="369" spans="1:16" x14ac:dyDescent="0.25">
      <c r="A369" s="138">
        <v>362</v>
      </c>
      <c r="B369" s="87" t="s">
        <v>678</v>
      </c>
      <c r="C369" s="87" t="s">
        <v>4115</v>
      </c>
      <c r="D369" s="87" t="s">
        <v>819</v>
      </c>
      <c r="E369" s="87" t="s">
        <v>3518</v>
      </c>
      <c r="F369" s="87" t="s">
        <v>54</v>
      </c>
      <c r="G369" s="87"/>
      <c r="H369" s="87"/>
      <c r="I369" s="87" t="s">
        <v>37</v>
      </c>
      <c r="J369" s="89">
        <v>14</v>
      </c>
      <c r="K369" s="87" t="s">
        <v>52</v>
      </c>
      <c r="L369" s="140"/>
      <c r="M369" s="30"/>
      <c r="N369" s="25" t="str">
        <f t="shared" si="5"/>
        <v xml:space="preserve"> 매장배분상세^TB_ORD_SHOP_DIST_DTL^ 등록일시^REG_DTM^^VARCHAR2^14^Y^</v>
      </c>
      <c r="O369" s="21" t="str">
        <f>IF(ISNA(VLOOKUP(N369,DB데이터!$N:$N,1,FALSE)), "에러", "")</f>
        <v>에러</v>
      </c>
      <c r="P369" s="21" t="str">
        <f>IF(O369="에러",$N369&amp;CHAR(10)&amp;VLOOKUP(CONCATENATE(D369,".",F369),DB데이터!$M:$N,2,FALSE),"")</f>
        <v xml:space="preserve"> 매장배분상세^TB_ORD_SHOP_DIST_DTL^ 등록일시^REG_DTM^^VARCHAR2^14^Y^
매장배분상세^TB_ORD_SHOP_DIST_DTL^등록일시^REG_DTM^^VARCHAR2^14^Y^</v>
      </c>
    </row>
    <row r="370" spans="1:16" x14ac:dyDescent="0.25">
      <c r="A370" s="138">
        <v>363</v>
      </c>
      <c r="B370" s="87" t="s">
        <v>678</v>
      </c>
      <c r="C370" s="87" t="s">
        <v>4115</v>
      </c>
      <c r="D370" s="87" t="s">
        <v>819</v>
      </c>
      <c r="E370" s="87" t="s">
        <v>3519</v>
      </c>
      <c r="F370" s="87" t="s">
        <v>56</v>
      </c>
      <c r="G370" s="87"/>
      <c r="H370" s="87"/>
      <c r="I370" s="87" t="s">
        <v>37</v>
      </c>
      <c r="J370" s="89">
        <v>32</v>
      </c>
      <c r="K370" s="87" t="s">
        <v>52</v>
      </c>
      <c r="L370" s="140"/>
      <c r="M370" s="30"/>
      <c r="N370" s="25" t="str">
        <f t="shared" si="5"/>
        <v xml:space="preserve"> 매장배분상세^TB_ORD_SHOP_DIST_DTL^ 등록자ID^REGR_ID^^VARCHAR2^32^Y^</v>
      </c>
      <c r="O370" s="21" t="str">
        <f>IF(ISNA(VLOOKUP(N370,DB데이터!$N:$N,1,FALSE)), "에러", "")</f>
        <v>에러</v>
      </c>
      <c r="P370" s="21" t="str">
        <f>IF(O370="에러",$N370&amp;CHAR(10)&amp;VLOOKUP(CONCATENATE(D370,".",F370),DB데이터!$M:$N,2,FALSE),"")</f>
        <v xml:space="preserve"> 매장배분상세^TB_ORD_SHOP_DIST_DTL^ 등록자ID^REGR_ID^^VARCHAR2^32^Y^
매장배분상세^TB_ORD_SHOP_DIST_DTL^등록자ID^REGR_ID^^VARCHAR2^32^Y^</v>
      </c>
    </row>
    <row r="371" spans="1:16" x14ac:dyDescent="0.25">
      <c r="A371" s="138">
        <v>364</v>
      </c>
      <c r="B371" s="87" t="s">
        <v>678</v>
      </c>
      <c r="C371" s="87" t="s">
        <v>4115</v>
      </c>
      <c r="D371" s="87" t="s">
        <v>819</v>
      </c>
      <c r="E371" s="87" t="s">
        <v>3520</v>
      </c>
      <c r="F371" s="87" t="s">
        <v>58</v>
      </c>
      <c r="G371" s="87"/>
      <c r="H371" s="87"/>
      <c r="I371" s="87" t="s">
        <v>37</v>
      </c>
      <c r="J371" s="89">
        <v>14</v>
      </c>
      <c r="K371" s="87" t="s">
        <v>52</v>
      </c>
      <c r="L371" s="140"/>
      <c r="M371" s="30"/>
      <c r="N371" s="25" t="str">
        <f t="shared" si="5"/>
        <v xml:space="preserve"> 매장배분상세^TB_ORD_SHOP_DIST_DTL^ 수정일시^MOD_DTM^^VARCHAR2^14^Y^</v>
      </c>
      <c r="O371" s="21" t="str">
        <f>IF(ISNA(VLOOKUP(N371,DB데이터!$N:$N,1,FALSE)), "에러", "")</f>
        <v>에러</v>
      </c>
      <c r="P371" s="21" t="str">
        <f>IF(O371="에러",$N371&amp;CHAR(10)&amp;VLOOKUP(CONCATENATE(D371,".",F371),DB데이터!$M:$N,2,FALSE),"")</f>
        <v xml:space="preserve"> 매장배분상세^TB_ORD_SHOP_DIST_DTL^ 수정일시^MOD_DTM^^VARCHAR2^14^Y^
매장배분상세^TB_ORD_SHOP_DIST_DTL^수정일시^MOD_DTM^^VARCHAR2^14^Y^</v>
      </c>
    </row>
    <row r="372" spans="1:16" x14ac:dyDescent="0.25">
      <c r="A372" s="138">
        <v>365</v>
      </c>
      <c r="B372" s="87" t="s">
        <v>678</v>
      </c>
      <c r="C372" s="87" t="s">
        <v>4115</v>
      </c>
      <c r="D372" s="87" t="s">
        <v>819</v>
      </c>
      <c r="E372" s="87" t="s">
        <v>3521</v>
      </c>
      <c r="F372" s="87" t="s">
        <v>60</v>
      </c>
      <c r="G372" s="87"/>
      <c r="H372" s="87"/>
      <c r="I372" s="87" t="s">
        <v>37</v>
      </c>
      <c r="J372" s="89">
        <v>32</v>
      </c>
      <c r="K372" s="87" t="s">
        <v>52</v>
      </c>
      <c r="L372" s="140"/>
      <c r="M372" s="30"/>
      <c r="N372" s="25" t="str">
        <f t="shared" si="5"/>
        <v xml:space="preserve"> 매장배분상세^TB_ORD_SHOP_DIST_DTL^ 수정자ID^MODR_ID^^VARCHAR2^32^Y^</v>
      </c>
      <c r="O372" s="21" t="str">
        <f>IF(ISNA(VLOOKUP(N372,DB데이터!$N:$N,1,FALSE)), "에러", "")</f>
        <v>에러</v>
      </c>
      <c r="P372" s="21" t="str">
        <f>IF(O372="에러",$N372&amp;CHAR(10)&amp;VLOOKUP(CONCATENATE(D372,".",F372),DB데이터!$M:$N,2,FALSE),"")</f>
        <v xml:space="preserve"> 매장배분상세^TB_ORD_SHOP_DIST_DTL^ 수정자ID^MODR_ID^^VARCHAR2^32^Y^
매장배분상세^TB_ORD_SHOP_DIST_DTL^수정자ID^MODR_ID^^VARCHAR2^32^Y^</v>
      </c>
    </row>
    <row r="373" spans="1:16" x14ac:dyDescent="0.25">
      <c r="A373" s="138">
        <v>366</v>
      </c>
      <c r="B373" s="87" t="s">
        <v>678</v>
      </c>
      <c r="C373" s="87" t="s">
        <v>4117</v>
      </c>
      <c r="D373" s="87" t="s">
        <v>279</v>
      </c>
      <c r="E373" s="87" t="s">
        <v>3709</v>
      </c>
      <c r="F373" s="87" t="s">
        <v>64</v>
      </c>
      <c r="G373" s="87"/>
      <c r="H373" s="87"/>
      <c r="I373" s="87" t="s">
        <v>37</v>
      </c>
      <c r="J373" s="89">
        <v>10</v>
      </c>
      <c r="K373" s="87" t="s">
        <v>52</v>
      </c>
      <c r="L373" s="139"/>
      <c r="M373" s="30"/>
      <c r="N373" s="25" t="str">
        <f t="shared" si="5"/>
        <v xml:space="preserve"> 매장주문한도금액^TB_ORD_SHOP_ORD_LIMIT_AMT^ 매장코드^SHOP_CD^^VARCHAR2^10^Y^</v>
      </c>
      <c r="O373" s="21" t="str">
        <f>IF(ISNA(VLOOKUP(N373,DB데이터!$N:$N,1,FALSE)), "에러", "")</f>
        <v>에러</v>
      </c>
      <c r="P373" s="21" t="str">
        <f>IF(O373="에러",$N373&amp;CHAR(10)&amp;VLOOKUP(CONCATENATE(D373,".",F373),DB데이터!$M:$N,2,FALSE),"")</f>
        <v xml:space="preserve"> 매장주문한도금액^TB_ORD_SHOP_ORD_LIMIT_AMT^ 매장코드^SHOP_CD^^VARCHAR2^10^Y^
매장주문한도금액^TB_ORD_SHOP_ORD_LIMIT_AMT^매장코드^SHOP_CD^Y^VARCHAR2^10^Y^</v>
      </c>
    </row>
    <row r="374" spans="1:16" x14ac:dyDescent="0.25">
      <c r="A374" s="138">
        <v>367</v>
      </c>
      <c r="B374" s="87" t="s">
        <v>678</v>
      </c>
      <c r="C374" s="87" t="s">
        <v>4117</v>
      </c>
      <c r="D374" s="87" t="s">
        <v>279</v>
      </c>
      <c r="E374" s="87" t="s">
        <v>4119</v>
      </c>
      <c r="F374" s="87" t="s">
        <v>2625</v>
      </c>
      <c r="G374" s="87"/>
      <c r="H374" s="87"/>
      <c r="I374" s="87" t="s">
        <v>37</v>
      </c>
      <c r="J374" s="89">
        <v>6</v>
      </c>
      <c r="K374" s="87" t="s">
        <v>5347</v>
      </c>
      <c r="L374" s="139"/>
      <c r="M374" s="30"/>
      <c r="N374" s="25" t="str">
        <f t="shared" si="5"/>
        <v xml:space="preserve"> 매장주문한도금액^TB_ORD_SHOP_ORD_LIMIT_AMT^ 한도년월^LIMIT_YM^^VARCHAR2^6^N^</v>
      </c>
      <c r="O374" s="21" t="str">
        <f>IF(ISNA(VLOOKUP(N374,DB데이터!$N:$N,1,FALSE)), "에러", "")</f>
        <v>에러</v>
      </c>
      <c r="P374" s="21" t="str">
        <f>IF(O374="에러",$N374&amp;CHAR(10)&amp;VLOOKUP(CONCATENATE(D374,".",F374),DB데이터!$M:$N,2,FALSE),"")</f>
        <v xml:space="preserve"> 매장주문한도금액^TB_ORD_SHOP_ORD_LIMIT_AMT^ 한도년월^LIMIT_YM^^VARCHAR2^6^N^
매장주문한도금액^TB_ORD_SHOP_ORD_LIMIT_AMT^한도년월^LIMIT_YM^Y^VARCHAR2^6^^</v>
      </c>
    </row>
    <row r="375" spans="1:16" x14ac:dyDescent="0.25">
      <c r="A375" s="138">
        <v>368</v>
      </c>
      <c r="B375" s="87" t="s">
        <v>678</v>
      </c>
      <c r="C375" s="87" t="s">
        <v>4117</v>
      </c>
      <c r="D375" s="87" t="s">
        <v>279</v>
      </c>
      <c r="E375" s="87" t="s">
        <v>4120</v>
      </c>
      <c r="F375" s="87" t="s">
        <v>2627</v>
      </c>
      <c r="G375" s="87"/>
      <c r="H375" s="87"/>
      <c r="I375" s="87" t="s">
        <v>110</v>
      </c>
      <c r="J375" s="89">
        <v>22</v>
      </c>
      <c r="K375" s="87" t="s">
        <v>52</v>
      </c>
      <c r="L375" s="139">
        <v>0</v>
      </c>
      <c r="M375" s="30"/>
      <c r="N375" s="25" t="str">
        <f t="shared" si="5"/>
        <v xml:space="preserve"> 매장주문한도금액^TB_ORD_SHOP_ORD_LIMIT_AMT^ 한도율^LIMIT_RATE^^NUMBER^22^Y^0</v>
      </c>
      <c r="O375" s="21" t="str">
        <f>IF(ISNA(VLOOKUP(N375,DB데이터!$N:$N,1,FALSE)), "에러", "")</f>
        <v>에러</v>
      </c>
      <c r="P375" s="21" t="str">
        <f>IF(O375="에러",$N375&amp;CHAR(10)&amp;VLOOKUP(CONCATENATE(D375,".",F375),DB데이터!$M:$N,2,FALSE),"")</f>
        <v xml:space="preserve"> 매장주문한도금액^TB_ORD_SHOP_ORD_LIMIT_AMT^ 한도율^LIMIT_RATE^^NUMBER^22^Y^0
매장주문한도금액^TB_ORD_SHOP_ORD_LIMIT_AMT^한도율^LIMIT_RATE^^NUMBER^9,3^Y^0</v>
      </c>
    </row>
    <row r="376" spans="1:16" x14ac:dyDescent="0.25">
      <c r="A376" s="138">
        <v>369</v>
      </c>
      <c r="B376" s="87" t="s">
        <v>678</v>
      </c>
      <c r="C376" s="87" t="s">
        <v>4117</v>
      </c>
      <c r="D376" s="87" t="s">
        <v>279</v>
      </c>
      <c r="E376" s="87" t="s">
        <v>4118</v>
      </c>
      <c r="F376" s="87" t="s">
        <v>2630</v>
      </c>
      <c r="G376" s="87"/>
      <c r="H376" s="87"/>
      <c r="I376" s="87" t="s">
        <v>110</v>
      </c>
      <c r="J376" s="89">
        <v>22</v>
      </c>
      <c r="K376" s="87" t="s">
        <v>52</v>
      </c>
      <c r="L376" s="139">
        <v>0</v>
      </c>
      <c r="M376" s="30"/>
      <c r="N376" s="25" t="str">
        <f t="shared" si="5"/>
        <v xml:space="preserve"> 매장주문한도금액^TB_ORD_SHOP_ORD_LIMIT_AMT^ 사용금액^USE_AMT^^NUMBER^22^Y^0</v>
      </c>
      <c r="O376" s="21" t="str">
        <f>IF(ISNA(VLOOKUP(N376,DB데이터!$N:$N,1,FALSE)), "에러", "")</f>
        <v>에러</v>
      </c>
      <c r="P376" s="21" t="str">
        <f>IF(O376="에러",$N376&amp;CHAR(10)&amp;VLOOKUP(CONCATENATE(D376,".",F376),DB데이터!$M:$N,2,FALSE),"")</f>
        <v xml:space="preserve"> 매장주문한도금액^TB_ORD_SHOP_ORD_LIMIT_AMT^ 사용금액^USE_AMT^^NUMBER^22^Y^0
매장주문한도금액^TB_ORD_SHOP_ORD_LIMIT_AMT^사용금액^USE_AMT^^NUMBER^20,5^Y^0</v>
      </c>
    </row>
    <row r="377" spans="1:16" x14ac:dyDescent="0.25">
      <c r="A377" s="138">
        <v>370</v>
      </c>
      <c r="B377" s="87" t="s">
        <v>678</v>
      </c>
      <c r="C377" s="87" t="s">
        <v>4117</v>
      </c>
      <c r="D377" s="87" t="s">
        <v>279</v>
      </c>
      <c r="E377" s="87" t="s">
        <v>3518</v>
      </c>
      <c r="F377" s="87" t="s">
        <v>54</v>
      </c>
      <c r="G377" s="87"/>
      <c r="H377" s="87"/>
      <c r="I377" s="87" t="s">
        <v>37</v>
      </c>
      <c r="J377" s="89">
        <v>14</v>
      </c>
      <c r="K377" s="87" t="s">
        <v>52</v>
      </c>
      <c r="L377" s="139"/>
      <c r="M377" s="30"/>
      <c r="N377" s="25" t="str">
        <f t="shared" si="5"/>
        <v xml:space="preserve"> 매장주문한도금액^TB_ORD_SHOP_ORD_LIMIT_AMT^ 등록일시^REG_DTM^^VARCHAR2^14^Y^</v>
      </c>
      <c r="O377" s="21" t="str">
        <f>IF(ISNA(VLOOKUP(N377,DB데이터!$N:$N,1,FALSE)), "에러", "")</f>
        <v>에러</v>
      </c>
      <c r="P377" s="21" t="str">
        <f>IF(O377="에러",$N377&amp;CHAR(10)&amp;VLOOKUP(CONCATENATE(D377,".",F377),DB데이터!$M:$N,2,FALSE),"")</f>
        <v xml:space="preserve"> 매장주문한도금액^TB_ORD_SHOP_ORD_LIMIT_AMT^ 등록일시^REG_DTM^^VARCHAR2^14^Y^
매장주문한도금액^TB_ORD_SHOP_ORD_LIMIT_AMT^등록일시^REG_DTM^^VARCHAR2^14^Y^</v>
      </c>
    </row>
    <row r="378" spans="1:16" x14ac:dyDescent="0.25">
      <c r="A378" s="138">
        <v>371</v>
      </c>
      <c r="B378" s="87" t="s">
        <v>678</v>
      </c>
      <c r="C378" s="87" t="s">
        <v>4117</v>
      </c>
      <c r="D378" s="87" t="s">
        <v>279</v>
      </c>
      <c r="E378" s="87" t="s">
        <v>3519</v>
      </c>
      <c r="F378" s="87" t="s">
        <v>56</v>
      </c>
      <c r="G378" s="87"/>
      <c r="H378" s="87"/>
      <c r="I378" s="87" t="s">
        <v>37</v>
      </c>
      <c r="J378" s="89">
        <v>32</v>
      </c>
      <c r="K378" s="87" t="s">
        <v>52</v>
      </c>
      <c r="L378" s="139"/>
      <c r="M378" s="30"/>
      <c r="N378" s="25" t="str">
        <f t="shared" si="5"/>
        <v xml:space="preserve"> 매장주문한도금액^TB_ORD_SHOP_ORD_LIMIT_AMT^ 등록자ID^REGR_ID^^VARCHAR2^32^Y^</v>
      </c>
      <c r="O378" s="21" t="str">
        <f>IF(ISNA(VLOOKUP(N378,DB데이터!$N:$N,1,FALSE)), "에러", "")</f>
        <v>에러</v>
      </c>
      <c r="P378" s="21" t="str">
        <f>IF(O378="에러",$N378&amp;CHAR(10)&amp;VLOOKUP(CONCATENATE(D378,".",F378),DB데이터!$M:$N,2,FALSE),"")</f>
        <v xml:space="preserve"> 매장주문한도금액^TB_ORD_SHOP_ORD_LIMIT_AMT^ 등록자ID^REGR_ID^^VARCHAR2^32^Y^
매장주문한도금액^TB_ORD_SHOP_ORD_LIMIT_AMT^등록자ID^REGR_ID^^VARCHAR2^32^Y^</v>
      </c>
    </row>
    <row r="379" spans="1:16" x14ac:dyDescent="0.25">
      <c r="A379" s="138">
        <v>372</v>
      </c>
      <c r="B379" s="87" t="s">
        <v>678</v>
      </c>
      <c r="C379" s="87" t="s">
        <v>4117</v>
      </c>
      <c r="D379" s="87" t="s">
        <v>279</v>
      </c>
      <c r="E379" s="87" t="s">
        <v>3520</v>
      </c>
      <c r="F379" s="87" t="s">
        <v>58</v>
      </c>
      <c r="G379" s="87"/>
      <c r="H379" s="87"/>
      <c r="I379" s="87" t="s">
        <v>37</v>
      </c>
      <c r="J379" s="89">
        <v>14</v>
      </c>
      <c r="K379" s="87" t="s">
        <v>52</v>
      </c>
      <c r="L379" s="139"/>
      <c r="M379" s="30"/>
      <c r="N379" s="25" t="str">
        <f t="shared" si="5"/>
        <v xml:space="preserve"> 매장주문한도금액^TB_ORD_SHOP_ORD_LIMIT_AMT^ 수정일시^MOD_DTM^^VARCHAR2^14^Y^</v>
      </c>
      <c r="O379" s="21" t="str">
        <f>IF(ISNA(VLOOKUP(N379,DB데이터!$N:$N,1,FALSE)), "에러", "")</f>
        <v>에러</v>
      </c>
      <c r="P379" s="21" t="str">
        <f>IF(O379="에러",$N379&amp;CHAR(10)&amp;VLOOKUP(CONCATENATE(D379,".",F379),DB데이터!$M:$N,2,FALSE),"")</f>
        <v xml:space="preserve"> 매장주문한도금액^TB_ORD_SHOP_ORD_LIMIT_AMT^ 수정일시^MOD_DTM^^VARCHAR2^14^Y^
매장주문한도금액^TB_ORD_SHOP_ORD_LIMIT_AMT^수정일시^MOD_DTM^^VARCHAR2^14^Y^</v>
      </c>
    </row>
    <row r="380" spans="1:16" x14ac:dyDescent="0.25">
      <c r="A380" s="138">
        <v>373</v>
      </c>
      <c r="B380" s="87" t="s">
        <v>678</v>
      </c>
      <c r="C380" s="87" t="s">
        <v>4117</v>
      </c>
      <c r="D380" s="87" t="s">
        <v>279</v>
      </c>
      <c r="E380" s="87" t="s">
        <v>3521</v>
      </c>
      <c r="F380" s="87" t="s">
        <v>60</v>
      </c>
      <c r="G380" s="87"/>
      <c r="H380" s="87"/>
      <c r="I380" s="87" t="s">
        <v>37</v>
      </c>
      <c r="J380" s="89">
        <v>32</v>
      </c>
      <c r="K380" s="87" t="s">
        <v>52</v>
      </c>
      <c r="L380" s="139"/>
      <c r="M380" s="30"/>
      <c r="N380" s="25" t="str">
        <f t="shared" si="5"/>
        <v xml:space="preserve"> 매장주문한도금액^TB_ORD_SHOP_ORD_LIMIT_AMT^ 수정자ID^MODR_ID^^VARCHAR2^32^Y^</v>
      </c>
      <c r="O380" s="21" t="str">
        <f>IF(ISNA(VLOOKUP(N380,DB데이터!$N:$N,1,FALSE)), "에러", "")</f>
        <v>에러</v>
      </c>
      <c r="P380" s="21" t="str">
        <f>IF(O380="에러",$N380&amp;CHAR(10)&amp;VLOOKUP(CONCATENATE(D380,".",F380),DB데이터!$M:$N,2,FALSE),"")</f>
        <v xml:space="preserve"> 매장주문한도금액^TB_ORD_SHOP_ORD_LIMIT_AMT^ 수정자ID^MODR_ID^^VARCHAR2^32^Y^
매장주문한도금액^TB_ORD_SHOP_ORD_LIMIT_AMT^수정자ID^MODR_ID^^VARCHAR2^32^Y^</v>
      </c>
    </row>
    <row r="381" spans="1:16" x14ac:dyDescent="0.25">
      <c r="A381" s="138">
        <v>374</v>
      </c>
      <c r="B381" s="87" t="s">
        <v>678</v>
      </c>
      <c r="C381" s="87" t="s">
        <v>4121</v>
      </c>
      <c r="D381" s="87" t="s">
        <v>281</v>
      </c>
      <c r="E381" s="87" t="s">
        <v>3709</v>
      </c>
      <c r="F381" s="87" t="s">
        <v>64</v>
      </c>
      <c r="G381" s="87"/>
      <c r="H381" s="87"/>
      <c r="I381" s="87" t="s">
        <v>37</v>
      </c>
      <c r="J381" s="89">
        <v>10</v>
      </c>
      <c r="K381" s="87" t="s">
        <v>52</v>
      </c>
      <c r="L381" s="139"/>
      <c r="M381" s="30"/>
      <c r="N381" s="25" t="str">
        <f t="shared" si="5"/>
        <v xml:space="preserve"> 매장주문한도수량^TB_ORD_SHOP_ORD_LIMIT_QTY^ 매장코드^SHOP_CD^^VARCHAR2^10^Y^</v>
      </c>
      <c r="O381" s="21" t="str">
        <f>IF(ISNA(VLOOKUP(N381,DB데이터!$N:$N,1,FALSE)), "에러", "")</f>
        <v>에러</v>
      </c>
      <c r="P381" s="21" t="str">
        <f>IF(O381="에러",$N381&amp;CHAR(10)&amp;VLOOKUP(CONCATENATE(D381,".",F381),DB데이터!$M:$N,2,FALSE),"")</f>
        <v xml:space="preserve"> 매장주문한도수량^TB_ORD_SHOP_ORD_LIMIT_QTY^ 매장코드^SHOP_CD^^VARCHAR2^10^Y^
매장주문한도수량^TB_ORD_SHOP_ORD_LIMIT_QTY^매장코드^SHOP_CD^Y^VARCHAR2^10^Y^</v>
      </c>
    </row>
    <row r="382" spans="1:16" x14ac:dyDescent="0.25">
      <c r="A382" s="138">
        <v>375</v>
      </c>
      <c r="B382" s="87" t="s">
        <v>678</v>
      </c>
      <c r="C382" s="87" t="s">
        <v>4121</v>
      </c>
      <c r="D382" s="87" t="s">
        <v>281</v>
      </c>
      <c r="E382" s="87" t="s">
        <v>3482</v>
      </c>
      <c r="F382" s="87" t="s">
        <v>838</v>
      </c>
      <c r="G382" s="87"/>
      <c r="H382" s="87"/>
      <c r="I382" s="87" t="s">
        <v>37</v>
      </c>
      <c r="J382" s="89">
        <v>20</v>
      </c>
      <c r="K382" s="87" t="s">
        <v>52</v>
      </c>
      <c r="L382" s="139"/>
      <c r="M382" s="30"/>
      <c r="N382" s="25" t="str">
        <f t="shared" si="5"/>
        <v xml:space="preserve"> 매장주문한도수량^TB_ORD_SHOP_ORD_LIMIT_QTY^ 품목코드^ITEM_CD^^VARCHAR2^20^Y^</v>
      </c>
      <c r="O382" s="21" t="str">
        <f>IF(ISNA(VLOOKUP(N382,DB데이터!$N:$N,1,FALSE)), "에러", "")</f>
        <v>에러</v>
      </c>
      <c r="P382" s="21" t="str">
        <f>IF(O382="에러",$N382&amp;CHAR(10)&amp;VLOOKUP(CONCATENATE(D382,".",F382),DB데이터!$M:$N,2,FALSE),"")</f>
        <v xml:space="preserve"> 매장주문한도수량^TB_ORD_SHOP_ORD_LIMIT_QTY^ 품목코드^ITEM_CD^^VARCHAR2^20^Y^
매장주문한도수량^TB_ORD_SHOP_ORD_LIMIT_QTY^품목코드^ITEM_CD^Y^VARCHAR2^20^Y^</v>
      </c>
    </row>
    <row r="383" spans="1:16" x14ac:dyDescent="0.25">
      <c r="A383" s="138">
        <v>376</v>
      </c>
      <c r="B383" s="87" t="s">
        <v>678</v>
      </c>
      <c r="C383" s="87" t="s">
        <v>4121</v>
      </c>
      <c r="D383" s="87" t="s">
        <v>281</v>
      </c>
      <c r="E383" s="87" t="s">
        <v>4020</v>
      </c>
      <c r="F383" s="87" t="s">
        <v>2603</v>
      </c>
      <c r="G383" s="87"/>
      <c r="H383" s="87"/>
      <c r="I383" s="87" t="s">
        <v>110</v>
      </c>
      <c r="J383" s="89">
        <v>22</v>
      </c>
      <c r="K383" s="87" t="s">
        <v>52</v>
      </c>
      <c r="L383" s="139">
        <v>0</v>
      </c>
      <c r="M383" s="30"/>
      <c r="N383" s="25" t="str">
        <f t="shared" si="5"/>
        <v xml:space="preserve"> 매장주문한도수량^TB_ORD_SHOP_ORD_LIMIT_QTY^ 주문가능수량^ORD_ABLE_QTY^^NUMBER^22^Y^0</v>
      </c>
      <c r="O383" s="21" t="str">
        <f>IF(ISNA(VLOOKUP(N383,DB데이터!$N:$N,1,FALSE)), "에러", "")</f>
        <v>에러</v>
      </c>
      <c r="P383" s="21" t="str">
        <f>IF(O383="에러",$N383&amp;CHAR(10)&amp;VLOOKUP(CONCATENATE(D383,".",F383),DB데이터!$M:$N,2,FALSE),"")</f>
        <v xml:space="preserve"> 매장주문한도수량^TB_ORD_SHOP_ORD_LIMIT_QTY^ 주문가능수량^ORD_ABLE_QTY^^NUMBER^22^Y^0
매장주문한도수량^TB_ORD_SHOP_ORD_LIMIT_QTY^주문가능수량^ORD_ABLE_QTY^^NUMBER^20,5^Y^0</v>
      </c>
    </row>
    <row r="384" spans="1:16" x14ac:dyDescent="0.25">
      <c r="A384" s="138">
        <v>377</v>
      </c>
      <c r="B384" s="87" t="s">
        <v>678</v>
      </c>
      <c r="C384" s="87" t="s">
        <v>4121</v>
      </c>
      <c r="D384" s="87" t="s">
        <v>281</v>
      </c>
      <c r="E384" s="87" t="s">
        <v>3516</v>
      </c>
      <c r="F384" s="87" t="s">
        <v>51</v>
      </c>
      <c r="G384" s="87"/>
      <c r="H384" s="87"/>
      <c r="I384" s="87" t="s">
        <v>37</v>
      </c>
      <c r="J384" s="89">
        <v>1</v>
      </c>
      <c r="K384" s="87" t="s">
        <v>52</v>
      </c>
      <c r="L384" s="139" t="s">
        <v>1276</v>
      </c>
      <c r="M384" s="30"/>
      <c r="N384" s="25" t="str">
        <f t="shared" si="5"/>
        <v xml:space="preserve"> 매장주문한도수량^TB_ORD_SHOP_ORD_LIMIT_QTY^ 사용여부^USE_YN^^VARCHAR2^1^Y^'Y' </v>
      </c>
      <c r="O384" s="21" t="str">
        <f>IF(ISNA(VLOOKUP(N384,DB데이터!$N:$N,1,FALSE)), "에러", "")</f>
        <v>에러</v>
      </c>
      <c r="P384" s="21" t="str">
        <f>IF(O384="에러",$N384&amp;CHAR(10)&amp;VLOOKUP(CONCATENATE(D384,".",F384),DB데이터!$M:$N,2,FALSE),"")</f>
        <v xml:space="preserve"> 매장주문한도수량^TB_ORD_SHOP_ORD_LIMIT_QTY^ 사용여부^USE_YN^^VARCHAR2^1^Y^'Y' 
매장주문한도수량^TB_ORD_SHOP_ORD_LIMIT_QTY^사용여부^USE_YN^^VARCHAR2^1^Y^'Y'</v>
      </c>
    </row>
    <row r="385" spans="1:16" x14ac:dyDescent="0.25">
      <c r="A385" s="138">
        <v>378</v>
      </c>
      <c r="B385" s="87" t="s">
        <v>678</v>
      </c>
      <c r="C385" s="87" t="s">
        <v>4121</v>
      </c>
      <c r="D385" s="87" t="s">
        <v>281</v>
      </c>
      <c r="E385" s="87" t="s">
        <v>3518</v>
      </c>
      <c r="F385" s="87" t="s">
        <v>54</v>
      </c>
      <c r="G385" s="87"/>
      <c r="H385" s="87"/>
      <c r="I385" s="87" t="s">
        <v>37</v>
      </c>
      <c r="J385" s="89">
        <v>14</v>
      </c>
      <c r="K385" s="87" t="s">
        <v>52</v>
      </c>
      <c r="L385" s="139"/>
      <c r="M385" s="30"/>
      <c r="N385" s="25" t="str">
        <f t="shared" si="5"/>
        <v xml:space="preserve"> 매장주문한도수량^TB_ORD_SHOP_ORD_LIMIT_QTY^ 등록일시^REG_DTM^^VARCHAR2^14^Y^</v>
      </c>
      <c r="O385" s="21" t="str">
        <f>IF(ISNA(VLOOKUP(N385,DB데이터!$N:$N,1,FALSE)), "에러", "")</f>
        <v>에러</v>
      </c>
      <c r="P385" s="21" t="str">
        <f>IF(O385="에러",$N385&amp;CHAR(10)&amp;VLOOKUP(CONCATENATE(D385,".",F385),DB데이터!$M:$N,2,FALSE),"")</f>
        <v xml:space="preserve"> 매장주문한도수량^TB_ORD_SHOP_ORD_LIMIT_QTY^ 등록일시^REG_DTM^^VARCHAR2^14^Y^
매장주문한도수량^TB_ORD_SHOP_ORD_LIMIT_QTY^등록일시^REG_DTM^^VARCHAR2^14^Y^</v>
      </c>
    </row>
    <row r="386" spans="1:16" x14ac:dyDescent="0.25">
      <c r="A386" s="138">
        <v>379</v>
      </c>
      <c r="B386" s="87" t="s">
        <v>678</v>
      </c>
      <c r="C386" s="87" t="s">
        <v>4121</v>
      </c>
      <c r="D386" s="87" t="s">
        <v>281</v>
      </c>
      <c r="E386" s="87" t="s">
        <v>3519</v>
      </c>
      <c r="F386" s="87" t="s">
        <v>56</v>
      </c>
      <c r="G386" s="87"/>
      <c r="H386" s="87"/>
      <c r="I386" s="87" t="s">
        <v>37</v>
      </c>
      <c r="J386" s="89">
        <v>32</v>
      </c>
      <c r="K386" s="87" t="s">
        <v>52</v>
      </c>
      <c r="L386" s="140"/>
      <c r="M386" s="30"/>
      <c r="N386" s="25" t="str">
        <f t="shared" si="5"/>
        <v xml:space="preserve"> 매장주문한도수량^TB_ORD_SHOP_ORD_LIMIT_QTY^ 등록자ID^REGR_ID^^VARCHAR2^32^Y^</v>
      </c>
      <c r="O386" s="21" t="str">
        <f>IF(ISNA(VLOOKUP(N386,DB데이터!$N:$N,1,FALSE)), "에러", "")</f>
        <v>에러</v>
      </c>
      <c r="P386" s="21" t="str">
        <f>IF(O386="에러",$N386&amp;CHAR(10)&amp;VLOOKUP(CONCATENATE(D386,".",F386),DB데이터!$M:$N,2,FALSE),"")</f>
        <v xml:space="preserve"> 매장주문한도수량^TB_ORD_SHOP_ORD_LIMIT_QTY^ 등록자ID^REGR_ID^^VARCHAR2^32^Y^
매장주문한도수량^TB_ORD_SHOP_ORD_LIMIT_QTY^등록자ID^REGR_ID^^VARCHAR2^32^Y^</v>
      </c>
    </row>
    <row r="387" spans="1:16" x14ac:dyDescent="0.25">
      <c r="A387" s="138">
        <v>380</v>
      </c>
      <c r="B387" s="87" t="s">
        <v>678</v>
      </c>
      <c r="C387" s="87" t="s">
        <v>4121</v>
      </c>
      <c r="D387" s="87" t="s">
        <v>281</v>
      </c>
      <c r="E387" s="87" t="s">
        <v>3520</v>
      </c>
      <c r="F387" s="87" t="s">
        <v>58</v>
      </c>
      <c r="G387" s="87"/>
      <c r="H387" s="87"/>
      <c r="I387" s="87" t="s">
        <v>37</v>
      </c>
      <c r="J387" s="89">
        <v>14</v>
      </c>
      <c r="K387" s="87" t="s">
        <v>52</v>
      </c>
      <c r="L387" s="140"/>
      <c r="M387" s="30"/>
      <c r="N387" s="25" t="str">
        <f t="shared" si="5"/>
        <v xml:space="preserve"> 매장주문한도수량^TB_ORD_SHOP_ORD_LIMIT_QTY^ 수정일시^MOD_DTM^^VARCHAR2^14^Y^</v>
      </c>
      <c r="O387" s="21" t="str">
        <f>IF(ISNA(VLOOKUP(N387,DB데이터!$N:$N,1,FALSE)), "에러", "")</f>
        <v>에러</v>
      </c>
      <c r="P387" s="21" t="str">
        <f>IF(O387="에러",$N387&amp;CHAR(10)&amp;VLOOKUP(CONCATENATE(D387,".",F387),DB데이터!$M:$N,2,FALSE),"")</f>
        <v xml:space="preserve"> 매장주문한도수량^TB_ORD_SHOP_ORD_LIMIT_QTY^ 수정일시^MOD_DTM^^VARCHAR2^14^Y^
매장주문한도수량^TB_ORD_SHOP_ORD_LIMIT_QTY^수정일시^MOD_DTM^^VARCHAR2^14^Y^</v>
      </c>
    </row>
    <row r="388" spans="1:16" x14ac:dyDescent="0.25">
      <c r="A388" s="138">
        <v>381</v>
      </c>
      <c r="B388" s="87" t="s">
        <v>678</v>
      </c>
      <c r="C388" s="87" t="s">
        <v>4121</v>
      </c>
      <c r="D388" s="87" t="s">
        <v>281</v>
      </c>
      <c r="E388" s="87" t="s">
        <v>3521</v>
      </c>
      <c r="F388" s="87" t="s">
        <v>60</v>
      </c>
      <c r="G388" s="87"/>
      <c r="H388" s="87"/>
      <c r="I388" s="87" t="s">
        <v>37</v>
      </c>
      <c r="J388" s="89">
        <v>32</v>
      </c>
      <c r="K388" s="87" t="s">
        <v>52</v>
      </c>
      <c r="L388" s="140"/>
      <c r="M388" s="30"/>
      <c r="N388" s="25" t="str">
        <f t="shared" si="5"/>
        <v xml:space="preserve"> 매장주문한도수량^TB_ORD_SHOP_ORD_LIMIT_QTY^ 수정자ID^MODR_ID^^VARCHAR2^32^Y^</v>
      </c>
      <c r="O388" s="21" t="str">
        <f>IF(ISNA(VLOOKUP(N388,DB데이터!$N:$N,1,FALSE)), "에러", "")</f>
        <v>에러</v>
      </c>
      <c r="P388" s="21" t="str">
        <f>IF(O388="에러",$N388&amp;CHAR(10)&amp;VLOOKUP(CONCATENATE(D388,".",F388),DB데이터!$M:$N,2,FALSE),"")</f>
        <v xml:space="preserve"> 매장주문한도수량^TB_ORD_SHOP_ORD_LIMIT_QTY^ 수정자ID^MODR_ID^^VARCHAR2^32^Y^
매장주문한도수량^TB_ORD_SHOP_ORD_LIMIT_QTY^수정자ID^MODR_ID^^VARCHAR2^32^Y^</v>
      </c>
    </row>
    <row r="389" spans="1:16" x14ac:dyDescent="0.25">
      <c r="A389" s="138">
        <v>382</v>
      </c>
      <c r="B389" s="87" t="s">
        <v>678</v>
      </c>
      <c r="C389" s="87" t="s">
        <v>4122</v>
      </c>
      <c r="D389" s="87" t="s">
        <v>439</v>
      </c>
      <c r="E389" s="87" t="s">
        <v>3483</v>
      </c>
      <c r="F389" s="87" t="s">
        <v>1169</v>
      </c>
      <c r="G389" s="87"/>
      <c r="H389" s="87"/>
      <c r="I389" s="87" t="s">
        <v>37</v>
      </c>
      <c r="J389" s="89">
        <v>10</v>
      </c>
      <c r="K389" s="87" t="s">
        <v>52</v>
      </c>
      <c r="L389" s="140"/>
      <c r="M389" s="30"/>
      <c r="N389" s="25" t="str">
        <f t="shared" si="5"/>
        <v xml:space="preserve"> 매장매출등급^TB_ORD_SHOP_SALES_GRADE^ 브랜드코드^BRAND_CD^^VARCHAR2^10^Y^</v>
      </c>
      <c r="O389" s="21" t="str">
        <f>IF(ISNA(VLOOKUP(N389,DB데이터!$N:$N,1,FALSE)), "에러", "")</f>
        <v>에러</v>
      </c>
      <c r="P389" s="21" t="str">
        <f>IF(O389="에러",$N389&amp;CHAR(10)&amp;VLOOKUP(CONCATENATE(D389,".",F389),DB데이터!$M:$N,2,FALSE),"")</f>
        <v xml:space="preserve"> 매장매출등급^TB_ORD_SHOP_SALES_GRADE^ 브랜드코드^BRAND_CD^^VARCHAR2^10^Y^
매장매출등급^TB_ORD_SHOP_SALES_GRADE^브랜드코드^BRAND_CD^Y^VARCHAR2^10^Y^</v>
      </c>
    </row>
    <row r="390" spans="1:16" x14ac:dyDescent="0.25">
      <c r="A390" s="138">
        <v>383</v>
      </c>
      <c r="B390" s="87" t="s">
        <v>678</v>
      </c>
      <c r="C390" s="87" t="s">
        <v>4122</v>
      </c>
      <c r="D390" s="87" t="s">
        <v>439</v>
      </c>
      <c r="E390" s="87" t="s">
        <v>3709</v>
      </c>
      <c r="F390" s="87" t="s">
        <v>64</v>
      </c>
      <c r="G390" s="87"/>
      <c r="H390" s="87"/>
      <c r="I390" s="87" t="s">
        <v>37</v>
      </c>
      <c r="J390" s="89">
        <v>10</v>
      </c>
      <c r="K390" s="87" t="s">
        <v>52</v>
      </c>
      <c r="L390" s="140"/>
      <c r="M390" s="30"/>
      <c r="N390" s="25" t="str">
        <f t="shared" si="5"/>
        <v xml:space="preserve"> 매장매출등급^TB_ORD_SHOP_SALES_GRADE^ 매장코드^SHOP_CD^^VARCHAR2^10^Y^</v>
      </c>
      <c r="O390" s="21" t="str">
        <f>IF(ISNA(VLOOKUP(N390,DB데이터!$N:$N,1,FALSE)), "에러", "")</f>
        <v>에러</v>
      </c>
      <c r="P390" s="21" t="str">
        <f>IF(O390="에러",$N390&amp;CHAR(10)&amp;VLOOKUP(CONCATENATE(D390,".",F390),DB데이터!$M:$N,2,FALSE),"")</f>
        <v xml:space="preserve"> 매장매출등급^TB_ORD_SHOP_SALES_GRADE^ 매장코드^SHOP_CD^^VARCHAR2^10^Y^
매장매출등급^TB_ORD_SHOP_SALES_GRADE^매장코드^SHOP_CD^Y^VARCHAR2^10^Y^</v>
      </c>
    </row>
    <row r="391" spans="1:16" x14ac:dyDescent="0.25">
      <c r="A391" s="138">
        <v>384</v>
      </c>
      <c r="B391" s="87" t="s">
        <v>678</v>
      </c>
      <c r="C391" s="87" t="s">
        <v>4122</v>
      </c>
      <c r="D391" s="87" t="s">
        <v>439</v>
      </c>
      <c r="E391" s="87" t="s">
        <v>4019</v>
      </c>
      <c r="F391" s="87" t="s">
        <v>2599</v>
      </c>
      <c r="G391" s="87"/>
      <c r="H391" s="87"/>
      <c r="I391" s="87" t="s">
        <v>37</v>
      </c>
      <c r="J391" s="89">
        <v>10</v>
      </c>
      <c r="K391" s="87" t="s">
        <v>52</v>
      </c>
      <c r="L391" s="140"/>
      <c r="M391" s="30"/>
      <c r="N391" s="25" t="str">
        <f t="shared" si="5"/>
        <v xml:space="preserve"> 매장매출등급^TB_ORD_SHOP_SALES_GRADE^ 매장매출등급코드^SHOP_SALES_GRADE_CD^^VARCHAR2^10^Y^</v>
      </c>
      <c r="O391" s="21" t="str">
        <f>IF(ISNA(VLOOKUP(N391,DB데이터!$N:$N,1,FALSE)), "에러", "")</f>
        <v>에러</v>
      </c>
      <c r="P391" s="21" t="str">
        <f>IF(O391="에러",$N391&amp;CHAR(10)&amp;VLOOKUP(CONCATENATE(D391,".",F391),DB데이터!$M:$N,2,FALSE),"")</f>
        <v xml:space="preserve"> 매장매출등급^TB_ORD_SHOP_SALES_GRADE^ 매장매출등급코드^SHOP_SALES_GRADE_CD^^VARCHAR2^10^Y^
매장매출등급^TB_ORD_SHOP_SALES_GRADE^매장매출등급코드^SHOP_SALES_GRADE_CD^^VARCHAR2^10^Y^</v>
      </c>
    </row>
    <row r="392" spans="1:16" x14ac:dyDescent="0.25">
      <c r="A392" s="138">
        <v>385</v>
      </c>
      <c r="B392" s="87" t="s">
        <v>678</v>
      </c>
      <c r="C392" s="87" t="s">
        <v>4122</v>
      </c>
      <c r="D392" s="87" t="s">
        <v>439</v>
      </c>
      <c r="E392" s="87" t="s">
        <v>3516</v>
      </c>
      <c r="F392" s="87" t="s">
        <v>51</v>
      </c>
      <c r="G392" s="87"/>
      <c r="H392" s="87"/>
      <c r="I392" s="87" t="s">
        <v>37</v>
      </c>
      <c r="J392" s="89">
        <v>1</v>
      </c>
      <c r="K392" s="87" t="s">
        <v>52</v>
      </c>
      <c r="L392" s="139" t="s">
        <v>1276</v>
      </c>
      <c r="M392" s="30"/>
      <c r="N392" s="25" t="str">
        <f t="shared" si="5"/>
        <v xml:space="preserve"> 매장매출등급^TB_ORD_SHOP_SALES_GRADE^ 사용여부^USE_YN^^VARCHAR2^1^Y^'Y' </v>
      </c>
      <c r="O392" s="21" t="str">
        <f>IF(ISNA(VLOOKUP(N392,DB데이터!$N:$N,1,FALSE)), "에러", "")</f>
        <v>에러</v>
      </c>
      <c r="P392" s="21" t="str">
        <f>IF(O392="에러",$N392&amp;CHAR(10)&amp;VLOOKUP(CONCATENATE(D392,".",F392),DB데이터!$M:$N,2,FALSE),"")</f>
        <v xml:space="preserve"> 매장매출등급^TB_ORD_SHOP_SALES_GRADE^ 사용여부^USE_YN^^VARCHAR2^1^Y^'Y' 
매장매출등급^TB_ORD_SHOP_SALES_GRADE^사용여부^USE_YN^^VARCHAR2^1^Y^'Y'</v>
      </c>
    </row>
    <row r="393" spans="1:16" x14ac:dyDescent="0.25">
      <c r="A393" s="138">
        <v>386</v>
      </c>
      <c r="B393" s="87" t="s">
        <v>678</v>
      </c>
      <c r="C393" s="87" t="s">
        <v>4122</v>
      </c>
      <c r="D393" s="87" t="s">
        <v>439</v>
      </c>
      <c r="E393" s="87" t="s">
        <v>3518</v>
      </c>
      <c r="F393" s="87" t="s">
        <v>54</v>
      </c>
      <c r="G393" s="87"/>
      <c r="H393" s="87"/>
      <c r="I393" s="87" t="s">
        <v>37</v>
      </c>
      <c r="J393" s="89">
        <v>14</v>
      </c>
      <c r="K393" s="87" t="s">
        <v>52</v>
      </c>
      <c r="L393" s="139"/>
      <c r="M393" s="30"/>
      <c r="N393" s="25" t="str">
        <f t="shared" ref="N393:N395" si="6">SUBSTITUTE(CONCATENATE(C393,"^",D393,"^",E393,"^",F393,"^",G393,"^",I393,"^",J393,"^",K393,"^",L393),"~","-")</f>
        <v xml:space="preserve"> 매장매출등급^TB_ORD_SHOP_SALES_GRADE^ 등록일시^REG_DTM^^VARCHAR2^14^Y^</v>
      </c>
      <c r="O393" s="21" t="str">
        <f>IF(ISNA(VLOOKUP(N393,DB데이터!$N:$N,1,FALSE)), "에러", "")</f>
        <v>에러</v>
      </c>
      <c r="P393" s="21" t="str">
        <f>IF(O393="에러",$N393&amp;CHAR(10)&amp;VLOOKUP(CONCATENATE(D393,".",F393),DB데이터!$M:$N,2,FALSE),"")</f>
        <v xml:space="preserve"> 매장매출등급^TB_ORD_SHOP_SALES_GRADE^ 등록일시^REG_DTM^^VARCHAR2^14^Y^
매장매출등급^TB_ORD_SHOP_SALES_GRADE^등록일시^REG_DTM^^VARCHAR2^14^Y^</v>
      </c>
    </row>
    <row r="394" spans="1:16" x14ac:dyDescent="0.25">
      <c r="A394" s="138">
        <v>387</v>
      </c>
      <c r="B394" s="87" t="s">
        <v>678</v>
      </c>
      <c r="C394" s="87" t="s">
        <v>4122</v>
      </c>
      <c r="D394" s="87" t="s">
        <v>439</v>
      </c>
      <c r="E394" s="87" t="s">
        <v>3519</v>
      </c>
      <c r="F394" s="87" t="s">
        <v>56</v>
      </c>
      <c r="G394" s="87"/>
      <c r="H394" s="87"/>
      <c r="I394" s="87" t="s">
        <v>37</v>
      </c>
      <c r="J394" s="89">
        <v>32</v>
      </c>
      <c r="K394" s="87" t="s">
        <v>52</v>
      </c>
      <c r="L394" s="139"/>
      <c r="M394" s="30"/>
      <c r="N394" s="25" t="str">
        <f t="shared" si="6"/>
        <v xml:space="preserve"> 매장매출등급^TB_ORD_SHOP_SALES_GRADE^ 등록자ID^REGR_ID^^VARCHAR2^32^Y^</v>
      </c>
      <c r="O394" s="21" t="str">
        <f>IF(ISNA(VLOOKUP(N394,DB데이터!$N:$N,1,FALSE)), "에러", "")</f>
        <v>에러</v>
      </c>
      <c r="P394" s="21" t="str">
        <f>IF(O394="에러",$N394&amp;CHAR(10)&amp;VLOOKUP(CONCATENATE(D394,".",F394),DB데이터!$M:$N,2,FALSE),"")</f>
        <v xml:space="preserve"> 매장매출등급^TB_ORD_SHOP_SALES_GRADE^ 등록자ID^REGR_ID^^VARCHAR2^32^Y^
매장매출등급^TB_ORD_SHOP_SALES_GRADE^등록자ID^REGR_ID^^VARCHAR2^32^Y^</v>
      </c>
    </row>
    <row r="395" spans="1:16" x14ac:dyDescent="0.25">
      <c r="A395" s="138">
        <v>388</v>
      </c>
      <c r="B395" s="87" t="s">
        <v>678</v>
      </c>
      <c r="C395" s="87" t="s">
        <v>4122</v>
      </c>
      <c r="D395" s="87" t="s">
        <v>439</v>
      </c>
      <c r="E395" s="87" t="s">
        <v>3520</v>
      </c>
      <c r="F395" s="87" t="s">
        <v>58</v>
      </c>
      <c r="G395" s="87"/>
      <c r="H395" s="87"/>
      <c r="I395" s="87" t="s">
        <v>37</v>
      </c>
      <c r="J395" s="89">
        <v>14</v>
      </c>
      <c r="K395" s="87" t="s">
        <v>52</v>
      </c>
      <c r="L395" s="87"/>
      <c r="M395" s="30"/>
      <c r="N395" s="25" t="str">
        <f t="shared" si="6"/>
        <v xml:space="preserve"> 매장매출등급^TB_ORD_SHOP_SALES_GRADE^ 수정일시^MOD_DTM^^VARCHAR2^14^Y^</v>
      </c>
      <c r="O395" s="21" t="str">
        <f>IF(ISNA(VLOOKUP(N395,DB데이터!$N:$N,1,FALSE)), "에러", "")</f>
        <v>에러</v>
      </c>
      <c r="P395" s="21" t="str">
        <f>IF(O395="에러",$N395&amp;CHAR(10)&amp;VLOOKUP(CONCATENATE(D395,".",F395),DB데이터!$M:$N,2,FALSE),"")</f>
        <v xml:space="preserve"> 매장매출등급^TB_ORD_SHOP_SALES_GRADE^ 수정일시^MOD_DTM^^VARCHAR2^14^Y^
매장매출등급^TB_ORD_SHOP_SALES_GRADE^수정일시^MOD_DTM^^VARCHAR2^14^Y^</v>
      </c>
    </row>
    <row r="396" spans="1:16" x14ac:dyDescent="0.25">
      <c r="A396" s="138">
        <v>389</v>
      </c>
      <c r="B396" s="142" t="s">
        <v>678</v>
      </c>
      <c r="C396" s="142" t="s">
        <v>4122</v>
      </c>
      <c r="D396" s="142" t="s">
        <v>439</v>
      </c>
      <c r="E396" s="142" t="s">
        <v>3521</v>
      </c>
      <c r="F396" s="142" t="s">
        <v>60</v>
      </c>
      <c r="G396" s="142"/>
      <c r="H396" s="142"/>
      <c r="I396" s="142" t="s">
        <v>37</v>
      </c>
      <c r="J396" s="142">
        <v>32</v>
      </c>
      <c r="K396" s="142" t="s">
        <v>52</v>
      </c>
      <c r="L396" s="142"/>
    </row>
    <row r="397" spans="1:16" x14ac:dyDescent="0.25">
      <c r="A397" s="138">
        <v>390</v>
      </c>
      <c r="B397" s="142" t="s">
        <v>678</v>
      </c>
      <c r="C397" s="142" t="s">
        <v>4123</v>
      </c>
      <c r="D397" s="142" t="s">
        <v>289</v>
      </c>
      <c r="E397" s="142" t="s">
        <v>3996</v>
      </c>
      <c r="F397" s="142" t="s">
        <v>2605</v>
      </c>
      <c r="G397" s="142"/>
      <c r="H397" s="142"/>
      <c r="I397" s="142" t="s">
        <v>37</v>
      </c>
      <c r="J397" s="142">
        <v>20</v>
      </c>
      <c r="K397" s="142" t="s">
        <v>52</v>
      </c>
      <c r="L397" s="142"/>
    </row>
    <row r="398" spans="1:16" x14ac:dyDescent="0.25">
      <c r="A398" s="138">
        <v>391</v>
      </c>
      <c r="B398" s="142" t="s">
        <v>678</v>
      </c>
      <c r="C398" s="142" t="s">
        <v>4123</v>
      </c>
      <c r="D398" s="142" t="s">
        <v>289</v>
      </c>
      <c r="E398" s="142" t="s">
        <v>4108</v>
      </c>
      <c r="F398" s="142" t="s">
        <v>2607</v>
      </c>
      <c r="G398" s="142"/>
      <c r="H398" s="142"/>
      <c r="I398" s="142" t="s">
        <v>37</v>
      </c>
      <c r="J398" s="142">
        <v>300</v>
      </c>
      <c r="K398" s="142" t="s">
        <v>52</v>
      </c>
      <c r="L398" s="142"/>
    </row>
    <row r="399" spans="1:16" x14ac:dyDescent="0.25">
      <c r="A399" s="138">
        <v>392</v>
      </c>
      <c r="B399" s="142" t="s">
        <v>678</v>
      </c>
      <c r="C399" s="142" t="s">
        <v>4123</v>
      </c>
      <c r="D399" s="142" t="s">
        <v>289</v>
      </c>
      <c r="E399" s="142" t="s">
        <v>4110</v>
      </c>
      <c r="F399" s="142" t="s">
        <v>2609</v>
      </c>
      <c r="G399" s="142"/>
      <c r="H399" s="142"/>
      <c r="I399" s="142" t="s">
        <v>37</v>
      </c>
      <c r="J399" s="142">
        <v>3</v>
      </c>
      <c r="K399" s="142" t="s">
        <v>52</v>
      </c>
      <c r="L399" s="142"/>
    </row>
    <row r="400" spans="1:16" x14ac:dyDescent="0.25">
      <c r="A400" s="138">
        <v>393</v>
      </c>
      <c r="B400" s="142" t="s">
        <v>678</v>
      </c>
      <c r="C400" s="142" t="s">
        <v>4123</v>
      </c>
      <c r="D400" s="142" t="s">
        <v>289</v>
      </c>
      <c r="E400" s="142" t="s">
        <v>4109</v>
      </c>
      <c r="F400" s="142" t="s">
        <v>2611</v>
      </c>
      <c r="G400" s="142"/>
      <c r="H400" s="142"/>
      <c r="I400" s="142" t="s">
        <v>37</v>
      </c>
      <c r="J400" s="142">
        <v>8</v>
      </c>
      <c r="K400" s="142" t="s">
        <v>52</v>
      </c>
      <c r="L400" s="142"/>
    </row>
    <row r="401" spans="1:12" x14ac:dyDescent="0.25">
      <c r="A401" s="138">
        <v>394</v>
      </c>
      <c r="B401" s="142" t="s">
        <v>678</v>
      </c>
      <c r="C401" s="142" t="s">
        <v>4123</v>
      </c>
      <c r="D401" s="142" t="s">
        <v>289</v>
      </c>
      <c r="E401" s="142" t="s">
        <v>4112</v>
      </c>
      <c r="F401" s="142" t="s">
        <v>2613</v>
      </c>
      <c r="G401" s="142"/>
      <c r="H401" s="142"/>
      <c r="I401" s="142" t="s">
        <v>37</v>
      </c>
      <c r="J401" s="142">
        <v>8</v>
      </c>
      <c r="K401" s="142" t="s">
        <v>52</v>
      </c>
      <c r="L401" s="142"/>
    </row>
    <row r="402" spans="1:12" x14ac:dyDescent="0.25">
      <c r="A402" s="138">
        <v>395</v>
      </c>
      <c r="B402" s="142" t="s">
        <v>678</v>
      </c>
      <c r="C402" s="142" t="s">
        <v>4123</v>
      </c>
      <c r="D402" s="142" t="s">
        <v>289</v>
      </c>
      <c r="E402" s="142" t="s">
        <v>3483</v>
      </c>
      <c r="F402" s="142" t="s">
        <v>1169</v>
      </c>
      <c r="G402" s="142"/>
      <c r="H402" s="142"/>
      <c r="I402" s="142" t="s">
        <v>37</v>
      </c>
      <c r="J402" s="142">
        <v>10</v>
      </c>
      <c r="K402" s="142" t="s">
        <v>52</v>
      </c>
      <c r="L402" s="142"/>
    </row>
    <row r="403" spans="1:12" x14ac:dyDescent="0.25">
      <c r="A403" s="138">
        <v>396</v>
      </c>
      <c r="B403" s="142" t="s">
        <v>678</v>
      </c>
      <c r="C403" s="142" t="s">
        <v>4123</v>
      </c>
      <c r="D403" s="142" t="s">
        <v>289</v>
      </c>
      <c r="E403" s="142" t="s">
        <v>4114</v>
      </c>
      <c r="F403" s="142" t="s">
        <v>2615</v>
      </c>
      <c r="G403" s="142"/>
      <c r="H403" s="142"/>
      <c r="I403" s="142" t="s">
        <v>37</v>
      </c>
      <c r="J403" s="142">
        <v>20</v>
      </c>
      <c r="K403" s="142" t="s">
        <v>52</v>
      </c>
      <c r="L403" s="142"/>
    </row>
    <row r="404" spans="1:12" x14ac:dyDescent="0.25">
      <c r="A404" s="138">
        <v>397</v>
      </c>
      <c r="B404" s="142" t="s">
        <v>678</v>
      </c>
      <c r="C404" s="142" t="s">
        <v>4123</v>
      </c>
      <c r="D404" s="142" t="s">
        <v>289</v>
      </c>
      <c r="E404" s="142" t="s">
        <v>4107</v>
      </c>
      <c r="F404" s="142" t="s">
        <v>2617</v>
      </c>
      <c r="G404" s="142"/>
      <c r="H404" s="142"/>
      <c r="I404" s="142" t="s">
        <v>110</v>
      </c>
      <c r="J404" s="142">
        <v>22</v>
      </c>
      <c r="K404" s="142" t="s">
        <v>52</v>
      </c>
      <c r="L404" s="142">
        <v>0</v>
      </c>
    </row>
    <row r="405" spans="1:12" x14ac:dyDescent="0.25">
      <c r="A405" s="138">
        <v>398</v>
      </c>
      <c r="B405" s="142" t="s">
        <v>678</v>
      </c>
      <c r="C405" s="142" t="s">
        <v>4123</v>
      </c>
      <c r="D405" s="142" t="s">
        <v>289</v>
      </c>
      <c r="E405" s="142" t="s">
        <v>4111</v>
      </c>
      <c r="F405" s="142" t="s">
        <v>2619</v>
      </c>
      <c r="G405" s="142"/>
      <c r="H405" s="142"/>
      <c r="I405" s="142" t="s">
        <v>110</v>
      </c>
      <c r="J405" s="142">
        <v>22</v>
      </c>
      <c r="K405" s="142" t="s">
        <v>52</v>
      </c>
      <c r="L405" s="142">
        <v>0</v>
      </c>
    </row>
    <row r="406" spans="1:12" x14ac:dyDescent="0.25">
      <c r="A406" s="138">
        <v>399</v>
      </c>
      <c r="B406" s="142" t="s">
        <v>678</v>
      </c>
      <c r="C406" s="142" t="s">
        <v>4123</v>
      </c>
      <c r="D406" s="142" t="s">
        <v>289</v>
      </c>
      <c r="E406" s="142" t="s">
        <v>3516</v>
      </c>
      <c r="F406" s="142" t="s">
        <v>51</v>
      </c>
      <c r="G406" s="142"/>
      <c r="H406" s="142"/>
      <c r="I406" s="142" t="s">
        <v>37</v>
      </c>
      <c r="J406" s="142">
        <v>1</v>
      </c>
      <c r="K406" s="142" t="s">
        <v>52</v>
      </c>
      <c r="L406" s="142" t="s">
        <v>1276</v>
      </c>
    </row>
    <row r="407" spans="1:12" x14ac:dyDescent="0.25">
      <c r="A407" s="138">
        <v>400</v>
      </c>
      <c r="B407" s="142" t="s">
        <v>678</v>
      </c>
      <c r="C407" s="142" t="s">
        <v>4123</v>
      </c>
      <c r="D407" s="142" t="s">
        <v>289</v>
      </c>
      <c r="E407" s="142" t="s">
        <v>3517</v>
      </c>
      <c r="F407" s="142" t="s">
        <v>62</v>
      </c>
      <c r="G407" s="142"/>
      <c r="H407" s="142"/>
      <c r="I407" s="142" t="s">
        <v>37</v>
      </c>
      <c r="J407" s="142">
        <v>2000</v>
      </c>
      <c r="K407" s="142" t="s">
        <v>5347</v>
      </c>
      <c r="L407" s="142"/>
    </row>
    <row r="408" spans="1:12" x14ac:dyDescent="0.25">
      <c r="A408" s="138">
        <v>401</v>
      </c>
      <c r="B408" s="142" t="s">
        <v>678</v>
      </c>
      <c r="C408" s="142" t="s">
        <v>4123</v>
      </c>
      <c r="D408" s="142" t="s">
        <v>289</v>
      </c>
      <c r="E408" s="142" t="s">
        <v>3518</v>
      </c>
      <c r="F408" s="142" t="s">
        <v>54</v>
      </c>
      <c r="G408" s="142"/>
      <c r="H408" s="142"/>
      <c r="I408" s="142" t="s">
        <v>37</v>
      </c>
      <c r="J408" s="142">
        <v>14</v>
      </c>
      <c r="K408" s="142" t="s">
        <v>52</v>
      </c>
      <c r="L408" s="142"/>
    </row>
    <row r="409" spans="1:12" x14ac:dyDescent="0.25">
      <c r="A409" s="138">
        <v>402</v>
      </c>
      <c r="B409" s="142" t="s">
        <v>678</v>
      </c>
      <c r="C409" s="142" t="s">
        <v>4123</v>
      </c>
      <c r="D409" s="142" t="s">
        <v>289</v>
      </c>
      <c r="E409" s="142" t="s">
        <v>3519</v>
      </c>
      <c r="F409" s="142" t="s">
        <v>56</v>
      </c>
      <c r="G409" s="142"/>
      <c r="H409" s="142"/>
      <c r="I409" s="142" t="s">
        <v>37</v>
      </c>
      <c r="J409" s="142">
        <v>32</v>
      </c>
      <c r="K409" s="142" t="s">
        <v>52</v>
      </c>
      <c r="L409" s="142"/>
    </row>
    <row r="410" spans="1:12" x14ac:dyDescent="0.25">
      <c r="A410" s="138">
        <v>403</v>
      </c>
      <c r="B410" s="142" t="s">
        <v>678</v>
      </c>
      <c r="C410" s="142" t="s">
        <v>4123</v>
      </c>
      <c r="D410" s="142" t="s">
        <v>289</v>
      </c>
      <c r="E410" s="142" t="s">
        <v>3520</v>
      </c>
      <c r="F410" s="142" t="s">
        <v>58</v>
      </c>
      <c r="G410" s="142"/>
      <c r="H410" s="142"/>
      <c r="I410" s="142" t="s">
        <v>37</v>
      </c>
      <c r="J410" s="142">
        <v>14</v>
      </c>
      <c r="K410" s="142" t="s">
        <v>52</v>
      </c>
      <c r="L410" s="142"/>
    </row>
    <row r="411" spans="1:12" x14ac:dyDescent="0.25">
      <c r="A411" s="138">
        <v>404</v>
      </c>
      <c r="B411" s="142" t="s">
        <v>678</v>
      </c>
      <c r="C411" s="142" t="s">
        <v>4123</v>
      </c>
      <c r="D411" s="142" t="s">
        <v>289</v>
      </c>
      <c r="E411" s="142" t="s">
        <v>3521</v>
      </c>
      <c r="F411" s="142" t="s">
        <v>60</v>
      </c>
      <c r="G411" s="142"/>
      <c r="H411" s="142"/>
      <c r="I411" s="142" t="s">
        <v>37</v>
      </c>
      <c r="J411" s="142">
        <v>32</v>
      </c>
      <c r="K411" s="142" t="s">
        <v>52</v>
      </c>
      <c r="L411" s="142"/>
    </row>
    <row r="412" spans="1:12" x14ac:dyDescent="0.25">
      <c r="A412" s="138">
        <v>405</v>
      </c>
      <c r="B412" s="142" t="s">
        <v>678</v>
      </c>
      <c r="C412" s="142" t="s">
        <v>4124</v>
      </c>
      <c r="D412" s="142" t="s">
        <v>291</v>
      </c>
      <c r="E412" s="142" t="s">
        <v>3996</v>
      </c>
      <c r="F412" s="142" t="s">
        <v>2605</v>
      </c>
      <c r="G412" s="142"/>
      <c r="H412" s="142"/>
      <c r="I412" s="142" t="s">
        <v>37</v>
      </c>
      <c r="J412" s="142">
        <v>20</v>
      </c>
      <c r="K412" s="142" t="s">
        <v>52</v>
      </c>
      <c r="L412" s="142"/>
    </row>
    <row r="413" spans="1:12" x14ac:dyDescent="0.25">
      <c r="A413" s="138">
        <v>406</v>
      </c>
      <c r="B413" s="142" t="s">
        <v>678</v>
      </c>
      <c r="C413" s="142" t="s">
        <v>4124</v>
      </c>
      <c r="D413" s="142" t="s">
        <v>291</v>
      </c>
      <c r="E413" s="142" t="s">
        <v>3981</v>
      </c>
      <c r="F413" s="142" t="s">
        <v>1590</v>
      </c>
      <c r="G413" s="142"/>
      <c r="H413" s="142"/>
      <c r="I413" s="142" t="s">
        <v>37</v>
      </c>
      <c r="J413" s="142">
        <v>10</v>
      </c>
      <c r="K413" s="142" t="s">
        <v>52</v>
      </c>
      <c r="L413" s="142"/>
    </row>
    <row r="414" spans="1:12" x14ac:dyDescent="0.25">
      <c r="A414" s="138">
        <v>407</v>
      </c>
      <c r="B414" s="142" t="s">
        <v>678</v>
      </c>
      <c r="C414" s="142" t="s">
        <v>4124</v>
      </c>
      <c r="D414" s="142" t="s">
        <v>291</v>
      </c>
      <c r="E414" s="142" t="s">
        <v>4116</v>
      </c>
      <c r="F414" s="142" t="s">
        <v>2623</v>
      </c>
      <c r="G414" s="142"/>
      <c r="H414" s="142"/>
      <c r="I414" s="142" t="s">
        <v>110</v>
      </c>
      <c r="J414" s="142">
        <v>22</v>
      </c>
      <c r="K414" s="142" t="s">
        <v>52</v>
      </c>
      <c r="L414" s="142">
        <v>0</v>
      </c>
    </row>
    <row r="415" spans="1:12" x14ac:dyDescent="0.25">
      <c r="A415" s="138">
        <v>408</v>
      </c>
      <c r="B415" s="142" t="s">
        <v>678</v>
      </c>
      <c r="C415" s="142" t="s">
        <v>4124</v>
      </c>
      <c r="D415" s="142" t="s">
        <v>291</v>
      </c>
      <c r="E415" s="142" t="s">
        <v>3518</v>
      </c>
      <c r="F415" s="142" t="s">
        <v>54</v>
      </c>
      <c r="G415" s="142"/>
      <c r="H415" s="142"/>
      <c r="I415" s="142" t="s">
        <v>37</v>
      </c>
      <c r="J415" s="142">
        <v>14</v>
      </c>
      <c r="K415" s="142" t="s">
        <v>52</v>
      </c>
      <c r="L415" s="142"/>
    </row>
    <row r="416" spans="1:12" x14ac:dyDescent="0.25">
      <c r="A416" s="138">
        <v>409</v>
      </c>
      <c r="B416" s="142" t="s">
        <v>678</v>
      </c>
      <c r="C416" s="142" t="s">
        <v>4124</v>
      </c>
      <c r="D416" s="142" t="s">
        <v>291</v>
      </c>
      <c r="E416" s="142" t="s">
        <v>3519</v>
      </c>
      <c r="F416" s="142" t="s">
        <v>56</v>
      </c>
      <c r="G416" s="142"/>
      <c r="H416" s="142"/>
      <c r="I416" s="142" t="s">
        <v>37</v>
      </c>
      <c r="J416" s="142">
        <v>32</v>
      </c>
      <c r="K416" s="142" t="s">
        <v>52</v>
      </c>
      <c r="L416" s="142"/>
    </row>
    <row r="417" spans="1:12" x14ac:dyDescent="0.25">
      <c r="A417" s="138">
        <v>410</v>
      </c>
      <c r="B417" s="142" t="s">
        <v>678</v>
      </c>
      <c r="C417" s="142" t="s">
        <v>4124</v>
      </c>
      <c r="D417" s="142" t="s">
        <v>291</v>
      </c>
      <c r="E417" s="142" t="s">
        <v>3520</v>
      </c>
      <c r="F417" s="142" t="s">
        <v>58</v>
      </c>
      <c r="G417" s="142"/>
      <c r="H417" s="142"/>
      <c r="I417" s="142" t="s">
        <v>37</v>
      </c>
      <c r="J417" s="142">
        <v>14</v>
      </c>
      <c r="K417" s="142" t="s">
        <v>52</v>
      </c>
      <c r="L417" s="142"/>
    </row>
    <row r="418" spans="1:12" x14ac:dyDescent="0.25">
      <c r="A418" s="138">
        <v>411</v>
      </c>
      <c r="B418" s="142" t="s">
        <v>678</v>
      </c>
      <c r="C418" s="142" t="s">
        <v>4124</v>
      </c>
      <c r="D418" s="142" t="s">
        <v>291</v>
      </c>
      <c r="E418" s="142" t="s">
        <v>3521</v>
      </c>
      <c r="F418" s="142" t="s">
        <v>60</v>
      </c>
      <c r="G418" s="142"/>
      <c r="H418" s="142"/>
      <c r="I418" s="142" t="s">
        <v>37</v>
      </c>
      <c r="J418" s="142">
        <v>32</v>
      </c>
      <c r="K418" s="142" t="s">
        <v>52</v>
      </c>
      <c r="L418" s="142"/>
    </row>
    <row r="419" spans="1:12" x14ac:dyDescent="0.25">
      <c r="A419" s="138">
        <v>412</v>
      </c>
      <c r="B419" s="142" t="s">
        <v>678</v>
      </c>
      <c r="C419" s="142" t="s">
        <v>4125</v>
      </c>
      <c r="D419" s="142" t="s">
        <v>273</v>
      </c>
      <c r="E419" s="142" t="s">
        <v>4127</v>
      </c>
      <c r="F419" s="142" t="s">
        <v>2765</v>
      </c>
      <c r="G419" s="142"/>
      <c r="H419" s="142"/>
      <c r="I419" s="142" t="s">
        <v>37</v>
      </c>
      <c r="J419" s="142">
        <v>20</v>
      </c>
      <c r="K419" s="142" t="s">
        <v>52</v>
      </c>
      <c r="L419" s="142"/>
    </row>
    <row r="420" spans="1:12" x14ac:dyDescent="0.25">
      <c r="A420" s="138">
        <v>413</v>
      </c>
      <c r="B420" s="142" t="s">
        <v>678</v>
      </c>
      <c r="C420" s="142" t="s">
        <v>4125</v>
      </c>
      <c r="D420" s="142" t="s">
        <v>273</v>
      </c>
      <c r="E420" s="142" t="s">
        <v>4126</v>
      </c>
      <c r="F420" s="142" t="s">
        <v>2767</v>
      </c>
      <c r="G420" s="142"/>
      <c r="H420" s="142"/>
      <c r="I420" s="142" t="s">
        <v>37</v>
      </c>
      <c r="J420" s="142">
        <v>300</v>
      </c>
      <c r="K420" s="142" t="s">
        <v>52</v>
      </c>
      <c r="L420" s="142"/>
    </row>
    <row r="421" spans="1:12" x14ac:dyDescent="0.25">
      <c r="A421" s="138">
        <v>414</v>
      </c>
      <c r="B421" s="142" t="s">
        <v>678</v>
      </c>
      <c r="C421" s="142" t="s">
        <v>4125</v>
      </c>
      <c r="D421" s="142" t="s">
        <v>273</v>
      </c>
      <c r="E421" s="142" t="s">
        <v>3772</v>
      </c>
      <c r="F421" s="142" t="s">
        <v>1687</v>
      </c>
      <c r="G421" s="142"/>
      <c r="H421" s="142"/>
      <c r="I421" s="142" t="s">
        <v>37</v>
      </c>
      <c r="J421" s="142">
        <v>8</v>
      </c>
      <c r="K421" s="142" t="s">
        <v>52</v>
      </c>
      <c r="L421" s="142"/>
    </row>
    <row r="422" spans="1:12" x14ac:dyDescent="0.25">
      <c r="A422" s="138">
        <v>415</v>
      </c>
      <c r="B422" s="142" t="s">
        <v>678</v>
      </c>
      <c r="C422" s="142" t="s">
        <v>4125</v>
      </c>
      <c r="D422" s="142" t="s">
        <v>273</v>
      </c>
      <c r="E422" s="142" t="s">
        <v>3773</v>
      </c>
      <c r="F422" s="142" t="s">
        <v>1689</v>
      </c>
      <c r="G422" s="142"/>
      <c r="H422" s="142"/>
      <c r="I422" s="142" t="s">
        <v>37</v>
      </c>
      <c r="J422" s="142">
        <v>8</v>
      </c>
      <c r="K422" s="142" t="s">
        <v>52</v>
      </c>
      <c r="L422" s="142"/>
    </row>
    <row r="423" spans="1:12" x14ac:dyDescent="0.25">
      <c r="A423" s="138">
        <v>416</v>
      </c>
      <c r="B423" s="142" t="s">
        <v>678</v>
      </c>
      <c r="C423" s="142" t="s">
        <v>4125</v>
      </c>
      <c r="D423" s="142" t="s">
        <v>273</v>
      </c>
      <c r="E423" s="142" t="s">
        <v>3483</v>
      </c>
      <c r="F423" s="142" t="s">
        <v>1169</v>
      </c>
      <c r="G423" s="142"/>
      <c r="H423" s="142"/>
      <c r="I423" s="142" t="s">
        <v>37</v>
      </c>
      <c r="J423" s="142">
        <v>10</v>
      </c>
      <c r="K423" s="142" t="s">
        <v>52</v>
      </c>
      <c r="L423" s="142"/>
    </row>
    <row r="424" spans="1:12" x14ac:dyDescent="0.25">
      <c r="A424" s="138">
        <v>417</v>
      </c>
      <c r="B424" s="142" t="s">
        <v>678</v>
      </c>
      <c r="C424" s="142" t="s">
        <v>4125</v>
      </c>
      <c r="D424" s="142" t="s">
        <v>273</v>
      </c>
      <c r="E424" s="142" t="s">
        <v>3516</v>
      </c>
      <c r="F424" s="142" t="s">
        <v>51</v>
      </c>
      <c r="G424" s="142"/>
      <c r="H424" s="142"/>
      <c r="I424" s="142" t="s">
        <v>37</v>
      </c>
      <c r="J424" s="142">
        <v>1</v>
      </c>
      <c r="K424" s="142" t="s">
        <v>52</v>
      </c>
      <c r="L424" s="142" t="s">
        <v>1276</v>
      </c>
    </row>
    <row r="425" spans="1:12" x14ac:dyDescent="0.25">
      <c r="A425" s="138">
        <v>418</v>
      </c>
      <c r="B425" s="142" t="s">
        <v>678</v>
      </c>
      <c r="C425" s="142" t="s">
        <v>4125</v>
      </c>
      <c r="D425" s="142" t="s">
        <v>273</v>
      </c>
      <c r="E425" s="142" t="s">
        <v>3517</v>
      </c>
      <c r="F425" s="142" t="s">
        <v>62</v>
      </c>
      <c r="G425" s="142"/>
      <c r="H425" s="142"/>
      <c r="I425" s="142" t="s">
        <v>37</v>
      </c>
      <c r="J425" s="142">
        <v>2000</v>
      </c>
      <c r="K425" s="142" t="s">
        <v>5347</v>
      </c>
      <c r="L425" s="142"/>
    </row>
    <row r="426" spans="1:12" x14ac:dyDescent="0.25">
      <c r="A426" s="138">
        <v>419</v>
      </c>
      <c r="B426" s="142" t="s">
        <v>678</v>
      </c>
      <c r="C426" s="142" t="s">
        <v>4125</v>
      </c>
      <c r="D426" s="142" t="s">
        <v>273</v>
      </c>
      <c r="E426" s="142" t="s">
        <v>3518</v>
      </c>
      <c r="F426" s="142" t="s">
        <v>54</v>
      </c>
      <c r="G426" s="142"/>
      <c r="H426" s="142"/>
      <c r="I426" s="142" t="s">
        <v>37</v>
      </c>
      <c r="J426" s="142">
        <v>14</v>
      </c>
      <c r="K426" s="142" t="s">
        <v>52</v>
      </c>
      <c r="L426" s="142"/>
    </row>
    <row r="427" spans="1:12" x14ac:dyDescent="0.25">
      <c r="A427" s="138">
        <v>420</v>
      </c>
      <c r="B427" s="142" t="s">
        <v>678</v>
      </c>
      <c r="C427" s="142" t="s">
        <v>4125</v>
      </c>
      <c r="D427" s="142" t="s">
        <v>273</v>
      </c>
      <c r="E427" s="142" t="s">
        <v>3519</v>
      </c>
      <c r="F427" s="142" t="s">
        <v>56</v>
      </c>
      <c r="G427" s="142"/>
      <c r="H427" s="142"/>
      <c r="I427" s="142" t="s">
        <v>37</v>
      </c>
      <c r="J427" s="142">
        <v>32</v>
      </c>
      <c r="K427" s="142" t="s">
        <v>52</v>
      </c>
      <c r="L427" s="142"/>
    </row>
    <row r="428" spans="1:12" x14ac:dyDescent="0.25">
      <c r="A428" s="138">
        <v>421</v>
      </c>
      <c r="B428" s="142" t="s">
        <v>678</v>
      </c>
      <c r="C428" s="142" t="s">
        <v>4125</v>
      </c>
      <c r="D428" s="142" t="s">
        <v>273</v>
      </c>
      <c r="E428" s="142" t="s">
        <v>3520</v>
      </c>
      <c r="F428" s="142" t="s">
        <v>58</v>
      </c>
      <c r="G428" s="142"/>
      <c r="H428" s="142"/>
      <c r="I428" s="142" t="s">
        <v>37</v>
      </c>
      <c r="J428" s="142">
        <v>14</v>
      </c>
      <c r="K428" s="142" t="s">
        <v>52</v>
      </c>
      <c r="L428" s="142"/>
    </row>
    <row r="429" spans="1:12" x14ac:dyDescent="0.25">
      <c r="A429" s="138">
        <v>422</v>
      </c>
      <c r="B429" s="142" t="s">
        <v>678</v>
      </c>
      <c r="C429" s="142" t="s">
        <v>4125</v>
      </c>
      <c r="D429" s="142" t="s">
        <v>273</v>
      </c>
      <c r="E429" s="142" t="s">
        <v>3521</v>
      </c>
      <c r="F429" s="142" t="s">
        <v>60</v>
      </c>
      <c r="G429" s="142"/>
      <c r="H429" s="142"/>
      <c r="I429" s="142" t="s">
        <v>37</v>
      </c>
      <c r="J429" s="142">
        <v>32</v>
      </c>
      <c r="K429" s="142" t="s">
        <v>52</v>
      </c>
      <c r="L429" s="142"/>
    </row>
    <row r="430" spans="1:12" x14ac:dyDescent="0.25">
      <c r="A430" s="138">
        <v>423</v>
      </c>
      <c r="B430" s="142" t="s">
        <v>678</v>
      </c>
      <c r="C430" s="142" t="s">
        <v>4128</v>
      </c>
      <c r="D430" s="142" t="s">
        <v>277</v>
      </c>
      <c r="E430" s="142" t="s">
        <v>4127</v>
      </c>
      <c r="F430" s="142" t="s">
        <v>2765</v>
      </c>
      <c r="G430" s="142"/>
      <c r="H430" s="142"/>
      <c r="I430" s="142" t="s">
        <v>37</v>
      </c>
      <c r="J430" s="142">
        <v>20</v>
      </c>
      <c r="K430" s="142" t="s">
        <v>52</v>
      </c>
      <c r="L430" s="142"/>
    </row>
    <row r="431" spans="1:12" x14ac:dyDescent="0.25">
      <c r="A431" s="138">
        <v>424</v>
      </c>
      <c r="B431" s="142" t="s">
        <v>678</v>
      </c>
      <c r="C431" s="142" t="s">
        <v>4128</v>
      </c>
      <c r="D431" s="142" t="s">
        <v>277</v>
      </c>
      <c r="E431" s="142" t="s">
        <v>3981</v>
      </c>
      <c r="F431" s="142" t="s">
        <v>1590</v>
      </c>
      <c r="G431" s="142"/>
      <c r="H431" s="142"/>
      <c r="I431" s="142" t="s">
        <v>37</v>
      </c>
      <c r="J431" s="142">
        <v>10</v>
      </c>
      <c r="K431" s="142" t="s">
        <v>52</v>
      </c>
      <c r="L431" s="142"/>
    </row>
    <row r="432" spans="1:12" x14ac:dyDescent="0.25">
      <c r="A432" s="138">
        <v>425</v>
      </c>
      <c r="B432" s="142" t="s">
        <v>678</v>
      </c>
      <c r="C432" s="142" t="s">
        <v>4128</v>
      </c>
      <c r="D432" s="142" t="s">
        <v>277</v>
      </c>
      <c r="E432" s="142" t="s">
        <v>4129</v>
      </c>
      <c r="F432" s="142" t="s">
        <v>2769</v>
      </c>
      <c r="G432" s="142"/>
      <c r="H432" s="142"/>
      <c r="I432" s="142" t="s">
        <v>110</v>
      </c>
      <c r="J432" s="142">
        <v>22</v>
      </c>
      <c r="K432" s="142" t="s">
        <v>52</v>
      </c>
      <c r="L432" s="142">
        <v>0</v>
      </c>
    </row>
    <row r="433" spans="1:12" x14ac:dyDescent="0.25">
      <c r="A433" s="138">
        <v>426</v>
      </c>
      <c r="B433" s="142" t="s">
        <v>678</v>
      </c>
      <c r="C433" s="142" t="s">
        <v>4128</v>
      </c>
      <c r="D433" s="142" t="s">
        <v>277</v>
      </c>
      <c r="E433" s="142" t="s">
        <v>3518</v>
      </c>
      <c r="F433" s="142" t="s">
        <v>54</v>
      </c>
      <c r="G433" s="142"/>
      <c r="H433" s="142"/>
      <c r="I433" s="142" t="s">
        <v>37</v>
      </c>
      <c r="J433" s="142">
        <v>14</v>
      </c>
      <c r="K433" s="142" t="s">
        <v>52</v>
      </c>
      <c r="L433" s="142"/>
    </row>
    <row r="434" spans="1:12" x14ac:dyDescent="0.25">
      <c r="A434" s="138">
        <v>427</v>
      </c>
      <c r="B434" s="142" t="s">
        <v>678</v>
      </c>
      <c r="C434" s="142" t="s">
        <v>4128</v>
      </c>
      <c r="D434" s="142" t="s">
        <v>277</v>
      </c>
      <c r="E434" s="142" t="s">
        <v>3519</v>
      </c>
      <c r="F434" s="142" t="s">
        <v>56</v>
      </c>
      <c r="G434" s="142"/>
      <c r="H434" s="142"/>
      <c r="I434" s="142" t="s">
        <v>37</v>
      </c>
      <c r="J434" s="142">
        <v>32</v>
      </c>
      <c r="K434" s="142" t="s">
        <v>52</v>
      </c>
      <c r="L434" s="142"/>
    </row>
    <row r="435" spans="1:12" x14ac:dyDescent="0.25">
      <c r="A435" s="138">
        <v>428</v>
      </c>
      <c r="B435" s="142" t="s">
        <v>678</v>
      </c>
      <c r="C435" s="142" t="s">
        <v>4128</v>
      </c>
      <c r="D435" s="142" t="s">
        <v>277</v>
      </c>
      <c r="E435" s="142" t="s">
        <v>3520</v>
      </c>
      <c r="F435" s="142" t="s">
        <v>58</v>
      </c>
      <c r="G435" s="142"/>
      <c r="H435" s="142"/>
      <c r="I435" s="142" t="s">
        <v>37</v>
      </c>
      <c r="J435" s="142">
        <v>14</v>
      </c>
      <c r="K435" s="142" t="s">
        <v>52</v>
      </c>
      <c r="L435" s="142"/>
    </row>
    <row r="436" spans="1:12" x14ac:dyDescent="0.25">
      <c r="A436" s="138">
        <v>429</v>
      </c>
      <c r="B436" s="142" t="s">
        <v>678</v>
      </c>
      <c r="C436" s="142" t="s">
        <v>4128</v>
      </c>
      <c r="D436" s="142" t="s">
        <v>277</v>
      </c>
      <c r="E436" s="142" t="s">
        <v>3521</v>
      </c>
      <c r="F436" s="142" t="s">
        <v>60</v>
      </c>
      <c r="G436" s="142"/>
      <c r="H436" s="142"/>
      <c r="I436" s="142" t="s">
        <v>37</v>
      </c>
      <c r="J436" s="142">
        <v>32</v>
      </c>
      <c r="K436" s="142" t="s">
        <v>52</v>
      </c>
      <c r="L436" s="142"/>
    </row>
    <row r="437" spans="1:12" x14ac:dyDescent="0.25">
      <c r="A437" s="138">
        <v>430</v>
      </c>
      <c r="B437" s="142" t="s">
        <v>678</v>
      </c>
      <c r="C437" s="142" t="s">
        <v>4130</v>
      </c>
      <c r="D437" s="142" t="s">
        <v>275</v>
      </c>
      <c r="E437" s="142" t="s">
        <v>4127</v>
      </c>
      <c r="F437" s="142" t="s">
        <v>2765</v>
      </c>
      <c r="G437" s="142"/>
      <c r="H437" s="142"/>
      <c r="I437" s="142" t="s">
        <v>37</v>
      </c>
      <c r="J437" s="142">
        <v>20</v>
      </c>
      <c r="K437" s="142" t="s">
        <v>52</v>
      </c>
      <c r="L437" s="142"/>
    </row>
    <row r="438" spans="1:12" x14ac:dyDescent="0.25">
      <c r="A438" s="138">
        <v>431</v>
      </c>
      <c r="B438" s="142" t="s">
        <v>678</v>
      </c>
      <c r="C438" s="142" t="s">
        <v>4130</v>
      </c>
      <c r="D438" s="142" t="s">
        <v>275</v>
      </c>
      <c r="E438" s="142" t="s">
        <v>3482</v>
      </c>
      <c r="F438" s="142" t="s">
        <v>838</v>
      </c>
      <c r="G438" s="142"/>
      <c r="H438" s="142"/>
      <c r="I438" s="142" t="s">
        <v>37</v>
      </c>
      <c r="J438" s="142">
        <v>20</v>
      </c>
      <c r="K438" s="142" t="s">
        <v>52</v>
      </c>
      <c r="L438" s="142"/>
    </row>
    <row r="439" spans="1:12" x14ac:dyDescent="0.25">
      <c r="A439" s="138">
        <v>432</v>
      </c>
      <c r="B439" s="142" t="s">
        <v>678</v>
      </c>
      <c r="C439" s="142" t="s">
        <v>4130</v>
      </c>
      <c r="D439" s="142" t="s">
        <v>275</v>
      </c>
      <c r="E439" s="142" t="s">
        <v>3516</v>
      </c>
      <c r="F439" s="142" t="s">
        <v>51</v>
      </c>
      <c r="G439" s="142"/>
      <c r="H439" s="142"/>
      <c r="I439" s="142" t="s">
        <v>37</v>
      </c>
      <c r="J439" s="142">
        <v>1</v>
      </c>
      <c r="K439" s="142" t="s">
        <v>52</v>
      </c>
      <c r="L439" s="142" t="s">
        <v>1276</v>
      </c>
    </row>
    <row r="440" spans="1:12" x14ac:dyDescent="0.25">
      <c r="A440" s="138">
        <v>433</v>
      </c>
      <c r="B440" s="142" t="s">
        <v>678</v>
      </c>
      <c r="C440" s="142" t="s">
        <v>4130</v>
      </c>
      <c r="D440" s="142" t="s">
        <v>275</v>
      </c>
      <c r="E440" s="142" t="s">
        <v>3518</v>
      </c>
      <c r="F440" s="142" t="s">
        <v>54</v>
      </c>
      <c r="G440" s="142"/>
      <c r="H440" s="142"/>
      <c r="I440" s="142" t="s">
        <v>37</v>
      </c>
      <c r="J440" s="142">
        <v>14</v>
      </c>
      <c r="K440" s="142" t="s">
        <v>52</v>
      </c>
      <c r="L440" s="142"/>
    </row>
    <row r="441" spans="1:12" x14ac:dyDescent="0.25">
      <c r="A441" s="138">
        <v>434</v>
      </c>
      <c r="B441" s="142" t="s">
        <v>678</v>
      </c>
      <c r="C441" s="142" t="s">
        <v>4130</v>
      </c>
      <c r="D441" s="142" t="s">
        <v>275</v>
      </c>
      <c r="E441" s="142" t="s">
        <v>3519</v>
      </c>
      <c r="F441" s="142" t="s">
        <v>56</v>
      </c>
      <c r="G441" s="142"/>
      <c r="H441" s="142"/>
      <c r="I441" s="142" t="s">
        <v>37</v>
      </c>
      <c r="J441" s="142">
        <v>32</v>
      </c>
      <c r="K441" s="142" t="s">
        <v>52</v>
      </c>
      <c r="L441" s="142"/>
    </row>
    <row r="442" spans="1:12" x14ac:dyDescent="0.25">
      <c r="A442" s="138">
        <v>435</v>
      </c>
      <c r="B442" s="142" t="s">
        <v>678</v>
      </c>
      <c r="C442" s="142" t="s">
        <v>4130</v>
      </c>
      <c r="D442" s="142" t="s">
        <v>275</v>
      </c>
      <c r="E442" s="142" t="s">
        <v>3520</v>
      </c>
      <c r="F442" s="142" t="s">
        <v>58</v>
      </c>
      <c r="G442" s="142"/>
      <c r="H442" s="142"/>
      <c r="I442" s="142" t="s">
        <v>37</v>
      </c>
      <c r="J442" s="142">
        <v>14</v>
      </c>
      <c r="K442" s="142" t="s">
        <v>52</v>
      </c>
      <c r="L442" s="142"/>
    </row>
    <row r="443" spans="1:12" x14ac:dyDescent="0.25">
      <c r="A443" s="138">
        <v>436</v>
      </c>
      <c r="B443" s="142" t="s">
        <v>678</v>
      </c>
      <c r="C443" s="142" t="s">
        <v>4130</v>
      </c>
      <c r="D443" s="142" t="s">
        <v>275</v>
      </c>
      <c r="E443" s="142" t="s">
        <v>3521</v>
      </c>
      <c r="F443" s="142" t="s">
        <v>60</v>
      </c>
      <c r="G443" s="142"/>
      <c r="H443" s="142"/>
      <c r="I443" s="142" t="s">
        <v>37</v>
      </c>
      <c r="J443" s="142">
        <v>32</v>
      </c>
      <c r="K443" s="142" t="s">
        <v>52</v>
      </c>
      <c r="L443" s="142"/>
    </row>
    <row r="444" spans="1:12" x14ac:dyDescent="0.25">
      <c r="A444" s="164">
        <v>437</v>
      </c>
      <c r="B444" s="164" t="s">
        <v>678</v>
      </c>
      <c r="C444" s="164" t="s">
        <v>6036</v>
      </c>
      <c r="D444" s="164" t="s">
        <v>6027</v>
      </c>
      <c r="E444" s="164" t="s">
        <v>1774</v>
      </c>
      <c r="F444" s="164" t="s">
        <v>1775</v>
      </c>
      <c r="G444" s="164"/>
      <c r="H444" s="164"/>
      <c r="I444" s="164" t="s">
        <v>37</v>
      </c>
      <c r="J444" s="164" t="s">
        <v>5790</v>
      </c>
      <c r="K444" s="164" t="s">
        <v>5347</v>
      </c>
      <c r="L444" s="164"/>
    </row>
    <row r="445" spans="1:12" x14ac:dyDescent="0.25">
      <c r="A445" s="164">
        <v>438</v>
      </c>
      <c r="B445" s="164" t="s">
        <v>678</v>
      </c>
      <c r="C445" s="164" t="s">
        <v>6036</v>
      </c>
      <c r="D445" s="164" t="s">
        <v>6027</v>
      </c>
      <c r="E445" s="164" t="s">
        <v>2753</v>
      </c>
      <c r="F445" s="164" t="s">
        <v>2754</v>
      </c>
      <c r="G445" s="164"/>
      <c r="H445" s="164"/>
      <c r="I445" s="164" t="s">
        <v>37</v>
      </c>
      <c r="J445" s="164" t="s">
        <v>5887</v>
      </c>
      <c r="K445" s="164"/>
      <c r="L445" s="164"/>
    </row>
    <row r="446" spans="1:12" x14ac:dyDescent="0.25">
      <c r="A446" s="164">
        <v>439</v>
      </c>
      <c r="B446" s="164" t="s">
        <v>678</v>
      </c>
      <c r="C446" s="164" t="s">
        <v>6036</v>
      </c>
      <c r="D446" s="164" t="s">
        <v>6027</v>
      </c>
      <c r="E446" s="164" t="s">
        <v>829</v>
      </c>
      <c r="F446" s="164" t="s">
        <v>838</v>
      </c>
      <c r="G446" s="164"/>
      <c r="H446" s="164"/>
      <c r="I446" s="164" t="s">
        <v>37</v>
      </c>
      <c r="J446" s="164" t="s">
        <v>5790</v>
      </c>
      <c r="K446" s="164" t="s">
        <v>5347</v>
      </c>
      <c r="L446" s="164"/>
    </row>
    <row r="447" spans="1:12" x14ac:dyDescent="0.25">
      <c r="A447" s="164">
        <v>440</v>
      </c>
      <c r="B447" s="164" t="s">
        <v>678</v>
      </c>
      <c r="C447" s="164" t="s">
        <v>6036</v>
      </c>
      <c r="D447" s="164" t="s">
        <v>6027</v>
      </c>
      <c r="E447" s="164" t="s">
        <v>5941</v>
      </c>
      <c r="F447" s="164" t="s">
        <v>5942</v>
      </c>
      <c r="G447" s="164"/>
      <c r="H447" s="164"/>
      <c r="I447" s="164" t="s">
        <v>110</v>
      </c>
      <c r="J447" s="164" t="s">
        <v>476</v>
      </c>
      <c r="K447" s="164" t="s">
        <v>5347</v>
      </c>
      <c r="L447" s="164" t="s">
        <v>5794</v>
      </c>
    </row>
    <row r="448" spans="1:12" x14ac:dyDescent="0.25">
      <c r="A448" s="164">
        <v>441</v>
      </c>
      <c r="B448" s="164" t="s">
        <v>678</v>
      </c>
      <c r="C448" s="164" t="s">
        <v>6036</v>
      </c>
      <c r="D448" s="164" t="s">
        <v>6027</v>
      </c>
      <c r="E448" s="164" t="s">
        <v>2459</v>
      </c>
      <c r="F448" s="164" t="s">
        <v>2460</v>
      </c>
      <c r="G448" s="164"/>
      <c r="H448" s="164"/>
      <c r="I448" s="164" t="s">
        <v>110</v>
      </c>
      <c r="J448" s="164" t="s">
        <v>476</v>
      </c>
      <c r="K448" s="164" t="s">
        <v>5347</v>
      </c>
      <c r="L448" s="164" t="s">
        <v>5794</v>
      </c>
    </row>
    <row r="449" spans="1:12" x14ac:dyDescent="0.25">
      <c r="A449" s="164">
        <v>442</v>
      </c>
      <c r="B449" s="164" t="s">
        <v>678</v>
      </c>
      <c r="C449" s="164" t="s">
        <v>6036</v>
      </c>
      <c r="D449" s="164" t="s">
        <v>6027</v>
      </c>
      <c r="E449" s="164" t="s">
        <v>3476</v>
      </c>
      <c r="F449" s="164" t="s">
        <v>5944</v>
      </c>
      <c r="G449" s="164"/>
      <c r="H449" s="164"/>
      <c r="I449" s="164" t="s">
        <v>110</v>
      </c>
      <c r="J449" s="164" t="s">
        <v>476</v>
      </c>
      <c r="K449" s="164" t="s">
        <v>5347</v>
      </c>
      <c r="L449" s="164" t="s">
        <v>5794</v>
      </c>
    </row>
    <row r="450" spans="1:12" x14ac:dyDescent="0.25">
      <c r="A450" s="164">
        <v>443</v>
      </c>
      <c r="B450" s="164" t="s">
        <v>678</v>
      </c>
      <c r="C450" s="164" t="s">
        <v>6036</v>
      </c>
      <c r="D450" s="164" t="s">
        <v>6027</v>
      </c>
      <c r="E450" s="164" t="s">
        <v>611</v>
      </c>
      <c r="F450" s="164" t="s">
        <v>532</v>
      </c>
      <c r="G450" s="164"/>
      <c r="H450" s="164"/>
      <c r="I450" s="164" t="s">
        <v>110</v>
      </c>
      <c r="J450" s="164" t="s">
        <v>476</v>
      </c>
      <c r="K450" s="164" t="s">
        <v>5347</v>
      </c>
      <c r="L450" s="164" t="s">
        <v>5794</v>
      </c>
    </row>
    <row r="451" spans="1:12" x14ac:dyDescent="0.25">
      <c r="A451" s="164">
        <v>444</v>
      </c>
      <c r="B451" s="164" t="s">
        <v>678</v>
      </c>
      <c r="C451" s="164" t="s">
        <v>6036</v>
      </c>
      <c r="D451" s="164" t="s">
        <v>6027</v>
      </c>
      <c r="E451" s="164" t="s">
        <v>5945</v>
      </c>
      <c r="F451" s="164" t="s">
        <v>5946</v>
      </c>
      <c r="G451" s="164"/>
      <c r="H451" s="164"/>
      <c r="I451" s="164" t="s">
        <v>110</v>
      </c>
      <c r="J451" s="164" t="s">
        <v>476</v>
      </c>
      <c r="K451" s="164" t="s">
        <v>5347</v>
      </c>
      <c r="L451" s="164" t="s">
        <v>5794</v>
      </c>
    </row>
    <row r="452" spans="1:12" x14ac:dyDescent="0.25">
      <c r="A452" s="164">
        <v>445</v>
      </c>
      <c r="B452" s="164" t="s">
        <v>678</v>
      </c>
      <c r="C452" s="164" t="s">
        <v>6036</v>
      </c>
      <c r="D452" s="164" t="s">
        <v>6027</v>
      </c>
      <c r="E452" s="164" t="s">
        <v>5935</v>
      </c>
      <c r="F452" s="164" t="s">
        <v>5936</v>
      </c>
      <c r="G452" s="164"/>
      <c r="H452" s="164"/>
      <c r="I452" s="164" t="s">
        <v>37</v>
      </c>
      <c r="J452" s="164" t="s">
        <v>5783</v>
      </c>
      <c r="K452" s="164"/>
      <c r="L452" s="164"/>
    </row>
    <row r="453" spans="1:12" x14ac:dyDescent="0.25">
      <c r="A453" s="164">
        <v>446</v>
      </c>
      <c r="B453" s="164" t="s">
        <v>678</v>
      </c>
      <c r="C453" s="164" t="s">
        <v>6036</v>
      </c>
      <c r="D453" s="164" t="s">
        <v>6027</v>
      </c>
      <c r="E453" s="164" t="s">
        <v>3518</v>
      </c>
      <c r="F453" s="164" t="s">
        <v>54</v>
      </c>
      <c r="G453" s="164"/>
      <c r="H453" s="164"/>
      <c r="I453" s="164" t="s">
        <v>37</v>
      </c>
      <c r="J453" s="164" t="s">
        <v>5806</v>
      </c>
      <c r="K453" s="164" t="s">
        <v>5347</v>
      </c>
      <c r="L453" s="164"/>
    </row>
    <row r="454" spans="1:12" x14ac:dyDescent="0.25">
      <c r="A454" s="164">
        <v>447</v>
      </c>
      <c r="B454" s="164" t="s">
        <v>678</v>
      </c>
      <c r="C454" s="164" t="s">
        <v>6036</v>
      </c>
      <c r="D454" s="164" t="s">
        <v>6027</v>
      </c>
      <c r="E454" s="164" t="s">
        <v>3519</v>
      </c>
      <c r="F454" s="164" t="s">
        <v>56</v>
      </c>
      <c r="G454" s="164"/>
      <c r="H454" s="164"/>
      <c r="I454" s="164" t="s">
        <v>37</v>
      </c>
      <c r="J454" s="164" t="s">
        <v>5786</v>
      </c>
      <c r="K454" s="164" t="s">
        <v>5347</v>
      </c>
      <c r="L454" s="164"/>
    </row>
    <row r="455" spans="1:12" x14ac:dyDescent="0.25">
      <c r="A455" s="164">
        <v>448</v>
      </c>
      <c r="B455" s="164" t="s">
        <v>678</v>
      </c>
      <c r="C455" s="164" t="s">
        <v>6036</v>
      </c>
      <c r="D455" s="164" t="s">
        <v>6027</v>
      </c>
      <c r="E455" s="164" t="s">
        <v>3520</v>
      </c>
      <c r="F455" s="164" t="s">
        <v>58</v>
      </c>
      <c r="G455" s="164"/>
      <c r="H455" s="164"/>
      <c r="I455" s="164" t="s">
        <v>37</v>
      </c>
      <c r="J455" s="164" t="s">
        <v>5806</v>
      </c>
      <c r="K455" s="164" t="s">
        <v>5347</v>
      </c>
      <c r="L455" s="164"/>
    </row>
    <row r="456" spans="1:12" x14ac:dyDescent="0.25">
      <c r="A456" s="164">
        <v>449</v>
      </c>
      <c r="B456" s="164" t="s">
        <v>678</v>
      </c>
      <c r="C456" s="164" t="s">
        <v>6036</v>
      </c>
      <c r="D456" s="164" t="s">
        <v>6027</v>
      </c>
      <c r="E456" s="164" t="s">
        <v>3521</v>
      </c>
      <c r="F456" s="164" t="s">
        <v>60</v>
      </c>
      <c r="G456" s="164"/>
      <c r="H456" s="164"/>
      <c r="I456" s="164" t="s">
        <v>37</v>
      </c>
      <c r="J456" s="164" t="s">
        <v>5786</v>
      </c>
      <c r="K456" s="164" t="s">
        <v>5347</v>
      </c>
      <c r="L456" s="164"/>
    </row>
    <row r="457" spans="1:12" x14ac:dyDescent="0.25">
      <c r="A457" s="164">
        <v>450</v>
      </c>
      <c r="B457" s="164" t="s">
        <v>678</v>
      </c>
      <c r="C457" s="164" t="s">
        <v>6042</v>
      </c>
      <c r="D457" s="164" t="s">
        <v>6033</v>
      </c>
      <c r="E457" s="164" t="s">
        <v>829</v>
      </c>
      <c r="F457" s="164" t="s">
        <v>64</v>
      </c>
      <c r="G457" s="164"/>
      <c r="H457" s="164"/>
      <c r="I457" s="164" t="s">
        <v>37</v>
      </c>
      <c r="J457" s="164" t="s">
        <v>5789</v>
      </c>
      <c r="K457" s="164" t="s">
        <v>5347</v>
      </c>
      <c r="L457" s="164"/>
    </row>
    <row r="458" spans="1:12" x14ac:dyDescent="0.25">
      <c r="A458" s="164">
        <v>451</v>
      </c>
      <c r="B458" s="164" t="s">
        <v>678</v>
      </c>
      <c r="C458" s="164" t="s">
        <v>6042</v>
      </c>
      <c r="D458" s="164" t="s">
        <v>6033</v>
      </c>
      <c r="E458" s="164" t="s">
        <v>2244</v>
      </c>
      <c r="F458" s="164" t="s">
        <v>2245</v>
      </c>
      <c r="G458" s="164"/>
      <c r="H458" s="164"/>
      <c r="I458" s="164" t="s">
        <v>110</v>
      </c>
      <c r="J458" s="164" t="s">
        <v>476</v>
      </c>
      <c r="K458" s="164" t="s">
        <v>5347</v>
      </c>
      <c r="L458" s="164" t="s">
        <v>5794</v>
      </c>
    </row>
    <row r="459" spans="1:12" x14ac:dyDescent="0.25">
      <c r="A459" s="164">
        <v>452</v>
      </c>
      <c r="B459" s="164" t="s">
        <v>678</v>
      </c>
      <c r="C459" s="164" t="s">
        <v>6042</v>
      </c>
      <c r="D459" s="164" t="s">
        <v>6033</v>
      </c>
      <c r="E459" s="164" t="s">
        <v>5984</v>
      </c>
      <c r="F459" s="164" t="s">
        <v>5985</v>
      </c>
      <c r="G459" s="164"/>
      <c r="H459" s="164"/>
      <c r="I459" s="164" t="s">
        <v>110</v>
      </c>
      <c r="J459" s="164" t="s">
        <v>476</v>
      </c>
      <c r="K459" s="164" t="s">
        <v>5347</v>
      </c>
      <c r="L459" s="164" t="s">
        <v>5794</v>
      </c>
    </row>
    <row r="460" spans="1:12" x14ac:dyDescent="0.25">
      <c r="A460" s="164">
        <v>453</v>
      </c>
      <c r="B460" s="164" t="s">
        <v>678</v>
      </c>
      <c r="C460" s="164" t="s">
        <v>6042</v>
      </c>
      <c r="D460" s="164" t="s">
        <v>6033</v>
      </c>
      <c r="E460" s="164" t="s">
        <v>5986</v>
      </c>
      <c r="F460" s="164" t="s">
        <v>5987</v>
      </c>
      <c r="G460" s="164"/>
      <c r="H460" s="164"/>
      <c r="I460" s="164" t="s">
        <v>110</v>
      </c>
      <c r="J460" s="164" t="s">
        <v>476</v>
      </c>
      <c r="K460" s="164" t="s">
        <v>5347</v>
      </c>
      <c r="L460" s="164" t="s">
        <v>5794</v>
      </c>
    </row>
    <row r="461" spans="1:12" x14ac:dyDescent="0.25">
      <c r="A461" s="164">
        <v>454</v>
      </c>
      <c r="B461" s="164" t="s">
        <v>678</v>
      </c>
      <c r="C461" s="164" t="s">
        <v>6042</v>
      </c>
      <c r="D461" s="164" t="s">
        <v>6033</v>
      </c>
      <c r="E461" s="164" t="s">
        <v>53</v>
      </c>
      <c r="F461" s="164" t="s">
        <v>54</v>
      </c>
      <c r="G461" s="164"/>
      <c r="H461" s="164"/>
      <c r="I461" s="164" t="s">
        <v>37</v>
      </c>
      <c r="J461" s="164" t="s">
        <v>5806</v>
      </c>
      <c r="K461" s="164" t="s">
        <v>5347</v>
      </c>
      <c r="L461" s="164"/>
    </row>
    <row r="462" spans="1:12" x14ac:dyDescent="0.25">
      <c r="A462" s="164">
        <v>455</v>
      </c>
      <c r="B462" s="164" t="s">
        <v>678</v>
      </c>
      <c r="C462" s="164" t="s">
        <v>6042</v>
      </c>
      <c r="D462" s="164" t="s">
        <v>6033</v>
      </c>
      <c r="E462" s="164" t="s">
        <v>55</v>
      </c>
      <c r="F462" s="164" t="s">
        <v>56</v>
      </c>
      <c r="G462" s="164"/>
      <c r="H462" s="164"/>
      <c r="I462" s="164" t="s">
        <v>37</v>
      </c>
      <c r="J462" s="164" t="s">
        <v>5786</v>
      </c>
      <c r="K462" s="164" t="s">
        <v>5347</v>
      </c>
      <c r="L462" s="164"/>
    </row>
    <row r="463" spans="1:12" x14ac:dyDescent="0.25">
      <c r="A463" s="164">
        <v>456</v>
      </c>
      <c r="B463" s="164" t="s">
        <v>678</v>
      </c>
      <c r="C463" s="164" t="s">
        <v>6042</v>
      </c>
      <c r="D463" s="164" t="s">
        <v>6033</v>
      </c>
      <c r="E463" s="164" t="s">
        <v>57</v>
      </c>
      <c r="F463" s="164" t="s">
        <v>58</v>
      </c>
      <c r="G463" s="164"/>
      <c r="H463" s="164"/>
      <c r="I463" s="164" t="s">
        <v>37</v>
      </c>
      <c r="J463" s="164" t="s">
        <v>5806</v>
      </c>
      <c r="K463" s="164" t="s">
        <v>5347</v>
      </c>
      <c r="L463" s="164"/>
    </row>
    <row r="464" spans="1:12" x14ac:dyDescent="0.25">
      <c r="A464" s="164">
        <v>457</v>
      </c>
      <c r="B464" s="164" t="s">
        <v>678</v>
      </c>
      <c r="C464" s="164" t="s">
        <v>6042</v>
      </c>
      <c r="D464" s="164" t="s">
        <v>6033</v>
      </c>
      <c r="E464" s="164" t="s">
        <v>59</v>
      </c>
      <c r="F464" s="164" t="s">
        <v>60</v>
      </c>
      <c r="G464" s="164"/>
      <c r="H464" s="164"/>
      <c r="I464" s="164" t="s">
        <v>37</v>
      </c>
      <c r="J464" s="164" t="s">
        <v>5786</v>
      </c>
      <c r="K464" s="164" t="s">
        <v>5347</v>
      </c>
      <c r="L464" s="164"/>
    </row>
  </sheetData>
  <autoFilter ref="A7:O395"/>
  <customSheetViews>
    <customSheetView guid="{9EEF4241-DA10-4BD8-AB26-5CF5C7D68935}" scale="85" showAutoFilter="1">
      <pane xSplit="1" ySplit="7" topLeftCell="B170" activePane="bottomRight" state="frozen"/>
      <selection pane="bottomRight" activeCell="F188" sqref="F188"/>
      <pageMargins left="0.7" right="0.7" top="0.75" bottom="0.75" header="0.3" footer="0.3"/>
      <pageSetup paperSize="9" orientation="portrait" r:id="rId1"/>
      <autoFilter ref="A7:P366"/>
    </customSheetView>
    <customSheetView guid="{70453CE6-934A-40AF-8F9D-9810664EE54F}" scale="70" showAutoFilter="1">
      <pane xSplit="1" ySplit="7" topLeftCell="E83" activePane="bottomRight" state="frozen"/>
      <selection pane="bottomRight" activeCell="J114" sqref="J114"/>
      <pageMargins left="0.7" right="0.7" top="0.75" bottom="0.75" header="0.3" footer="0.3"/>
      <pageSetup paperSize="9" orientation="portrait" r:id="rId2"/>
      <autoFilter ref="A7:P389"/>
    </customSheetView>
  </customSheetViews>
  <mergeCells count="4">
    <mergeCell ref="A6:A7"/>
    <mergeCell ref="B6:B7"/>
    <mergeCell ref="C6:D6"/>
    <mergeCell ref="E6:L6"/>
  </mergeCells>
  <phoneticPr fontId="19" type="noConversion"/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P317"/>
  <sheetViews>
    <sheetView zoomScale="90" zoomScaleNormal="90" workbookViewId="0">
      <pane xSplit="1" ySplit="7" topLeftCell="B149" activePane="bottomRight" state="frozen"/>
      <selection pane="topRight" activeCell="B1" sqref="B1"/>
      <selection pane="bottomLeft" activeCell="A8" sqref="A8"/>
      <selection pane="bottomRight" activeCell="E166" sqref="E166"/>
    </sheetView>
  </sheetViews>
  <sheetFormatPr defaultColWidth="8.69921875" defaultRowHeight="17.399999999999999" x14ac:dyDescent="0.25"/>
  <cols>
    <col min="1" max="1" width="5.19921875" style="21" bestFit="1" customWidth="1"/>
    <col min="2" max="2" width="9" style="21" bestFit="1" customWidth="1"/>
    <col min="3" max="3" width="21.296875" style="21" bestFit="1" customWidth="1"/>
    <col min="4" max="4" width="26.796875" style="21" bestFit="1" customWidth="1"/>
    <col min="5" max="5" width="21.296875" style="21" bestFit="1" customWidth="1"/>
    <col min="6" max="6" width="28.19921875" style="21" bestFit="1" customWidth="1"/>
    <col min="7" max="7" width="11.3984375" style="21" bestFit="1" customWidth="1"/>
    <col min="8" max="9" width="11.19921875" style="21" bestFit="1" customWidth="1"/>
    <col min="10" max="10" width="11.09765625" style="21" bestFit="1" customWidth="1"/>
    <col min="11" max="11" width="14.3984375" style="21" bestFit="1" customWidth="1"/>
    <col min="12" max="12" width="11.09765625" style="21" bestFit="1" customWidth="1"/>
    <col min="13" max="13" width="12.69921875" style="21" hidden="1" customWidth="1"/>
    <col min="14" max="14" width="27.796875" style="21" hidden="1" customWidth="1"/>
    <col min="15" max="15" width="9.3984375" style="21" hidden="1" customWidth="1"/>
    <col min="16" max="17" width="0" style="21" hidden="1" customWidth="1"/>
    <col min="18" max="16384" width="8.69921875" style="21"/>
  </cols>
  <sheetData>
    <row r="6" spans="1:16" x14ac:dyDescent="0.25">
      <c r="A6" s="150" t="s">
        <v>20</v>
      </c>
      <c r="B6" s="150" t="s">
        <v>21</v>
      </c>
      <c r="C6" s="150" t="s">
        <v>23</v>
      </c>
      <c r="D6" s="150"/>
      <c r="E6" s="151" t="s">
        <v>24</v>
      </c>
      <c r="F6" s="152"/>
      <c r="G6" s="152"/>
      <c r="H6" s="152"/>
      <c r="I6" s="152"/>
      <c r="J6" s="152"/>
      <c r="K6" s="152"/>
      <c r="L6" s="153"/>
    </row>
    <row r="7" spans="1:16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5728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COUNTIF(O$8:O1641,"에러")</f>
        <v>149</v>
      </c>
    </row>
    <row r="8" spans="1:16" x14ac:dyDescent="0.25">
      <c r="A8" s="24">
        <v>1</v>
      </c>
      <c r="B8" s="27" t="s">
        <v>670</v>
      </c>
      <c r="C8" s="27" t="s">
        <v>4132</v>
      </c>
      <c r="D8" s="27" t="s">
        <v>329</v>
      </c>
      <c r="E8" s="47" t="s">
        <v>4136</v>
      </c>
      <c r="F8" s="27" t="s">
        <v>1783</v>
      </c>
      <c r="G8" s="27"/>
      <c r="H8" s="27"/>
      <c r="I8" s="27" t="s">
        <v>37</v>
      </c>
      <c r="J8" s="28">
        <v>20</v>
      </c>
      <c r="K8" s="27" t="s">
        <v>52</v>
      </c>
      <c r="L8" s="27"/>
      <c r="M8" s="40"/>
      <c r="N8" s="25" t="str">
        <f>SUBSTITUTE(CONCATENATE(C8,"^",D8,"^",E8,"^",F8,"^",G8,"^",I8,"^",J8,"^",K8,"^",L8),"~","-")</f>
        <v xml:space="preserve"> 역매^TB_SAL_FSALE^ 역매코드^FSALE_CD^^VARCHAR2^20^Y^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역매^TB_SAL_FSALE^ 역매코드^FSALE_CD^^VARCHAR2^20^Y^
역매^TB_SAL_FSALE^역매코드^FSALE_CD^Y^VARCHAR2^20^Y^</v>
      </c>
    </row>
    <row r="9" spans="1:16" x14ac:dyDescent="0.25">
      <c r="A9" s="24">
        <v>2</v>
      </c>
      <c r="B9" s="27" t="s">
        <v>670</v>
      </c>
      <c r="C9" s="27" t="s">
        <v>4132</v>
      </c>
      <c r="D9" s="27" t="s">
        <v>329</v>
      </c>
      <c r="E9" s="27" t="s">
        <v>4134</v>
      </c>
      <c r="F9" s="27" t="s">
        <v>2049</v>
      </c>
      <c r="G9" s="27"/>
      <c r="H9" s="27"/>
      <c r="I9" s="27" t="s">
        <v>37</v>
      </c>
      <c r="J9" s="28">
        <v>300</v>
      </c>
      <c r="K9" s="27" t="s">
        <v>52</v>
      </c>
      <c r="L9" s="27"/>
      <c r="M9" s="40"/>
      <c r="N9" s="25" t="str">
        <f t="shared" ref="N9:N72" si="0">SUBSTITUTE(CONCATENATE(C9,"^",D9,"^",E9,"^",F9,"^",G9,"^",I9,"^",J9,"^",K9,"^",L9),"~","-")</f>
        <v xml:space="preserve"> 역매^TB_SAL_FSALE^ 역매명^FSALE_NM^^VARCHAR2^300^Y^</v>
      </c>
      <c r="O9" s="21" t="str">
        <f>IF(ISNA(VLOOKUP(N9,DB데이터!$N:$N,1,FALSE)), "에러", "")</f>
        <v>에러</v>
      </c>
      <c r="P9" s="57" t="str">
        <f>IF(O9="에러",$N9&amp;CHAR(10)&amp;VLOOKUP(CONCATENATE(D9,".",F9),DB데이터!$M:$N,2,FALSE),"")</f>
        <v xml:space="preserve"> 역매^TB_SAL_FSALE^ 역매명^FSALE_NM^^VARCHAR2^300^Y^
역매^TB_SAL_FSALE^역매명^FSALE_NM^^VARCHAR2^300^Y^</v>
      </c>
    </row>
    <row r="10" spans="1:16" x14ac:dyDescent="0.25">
      <c r="A10" s="24">
        <v>3</v>
      </c>
      <c r="B10" s="27" t="s">
        <v>670</v>
      </c>
      <c r="C10" s="27" t="s">
        <v>4132</v>
      </c>
      <c r="D10" s="27" t="s">
        <v>329</v>
      </c>
      <c r="E10" s="27" t="s">
        <v>3483</v>
      </c>
      <c r="F10" s="27" t="s">
        <v>1169</v>
      </c>
      <c r="G10" s="27"/>
      <c r="H10" s="27"/>
      <c r="I10" s="27" t="s">
        <v>37</v>
      </c>
      <c r="J10" s="28">
        <v>10</v>
      </c>
      <c r="K10" s="27" t="s">
        <v>52</v>
      </c>
      <c r="L10" s="29"/>
      <c r="M10" s="40"/>
      <c r="N10" s="25" t="str">
        <f t="shared" si="0"/>
        <v xml:space="preserve"> 역매^TB_SAL_FSALE^ 브랜드코드^BRAND_CD^^VARCHAR2^10^Y^</v>
      </c>
      <c r="O10" s="21" t="str">
        <f>IF(ISNA(VLOOKUP(N10,DB데이터!$N:$N,1,FALSE)), "에러", "")</f>
        <v>에러</v>
      </c>
      <c r="P10" s="57" t="str">
        <f>IF(O10="에러",$N10&amp;CHAR(10)&amp;VLOOKUP(CONCATENATE(D10,".",F10),DB데이터!$M:$N,2,FALSE),"")</f>
        <v xml:space="preserve"> 역매^TB_SAL_FSALE^ 브랜드코드^BRAND_CD^^VARCHAR2^10^Y^
역매^TB_SAL_FSALE^브랜드코드^BRAND_CD^^VARCHAR2^10^Y^</v>
      </c>
    </row>
    <row r="11" spans="1:16" x14ac:dyDescent="0.25">
      <c r="A11" s="24">
        <v>4</v>
      </c>
      <c r="B11" s="27" t="s">
        <v>670</v>
      </c>
      <c r="C11" s="27" t="s">
        <v>4132</v>
      </c>
      <c r="D11" s="27" t="s">
        <v>329</v>
      </c>
      <c r="E11" s="27" t="s">
        <v>3682</v>
      </c>
      <c r="F11" s="27" t="s">
        <v>1314</v>
      </c>
      <c r="G11" s="27"/>
      <c r="H11" s="27"/>
      <c r="I11" s="27" t="s">
        <v>37</v>
      </c>
      <c r="J11" s="28">
        <v>8</v>
      </c>
      <c r="K11" s="27" t="s">
        <v>52</v>
      </c>
      <c r="L11" s="27"/>
      <c r="M11" s="40"/>
      <c r="N11" s="25" t="str">
        <f t="shared" si="0"/>
        <v xml:space="preserve"> 역매^TB_SAL_FSALE^ 적용시작일자^APPLY_STT_DT^^VARCHAR2^8^Y^</v>
      </c>
      <c r="O11" s="21" t="str">
        <f>IF(ISNA(VLOOKUP(N11,DB데이터!$N:$N,1,FALSE)), "에러", "")</f>
        <v>에러</v>
      </c>
      <c r="P11" s="57" t="str">
        <f>IF(O11="에러",$N11&amp;CHAR(10)&amp;VLOOKUP(CONCATENATE(D11,".",F11),DB데이터!$M:$N,2,FALSE),"")</f>
        <v xml:space="preserve"> 역매^TB_SAL_FSALE^ 적용시작일자^APPLY_STT_DT^^VARCHAR2^8^Y^
역매^TB_SAL_FSALE^적용시작일자^APPLY_STT_DT^^VARCHAR2^8^Y^</v>
      </c>
    </row>
    <row r="12" spans="1:16" x14ac:dyDescent="0.25">
      <c r="A12" s="24">
        <v>5</v>
      </c>
      <c r="B12" s="27" t="s">
        <v>670</v>
      </c>
      <c r="C12" s="27" t="s">
        <v>4132</v>
      </c>
      <c r="D12" s="27" t="s">
        <v>329</v>
      </c>
      <c r="E12" s="27" t="s">
        <v>3683</v>
      </c>
      <c r="F12" s="27" t="s">
        <v>1318</v>
      </c>
      <c r="G12" s="27"/>
      <c r="H12" s="27"/>
      <c r="I12" s="27" t="s">
        <v>37</v>
      </c>
      <c r="J12" s="28">
        <v>8</v>
      </c>
      <c r="K12" s="27" t="s">
        <v>52</v>
      </c>
      <c r="L12" s="27"/>
      <c r="M12" s="40"/>
      <c r="N12" s="25" t="str">
        <f t="shared" si="0"/>
        <v xml:space="preserve"> 역매^TB_SAL_FSALE^ 적용종료일자^APPLY_END_DT^^VARCHAR2^8^Y^</v>
      </c>
      <c r="O12" s="21" t="str">
        <f>IF(ISNA(VLOOKUP(N12,DB데이터!$N:$N,1,FALSE)), "에러", "")</f>
        <v>에러</v>
      </c>
      <c r="P12" s="57" t="str">
        <f>IF(O12="에러",$N12&amp;CHAR(10)&amp;VLOOKUP(CONCATENATE(D12,".",F12),DB데이터!$M:$N,2,FALSE),"")</f>
        <v xml:space="preserve"> 역매^TB_SAL_FSALE^ 적용종료일자^APPLY_END_DT^^VARCHAR2^8^Y^
역매^TB_SAL_FSALE^적용종료일자^APPLY_END_DT^^VARCHAR2^8^Y^</v>
      </c>
    </row>
    <row r="13" spans="1:16" x14ac:dyDescent="0.25">
      <c r="A13" s="24">
        <v>6</v>
      </c>
      <c r="B13" s="27" t="s">
        <v>670</v>
      </c>
      <c r="C13" s="27" t="s">
        <v>4132</v>
      </c>
      <c r="D13" s="27" t="s">
        <v>329</v>
      </c>
      <c r="E13" s="27" t="s">
        <v>4133</v>
      </c>
      <c r="F13" s="27" t="s">
        <v>2051</v>
      </c>
      <c r="G13" s="27"/>
      <c r="H13" s="27"/>
      <c r="I13" s="27" t="s">
        <v>37</v>
      </c>
      <c r="J13" s="28">
        <v>10</v>
      </c>
      <c r="K13" s="27" t="s">
        <v>52</v>
      </c>
      <c r="L13" s="29"/>
      <c r="M13" s="40"/>
      <c r="N13" s="25" t="str">
        <f t="shared" si="0"/>
        <v xml:space="preserve"> 역매^TB_SAL_FSALE^ 수당지급구분코드^BNFT_PAY_DIV_CD^^VARCHAR2^10^Y^</v>
      </c>
      <c r="O13" s="21" t="str">
        <f>IF(ISNA(VLOOKUP(N13,DB데이터!$N:$N,1,FALSE)), "에러", "")</f>
        <v>에러</v>
      </c>
      <c r="P13" s="57" t="str">
        <f>IF(O13="에러",$N13&amp;CHAR(10)&amp;VLOOKUP(CONCATENATE(D13,".",F13),DB데이터!$M:$N,2,FALSE),"")</f>
        <v xml:space="preserve"> 역매^TB_SAL_FSALE^ 수당지급구분코드^BNFT_PAY_DIV_CD^^VARCHAR2^10^Y^
역매^TB_SAL_FSALE^수당지급구분코드^BNFT_PAY_DIV_CD^^VARCHAR2^10^Y^</v>
      </c>
    </row>
    <row r="14" spans="1:16" x14ac:dyDescent="0.25">
      <c r="A14" s="24">
        <v>7</v>
      </c>
      <c r="B14" s="27" t="s">
        <v>670</v>
      </c>
      <c r="C14" s="27" t="s">
        <v>4132</v>
      </c>
      <c r="D14" s="27" t="s">
        <v>329</v>
      </c>
      <c r="E14" s="27" t="s">
        <v>3849</v>
      </c>
      <c r="F14" s="27" t="s">
        <v>1340</v>
      </c>
      <c r="G14" s="27"/>
      <c r="H14" s="27"/>
      <c r="I14" s="27" t="s">
        <v>37</v>
      </c>
      <c r="J14" s="28">
        <v>10</v>
      </c>
      <c r="K14" s="27" t="s">
        <v>5347</v>
      </c>
      <c r="L14" s="27"/>
      <c r="M14" s="40"/>
      <c r="N14" s="25" t="str">
        <f t="shared" si="0"/>
        <v xml:space="preserve"> 역매^TB_SAL_FSALE^ 가맹중분류코드^CHAIN_MCLS_CD^^VARCHAR2^10^N^</v>
      </c>
      <c r="O14" s="21" t="str">
        <f>IF(ISNA(VLOOKUP(N14,DB데이터!$N:$N,1,FALSE)), "에러", "")</f>
        <v>에러</v>
      </c>
      <c r="P14" s="57" t="str">
        <f>IF(O14="에러",$N14&amp;CHAR(10)&amp;VLOOKUP(CONCATENATE(D14,".",F14),DB데이터!$M:$N,2,FALSE),"")</f>
        <v xml:space="preserve"> 역매^TB_SAL_FSALE^ 가맹중분류코드^CHAIN_MCLS_CD^^VARCHAR2^10^N^
역매^TB_SAL_FSALE^가맹중분류코드^CHAIN_MCLS_CD^^VARCHAR2^10^^</v>
      </c>
    </row>
    <row r="15" spans="1:16" x14ac:dyDescent="0.25">
      <c r="A15" s="24">
        <v>8</v>
      </c>
      <c r="B15" s="27" t="s">
        <v>670</v>
      </c>
      <c r="C15" s="27" t="s">
        <v>4132</v>
      </c>
      <c r="D15" s="27" t="s">
        <v>329</v>
      </c>
      <c r="E15" s="27" t="s">
        <v>4135</v>
      </c>
      <c r="F15" s="27" t="s">
        <v>2053</v>
      </c>
      <c r="G15" s="27"/>
      <c r="H15" s="27"/>
      <c r="I15" s="27" t="s">
        <v>37</v>
      </c>
      <c r="J15" s="28">
        <v>4</v>
      </c>
      <c r="K15" s="27" t="s">
        <v>5347</v>
      </c>
      <c r="L15" s="27"/>
      <c r="M15" s="40"/>
      <c r="N15" s="25" t="str">
        <f t="shared" si="0"/>
        <v xml:space="preserve"> 역매^TB_SAL_FSALE^ 역매유형코드^FSALE_TP_CD^^VARCHAR2^4^N^</v>
      </c>
      <c r="O15" s="21" t="str">
        <f>IF(ISNA(VLOOKUP(N15,DB데이터!$N:$N,1,FALSE)), "에러", "")</f>
        <v>에러</v>
      </c>
      <c r="P15" s="57" t="str">
        <f>IF(O15="에러",$N15&amp;CHAR(10)&amp;VLOOKUP(CONCATENATE(D15,".",F15),DB데이터!$M:$N,2,FALSE),"")</f>
        <v xml:space="preserve"> 역매^TB_SAL_FSALE^ 역매유형코드^FSALE_TP_CD^^VARCHAR2^4^N^
역매^TB_SAL_FSALE^역매유형코드^FSALE_TP_CD^^VARCHAR2^4^^</v>
      </c>
    </row>
    <row r="16" spans="1:16" x14ac:dyDescent="0.25">
      <c r="A16" s="24">
        <v>9</v>
      </c>
      <c r="B16" s="27" t="s">
        <v>670</v>
      </c>
      <c r="C16" s="27" t="s">
        <v>4132</v>
      </c>
      <c r="D16" s="27" t="s">
        <v>329</v>
      </c>
      <c r="E16" s="27" t="s">
        <v>4138</v>
      </c>
      <c r="F16" s="27" t="s">
        <v>2055</v>
      </c>
      <c r="G16" s="27"/>
      <c r="H16" s="27"/>
      <c r="I16" s="27" t="s">
        <v>37</v>
      </c>
      <c r="J16" s="28">
        <v>10</v>
      </c>
      <c r="K16" s="27" t="s">
        <v>5347</v>
      </c>
      <c r="L16" s="27"/>
      <c r="M16" s="40"/>
      <c r="N16" s="25" t="str">
        <f t="shared" si="0"/>
        <v xml:space="preserve"> 역매^TB_SAL_FSALE^ 지급수단구분코드^PAY_WAY_DIV_CD^^VARCHAR2^10^N^</v>
      </c>
      <c r="O16" s="21" t="str">
        <f>IF(ISNA(VLOOKUP(N16,DB데이터!$N:$N,1,FALSE)), "에러", "")</f>
        <v>에러</v>
      </c>
      <c r="P16" s="57" t="str">
        <f>IF(O16="에러",$N16&amp;CHAR(10)&amp;VLOOKUP(CONCATENATE(D16,".",F16),DB데이터!$M:$N,2,FALSE),"")</f>
        <v xml:space="preserve"> 역매^TB_SAL_FSALE^ 지급수단구분코드^PAY_WAY_DIV_CD^^VARCHAR2^10^N^
역매^TB_SAL_FSALE^지급수단구분코드^PAY_WAY_DIV_CD^^VARCHAR2^10^^</v>
      </c>
    </row>
    <row r="17" spans="1:16" x14ac:dyDescent="0.25">
      <c r="A17" s="24">
        <v>10</v>
      </c>
      <c r="B17" s="27" t="s">
        <v>670</v>
      </c>
      <c r="C17" s="27" t="s">
        <v>4132</v>
      </c>
      <c r="D17" s="27" t="s">
        <v>329</v>
      </c>
      <c r="E17" s="27" t="s">
        <v>4137</v>
      </c>
      <c r="F17" s="27" t="s">
        <v>2057</v>
      </c>
      <c r="G17" s="27"/>
      <c r="H17" s="27"/>
      <c r="I17" s="27" t="s">
        <v>37</v>
      </c>
      <c r="J17" s="28">
        <v>10</v>
      </c>
      <c r="K17" s="27" t="s">
        <v>5347</v>
      </c>
      <c r="L17" s="27"/>
      <c r="M17" s="40"/>
      <c r="N17" s="25" t="str">
        <f t="shared" si="0"/>
        <v xml:space="preserve"> 역매^TB_SAL_FSALE^ 영업팀코드^SALE_TEAM_CD^^VARCHAR2^10^N^</v>
      </c>
      <c r="O17" s="21" t="str">
        <f>IF(ISNA(VLOOKUP(N17,DB데이터!$N:$N,1,FALSE)), "에러", "")</f>
        <v>에러</v>
      </c>
      <c r="P17" s="57" t="str">
        <f>IF(O17="에러",$N17&amp;CHAR(10)&amp;VLOOKUP(CONCATENATE(D17,".",F17),DB데이터!$M:$N,2,FALSE),"")</f>
        <v xml:space="preserve"> 역매^TB_SAL_FSALE^ 영업팀코드^SALE_TEAM_CD^^VARCHAR2^10^N^
역매^TB_SAL_FSALE^영업팀코드^SALE_TEAM_CD^^VARCHAR2^10^^</v>
      </c>
    </row>
    <row r="18" spans="1:16" x14ac:dyDescent="0.25">
      <c r="A18" s="24">
        <v>11</v>
      </c>
      <c r="B18" s="27" t="s">
        <v>670</v>
      </c>
      <c r="C18" s="27" t="s">
        <v>4132</v>
      </c>
      <c r="D18" s="27" t="s">
        <v>329</v>
      </c>
      <c r="E18" s="27" t="s">
        <v>3516</v>
      </c>
      <c r="F18" s="27" t="s">
        <v>51</v>
      </c>
      <c r="G18" s="27"/>
      <c r="H18" s="27"/>
      <c r="I18" s="27" t="s">
        <v>37</v>
      </c>
      <c r="J18" s="28">
        <v>1</v>
      </c>
      <c r="K18" s="27" t="s">
        <v>52</v>
      </c>
      <c r="L18" s="27" t="s">
        <v>1276</v>
      </c>
      <c r="M18" s="40"/>
      <c r="N18" s="25" t="str">
        <f t="shared" si="0"/>
        <v xml:space="preserve"> 역매^TB_SAL_FSALE^ 사용여부^USE_YN^^VARCHAR2^1^Y^'Y' </v>
      </c>
      <c r="O18" s="21" t="str">
        <f>IF(ISNA(VLOOKUP(N18,DB데이터!$N:$N,1,FALSE)), "에러", "")</f>
        <v>에러</v>
      </c>
      <c r="P18" s="57" t="str">
        <f>IF(O18="에러",$N18&amp;CHAR(10)&amp;VLOOKUP(CONCATENATE(D18,".",F18),DB데이터!$M:$N,2,FALSE),"")</f>
        <v xml:space="preserve"> 역매^TB_SAL_FSALE^ 사용여부^USE_YN^^VARCHAR2^1^Y^'Y' 
역매^TB_SAL_FSALE^사용여부^USE_YN^^VARCHAR2^1^Y^'Y'</v>
      </c>
    </row>
    <row r="19" spans="1:16" x14ac:dyDescent="0.25">
      <c r="A19" s="24">
        <v>12</v>
      </c>
      <c r="B19" s="27" t="s">
        <v>670</v>
      </c>
      <c r="C19" s="27" t="s">
        <v>4132</v>
      </c>
      <c r="D19" s="27" t="s">
        <v>329</v>
      </c>
      <c r="E19" s="27" t="s">
        <v>3518</v>
      </c>
      <c r="F19" s="27" t="s">
        <v>54</v>
      </c>
      <c r="G19" s="27"/>
      <c r="H19" s="27"/>
      <c r="I19" s="27" t="s">
        <v>37</v>
      </c>
      <c r="J19" s="28">
        <v>14</v>
      </c>
      <c r="K19" s="27" t="s">
        <v>52</v>
      </c>
      <c r="L19" s="27"/>
      <c r="M19" s="40"/>
      <c r="N19" s="25" t="str">
        <f t="shared" si="0"/>
        <v xml:space="preserve"> 역매^TB_SAL_FSALE^ 등록일시^REG_DTM^^VARCHAR2^14^Y^</v>
      </c>
      <c r="O19" s="21" t="str">
        <f>IF(ISNA(VLOOKUP(N19,DB데이터!$N:$N,1,FALSE)), "에러", "")</f>
        <v>에러</v>
      </c>
      <c r="P19" s="57" t="str">
        <f>IF(O19="에러",$N19&amp;CHAR(10)&amp;VLOOKUP(CONCATENATE(D19,".",F19),DB데이터!$M:$N,2,FALSE),"")</f>
        <v xml:space="preserve"> 역매^TB_SAL_FSALE^ 등록일시^REG_DTM^^VARCHAR2^14^Y^
역매^TB_SAL_FSALE^등록일시^REG_DTM^^VARCHAR2^14^Y^</v>
      </c>
    </row>
    <row r="20" spans="1:16" x14ac:dyDescent="0.25">
      <c r="A20" s="24">
        <v>13</v>
      </c>
      <c r="B20" s="27" t="s">
        <v>670</v>
      </c>
      <c r="C20" s="27" t="s">
        <v>4132</v>
      </c>
      <c r="D20" s="27" t="s">
        <v>329</v>
      </c>
      <c r="E20" s="27" t="s">
        <v>3519</v>
      </c>
      <c r="F20" s="27" t="s">
        <v>56</v>
      </c>
      <c r="G20" s="27"/>
      <c r="H20" s="27"/>
      <c r="I20" s="27" t="s">
        <v>37</v>
      </c>
      <c r="J20" s="28">
        <v>32</v>
      </c>
      <c r="K20" s="27" t="s">
        <v>52</v>
      </c>
      <c r="L20" s="27"/>
      <c r="M20" s="40"/>
      <c r="N20" s="25" t="str">
        <f t="shared" si="0"/>
        <v xml:space="preserve"> 역매^TB_SAL_FSALE^ 등록자ID^REGR_ID^^VARCHAR2^32^Y^</v>
      </c>
      <c r="O20" s="21" t="str">
        <f>IF(ISNA(VLOOKUP(N20,DB데이터!$N:$N,1,FALSE)), "에러", "")</f>
        <v>에러</v>
      </c>
      <c r="P20" s="57" t="str">
        <f>IF(O20="에러",$N20&amp;CHAR(10)&amp;VLOOKUP(CONCATENATE(D20,".",F20),DB데이터!$M:$N,2,FALSE),"")</f>
        <v xml:space="preserve"> 역매^TB_SAL_FSALE^ 등록자ID^REGR_ID^^VARCHAR2^32^Y^
역매^TB_SAL_FSALE^등록자ID^REGR_ID^^VARCHAR2^32^Y^</v>
      </c>
    </row>
    <row r="21" spans="1:16" x14ac:dyDescent="0.25">
      <c r="A21" s="24">
        <v>14</v>
      </c>
      <c r="B21" s="27" t="s">
        <v>670</v>
      </c>
      <c r="C21" s="27" t="s">
        <v>4132</v>
      </c>
      <c r="D21" s="27" t="s">
        <v>329</v>
      </c>
      <c r="E21" s="27" t="s">
        <v>3520</v>
      </c>
      <c r="F21" s="27" t="s">
        <v>58</v>
      </c>
      <c r="G21" s="27"/>
      <c r="H21" s="27"/>
      <c r="I21" s="27" t="s">
        <v>37</v>
      </c>
      <c r="J21" s="28">
        <v>14</v>
      </c>
      <c r="K21" s="27" t="s">
        <v>52</v>
      </c>
      <c r="L21" s="27"/>
      <c r="M21" s="40"/>
      <c r="N21" s="25" t="str">
        <f t="shared" si="0"/>
        <v xml:space="preserve"> 역매^TB_SAL_FSALE^ 수정일시^MOD_DTM^^VARCHAR2^14^Y^</v>
      </c>
      <c r="O21" s="21" t="str">
        <f>IF(ISNA(VLOOKUP(N21,DB데이터!$N:$N,1,FALSE)), "에러", "")</f>
        <v>에러</v>
      </c>
      <c r="P21" s="57" t="str">
        <f>IF(O21="에러",$N21&amp;CHAR(10)&amp;VLOOKUP(CONCATENATE(D21,".",F21),DB데이터!$M:$N,2,FALSE),"")</f>
        <v xml:space="preserve"> 역매^TB_SAL_FSALE^ 수정일시^MOD_DTM^^VARCHAR2^14^Y^
역매^TB_SAL_FSALE^수정일시^MOD_DTM^^VARCHAR2^14^Y^</v>
      </c>
    </row>
    <row r="22" spans="1:16" x14ac:dyDescent="0.25">
      <c r="A22" s="24">
        <v>15</v>
      </c>
      <c r="B22" s="27" t="s">
        <v>670</v>
      </c>
      <c r="C22" s="27" t="s">
        <v>4132</v>
      </c>
      <c r="D22" s="27" t="s">
        <v>329</v>
      </c>
      <c r="E22" s="27" t="s">
        <v>3521</v>
      </c>
      <c r="F22" s="27" t="s">
        <v>60</v>
      </c>
      <c r="G22" s="27"/>
      <c r="H22" s="27"/>
      <c r="I22" s="27" t="s">
        <v>37</v>
      </c>
      <c r="J22" s="28">
        <v>32</v>
      </c>
      <c r="K22" s="27" t="s">
        <v>52</v>
      </c>
      <c r="L22" s="27"/>
      <c r="M22" s="40"/>
      <c r="N22" s="25" t="str">
        <f t="shared" si="0"/>
        <v xml:space="preserve"> 역매^TB_SAL_FSALE^ 수정자ID^MODR_ID^^VARCHAR2^32^Y^</v>
      </c>
      <c r="O22" s="21" t="str">
        <f>IF(ISNA(VLOOKUP(N22,DB데이터!$N:$N,1,FALSE)), "에러", "")</f>
        <v>에러</v>
      </c>
      <c r="P22" s="57" t="str">
        <f>IF(O22="에러",$N22&amp;CHAR(10)&amp;VLOOKUP(CONCATENATE(D22,".",F22),DB데이터!$M:$N,2,FALSE),"")</f>
        <v xml:space="preserve"> 역매^TB_SAL_FSALE^ 수정자ID^MODR_ID^^VARCHAR2^32^Y^
역매^TB_SAL_FSALE^수정자ID^MODR_ID^^VARCHAR2^32^Y^</v>
      </c>
    </row>
    <row r="23" spans="1:16" x14ac:dyDescent="0.25">
      <c r="A23" s="24">
        <v>16</v>
      </c>
      <c r="B23" s="27" t="s">
        <v>670</v>
      </c>
      <c r="C23" s="27" t="s">
        <v>4139</v>
      </c>
      <c r="D23" s="27" t="s">
        <v>331</v>
      </c>
      <c r="E23" s="27" t="s">
        <v>4136</v>
      </c>
      <c r="F23" s="27" t="s">
        <v>1783</v>
      </c>
      <c r="G23" s="27"/>
      <c r="H23" s="27"/>
      <c r="I23" s="27" t="s">
        <v>37</v>
      </c>
      <c r="J23" s="28">
        <v>20</v>
      </c>
      <c r="K23" s="27" t="s">
        <v>52</v>
      </c>
      <c r="L23" s="29"/>
      <c r="M23" s="40"/>
      <c r="N23" s="25" t="str">
        <f t="shared" si="0"/>
        <v xml:space="preserve"> 역매품목^TB_SAL_FSALE_ITEM^ 역매코드^FSALE_CD^^VARCHAR2^20^Y^</v>
      </c>
      <c r="O23" s="21" t="str">
        <f>IF(ISNA(VLOOKUP(N23,DB데이터!$N:$N,1,FALSE)), "에러", "")</f>
        <v>에러</v>
      </c>
      <c r="P23" s="57" t="str">
        <f>IF(O23="에러",$N23&amp;CHAR(10)&amp;VLOOKUP(CONCATENATE(D23,".",F23),DB데이터!$M:$N,2,FALSE),"")</f>
        <v xml:space="preserve"> 역매품목^TB_SAL_FSALE_ITEM^ 역매코드^FSALE_CD^^VARCHAR2^20^Y^
역매품목^TB_SAL_FSALE_ITEM^역매코드^FSALE_CD^Y^VARCHAR2^20^Y^</v>
      </c>
    </row>
    <row r="24" spans="1:16" x14ac:dyDescent="0.25">
      <c r="A24" s="24">
        <v>17</v>
      </c>
      <c r="B24" s="27" t="s">
        <v>670</v>
      </c>
      <c r="C24" s="27" t="s">
        <v>4139</v>
      </c>
      <c r="D24" s="27" t="s">
        <v>331</v>
      </c>
      <c r="E24" s="27" t="s">
        <v>3482</v>
      </c>
      <c r="F24" s="27" t="s">
        <v>838</v>
      </c>
      <c r="G24" s="27"/>
      <c r="H24" s="27"/>
      <c r="I24" s="27" t="s">
        <v>37</v>
      </c>
      <c r="J24" s="28">
        <v>20</v>
      </c>
      <c r="K24" s="27" t="s">
        <v>52</v>
      </c>
      <c r="L24" s="29"/>
      <c r="M24" s="40"/>
      <c r="N24" s="25" t="str">
        <f t="shared" si="0"/>
        <v xml:space="preserve"> 역매품목^TB_SAL_FSALE_ITEM^ 품목코드^ITEM_CD^^VARCHAR2^20^Y^</v>
      </c>
      <c r="O24" s="21" t="str">
        <f>IF(ISNA(VLOOKUP(N24,DB데이터!$N:$N,1,FALSE)), "에러", "")</f>
        <v>에러</v>
      </c>
      <c r="P24" s="57" t="str">
        <f>IF(O24="에러",$N24&amp;CHAR(10)&amp;VLOOKUP(CONCATENATE(D24,".",F24),DB데이터!$M:$N,2,FALSE),"")</f>
        <v xml:space="preserve"> 역매품목^TB_SAL_FSALE_ITEM^ 품목코드^ITEM_CD^^VARCHAR2^20^Y^
역매품목^TB_SAL_FSALE_ITEM^품목코드^ITEM_CD^Y^VARCHAR2^20^Y^</v>
      </c>
    </row>
    <row r="25" spans="1:16" x14ac:dyDescent="0.25">
      <c r="A25" s="24">
        <v>18</v>
      </c>
      <c r="B25" s="27" t="s">
        <v>670</v>
      </c>
      <c r="C25" s="27" t="s">
        <v>4139</v>
      </c>
      <c r="D25" s="27" t="s">
        <v>331</v>
      </c>
      <c r="E25" s="27" t="s">
        <v>4140</v>
      </c>
      <c r="F25" s="27" t="s">
        <v>2063</v>
      </c>
      <c r="G25" s="27"/>
      <c r="H25" s="27"/>
      <c r="I25" s="27" t="s">
        <v>110</v>
      </c>
      <c r="J25" s="28">
        <v>22</v>
      </c>
      <c r="K25" s="27" t="s">
        <v>52</v>
      </c>
      <c r="L25" s="27">
        <v>0</v>
      </c>
      <c r="M25" s="40"/>
      <c r="N25" s="25" t="str">
        <f t="shared" si="0"/>
        <v xml:space="preserve"> 역매품목^TB_SAL_FSALE_ITEM^ 목표달성지급금액^GOAL_ACHV_PAY_AMT^^NUMBER^22^Y^0</v>
      </c>
      <c r="O25" s="21" t="str">
        <f>IF(ISNA(VLOOKUP(N25,DB데이터!$N:$N,1,FALSE)), "에러", "")</f>
        <v>에러</v>
      </c>
      <c r="P25" s="57" t="str">
        <f>IF(O25="에러",$N25&amp;CHAR(10)&amp;VLOOKUP(CONCATENATE(D25,".",F25),DB데이터!$M:$N,2,FALSE),"")</f>
        <v xml:space="preserve"> 역매품목^TB_SAL_FSALE_ITEM^ 목표달성지급금액^GOAL_ACHV_PAY_AMT^^NUMBER^22^Y^0
역매품목^TB_SAL_FSALE_ITEM^목표달성지급금액^GOAL_ACHV_PAY_AMT^^NUMBER^20,5^Y^0</v>
      </c>
    </row>
    <row r="26" spans="1:16" x14ac:dyDescent="0.25">
      <c r="A26" s="24">
        <v>19</v>
      </c>
      <c r="B26" s="27" t="s">
        <v>670</v>
      </c>
      <c r="C26" s="27" t="s">
        <v>4139</v>
      </c>
      <c r="D26" s="27" t="s">
        <v>331</v>
      </c>
      <c r="E26" s="27" t="s">
        <v>3518</v>
      </c>
      <c r="F26" s="27" t="s">
        <v>54</v>
      </c>
      <c r="G26" s="27"/>
      <c r="H26" s="27"/>
      <c r="I26" s="27" t="s">
        <v>37</v>
      </c>
      <c r="J26" s="28">
        <v>14</v>
      </c>
      <c r="K26" s="27" t="s">
        <v>52</v>
      </c>
      <c r="L26" s="27"/>
      <c r="M26" s="40"/>
      <c r="N26" s="25" t="str">
        <f t="shared" si="0"/>
        <v xml:space="preserve"> 역매품목^TB_SAL_FSALE_ITEM^ 등록일시^REG_DTM^^VARCHAR2^14^Y^</v>
      </c>
      <c r="O26" s="21" t="str">
        <f>IF(ISNA(VLOOKUP(N26,DB데이터!$N:$N,1,FALSE)), "에러", "")</f>
        <v>에러</v>
      </c>
      <c r="P26" s="57" t="str">
        <f>IF(O26="에러",$N26&amp;CHAR(10)&amp;VLOOKUP(CONCATENATE(D26,".",F26),DB데이터!$M:$N,2,FALSE),"")</f>
        <v xml:space="preserve"> 역매품목^TB_SAL_FSALE_ITEM^ 등록일시^REG_DTM^^VARCHAR2^14^Y^
역매품목^TB_SAL_FSALE_ITEM^등록일시^REG_DTM^^VARCHAR2^14^Y^</v>
      </c>
    </row>
    <row r="27" spans="1:16" x14ac:dyDescent="0.25">
      <c r="A27" s="24">
        <v>20</v>
      </c>
      <c r="B27" s="27" t="s">
        <v>670</v>
      </c>
      <c r="C27" s="27" t="s">
        <v>4139</v>
      </c>
      <c r="D27" s="27" t="s">
        <v>331</v>
      </c>
      <c r="E27" s="27" t="s">
        <v>3519</v>
      </c>
      <c r="F27" s="27" t="s">
        <v>56</v>
      </c>
      <c r="G27" s="27"/>
      <c r="H27" s="27"/>
      <c r="I27" s="27" t="s">
        <v>37</v>
      </c>
      <c r="J27" s="28">
        <v>32</v>
      </c>
      <c r="K27" s="27" t="s">
        <v>52</v>
      </c>
      <c r="L27" s="27"/>
      <c r="M27" s="40"/>
      <c r="N27" s="25" t="str">
        <f t="shared" si="0"/>
        <v xml:space="preserve"> 역매품목^TB_SAL_FSALE_ITEM^ 등록자ID^REGR_ID^^VARCHAR2^32^Y^</v>
      </c>
      <c r="O27" s="21" t="str">
        <f>IF(ISNA(VLOOKUP(N27,DB데이터!$N:$N,1,FALSE)), "에러", "")</f>
        <v>에러</v>
      </c>
      <c r="P27" s="57" t="str">
        <f>IF(O27="에러",$N27&amp;CHAR(10)&amp;VLOOKUP(CONCATENATE(D27,".",F27),DB데이터!$M:$N,2,FALSE),"")</f>
        <v xml:space="preserve"> 역매품목^TB_SAL_FSALE_ITEM^ 등록자ID^REGR_ID^^VARCHAR2^32^Y^
역매품목^TB_SAL_FSALE_ITEM^등록자ID^REGR_ID^^VARCHAR2^32^Y^</v>
      </c>
    </row>
    <row r="28" spans="1:16" x14ac:dyDescent="0.25">
      <c r="A28" s="24">
        <v>21</v>
      </c>
      <c r="B28" s="27" t="s">
        <v>670</v>
      </c>
      <c r="C28" s="27" t="s">
        <v>4139</v>
      </c>
      <c r="D28" s="27" t="s">
        <v>331</v>
      </c>
      <c r="E28" s="27" t="s">
        <v>3520</v>
      </c>
      <c r="F28" s="27" t="s">
        <v>58</v>
      </c>
      <c r="G28" s="27"/>
      <c r="H28" s="27"/>
      <c r="I28" s="27" t="s">
        <v>37</v>
      </c>
      <c r="J28" s="28">
        <v>14</v>
      </c>
      <c r="K28" s="27" t="s">
        <v>52</v>
      </c>
      <c r="L28" s="29"/>
      <c r="M28" s="40"/>
      <c r="N28" s="25" t="str">
        <f t="shared" si="0"/>
        <v xml:space="preserve"> 역매품목^TB_SAL_FSALE_ITEM^ 수정일시^MOD_DTM^^VARCHAR2^14^Y^</v>
      </c>
      <c r="O28" s="21" t="str">
        <f>IF(ISNA(VLOOKUP(N28,DB데이터!$N:$N,1,FALSE)), "에러", "")</f>
        <v>에러</v>
      </c>
      <c r="P28" s="57" t="str">
        <f>IF(O28="에러",$N28&amp;CHAR(10)&amp;VLOOKUP(CONCATENATE(D28,".",F28),DB데이터!$M:$N,2,FALSE),"")</f>
        <v xml:space="preserve"> 역매품목^TB_SAL_FSALE_ITEM^ 수정일시^MOD_DTM^^VARCHAR2^14^Y^
역매품목^TB_SAL_FSALE_ITEM^수정일시^MOD_DTM^^VARCHAR2^14^Y^</v>
      </c>
    </row>
    <row r="29" spans="1:16" x14ac:dyDescent="0.25">
      <c r="A29" s="24">
        <v>22</v>
      </c>
      <c r="B29" s="27" t="s">
        <v>670</v>
      </c>
      <c r="C29" s="27" t="s">
        <v>4139</v>
      </c>
      <c r="D29" s="27" t="s">
        <v>331</v>
      </c>
      <c r="E29" s="27" t="s">
        <v>3521</v>
      </c>
      <c r="F29" s="27" t="s">
        <v>60</v>
      </c>
      <c r="G29" s="27"/>
      <c r="H29" s="27"/>
      <c r="I29" s="27" t="s">
        <v>37</v>
      </c>
      <c r="J29" s="28">
        <v>32</v>
      </c>
      <c r="K29" s="27" t="s">
        <v>52</v>
      </c>
      <c r="L29" s="29"/>
      <c r="M29" s="40"/>
      <c r="N29" s="25" t="str">
        <f t="shared" si="0"/>
        <v xml:space="preserve"> 역매품목^TB_SAL_FSALE_ITEM^ 수정자ID^MODR_ID^^VARCHAR2^32^Y^</v>
      </c>
      <c r="O29" s="21" t="str">
        <f>IF(ISNA(VLOOKUP(N29,DB데이터!$N:$N,1,FALSE)), "에러", "")</f>
        <v>에러</v>
      </c>
      <c r="P29" s="57" t="str">
        <f>IF(O29="에러",$N29&amp;CHAR(10)&amp;VLOOKUP(CONCATENATE(D29,".",F29),DB데이터!$M:$N,2,FALSE),"")</f>
        <v xml:space="preserve"> 역매품목^TB_SAL_FSALE_ITEM^ 수정자ID^MODR_ID^^VARCHAR2^32^Y^
역매품목^TB_SAL_FSALE_ITEM^수정자ID^MODR_ID^^VARCHAR2^32^Y^</v>
      </c>
    </row>
    <row r="30" spans="1:16" x14ac:dyDescent="0.25">
      <c r="A30" s="24">
        <v>23</v>
      </c>
      <c r="B30" s="27" t="s">
        <v>670</v>
      </c>
      <c r="C30" s="27" t="s">
        <v>4141</v>
      </c>
      <c r="D30" s="27" t="s">
        <v>333</v>
      </c>
      <c r="E30" s="27" t="s">
        <v>4136</v>
      </c>
      <c r="F30" s="27" t="s">
        <v>1783</v>
      </c>
      <c r="G30" s="27"/>
      <c r="H30" s="27"/>
      <c r="I30" s="27" t="s">
        <v>37</v>
      </c>
      <c r="J30" s="28">
        <v>20</v>
      </c>
      <c r="K30" s="27" t="s">
        <v>52</v>
      </c>
      <c r="L30" s="29"/>
      <c r="M30" s="40"/>
      <c r="N30" s="25" t="str">
        <f t="shared" si="0"/>
        <v xml:space="preserve"> 역매매장목표^TB_SAL_FSALE_SHOP_GOAL^ 역매코드^FSALE_CD^^VARCHAR2^20^Y^</v>
      </c>
      <c r="O30" s="21" t="str">
        <f>IF(ISNA(VLOOKUP(N30,DB데이터!$N:$N,1,FALSE)), "에러", "")</f>
        <v>에러</v>
      </c>
      <c r="P30" s="57" t="str">
        <f>IF(O30="에러",$N30&amp;CHAR(10)&amp;VLOOKUP(CONCATENATE(D30,".",F30),DB데이터!$M:$N,2,FALSE),"")</f>
        <v xml:space="preserve"> 역매매장목표^TB_SAL_FSALE_SHOP_GOAL^ 역매코드^FSALE_CD^^VARCHAR2^20^Y^
역매매장목표^TB_SAL_FSALE_SHOP_GOAL^역매코드^FSALE_CD^Y^VARCHAR2^20^Y^</v>
      </c>
    </row>
    <row r="31" spans="1:16" x14ac:dyDescent="0.25">
      <c r="A31" s="24">
        <v>24</v>
      </c>
      <c r="B31" s="27" t="s">
        <v>670</v>
      </c>
      <c r="C31" s="27" t="s">
        <v>4141</v>
      </c>
      <c r="D31" s="27" t="s">
        <v>333</v>
      </c>
      <c r="E31" s="27" t="s">
        <v>3482</v>
      </c>
      <c r="F31" s="27" t="s">
        <v>838</v>
      </c>
      <c r="G31" s="27"/>
      <c r="H31" s="27"/>
      <c r="I31" s="27" t="s">
        <v>37</v>
      </c>
      <c r="J31" s="28">
        <v>20</v>
      </c>
      <c r="K31" s="27" t="s">
        <v>52</v>
      </c>
      <c r="L31" s="29"/>
      <c r="M31" s="40"/>
      <c r="N31" s="25" t="str">
        <f t="shared" si="0"/>
        <v xml:space="preserve"> 역매매장목표^TB_SAL_FSALE_SHOP_GOAL^ 품목코드^ITEM_CD^^VARCHAR2^20^Y^</v>
      </c>
      <c r="O31" s="21" t="str">
        <f>IF(ISNA(VLOOKUP(N31,DB데이터!$N:$N,1,FALSE)), "에러", "")</f>
        <v>에러</v>
      </c>
      <c r="P31" s="57" t="str">
        <f>IF(O31="에러",$N31&amp;CHAR(10)&amp;VLOOKUP(CONCATENATE(D31,".",F31),DB데이터!$M:$N,2,FALSE),"")</f>
        <v xml:space="preserve"> 역매매장목표^TB_SAL_FSALE_SHOP_GOAL^ 품목코드^ITEM_CD^^VARCHAR2^20^Y^
역매매장목표^TB_SAL_FSALE_SHOP_GOAL^품목코드^ITEM_CD^Y^VARCHAR2^20^Y^</v>
      </c>
    </row>
    <row r="32" spans="1:16" x14ac:dyDescent="0.25">
      <c r="A32" s="24">
        <v>25</v>
      </c>
      <c r="B32" s="27" t="s">
        <v>670</v>
      </c>
      <c r="C32" s="27" t="s">
        <v>4141</v>
      </c>
      <c r="D32" s="27" t="s">
        <v>333</v>
      </c>
      <c r="E32" s="27" t="s">
        <v>3709</v>
      </c>
      <c r="F32" s="27" t="s">
        <v>64</v>
      </c>
      <c r="G32" s="27"/>
      <c r="H32" s="27"/>
      <c r="I32" s="27" t="s">
        <v>37</v>
      </c>
      <c r="J32" s="28">
        <v>10</v>
      </c>
      <c r="K32" s="27" t="s">
        <v>52</v>
      </c>
      <c r="L32" s="29"/>
      <c r="M32" s="40"/>
      <c r="N32" s="25" t="str">
        <f t="shared" si="0"/>
        <v xml:space="preserve"> 역매매장목표^TB_SAL_FSALE_SHOP_GOAL^ 매장코드^SHOP_CD^^VARCHAR2^10^Y^</v>
      </c>
      <c r="O32" s="21" t="str">
        <f>IF(ISNA(VLOOKUP(N32,DB데이터!$N:$N,1,FALSE)), "에러", "")</f>
        <v>에러</v>
      </c>
      <c r="P32" s="57" t="str">
        <f>IF(O32="에러",$N32&amp;CHAR(10)&amp;VLOOKUP(CONCATENATE(D32,".",F32),DB데이터!$M:$N,2,FALSE),"")</f>
        <v xml:space="preserve"> 역매매장목표^TB_SAL_FSALE_SHOP_GOAL^ 매장코드^SHOP_CD^^VARCHAR2^10^Y^
역매매장목표^TB_SAL_FSALE_SHOP_GOAL^매장코드^SHOP_CD^Y^VARCHAR2^10^Y^</v>
      </c>
    </row>
    <row r="33" spans="1:16" x14ac:dyDescent="0.25">
      <c r="A33" s="24">
        <v>26</v>
      </c>
      <c r="B33" s="27" t="s">
        <v>670</v>
      </c>
      <c r="C33" s="27" t="s">
        <v>4141</v>
      </c>
      <c r="D33" s="27" t="s">
        <v>333</v>
      </c>
      <c r="E33" s="27" t="s">
        <v>4142</v>
      </c>
      <c r="F33" s="27" t="s">
        <v>2059</v>
      </c>
      <c r="G33" s="27"/>
      <c r="H33" s="27"/>
      <c r="I33" s="27" t="s">
        <v>110</v>
      </c>
      <c r="J33" s="28">
        <v>22</v>
      </c>
      <c r="K33" s="27" t="s">
        <v>52</v>
      </c>
      <c r="L33" s="27">
        <v>0</v>
      </c>
      <c r="M33" s="40"/>
      <c r="N33" s="25" t="str">
        <f t="shared" si="0"/>
        <v xml:space="preserve"> 역매매장목표^TB_SAL_FSALE_SHOP_GOAL^ 목표금액^GOAL_AMT^^NUMBER^22^Y^0</v>
      </c>
      <c r="O33" s="21" t="str">
        <f>IF(ISNA(VLOOKUP(N33,DB데이터!$N:$N,1,FALSE)), "에러", "")</f>
        <v>에러</v>
      </c>
      <c r="P33" s="57" t="str">
        <f>IF(O33="에러",$N33&amp;CHAR(10)&amp;VLOOKUP(CONCATENATE(D33,".",F33),DB데이터!$M:$N,2,FALSE),"")</f>
        <v xml:space="preserve"> 역매매장목표^TB_SAL_FSALE_SHOP_GOAL^ 목표금액^GOAL_AMT^^NUMBER^22^Y^0
역매매장목표^TB_SAL_FSALE_SHOP_GOAL^목표금액^GOAL_AMT^^NUMBER^20,5^Y^0</v>
      </c>
    </row>
    <row r="34" spans="1:16" x14ac:dyDescent="0.25">
      <c r="A34" s="24">
        <v>27</v>
      </c>
      <c r="B34" s="27" t="s">
        <v>670</v>
      </c>
      <c r="C34" s="27" t="s">
        <v>4141</v>
      </c>
      <c r="D34" s="27" t="s">
        <v>333</v>
      </c>
      <c r="E34" s="27" t="s">
        <v>4143</v>
      </c>
      <c r="F34" s="27" t="s">
        <v>2061</v>
      </c>
      <c r="G34" s="27"/>
      <c r="H34" s="27"/>
      <c r="I34" s="27" t="s">
        <v>110</v>
      </c>
      <c r="J34" s="28">
        <v>22</v>
      </c>
      <c r="K34" s="27" t="s">
        <v>52</v>
      </c>
      <c r="L34" s="29">
        <v>0</v>
      </c>
      <c r="M34" s="40"/>
      <c r="N34" s="25" t="str">
        <f t="shared" si="0"/>
        <v xml:space="preserve"> 역매매장목표^TB_SAL_FSALE_SHOP_GOAL^ 목표수량^GOAL_QTY^^NUMBER^22^Y^0</v>
      </c>
      <c r="O34" s="21" t="str">
        <f>IF(ISNA(VLOOKUP(N34,DB데이터!$N:$N,1,FALSE)), "에러", "")</f>
        <v>에러</v>
      </c>
      <c r="P34" s="57" t="str">
        <f>IF(O34="에러",$N34&amp;CHAR(10)&amp;VLOOKUP(CONCATENATE(D34,".",F34),DB데이터!$M:$N,2,FALSE),"")</f>
        <v xml:space="preserve"> 역매매장목표^TB_SAL_FSALE_SHOP_GOAL^ 목표수량^GOAL_QTY^^NUMBER^22^Y^0
역매매장목표^TB_SAL_FSALE_SHOP_GOAL^목표수량^GOAL_QTY^^NUMBER^20,5^Y^0</v>
      </c>
    </row>
    <row r="35" spans="1:16" x14ac:dyDescent="0.25">
      <c r="A35" s="24">
        <v>28</v>
      </c>
      <c r="B35" s="27" t="s">
        <v>670</v>
      </c>
      <c r="C35" s="27" t="s">
        <v>4141</v>
      </c>
      <c r="D35" s="27" t="s">
        <v>333</v>
      </c>
      <c r="E35" s="27" t="s">
        <v>3518</v>
      </c>
      <c r="F35" s="27" t="s">
        <v>54</v>
      </c>
      <c r="G35" s="27"/>
      <c r="H35" s="27"/>
      <c r="I35" s="27" t="s">
        <v>37</v>
      </c>
      <c r="J35" s="28">
        <v>14</v>
      </c>
      <c r="K35" s="27" t="s">
        <v>52</v>
      </c>
      <c r="L35" s="27"/>
      <c r="M35" s="40"/>
      <c r="N35" s="25" t="str">
        <f t="shared" si="0"/>
        <v xml:space="preserve"> 역매매장목표^TB_SAL_FSALE_SHOP_GOAL^ 등록일시^REG_DTM^^VARCHAR2^14^Y^</v>
      </c>
      <c r="O35" s="21" t="str">
        <f>IF(ISNA(VLOOKUP(N35,DB데이터!$N:$N,1,FALSE)), "에러", "")</f>
        <v>에러</v>
      </c>
      <c r="P35" s="57" t="str">
        <f>IF(O35="에러",$N35&amp;CHAR(10)&amp;VLOOKUP(CONCATENATE(D35,".",F35),DB데이터!$M:$N,2,FALSE),"")</f>
        <v xml:space="preserve"> 역매매장목표^TB_SAL_FSALE_SHOP_GOAL^ 등록일시^REG_DTM^^VARCHAR2^14^Y^
역매매장목표^TB_SAL_FSALE_SHOP_GOAL^등록일시^REG_DTM^^VARCHAR2^14^Y^</v>
      </c>
    </row>
    <row r="36" spans="1:16" x14ac:dyDescent="0.25">
      <c r="A36" s="24">
        <v>29</v>
      </c>
      <c r="B36" s="27" t="s">
        <v>670</v>
      </c>
      <c r="C36" s="27" t="s">
        <v>4141</v>
      </c>
      <c r="D36" s="27" t="s">
        <v>333</v>
      </c>
      <c r="E36" s="27" t="s">
        <v>3519</v>
      </c>
      <c r="F36" s="27" t="s">
        <v>56</v>
      </c>
      <c r="G36" s="27"/>
      <c r="H36" s="27"/>
      <c r="I36" s="27" t="s">
        <v>37</v>
      </c>
      <c r="J36" s="28">
        <v>32</v>
      </c>
      <c r="K36" s="27" t="s">
        <v>52</v>
      </c>
      <c r="L36" s="29"/>
      <c r="M36" s="40"/>
      <c r="N36" s="25" t="str">
        <f t="shared" si="0"/>
        <v xml:space="preserve"> 역매매장목표^TB_SAL_FSALE_SHOP_GOAL^ 등록자ID^REGR_ID^^VARCHAR2^32^Y^</v>
      </c>
      <c r="O36" s="21" t="str">
        <f>IF(ISNA(VLOOKUP(N36,DB데이터!$N:$N,1,FALSE)), "에러", "")</f>
        <v>에러</v>
      </c>
      <c r="P36" s="57" t="str">
        <f>IF(O36="에러",$N36&amp;CHAR(10)&amp;VLOOKUP(CONCATENATE(D36,".",F36),DB데이터!$M:$N,2,FALSE),"")</f>
        <v xml:space="preserve"> 역매매장목표^TB_SAL_FSALE_SHOP_GOAL^ 등록자ID^REGR_ID^^VARCHAR2^32^Y^
역매매장목표^TB_SAL_FSALE_SHOP_GOAL^등록자ID^REGR_ID^^VARCHAR2^32^Y^</v>
      </c>
    </row>
    <row r="37" spans="1:16" x14ac:dyDescent="0.25">
      <c r="A37" s="24">
        <v>30</v>
      </c>
      <c r="B37" s="27" t="s">
        <v>670</v>
      </c>
      <c r="C37" s="27" t="s">
        <v>4141</v>
      </c>
      <c r="D37" s="27" t="s">
        <v>333</v>
      </c>
      <c r="E37" s="27" t="s">
        <v>3520</v>
      </c>
      <c r="F37" s="27" t="s">
        <v>58</v>
      </c>
      <c r="G37" s="27"/>
      <c r="H37" s="27"/>
      <c r="I37" s="27" t="s">
        <v>37</v>
      </c>
      <c r="J37" s="28">
        <v>14</v>
      </c>
      <c r="K37" s="27" t="s">
        <v>52</v>
      </c>
      <c r="L37" s="29"/>
      <c r="M37" s="40"/>
      <c r="N37" s="25" t="str">
        <f t="shared" si="0"/>
        <v xml:space="preserve"> 역매매장목표^TB_SAL_FSALE_SHOP_GOAL^ 수정일시^MOD_DTM^^VARCHAR2^14^Y^</v>
      </c>
      <c r="O37" s="21" t="str">
        <f>IF(ISNA(VLOOKUP(N37,DB데이터!$N:$N,1,FALSE)), "에러", "")</f>
        <v>에러</v>
      </c>
      <c r="P37" s="57" t="str">
        <f>IF(O37="에러",$N37&amp;CHAR(10)&amp;VLOOKUP(CONCATENATE(D37,".",F37),DB데이터!$M:$N,2,FALSE),"")</f>
        <v xml:space="preserve"> 역매매장목표^TB_SAL_FSALE_SHOP_GOAL^ 수정일시^MOD_DTM^^VARCHAR2^14^Y^
역매매장목표^TB_SAL_FSALE_SHOP_GOAL^수정일시^MOD_DTM^^VARCHAR2^14^Y^</v>
      </c>
    </row>
    <row r="38" spans="1:16" x14ac:dyDescent="0.25">
      <c r="A38" s="24">
        <v>31</v>
      </c>
      <c r="B38" s="27" t="s">
        <v>670</v>
      </c>
      <c r="C38" s="27" t="s">
        <v>4141</v>
      </c>
      <c r="D38" s="27" t="s">
        <v>333</v>
      </c>
      <c r="E38" s="27" t="s">
        <v>3521</v>
      </c>
      <c r="F38" s="27" t="s">
        <v>60</v>
      </c>
      <c r="G38" s="27"/>
      <c r="H38" s="27"/>
      <c r="I38" s="27" t="s">
        <v>37</v>
      </c>
      <c r="J38" s="28">
        <v>32</v>
      </c>
      <c r="K38" s="27" t="s">
        <v>52</v>
      </c>
      <c r="L38" s="27"/>
      <c r="M38" s="40"/>
      <c r="N38" s="25" t="str">
        <f t="shared" si="0"/>
        <v xml:space="preserve"> 역매매장목표^TB_SAL_FSALE_SHOP_GOAL^ 수정자ID^MODR_ID^^VARCHAR2^32^Y^</v>
      </c>
      <c r="O38" s="21" t="str">
        <f>IF(ISNA(VLOOKUP(N38,DB데이터!$N:$N,1,FALSE)), "에러", "")</f>
        <v>에러</v>
      </c>
      <c r="P38" s="57" t="str">
        <f>IF(O38="에러",$N38&amp;CHAR(10)&amp;VLOOKUP(CONCATENATE(D38,".",F38),DB데이터!$M:$N,2,FALSE),"")</f>
        <v xml:space="preserve"> 역매매장목표^TB_SAL_FSALE_SHOP_GOAL^ 수정자ID^MODR_ID^^VARCHAR2^32^Y^
역매매장목표^TB_SAL_FSALE_SHOP_GOAL^수정자ID^MODR_ID^^VARCHAR2^32^Y^</v>
      </c>
    </row>
    <row r="39" spans="1:16" x14ac:dyDescent="0.25">
      <c r="A39" s="24">
        <v>32</v>
      </c>
      <c r="B39" s="27" t="s">
        <v>670</v>
      </c>
      <c r="C39" s="27" t="s">
        <v>4144</v>
      </c>
      <c r="D39" s="27" t="s">
        <v>337</v>
      </c>
      <c r="E39" s="27" t="s">
        <v>3709</v>
      </c>
      <c r="F39" s="27" t="s">
        <v>64</v>
      </c>
      <c r="G39" s="27"/>
      <c r="H39" s="27"/>
      <c r="I39" s="27" t="s">
        <v>37</v>
      </c>
      <c r="J39" s="28">
        <v>10</v>
      </c>
      <c r="K39" s="27" t="s">
        <v>52</v>
      </c>
      <c r="L39" s="29"/>
      <c r="M39" s="40"/>
      <c r="N39" s="25" t="str">
        <f t="shared" si="0"/>
        <v xml:space="preserve"> 마일리지정산^TB_SAL_MILG_CALC^ 매장코드^SHOP_CD^^VARCHAR2^10^Y^</v>
      </c>
      <c r="O39" s="21" t="str">
        <f>IF(ISNA(VLOOKUP(N39,DB데이터!$N:$N,1,FALSE)), "에러", "")</f>
        <v>에러</v>
      </c>
      <c r="P39" s="57" t="str">
        <f>IF(O39="에러",$N39&amp;CHAR(10)&amp;VLOOKUP(CONCATENATE(D39,".",F39),DB데이터!$M:$N,2,FALSE),"")</f>
        <v xml:space="preserve"> 마일리지정산^TB_SAL_MILG_CALC^ 매장코드^SHOP_CD^^VARCHAR2^10^Y^
마일리지정산^TB_SAL_MILG_CALC^매장코드^SHOP_CD^Y^VARCHAR2^10^Y^</v>
      </c>
    </row>
    <row r="40" spans="1:16" x14ac:dyDescent="0.25">
      <c r="A40" s="24">
        <v>33</v>
      </c>
      <c r="B40" s="27" t="s">
        <v>670</v>
      </c>
      <c r="C40" s="27" t="s">
        <v>4144</v>
      </c>
      <c r="D40" s="27" t="s">
        <v>337</v>
      </c>
      <c r="E40" s="27" t="s">
        <v>4152</v>
      </c>
      <c r="F40" s="27" t="s">
        <v>1703</v>
      </c>
      <c r="G40" s="27"/>
      <c r="H40" s="27"/>
      <c r="I40" s="27" t="s">
        <v>37</v>
      </c>
      <c r="J40" s="28">
        <v>6</v>
      </c>
      <c r="K40" s="27" t="s">
        <v>52</v>
      </c>
      <c r="L40" s="29"/>
      <c r="M40" s="40"/>
      <c r="N40" s="25" t="str">
        <f t="shared" si="0"/>
        <v xml:space="preserve"> 마일리지정산^TB_SAL_MILG_CALC^ 정산년월^CALC_YM^^VARCHAR2^6^Y^</v>
      </c>
      <c r="O40" s="21" t="str">
        <f>IF(ISNA(VLOOKUP(N40,DB데이터!$N:$N,1,FALSE)), "에러", "")</f>
        <v>에러</v>
      </c>
      <c r="P40" s="57" t="str">
        <f>IF(O40="에러",$N40&amp;CHAR(10)&amp;VLOOKUP(CONCATENATE(D40,".",F40),DB데이터!$M:$N,2,FALSE),"")</f>
        <v xml:space="preserve"> 마일리지정산^TB_SAL_MILG_CALC^ 정산년월^CALC_YM^^VARCHAR2^6^Y^
마일리지정산^TB_SAL_MILG_CALC^정산년월^CALC_YM^Y^VARCHAR2^6^Y^</v>
      </c>
    </row>
    <row r="41" spans="1:16" x14ac:dyDescent="0.25">
      <c r="A41" s="24">
        <v>34</v>
      </c>
      <c r="B41" s="27" t="s">
        <v>670</v>
      </c>
      <c r="C41" s="27" t="s">
        <v>4144</v>
      </c>
      <c r="D41" s="27" t="s">
        <v>337</v>
      </c>
      <c r="E41" s="27" t="s">
        <v>4149</v>
      </c>
      <c r="F41" s="27" t="s">
        <v>1745</v>
      </c>
      <c r="G41" s="27"/>
      <c r="H41" s="27"/>
      <c r="I41" s="27" t="s">
        <v>37</v>
      </c>
      <c r="J41" s="28">
        <v>3</v>
      </c>
      <c r="K41" s="27" t="s">
        <v>52</v>
      </c>
      <c r="L41" s="29"/>
      <c r="M41" s="40"/>
      <c r="N41" s="25" t="str">
        <f t="shared" si="0"/>
        <v xml:space="preserve"> 마일리지정산^TB_SAL_MILG_CALC^ 마일리지유형코드^MILG_TP_CD^^VARCHAR2^3^Y^</v>
      </c>
      <c r="O41" s="21" t="str">
        <f>IF(ISNA(VLOOKUP(N41,DB데이터!$N:$N,1,FALSE)), "에러", "")</f>
        <v>에러</v>
      </c>
      <c r="P41" s="57" t="str">
        <f>IF(O41="에러",$N41&amp;CHAR(10)&amp;VLOOKUP(CONCATENATE(D41,".",F41),DB데이터!$M:$N,2,FALSE),"")</f>
        <v xml:space="preserve"> 마일리지정산^TB_SAL_MILG_CALC^ 마일리지유형코드^MILG_TP_CD^^VARCHAR2^3^Y^
마일리지정산^TB_SAL_MILG_CALC^마일리지유형코드^MILG_TP_CD^Y^VARCHAR2^3^Y^</v>
      </c>
    </row>
    <row r="42" spans="1:16" x14ac:dyDescent="0.25">
      <c r="A42" s="24">
        <v>35</v>
      </c>
      <c r="B42" s="27" t="s">
        <v>670</v>
      </c>
      <c r="C42" s="27" t="s">
        <v>4144</v>
      </c>
      <c r="D42" s="27" t="s">
        <v>337</v>
      </c>
      <c r="E42" s="27" t="s">
        <v>4153</v>
      </c>
      <c r="F42" s="27" t="s">
        <v>1802</v>
      </c>
      <c r="G42" s="27"/>
      <c r="H42" s="27"/>
      <c r="I42" s="27" t="s">
        <v>110</v>
      </c>
      <c r="J42" s="28">
        <v>22</v>
      </c>
      <c r="K42" s="27" t="s">
        <v>52</v>
      </c>
      <c r="L42" s="29"/>
      <c r="M42" s="40"/>
      <c r="N42" s="25" t="str">
        <f t="shared" si="0"/>
        <v xml:space="preserve"> 마일리지정산^TB_SAL_MILG_CALC^ 정산일련번호^CALC_SEQ^^NUMBER^22^Y^</v>
      </c>
      <c r="O42" s="21" t="str">
        <f>IF(ISNA(VLOOKUP(N42,DB데이터!$N:$N,1,FALSE)), "에러", "")</f>
        <v>에러</v>
      </c>
      <c r="P42" s="57" t="str">
        <f>IF(O42="에러",$N42&amp;CHAR(10)&amp;VLOOKUP(CONCATENATE(D42,".",F42),DB데이터!$M:$N,2,FALSE),"")</f>
        <v xml:space="preserve"> 마일리지정산^TB_SAL_MILG_CALC^ 정산일련번호^CALC_SEQ^^NUMBER^22^Y^
마일리지정산^TB_SAL_MILG_CALC^정산일련번호^CALC_SEQ^Y^NUMBER^3^Y^</v>
      </c>
    </row>
    <row r="43" spans="1:16" x14ac:dyDescent="0.25">
      <c r="A43" s="24">
        <v>36</v>
      </c>
      <c r="B43" s="27" t="s">
        <v>670</v>
      </c>
      <c r="C43" s="27" t="s">
        <v>4144</v>
      </c>
      <c r="D43" s="27" t="s">
        <v>337</v>
      </c>
      <c r="E43" s="27" t="s">
        <v>3852</v>
      </c>
      <c r="F43" s="27" t="s">
        <v>1359</v>
      </c>
      <c r="G43" s="27"/>
      <c r="H43" s="27"/>
      <c r="I43" s="27" t="s">
        <v>37</v>
      </c>
      <c r="J43" s="28">
        <v>6</v>
      </c>
      <c r="K43" s="27" t="s">
        <v>5347</v>
      </c>
      <c r="L43" s="27"/>
      <c r="M43" s="40"/>
      <c r="N43" s="25" t="str">
        <f t="shared" si="0"/>
        <v xml:space="preserve"> 마일리지정산^TB_SAL_MILG_CALC^ 관리부서코드^MNG_DEPT_CD^^VARCHAR2^6^N^</v>
      </c>
      <c r="O43" s="21" t="str">
        <f>IF(ISNA(VLOOKUP(N43,DB데이터!$N:$N,1,FALSE)), "에러", "")</f>
        <v>에러</v>
      </c>
      <c r="P43" s="57" t="str">
        <f>IF(O43="에러",$N43&amp;CHAR(10)&amp;VLOOKUP(CONCATENATE(D43,".",F43),DB데이터!$M:$N,2,FALSE),"")</f>
        <v xml:space="preserve"> 마일리지정산^TB_SAL_MILG_CALC^ 관리부서코드^MNG_DEPT_CD^^VARCHAR2^6^N^
마일리지정산^TB_SAL_MILG_CALC^관리부서코드^MNG_DEPT_CD^^VARCHAR2^6^^</v>
      </c>
    </row>
    <row r="44" spans="1:16" x14ac:dyDescent="0.25">
      <c r="A44" s="24">
        <v>37</v>
      </c>
      <c r="B44" s="27" t="s">
        <v>670</v>
      </c>
      <c r="C44" s="27" t="s">
        <v>4144</v>
      </c>
      <c r="D44" s="27" t="s">
        <v>337</v>
      </c>
      <c r="E44" s="27" t="s">
        <v>3853</v>
      </c>
      <c r="F44" s="27" t="s">
        <v>1361</v>
      </c>
      <c r="G44" s="27"/>
      <c r="H44" s="27"/>
      <c r="I44" s="27" t="s">
        <v>37</v>
      </c>
      <c r="J44" s="28">
        <v>20</v>
      </c>
      <c r="K44" s="27" t="s">
        <v>5347</v>
      </c>
      <c r="L44" s="29"/>
      <c r="M44" s="40"/>
      <c r="N44" s="25" t="str">
        <f t="shared" si="0"/>
        <v xml:space="preserve"> 마일리지정산^TB_SAL_MILG_CALC^ 관리사원번호^MNG_EMP_NO^^VARCHAR2^20^N^</v>
      </c>
      <c r="O44" s="21" t="str">
        <f>IF(ISNA(VLOOKUP(N44,DB데이터!$N:$N,1,FALSE)), "에러", "")</f>
        <v>에러</v>
      </c>
      <c r="P44" s="57" t="str">
        <f>IF(O44="에러",$N44&amp;CHAR(10)&amp;VLOOKUP(CONCATENATE(D44,".",F44),DB데이터!$M:$N,2,FALSE),"")</f>
        <v xml:space="preserve"> 마일리지정산^TB_SAL_MILG_CALC^ 관리사원번호^MNG_EMP_NO^^VARCHAR2^20^N^
마일리지정산^TB_SAL_MILG_CALC^관리사원번호^MNG_EMP_NO^^VARCHAR2^20^^</v>
      </c>
    </row>
    <row r="45" spans="1:16" x14ac:dyDescent="0.25">
      <c r="A45" s="24">
        <v>38</v>
      </c>
      <c r="B45" s="27" t="s">
        <v>670</v>
      </c>
      <c r="C45" s="27" t="s">
        <v>4144</v>
      </c>
      <c r="D45" s="27" t="s">
        <v>337</v>
      </c>
      <c r="E45" s="27" t="s">
        <v>4147</v>
      </c>
      <c r="F45" s="27" t="s">
        <v>2035</v>
      </c>
      <c r="G45" s="27"/>
      <c r="H45" s="27"/>
      <c r="I45" s="27" t="s">
        <v>37</v>
      </c>
      <c r="J45" s="28">
        <v>8</v>
      </c>
      <c r="K45" s="27" t="s">
        <v>52</v>
      </c>
      <c r="L45" s="29"/>
      <c r="M45" s="40"/>
      <c r="N45" s="25" t="str">
        <f t="shared" si="0"/>
        <v xml:space="preserve"> 마일리지정산^TB_SAL_MILG_CALC^ 대상시작일자^TRG_STT_DT^^VARCHAR2^8^Y^</v>
      </c>
      <c r="O45" s="21" t="str">
        <f>IF(ISNA(VLOOKUP(N45,DB데이터!$N:$N,1,FALSE)), "에러", "")</f>
        <v>에러</v>
      </c>
      <c r="P45" s="57" t="str">
        <f>IF(O45="에러",$N45&amp;CHAR(10)&amp;VLOOKUP(CONCATENATE(D45,".",F45),DB데이터!$M:$N,2,FALSE),"")</f>
        <v xml:space="preserve"> 마일리지정산^TB_SAL_MILG_CALC^ 대상시작일자^TRG_STT_DT^^VARCHAR2^8^Y^
마일리지정산^TB_SAL_MILG_CALC^대상시작일자^TRG_STT_DT^^VARCHAR2^8^Y^</v>
      </c>
    </row>
    <row r="46" spans="1:16" x14ac:dyDescent="0.25">
      <c r="A46" s="24">
        <v>39</v>
      </c>
      <c r="B46" s="27" t="s">
        <v>670</v>
      </c>
      <c r="C46" s="27" t="s">
        <v>4144</v>
      </c>
      <c r="D46" s="27" t="s">
        <v>337</v>
      </c>
      <c r="E46" s="27" t="s">
        <v>4148</v>
      </c>
      <c r="F46" s="27" t="s">
        <v>2037</v>
      </c>
      <c r="G46" s="27"/>
      <c r="H46" s="27"/>
      <c r="I46" s="27" t="s">
        <v>37</v>
      </c>
      <c r="J46" s="28">
        <v>8</v>
      </c>
      <c r="K46" s="27" t="s">
        <v>52</v>
      </c>
      <c r="L46" s="29"/>
      <c r="M46" s="40"/>
      <c r="N46" s="25" t="str">
        <f t="shared" si="0"/>
        <v xml:space="preserve"> 마일리지정산^TB_SAL_MILG_CALC^ 대상종료일자^TRG_END_DT^^VARCHAR2^8^Y^</v>
      </c>
      <c r="O46" s="21" t="str">
        <f>IF(ISNA(VLOOKUP(N46,DB데이터!$N:$N,1,FALSE)), "에러", "")</f>
        <v>에러</v>
      </c>
      <c r="P46" s="57" t="str">
        <f>IF(O46="에러",$N46&amp;CHAR(10)&amp;VLOOKUP(CONCATENATE(D46,".",F46),DB데이터!$M:$N,2,FALSE),"")</f>
        <v xml:space="preserve"> 마일리지정산^TB_SAL_MILG_CALC^ 대상종료일자^TRG_END_DT^^VARCHAR2^8^Y^
마일리지정산^TB_SAL_MILG_CALC^대상종료일자^TRG_END_DT^^VARCHAR2^8^Y^</v>
      </c>
    </row>
    <row r="47" spans="1:16" x14ac:dyDescent="0.25">
      <c r="A47" s="24">
        <v>40</v>
      </c>
      <c r="B47" s="27" t="s">
        <v>670</v>
      </c>
      <c r="C47" s="27" t="s">
        <v>4144</v>
      </c>
      <c r="D47" s="27" t="s">
        <v>337</v>
      </c>
      <c r="E47" s="27" t="s">
        <v>4146</v>
      </c>
      <c r="F47" s="27" t="s">
        <v>2039</v>
      </c>
      <c r="G47" s="27"/>
      <c r="H47" s="27"/>
      <c r="I47" s="27" t="s">
        <v>110</v>
      </c>
      <c r="J47" s="28">
        <v>22</v>
      </c>
      <c r="K47" s="27" t="s">
        <v>52</v>
      </c>
      <c r="L47" s="29">
        <v>0</v>
      </c>
      <c r="M47" s="40"/>
      <c r="N47" s="25" t="str">
        <f t="shared" si="0"/>
        <v xml:space="preserve"> 마일리지정산^TB_SAL_MILG_CALC^ 대상매출금액^TRG_SALES_AMT^^NUMBER^22^Y^0</v>
      </c>
      <c r="O47" s="21" t="str">
        <f>IF(ISNA(VLOOKUP(N47,DB데이터!$N:$N,1,FALSE)), "에러", "")</f>
        <v>에러</v>
      </c>
      <c r="P47" s="57" t="str">
        <f>IF(O47="에러",$N47&amp;CHAR(10)&amp;VLOOKUP(CONCATENATE(D47,".",F47),DB데이터!$M:$N,2,FALSE),"")</f>
        <v xml:space="preserve"> 마일리지정산^TB_SAL_MILG_CALC^ 대상매출금액^TRG_SALES_AMT^^NUMBER^22^Y^0
마일리지정산^TB_SAL_MILG_CALC^대상매출금액^TRG_SALES_AMT^^NUMBER^20,5^Y^0</v>
      </c>
    </row>
    <row r="48" spans="1:16" x14ac:dyDescent="0.25">
      <c r="A48" s="24">
        <v>41</v>
      </c>
      <c r="B48" s="27" t="s">
        <v>670</v>
      </c>
      <c r="C48" s="27" t="s">
        <v>4144</v>
      </c>
      <c r="D48" s="27" t="s">
        <v>337</v>
      </c>
      <c r="E48" s="27" t="s">
        <v>4150</v>
      </c>
      <c r="F48" s="27" t="s">
        <v>1751</v>
      </c>
      <c r="G48" s="27"/>
      <c r="H48" s="27"/>
      <c r="I48" s="27" t="s">
        <v>110</v>
      </c>
      <c r="J48" s="28">
        <v>22</v>
      </c>
      <c r="K48" s="27" t="s">
        <v>52</v>
      </c>
      <c r="L48" s="29">
        <v>0</v>
      </c>
      <c r="M48" s="40"/>
      <c r="N48" s="25" t="str">
        <f t="shared" si="0"/>
        <v xml:space="preserve"> 마일리지정산^TB_SAL_MILG_CALC^ 적립율^ACC_RATE^^NUMBER^22^Y^0</v>
      </c>
      <c r="O48" s="21" t="str">
        <f>IF(ISNA(VLOOKUP(N48,DB데이터!$N:$N,1,FALSE)), "에러", "")</f>
        <v>에러</v>
      </c>
      <c r="P48" s="57" t="str">
        <f>IF(O48="에러",$N48&amp;CHAR(10)&amp;VLOOKUP(CONCATENATE(D48,".",F48),DB데이터!$M:$N,2,FALSE),"")</f>
        <v xml:space="preserve"> 마일리지정산^TB_SAL_MILG_CALC^ 적립율^ACC_RATE^^NUMBER^22^Y^0
마일리지정산^TB_SAL_MILG_CALC^적립율^ACC_RATE^^NUMBER^6,3^Y^0</v>
      </c>
    </row>
    <row r="49" spans="1:16" x14ac:dyDescent="0.25">
      <c r="A49" s="24">
        <v>42</v>
      </c>
      <c r="B49" s="27" t="s">
        <v>670</v>
      </c>
      <c r="C49" s="27" t="s">
        <v>4144</v>
      </c>
      <c r="D49" s="27" t="s">
        <v>337</v>
      </c>
      <c r="E49" s="27" t="s">
        <v>4151</v>
      </c>
      <c r="F49" s="27" t="s">
        <v>1785</v>
      </c>
      <c r="G49" s="27"/>
      <c r="H49" s="27"/>
      <c r="I49" s="27" t="s">
        <v>110</v>
      </c>
      <c r="J49" s="28">
        <v>22</v>
      </c>
      <c r="K49" s="27" t="s">
        <v>52</v>
      </c>
      <c r="L49" s="27">
        <v>0</v>
      </c>
      <c r="M49" s="40"/>
      <c r="N49" s="25" t="str">
        <f t="shared" si="0"/>
        <v xml:space="preserve"> 마일리지정산^TB_SAL_MILG_CALC^ 정산금액^CALC_AMT^^NUMBER^22^Y^0</v>
      </c>
      <c r="O49" s="21" t="str">
        <f>IF(ISNA(VLOOKUP(N49,DB데이터!$N:$N,1,FALSE)), "에러", "")</f>
        <v>에러</v>
      </c>
      <c r="P49" s="57" t="str">
        <f>IF(O49="에러",$N49&amp;CHAR(10)&amp;VLOOKUP(CONCATENATE(D49,".",F49),DB데이터!$M:$N,2,FALSE),"")</f>
        <v xml:space="preserve"> 마일리지정산^TB_SAL_MILG_CALC^ 정산금액^CALC_AMT^^NUMBER^22^Y^0
마일리지정산^TB_SAL_MILG_CALC^정산금액^CALC_AMT^^NUMBER^20,5^Y^0</v>
      </c>
    </row>
    <row r="50" spans="1:16" x14ac:dyDescent="0.25">
      <c r="A50" s="24">
        <v>43</v>
      </c>
      <c r="B50" s="27" t="s">
        <v>670</v>
      </c>
      <c r="C50" s="27" t="s">
        <v>4144</v>
      </c>
      <c r="D50" s="27" t="s">
        <v>337</v>
      </c>
      <c r="E50" s="27" t="s">
        <v>4145</v>
      </c>
      <c r="F50" s="27" t="s">
        <v>1733</v>
      </c>
      <c r="G50" s="27"/>
      <c r="H50" s="27"/>
      <c r="I50" s="27" t="s">
        <v>37</v>
      </c>
      <c r="J50" s="28">
        <v>8</v>
      </c>
      <c r="K50" s="27" t="s">
        <v>52</v>
      </c>
      <c r="L50" s="27"/>
      <c r="M50" s="40"/>
      <c r="N50" s="25" t="str">
        <f t="shared" si="0"/>
        <v xml:space="preserve"> 마일리지정산^TB_SAL_MILG_CALC^ 귀속일자^BELONG_DT^^VARCHAR2^8^Y^</v>
      </c>
      <c r="O50" s="21" t="str">
        <f>IF(ISNA(VLOOKUP(N50,DB데이터!$N:$N,1,FALSE)), "에러", "")</f>
        <v>에러</v>
      </c>
      <c r="P50" s="57" t="str">
        <f>IF(O50="에러",$N50&amp;CHAR(10)&amp;VLOOKUP(CONCATENATE(D50,".",F50),DB데이터!$M:$N,2,FALSE),"")</f>
        <v xml:space="preserve"> 마일리지정산^TB_SAL_MILG_CALC^ 귀속일자^BELONG_DT^^VARCHAR2^8^Y^
마일리지정산^TB_SAL_MILG_CALC^귀속일자^BELONG_DT^^VARCHAR2^8^Y^</v>
      </c>
    </row>
    <row r="51" spans="1:16" x14ac:dyDescent="0.25">
      <c r="A51" s="24">
        <v>44</v>
      </c>
      <c r="B51" s="27" t="s">
        <v>670</v>
      </c>
      <c r="C51" s="27" t="s">
        <v>4144</v>
      </c>
      <c r="D51" s="27" t="s">
        <v>337</v>
      </c>
      <c r="E51" s="27" t="s">
        <v>4154</v>
      </c>
      <c r="F51" s="27" t="s">
        <v>2041</v>
      </c>
      <c r="G51" s="27"/>
      <c r="H51" s="27"/>
      <c r="I51" s="27" t="s">
        <v>37</v>
      </c>
      <c r="J51" s="28">
        <v>32</v>
      </c>
      <c r="K51" s="27" t="s">
        <v>5347</v>
      </c>
      <c r="L51" s="27"/>
      <c r="M51" s="40"/>
      <c r="N51" s="25" t="str">
        <f t="shared" si="0"/>
        <v xml:space="preserve"> 마일리지정산^TB_SAL_MILG_CALC^ 처리ID^PROC_ID^^VARCHAR2^32^N^</v>
      </c>
      <c r="O51" s="21" t="str">
        <f>IF(ISNA(VLOOKUP(N51,DB데이터!$N:$N,1,FALSE)), "에러", "")</f>
        <v>에러</v>
      </c>
      <c r="P51" s="57" t="str">
        <f>IF(O51="에러",$N51&amp;CHAR(10)&amp;VLOOKUP(CONCATENATE(D51,".",F51),DB데이터!$M:$N,2,FALSE),"")</f>
        <v xml:space="preserve"> 마일리지정산^TB_SAL_MILG_CALC^ 처리ID^PROC_ID^^VARCHAR2^32^N^
마일리지정산^TB_SAL_MILG_CALC^처리ID^PROC_ID^^VARCHAR2^32^^</v>
      </c>
    </row>
    <row r="52" spans="1:16" x14ac:dyDescent="0.25">
      <c r="A52" s="24">
        <v>45</v>
      </c>
      <c r="B52" s="27" t="s">
        <v>670</v>
      </c>
      <c r="C52" s="27" t="s">
        <v>4144</v>
      </c>
      <c r="D52" s="27" t="s">
        <v>337</v>
      </c>
      <c r="E52" s="27" t="s">
        <v>4155</v>
      </c>
      <c r="F52" s="27" t="s">
        <v>2043</v>
      </c>
      <c r="G52" s="27"/>
      <c r="H52" s="27"/>
      <c r="I52" s="27" t="s">
        <v>37</v>
      </c>
      <c r="J52" s="28">
        <v>3</v>
      </c>
      <c r="K52" s="27" t="s">
        <v>52</v>
      </c>
      <c r="L52" s="27"/>
      <c r="M52" s="40"/>
      <c r="N52" s="25" t="str">
        <f t="shared" si="0"/>
        <v xml:space="preserve"> 마일리지정산^TB_SAL_MILG_CALC^ 처리상태코드^PROC_STAT_CD^^VARCHAR2^3^Y^</v>
      </c>
      <c r="O52" s="21" t="str">
        <f>IF(ISNA(VLOOKUP(N52,DB데이터!$N:$N,1,FALSE)), "에러", "")</f>
        <v>에러</v>
      </c>
      <c r="P52" s="57" t="str">
        <f>IF(O52="에러",$N52&amp;CHAR(10)&amp;VLOOKUP(CONCATENATE(D52,".",F52),DB데이터!$M:$N,2,FALSE),"")</f>
        <v xml:space="preserve"> 마일리지정산^TB_SAL_MILG_CALC^ 처리상태코드^PROC_STAT_CD^^VARCHAR2^3^Y^
마일리지정산^TB_SAL_MILG_CALC^처리상태코드^PROC_STAT_CD^^VARCHAR2^3^Y^</v>
      </c>
    </row>
    <row r="53" spans="1:16" x14ac:dyDescent="0.25">
      <c r="A53" s="24">
        <v>46</v>
      </c>
      <c r="B53" s="27" t="s">
        <v>670</v>
      </c>
      <c r="C53" s="27" t="s">
        <v>4144</v>
      </c>
      <c r="D53" s="27" t="s">
        <v>337</v>
      </c>
      <c r="E53" s="27" t="s">
        <v>4053</v>
      </c>
      <c r="F53" s="27" t="s">
        <v>2045</v>
      </c>
      <c r="G53" s="27"/>
      <c r="H53" s="27"/>
      <c r="I53" s="27" t="s">
        <v>37</v>
      </c>
      <c r="J53" s="28">
        <v>14</v>
      </c>
      <c r="K53" s="27" t="s">
        <v>5347</v>
      </c>
      <c r="L53" s="27"/>
      <c r="M53" s="40"/>
      <c r="N53" s="25" t="str">
        <f t="shared" si="0"/>
        <v xml:space="preserve"> 마일리지정산^TB_SAL_MILG_CALC^ 처리일시^PROC_DTM^^VARCHAR2^14^N^</v>
      </c>
      <c r="O53" s="21" t="str">
        <f>IF(ISNA(VLOOKUP(N53,DB데이터!$N:$N,1,FALSE)), "에러", "")</f>
        <v>에러</v>
      </c>
      <c r="P53" s="57" t="str">
        <f>IF(O53="에러",$N53&amp;CHAR(10)&amp;VLOOKUP(CONCATENATE(D53,".",F53),DB데이터!$M:$N,2,FALSE),"")</f>
        <v xml:space="preserve"> 마일리지정산^TB_SAL_MILG_CALC^ 처리일시^PROC_DTM^^VARCHAR2^14^N^
마일리지정산^TB_SAL_MILG_CALC^처리일시^PROC_DTM^^VARCHAR2^14^^</v>
      </c>
    </row>
    <row r="54" spans="1:16" x14ac:dyDescent="0.25">
      <c r="A54" s="24">
        <v>47</v>
      </c>
      <c r="B54" s="27" t="s">
        <v>670</v>
      </c>
      <c r="C54" s="27" t="s">
        <v>4144</v>
      </c>
      <c r="D54" s="27" t="s">
        <v>337</v>
      </c>
      <c r="E54" s="27" t="s">
        <v>4027</v>
      </c>
      <c r="F54" s="27" t="s">
        <v>1787</v>
      </c>
      <c r="G54" s="27"/>
      <c r="H54" s="27"/>
      <c r="I54" s="27" t="s">
        <v>37</v>
      </c>
      <c r="J54" s="28">
        <v>20</v>
      </c>
      <c r="K54" s="27" t="s">
        <v>52</v>
      </c>
      <c r="L54" s="27"/>
      <c r="M54" s="40"/>
      <c r="N54" s="25" t="str">
        <f t="shared" si="0"/>
        <v xml:space="preserve"> 마일리지정산^TB_SAL_MILG_CALC^ 마일리지번호^MILG_NO^^VARCHAR2^20^Y^</v>
      </c>
      <c r="O54" s="21" t="str">
        <f>IF(ISNA(VLOOKUP(N54,DB데이터!$N:$N,1,FALSE)), "에러", "")</f>
        <v>에러</v>
      </c>
      <c r="P54" s="57" t="str">
        <f>IF(O54="에러",$N54&amp;CHAR(10)&amp;VLOOKUP(CONCATENATE(D54,".",F54),DB데이터!$M:$N,2,FALSE),"")</f>
        <v xml:space="preserve"> 마일리지정산^TB_SAL_MILG_CALC^ 마일리지번호^MILG_NO^^VARCHAR2^20^Y^
마일리지정산^TB_SAL_MILG_CALC^마일리지번호^MILG_NO^^VARCHAR2^20^Y^</v>
      </c>
    </row>
    <row r="55" spans="1:16" x14ac:dyDescent="0.25">
      <c r="A55" s="24">
        <v>48</v>
      </c>
      <c r="B55" s="27" t="s">
        <v>670</v>
      </c>
      <c r="C55" s="27" t="s">
        <v>4144</v>
      </c>
      <c r="D55" s="27" t="s">
        <v>337</v>
      </c>
      <c r="E55" s="27" t="s">
        <v>3518</v>
      </c>
      <c r="F55" s="27" t="s">
        <v>54</v>
      </c>
      <c r="G55" s="27"/>
      <c r="H55" s="27"/>
      <c r="I55" s="27" t="s">
        <v>37</v>
      </c>
      <c r="J55" s="28">
        <v>14</v>
      </c>
      <c r="K55" s="27" t="s">
        <v>52</v>
      </c>
      <c r="L55" s="27"/>
      <c r="M55" s="40"/>
      <c r="N55" s="25" t="str">
        <f t="shared" si="0"/>
        <v xml:space="preserve"> 마일리지정산^TB_SAL_MILG_CALC^ 등록일시^REG_DTM^^VARCHAR2^14^Y^</v>
      </c>
      <c r="O55" s="21" t="str">
        <f>IF(ISNA(VLOOKUP(N55,DB데이터!$N:$N,1,FALSE)), "에러", "")</f>
        <v>에러</v>
      </c>
      <c r="P55" s="57" t="str">
        <f>IF(O55="에러",$N55&amp;CHAR(10)&amp;VLOOKUP(CONCATENATE(D55,".",F55),DB데이터!$M:$N,2,FALSE),"")</f>
        <v xml:space="preserve"> 마일리지정산^TB_SAL_MILG_CALC^ 등록일시^REG_DTM^^VARCHAR2^14^Y^
마일리지정산^TB_SAL_MILG_CALC^등록일시^REG_DTM^^VARCHAR2^14^Y^</v>
      </c>
    </row>
    <row r="56" spans="1:16" x14ac:dyDescent="0.25">
      <c r="A56" s="24">
        <v>49</v>
      </c>
      <c r="B56" s="27" t="s">
        <v>670</v>
      </c>
      <c r="C56" s="27" t="s">
        <v>4144</v>
      </c>
      <c r="D56" s="27" t="s">
        <v>337</v>
      </c>
      <c r="E56" s="27" t="s">
        <v>3519</v>
      </c>
      <c r="F56" s="27" t="s">
        <v>56</v>
      </c>
      <c r="G56" s="27"/>
      <c r="H56" s="27"/>
      <c r="I56" s="27" t="s">
        <v>37</v>
      </c>
      <c r="J56" s="28">
        <v>32</v>
      </c>
      <c r="K56" s="27" t="s">
        <v>52</v>
      </c>
      <c r="L56" s="27"/>
      <c r="M56" s="40"/>
      <c r="N56" s="25" t="str">
        <f t="shared" si="0"/>
        <v xml:space="preserve"> 마일리지정산^TB_SAL_MILG_CALC^ 등록자ID^REGR_ID^^VARCHAR2^32^Y^</v>
      </c>
      <c r="O56" s="21" t="str">
        <f>IF(ISNA(VLOOKUP(N56,DB데이터!$N:$N,1,FALSE)), "에러", "")</f>
        <v>에러</v>
      </c>
      <c r="P56" s="57" t="str">
        <f>IF(O56="에러",$N56&amp;CHAR(10)&amp;VLOOKUP(CONCATENATE(D56,".",F56),DB데이터!$M:$N,2,FALSE),"")</f>
        <v xml:space="preserve"> 마일리지정산^TB_SAL_MILG_CALC^ 등록자ID^REGR_ID^^VARCHAR2^32^Y^
마일리지정산^TB_SAL_MILG_CALC^등록자ID^REGR_ID^^VARCHAR2^32^Y^</v>
      </c>
    </row>
    <row r="57" spans="1:16" x14ac:dyDescent="0.25">
      <c r="A57" s="24">
        <v>50</v>
      </c>
      <c r="B57" s="27" t="s">
        <v>670</v>
      </c>
      <c r="C57" s="27" t="s">
        <v>4144</v>
      </c>
      <c r="D57" s="27" t="s">
        <v>337</v>
      </c>
      <c r="E57" s="27" t="s">
        <v>3520</v>
      </c>
      <c r="F57" s="27" t="s">
        <v>58</v>
      </c>
      <c r="G57" s="27"/>
      <c r="H57" s="27"/>
      <c r="I57" s="27" t="s">
        <v>37</v>
      </c>
      <c r="J57" s="28">
        <v>14</v>
      </c>
      <c r="K57" s="27" t="s">
        <v>52</v>
      </c>
      <c r="L57" s="38"/>
      <c r="M57" s="40"/>
      <c r="N57" s="25" t="str">
        <f t="shared" si="0"/>
        <v xml:space="preserve"> 마일리지정산^TB_SAL_MILG_CALC^ 수정일시^MOD_DTM^^VARCHAR2^14^Y^</v>
      </c>
      <c r="O57" s="21" t="str">
        <f>IF(ISNA(VLOOKUP(N57,DB데이터!$N:$N,1,FALSE)), "에러", "")</f>
        <v>에러</v>
      </c>
      <c r="P57" s="57" t="str">
        <f>IF(O57="에러",$N57&amp;CHAR(10)&amp;VLOOKUP(CONCATENATE(D57,".",F57),DB데이터!$M:$N,2,FALSE),"")</f>
        <v xml:space="preserve"> 마일리지정산^TB_SAL_MILG_CALC^ 수정일시^MOD_DTM^^VARCHAR2^14^Y^
마일리지정산^TB_SAL_MILG_CALC^수정일시^MOD_DTM^^VARCHAR2^14^Y^</v>
      </c>
    </row>
    <row r="58" spans="1:16" x14ac:dyDescent="0.25">
      <c r="A58" s="24">
        <v>51</v>
      </c>
      <c r="B58" s="27" t="s">
        <v>670</v>
      </c>
      <c r="C58" s="27" t="s">
        <v>4144</v>
      </c>
      <c r="D58" s="27" t="s">
        <v>337</v>
      </c>
      <c r="E58" s="27" t="s">
        <v>3521</v>
      </c>
      <c r="F58" s="27" t="s">
        <v>60</v>
      </c>
      <c r="G58" s="27"/>
      <c r="H58" s="27"/>
      <c r="I58" s="27" t="s">
        <v>37</v>
      </c>
      <c r="J58" s="28">
        <v>32</v>
      </c>
      <c r="K58" s="27" t="s">
        <v>52</v>
      </c>
      <c r="L58" s="38"/>
      <c r="M58" s="40"/>
      <c r="N58" s="25" t="str">
        <f t="shared" si="0"/>
        <v xml:space="preserve"> 마일리지정산^TB_SAL_MILG_CALC^ 수정자ID^MODR_ID^^VARCHAR2^32^Y^</v>
      </c>
      <c r="O58" s="21" t="str">
        <f>IF(ISNA(VLOOKUP(N58,DB데이터!$N:$N,1,FALSE)), "에러", "")</f>
        <v>에러</v>
      </c>
      <c r="P58" s="57" t="str">
        <f>IF(O58="에러",$N58&amp;CHAR(10)&amp;VLOOKUP(CONCATENATE(D58,".",F58),DB데이터!$M:$N,2,FALSE),"")</f>
        <v xml:space="preserve"> 마일리지정산^TB_SAL_MILG_CALC^ 수정자ID^MODR_ID^^VARCHAR2^32^Y^
마일리지정산^TB_SAL_MILG_CALC^수정자ID^MODR_ID^^VARCHAR2^32^Y^</v>
      </c>
    </row>
    <row r="59" spans="1:16" x14ac:dyDescent="0.25">
      <c r="A59" s="24">
        <v>52</v>
      </c>
      <c r="B59" s="27" t="s">
        <v>670</v>
      </c>
      <c r="C59" s="27" t="s">
        <v>4156</v>
      </c>
      <c r="D59" s="27" t="s">
        <v>339</v>
      </c>
      <c r="E59" s="27" t="s">
        <v>3709</v>
      </c>
      <c r="F59" s="27" t="s">
        <v>64</v>
      </c>
      <c r="G59" s="27"/>
      <c r="H59" s="27"/>
      <c r="I59" s="27" t="s">
        <v>37</v>
      </c>
      <c r="J59" s="28">
        <v>10</v>
      </c>
      <c r="K59" s="27" t="s">
        <v>52</v>
      </c>
      <c r="L59" s="38"/>
      <c r="M59" s="40"/>
      <c r="N59" s="25" t="str">
        <f t="shared" si="0"/>
        <v xml:space="preserve"> 마일리지일수불^TB_SAL_MILG_DDIO^ 매장코드^SHOP_CD^^VARCHAR2^10^Y^</v>
      </c>
      <c r="O59" s="21" t="str">
        <f>IF(ISNA(VLOOKUP(N59,DB데이터!$N:$N,1,FALSE)), "에러", "")</f>
        <v>에러</v>
      </c>
      <c r="P59" s="57" t="str">
        <f>IF(O59="에러",$N59&amp;CHAR(10)&amp;VLOOKUP(CONCATENATE(D59,".",F59),DB데이터!$M:$N,2,FALSE),"")</f>
        <v xml:space="preserve"> 마일리지일수불^TB_SAL_MILG_DDIO^ 매장코드^SHOP_CD^^VARCHAR2^10^Y^
마일리지일수불^TB_SAL_MILG_DDIO^매장코드^SHOP_CD^Y^VARCHAR2^10^Y^</v>
      </c>
    </row>
    <row r="60" spans="1:16" x14ac:dyDescent="0.25">
      <c r="A60" s="24">
        <v>53</v>
      </c>
      <c r="B60" s="27" t="s">
        <v>670</v>
      </c>
      <c r="C60" s="27" t="s">
        <v>4156</v>
      </c>
      <c r="D60" s="27" t="s">
        <v>339</v>
      </c>
      <c r="E60" s="27" t="s">
        <v>4157</v>
      </c>
      <c r="F60" s="27" t="s">
        <v>2033</v>
      </c>
      <c r="G60" s="27"/>
      <c r="H60" s="27"/>
      <c r="I60" s="27" t="s">
        <v>37</v>
      </c>
      <c r="J60" s="28">
        <v>8</v>
      </c>
      <c r="K60" s="27" t="s">
        <v>52</v>
      </c>
      <c r="L60" s="27"/>
      <c r="M60" s="40"/>
      <c r="N60" s="25" t="str">
        <f t="shared" si="0"/>
        <v xml:space="preserve"> 마일리지일수불^TB_SAL_MILG_DDIO^ 수불일자^IO_DT^^VARCHAR2^8^Y^</v>
      </c>
      <c r="O60" s="21" t="str">
        <f>IF(ISNA(VLOOKUP(N60,DB데이터!$N:$N,1,FALSE)), "에러", "")</f>
        <v>에러</v>
      </c>
      <c r="P60" s="57" t="str">
        <f>IF(O60="에러",$N60&amp;CHAR(10)&amp;VLOOKUP(CONCATENATE(D60,".",F60),DB데이터!$M:$N,2,FALSE),"")</f>
        <v xml:space="preserve"> 마일리지일수불^TB_SAL_MILG_DDIO^ 수불일자^IO_DT^^VARCHAR2^8^Y^
마일리지일수불^TB_SAL_MILG_DDIO^수불일자^IO_DT^Y^VARCHAR2^8^Y^</v>
      </c>
    </row>
    <row r="61" spans="1:16" x14ac:dyDescent="0.25">
      <c r="A61" s="24">
        <v>54</v>
      </c>
      <c r="B61" s="27" t="s">
        <v>670</v>
      </c>
      <c r="C61" s="27" t="s">
        <v>4156</v>
      </c>
      <c r="D61" s="27" t="s">
        <v>339</v>
      </c>
      <c r="E61" s="27" t="s">
        <v>4149</v>
      </c>
      <c r="F61" s="27" t="s">
        <v>1745</v>
      </c>
      <c r="G61" s="27"/>
      <c r="H61" s="27"/>
      <c r="I61" s="27" t="s">
        <v>37</v>
      </c>
      <c r="J61" s="28">
        <v>3</v>
      </c>
      <c r="K61" s="27" t="s">
        <v>52</v>
      </c>
      <c r="L61" s="27"/>
      <c r="M61" s="40"/>
      <c r="N61" s="25" t="str">
        <f t="shared" si="0"/>
        <v xml:space="preserve"> 마일리지일수불^TB_SAL_MILG_DDIO^ 마일리지유형코드^MILG_TP_CD^^VARCHAR2^3^Y^</v>
      </c>
      <c r="O61" s="21" t="str">
        <f>IF(ISNA(VLOOKUP(N61,DB데이터!$N:$N,1,FALSE)), "에러", "")</f>
        <v>에러</v>
      </c>
      <c r="P61" s="57" t="str">
        <f>IF(O61="에러",$N61&amp;CHAR(10)&amp;VLOOKUP(CONCATENATE(D61,".",F61),DB데이터!$M:$N,2,FALSE),"")</f>
        <v xml:space="preserve"> 마일리지일수불^TB_SAL_MILG_DDIO^ 마일리지유형코드^MILG_TP_CD^^VARCHAR2^3^Y^
마일리지일수불^TB_SAL_MILG_DDIO^마일리지유형코드^MILG_TP_CD^Y^VARCHAR2^3^Y^</v>
      </c>
    </row>
    <row r="62" spans="1:16" x14ac:dyDescent="0.25">
      <c r="A62" s="24">
        <v>55</v>
      </c>
      <c r="B62" s="27" t="s">
        <v>670</v>
      </c>
      <c r="C62" s="27" t="s">
        <v>4156</v>
      </c>
      <c r="D62" s="27" t="s">
        <v>339</v>
      </c>
      <c r="E62" s="27" t="s">
        <v>4158</v>
      </c>
      <c r="F62" s="27" t="s">
        <v>2006</v>
      </c>
      <c r="G62" s="27"/>
      <c r="H62" s="27"/>
      <c r="I62" s="27" t="s">
        <v>110</v>
      </c>
      <c r="J62" s="28">
        <v>22</v>
      </c>
      <c r="K62" s="27" t="s">
        <v>52</v>
      </c>
      <c r="L62" s="27">
        <v>0</v>
      </c>
      <c r="M62" s="40"/>
      <c r="N62" s="25" t="str">
        <f t="shared" si="0"/>
        <v xml:space="preserve"> 마일리지일수불^TB_SAL_MILG_DDIO^ 적립마일리지금액^ACC_MILG_AMT^^NUMBER^22^Y^0</v>
      </c>
      <c r="O62" s="21" t="str">
        <f>IF(ISNA(VLOOKUP(N62,DB데이터!$N:$N,1,FALSE)), "에러", "")</f>
        <v>에러</v>
      </c>
      <c r="P62" s="57" t="str">
        <f>IF(O62="에러",$N62&amp;CHAR(10)&amp;VLOOKUP(CONCATENATE(D62,".",F62),DB데이터!$M:$N,2,FALSE),"")</f>
        <v xml:space="preserve"> 마일리지일수불^TB_SAL_MILG_DDIO^ 적립마일리지금액^ACC_MILG_AMT^^NUMBER^22^Y^0
마일리지일수불^TB_SAL_MILG_DDIO^적립마일리지금액^ACC_MILG_AMT^^NUMBER^20,5^Y^0</v>
      </c>
    </row>
    <row r="63" spans="1:16" x14ac:dyDescent="0.25">
      <c r="A63" s="24">
        <v>56</v>
      </c>
      <c r="B63" s="27" t="s">
        <v>670</v>
      </c>
      <c r="C63" s="27" t="s">
        <v>4156</v>
      </c>
      <c r="D63" s="27" t="s">
        <v>339</v>
      </c>
      <c r="E63" s="27" t="s">
        <v>4159</v>
      </c>
      <c r="F63" s="27" t="s">
        <v>2008</v>
      </c>
      <c r="G63" s="27"/>
      <c r="H63" s="27"/>
      <c r="I63" s="27" t="s">
        <v>110</v>
      </c>
      <c r="J63" s="28">
        <v>22</v>
      </c>
      <c r="K63" s="27" t="s">
        <v>52</v>
      </c>
      <c r="L63" s="27">
        <v>0</v>
      </c>
      <c r="M63" s="40"/>
      <c r="N63" s="25" t="str">
        <f t="shared" si="0"/>
        <v xml:space="preserve"> 마일리지일수불^TB_SAL_MILG_DDIO^ 적립취소마일리지금액^ACC_CNCL_MILG_AMT^^NUMBER^22^Y^0</v>
      </c>
      <c r="O63" s="21" t="str">
        <f>IF(ISNA(VLOOKUP(N63,DB데이터!$N:$N,1,FALSE)), "에러", "")</f>
        <v>에러</v>
      </c>
      <c r="P63" s="57" t="str">
        <f>IF(O63="에러",$N63&amp;CHAR(10)&amp;VLOOKUP(CONCATENATE(D63,".",F63),DB데이터!$M:$N,2,FALSE),"")</f>
        <v xml:space="preserve"> 마일리지일수불^TB_SAL_MILG_DDIO^ 적립취소마일리지금액^ACC_CNCL_MILG_AMT^^NUMBER^22^Y^0
마일리지일수불^TB_SAL_MILG_DDIO^적립취소마일리지금액^ACC_CNCL_MILG_AMT^^NUMBER^20,5^Y^0</v>
      </c>
    </row>
    <row r="64" spans="1:16" x14ac:dyDescent="0.25">
      <c r="A64" s="24">
        <v>57</v>
      </c>
      <c r="B64" s="27" t="s">
        <v>670</v>
      </c>
      <c r="C64" s="27" t="s">
        <v>4156</v>
      </c>
      <c r="D64" s="27" t="s">
        <v>339</v>
      </c>
      <c r="E64" s="27" t="s">
        <v>4160</v>
      </c>
      <c r="F64" s="27" t="s">
        <v>2010</v>
      </c>
      <c r="G64" s="27"/>
      <c r="H64" s="27"/>
      <c r="I64" s="27" t="s">
        <v>110</v>
      </c>
      <c r="J64" s="28">
        <v>22</v>
      </c>
      <c r="K64" s="27" t="s">
        <v>52</v>
      </c>
      <c r="L64" s="27">
        <v>0</v>
      </c>
      <c r="M64" s="40"/>
      <c r="N64" s="25" t="str">
        <f t="shared" si="0"/>
        <v xml:space="preserve"> 마일리지일수불^TB_SAL_MILG_DDIO^ 차감마일리지금액^DEDUCT_MILG_AMT^^NUMBER^22^Y^0</v>
      </c>
      <c r="O64" s="21" t="str">
        <f>IF(ISNA(VLOOKUP(N64,DB데이터!$N:$N,1,FALSE)), "에러", "")</f>
        <v>에러</v>
      </c>
      <c r="P64" s="57" t="str">
        <f>IF(O64="에러",$N64&amp;CHAR(10)&amp;VLOOKUP(CONCATENATE(D64,".",F64),DB데이터!$M:$N,2,FALSE),"")</f>
        <v xml:space="preserve"> 마일리지일수불^TB_SAL_MILG_DDIO^ 차감마일리지금액^DEDUCT_MILG_AMT^^NUMBER^22^Y^0
마일리지일수불^TB_SAL_MILG_DDIO^차감마일리지금액^DEDUCT_MILG_AMT^^NUMBER^20,5^Y^0</v>
      </c>
    </row>
    <row r="65" spans="1:16" x14ac:dyDescent="0.25">
      <c r="A65" s="24">
        <v>58</v>
      </c>
      <c r="B65" s="27" t="s">
        <v>670</v>
      </c>
      <c r="C65" s="27" t="s">
        <v>4156</v>
      </c>
      <c r="D65" s="27" t="s">
        <v>339</v>
      </c>
      <c r="E65" s="27" t="s">
        <v>4161</v>
      </c>
      <c r="F65" s="27" t="s">
        <v>2012</v>
      </c>
      <c r="G65" s="27"/>
      <c r="H65" s="27"/>
      <c r="I65" s="27" t="s">
        <v>110</v>
      </c>
      <c r="J65" s="28">
        <v>22</v>
      </c>
      <c r="K65" s="27" t="s">
        <v>52</v>
      </c>
      <c r="L65" s="27">
        <v>0</v>
      </c>
      <c r="M65" s="40"/>
      <c r="N65" s="25" t="str">
        <f t="shared" si="0"/>
        <v xml:space="preserve"> 마일리지일수불^TB_SAL_MILG_DDIO^ 차감취소마일리지금액^DEDUCT_CNCL_MILG_AMT^^NUMBER^22^Y^0</v>
      </c>
      <c r="O65" s="21" t="str">
        <f>IF(ISNA(VLOOKUP(N65,DB데이터!$N:$N,1,FALSE)), "에러", "")</f>
        <v>에러</v>
      </c>
      <c r="P65" s="57" t="str">
        <f>IF(O65="에러",$N65&amp;CHAR(10)&amp;VLOOKUP(CONCATENATE(D65,".",F65),DB데이터!$M:$N,2,FALSE),"")</f>
        <v xml:space="preserve"> 마일리지일수불^TB_SAL_MILG_DDIO^ 차감취소마일리지금액^DEDUCT_CNCL_MILG_AMT^^NUMBER^22^Y^0
마일리지일수불^TB_SAL_MILG_DDIO^차감취소마일리지금액^DEDUCT_CNCL_MILG_AMT^^NUMBER^20,5^Y^0</v>
      </c>
    </row>
    <row r="66" spans="1:16" x14ac:dyDescent="0.25">
      <c r="A66" s="24">
        <v>59</v>
      </c>
      <c r="B66" s="27" t="s">
        <v>670</v>
      </c>
      <c r="C66" s="27" t="s">
        <v>4156</v>
      </c>
      <c r="D66" s="27" t="s">
        <v>339</v>
      </c>
      <c r="E66" s="27" t="s">
        <v>3518</v>
      </c>
      <c r="F66" s="27" t="s">
        <v>54</v>
      </c>
      <c r="G66" s="27"/>
      <c r="H66" s="27"/>
      <c r="I66" s="27" t="s">
        <v>37</v>
      </c>
      <c r="J66" s="28">
        <v>14</v>
      </c>
      <c r="K66" s="27" t="s">
        <v>52</v>
      </c>
      <c r="L66" s="29"/>
      <c r="M66" s="40"/>
      <c r="N66" s="25" t="str">
        <f t="shared" si="0"/>
        <v xml:space="preserve"> 마일리지일수불^TB_SAL_MILG_DDIO^ 등록일시^REG_DTM^^VARCHAR2^14^Y^</v>
      </c>
      <c r="O66" s="21" t="str">
        <f>IF(ISNA(VLOOKUP(N66,DB데이터!$N:$N,1,FALSE)), "에러", "")</f>
        <v>에러</v>
      </c>
      <c r="P66" s="57" t="str">
        <f>IF(O66="에러",$N66&amp;CHAR(10)&amp;VLOOKUP(CONCATENATE(D66,".",F66),DB데이터!$M:$N,2,FALSE),"")</f>
        <v xml:space="preserve"> 마일리지일수불^TB_SAL_MILG_DDIO^ 등록일시^REG_DTM^^VARCHAR2^14^Y^
마일리지일수불^TB_SAL_MILG_DDIO^등록일시^REG_DTM^^VARCHAR2^14^Y^</v>
      </c>
    </row>
    <row r="67" spans="1:16" x14ac:dyDescent="0.25">
      <c r="A67" s="24">
        <v>60</v>
      </c>
      <c r="B67" s="27" t="s">
        <v>670</v>
      </c>
      <c r="C67" s="27" t="s">
        <v>4156</v>
      </c>
      <c r="D67" s="27" t="s">
        <v>339</v>
      </c>
      <c r="E67" s="27" t="s">
        <v>3519</v>
      </c>
      <c r="F67" s="27" t="s">
        <v>56</v>
      </c>
      <c r="G67" s="27"/>
      <c r="H67" s="27"/>
      <c r="I67" s="27" t="s">
        <v>37</v>
      </c>
      <c r="J67" s="28">
        <v>32</v>
      </c>
      <c r="K67" s="27" t="s">
        <v>52</v>
      </c>
      <c r="L67" s="27"/>
      <c r="M67" s="40"/>
      <c r="N67" s="25" t="str">
        <f t="shared" si="0"/>
        <v xml:space="preserve"> 마일리지일수불^TB_SAL_MILG_DDIO^ 등록자ID^REGR_ID^^VARCHAR2^32^Y^</v>
      </c>
      <c r="O67" s="21" t="str">
        <f>IF(ISNA(VLOOKUP(N67,DB데이터!$N:$N,1,FALSE)), "에러", "")</f>
        <v>에러</v>
      </c>
      <c r="P67" s="57" t="str">
        <f>IF(O67="에러",$N67&amp;CHAR(10)&amp;VLOOKUP(CONCATENATE(D67,".",F67),DB데이터!$M:$N,2,FALSE),"")</f>
        <v xml:space="preserve"> 마일리지일수불^TB_SAL_MILG_DDIO^ 등록자ID^REGR_ID^^VARCHAR2^32^Y^
마일리지일수불^TB_SAL_MILG_DDIO^등록자ID^REGR_ID^^VARCHAR2^32^Y^</v>
      </c>
    </row>
    <row r="68" spans="1:16" x14ac:dyDescent="0.25">
      <c r="A68" s="24">
        <v>61</v>
      </c>
      <c r="B68" s="27" t="s">
        <v>670</v>
      </c>
      <c r="C68" s="27" t="s">
        <v>4156</v>
      </c>
      <c r="D68" s="27" t="s">
        <v>339</v>
      </c>
      <c r="E68" s="27" t="s">
        <v>3520</v>
      </c>
      <c r="F68" s="27" t="s">
        <v>58</v>
      </c>
      <c r="G68" s="27"/>
      <c r="H68" s="27"/>
      <c r="I68" s="27" t="s">
        <v>37</v>
      </c>
      <c r="J68" s="28">
        <v>14</v>
      </c>
      <c r="K68" s="27" t="s">
        <v>52</v>
      </c>
      <c r="L68" s="29"/>
      <c r="M68" s="40"/>
      <c r="N68" s="25" t="str">
        <f t="shared" si="0"/>
        <v xml:space="preserve"> 마일리지일수불^TB_SAL_MILG_DDIO^ 수정일시^MOD_DTM^^VARCHAR2^14^Y^</v>
      </c>
      <c r="O68" s="21" t="str">
        <f>IF(ISNA(VLOOKUP(N68,DB데이터!$N:$N,1,FALSE)), "에러", "")</f>
        <v>에러</v>
      </c>
      <c r="P68" s="57" t="str">
        <f>IF(O68="에러",$N68&amp;CHAR(10)&amp;VLOOKUP(CONCATENATE(D68,".",F68),DB데이터!$M:$N,2,FALSE),"")</f>
        <v xml:space="preserve"> 마일리지일수불^TB_SAL_MILG_DDIO^ 수정일시^MOD_DTM^^VARCHAR2^14^Y^
마일리지일수불^TB_SAL_MILG_DDIO^수정일시^MOD_DTM^^VARCHAR2^14^Y^</v>
      </c>
    </row>
    <row r="69" spans="1:16" x14ac:dyDescent="0.25">
      <c r="A69" s="24">
        <v>62</v>
      </c>
      <c r="B69" s="27" t="s">
        <v>670</v>
      </c>
      <c r="C69" s="27" t="s">
        <v>4156</v>
      </c>
      <c r="D69" s="27" t="s">
        <v>339</v>
      </c>
      <c r="E69" s="27" t="s">
        <v>3521</v>
      </c>
      <c r="F69" s="27" t="s">
        <v>60</v>
      </c>
      <c r="G69" s="27"/>
      <c r="H69" s="27"/>
      <c r="I69" s="27" t="s">
        <v>37</v>
      </c>
      <c r="J69" s="28">
        <v>32</v>
      </c>
      <c r="K69" s="27" t="s">
        <v>52</v>
      </c>
      <c r="L69" s="29"/>
      <c r="M69" s="40"/>
      <c r="N69" s="25" t="str">
        <f t="shared" si="0"/>
        <v xml:space="preserve"> 마일리지일수불^TB_SAL_MILG_DDIO^ 수정자ID^MODR_ID^^VARCHAR2^32^Y^</v>
      </c>
      <c r="O69" s="21" t="str">
        <f>IF(ISNA(VLOOKUP(N69,DB데이터!$N:$N,1,FALSE)), "에러", "")</f>
        <v>에러</v>
      </c>
      <c r="P69" s="57" t="str">
        <f>IF(O69="에러",$N69&amp;CHAR(10)&amp;VLOOKUP(CONCATENATE(D69,".",F69),DB데이터!$M:$N,2,FALSE),"")</f>
        <v xml:space="preserve"> 마일리지일수불^TB_SAL_MILG_DDIO^ 수정자ID^MODR_ID^^VARCHAR2^32^Y^
마일리지일수불^TB_SAL_MILG_DDIO^수정자ID^MODR_ID^^VARCHAR2^32^Y^</v>
      </c>
    </row>
    <row r="70" spans="1:16" x14ac:dyDescent="0.25">
      <c r="A70" s="24">
        <v>63</v>
      </c>
      <c r="B70" s="27" t="s">
        <v>670</v>
      </c>
      <c r="C70" s="27"/>
      <c r="D70" s="27" t="s">
        <v>5338</v>
      </c>
      <c r="E70" s="27"/>
      <c r="F70" s="27" t="s">
        <v>5431</v>
      </c>
      <c r="G70" s="27"/>
      <c r="H70" s="27"/>
      <c r="I70" s="27" t="s">
        <v>37</v>
      </c>
      <c r="J70" s="28">
        <v>8</v>
      </c>
      <c r="K70" s="27" t="s">
        <v>5347</v>
      </c>
      <c r="L70" s="29"/>
      <c r="M70" s="40"/>
      <c r="N70" s="25" t="str">
        <f t="shared" si="0"/>
        <v>^TB_SAL_MILG_DDIO_TR_LOG^^TR_DT^^VARCHAR2^8^N^</v>
      </c>
      <c r="O70" s="21" t="str">
        <f>IF(ISNA(VLOOKUP(N70,DB데이터!$N:$N,1,FALSE)), "에러", "")</f>
        <v>에러</v>
      </c>
      <c r="P70" s="57" t="e">
        <f>IF(O70="에러",$N70&amp;CHAR(10)&amp;VLOOKUP(CONCATENATE(D70,".",F70),DB데이터!$M:$N,2,FALSE),"")</f>
        <v>#N/A</v>
      </c>
    </row>
    <row r="71" spans="1:16" x14ac:dyDescent="0.25">
      <c r="A71" s="24">
        <v>64</v>
      </c>
      <c r="B71" s="27" t="s">
        <v>670</v>
      </c>
      <c r="C71" s="27"/>
      <c r="D71" s="27" t="s">
        <v>5338</v>
      </c>
      <c r="E71" s="27"/>
      <c r="F71" s="27" t="s">
        <v>3287</v>
      </c>
      <c r="G71" s="27"/>
      <c r="H71" s="27"/>
      <c r="I71" s="27" t="s">
        <v>110</v>
      </c>
      <c r="J71" s="28">
        <v>22</v>
      </c>
      <c r="K71" s="27" t="s">
        <v>5347</v>
      </c>
      <c r="L71" s="27"/>
      <c r="M71" s="40"/>
      <c r="N71" s="25" t="str">
        <f t="shared" si="0"/>
        <v>^TB_SAL_MILG_DDIO_TR_LOG^^SEQ^^NUMBER^22^N^</v>
      </c>
      <c r="O71" s="21" t="str">
        <f>IF(ISNA(VLOOKUP(N71,DB데이터!$N:$N,1,FALSE)), "에러", "")</f>
        <v>에러</v>
      </c>
      <c r="P71" s="57" t="e">
        <f>IF(O71="에러",$N71&amp;CHAR(10)&amp;VLOOKUP(CONCATENATE(D71,".",F71),DB데이터!$M:$N,2,FALSE),"")</f>
        <v>#N/A</v>
      </c>
    </row>
    <row r="72" spans="1:16" x14ac:dyDescent="0.25">
      <c r="A72" s="24">
        <v>65</v>
      </c>
      <c r="B72" s="27" t="s">
        <v>670</v>
      </c>
      <c r="C72" s="27"/>
      <c r="D72" s="27" t="s">
        <v>5338</v>
      </c>
      <c r="E72" s="27"/>
      <c r="F72" s="27" t="s">
        <v>64</v>
      </c>
      <c r="G72" s="27"/>
      <c r="H72" s="27"/>
      <c r="I72" s="27" t="s">
        <v>37</v>
      </c>
      <c r="J72" s="28">
        <v>20</v>
      </c>
      <c r="K72" s="27" t="s">
        <v>5347</v>
      </c>
      <c r="L72" s="27"/>
      <c r="M72" s="40"/>
      <c r="N72" s="25" t="str">
        <f t="shared" si="0"/>
        <v>^TB_SAL_MILG_DDIO_TR_LOG^^SHOP_CD^^VARCHAR2^20^N^</v>
      </c>
      <c r="O72" s="21" t="str">
        <f>IF(ISNA(VLOOKUP(N72,DB데이터!$N:$N,1,FALSE)), "에러", "")</f>
        <v>에러</v>
      </c>
      <c r="P72" s="57" t="e">
        <f>IF(O72="에러",$N72&amp;CHAR(10)&amp;VLOOKUP(CONCATENATE(D72,".",F72),DB데이터!$M:$N,2,FALSE),"")</f>
        <v>#N/A</v>
      </c>
    </row>
    <row r="73" spans="1:16" x14ac:dyDescent="0.25">
      <c r="A73" s="24">
        <v>66</v>
      </c>
      <c r="B73" s="27" t="s">
        <v>670</v>
      </c>
      <c r="C73" s="27"/>
      <c r="D73" s="27" t="s">
        <v>5338</v>
      </c>
      <c r="E73" s="27"/>
      <c r="F73" s="27" t="s">
        <v>2033</v>
      </c>
      <c r="G73" s="27"/>
      <c r="H73" s="27"/>
      <c r="I73" s="27" t="s">
        <v>37</v>
      </c>
      <c r="J73" s="28">
        <v>20</v>
      </c>
      <c r="K73" s="27" t="s">
        <v>5347</v>
      </c>
      <c r="L73" s="29"/>
      <c r="M73" s="40"/>
      <c r="N73" s="25" t="str">
        <f t="shared" ref="N73:N136" si="1">SUBSTITUTE(CONCATENATE(C73,"^",D73,"^",E73,"^",F73,"^",G73,"^",I73,"^",J73,"^",K73,"^",L73),"~","-")</f>
        <v>^TB_SAL_MILG_DDIO_TR_LOG^^IO_DT^^VARCHAR2^20^N^</v>
      </c>
      <c r="O73" s="21" t="str">
        <f>IF(ISNA(VLOOKUP(N73,DB데이터!$N:$N,1,FALSE)), "에러", "")</f>
        <v>에러</v>
      </c>
      <c r="P73" s="57" t="e">
        <f>IF(O73="에러",$N73&amp;CHAR(10)&amp;VLOOKUP(CONCATENATE(D73,".",F73),DB데이터!$M:$N,2,FALSE),"")</f>
        <v>#N/A</v>
      </c>
    </row>
    <row r="74" spans="1:16" x14ac:dyDescent="0.25">
      <c r="A74" s="24">
        <v>67</v>
      </c>
      <c r="B74" s="27" t="s">
        <v>670</v>
      </c>
      <c r="C74" s="27"/>
      <c r="D74" s="27" t="s">
        <v>5338</v>
      </c>
      <c r="E74" s="27"/>
      <c r="F74" s="27" t="s">
        <v>1745</v>
      </c>
      <c r="G74" s="27"/>
      <c r="H74" s="27"/>
      <c r="I74" s="27" t="s">
        <v>37</v>
      </c>
      <c r="J74" s="28">
        <v>10</v>
      </c>
      <c r="K74" s="27" t="s">
        <v>5347</v>
      </c>
      <c r="L74" s="29"/>
      <c r="M74" s="40"/>
      <c r="N74" s="25" t="str">
        <f t="shared" si="1"/>
        <v>^TB_SAL_MILG_DDIO_TR_LOG^^MILG_TP_CD^^VARCHAR2^10^N^</v>
      </c>
      <c r="O74" s="21" t="str">
        <f>IF(ISNA(VLOOKUP(N74,DB데이터!$N:$N,1,FALSE)), "에러", "")</f>
        <v>에러</v>
      </c>
      <c r="P74" s="57" t="e">
        <f>IF(O74="에러",$N74&amp;CHAR(10)&amp;VLOOKUP(CONCATENATE(D74,".",F74),DB데이터!$M:$N,2,FALSE),"")</f>
        <v>#N/A</v>
      </c>
    </row>
    <row r="75" spans="1:16" x14ac:dyDescent="0.25">
      <c r="A75" s="24">
        <v>68</v>
      </c>
      <c r="B75" s="27" t="s">
        <v>670</v>
      </c>
      <c r="C75" s="27"/>
      <c r="D75" s="27" t="s">
        <v>5338</v>
      </c>
      <c r="E75" s="27"/>
      <c r="F75" s="27" t="s">
        <v>2006</v>
      </c>
      <c r="G75" s="27"/>
      <c r="H75" s="27"/>
      <c r="I75" s="27" t="s">
        <v>110</v>
      </c>
      <c r="J75" s="28">
        <v>22</v>
      </c>
      <c r="K75" s="27" t="s">
        <v>5347</v>
      </c>
      <c r="L75" s="29"/>
      <c r="M75" s="40"/>
      <c r="N75" s="25" t="str">
        <f t="shared" si="1"/>
        <v>^TB_SAL_MILG_DDIO_TR_LOG^^ACC_MILG_AMT^^NUMBER^22^N^</v>
      </c>
      <c r="O75" s="21" t="str">
        <f>IF(ISNA(VLOOKUP(N75,DB데이터!$N:$N,1,FALSE)), "에러", "")</f>
        <v>에러</v>
      </c>
      <c r="P75" s="57" t="e">
        <f>IF(O75="에러",$N75&amp;CHAR(10)&amp;VLOOKUP(CONCATENATE(D75,".",F75),DB데이터!$M:$N,2,FALSE),"")</f>
        <v>#N/A</v>
      </c>
    </row>
    <row r="76" spans="1:16" x14ac:dyDescent="0.25">
      <c r="A76" s="24">
        <v>69</v>
      </c>
      <c r="B76" s="27" t="s">
        <v>670</v>
      </c>
      <c r="C76" s="27"/>
      <c r="D76" s="27" t="s">
        <v>5338</v>
      </c>
      <c r="E76" s="27"/>
      <c r="F76" s="27" t="s">
        <v>2008</v>
      </c>
      <c r="G76" s="27"/>
      <c r="H76" s="27"/>
      <c r="I76" s="27" t="s">
        <v>110</v>
      </c>
      <c r="J76" s="28">
        <v>22</v>
      </c>
      <c r="K76" s="27" t="s">
        <v>5347</v>
      </c>
      <c r="L76" s="29"/>
      <c r="M76" s="40"/>
      <c r="N76" s="25" t="str">
        <f t="shared" si="1"/>
        <v>^TB_SAL_MILG_DDIO_TR_LOG^^ACC_CNCL_MILG_AMT^^NUMBER^22^N^</v>
      </c>
      <c r="O76" s="21" t="str">
        <f>IF(ISNA(VLOOKUP(N76,DB데이터!$N:$N,1,FALSE)), "에러", "")</f>
        <v>에러</v>
      </c>
      <c r="P76" s="57" t="e">
        <f>IF(O76="에러",$N76&amp;CHAR(10)&amp;VLOOKUP(CONCATENATE(D76,".",F76),DB데이터!$M:$N,2,FALSE),"")</f>
        <v>#N/A</v>
      </c>
    </row>
    <row r="77" spans="1:16" x14ac:dyDescent="0.25">
      <c r="A77" s="24">
        <v>70</v>
      </c>
      <c r="B77" s="27" t="s">
        <v>670</v>
      </c>
      <c r="C77" s="27"/>
      <c r="D77" s="27" t="s">
        <v>5338</v>
      </c>
      <c r="E77" s="27"/>
      <c r="F77" s="27" t="s">
        <v>2010</v>
      </c>
      <c r="G77" s="27"/>
      <c r="H77" s="27"/>
      <c r="I77" s="27" t="s">
        <v>110</v>
      </c>
      <c r="J77" s="28">
        <v>22</v>
      </c>
      <c r="K77" s="27" t="s">
        <v>5347</v>
      </c>
      <c r="L77" s="29"/>
      <c r="M77" s="40"/>
      <c r="N77" s="25" t="str">
        <f t="shared" si="1"/>
        <v>^TB_SAL_MILG_DDIO_TR_LOG^^DEDUCT_MILG_AMT^^NUMBER^22^N^</v>
      </c>
      <c r="O77" s="21" t="str">
        <f>IF(ISNA(VLOOKUP(N77,DB데이터!$N:$N,1,FALSE)), "에러", "")</f>
        <v>에러</v>
      </c>
      <c r="P77" s="57" t="e">
        <f>IF(O77="에러",$N77&amp;CHAR(10)&amp;VLOOKUP(CONCATENATE(D77,".",F77),DB데이터!$M:$N,2,FALSE),"")</f>
        <v>#N/A</v>
      </c>
    </row>
    <row r="78" spans="1:16" x14ac:dyDescent="0.25">
      <c r="A78" s="24">
        <v>71</v>
      </c>
      <c r="B78" s="27" t="s">
        <v>670</v>
      </c>
      <c r="C78" s="27"/>
      <c r="D78" s="27" t="s">
        <v>5338</v>
      </c>
      <c r="E78" s="27"/>
      <c r="F78" s="27" t="s">
        <v>2012</v>
      </c>
      <c r="G78" s="27"/>
      <c r="H78" s="27"/>
      <c r="I78" s="27" t="s">
        <v>110</v>
      </c>
      <c r="J78" s="28">
        <v>22</v>
      </c>
      <c r="K78" s="27" t="s">
        <v>5347</v>
      </c>
      <c r="L78" s="27"/>
      <c r="M78" s="40"/>
      <c r="N78" s="25" t="str">
        <f t="shared" si="1"/>
        <v>^TB_SAL_MILG_DDIO_TR_LOG^^DEDUCT_CNCL_MILG_AMT^^NUMBER^22^N^</v>
      </c>
      <c r="O78" s="21" t="str">
        <f>IF(ISNA(VLOOKUP(N78,DB데이터!$N:$N,1,FALSE)), "에러", "")</f>
        <v>에러</v>
      </c>
      <c r="P78" s="57" t="e">
        <f>IF(O78="에러",$N78&amp;CHAR(10)&amp;VLOOKUP(CONCATENATE(D78,".",F78),DB데이터!$M:$N,2,FALSE),"")</f>
        <v>#N/A</v>
      </c>
    </row>
    <row r="79" spans="1:16" x14ac:dyDescent="0.25">
      <c r="A79" s="24">
        <v>72</v>
      </c>
      <c r="B79" s="27" t="s">
        <v>670</v>
      </c>
      <c r="C79" s="27"/>
      <c r="D79" s="27" t="s">
        <v>5338</v>
      </c>
      <c r="E79" s="27"/>
      <c r="F79" s="27" t="s">
        <v>54</v>
      </c>
      <c r="G79" s="27"/>
      <c r="H79" s="27"/>
      <c r="I79" s="27" t="s">
        <v>37</v>
      </c>
      <c r="J79" s="28">
        <v>50</v>
      </c>
      <c r="K79" s="27" t="s">
        <v>5347</v>
      </c>
      <c r="L79" s="27"/>
      <c r="M79" s="40"/>
      <c r="N79" s="25" t="str">
        <f t="shared" si="1"/>
        <v>^TB_SAL_MILG_DDIO_TR_LOG^^REG_DTM^^VARCHAR2^50^N^</v>
      </c>
      <c r="O79" s="21" t="str">
        <f>IF(ISNA(VLOOKUP(N79,DB데이터!$N:$N,1,FALSE)), "에러", "")</f>
        <v>에러</v>
      </c>
      <c r="P79" s="57" t="e">
        <f>IF(O79="에러",$N79&amp;CHAR(10)&amp;VLOOKUP(CONCATENATE(D79,".",F79),DB데이터!$M:$N,2,FALSE),"")</f>
        <v>#N/A</v>
      </c>
    </row>
    <row r="80" spans="1:16" x14ac:dyDescent="0.25">
      <c r="A80" s="24">
        <v>73</v>
      </c>
      <c r="B80" s="27" t="s">
        <v>670</v>
      </c>
      <c r="C80" s="27"/>
      <c r="D80" s="27" t="s">
        <v>5338</v>
      </c>
      <c r="E80" s="27"/>
      <c r="F80" s="27" t="s">
        <v>56</v>
      </c>
      <c r="G80" s="27"/>
      <c r="H80" s="27"/>
      <c r="I80" s="27" t="s">
        <v>37</v>
      </c>
      <c r="J80" s="28">
        <v>50</v>
      </c>
      <c r="K80" s="27" t="s">
        <v>5347</v>
      </c>
      <c r="L80" s="27"/>
      <c r="M80" s="40"/>
      <c r="N80" s="25" t="str">
        <f t="shared" si="1"/>
        <v>^TB_SAL_MILG_DDIO_TR_LOG^^REGR_ID^^VARCHAR2^50^N^</v>
      </c>
      <c r="O80" s="21" t="str">
        <f>IF(ISNA(VLOOKUP(N80,DB데이터!$N:$N,1,FALSE)), "에러", "")</f>
        <v>에러</v>
      </c>
      <c r="P80" s="57" t="e">
        <f>IF(O80="에러",$N80&amp;CHAR(10)&amp;VLOOKUP(CONCATENATE(D80,".",F80),DB데이터!$M:$N,2,FALSE),"")</f>
        <v>#N/A</v>
      </c>
    </row>
    <row r="81" spans="1:16" x14ac:dyDescent="0.25">
      <c r="A81" s="24">
        <v>74</v>
      </c>
      <c r="B81" s="27" t="s">
        <v>670</v>
      </c>
      <c r="C81" s="27"/>
      <c r="D81" s="27" t="s">
        <v>5338</v>
      </c>
      <c r="E81" s="27"/>
      <c r="F81" s="27" t="s">
        <v>58</v>
      </c>
      <c r="G81" s="27"/>
      <c r="H81" s="27"/>
      <c r="I81" s="27" t="s">
        <v>37</v>
      </c>
      <c r="J81" s="28">
        <v>50</v>
      </c>
      <c r="K81" s="27" t="s">
        <v>5347</v>
      </c>
      <c r="L81" s="27"/>
      <c r="M81" s="40"/>
      <c r="N81" s="25" t="str">
        <f t="shared" si="1"/>
        <v>^TB_SAL_MILG_DDIO_TR_LOG^^MOD_DTM^^VARCHAR2^50^N^</v>
      </c>
      <c r="O81" s="21" t="str">
        <f>IF(ISNA(VLOOKUP(N81,DB데이터!$N:$N,1,FALSE)), "에러", "")</f>
        <v>에러</v>
      </c>
      <c r="P81" s="57" t="e">
        <f>IF(O81="에러",$N81&amp;CHAR(10)&amp;VLOOKUP(CONCATENATE(D81,".",F81),DB데이터!$M:$N,2,FALSE),"")</f>
        <v>#N/A</v>
      </c>
    </row>
    <row r="82" spans="1:16" x14ac:dyDescent="0.25">
      <c r="A82" s="24">
        <v>75</v>
      </c>
      <c r="B82" s="27" t="s">
        <v>670</v>
      </c>
      <c r="C82" s="27"/>
      <c r="D82" s="27" t="s">
        <v>5338</v>
      </c>
      <c r="E82" s="27"/>
      <c r="F82" s="27" t="s">
        <v>60</v>
      </c>
      <c r="G82" s="27"/>
      <c r="H82" s="27"/>
      <c r="I82" s="27" t="s">
        <v>37</v>
      </c>
      <c r="J82" s="28">
        <v>50</v>
      </c>
      <c r="K82" s="27" t="s">
        <v>5347</v>
      </c>
      <c r="L82" s="27"/>
      <c r="M82" s="40"/>
      <c r="N82" s="25" t="str">
        <f t="shared" si="1"/>
        <v>^TB_SAL_MILG_DDIO_TR_LOG^^MODR_ID^^VARCHAR2^50^N^</v>
      </c>
      <c r="O82" s="21" t="str">
        <f>IF(ISNA(VLOOKUP(N82,DB데이터!$N:$N,1,FALSE)), "에러", "")</f>
        <v>에러</v>
      </c>
      <c r="P82" s="57" t="e">
        <f>IF(O82="에러",$N82&amp;CHAR(10)&amp;VLOOKUP(CONCATENATE(D82,".",F82),DB데이터!$M:$N,2,FALSE),"")</f>
        <v>#N/A</v>
      </c>
    </row>
    <row r="83" spans="1:16" x14ac:dyDescent="0.25">
      <c r="A83" s="24">
        <v>76</v>
      </c>
      <c r="B83" s="27" t="s">
        <v>670</v>
      </c>
      <c r="C83" s="27"/>
      <c r="D83" s="27" t="s">
        <v>5338</v>
      </c>
      <c r="E83" s="27"/>
      <c r="F83" s="27" t="s">
        <v>5432</v>
      </c>
      <c r="G83" s="27"/>
      <c r="H83" s="27"/>
      <c r="I83" s="27" t="s">
        <v>37</v>
      </c>
      <c r="J83" s="28">
        <v>50</v>
      </c>
      <c r="K83" s="27" t="s">
        <v>5347</v>
      </c>
      <c r="L83" s="29"/>
      <c r="M83" s="40"/>
      <c r="N83" s="25" t="str">
        <f t="shared" si="1"/>
        <v>^TB_SAL_MILG_DDIO_TR_LOG^^CI_IP^^VARCHAR2^50^N^</v>
      </c>
      <c r="O83" s="21" t="str">
        <f>IF(ISNA(VLOOKUP(N83,DB데이터!$N:$N,1,FALSE)), "에러", "")</f>
        <v>에러</v>
      </c>
      <c r="P83" s="57" t="e">
        <f>IF(O83="에러",$N83&amp;CHAR(10)&amp;VLOOKUP(CONCATENATE(D83,".",F83),DB데이터!$M:$N,2,FALSE),"")</f>
        <v>#N/A</v>
      </c>
    </row>
    <row r="84" spans="1:16" x14ac:dyDescent="0.25">
      <c r="A84" s="24">
        <v>77</v>
      </c>
      <c r="B84" s="27" t="s">
        <v>670</v>
      </c>
      <c r="C84" s="27"/>
      <c r="D84" s="27" t="s">
        <v>5338</v>
      </c>
      <c r="E84" s="27"/>
      <c r="F84" s="27" t="s">
        <v>5433</v>
      </c>
      <c r="G84" s="27"/>
      <c r="H84" s="27"/>
      <c r="I84" s="27" t="s">
        <v>37</v>
      </c>
      <c r="J84" s="28">
        <v>200</v>
      </c>
      <c r="K84" s="27" t="s">
        <v>5347</v>
      </c>
      <c r="L84" s="27"/>
      <c r="M84" s="40"/>
      <c r="N84" s="25" t="str">
        <f t="shared" si="1"/>
        <v>^TB_SAL_MILG_DDIO_TR_LOG^^CI_MAXHINE^^VARCHAR2^200^N^</v>
      </c>
      <c r="O84" s="21" t="str">
        <f>IF(ISNA(VLOOKUP(N84,DB데이터!$N:$N,1,FALSE)), "에러", "")</f>
        <v>에러</v>
      </c>
      <c r="P84" s="57" t="e">
        <f>IF(O84="에러",$N84&amp;CHAR(10)&amp;VLOOKUP(CONCATENATE(D84,".",F84),DB데이터!$M:$N,2,FALSE),"")</f>
        <v>#N/A</v>
      </c>
    </row>
    <row r="85" spans="1:16" x14ac:dyDescent="0.25">
      <c r="A85" s="24">
        <v>78</v>
      </c>
      <c r="B85" s="27" t="s">
        <v>670</v>
      </c>
      <c r="C85" s="27"/>
      <c r="D85" s="27" t="s">
        <v>5338</v>
      </c>
      <c r="E85" s="27"/>
      <c r="F85" s="27" t="s">
        <v>5434</v>
      </c>
      <c r="G85" s="27"/>
      <c r="H85" s="27"/>
      <c r="I85" s="27" t="s">
        <v>37</v>
      </c>
      <c r="J85" s="28">
        <v>200</v>
      </c>
      <c r="K85" s="27" t="s">
        <v>5347</v>
      </c>
      <c r="L85" s="29"/>
      <c r="M85" s="40"/>
      <c r="N85" s="25" t="str">
        <f t="shared" si="1"/>
        <v>^TB_SAL_MILG_DDIO_TR_LOG^^CI_OSUSER^^VARCHAR2^200^N^</v>
      </c>
      <c r="O85" s="21" t="str">
        <f>IF(ISNA(VLOOKUP(N85,DB데이터!$N:$N,1,FALSE)), "에러", "")</f>
        <v>에러</v>
      </c>
      <c r="P85" s="57" t="e">
        <f>IF(O85="에러",$N85&amp;CHAR(10)&amp;VLOOKUP(CONCATENATE(D85,".",F85),DB데이터!$M:$N,2,FALSE),"")</f>
        <v>#N/A</v>
      </c>
    </row>
    <row r="86" spans="1:16" x14ac:dyDescent="0.25">
      <c r="A86" s="24">
        <v>79</v>
      </c>
      <c r="B86" s="27" t="s">
        <v>670</v>
      </c>
      <c r="C86" s="27"/>
      <c r="D86" s="27" t="s">
        <v>5338</v>
      </c>
      <c r="E86" s="27"/>
      <c r="F86" s="27" t="s">
        <v>5435</v>
      </c>
      <c r="G86" s="27"/>
      <c r="H86" s="27"/>
      <c r="I86" s="27" t="s">
        <v>37</v>
      </c>
      <c r="J86" s="28">
        <v>200</v>
      </c>
      <c r="K86" s="27" t="s">
        <v>5347</v>
      </c>
      <c r="L86" s="29"/>
      <c r="M86" s="40"/>
      <c r="N86" s="25" t="str">
        <f t="shared" si="1"/>
        <v>^TB_SAL_MILG_DDIO_TR_LOG^^CI_TERMINAL^^VARCHAR2^200^N^</v>
      </c>
      <c r="O86" s="21" t="str">
        <f>IF(ISNA(VLOOKUP(N86,DB데이터!$N:$N,1,FALSE)), "에러", "")</f>
        <v>에러</v>
      </c>
      <c r="P86" s="57" t="e">
        <f>IF(O86="에러",$N86&amp;CHAR(10)&amp;VLOOKUP(CONCATENATE(D86,".",F86),DB데이터!$M:$N,2,FALSE),"")</f>
        <v>#N/A</v>
      </c>
    </row>
    <row r="87" spans="1:16" x14ac:dyDescent="0.25">
      <c r="A87" s="24">
        <v>80</v>
      </c>
      <c r="B87" s="27" t="s">
        <v>670</v>
      </c>
      <c r="C87" s="27"/>
      <c r="D87" s="27" t="s">
        <v>5338</v>
      </c>
      <c r="E87" s="27"/>
      <c r="F87" s="27" t="s">
        <v>5436</v>
      </c>
      <c r="G87" s="27"/>
      <c r="H87" s="27"/>
      <c r="I87" s="27" t="s">
        <v>37</v>
      </c>
      <c r="J87" s="28">
        <v>200</v>
      </c>
      <c r="K87" s="27" t="s">
        <v>5347</v>
      </c>
      <c r="L87" s="29"/>
      <c r="M87" s="40"/>
      <c r="N87" s="25" t="str">
        <f t="shared" si="1"/>
        <v>^TB_SAL_MILG_DDIO_TR_LOG^^CI_PROGRAM^^VARCHAR2^200^N^</v>
      </c>
      <c r="O87" s="21" t="str">
        <f>IF(ISNA(VLOOKUP(N87,DB데이터!$N:$N,1,FALSE)), "에러", "")</f>
        <v>에러</v>
      </c>
      <c r="P87" s="57" t="e">
        <f>IF(O87="에러",$N87&amp;CHAR(10)&amp;VLOOKUP(CONCATENATE(D87,".",F87),DB데이터!$M:$N,2,FALSE),"")</f>
        <v>#N/A</v>
      </c>
    </row>
    <row r="88" spans="1:16" x14ac:dyDescent="0.25">
      <c r="A88" s="24">
        <v>81</v>
      </c>
      <c r="B88" s="27" t="s">
        <v>670</v>
      </c>
      <c r="C88" s="27"/>
      <c r="D88" s="27" t="s">
        <v>5338</v>
      </c>
      <c r="E88" s="27"/>
      <c r="F88" s="27" t="s">
        <v>5437</v>
      </c>
      <c r="G88" s="27"/>
      <c r="H88" s="27"/>
      <c r="I88" s="27" t="s">
        <v>37</v>
      </c>
      <c r="J88" s="28">
        <v>10</v>
      </c>
      <c r="K88" s="27" t="s">
        <v>5347</v>
      </c>
      <c r="L88" s="27"/>
      <c r="M88" s="40"/>
      <c r="N88" s="25" t="str">
        <f t="shared" si="1"/>
        <v>^TB_SAL_MILG_DDIO_TR_LOG^^TR_FLAG^^VARCHAR2^10^N^</v>
      </c>
      <c r="O88" s="21" t="str">
        <f>IF(ISNA(VLOOKUP(N88,DB데이터!$N:$N,1,FALSE)), "에러", "")</f>
        <v>에러</v>
      </c>
      <c r="P88" s="57" t="e">
        <f>IF(O88="에러",$N88&amp;CHAR(10)&amp;VLOOKUP(CONCATENATE(D88,".",F88),DB데이터!$M:$N,2,FALSE),"")</f>
        <v>#N/A</v>
      </c>
    </row>
    <row r="89" spans="1:16" x14ac:dyDescent="0.25">
      <c r="A89" s="24">
        <v>82</v>
      </c>
      <c r="B89" s="27" t="s">
        <v>670</v>
      </c>
      <c r="C89" s="27" t="s">
        <v>4162</v>
      </c>
      <c r="D89" s="27" t="s">
        <v>113</v>
      </c>
      <c r="E89" s="27" t="s">
        <v>3709</v>
      </c>
      <c r="F89" s="27" t="s">
        <v>64</v>
      </c>
      <c r="G89" s="27"/>
      <c r="H89" s="27"/>
      <c r="I89" s="27" t="s">
        <v>37</v>
      </c>
      <c r="J89" s="28">
        <v>10</v>
      </c>
      <c r="K89" s="27" t="s">
        <v>52</v>
      </c>
      <c r="L89" s="27"/>
      <c r="M89" s="40"/>
      <c r="N89" s="25" t="str">
        <f t="shared" si="1"/>
        <v xml:space="preserve"> 마일리지이력^TB_SAL_MILG_LOG^ 매장코드^SHOP_CD^^VARCHAR2^10^Y^</v>
      </c>
      <c r="O89" s="21" t="str">
        <f>IF(ISNA(VLOOKUP(N89,DB데이터!$N:$N,1,FALSE)), "에러", "")</f>
        <v>에러</v>
      </c>
      <c r="P89" s="57" t="str">
        <f>IF(O89="에러",$N89&amp;CHAR(10)&amp;VLOOKUP(CONCATENATE(D89,".",F89),DB데이터!$M:$N,2,FALSE),"")</f>
        <v xml:space="preserve"> 마일리지이력^TB_SAL_MILG_LOG^ 매장코드^SHOP_CD^^VARCHAR2^10^Y^
마일리지이력^TB_SAL_MILG_LOG^매장코드^SHOP_CD^Y^VARCHAR2^10^Y^</v>
      </c>
    </row>
    <row r="90" spans="1:16" x14ac:dyDescent="0.25">
      <c r="A90" s="24">
        <v>83</v>
      </c>
      <c r="B90" s="27" t="s">
        <v>670</v>
      </c>
      <c r="C90" s="27" t="s">
        <v>4162</v>
      </c>
      <c r="D90" s="27" t="s">
        <v>113</v>
      </c>
      <c r="E90" s="27" t="s">
        <v>4027</v>
      </c>
      <c r="F90" s="27" t="s">
        <v>1787</v>
      </c>
      <c r="G90" s="27"/>
      <c r="H90" s="27"/>
      <c r="I90" s="27" t="s">
        <v>37</v>
      </c>
      <c r="J90" s="28">
        <v>20</v>
      </c>
      <c r="K90" s="27" t="s">
        <v>52</v>
      </c>
      <c r="L90" s="27"/>
      <c r="M90" s="40"/>
      <c r="N90" s="25" t="str">
        <f t="shared" si="1"/>
        <v xml:space="preserve"> 마일리지이력^TB_SAL_MILG_LOG^ 마일리지번호^MILG_NO^^VARCHAR2^20^Y^</v>
      </c>
      <c r="O90" s="21" t="str">
        <f>IF(ISNA(VLOOKUP(N90,DB데이터!$N:$N,1,FALSE)), "에러", "")</f>
        <v>에러</v>
      </c>
      <c r="P90" s="57" t="str">
        <f>IF(O90="에러",$N90&amp;CHAR(10)&amp;VLOOKUP(CONCATENATE(D90,".",F90),DB데이터!$M:$N,2,FALSE),"")</f>
        <v xml:space="preserve"> 마일리지이력^TB_SAL_MILG_LOG^ 마일리지번호^MILG_NO^^VARCHAR2^20^Y^
마일리지이력^TB_SAL_MILG_LOG^마일리지번호^MILG_NO^Y^VARCHAR2^20^Y^</v>
      </c>
    </row>
    <row r="91" spans="1:16" x14ac:dyDescent="0.25">
      <c r="A91" s="24">
        <v>84</v>
      </c>
      <c r="B91" s="27" t="s">
        <v>670</v>
      </c>
      <c r="C91" s="27" t="s">
        <v>4162</v>
      </c>
      <c r="D91" s="27" t="s">
        <v>113</v>
      </c>
      <c r="E91" s="27" t="s">
        <v>4167</v>
      </c>
      <c r="F91" s="27" t="s">
        <v>714</v>
      </c>
      <c r="G91" s="27"/>
      <c r="H91" s="27"/>
      <c r="I91" s="27" t="s">
        <v>37</v>
      </c>
      <c r="J91" s="28">
        <v>8</v>
      </c>
      <c r="K91" s="27" t="s">
        <v>52</v>
      </c>
      <c r="L91" s="27"/>
      <c r="M91" s="40"/>
      <c r="N91" s="25" t="str">
        <f t="shared" si="1"/>
        <v xml:space="preserve"> 마일리지이력^TB_SAL_MILG_LOG^ 생성일자^CREATE_DT^^VARCHAR2^8^Y^</v>
      </c>
      <c r="O91" s="21" t="str">
        <f>IF(ISNA(VLOOKUP(N91,DB데이터!$N:$N,1,FALSE)), "에러", "")</f>
        <v>에러</v>
      </c>
      <c r="P91" s="57" t="str">
        <f>IF(O91="에러",$N91&amp;CHAR(10)&amp;VLOOKUP(CONCATENATE(D91,".",F91),DB데이터!$M:$N,2,FALSE),"")</f>
        <v xml:space="preserve"> 마일리지이력^TB_SAL_MILG_LOG^ 생성일자^CREATE_DT^^VARCHAR2^8^Y^
마일리지이력^TB_SAL_MILG_LOG^생성일자^CREATE_DT^^VARCHAR2^8^Y^</v>
      </c>
    </row>
    <row r="92" spans="1:16" x14ac:dyDescent="0.25">
      <c r="A92" s="24">
        <v>85</v>
      </c>
      <c r="B92" s="27" t="s">
        <v>670</v>
      </c>
      <c r="C92" s="27" t="s">
        <v>4162</v>
      </c>
      <c r="D92" s="27" t="s">
        <v>113</v>
      </c>
      <c r="E92" s="27" t="s">
        <v>4145</v>
      </c>
      <c r="F92" s="27" t="s">
        <v>1733</v>
      </c>
      <c r="G92" s="27"/>
      <c r="H92" s="27"/>
      <c r="I92" s="27" t="s">
        <v>37</v>
      </c>
      <c r="J92" s="28">
        <v>8</v>
      </c>
      <c r="K92" s="27" t="s">
        <v>52</v>
      </c>
      <c r="L92" s="27"/>
      <c r="M92" s="40"/>
      <c r="N92" s="25" t="str">
        <f t="shared" si="1"/>
        <v xml:space="preserve"> 마일리지이력^TB_SAL_MILG_LOG^ 귀속일자^BELONG_DT^^VARCHAR2^8^Y^</v>
      </c>
      <c r="O92" s="21" t="str">
        <f>IF(ISNA(VLOOKUP(N92,DB데이터!$N:$N,1,FALSE)), "에러", "")</f>
        <v>에러</v>
      </c>
      <c r="P92" s="57" t="str">
        <f>IF(O92="에러",$N92&amp;CHAR(10)&amp;VLOOKUP(CONCATENATE(D92,".",F92),DB데이터!$M:$N,2,FALSE),"")</f>
        <v xml:space="preserve"> 마일리지이력^TB_SAL_MILG_LOG^ 귀속일자^BELONG_DT^^VARCHAR2^8^Y^
마일리지이력^TB_SAL_MILG_LOG^귀속일자^BELONG_DT^^VARCHAR2^8^Y^</v>
      </c>
    </row>
    <row r="93" spans="1:16" x14ac:dyDescent="0.25">
      <c r="A93" s="24">
        <v>86</v>
      </c>
      <c r="B93" s="27" t="s">
        <v>670</v>
      </c>
      <c r="C93" s="27" t="s">
        <v>4162</v>
      </c>
      <c r="D93" s="27" t="s">
        <v>113</v>
      </c>
      <c r="E93" s="27" t="s">
        <v>4169</v>
      </c>
      <c r="F93" s="27" t="s">
        <v>2017</v>
      </c>
      <c r="G93" s="27"/>
      <c r="H93" s="27"/>
      <c r="I93" s="27" t="s">
        <v>37</v>
      </c>
      <c r="J93" s="28">
        <v>3</v>
      </c>
      <c r="K93" s="27" t="s">
        <v>52</v>
      </c>
      <c r="L93" s="29"/>
      <c r="M93" s="40"/>
      <c r="N93" s="25" t="str">
        <f t="shared" si="1"/>
        <v xml:space="preserve"> 마일리지이력^TB_SAL_MILG_LOG^ 처리구분코드^PROC_DIV_CD^^VARCHAR2^3^Y^</v>
      </c>
      <c r="O93" s="21" t="str">
        <f>IF(ISNA(VLOOKUP(N93,DB데이터!$N:$N,1,FALSE)), "에러", "")</f>
        <v>에러</v>
      </c>
      <c r="P93" s="57" t="str">
        <f>IF(O93="에러",$N93&amp;CHAR(10)&amp;VLOOKUP(CONCATENATE(D93,".",F93),DB데이터!$M:$N,2,FALSE),"")</f>
        <v xml:space="preserve"> 마일리지이력^TB_SAL_MILG_LOG^ 처리구분코드^PROC_DIV_CD^^VARCHAR2^3^Y^
마일리지이력^TB_SAL_MILG_LOG^처리구분코드^PROC_DIV_CD^^VARCHAR2^3^Y^</v>
      </c>
    </row>
    <row r="94" spans="1:16" x14ac:dyDescent="0.25">
      <c r="A94" s="24">
        <v>87</v>
      </c>
      <c r="B94" s="27" t="s">
        <v>670</v>
      </c>
      <c r="C94" s="27" t="s">
        <v>4162</v>
      </c>
      <c r="D94" s="27" t="s">
        <v>113</v>
      </c>
      <c r="E94" s="27" t="s">
        <v>4170</v>
      </c>
      <c r="F94" s="27" t="s">
        <v>2019</v>
      </c>
      <c r="G94" s="27"/>
      <c r="H94" s="27"/>
      <c r="I94" s="27" t="s">
        <v>37</v>
      </c>
      <c r="J94" s="28">
        <v>3</v>
      </c>
      <c r="K94" s="27" t="s">
        <v>52</v>
      </c>
      <c r="L94" s="27"/>
      <c r="M94" s="40"/>
      <c r="N94" s="25" t="str">
        <f t="shared" si="1"/>
        <v xml:space="preserve"> 마일리지이력^TB_SAL_MILG_LOG^ 처리유형코드^PROC_TP_CD^^VARCHAR2^3^Y^</v>
      </c>
      <c r="O94" s="21" t="str">
        <f>IF(ISNA(VLOOKUP(N94,DB데이터!$N:$N,1,FALSE)), "에러", "")</f>
        <v>에러</v>
      </c>
      <c r="P94" s="57" t="str">
        <f>IF(O94="에러",$N94&amp;CHAR(10)&amp;VLOOKUP(CONCATENATE(D94,".",F94),DB데이터!$M:$N,2,FALSE),"")</f>
        <v xml:space="preserve"> 마일리지이력^TB_SAL_MILG_LOG^ 처리유형코드^PROC_TP_CD^^VARCHAR2^3^Y^
마일리지이력^TB_SAL_MILG_LOG^처리유형코드^PROC_TP_CD^^VARCHAR2^3^Y^</v>
      </c>
    </row>
    <row r="95" spans="1:16" x14ac:dyDescent="0.25">
      <c r="A95" s="24">
        <v>88</v>
      </c>
      <c r="B95" s="27" t="s">
        <v>670</v>
      </c>
      <c r="C95" s="27" t="s">
        <v>4162</v>
      </c>
      <c r="D95" s="27" t="s">
        <v>113</v>
      </c>
      <c r="E95" s="27" t="s">
        <v>4149</v>
      </c>
      <c r="F95" s="27" t="s">
        <v>1745</v>
      </c>
      <c r="G95" s="27"/>
      <c r="H95" s="27"/>
      <c r="I95" s="27" t="s">
        <v>37</v>
      </c>
      <c r="J95" s="28">
        <v>3</v>
      </c>
      <c r="K95" s="27" t="s">
        <v>52</v>
      </c>
      <c r="L95" s="29"/>
      <c r="M95" s="40"/>
      <c r="N95" s="25" t="str">
        <f t="shared" si="1"/>
        <v xml:space="preserve"> 마일리지이력^TB_SAL_MILG_LOG^ 마일리지유형코드^MILG_TP_CD^^VARCHAR2^3^Y^</v>
      </c>
      <c r="O95" s="21" t="str">
        <f>IF(ISNA(VLOOKUP(N95,DB데이터!$N:$N,1,FALSE)), "에러", "")</f>
        <v>에러</v>
      </c>
      <c r="P95" s="57" t="str">
        <f>IF(O95="에러",$N95&amp;CHAR(10)&amp;VLOOKUP(CONCATENATE(D95,".",F95),DB데이터!$M:$N,2,FALSE),"")</f>
        <v xml:space="preserve"> 마일리지이력^TB_SAL_MILG_LOG^ 마일리지유형코드^MILG_TP_CD^^VARCHAR2^3^Y^
마일리지이력^TB_SAL_MILG_LOG^마일리지유형코드^MILG_TP_CD^^VARCHAR2^3^Y^</v>
      </c>
    </row>
    <row r="96" spans="1:16" x14ac:dyDescent="0.25">
      <c r="A96" s="24">
        <v>89</v>
      </c>
      <c r="B96" s="27" t="s">
        <v>670</v>
      </c>
      <c r="C96" s="27" t="s">
        <v>4162</v>
      </c>
      <c r="D96" s="27" t="s">
        <v>113</v>
      </c>
      <c r="E96" s="27" t="s">
        <v>4165</v>
      </c>
      <c r="F96" s="27" t="s">
        <v>2021</v>
      </c>
      <c r="G96" s="27"/>
      <c r="H96" s="27"/>
      <c r="I96" s="27" t="s">
        <v>110</v>
      </c>
      <c r="J96" s="28">
        <v>22</v>
      </c>
      <c r="K96" s="27" t="s">
        <v>52</v>
      </c>
      <c r="L96" s="27">
        <v>0</v>
      </c>
      <c r="M96" s="40"/>
      <c r="N96" s="25" t="str">
        <f t="shared" si="1"/>
        <v xml:space="preserve"> 마일리지이력^TB_SAL_MILG_LOG^ 변경전마일리지잔액^BF_MILG_BAL^^NUMBER^22^Y^0</v>
      </c>
      <c r="O96" s="21" t="str">
        <f>IF(ISNA(VLOOKUP(N96,DB데이터!$N:$N,1,FALSE)), "에러", "")</f>
        <v>에러</v>
      </c>
      <c r="P96" s="57" t="str">
        <f>IF(O96="에러",$N96&amp;CHAR(10)&amp;VLOOKUP(CONCATENATE(D96,".",F96),DB데이터!$M:$N,2,FALSE),"")</f>
        <v xml:space="preserve"> 마일리지이력^TB_SAL_MILG_LOG^ 변경전마일리지잔액^BF_MILG_BAL^^NUMBER^22^Y^0
마일리지이력^TB_SAL_MILG_LOG^변경전마일리지잔액^BF_MILG_BAL^^NUMBER^20,5^Y^0</v>
      </c>
    </row>
    <row r="97" spans="1:16" x14ac:dyDescent="0.25">
      <c r="A97" s="24">
        <v>90</v>
      </c>
      <c r="B97" s="27" t="s">
        <v>670</v>
      </c>
      <c r="C97" s="27" t="s">
        <v>4162</v>
      </c>
      <c r="D97" s="27" t="s">
        <v>113</v>
      </c>
      <c r="E97" s="27" t="s">
        <v>4164</v>
      </c>
      <c r="F97" s="27" t="s">
        <v>2023</v>
      </c>
      <c r="G97" s="27"/>
      <c r="H97" s="27"/>
      <c r="I97" s="27" t="s">
        <v>110</v>
      </c>
      <c r="J97" s="28">
        <v>22</v>
      </c>
      <c r="K97" s="27" t="s">
        <v>52</v>
      </c>
      <c r="L97" s="27">
        <v>0</v>
      </c>
      <c r="M97" s="40"/>
      <c r="N97" s="25" t="str">
        <f t="shared" si="1"/>
        <v xml:space="preserve"> 마일리지이력^TB_SAL_MILG_LOG^ 마일리지처리금액^MILG_PROC_AMT^^NUMBER^22^Y^0</v>
      </c>
      <c r="O97" s="21" t="str">
        <f>IF(ISNA(VLOOKUP(N97,DB데이터!$N:$N,1,FALSE)), "에러", "")</f>
        <v>에러</v>
      </c>
      <c r="P97" s="57" t="str">
        <f>IF(O97="에러",$N97&amp;CHAR(10)&amp;VLOOKUP(CONCATENATE(D97,".",F97),DB데이터!$M:$N,2,FALSE),"")</f>
        <v xml:space="preserve"> 마일리지이력^TB_SAL_MILG_LOG^ 마일리지처리금액^MILG_PROC_AMT^^NUMBER^22^Y^0
마일리지이력^TB_SAL_MILG_LOG^마일리지처리금액^MILG_PROC_AMT^^NUMBER^20,5^Y^0</v>
      </c>
    </row>
    <row r="98" spans="1:16" x14ac:dyDescent="0.25">
      <c r="A98" s="24">
        <v>91</v>
      </c>
      <c r="B98" s="27" t="s">
        <v>670</v>
      </c>
      <c r="C98" s="27" t="s">
        <v>4162</v>
      </c>
      <c r="D98" s="27" t="s">
        <v>113</v>
      </c>
      <c r="E98" s="27" t="s">
        <v>4166</v>
      </c>
      <c r="F98" s="27" t="s">
        <v>2025</v>
      </c>
      <c r="G98" s="27"/>
      <c r="H98" s="27"/>
      <c r="I98" s="27" t="s">
        <v>110</v>
      </c>
      <c r="J98" s="28">
        <v>22</v>
      </c>
      <c r="K98" s="27" t="s">
        <v>52</v>
      </c>
      <c r="L98" s="27">
        <v>0</v>
      </c>
      <c r="M98" s="40"/>
      <c r="N98" s="25" t="str">
        <f t="shared" si="1"/>
        <v xml:space="preserve"> 마일리지이력^TB_SAL_MILG_LOG^ 변경후마일리지잔액^AF_MILG_BAL^^NUMBER^22^Y^0</v>
      </c>
      <c r="O98" s="21" t="str">
        <f>IF(ISNA(VLOOKUP(N98,DB데이터!$N:$N,1,FALSE)), "에러", "")</f>
        <v>에러</v>
      </c>
      <c r="P98" s="57" t="str">
        <f>IF(O98="에러",$N98&amp;CHAR(10)&amp;VLOOKUP(CONCATENATE(D98,".",F98),DB데이터!$M:$N,2,FALSE),"")</f>
        <v xml:space="preserve"> 마일리지이력^TB_SAL_MILG_LOG^ 변경후마일리지잔액^AF_MILG_BAL^^NUMBER^22^Y^0
마일리지이력^TB_SAL_MILG_LOG^변경후마일리지잔액^AF_MILG_BAL^^NUMBER^20,5^Y^0</v>
      </c>
    </row>
    <row r="99" spans="1:16" x14ac:dyDescent="0.25">
      <c r="A99" s="24">
        <v>92</v>
      </c>
      <c r="B99" s="27" t="s">
        <v>670</v>
      </c>
      <c r="C99" s="27" t="s">
        <v>4162</v>
      </c>
      <c r="D99" s="27" t="s">
        <v>113</v>
      </c>
      <c r="E99" s="27" t="s">
        <v>4163</v>
      </c>
      <c r="F99" s="27" t="s">
        <v>2027</v>
      </c>
      <c r="G99" s="27"/>
      <c r="H99" s="27"/>
      <c r="I99" s="27" t="s">
        <v>37</v>
      </c>
      <c r="J99" s="28">
        <v>10</v>
      </c>
      <c r="K99" s="27" t="s">
        <v>5347</v>
      </c>
      <c r="L99" s="27"/>
      <c r="M99" s="40"/>
      <c r="N99" s="25" t="str">
        <f t="shared" si="1"/>
        <v xml:space="preserve"> 마일리지이력^TB_SAL_MILG_LOG^ 마일리지사유코드^MILG_REASON_CD^^VARCHAR2^10^N^</v>
      </c>
      <c r="O99" s="21" t="str">
        <f>IF(ISNA(VLOOKUP(N99,DB데이터!$N:$N,1,FALSE)), "에러", "")</f>
        <v>에러</v>
      </c>
      <c r="P99" s="57" t="str">
        <f>IF(O99="에러",$N99&amp;CHAR(10)&amp;VLOOKUP(CONCATENATE(D99,".",F99),DB데이터!$M:$N,2,FALSE),"")</f>
        <v xml:space="preserve"> 마일리지이력^TB_SAL_MILG_LOG^ 마일리지사유코드^MILG_REASON_CD^^VARCHAR2^10^N^
마일리지이력^TB_SAL_MILG_LOG^마일리지사유코드^MILG_REASON_CD^^VARCHAR2^10^^</v>
      </c>
    </row>
    <row r="100" spans="1:16" x14ac:dyDescent="0.25">
      <c r="A100" s="24">
        <v>93</v>
      </c>
      <c r="B100" s="27" t="s">
        <v>670</v>
      </c>
      <c r="C100" s="27" t="s">
        <v>4162</v>
      </c>
      <c r="D100" s="27" t="s">
        <v>113</v>
      </c>
      <c r="E100" s="27" t="s">
        <v>4171</v>
      </c>
      <c r="F100" s="27" t="s">
        <v>2029</v>
      </c>
      <c r="G100" s="27"/>
      <c r="H100" s="27"/>
      <c r="I100" s="27" t="s">
        <v>37</v>
      </c>
      <c r="J100" s="28">
        <v>20</v>
      </c>
      <c r="K100" s="27" t="s">
        <v>5347</v>
      </c>
      <c r="L100" s="27"/>
      <c r="M100" s="40"/>
      <c r="N100" s="25" t="str">
        <f t="shared" si="1"/>
        <v xml:space="preserve"> 마일리지이력^TB_SAL_MILG_LOG^ 회계전표번호^ACCT_SLIP_NO^^VARCHAR2^20^N^</v>
      </c>
      <c r="O100" s="21" t="str">
        <f>IF(ISNA(VLOOKUP(N100,DB데이터!$N:$N,1,FALSE)), "에러", "")</f>
        <v>에러</v>
      </c>
      <c r="P100" s="57" t="str">
        <f>IF(O100="에러",$N100&amp;CHAR(10)&amp;VLOOKUP(CONCATENATE(D100,".",F100),DB데이터!$M:$N,2,FALSE),"")</f>
        <v xml:space="preserve"> 마일리지이력^TB_SAL_MILG_LOG^ 회계전표번호^ACCT_SLIP_NO^^VARCHAR2^20^N^
마일리지이력^TB_SAL_MILG_LOG^회계전표번호^ACCT_SLIP_NO^^VARCHAR2^20^^</v>
      </c>
    </row>
    <row r="101" spans="1:16" x14ac:dyDescent="0.25">
      <c r="A101" s="24">
        <v>94</v>
      </c>
      <c r="B101" s="27" t="s">
        <v>670</v>
      </c>
      <c r="C101" s="27" t="s">
        <v>4162</v>
      </c>
      <c r="D101" s="27" t="s">
        <v>113</v>
      </c>
      <c r="E101" s="27" t="s">
        <v>4168</v>
      </c>
      <c r="F101" s="27" t="s">
        <v>2031</v>
      </c>
      <c r="G101" s="27"/>
      <c r="H101" s="27"/>
      <c r="I101" s="27" t="s">
        <v>37</v>
      </c>
      <c r="J101" s="28">
        <v>20</v>
      </c>
      <c r="K101" s="27" t="s">
        <v>5347</v>
      </c>
      <c r="L101" s="27"/>
      <c r="M101" s="40"/>
      <c r="N101" s="25" t="str">
        <f t="shared" si="1"/>
        <v xml:space="preserve"> 마일리지이력^TB_SAL_MILG_LOG^ 이전마일리지번호^PRE_MILG_NO^^VARCHAR2^20^N^</v>
      </c>
      <c r="O101" s="21" t="str">
        <f>IF(ISNA(VLOOKUP(N101,DB데이터!$N:$N,1,FALSE)), "에러", "")</f>
        <v>에러</v>
      </c>
      <c r="P101" s="57" t="str">
        <f>IF(O101="에러",$N101&amp;CHAR(10)&amp;VLOOKUP(CONCATENATE(D101,".",F101),DB데이터!$M:$N,2,FALSE),"")</f>
        <v xml:space="preserve"> 마일리지이력^TB_SAL_MILG_LOG^ 이전마일리지번호^PRE_MILG_NO^^VARCHAR2^20^N^
마일리지이력^TB_SAL_MILG_LOG^이전마일리지번호^PRE_MILG_NO^^VARCHAR2^20^^</v>
      </c>
    </row>
    <row r="102" spans="1:16" x14ac:dyDescent="0.25">
      <c r="A102" s="24">
        <v>95</v>
      </c>
      <c r="B102" s="27" t="s">
        <v>670</v>
      </c>
      <c r="C102" s="27" t="s">
        <v>4162</v>
      </c>
      <c r="D102" s="27" t="s">
        <v>113</v>
      </c>
      <c r="E102" s="27" t="s">
        <v>3517</v>
      </c>
      <c r="F102" s="27" t="s">
        <v>62</v>
      </c>
      <c r="G102" s="27"/>
      <c r="H102" s="27"/>
      <c r="I102" s="27" t="s">
        <v>37</v>
      </c>
      <c r="J102" s="28">
        <v>2000</v>
      </c>
      <c r="K102" s="27" t="s">
        <v>5347</v>
      </c>
      <c r="L102" s="27"/>
      <c r="M102" s="40"/>
      <c r="N102" s="25" t="str">
        <f t="shared" si="1"/>
        <v xml:space="preserve"> 마일리지이력^TB_SAL_MILG_LOG^ 비고^REMARK^^VARCHAR2^2000^N^</v>
      </c>
      <c r="O102" s="21" t="str">
        <f>IF(ISNA(VLOOKUP(N102,DB데이터!$N:$N,1,FALSE)), "에러", "")</f>
        <v>에러</v>
      </c>
      <c r="P102" s="57" t="str">
        <f>IF(O102="에러",$N102&amp;CHAR(10)&amp;VLOOKUP(CONCATENATE(D102,".",F102),DB데이터!$M:$N,2,FALSE),"")</f>
        <v xml:space="preserve"> 마일리지이력^TB_SAL_MILG_LOG^ 비고^REMARK^^VARCHAR2^2000^N^
마일리지이력^TB_SAL_MILG_LOG^비고^REMARK^^VARCHAR2^2000^^</v>
      </c>
    </row>
    <row r="103" spans="1:16" x14ac:dyDescent="0.25">
      <c r="A103" s="24">
        <v>96</v>
      </c>
      <c r="B103" s="27" t="s">
        <v>670</v>
      </c>
      <c r="C103" s="27" t="s">
        <v>4162</v>
      </c>
      <c r="D103" s="27" t="s">
        <v>113</v>
      </c>
      <c r="E103" s="27" t="s">
        <v>3518</v>
      </c>
      <c r="F103" s="27" t="s">
        <v>54</v>
      </c>
      <c r="G103" s="27"/>
      <c r="H103" s="27"/>
      <c r="I103" s="27" t="s">
        <v>37</v>
      </c>
      <c r="J103" s="28">
        <v>14</v>
      </c>
      <c r="K103" s="27" t="s">
        <v>52</v>
      </c>
      <c r="L103" s="27"/>
      <c r="M103" s="40"/>
      <c r="N103" s="25" t="str">
        <f t="shared" si="1"/>
        <v xml:space="preserve"> 마일리지이력^TB_SAL_MILG_LOG^ 등록일시^REG_DTM^^VARCHAR2^14^Y^</v>
      </c>
      <c r="O103" s="21" t="str">
        <f>IF(ISNA(VLOOKUP(N103,DB데이터!$N:$N,1,FALSE)), "에러", "")</f>
        <v>에러</v>
      </c>
      <c r="P103" s="57" t="str">
        <f>IF(O103="에러",$N103&amp;CHAR(10)&amp;VLOOKUP(CONCATENATE(D103,".",F103),DB데이터!$M:$N,2,FALSE),"")</f>
        <v xml:space="preserve"> 마일리지이력^TB_SAL_MILG_LOG^ 등록일시^REG_DTM^^VARCHAR2^14^Y^
마일리지이력^TB_SAL_MILG_LOG^등록일시^REG_DTM^^VARCHAR2^14^Y^</v>
      </c>
    </row>
    <row r="104" spans="1:16" x14ac:dyDescent="0.25">
      <c r="A104" s="24">
        <v>97</v>
      </c>
      <c r="B104" s="27" t="s">
        <v>670</v>
      </c>
      <c r="C104" s="27" t="s">
        <v>4162</v>
      </c>
      <c r="D104" s="27" t="s">
        <v>113</v>
      </c>
      <c r="E104" s="27" t="s">
        <v>3519</v>
      </c>
      <c r="F104" s="27" t="s">
        <v>56</v>
      </c>
      <c r="G104" s="27"/>
      <c r="H104" s="27"/>
      <c r="I104" s="27" t="s">
        <v>37</v>
      </c>
      <c r="J104" s="28">
        <v>32</v>
      </c>
      <c r="K104" s="27" t="s">
        <v>52</v>
      </c>
      <c r="L104" s="27"/>
      <c r="M104" s="40"/>
      <c r="N104" s="25" t="str">
        <f t="shared" si="1"/>
        <v xml:space="preserve"> 마일리지이력^TB_SAL_MILG_LOG^ 등록자ID^REGR_ID^^VARCHAR2^32^Y^</v>
      </c>
      <c r="O104" s="21" t="str">
        <f>IF(ISNA(VLOOKUP(N104,DB데이터!$N:$N,1,FALSE)), "에러", "")</f>
        <v>에러</v>
      </c>
      <c r="P104" s="57" t="str">
        <f>IF(O104="에러",$N104&amp;CHAR(10)&amp;VLOOKUP(CONCATENATE(D104,".",F104),DB데이터!$M:$N,2,FALSE),"")</f>
        <v xml:space="preserve"> 마일리지이력^TB_SAL_MILG_LOG^ 등록자ID^REGR_ID^^VARCHAR2^32^Y^
마일리지이력^TB_SAL_MILG_LOG^등록자ID^REGR_ID^^VARCHAR2^32^Y^</v>
      </c>
    </row>
    <row r="105" spans="1:16" x14ac:dyDescent="0.25">
      <c r="A105" s="24">
        <v>98</v>
      </c>
      <c r="B105" s="27" t="s">
        <v>670</v>
      </c>
      <c r="C105" s="27" t="s">
        <v>4162</v>
      </c>
      <c r="D105" s="27" t="s">
        <v>113</v>
      </c>
      <c r="E105" s="27" t="s">
        <v>3520</v>
      </c>
      <c r="F105" s="27" t="s">
        <v>58</v>
      </c>
      <c r="G105" s="27"/>
      <c r="H105" s="27"/>
      <c r="I105" s="27" t="s">
        <v>37</v>
      </c>
      <c r="J105" s="28">
        <v>14</v>
      </c>
      <c r="K105" s="27" t="s">
        <v>52</v>
      </c>
      <c r="L105" s="27"/>
      <c r="M105" s="40"/>
      <c r="N105" s="25" t="str">
        <f t="shared" si="1"/>
        <v xml:space="preserve"> 마일리지이력^TB_SAL_MILG_LOG^ 수정일시^MOD_DTM^^VARCHAR2^14^Y^</v>
      </c>
      <c r="O105" s="21" t="str">
        <f>IF(ISNA(VLOOKUP(N105,DB데이터!$N:$N,1,FALSE)), "에러", "")</f>
        <v>에러</v>
      </c>
      <c r="P105" s="57" t="str">
        <f>IF(O105="에러",$N105&amp;CHAR(10)&amp;VLOOKUP(CONCATENATE(D105,".",F105),DB데이터!$M:$N,2,FALSE),"")</f>
        <v xml:space="preserve"> 마일리지이력^TB_SAL_MILG_LOG^ 수정일시^MOD_DTM^^VARCHAR2^14^Y^
마일리지이력^TB_SAL_MILG_LOG^수정일시^MOD_DTM^^VARCHAR2^14^Y^</v>
      </c>
    </row>
    <row r="106" spans="1:16" x14ac:dyDescent="0.25">
      <c r="A106" s="24">
        <v>99</v>
      </c>
      <c r="B106" s="27" t="s">
        <v>670</v>
      </c>
      <c r="C106" s="27" t="s">
        <v>4162</v>
      </c>
      <c r="D106" s="27" t="s">
        <v>113</v>
      </c>
      <c r="E106" s="27" t="s">
        <v>3521</v>
      </c>
      <c r="F106" s="27" t="s">
        <v>60</v>
      </c>
      <c r="G106" s="27"/>
      <c r="H106" s="27"/>
      <c r="I106" s="27" t="s">
        <v>37</v>
      </c>
      <c r="J106" s="28">
        <v>32</v>
      </c>
      <c r="K106" s="27" t="s">
        <v>52</v>
      </c>
      <c r="L106" s="27"/>
      <c r="M106" s="40"/>
      <c r="N106" s="25" t="str">
        <f t="shared" si="1"/>
        <v xml:space="preserve"> 마일리지이력^TB_SAL_MILG_LOG^ 수정자ID^MODR_ID^^VARCHAR2^32^Y^</v>
      </c>
      <c r="O106" s="21" t="str">
        <f>IF(ISNA(VLOOKUP(N106,DB데이터!$N:$N,1,FALSE)), "에러", "")</f>
        <v>에러</v>
      </c>
      <c r="P106" s="57" t="str">
        <f>IF(O106="에러",$N106&amp;CHAR(10)&amp;VLOOKUP(CONCATENATE(D106,".",F106),DB데이터!$M:$N,2,FALSE),"")</f>
        <v xml:space="preserve"> 마일리지이력^TB_SAL_MILG_LOG^ 수정자ID^MODR_ID^^VARCHAR2^32^Y^
마일리지이력^TB_SAL_MILG_LOG^수정자ID^MODR_ID^^VARCHAR2^32^Y^</v>
      </c>
    </row>
    <row r="107" spans="1:16" x14ac:dyDescent="0.25">
      <c r="A107" s="24">
        <v>100</v>
      </c>
      <c r="B107" s="27" t="s">
        <v>670</v>
      </c>
      <c r="C107" s="27"/>
      <c r="D107" s="27" t="s">
        <v>5339</v>
      </c>
      <c r="E107" s="27"/>
      <c r="F107" s="27" t="s">
        <v>5431</v>
      </c>
      <c r="G107" s="27"/>
      <c r="H107" s="27"/>
      <c r="I107" s="27" t="s">
        <v>37</v>
      </c>
      <c r="J107" s="28">
        <v>8</v>
      </c>
      <c r="K107" s="27" t="s">
        <v>5347</v>
      </c>
      <c r="L107" s="29"/>
      <c r="M107" s="40"/>
      <c r="N107" s="25" t="str">
        <f t="shared" si="1"/>
        <v>^TB_SAL_MILG_LOG_TR_LOG^^TR_DT^^VARCHAR2^8^N^</v>
      </c>
      <c r="O107" s="21" t="str">
        <f>IF(ISNA(VLOOKUP(N107,DB데이터!$N:$N,1,FALSE)), "에러", "")</f>
        <v>에러</v>
      </c>
      <c r="P107" s="57" t="e">
        <f>IF(O107="에러",$N107&amp;CHAR(10)&amp;VLOOKUP(CONCATENATE(D107,".",F107),DB데이터!$M:$N,2,FALSE),"")</f>
        <v>#N/A</v>
      </c>
    </row>
    <row r="108" spans="1:16" x14ac:dyDescent="0.25">
      <c r="A108" s="24">
        <v>101</v>
      </c>
      <c r="B108" s="27" t="s">
        <v>670</v>
      </c>
      <c r="C108" s="27"/>
      <c r="D108" s="27" t="s">
        <v>5339</v>
      </c>
      <c r="E108" s="27"/>
      <c r="F108" s="27" t="s">
        <v>3287</v>
      </c>
      <c r="G108" s="27"/>
      <c r="H108" s="27"/>
      <c r="I108" s="27" t="s">
        <v>110</v>
      </c>
      <c r="J108" s="28">
        <v>22</v>
      </c>
      <c r="K108" s="27" t="s">
        <v>5347</v>
      </c>
      <c r="L108" s="29"/>
      <c r="M108" s="40"/>
      <c r="N108" s="25" t="str">
        <f t="shared" si="1"/>
        <v>^TB_SAL_MILG_LOG_TR_LOG^^SEQ^^NUMBER^22^N^</v>
      </c>
      <c r="O108" s="21" t="str">
        <f>IF(ISNA(VLOOKUP(N108,DB데이터!$N:$N,1,FALSE)), "에러", "")</f>
        <v>에러</v>
      </c>
      <c r="P108" s="57" t="e">
        <f>IF(O108="에러",$N108&amp;CHAR(10)&amp;VLOOKUP(CONCATENATE(D108,".",F108),DB데이터!$M:$N,2,FALSE),"")</f>
        <v>#N/A</v>
      </c>
    </row>
    <row r="109" spans="1:16" x14ac:dyDescent="0.25">
      <c r="A109" s="24">
        <v>102</v>
      </c>
      <c r="B109" s="27" t="s">
        <v>670</v>
      </c>
      <c r="C109" s="27"/>
      <c r="D109" s="27" t="s">
        <v>5339</v>
      </c>
      <c r="E109" s="27"/>
      <c r="F109" s="27" t="s">
        <v>64</v>
      </c>
      <c r="G109" s="27"/>
      <c r="H109" s="27"/>
      <c r="I109" s="27" t="s">
        <v>37</v>
      </c>
      <c r="J109" s="28">
        <v>20</v>
      </c>
      <c r="K109" s="27" t="s">
        <v>5347</v>
      </c>
      <c r="L109" s="29"/>
      <c r="M109" s="40"/>
      <c r="N109" s="25" t="str">
        <f t="shared" si="1"/>
        <v>^TB_SAL_MILG_LOG_TR_LOG^^SHOP_CD^^VARCHAR2^20^N^</v>
      </c>
      <c r="O109" s="21" t="str">
        <f>IF(ISNA(VLOOKUP(N109,DB데이터!$N:$N,1,FALSE)), "에러", "")</f>
        <v>에러</v>
      </c>
      <c r="P109" s="57" t="e">
        <f>IF(O109="에러",$N109&amp;CHAR(10)&amp;VLOOKUP(CONCATENATE(D109,".",F109),DB데이터!$M:$N,2,FALSE),"")</f>
        <v>#N/A</v>
      </c>
    </row>
    <row r="110" spans="1:16" x14ac:dyDescent="0.25">
      <c r="A110" s="24">
        <v>103</v>
      </c>
      <c r="B110" s="27" t="s">
        <v>670</v>
      </c>
      <c r="C110" s="27"/>
      <c r="D110" s="27" t="s">
        <v>5339</v>
      </c>
      <c r="E110" s="27"/>
      <c r="F110" s="27" t="s">
        <v>1787</v>
      </c>
      <c r="G110" s="27"/>
      <c r="H110" s="27"/>
      <c r="I110" s="27" t="s">
        <v>37</v>
      </c>
      <c r="J110" s="28">
        <v>50</v>
      </c>
      <c r="K110" s="27" t="s">
        <v>5347</v>
      </c>
      <c r="L110" s="29"/>
      <c r="M110" s="40"/>
      <c r="N110" s="25" t="str">
        <f t="shared" si="1"/>
        <v>^TB_SAL_MILG_LOG_TR_LOG^^MILG_NO^^VARCHAR2^50^N^</v>
      </c>
      <c r="O110" s="21" t="str">
        <f>IF(ISNA(VLOOKUP(N110,DB데이터!$N:$N,1,FALSE)), "에러", "")</f>
        <v>에러</v>
      </c>
      <c r="P110" s="57" t="e">
        <f>IF(O110="에러",$N110&amp;CHAR(10)&amp;VLOOKUP(CONCATENATE(D110,".",F110),DB데이터!$M:$N,2,FALSE),"")</f>
        <v>#N/A</v>
      </c>
    </row>
    <row r="111" spans="1:16" x14ac:dyDescent="0.25">
      <c r="A111" s="24">
        <v>104</v>
      </c>
      <c r="B111" s="27" t="s">
        <v>670</v>
      </c>
      <c r="C111" s="27"/>
      <c r="D111" s="27" t="s">
        <v>5339</v>
      </c>
      <c r="E111" s="27"/>
      <c r="F111" s="27" t="s">
        <v>714</v>
      </c>
      <c r="G111" s="27"/>
      <c r="H111" s="27"/>
      <c r="I111" s="27" t="s">
        <v>37</v>
      </c>
      <c r="J111" s="28">
        <v>20</v>
      </c>
      <c r="K111" s="27" t="s">
        <v>5347</v>
      </c>
      <c r="L111" s="29"/>
      <c r="M111" s="40"/>
      <c r="N111" s="25" t="str">
        <f t="shared" si="1"/>
        <v>^TB_SAL_MILG_LOG_TR_LOG^^CREATE_DT^^VARCHAR2^20^N^</v>
      </c>
      <c r="O111" s="21" t="str">
        <f>IF(ISNA(VLOOKUP(N111,DB데이터!$N:$N,1,FALSE)), "에러", "")</f>
        <v>에러</v>
      </c>
      <c r="P111" s="57" t="e">
        <f>IF(O111="에러",$N111&amp;CHAR(10)&amp;VLOOKUP(CONCATENATE(D111,".",F111),DB데이터!$M:$N,2,FALSE),"")</f>
        <v>#N/A</v>
      </c>
    </row>
    <row r="112" spans="1:16" x14ac:dyDescent="0.25">
      <c r="A112" s="24">
        <v>105</v>
      </c>
      <c r="B112" s="27" t="s">
        <v>670</v>
      </c>
      <c r="C112" s="27"/>
      <c r="D112" s="27" t="s">
        <v>5339</v>
      </c>
      <c r="E112" s="27"/>
      <c r="F112" s="27" t="s">
        <v>1733</v>
      </c>
      <c r="G112" s="27"/>
      <c r="H112" s="27"/>
      <c r="I112" s="27" t="s">
        <v>37</v>
      </c>
      <c r="J112" s="28">
        <v>20</v>
      </c>
      <c r="K112" s="27" t="s">
        <v>5347</v>
      </c>
      <c r="L112" s="29"/>
      <c r="M112" s="40"/>
      <c r="N112" s="25" t="str">
        <f t="shared" si="1"/>
        <v>^TB_SAL_MILG_LOG_TR_LOG^^BELONG_DT^^VARCHAR2^20^N^</v>
      </c>
      <c r="O112" s="21" t="str">
        <f>IF(ISNA(VLOOKUP(N112,DB데이터!$N:$N,1,FALSE)), "에러", "")</f>
        <v>에러</v>
      </c>
      <c r="P112" s="57" t="e">
        <f>IF(O112="에러",$N112&amp;CHAR(10)&amp;VLOOKUP(CONCATENATE(D112,".",F112),DB데이터!$M:$N,2,FALSE),"")</f>
        <v>#N/A</v>
      </c>
    </row>
    <row r="113" spans="1:16" x14ac:dyDescent="0.25">
      <c r="A113" s="24">
        <v>106</v>
      </c>
      <c r="B113" s="27" t="s">
        <v>670</v>
      </c>
      <c r="C113" s="27"/>
      <c r="D113" s="27" t="s">
        <v>5339</v>
      </c>
      <c r="E113" s="27"/>
      <c r="F113" s="27" t="s">
        <v>2017</v>
      </c>
      <c r="G113" s="27"/>
      <c r="H113" s="27"/>
      <c r="I113" s="27" t="s">
        <v>37</v>
      </c>
      <c r="J113" s="28">
        <v>20</v>
      </c>
      <c r="K113" s="27" t="s">
        <v>5347</v>
      </c>
      <c r="L113" s="29"/>
      <c r="M113" s="40"/>
      <c r="N113" s="25" t="str">
        <f t="shared" si="1"/>
        <v>^TB_SAL_MILG_LOG_TR_LOG^^PROC_DIV_CD^^VARCHAR2^20^N^</v>
      </c>
      <c r="O113" s="21" t="str">
        <f>IF(ISNA(VLOOKUP(N113,DB데이터!$N:$N,1,FALSE)), "에러", "")</f>
        <v>에러</v>
      </c>
      <c r="P113" s="57" t="e">
        <f>IF(O113="에러",$N113&amp;CHAR(10)&amp;VLOOKUP(CONCATENATE(D113,".",F113),DB데이터!$M:$N,2,FALSE),"")</f>
        <v>#N/A</v>
      </c>
    </row>
    <row r="114" spans="1:16" x14ac:dyDescent="0.25">
      <c r="A114" s="24">
        <v>107</v>
      </c>
      <c r="B114" s="27" t="s">
        <v>670</v>
      </c>
      <c r="C114" s="27"/>
      <c r="D114" s="27" t="s">
        <v>5339</v>
      </c>
      <c r="E114" s="27"/>
      <c r="F114" s="27" t="s">
        <v>2019</v>
      </c>
      <c r="G114" s="27"/>
      <c r="H114" s="27"/>
      <c r="I114" s="27" t="s">
        <v>37</v>
      </c>
      <c r="J114" s="28">
        <v>20</v>
      </c>
      <c r="K114" s="27" t="s">
        <v>5347</v>
      </c>
      <c r="L114" s="29"/>
      <c r="M114" s="40"/>
      <c r="N114" s="25" t="str">
        <f t="shared" si="1"/>
        <v>^TB_SAL_MILG_LOG_TR_LOG^^PROC_TP_CD^^VARCHAR2^20^N^</v>
      </c>
      <c r="O114" s="21" t="str">
        <f>IF(ISNA(VLOOKUP(N114,DB데이터!$N:$N,1,FALSE)), "에러", "")</f>
        <v>에러</v>
      </c>
      <c r="P114" s="57" t="e">
        <f>IF(O114="에러",$N114&amp;CHAR(10)&amp;VLOOKUP(CONCATENATE(D114,".",F114),DB데이터!$M:$N,2,FALSE),"")</f>
        <v>#N/A</v>
      </c>
    </row>
    <row r="115" spans="1:16" x14ac:dyDescent="0.25">
      <c r="A115" s="24">
        <v>108</v>
      </c>
      <c r="B115" s="27" t="s">
        <v>670</v>
      </c>
      <c r="C115" s="27"/>
      <c r="D115" s="27" t="s">
        <v>5339</v>
      </c>
      <c r="E115" s="27"/>
      <c r="F115" s="27" t="s">
        <v>1745</v>
      </c>
      <c r="G115" s="27"/>
      <c r="H115" s="27"/>
      <c r="I115" s="27" t="s">
        <v>37</v>
      </c>
      <c r="J115" s="28">
        <v>20</v>
      </c>
      <c r="K115" s="27" t="s">
        <v>5347</v>
      </c>
      <c r="L115" s="29"/>
      <c r="M115" s="40"/>
      <c r="N115" s="25" t="str">
        <f t="shared" si="1"/>
        <v>^TB_SAL_MILG_LOG_TR_LOG^^MILG_TP_CD^^VARCHAR2^20^N^</v>
      </c>
      <c r="O115" s="21" t="str">
        <f>IF(ISNA(VLOOKUP(N115,DB데이터!$N:$N,1,FALSE)), "에러", "")</f>
        <v>에러</v>
      </c>
      <c r="P115" s="57" t="e">
        <f>IF(O115="에러",$N115&amp;CHAR(10)&amp;VLOOKUP(CONCATENATE(D115,".",F115),DB데이터!$M:$N,2,FALSE),"")</f>
        <v>#N/A</v>
      </c>
    </row>
    <row r="116" spans="1:16" x14ac:dyDescent="0.25">
      <c r="A116" s="24">
        <v>109</v>
      </c>
      <c r="B116" s="27" t="s">
        <v>670</v>
      </c>
      <c r="C116" s="27"/>
      <c r="D116" s="27" t="s">
        <v>5339</v>
      </c>
      <c r="E116" s="27"/>
      <c r="F116" s="27" t="s">
        <v>2021</v>
      </c>
      <c r="G116" s="27"/>
      <c r="H116" s="27"/>
      <c r="I116" s="27" t="s">
        <v>110</v>
      </c>
      <c r="J116" s="28">
        <v>22</v>
      </c>
      <c r="K116" s="27" t="s">
        <v>5347</v>
      </c>
      <c r="L116" s="27"/>
      <c r="M116" s="40"/>
      <c r="N116" s="25" t="str">
        <f t="shared" si="1"/>
        <v>^TB_SAL_MILG_LOG_TR_LOG^^BF_MILG_BAL^^NUMBER^22^N^</v>
      </c>
      <c r="O116" s="21" t="str">
        <f>IF(ISNA(VLOOKUP(N116,DB데이터!$N:$N,1,FALSE)), "에러", "")</f>
        <v>에러</v>
      </c>
      <c r="P116" s="57" t="e">
        <f>IF(O116="에러",$N116&amp;CHAR(10)&amp;VLOOKUP(CONCATENATE(D116,".",F116),DB데이터!$M:$N,2,FALSE),"")</f>
        <v>#N/A</v>
      </c>
    </row>
    <row r="117" spans="1:16" x14ac:dyDescent="0.25">
      <c r="A117" s="24">
        <v>110</v>
      </c>
      <c r="B117" s="27" t="s">
        <v>670</v>
      </c>
      <c r="C117" s="27"/>
      <c r="D117" s="27" t="s">
        <v>5339</v>
      </c>
      <c r="E117" s="27"/>
      <c r="F117" s="27" t="s">
        <v>2023</v>
      </c>
      <c r="G117" s="27"/>
      <c r="H117" s="27"/>
      <c r="I117" s="27" t="s">
        <v>110</v>
      </c>
      <c r="J117" s="28">
        <v>22</v>
      </c>
      <c r="K117" s="27" t="s">
        <v>5347</v>
      </c>
      <c r="L117" s="27"/>
      <c r="M117" s="40"/>
      <c r="N117" s="25" t="str">
        <f t="shared" si="1"/>
        <v>^TB_SAL_MILG_LOG_TR_LOG^^MILG_PROC_AMT^^NUMBER^22^N^</v>
      </c>
      <c r="O117" s="21" t="str">
        <f>IF(ISNA(VLOOKUP(N117,DB데이터!$N:$N,1,FALSE)), "에러", "")</f>
        <v>에러</v>
      </c>
      <c r="P117" s="57" t="e">
        <f>IF(O117="에러",$N117&amp;CHAR(10)&amp;VLOOKUP(CONCATENATE(D117,".",F117),DB데이터!$M:$N,2,FALSE),"")</f>
        <v>#N/A</v>
      </c>
    </row>
    <row r="118" spans="1:16" x14ac:dyDescent="0.25">
      <c r="A118" s="24">
        <v>111</v>
      </c>
      <c r="B118" s="27" t="s">
        <v>670</v>
      </c>
      <c r="C118" s="27"/>
      <c r="D118" s="27" t="s">
        <v>5339</v>
      </c>
      <c r="E118" s="27"/>
      <c r="F118" s="27" t="s">
        <v>2025</v>
      </c>
      <c r="G118" s="27"/>
      <c r="H118" s="27"/>
      <c r="I118" s="27" t="s">
        <v>110</v>
      </c>
      <c r="J118" s="28">
        <v>22</v>
      </c>
      <c r="K118" s="27" t="s">
        <v>5347</v>
      </c>
      <c r="L118" s="27"/>
      <c r="M118" s="40"/>
      <c r="N118" s="25" t="str">
        <f t="shared" si="1"/>
        <v>^TB_SAL_MILG_LOG_TR_LOG^^AF_MILG_BAL^^NUMBER^22^N^</v>
      </c>
      <c r="O118" s="21" t="str">
        <f>IF(ISNA(VLOOKUP(N118,DB데이터!$N:$N,1,FALSE)), "에러", "")</f>
        <v>에러</v>
      </c>
      <c r="P118" s="57" t="e">
        <f>IF(O118="에러",$N118&amp;CHAR(10)&amp;VLOOKUP(CONCATENATE(D118,".",F118),DB데이터!$M:$N,2,FALSE),"")</f>
        <v>#N/A</v>
      </c>
    </row>
    <row r="119" spans="1:16" x14ac:dyDescent="0.25">
      <c r="A119" s="24">
        <v>112</v>
      </c>
      <c r="B119" s="27" t="s">
        <v>670</v>
      </c>
      <c r="C119" s="27"/>
      <c r="D119" s="27" t="s">
        <v>5339</v>
      </c>
      <c r="E119" s="27"/>
      <c r="F119" s="27" t="s">
        <v>2027</v>
      </c>
      <c r="G119" s="27"/>
      <c r="H119" s="27"/>
      <c r="I119" s="27" t="s">
        <v>37</v>
      </c>
      <c r="J119" s="28">
        <v>50</v>
      </c>
      <c r="K119" s="27" t="s">
        <v>5347</v>
      </c>
      <c r="L119" s="27"/>
      <c r="M119" s="40"/>
      <c r="N119" s="25" t="str">
        <f t="shared" si="1"/>
        <v>^TB_SAL_MILG_LOG_TR_LOG^^MILG_REASON_CD^^VARCHAR2^50^N^</v>
      </c>
      <c r="O119" s="21" t="str">
        <f>IF(ISNA(VLOOKUP(N119,DB데이터!$N:$N,1,FALSE)), "에러", "")</f>
        <v>에러</v>
      </c>
      <c r="P119" s="57" t="e">
        <f>IF(O119="에러",$N119&amp;CHAR(10)&amp;VLOOKUP(CONCATENATE(D119,".",F119),DB데이터!$M:$N,2,FALSE),"")</f>
        <v>#N/A</v>
      </c>
    </row>
    <row r="120" spans="1:16" x14ac:dyDescent="0.25">
      <c r="A120" s="24">
        <v>113</v>
      </c>
      <c r="B120" s="27" t="s">
        <v>670</v>
      </c>
      <c r="C120" s="27"/>
      <c r="D120" s="27" t="s">
        <v>5339</v>
      </c>
      <c r="E120" s="27"/>
      <c r="F120" s="27" t="s">
        <v>2029</v>
      </c>
      <c r="G120" s="27"/>
      <c r="H120" s="27"/>
      <c r="I120" s="27" t="s">
        <v>37</v>
      </c>
      <c r="J120" s="28">
        <v>550</v>
      </c>
      <c r="K120" s="27" t="s">
        <v>5347</v>
      </c>
      <c r="L120" s="27"/>
      <c r="M120" s="40"/>
      <c r="N120" s="25" t="str">
        <f t="shared" si="1"/>
        <v>^TB_SAL_MILG_LOG_TR_LOG^^ACCT_SLIP_NO^^VARCHAR2^550^N^</v>
      </c>
      <c r="O120" s="21" t="str">
        <f>IF(ISNA(VLOOKUP(N120,DB데이터!$N:$N,1,FALSE)), "에러", "")</f>
        <v>에러</v>
      </c>
      <c r="P120" s="57" t="e">
        <f>IF(O120="에러",$N120&amp;CHAR(10)&amp;VLOOKUP(CONCATENATE(D120,".",F120),DB데이터!$M:$N,2,FALSE),"")</f>
        <v>#N/A</v>
      </c>
    </row>
    <row r="121" spans="1:16" x14ac:dyDescent="0.25">
      <c r="A121" s="24">
        <v>114</v>
      </c>
      <c r="B121" s="27" t="s">
        <v>670</v>
      </c>
      <c r="C121" s="27"/>
      <c r="D121" s="27" t="s">
        <v>5339</v>
      </c>
      <c r="E121" s="27"/>
      <c r="F121" s="27" t="s">
        <v>2031</v>
      </c>
      <c r="G121" s="27"/>
      <c r="H121" s="27"/>
      <c r="I121" s="27" t="s">
        <v>37</v>
      </c>
      <c r="J121" s="28">
        <v>50</v>
      </c>
      <c r="K121" s="27" t="s">
        <v>5347</v>
      </c>
      <c r="L121" s="27"/>
      <c r="M121" s="40"/>
      <c r="N121" s="25" t="str">
        <f t="shared" si="1"/>
        <v>^TB_SAL_MILG_LOG_TR_LOG^^PRE_MILG_NO^^VARCHAR2^50^N^</v>
      </c>
      <c r="O121" s="21" t="str">
        <f>IF(ISNA(VLOOKUP(N121,DB데이터!$N:$N,1,FALSE)), "에러", "")</f>
        <v>에러</v>
      </c>
      <c r="P121" s="57" t="e">
        <f>IF(O121="에러",$N121&amp;CHAR(10)&amp;VLOOKUP(CONCATENATE(D121,".",F121),DB데이터!$M:$N,2,FALSE),"")</f>
        <v>#N/A</v>
      </c>
    </row>
    <row r="122" spans="1:16" x14ac:dyDescent="0.25">
      <c r="A122" s="24">
        <v>115</v>
      </c>
      <c r="B122" s="27" t="s">
        <v>670</v>
      </c>
      <c r="C122" s="27"/>
      <c r="D122" s="27" t="s">
        <v>5339</v>
      </c>
      <c r="E122" s="27"/>
      <c r="F122" s="27" t="s">
        <v>62</v>
      </c>
      <c r="G122" s="27"/>
      <c r="H122" s="27"/>
      <c r="I122" s="27" t="s">
        <v>37</v>
      </c>
      <c r="J122" s="28">
        <v>2000</v>
      </c>
      <c r="K122" s="27" t="s">
        <v>5347</v>
      </c>
      <c r="L122" s="27"/>
      <c r="M122" s="40"/>
      <c r="N122" s="25" t="str">
        <f t="shared" si="1"/>
        <v>^TB_SAL_MILG_LOG_TR_LOG^^REMARK^^VARCHAR2^2000^N^</v>
      </c>
      <c r="O122" s="21" t="str">
        <f>IF(ISNA(VLOOKUP(N122,DB데이터!$N:$N,1,FALSE)), "에러", "")</f>
        <v>에러</v>
      </c>
      <c r="P122" s="57" t="e">
        <f>IF(O122="에러",$N122&amp;CHAR(10)&amp;VLOOKUP(CONCATENATE(D122,".",F122),DB데이터!$M:$N,2,FALSE),"")</f>
        <v>#N/A</v>
      </c>
    </row>
    <row r="123" spans="1:16" x14ac:dyDescent="0.25">
      <c r="A123" s="24">
        <v>116</v>
      </c>
      <c r="B123" s="27" t="s">
        <v>670</v>
      </c>
      <c r="C123" s="27"/>
      <c r="D123" s="27" t="s">
        <v>5339</v>
      </c>
      <c r="E123" s="27"/>
      <c r="F123" s="27" t="s">
        <v>54</v>
      </c>
      <c r="G123" s="27"/>
      <c r="H123" s="27"/>
      <c r="I123" s="27" t="s">
        <v>37</v>
      </c>
      <c r="J123" s="28">
        <v>50</v>
      </c>
      <c r="K123" s="27" t="s">
        <v>5347</v>
      </c>
      <c r="L123" s="27"/>
      <c r="M123" s="40"/>
      <c r="N123" s="25" t="str">
        <f t="shared" si="1"/>
        <v>^TB_SAL_MILG_LOG_TR_LOG^^REG_DTM^^VARCHAR2^50^N^</v>
      </c>
      <c r="O123" s="21" t="str">
        <f>IF(ISNA(VLOOKUP(N123,DB데이터!$N:$N,1,FALSE)), "에러", "")</f>
        <v>에러</v>
      </c>
      <c r="P123" s="57" t="e">
        <f>IF(O123="에러",$N123&amp;CHAR(10)&amp;VLOOKUP(CONCATENATE(D123,".",F123),DB데이터!$M:$N,2,FALSE),"")</f>
        <v>#N/A</v>
      </c>
    </row>
    <row r="124" spans="1:16" x14ac:dyDescent="0.25">
      <c r="A124" s="24">
        <v>117</v>
      </c>
      <c r="B124" s="27" t="s">
        <v>670</v>
      </c>
      <c r="C124" s="27"/>
      <c r="D124" s="27" t="s">
        <v>5339</v>
      </c>
      <c r="E124" s="27"/>
      <c r="F124" s="27" t="s">
        <v>56</v>
      </c>
      <c r="G124" s="27"/>
      <c r="H124" s="27"/>
      <c r="I124" s="27" t="s">
        <v>37</v>
      </c>
      <c r="J124" s="28">
        <v>50</v>
      </c>
      <c r="K124" s="27" t="s">
        <v>5347</v>
      </c>
      <c r="L124" s="27"/>
      <c r="M124" s="40"/>
      <c r="N124" s="25" t="str">
        <f t="shared" si="1"/>
        <v>^TB_SAL_MILG_LOG_TR_LOG^^REGR_ID^^VARCHAR2^50^N^</v>
      </c>
      <c r="O124" s="21" t="str">
        <f>IF(ISNA(VLOOKUP(N124,DB데이터!$N:$N,1,FALSE)), "에러", "")</f>
        <v>에러</v>
      </c>
      <c r="P124" s="57" t="e">
        <f>IF(O124="에러",$N124&amp;CHAR(10)&amp;VLOOKUP(CONCATENATE(D124,".",F124),DB데이터!$M:$N,2,FALSE),"")</f>
        <v>#N/A</v>
      </c>
    </row>
    <row r="125" spans="1:16" x14ac:dyDescent="0.25">
      <c r="A125" s="24">
        <v>118</v>
      </c>
      <c r="B125" s="27" t="s">
        <v>670</v>
      </c>
      <c r="C125" s="27"/>
      <c r="D125" s="27" t="s">
        <v>5339</v>
      </c>
      <c r="E125" s="27"/>
      <c r="F125" s="27" t="s">
        <v>58</v>
      </c>
      <c r="G125" s="27"/>
      <c r="H125" s="27"/>
      <c r="I125" s="27" t="s">
        <v>37</v>
      </c>
      <c r="J125" s="28">
        <v>50</v>
      </c>
      <c r="K125" s="27" t="s">
        <v>5347</v>
      </c>
      <c r="L125" s="27"/>
      <c r="M125" s="40"/>
      <c r="N125" s="25" t="str">
        <f t="shared" si="1"/>
        <v>^TB_SAL_MILG_LOG_TR_LOG^^MOD_DTM^^VARCHAR2^50^N^</v>
      </c>
      <c r="O125" s="21" t="str">
        <f>IF(ISNA(VLOOKUP(N125,DB데이터!$N:$N,1,FALSE)), "에러", "")</f>
        <v>에러</v>
      </c>
      <c r="P125" s="57" t="e">
        <f>IF(O125="에러",$N125&amp;CHAR(10)&amp;VLOOKUP(CONCATENATE(D125,".",F125),DB데이터!$M:$N,2,FALSE),"")</f>
        <v>#N/A</v>
      </c>
    </row>
    <row r="126" spans="1:16" x14ac:dyDescent="0.25">
      <c r="A126" s="24">
        <v>119</v>
      </c>
      <c r="B126" s="27" t="s">
        <v>670</v>
      </c>
      <c r="C126" s="27"/>
      <c r="D126" s="27" t="s">
        <v>5339</v>
      </c>
      <c r="E126" s="27"/>
      <c r="F126" s="27" t="s">
        <v>60</v>
      </c>
      <c r="G126" s="27"/>
      <c r="H126" s="27"/>
      <c r="I126" s="27" t="s">
        <v>37</v>
      </c>
      <c r="J126" s="28">
        <v>50</v>
      </c>
      <c r="K126" s="27" t="s">
        <v>5347</v>
      </c>
      <c r="L126" s="29"/>
      <c r="M126" s="40"/>
      <c r="N126" s="25" t="str">
        <f t="shared" si="1"/>
        <v>^TB_SAL_MILG_LOG_TR_LOG^^MODR_ID^^VARCHAR2^50^N^</v>
      </c>
      <c r="O126" s="21" t="str">
        <f>IF(ISNA(VLOOKUP(N126,DB데이터!$N:$N,1,FALSE)), "에러", "")</f>
        <v>에러</v>
      </c>
      <c r="P126" s="57" t="e">
        <f>IF(O126="에러",$N126&amp;CHAR(10)&amp;VLOOKUP(CONCATENATE(D126,".",F126),DB데이터!$M:$N,2,FALSE),"")</f>
        <v>#N/A</v>
      </c>
    </row>
    <row r="127" spans="1:16" x14ac:dyDescent="0.25">
      <c r="A127" s="24">
        <v>120</v>
      </c>
      <c r="B127" s="27" t="s">
        <v>670</v>
      </c>
      <c r="C127" s="27"/>
      <c r="D127" s="27" t="s">
        <v>5339</v>
      </c>
      <c r="E127" s="27"/>
      <c r="F127" s="27" t="s">
        <v>5432</v>
      </c>
      <c r="G127" s="27"/>
      <c r="H127" s="27"/>
      <c r="I127" s="27" t="s">
        <v>37</v>
      </c>
      <c r="J127" s="28">
        <v>50</v>
      </c>
      <c r="K127" s="27" t="s">
        <v>5347</v>
      </c>
      <c r="L127" s="29"/>
      <c r="M127" s="40"/>
      <c r="N127" s="25" t="str">
        <f t="shared" si="1"/>
        <v>^TB_SAL_MILG_LOG_TR_LOG^^CI_IP^^VARCHAR2^50^N^</v>
      </c>
      <c r="O127" s="21" t="str">
        <f>IF(ISNA(VLOOKUP(N127,DB데이터!$N:$N,1,FALSE)), "에러", "")</f>
        <v>에러</v>
      </c>
      <c r="P127" s="57" t="e">
        <f>IF(O127="에러",$N127&amp;CHAR(10)&amp;VLOOKUP(CONCATENATE(D127,".",F127),DB데이터!$M:$N,2,FALSE),"")</f>
        <v>#N/A</v>
      </c>
    </row>
    <row r="128" spans="1:16" x14ac:dyDescent="0.25">
      <c r="A128" s="24">
        <v>121</v>
      </c>
      <c r="B128" s="27" t="s">
        <v>670</v>
      </c>
      <c r="C128" s="27"/>
      <c r="D128" s="27" t="s">
        <v>5339</v>
      </c>
      <c r="E128" s="27"/>
      <c r="F128" s="27" t="s">
        <v>5433</v>
      </c>
      <c r="G128" s="27"/>
      <c r="H128" s="27"/>
      <c r="I128" s="27" t="s">
        <v>37</v>
      </c>
      <c r="J128" s="28">
        <v>200</v>
      </c>
      <c r="K128" s="27" t="s">
        <v>5347</v>
      </c>
      <c r="L128" s="29"/>
      <c r="M128" s="40"/>
      <c r="N128" s="25" t="str">
        <f t="shared" si="1"/>
        <v>^TB_SAL_MILG_LOG_TR_LOG^^CI_MAXHINE^^VARCHAR2^200^N^</v>
      </c>
      <c r="O128" s="21" t="str">
        <f>IF(ISNA(VLOOKUP(N128,DB데이터!$N:$N,1,FALSE)), "에러", "")</f>
        <v>에러</v>
      </c>
      <c r="P128" s="57" t="e">
        <f>IF(O128="에러",$N128&amp;CHAR(10)&amp;VLOOKUP(CONCATENATE(D128,".",F128),DB데이터!$M:$N,2,FALSE),"")</f>
        <v>#N/A</v>
      </c>
    </row>
    <row r="129" spans="1:16" x14ac:dyDescent="0.25">
      <c r="A129" s="24">
        <v>122</v>
      </c>
      <c r="B129" s="27" t="s">
        <v>670</v>
      </c>
      <c r="C129" s="27"/>
      <c r="D129" s="27" t="s">
        <v>5339</v>
      </c>
      <c r="E129" s="27"/>
      <c r="F129" s="27" t="s">
        <v>5434</v>
      </c>
      <c r="G129" s="27"/>
      <c r="H129" s="27"/>
      <c r="I129" s="27" t="s">
        <v>37</v>
      </c>
      <c r="J129" s="28">
        <v>200</v>
      </c>
      <c r="K129" s="27" t="s">
        <v>5347</v>
      </c>
      <c r="L129" s="29"/>
      <c r="M129" s="40"/>
      <c r="N129" s="25" t="str">
        <f t="shared" si="1"/>
        <v>^TB_SAL_MILG_LOG_TR_LOG^^CI_OSUSER^^VARCHAR2^200^N^</v>
      </c>
      <c r="O129" s="21" t="str">
        <f>IF(ISNA(VLOOKUP(N129,DB데이터!$N:$N,1,FALSE)), "에러", "")</f>
        <v>에러</v>
      </c>
      <c r="P129" s="57" t="e">
        <f>IF(O129="에러",$N129&amp;CHAR(10)&amp;VLOOKUP(CONCATENATE(D129,".",F129),DB데이터!$M:$N,2,FALSE),"")</f>
        <v>#N/A</v>
      </c>
    </row>
    <row r="130" spans="1:16" x14ac:dyDescent="0.25">
      <c r="A130" s="24">
        <v>123</v>
      </c>
      <c r="B130" s="27" t="s">
        <v>670</v>
      </c>
      <c r="C130" s="27"/>
      <c r="D130" s="27" t="s">
        <v>5339</v>
      </c>
      <c r="E130" s="27"/>
      <c r="F130" s="27" t="s">
        <v>5435</v>
      </c>
      <c r="G130" s="27"/>
      <c r="H130" s="27"/>
      <c r="I130" s="27" t="s">
        <v>37</v>
      </c>
      <c r="J130" s="28">
        <v>200</v>
      </c>
      <c r="K130" s="27" t="s">
        <v>5347</v>
      </c>
      <c r="L130" s="29"/>
      <c r="M130" s="40"/>
      <c r="N130" s="25" t="str">
        <f t="shared" si="1"/>
        <v>^TB_SAL_MILG_LOG_TR_LOG^^CI_TERMINAL^^VARCHAR2^200^N^</v>
      </c>
      <c r="O130" s="21" t="str">
        <f>IF(ISNA(VLOOKUP(N130,DB데이터!$N:$N,1,FALSE)), "에러", "")</f>
        <v>에러</v>
      </c>
      <c r="P130" s="57" t="e">
        <f>IF(O130="에러",$N130&amp;CHAR(10)&amp;VLOOKUP(CONCATENATE(D130,".",F130),DB데이터!$M:$N,2,FALSE),"")</f>
        <v>#N/A</v>
      </c>
    </row>
    <row r="131" spans="1:16" x14ac:dyDescent="0.25">
      <c r="A131" s="24">
        <v>124</v>
      </c>
      <c r="B131" s="27" t="s">
        <v>670</v>
      </c>
      <c r="C131" s="27"/>
      <c r="D131" s="27" t="s">
        <v>5339</v>
      </c>
      <c r="E131" s="27"/>
      <c r="F131" s="27" t="s">
        <v>5436</v>
      </c>
      <c r="G131" s="27"/>
      <c r="H131" s="27"/>
      <c r="I131" s="27" t="s">
        <v>37</v>
      </c>
      <c r="J131" s="28">
        <v>200</v>
      </c>
      <c r="K131" s="27" t="s">
        <v>5347</v>
      </c>
      <c r="L131" s="29"/>
      <c r="M131" s="40"/>
      <c r="N131" s="25" t="str">
        <f t="shared" si="1"/>
        <v>^TB_SAL_MILG_LOG_TR_LOG^^CI_PROGRAM^^VARCHAR2^200^N^</v>
      </c>
      <c r="O131" s="21" t="str">
        <f>IF(ISNA(VLOOKUP(N131,DB데이터!$N:$N,1,FALSE)), "에러", "")</f>
        <v>에러</v>
      </c>
      <c r="P131" s="57" t="e">
        <f>IF(O131="에러",$N131&amp;CHAR(10)&amp;VLOOKUP(CONCATENATE(D131,".",F131),DB데이터!$M:$N,2,FALSE),"")</f>
        <v>#N/A</v>
      </c>
    </row>
    <row r="132" spans="1:16" x14ac:dyDescent="0.25">
      <c r="A132" s="24">
        <v>125</v>
      </c>
      <c r="B132" s="27" t="s">
        <v>670</v>
      </c>
      <c r="C132" s="27"/>
      <c r="D132" s="27" t="s">
        <v>5339</v>
      </c>
      <c r="E132" s="27"/>
      <c r="F132" s="27" t="s">
        <v>5437</v>
      </c>
      <c r="G132" s="27"/>
      <c r="H132" s="27"/>
      <c r="I132" s="27" t="s">
        <v>37</v>
      </c>
      <c r="J132" s="28">
        <v>10</v>
      </c>
      <c r="K132" s="27" t="s">
        <v>5347</v>
      </c>
      <c r="L132" s="29"/>
      <c r="M132" s="40"/>
      <c r="N132" s="25" t="str">
        <f t="shared" si="1"/>
        <v>^TB_SAL_MILG_LOG_TR_LOG^^TR_FLAG^^VARCHAR2^10^N^</v>
      </c>
      <c r="O132" s="21" t="str">
        <f>IF(ISNA(VLOOKUP(N132,DB데이터!$N:$N,1,FALSE)), "에러", "")</f>
        <v>에러</v>
      </c>
      <c r="P132" s="57" t="e">
        <f>IF(O132="에러",$N132&amp;CHAR(10)&amp;VLOOKUP(CONCATENATE(D132,".",F132),DB데이터!$M:$N,2,FALSE),"")</f>
        <v>#N/A</v>
      </c>
    </row>
    <row r="133" spans="1:16" x14ac:dyDescent="0.25">
      <c r="A133" s="24">
        <v>126</v>
      </c>
      <c r="B133" s="27" t="s">
        <v>670</v>
      </c>
      <c r="C133" s="27" t="s">
        <v>4172</v>
      </c>
      <c r="D133" s="27" t="s">
        <v>341</v>
      </c>
      <c r="E133" s="27" t="s">
        <v>3709</v>
      </c>
      <c r="F133" s="27" t="s">
        <v>64</v>
      </c>
      <c r="G133" s="27"/>
      <c r="H133" s="27"/>
      <c r="I133" s="27" t="s">
        <v>37</v>
      </c>
      <c r="J133" s="28">
        <v>10</v>
      </c>
      <c r="K133" s="27" t="s">
        <v>52</v>
      </c>
      <c r="L133" s="29"/>
      <c r="M133" s="40"/>
      <c r="N133" s="25" t="str">
        <f t="shared" si="1"/>
        <v xml:space="preserve"> 마일리지월수불^TB_SAL_MILG_MMIO^ 매장코드^SHOP_CD^^VARCHAR2^10^Y^</v>
      </c>
      <c r="O133" s="21" t="str">
        <f>IF(ISNA(VLOOKUP(N133,DB데이터!$N:$N,1,FALSE)), "에러", "")</f>
        <v>에러</v>
      </c>
      <c r="P133" s="57" t="str">
        <f>IF(O133="에러",$N133&amp;CHAR(10)&amp;VLOOKUP(CONCATENATE(D133,".",F133),DB데이터!$M:$N,2,FALSE),"")</f>
        <v xml:space="preserve"> 마일리지월수불^TB_SAL_MILG_MMIO^ 매장코드^SHOP_CD^^VARCHAR2^10^Y^
마일리지월수불^TB_SAL_MILG_MMIO^매장코드^SHOP_CD^Y^VARCHAR2^10^Y^</v>
      </c>
    </row>
    <row r="134" spans="1:16" x14ac:dyDescent="0.25">
      <c r="A134" s="24">
        <v>127</v>
      </c>
      <c r="B134" s="27" t="s">
        <v>670</v>
      </c>
      <c r="C134" s="27" t="s">
        <v>4172</v>
      </c>
      <c r="D134" s="27" t="s">
        <v>341</v>
      </c>
      <c r="E134" s="27" t="s">
        <v>4175</v>
      </c>
      <c r="F134" s="27" t="s">
        <v>2002</v>
      </c>
      <c r="G134" s="27"/>
      <c r="H134" s="27"/>
      <c r="I134" s="27" t="s">
        <v>37</v>
      </c>
      <c r="J134" s="28">
        <v>6</v>
      </c>
      <c r="K134" s="27" t="s">
        <v>52</v>
      </c>
      <c r="L134" s="29"/>
      <c r="M134" s="40"/>
      <c r="N134" s="25" t="str">
        <f t="shared" si="1"/>
        <v xml:space="preserve"> 마일리지월수불^TB_SAL_MILG_MMIO^ 수불년월^IO_YM^^VARCHAR2^6^Y^</v>
      </c>
      <c r="O134" s="21" t="str">
        <f>IF(ISNA(VLOOKUP(N134,DB데이터!$N:$N,1,FALSE)), "에러", "")</f>
        <v>에러</v>
      </c>
      <c r="P134" s="57" t="str">
        <f>IF(O134="에러",$N134&amp;CHAR(10)&amp;VLOOKUP(CONCATENATE(D134,".",F134),DB데이터!$M:$N,2,FALSE),"")</f>
        <v xml:space="preserve"> 마일리지월수불^TB_SAL_MILG_MMIO^ 수불년월^IO_YM^^VARCHAR2^6^Y^
마일리지월수불^TB_SAL_MILG_MMIO^수불년월^IO_YM^Y^VARCHAR2^6^Y^</v>
      </c>
    </row>
    <row r="135" spans="1:16" x14ac:dyDescent="0.25">
      <c r="A135" s="24">
        <v>128</v>
      </c>
      <c r="B135" s="27" t="s">
        <v>670</v>
      </c>
      <c r="C135" s="27" t="s">
        <v>4172</v>
      </c>
      <c r="D135" s="27" t="s">
        <v>341</v>
      </c>
      <c r="E135" s="27" t="s">
        <v>4149</v>
      </c>
      <c r="F135" s="27" t="s">
        <v>1745</v>
      </c>
      <c r="G135" s="27"/>
      <c r="H135" s="27"/>
      <c r="I135" s="27" t="s">
        <v>37</v>
      </c>
      <c r="J135" s="28">
        <v>3</v>
      </c>
      <c r="K135" s="27" t="s">
        <v>52</v>
      </c>
      <c r="L135" s="29"/>
      <c r="M135" s="40"/>
      <c r="N135" s="25" t="str">
        <f t="shared" si="1"/>
        <v xml:space="preserve"> 마일리지월수불^TB_SAL_MILG_MMIO^ 마일리지유형코드^MILG_TP_CD^^VARCHAR2^3^Y^</v>
      </c>
      <c r="O135" s="21" t="str">
        <f>IF(ISNA(VLOOKUP(N135,DB데이터!$N:$N,1,FALSE)), "에러", "")</f>
        <v>에러</v>
      </c>
      <c r="P135" s="57" t="str">
        <f>IF(O135="에러",$N135&amp;CHAR(10)&amp;VLOOKUP(CONCATENATE(D135,".",F135),DB데이터!$M:$N,2,FALSE),"")</f>
        <v xml:space="preserve"> 마일리지월수불^TB_SAL_MILG_MMIO^ 마일리지유형코드^MILG_TP_CD^^VARCHAR2^3^Y^
마일리지월수불^TB_SAL_MILG_MMIO^마일리지유형코드^MILG_TP_CD^Y^VARCHAR2^3^Y^</v>
      </c>
    </row>
    <row r="136" spans="1:16" x14ac:dyDescent="0.25">
      <c r="A136" s="24">
        <v>129</v>
      </c>
      <c r="B136" s="27" t="s">
        <v>670</v>
      </c>
      <c r="C136" s="27" t="s">
        <v>4172</v>
      </c>
      <c r="D136" s="27" t="s">
        <v>341</v>
      </c>
      <c r="E136" s="27" t="s">
        <v>4174</v>
      </c>
      <c r="F136" s="27" t="s">
        <v>2004</v>
      </c>
      <c r="G136" s="27"/>
      <c r="H136" s="27"/>
      <c r="I136" s="27" t="s">
        <v>110</v>
      </c>
      <c r="J136" s="28">
        <v>22</v>
      </c>
      <c r="K136" s="27" t="s">
        <v>52</v>
      </c>
      <c r="L136" s="29">
        <v>0</v>
      </c>
      <c r="M136" s="40"/>
      <c r="N136" s="25" t="str">
        <f t="shared" si="1"/>
        <v xml:space="preserve"> 마일리지월수불^TB_SAL_MILG_MMIO^ 기초마일리지금액^BAS_MILG_AMT^^NUMBER^22^Y^0</v>
      </c>
      <c r="O136" s="21" t="str">
        <f>IF(ISNA(VLOOKUP(N136,DB데이터!$N:$N,1,FALSE)), "에러", "")</f>
        <v>에러</v>
      </c>
      <c r="P136" s="57" t="str">
        <f>IF(O136="에러",$N136&amp;CHAR(10)&amp;VLOOKUP(CONCATENATE(D136,".",F136),DB데이터!$M:$N,2,FALSE),"")</f>
        <v xml:space="preserve"> 마일리지월수불^TB_SAL_MILG_MMIO^ 기초마일리지금액^BAS_MILG_AMT^^NUMBER^22^Y^0
마일리지월수불^TB_SAL_MILG_MMIO^기초마일리지금액^BAS_MILG_AMT^^NUMBER^20,5^Y^0</v>
      </c>
    </row>
    <row r="137" spans="1:16" x14ac:dyDescent="0.25">
      <c r="A137" s="24">
        <v>130</v>
      </c>
      <c r="B137" s="27" t="s">
        <v>670</v>
      </c>
      <c r="C137" s="27" t="s">
        <v>4172</v>
      </c>
      <c r="D137" s="27" t="s">
        <v>341</v>
      </c>
      <c r="E137" s="27" t="s">
        <v>4158</v>
      </c>
      <c r="F137" s="27" t="s">
        <v>2006</v>
      </c>
      <c r="G137" s="27"/>
      <c r="H137" s="27"/>
      <c r="I137" s="27" t="s">
        <v>110</v>
      </c>
      <c r="J137" s="28">
        <v>22</v>
      </c>
      <c r="K137" s="27" t="s">
        <v>52</v>
      </c>
      <c r="L137" s="27">
        <v>0</v>
      </c>
      <c r="M137" s="40"/>
      <c r="N137" s="25" t="str">
        <f t="shared" ref="N137:N156" si="2">SUBSTITUTE(CONCATENATE(C137,"^",D137,"^",E137,"^",F137,"^",G137,"^",I137,"^",J137,"^",K137,"^",L137),"~","-")</f>
        <v xml:space="preserve"> 마일리지월수불^TB_SAL_MILG_MMIO^ 적립마일리지금액^ACC_MILG_AMT^^NUMBER^22^Y^0</v>
      </c>
      <c r="O137" s="21" t="str">
        <f>IF(ISNA(VLOOKUP(N137,DB데이터!$N:$N,1,FALSE)), "에러", "")</f>
        <v>에러</v>
      </c>
      <c r="P137" s="57" t="str">
        <f>IF(O137="에러",$N137&amp;CHAR(10)&amp;VLOOKUP(CONCATENATE(D137,".",F137),DB데이터!$M:$N,2,FALSE),"")</f>
        <v xml:space="preserve"> 마일리지월수불^TB_SAL_MILG_MMIO^ 적립마일리지금액^ACC_MILG_AMT^^NUMBER^22^Y^0
마일리지월수불^TB_SAL_MILG_MMIO^적립마일리지금액^ACC_MILG_AMT^^NUMBER^20,5^Y^0</v>
      </c>
    </row>
    <row r="138" spans="1:16" x14ac:dyDescent="0.25">
      <c r="A138" s="24">
        <v>131</v>
      </c>
      <c r="B138" s="27" t="s">
        <v>670</v>
      </c>
      <c r="C138" s="27" t="s">
        <v>4172</v>
      </c>
      <c r="D138" s="27" t="s">
        <v>341</v>
      </c>
      <c r="E138" s="27" t="s">
        <v>4159</v>
      </c>
      <c r="F138" s="27" t="s">
        <v>2008</v>
      </c>
      <c r="G138" s="27"/>
      <c r="H138" s="27"/>
      <c r="I138" s="27" t="s">
        <v>110</v>
      </c>
      <c r="J138" s="28">
        <v>22</v>
      </c>
      <c r="K138" s="27" t="s">
        <v>52</v>
      </c>
      <c r="L138" s="27">
        <v>0</v>
      </c>
      <c r="M138" s="40"/>
      <c r="N138" s="25" t="str">
        <f t="shared" si="2"/>
        <v xml:space="preserve"> 마일리지월수불^TB_SAL_MILG_MMIO^ 적립취소마일리지금액^ACC_CNCL_MILG_AMT^^NUMBER^22^Y^0</v>
      </c>
      <c r="O138" s="21" t="str">
        <f>IF(ISNA(VLOOKUP(N138,DB데이터!$N:$N,1,FALSE)), "에러", "")</f>
        <v>에러</v>
      </c>
      <c r="P138" s="57" t="str">
        <f>IF(O138="에러",$N138&amp;CHAR(10)&amp;VLOOKUP(CONCATENATE(D138,".",F138),DB데이터!$M:$N,2,FALSE),"")</f>
        <v xml:space="preserve"> 마일리지월수불^TB_SAL_MILG_MMIO^ 적립취소마일리지금액^ACC_CNCL_MILG_AMT^^NUMBER^22^Y^0
마일리지월수불^TB_SAL_MILG_MMIO^적립취소마일리지금액^ACC_CNCL_MILG_AMT^^NUMBER^20,5^Y^0</v>
      </c>
    </row>
    <row r="139" spans="1:16" x14ac:dyDescent="0.25">
      <c r="A139" s="24">
        <v>132</v>
      </c>
      <c r="B139" s="27" t="s">
        <v>670</v>
      </c>
      <c r="C139" s="27" t="s">
        <v>4172</v>
      </c>
      <c r="D139" s="27" t="s">
        <v>341</v>
      </c>
      <c r="E139" s="27" t="s">
        <v>4160</v>
      </c>
      <c r="F139" s="27" t="s">
        <v>2010</v>
      </c>
      <c r="G139" s="27"/>
      <c r="H139" s="27"/>
      <c r="I139" s="27" t="s">
        <v>110</v>
      </c>
      <c r="J139" s="28">
        <v>22</v>
      </c>
      <c r="K139" s="27" t="s">
        <v>52</v>
      </c>
      <c r="L139" s="27">
        <v>0</v>
      </c>
      <c r="M139" s="40"/>
      <c r="N139" s="25" t="str">
        <f t="shared" si="2"/>
        <v xml:space="preserve"> 마일리지월수불^TB_SAL_MILG_MMIO^ 차감마일리지금액^DEDUCT_MILG_AMT^^NUMBER^22^Y^0</v>
      </c>
      <c r="O139" s="21" t="str">
        <f>IF(ISNA(VLOOKUP(N139,DB데이터!$N:$N,1,FALSE)), "에러", "")</f>
        <v>에러</v>
      </c>
      <c r="P139" s="57" t="str">
        <f>IF(O139="에러",$N139&amp;CHAR(10)&amp;VLOOKUP(CONCATENATE(D139,".",F139),DB데이터!$M:$N,2,FALSE),"")</f>
        <v xml:space="preserve"> 마일리지월수불^TB_SAL_MILG_MMIO^ 차감마일리지금액^DEDUCT_MILG_AMT^^NUMBER^22^Y^0
마일리지월수불^TB_SAL_MILG_MMIO^차감마일리지금액^DEDUCT_MILG_AMT^^NUMBER^20,5^Y^0</v>
      </c>
    </row>
    <row r="140" spans="1:16" x14ac:dyDescent="0.25">
      <c r="A140" s="24">
        <v>133</v>
      </c>
      <c r="B140" s="27" t="s">
        <v>670</v>
      </c>
      <c r="C140" s="27" t="s">
        <v>4172</v>
      </c>
      <c r="D140" s="27" t="s">
        <v>341</v>
      </c>
      <c r="E140" s="27" t="s">
        <v>4161</v>
      </c>
      <c r="F140" s="27" t="s">
        <v>2012</v>
      </c>
      <c r="G140" s="27"/>
      <c r="H140" s="27"/>
      <c r="I140" s="27" t="s">
        <v>110</v>
      </c>
      <c r="J140" s="28">
        <v>22</v>
      </c>
      <c r="K140" s="27" t="s">
        <v>52</v>
      </c>
      <c r="L140" s="27">
        <v>0</v>
      </c>
      <c r="M140" s="40"/>
      <c r="N140" s="25" t="str">
        <f t="shared" si="2"/>
        <v xml:space="preserve"> 마일리지월수불^TB_SAL_MILG_MMIO^ 차감취소마일리지금액^DEDUCT_CNCL_MILG_AMT^^NUMBER^22^Y^0</v>
      </c>
      <c r="O140" s="21" t="str">
        <f>IF(ISNA(VLOOKUP(N140,DB데이터!$N:$N,1,FALSE)), "에러", "")</f>
        <v>에러</v>
      </c>
      <c r="P140" s="57" t="str">
        <f>IF(O140="에러",$N140&amp;CHAR(10)&amp;VLOOKUP(CONCATENATE(D140,".",F140),DB데이터!$M:$N,2,FALSE),"")</f>
        <v xml:space="preserve"> 마일리지월수불^TB_SAL_MILG_MMIO^ 차감취소마일리지금액^DEDUCT_CNCL_MILG_AMT^^NUMBER^22^Y^0
마일리지월수불^TB_SAL_MILG_MMIO^차감취소마일리지금액^DEDUCT_CNCL_MILG_AMT^^NUMBER^20,5^Y^0</v>
      </c>
    </row>
    <row r="141" spans="1:16" x14ac:dyDescent="0.25">
      <c r="A141" s="24">
        <v>134</v>
      </c>
      <c r="B141" s="27" t="s">
        <v>670</v>
      </c>
      <c r="C141" s="27" t="s">
        <v>4172</v>
      </c>
      <c r="D141" s="27" t="s">
        <v>341</v>
      </c>
      <c r="E141" s="27" t="s">
        <v>4173</v>
      </c>
      <c r="F141" s="27" t="s">
        <v>2014</v>
      </c>
      <c r="G141" s="27"/>
      <c r="H141" s="27"/>
      <c r="I141" s="27" t="s">
        <v>110</v>
      </c>
      <c r="J141" s="28">
        <v>22</v>
      </c>
      <c r="K141" s="27" t="s">
        <v>52</v>
      </c>
      <c r="L141" s="27">
        <v>0</v>
      </c>
      <c r="M141" s="40"/>
      <c r="N141" s="25" t="str">
        <f t="shared" si="2"/>
        <v xml:space="preserve"> 마일리지월수불^TB_SAL_MILG_MMIO^ 기말마일리지금액^FINAL_MILG_AMT^^NUMBER^22^Y^0</v>
      </c>
      <c r="O141" s="21" t="str">
        <f>IF(ISNA(VLOOKUP(N141,DB데이터!$N:$N,1,FALSE)), "에러", "")</f>
        <v>에러</v>
      </c>
      <c r="P141" s="57" t="str">
        <f>IF(O141="에러",$N141&amp;CHAR(10)&amp;VLOOKUP(CONCATENATE(D141,".",F141),DB데이터!$M:$N,2,FALSE),"")</f>
        <v xml:space="preserve"> 마일리지월수불^TB_SAL_MILG_MMIO^ 기말마일리지금액^FINAL_MILG_AMT^^NUMBER^22^Y^0
마일리지월수불^TB_SAL_MILG_MMIO^기말마일리지금액^FINAL_MILG_AMT^^NUMBER^20,5^Y^0</v>
      </c>
    </row>
    <row r="142" spans="1:16" x14ac:dyDescent="0.25">
      <c r="A142" s="24">
        <v>135</v>
      </c>
      <c r="B142" s="27" t="s">
        <v>670</v>
      </c>
      <c r="C142" s="27" t="s">
        <v>4172</v>
      </c>
      <c r="D142" s="27" t="s">
        <v>341</v>
      </c>
      <c r="E142" s="27" t="s">
        <v>3518</v>
      </c>
      <c r="F142" s="27" t="s">
        <v>54</v>
      </c>
      <c r="G142" s="27"/>
      <c r="H142" s="27"/>
      <c r="I142" s="27" t="s">
        <v>37</v>
      </c>
      <c r="J142" s="28">
        <v>14</v>
      </c>
      <c r="K142" s="27" t="s">
        <v>52</v>
      </c>
      <c r="L142" s="27"/>
      <c r="M142" s="40"/>
      <c r="N142" s="25" t="str">
        <f t="shared" si="2"/>
        <v xml:space="preserve"> 마일리지월수불^TB_SAL_MILG_MMIO^ 등록일시^REG_DTM^^VARCHAR2^14^Y^</v>
      </c>
      <c r="O142" s="21" t="str">
        <f>IF(ISNA(VLOOKUP(N142,DB데이터!$N:$N,1,FALSE)), "에러", "")</f>
        <v>에러</v>
      </c>
      <c r="P142" s="57" t="str">
        <f>IF(O142="에러",$N142&amp;CHAR(10)&amp;VLOOKUP(CONCATENATE(D142,".",F142),DB데이터!$M:$N,2,FALSE),"")</f>
        <v xml:space="preserve"> 마일리지월수불^TB_SAL_MILG_MMIO^ 등록일시^REG_DTM^^VARCHAR2^14^Y^
마일리지월수불^TB_SAL_MILG_MMIO^등록일시^REG_DTM^^VARCHAR2^14^Y^</v>
      </c>
    </row>
    <row r="143" spans="1:16" x14ac:dyDescent="0.25">
      <c r="A143" s="24">
        <v>136</v>
      </c>
      <c r="B143" s="27" t="s">
        <v>670</v>
      </c>
      <c r="C143" s="27" t="s">
        <v>4172</v>
      </c>
      <c r="D143" s="27" t="s">
        <v>341</v>
      </c>
      <c r="E143" s="27" t="s">
        <v>3519</v>
      </c>
      <c r="F143" s="27" t="s">
        <v>56</v>
      </c>
      <c r="G143" s="27"/>
      <c r="H143" s="27"/>
      <c r="I143" s="27" t="s">
        <v>37</v>
      </c>
      <c r="J143" s="28">
        <v>32</v>
      </c>
      <c r="K143" s="27" t="s">
        <v>52</v>
      </c>
      <c r="L143" s="29"/>
      <c r="M143" s="40"/>
      <c r="N143" s="25" t="str">
        <f t="shared" si="2"/>
        <v xml:space="preserve"> 마일리지월수불^TB_SAL_MILG_MMIO^ 등록자ID^REGR_ID^^VARCHAR2^32^Y^</v>
      </c>
      <c r="O143" s="21" t="str">
        <f>IF(ISNA(VLOOKUP(N143,DB데이터!$N:$N,1,FALSE)), "에러", "")</f>
        <v>에러</v>
      </c>
      <c r="P143" s="57" t="str">
        <f>IF(O143="에러",$N143&amp;CHAR(10)&amp;VLOOKUP(CONCATENATE(D143,".",F143),DB데이터!$M:$N,2,FALSE),"")</f>
        <v xml:space="preserve"> 마일리지월수불^TB_SAL_MILG_MMIO^ 등록자ID^REGR_ID^^VARCHAR2^32^Y^
마일리지월수불^TB_SAL_MILG_MMIO^등록자ID^REGR_ID^^VARCHAR2^32^Y^</v>
      </c>
    </row>
    <row r="144" spans="1:16" x14ac:dyDescent="0.25">
      <c r="A144" s="24">
        <v>137</v>
      </c>
      <c r="B144" s="27" t="s">
        <v>670</v>
      </c>
      <c r="C144" s="27" t="s">
        <v>4172</v>
      </c>
      <c r="D144" s="27" t="s">
        <v>341</v>
      </c>
      <c r="E144" s="27" t="s">
        <v>3520</v>
      </c>
      <c r="F144" s="27" t="s">
        <v>58</v>
      </c>
      <c r="G144" s="27"/>
      <c r="H144" s="27"/>
      <c r="I144" s="27" t="s">
        <v>37</v>
      </c>
      <c r="J144" s="28">
        <v>14</v>
      </c>
      <c r="K144" s="27" t="s">
        <v>52</v>
      </c>
      <c r="L144" s="29"/>
      <c r="M144" s="40"/>
      <c r="N144" s="25" t="str">
        <f t="shared" si="2"/>
        <v xml:space="preserve"> 마일리지월수불^TB_SAL_MILG_MMIO^ 수정일시^MOD_DTM^^VARCHAR2^14^Y^</v>
      </c>
      <c r="O144" s="21" t="str">
        <f>IF(ISNA(VLOOKUP(N144,DB데이터!$N:$N,1,FALSE)), "에러", "")</f>
        <v>에러</v>
      </c>
      <c r="P144" s="57" t="str">
        <f>IF(O144="에러",$N144&amp;CHAR(10)&amp;VLOOKUP(CONCATENATE(D144,".",F144),DB데이터!$M:$N,2,FALSE),"")</f>
        <v xml:space="preserve"> 마일리지월수불^TB_SAL_MILG_MMIO^ 수정일시^MOD_DTM^^VARCHAR2^14^Y^
마일리지월수불^TB_SAL_MILG_MMIO^수정일시^MOD_DTM^^VARCHAR2^14^Y^</v>
      </c>
    </row>
    <row r="145" spans="1:16" x14ac:dyDescent="0.25">
      <c r="A145" s="24">
        <v>138</v>
      </c>
      <c r="B145" s="27" t="s">
        <v>670</v>
      </c>
      <c r="C145" s="27" t="s">
        <v>4172</v>
      </c>
      <c r="D145" s="27" t="s">
        <v>341</v>
      </c>
      <c r="E145" s="27" t="s">
        <v>3521</v>
      </c>
      <c r="F145" s="27" t="s">
        <v>60</v>
      </c>
      <c r="G145" s="27"/>
      <c r="H145" s="27"/>
      <c r="I145" s="27" t="s">
        <v>37</v>
      </c>
      <c r="J145" s="28">
        <v>32</v>
      </c>
      <c r="K145" s="27" t="s">
        <v>52</v>
      </c>
      <c r="L145" s="29"/>
      <c r="M145" s="40"/>
      <c r="N145" s="25" t="str">
        <f t="shared" si="2"/>
        <v xml:space="preserve"> 마일리지월수불^TB_SAL_MILG_MMIO^ 수정자ID^MODR_ID^^VARCHAR2^32^Y^</v>
      </c>
      <c r="O145" s="21" t="str">
        <f>IF(ISNA(VLOOKUP(N145,DB데이터!$N:$N,1,FALSE)), "에러", "")</f>
        <v>에러</v>
      </c>
      <c r="P145" s="57" t="str">
        <f>IF(O145="에러",$N145&amp;CHAR(10)&amp;VLOOKUP(CONCATENATE(D145,".",F145),DB데이터!$M:$N,2,FALSE),"")</f>
        <v xml:space="preserve"> 마일리지월수불^TB_SAL_MILG_MMIO^ 수정자ID^MODR_ID^^VARCHAR2^32^Y^
마일리지월수불^TB_SAL_MILG_MMIO^수정자ID^MODR_ID^^VARCHAR2^32^Y^</v>
      </c>
    </row>
    <row r="146" spans="1:16" x14ac:dyDescent="0.25">
      <c r="A146" s="24">
        <v>139</v>
      </c>
      <c r="B146" s="27" t="s">
        <v>670</v>
      </c>
      <c r="C146" s="27" t="s">
        <v>4176</v>
      </c>
      <c r="D146" s="27" t="s">
        <v>4177</v>
      </c>
      <c r="E146" s="27" t="s">
        <v>765</v>
      </c>
      <c r="F146" s="27" t="s">
        <v>766</v>
      </c>
      <c r="G146" s="27" t="s">
        <v>52</v>
      </c>
      <c r="H146" s="27"/>
      <c r="I146" s="27" t="s">
        <v>37</v>
      </c>
      <c r="J146" s="28">
        <v>6</v>
      </c>
      <c r="K146" s="27" t="s">
        <v>52</v>
      </c>
      <c r="L146" s="29"/>
      <c r="M146" s="40"/>
      <c r="N146" s="25" t="str">
        <f t="shared" si="2"/>
        <v>이전프로모션^TB_SAL_OLD_PROM^프로모션코드^PROM_CD^Y^VARCHAR2^6^Y^</v>
      </c>
      <c r="O146" s="21" t="str">
        <f>IF(ISNA(VLOOKUP(N146,DB데이터!$N:$N,1,FALSE)), "에러", "")</f>
        <v>에러</v>
      </c>
      <c r="P146" s="57" t="e">
        <f>IF(O146="에러",$N146&amp;CHAR(10)&amp;VLOOKUP(CONCATENATE(D146,".",F146),DB데이터!$M:$N,2,FALSE),"")</f>
        <v>#N/A</v>
      </c>
    </row>
    <row r="147" spans="1:16" x14ac:dyDescent="0.25">
      <c r="A147" s="24">
        <v>140</v>
      </c>
      <c r="B147" s="27" t="s">
        <v>670</v>
      </c>
      <c r="C147" s="27" t="s">
        <v>4176</v>
      </c>
      <c r="D147" s="27" t="s">
        <v>4177</v>
      </c>
      <c r="E147" s="27" t="s">
        <v>2064</v>
      </c>
      <c r="F147" s="27" t="s">
        <v>2065</v>
      </c>
      <c r="G147" s="27"/>
      <c r="H147" s="27"/>
      <c r="I147" s="27" t="s">
        <v>37</v>
      </c>
      <c r="J147" s="28">
        <v>300</v>
      </c>
      <c r="K147" s="27" t="s">
        <v>52</v>
      </c>
      <c r="L147" s="27"/>
      <c r="M147" s="40"/>
      <c r="N147" s="25" t="str">
        <f t="shared" si="2"/>
        <v>이전프로모션^TB_SAL_OLD_PROM^프로모션명^PROM_NM^^VARCHAR2^300^Y^</v>
      </c>
      <c r="O147" s="21" t="str">
        <f>IF(ISNA(VLOOKUP(N147,DB데이터!$N:$N,1,FALSE)), "에러", "")</f>
        <v>에러</v>
      </c>
      <c r="P147" s="57" t="e">
        <f>IF(O147="에러",$N147&amp;CHAR(10)&amp;VLOOKUP(CONCATENATE(D147,".",F147),DB데이터!$M:$N,2,FALSE),"")</f>
        <v>#N/A</v>
      </c>
    </row>
    <row r="148" spans="1:16" x14ac:dyDescent="0.25">
      <c r="A148" s="24">
        <v>141</v>
      </c>
      <c r="B148" s="27" t="s">
        <v>670</v>
      </c>
      <c r="C148" s="27" t="s">
        <v>4176</v>
      </c>
      <c r="D148" s="27" t="s">
        <v>4177</v>
      </c>
      <c r="E148" s="27" t="s">
        <v>1168</v>
      </c>
      <c r="F148" s="27" t="s">
        <v>1169</v>
      </c>
      <c r="G148" s="27"/>
      <c r="H148" s="27"/>
      <c r="I148" s="27" t="s">
        <v>37</v>
      </c>
      <c r="J148" s="28">
        <v>10</v>
      </c>
      <c r="K148" s="27" t="s">
        <v>52</v>
      </c>
      <c r="L148" s="27"/>
      <c r="M148" s="40"/>
      <c r="N148" s="25" t="str">
        <f t="shared" si="2"/>
        <v>이전프로모션^TB_SAL_OLD_PROM^브랜드코드^BRAND_CD^^VARCHAR2^10^Y^</v>
      </c>
      <c r="O148" s="21" t="str">
        <f>IF(ISNA(VLOOKUP(N148,DB데이터!$N:$N,1,FALSE)), "에러", "")</f>
        <v>에러</v>
      </c>
      <c r="P148" s="57" t="e">
        <f>IF(O148="에러",$N148&amp;CHAR(10)&amp;VLOOKUP(CONCATENATE(D148,".",F148),DB데이터!$M:$N,2,FALSE),"")</f>
        <v>#N/A</v>
      </c>
    </row>
    <row r="149" spans="1:16" x14ac:dyDescent="0.25">
      <c r="A149" s="24">
        <v>142</v>
      </c>
      <c r="B149" s="27" t="s">
        <v>670</v>
      </c>
      <c r="C149" s="27" t="s">
        <v>4176</v>
      </c>
      <c r="D149" s="27" t="s">
        <v>4177</v>
      </c>
      <c r="E149" s="27" t="s">
        <v>2066</v>
      </c>
      <c r="F149" s="27" t="s">
        <v>2067</v>
      </c>
      <c r="G149" s="27"/>
      <c r="H149" s="27"/>
      <c r="I149" s="27" t="s">
        <v>37</v>
      </c>
      <c r="J149" s="28">
        <v>30</v>
      </c>
      <c r="K149" s="27" t="s">
        <v>52</v>
      </c>
      <c r="L149" s="27" t="s">
        <v>5105</v>
      </c>
      <c r="M149" s="40"/>
      <c r="N149" s="25" t="str">
        <f t="shared" si="2"/>
        <v xml:space="preserve">이전프로모션^TB_SAL_OLD_PROM^프로모션상태코드^PROM_STAT_CD^^VARCHAR2^30^Y^'40' </v>
      </c>
      <c r="O149" s="21" t="str">
        <f>IF(ISNA(VLOOKUP(N149,DB데이터!$N:$N,1,FALSE)), "에러", "")</f>
        <v>에러</v>
      </c>
      <c r="P149" s="57" t="e">
        <f>IF(O149="에러",$N149&amp;CHAR(10)&amp;VLOOKUP(CONCATENATE(D149,".",F149),DB데이터!$M:$N,2,FALSE),"")</f>
        <v>#N/A</v>
      </c>
    </row>
    <row r="150" spans="1:16" x14ac:dyDescent="0.25">
      <c r="A150" s="24">
        <v>143</v>
      </c>
      <c r="B150" s="27" t="s">
        <v>670</v>
      </c>
      <c r="C150" s="27" t="s">
        <v>4176</v>
      </c>
      <c r="D150" s="27" t="s">
        <v>4177</v>
      </c>
      <c r="E150" s="27" t="s">
        <v>2089</v>
      </c>
      <c r="F150" s="27" t="s">
        <v>2090</v>
      </c>
      <c r="G150" s="27"/>
      <c r="H150" s="27"/>
      <c r="I150" s="27" t="s">
        <v>37</v>
      </c>
      <c r="J150" s="28">
        <v>30</v>
      </c>
      <c r="K150" s="27" t="s">
        <v>52</v>
      </c>
      <c r="L150" s="27" t="s">
        <v>5106</v>
      </c>
      <c r="M150" s="40"/>
      <c r="N150" s="25" t="str">
        <f t="shared" si="2"/>
        <v xml:space="preserve">이전프로모션^TB_SAL_OLD_PROM^프로모션유형코드^PROM_TP_CD^^VARCHAR2^30^Y^'10' </v>
      </c>
      <c r="O150" s="21" t="str">
        <f>IF(ISNA(VLOOKUP(N150,DB데이터!$N:$N,1,FALSE)), "에러", "")</f>
        <v>에러</v>
      </c>
      <c r="P150" s="57" t="e">
        <f>IF(O150="에러",$N150&amp;CHAR(10)&amp;VLOOKUP(CONCATENATE(D150,".",F150),DB데이터!$M:$N,2,FALSE),"")</f>
        <v>#N/A</v>
      </c>
    </row>
    <row r="151" spans="1:16" x14ac:dyDescent="0.25">
      <c r="A151" s="24">
        <v>144</v>
      </c>
      <c r="B151" s="27" t="s">
        <v>670</v>
      </c>
      <c r="C151" s="27" t="s">
        <v>4176</v>
      </c>
      <c r="D151" s="27" t="s">
        <v>4177</v>
      </c>
      <c r="E151" s="27" t="s">
        <v>1313</v>
      </c>
      <c r="F151" s="27" t="s">
        <v>1314</v>
      </c>
      <c r="G151" s="27"/>
      <c r="H151" s="27"/>
      <c r="I151" s="27" t="s">
        <v>37</v>
      </c>
      <c r="J151" s="28">
        <v>8</v>
      </c>
      <c r="K151" s="27" t="s">
        <v>52</v>
      </c>
      <c r="L151" s="27"/>
      <c r="M151" s="40"/>
      <c r="N151" s="25" t="str">
        <f t="shared" si="2"/>
        <v>이전프로모션^TB_SAL_OLD_PROM^적용시작일자^APPLY_STT_DT^^VARCHAR2^8^Y^</v>
      </c>
      <c r="O151" s="21" t="str">
        <f>IF(ISNA(VLOOKUP(N151,DB데이터!$N:$N,1,FALSE)), "에러", "")</f>
        <v>에러</v>
      </c>
      <c r="P151" s="57" t="e">
        <f>IF(O151="에러",$N151&amp;CHAR(10)&amp;VLOOKUP(CONCATENATE(D151,".",F151),DB데이터!$M:$N,2,FALSE),"")</f>
        <v>#N/A</v>
      </c>
    </row>
    <row r="152" spans="1:16" x14ac:dyDescent="0.25">
      <c r="A152" s="24">
        <v>145</v>
      </c>
      <c r="B152" s="27" t="s">
        <v>670</v>
      </c>
      <c r="C152" s="27" t="s">
        <v>4176</v>
      </c>
      <c r="D152" s="27" t="s">
        <v>4177</v>
      </c>
      <c r="E152" s="27" t="s">
        <v>1317</v>
      </c>
      <c r="F152" s="27" t="s">
        <v>1318</v>
      </c>
      <c r="G152" s="27"/>
      <c r="H152" s="27"/>
      <c r="I152" s="27" t="s">
        <v>37</v>
      </c>
      <c r="J152" s="28">
        <v>8</v>
      </c>
      <c r="K152" s="27" t="s">
        <v>52</v>
      </c>
      <c r="L152" s="27"/>
      <c r="M152" s="40"/>
      <c r="N152" s="25" t="str">
        <f t="shared" si="2"/>
        <v>이전프로모션^TB_SAL_OLD_PROM^적용종료일자^APPLY_END_DT^^VARCHAR2^8^Y^</v>
      </c>
      <c r="O152" s="21" t="str">
        <f>IF(ISNA(VLOOKUP(N152,DB데이터!$N:$N,1,FALSE)), "에러", "")</f>
        <v>에러</v>
      </c>
      <c r="P152" s="57" t="e">
        <f>IF(O152="에러",$N152&amp;CHAR(10)&amp;VLOOKUP(CONCATENATE(D152,".",F152),DB데이터!$M:$N,2,FALSE),"")</f>
        <v>#N/A</v>
      </c>
    </row>
    <row r="153" spans="1:16" x14ac:dyDescent="0.25">
      <c r="A153" s="24">
        <v>146</v>
      </c>
      <c r="B153" s="27" t="s">
        <v>670</v>
      </c>
      <c r="C153" s="27" t="s">
        <v>4176</v>
      </c>
      <c r="D153" s="27" t="s">
        <v>4177</v>
      </c>
      <c r="E153" s="27" t="s">
        <v>53</v>
      </c>
      <c r="F153" s="27" t="s">
        <v>54</v>
      </c>
      <c r="G153" s="27"/>
      <c r="H153" s="27"/>
      <c r="I153" s="27" t="s">
        <v>37</v>
      </c>
      <c r="J153" s="28">
        <v>14</v>
      </c>
      <c r="K153" s="27" t="s">
        <v>52</v>
      </c>
      <c r="L153" s="29"/>
      <c r="M153" s="40"/>
      <c r="N153" s="25" t="str">
        <f t="shared" si="2"/>
        <v>이전프로모션^TB_SAL_OLD_PROM^등록일시^REG_DTM^^VARCHAR2^14^Y^</v>
      </c>
      <c r="O153" s="21" t="str">
        <f>IF(ISNA(VLOOKUP(N153,DB데이터!$N:$N,1,FALSE)), "에러", "")</f>
        <v>에러</v>
      </c>
      <c r="P153" s="57" t="e">
        <f>IF(O153="에러",$N153&amp;CHAR(10)&amp;VLOOKUP(CONCATENATE(D153,".",F153),DB데이터!$M:$N,2,FALSE),"")</f>
        <v>#N/A</v>
      </c>
    </row>
    <row r="154" spans="1:16" x14ac:dyDescent="0.25">
      <c r="A154" s="24">
        <v>147</v>
      </c>
      <c r="B154" s="27" t="s">
        <v>670</v>
      </c>
      <c r="C154" s="27" t="s">
        <v>4176</v>
      </c>
      <c r="D154" s="27" t="s">
        <v>4177</v>
      </c>
      <c r="E154" s="27" t="s">
        <v>55</v>
      </c>
      <c r="F154" s="27" t="s">
        <v>56</v>
      </c>
      <c r="G154" s="27"/>
      <c r="H154" s="27"/>
      <c r="I154" s="27" t="s">
        <v>37</v>
      </c>
      <c r="J154" s="28">
        <v>32</v>
      </c>
      <c r="K154" s="27" t="s">
        <v>52</v>
      </c>
      <c r="L154" s="27"/>
      <c r="M154" s="40"/>
      <c r="N154" s="25" t="str">
        <f t="shared" si="2"/>
        <v>이전프로모션^TB_SAL_OLD_PROM^등록자ID^REGR_ID^^VARCHAR2^32^Y^</v>
      </c>
      <c r="O154" s="21" t="str">
        <f>IF(ISNA(VLOOKUP(N154,DB데이터!$N:$N,1,FALSE)), "에러", "")</f>
        <v>에러</v>
      </c>
      <c r="P154" s="57" t="e">
        <f>IF(O154="에러",$N154&amp;CHAR(10)&amp;VLOOKUP(CONCATENATE(D154,".",F154),DB데이터!$M:$N,2,FALSE),"")</f>
        <v>#N/A</v>
      </c>
    </row>
    <row r="155" spans="1:16" x14ac:dyDescent="0.25">
      <c r="A155" s="24">
        <v>148</v>
      </c>
      <c r="B155" s="27" t="s">
        <v>670</v>
      </c>
      <c r="C155" s="27" t="s">
        <v>4176</v>
      </c>
      <c r="D155" s="27" t="s">
        <v>4177</v>
      </c>
      <c r="E155" s="27" t="s">
        <v>57</v>
      </c>
      <c r="F155" s="27" t="s">
        <v>58</v>
      </c>
      <c r="G155" s="27"/>
      <c r="H155" s="27"/>
      <c r="I155" s="27" t="s">
        <v>37</v>
      </c>
      <c r="J155" s="28">
        <v>14</v>
      </c>
      <c r="K155" s="27" t="s">
        <v>52</v>
      </c>
      <c r="L155" s="29"/>
      <c r="M155" s="40"/>
      <c r="N155" s="25" t="str">
        <f t="shared" si="2"/>
        <v>이전프로모션^TB_SAL_OLD_PROM^수정일시^MOD_DTM^^VARCHAR2^14^Y^</v>
      </c>
      <c r="O155" s="21" t="str">
        <f>IF(ISNA(VLOOKUP(N155,DB데이터!$N:$N,1,FALSE)), "에러", "")</f>
        <v>에러</v>
      </c>
      <c r="P155" s="57" t="e">
        <f>IF(O155="에러",$N155&amp;CHAR(10)&amp;VLOOKUP(CONCATENATE(D155,".",F155),DB데이터!$M:$N,2,FALSE),"")</f>
        <v>#N/A</v>
      </c>
    </row>
    <row r="156" spans="1:16" x14ac:dyDescent="0.25">
      <c r="A156" s="24">
        <v>149</v>
      </c>
      <c r="B156" s="27" t="s">
        <v>670</v>
      </c>
      <c r="C156" s="27" t="s">
        <v>4176</v>
      </c>
      <c r="D156" s="27" t="s">
        <v>4177</v>
      </c>
      <c r="E156" s="27" t="s">
        <v>59</v>
      </c>
      <c r="F156" s="27" t="s">
        <v>60</v>
      </c>
      <c r="G156" s="27"/>
      <c r="H156" s="27"/>
      <c r="I156" s="27" t="s">
        <v>37</v>
      </c>
      <c r="J156" s="28">
        <v>32</v>
      </c>
      <c r="K156" s="27" t="s">
        <v>52</v>
      </c>
      <c r="L156" s="27"/>
      <c r="M156" s="40"/>
      <c r="N156" s="25" t="str">
        <f t="shared" si="2"/>
        <v>이전프로모션^TB_SAL_OLD_PROM^수정자ID^MODR_ID^^VARCHAR2^32^Y^</v>
      </c>
      <c r="O156" s="21" t="str">
        <f>IF(ISNA(VLOOKUP(N156,DB데이터!$N:$N,1,FALSE)), "에러", "")</f>
        <v>에러</v>
      </c>
      <c r="P156" s="57" t="e">
        <f>IF(O156="에러",$N156&amp;CHAR(10)&amp;VLOOKUP(CONCATENATE(D156,".",F156),DB데이터!$M:$N,2,FALSE),"")</f>
        <v>#N/A</v>
      </c>
    </row>
    <row r="157" spans="1:16" x14ac:dyDescent="0.25">
      <c r="A157" s="24">
        <v>150</v>
      </c>
      <c r="B157" s="27" t="s">
        <v>670</v>
      </c>
      <c r="C157" s="23" t="s">
        <v>4178</v>
      </c>
      <c r="D157" s="23" t="s">
        <v>321</v>
      </c>
      <c r="E157" s="23" t="s">
        <v>4067</v>
      </c>
      <c r="F157" s="23" t="s">
        <v>766</v>
      </c>
      <c r="G157" s="23"/>
      <c r="H157" s="23"/>
      <c r="I157" s="23" t="s">
        <v>37</v>
      </c>
      <c r="J157" s="23">
        <v>10</v>
      </c>
      <c r="K157" s="23" t="s">
        <v>52</v>
      </c>
      <c r="L157" s="23"/>
    </row>
    <row r="158" spans="1:16" x14ac:dyDescent="0.25">
      <c r="A158" s="24">
        <v>151</v>
      </c>
      <c r="B158" s="27" t="s">
        <v>670</v>
      </c>
      <c r="C158" s="23" t="s">
        <v>4178</v>
      </c>
      <c r="D158" s="23" t="s">
        <v>321</v>
      </c>
      <c r="E158" s="23" t="s">
        <v>4183</v>
      </c>
      <c r="F158" s="23" t="s">
        <v>2065</v>
      </c>
      <c r="G158" s="23"/>
      <c r="H158" s="23"/>
      <c r="I158" s="23" t="s">
        <v>37</v>
      </c>
      <c r="J158" s="23">
        <v>300</v>
      </c>
      <c r="K158" s="23" t="s">
        <v>52</v>
      </c>
      <c r="L158" s="23"/>
    </row>
    <row r="159" spans="1:16" x14ac:dyDescent="0.25">
      <c r="A159" s="24">
        <v>152</v>
      </c>
      <c r="B159" s="27" t="s">
        <v>670</v>
      </c>
      <c r="C159" s="23" t="s">
        <v>4178</v>
      </c>
      <c r="D159" s="23" t="s">
        <v>321</v>
      </c>
      <c r="E159" s="23" t="s">
        <v>3682</v>
      </c>
      <c r="F159" s="23" t="s">
        <v>1314</v>
      </c>
      <c r="G159" s="23"/>
      <c r="H159" s="23"/>
      <c r="I159" s="23" t="s">
        <v>37</v>
      </c>
      <c r="J159" s="23">
        <v>8</v>
      </c>
      <c r="K159" s="23" t="s">
        <v>52</v>
      </c>
      <c r="L159" s="23"/>
    </row>
    <row r="160" spans="1:16" x14ac:dyDescent="0.25">
      <c r="A160" s="24">
        <v>153</v>
      </c>
      <c r="B160" s="27" t="s">
        <v>670</v>
      </c>
      <c r="C160" s="23" t="s">
        <v>4178</v>
      </c>
      <c r="D160" s="23" t="s">
        <v>321</v>
      </c>
      <c r="E160" s="23" t="s">
        <v>3683</v>
      </c>
      <c r="F160" s="23" t="s">
        <v>1318</v>
      </c>
      <c r="G160" s="23"/>
      <c r="H160" s="23"/>
      <c r="I160" s="23" t="s">
        <v>37</v>
      </c>
      <c r="J160" s="23">
        <v>8</v>
      </c>
      <c r="K160" s="23" t="s">
        <v>52</v>
      </c>
      <c r="L160" s="23"/>
    </row>
    <row r="161" spans="1:12" x14ac:dyDescent="0.25">
      <c r="A161" s="24">
        <v>154</v>
      </c>
      <c r="B161" s="27" t="s">
        <v>670</v>
      </c>
      <c r="C161" s="23" t="s">
        <v>4178</v>
      </c>
      <c r="D161" s="23" t="s">
        <v>321</v>
      </c>
      <c r="E161" s="23" t="s">
        <v>4184</v>
      </c>
      <c r="F161" s="23" t="s">
        <v>2067</v>
      </c>
      <c r="G161" s="23"/>
      <c r="H161" s="23"/>
      <c r="I161" s="23" t="s">
        <v>37</v>
      </c>
      <c r="J161" s="23">
        <v>3</v>
      </c>
      <c r="K161" s="23" t="s">
        <v>52</v>
      </c>
      <c r="L161" s="23"/>
    </row>
    <row r="162" spans="1:12" x14ac:dyDescent="0.25">
      <c r="A162" s="24">
        <v>155</v>
      </c>
      <c r="B162" s="27" t="s">
        <v>670</v>
      </c>
      <c r="C162" s="23" t="s">
        <v>4178</v>
      </c>
      <c r="D162" s="23" t="s">
        <v>321</v>
      </c>
      <c r="E162" s="23" t="s">
        <v>4180</v>
      </c>
      <c r="F162" s="23" t="s">
        <v>2069</v>
      </c>
      <c r="G162" s="23"/>
      <c r="H162" s="23"/>
      <c r="I162" s="23" t="s">
        <v>37</v>
      </c>
      <c r="J162" s="23">
        <v>3</v>
      </c>
      <c r="K162" s="23" t="s">
        <v>52</v>
      </c>
      <c r="L162" s="23"/>
    </row>
    <row r="163" spans="1:12" x14ac:dyDescent="0.25">
      <c r="A163" s="24">
        <v>156</v>
      </c>
      <c r="B163" s="27" t="s">
        <v>670</v>
      </c>
      <c r="C163" s="23" t="s">
        <v>4178</v>
      </c>
      <c r="D163" s="23" t="s">
        <v>321</v>
      </c>
      <c r="E163" s="23" t="s">
        <v>4181</v>
      </c>
      <c r="F163" s="23" t="s">
        <v>2071</v>
      </c>
      <c r="G163" s="23"/>
      <c r="H163" s="23"/>
      <c r="I163" s="23" t="s">
        <v>37</v>
      </c>
      <c r="J163" s="23">
        <v>3</v>
      </c>
      <c r="K163" s="23" t="s">
        <v>52</v>
      </c>
      <c r="L163" s="23"/>
    </row>
    <row r="164" spans="1:12" x14ac:dyDescent="0.25">
      <c r="A164" s="24">
        <v>157</v>
      </c>
      <c r="B164" s="27" t="s">
        <v>670</v>
      </c>
      <c r="C164" s="23" t="s">
        <v>4178</v>
      </c>
      <c r="D164" s="23" t="s">
        <v>321</v>
      </c>
      <c r="E164" s="23" t="s">
        <v>4182</v>
      </c>
      <c r="F164" s="23" t="s">
        <v>2073</v>
      </c>
      <c r="G164" s="23"/>
      <c r="H164" s="23"/>
      <c r="I164" s="23" t="s">
        <v>110</v>
      </c>
      <c r="J164" s="23">
        <v>22</v>
      </c>
      <c r="K164" s="23" t="s">
        <v>52</v>
      </c>
      <c r="L164" s="23">
        <v>0</v>
      </c>
    </row>
    <row r="165" spans="1:12" x14ac:dyDescent="0.25">
      <c r="A165" s="24">
        <v>158</v>
      </c>
      <c r="B165" s="27" t="s">
        <v>670</v>
      </c>
      <c r="C165" s="23" t="s">
        <v>4178</v>
      </c>
      <c r="D165" s="23" t="s">
        <v>321</v>
      </c>
      <c r="E165" s="23" t="s">
        <v>4179</v>
      </c>
      <c r="F165" s="23" t="s">
        <v>2075</v>
      </c>
      <c r="G165" s="23"/>
      <c r="H165" s="23"/>
      <c r="I165" s="23" t="s">
        <v>37</v>
      </c>
      <c r="J165" s="23">
        <v>1</v>
      </c>
      <c r="K165" s="23" t="s">
        <v>52</v>
      </c>
      <c r="L165" s="23" t="s">
        <v>1496</v>
      </c>
    </row>
    <row r="166" spans="1:12" x14ac:dyDescent="0.25">
      <c r="A166" s="24">
        <v>159</v>
      </c>
      <c r="B166" s="27" t="s">
        <v>670</v>
      </c>
      <c r="C166" s="23" t="s">
        <v>4178</v>
      </c>
      <c r="D166" s="23" t="s">
        <v>321</v>
      </c>
      <c r="E166" s="23" t="s">
        <v>3516</v>
      </c>
      <c r="F166" s="23" t="s">
        <v>51</v>
      </c>
      <c r="G166" s="23"/>
      <c r="H166" s="23"/>
      <c r="I166" s="23" t="s">
        <v>37</v>
      </c>
      <c r="J166" s="23">
        <v>1</v>
      </c>
      <c r="K166" s="23" t="s">
        <v>52</v>
      </c>
      <c r="L166" s="23" t="s">
        <v>1276</v>
      </c>
    </row>
    <row r="167" spans="1:12" x14ac:dyDescent="0.25">
      <c r="A167" s="24">
        <v>160</v>
      </c>
      <c r="B167" s="27" t="s">
        <v>670</v>
      </c>
      <c r="C167" s="23" t="s">
        <v>4178</v>
      </c>
      <c r="D167" s="23" t="s">
        <v>321</v>
      </c>
      <c r="E167" s="23" t="s">
        <v>3517</v>
      </c>
      <c r="F167" s="23" t="s">
        <v>62</v>
      </c>
      <c r="G167" s="23"/>
      <c r="H167" s="23"/>
      <c r="I167" s="23" t="s">
        <v>37</v>
      </c>
      <c r="J167" s="23">
        <v>2000</v>
      </c>
      <c r="K167" s="23" t="s">
        <v>5347</v>
      </c>
      <c r="L167" s="23"/>
    </row>
    <row r="168" spans="1:12" x14ac:dyDescent="0.25">
      <c r="A168" s="24">
        <v>161</v>
      </c>
      <c r="B168" s="27" t="s">
        <v>670</v>
      </c>
      <c r="C168" s="23" t="s">
        <v>4178</v>
      </c>
      <c r="D168" s="23" t="s">
        <v>321</v>
      </c>
      <c r="E168" s="23" t="s">
        <v>3518</v>
      </c>
      <c r="F168" s="23" t="s">
        <v>54</v>
      </c>
      <c r="G168" s="23"/>
      <c r="H168" s="23"/>
      <c r="I168" s="23" t="s">
        <v>37</v>
      </c>
      <c r="J168" s="23">
        <v>14</v>
      </c>
      <c r="K168" s="23" t="s">
        <v>52</v>
      </c>
      <c r="L168" s="23"/>
    </row>
    <row r="169" spans="1:12" x14ac:dyDescent="0.25">
      <c r="A169" s="24">
        <v>162</v>
      </c>
      <c r="B169" s="27" t="s">
        <v>670</v>
      </c>
      <c r="C169" s="23" t="s">
        <v>4178</v>
      </c>
      <c r="D169" s="23" t="s">
        <v>321</v>
      </c>
      <c r="E169" s="23" t="s">
        <v>3519</v>
      </c>
      <c r="F169" s="23" t="s">
        <v>56</v>
      </c>
      <c r="G169" s="23"/>
      <c r="H169" s="23"/>
      <c r="I169" s="23" t="s">
        <v>37</v>
      </c>
      <c r="J169" s="23">
        <v>32</v>
      </c>
      <c r="K169" s="23" t="s">
        <v>52</v>
      </c>
      <c r="L169" s="23"/>
    </row>
    <row r="170" spans="1:12" x14ac:dyDescent="0.25">
      <c r="A170" s="24">
        <v>163</v>
      </c>
      <c r="B170" s="27" t="s">
        <v>670</v>
      </c>
      <c r="C170" s="23" t="s">
        <v>4178</v>
      </c>
      <c r="D170" s="23" t="s">
        <v>321</v>
      </c>
      <c r="E170" s="23" t="s">
        <v>3520</v>
      </c>
      <c r="F170" s="23" t="s">
        <v>58</v>
      </c>
      <c r="G170" s="23"/>
      <c r="H170" s="23"/>
      <c r="I170" s="23" t="s">
        <v>37</v>
      </c>
      <c r="J170" s="23">
        <v>14</v>
      </c>
      <c r="K170" s="23" t="s">
        <v>52</v>
      </c>
      <c r="L170" s="23"/>
    </row>
    <row r="171" spans="1:12" x14ac:dyDescent="0.25">
      <c r="A171" s="24">
        <v>164</v>
      </c>
      <c r="B171" s="27" t="s">
        <v>670</v>
      </c>
      <c r="C171" s="23" t="s">
        <v>4178</v>
      </c>
      <c r="D171" s="23" t="s">
        <v>321</v>
      </c>
      <c r="E171" s="23" t="s">
        <v>3521</v>
      </c>
      <c r="F171" s="23" t="s">
        <v>60</v>
      </c>
      <c r="G171" s="23"/>
      <c r="H171" s="23"/>
      <c r="I171" s="23" t="s">
        <v>37</v>
      </c>
      <c r="J171" s="23">
        <v>32</v>
      </c>
      <c r="K171" s="23" t="s">
        <v>52</v>
      </c>
      <c r="L171" s="23"/>
    </row>
    <row r="172" spans="1:12" x14ac:dyDescent="0.25">
      <c r="A172" s="24">
        <v>165</v>
      </c>
      <c r="B172" s="27" t="s">
        <v>670</v>
      </c>
      <c r="C172" s="23" t="s">
        <v>4185</v>
      </c>
      <c r="D172" s="23" t="s">
        <v>713</v>
      </c>
      <c r="E172" s="23" t="s">
        <v>4067</v>
      </c>
      <c r="F172" s="23" t="s">
        <v>766</v>
      </c>
      <c r="G172" s="23"/>
      <c r="H172" s="23"/>
      <c r="I172" s="23" t="s">
        <v>37</v>
      </c>
      <c r="J172" s="23">
        <v>10</v>
      </c>
      <c r="K172" s="23" t="s">
        <v>52</v>
      </c>
      <c r="L172" s="23"/>
    </row>
    <row r="173" spans="1:12" x14ac:dyDescent="0.25">
      <c r="A173" s="24">
        <v>166</v>
      </c>
      <c r="B173" s="27" t="s">
        <v>670</v>
      </c>
      <c r="C173" s="23" t="s">
        <v>4185</v>
      </c>
      <c r="D173" s="23" t="s">
        <v>713</v>
      </c>
      <c r="E173" s="23" t="s">
        <v>3709</v>
      </c>
      <c r="F173" s="23" t="s">
        <v>64</v>
      </c>
      <c r="G173" s="23"/>
      <c r="H173" s="23"/>
      <c r="I173" s="23" t="s">
        <v>37</v>
      </c>
      <c r="J173" s="23">
        <v>10</v>
      </c>
      <c r="K173" s="23" t="s">
        <v>52</v>
      </c>
      <c r="L173" s="23"/>
    </row>
    <row r="174" spans="1:12" x14ac:dyDescent="0.25">
      <c r="A174" s="24">
        <v>167</v>
      </c>
      <c r="B174" s="27" t="s">
        <v>670</v>
      </c>
      <c r="C174" s="23" t="s">
        <v>4185</v>
      </c>
      <c r="D174" s="23" t="s">
        <v>713</v>
      </c>
      <c r="E174" s="23" t="s">
        <v>3482</v>
      </c>
      <c r="F174" s="23" t="s">
        <v>838</v>
      </c>
      <c r="G174" s="23"/>
      <c r="H174" s="23"/>
      <c r="I174" s="23" t="s">
        <v>37</v>
      </c>
      <c r="J174" s="23">
        <v>20</v>
      </c>
      <c r="K174" s="23" t="s">
        <v>52</v>
      </c>
      <c r="L174" s="23"/>
    </row>
    <row r="175" spans="1:12" x14ac:dyDescent="0.25">
      <c r="A175" s="24">
        <v>168</v>
      </c>
      <c r="B175" s="27" t="s">
        <v>670</v>
      </c>
      <c r="C175" s="23" t="s">
        <v>4185</v>
      </c>
      <c r="D175" s="23" t="s">
        <v>713</v>
      </c>
      <c r="E175" s="23" t="s">
        <v>4007</v>
      </c>
      <c r="F175" s="23" t="s">
        <v>1775</v>
      </c>
      <c r="G175" s="23"/>
      <c r="H175" s="23"/>
      <c r="I175" s="23" t="s">
        <v>37</v>
      </c>
      <c r="J175" s="23">
        <v>20</v>
      </c>
      <c r="K175" s="23" t="s">
        <v>52</v>
      </c>
      <c r="L175" s="23"/>
    </row>
    <row r="176" spans="1:12" x14ac:dyDescent="0.25">
      <c r="A176" s="24">
        <v>169</v>
      </c>
      <c r="B176" s="27" t="s">
        <v>670</v>
      </c>
      <c r="C176" s="23" t="s">
        <v>4185</v>
      </c>
      <c r="D176" s="23" t="s">
        <v>713</v>
      </c>
      <c r="E176" s="23" t="s">
        <v>4187</v>
      </c>
      <c r="F176" s="23" t="s">
        <v>2079</v>
      </c>
      <c r="G176" s="23"/>
      <c r="H176" s="23"/>
      <c r="I176" s="23" t="s">
        <v>110</v>
      </c>
      <c r="J176" s="23">
        <v>22</v>
      </c>
      <c r="K176" s="23" t="s">
        <v>52</v>
      </c>
      <c r="L176" s="23">
        <v>0</v>
      </c>
    </row>
    <row r="177" spans="1:12" x14ac:dyDescent="0.25">
      <c r="A177" s="24">
        <v>170</v>
      </c>
      <c r="B177" s="27" t="s">
        <v>670</v>
      </c>
      <c r="C177" s="23" t="s">
        <v>4185</v>
      </c>
      <c r="D177" s="23" t="s">
        <v>713</v>
      </c>
      <c r="E177" s="23" t="s">
        <v>4186</v>
      </c>
      <c r="F177" s="23" t="s">
        <v>2081</v>
      </c>
      <c r="G177" s="23"/>
      <c r="H177" s="23"/>
      <c r="I177" s="23" t="s">
        <v>37</v>
      </c>
      <c r="J177" s="23">
        <v>1</v>
      </c>
      <c r="K177" s="23" t="s">
        <v>52</v>
      </c>
      <c r="L177" s="23" t="s">
        <v>2082</v>
      </c>
    </row>
    <row r="178" spans="1:12" x14ac:dyDescent="0.25">
      <c r="A178" s="24">
        <v>171</v>
      </c>
      <c r="B178" s="27" t="s">
        <v>670</v>
      </c>
      <c r="C178" s="23" t="s">
        <v>4185</v>
      </c>
      <c r="D178" s="23" t="s">
        <v>713</v>
      </c>
      <c r="E178" s="23" t="s">
        <v>3518</v>
      </c>
      <c r="F178" s="23" t="s">
        <v>54</v>
      </c>
      <c r="G178" s="23"/>
      <c r="H178" s="23"/>
      <c r="I178" s="23" t="s">
        <v>37</v>
      </c>
      <c r="J178" s="23">
        <v>14</v>
      </c>
      <c r="K178" s="23" t="s">
        <v>52</v>
      </c>
      <c r="L178" s="23"/>
    </row>
    <row r="179" spans="1:12" x14ac:dyDescent="0.25">
      <c r="A179" s="24">
        <v>172</v>
      </c>
      <c r="B179" s="27" t="s">
        <v>670</v>
      </c>
      <c r="C179" s="23" t="s">
        <v>4185</v>
      </c>
      <c r="D179" s="23" t="s">
        <v>713</v>
      </c>
      <c r="E179" s="23" t="s">
        <v>3519</v>
      </c>
      <c r="F179" s="23" t="s">
        <v>56</v>
      </c>
      <c r="G179" s="23"/>
      <c r="H179" s="23"/>
      <c r="I179" s="23" t="s">
        <v>37</v>
      </c>
      <c r="J179" s="23">
        <v>32</v>
      </c>
      <c r="K179" s="23" t="s">
        <v>52</v>
      </c>
      <c r="L179" s="23"/>
    </row>
    <row r="180" spans="1:12" x14ac:dyDescent="0.25">
      <c r="A180" s="24">
        <v>173</v>
      </c>
      <c r="B180" s="27" t="s">
        <v>670</v>
      </c>
      <c r="C180" s="23" t="s">
        <v>4185</v>
      </c>
      <c r="D180" s="23" t="s">
        <v>713</v>
      </c>
      <c r="E180" s="23" t="s">
        <v>3520</v>
      </c>
      <c r="F180" s="23" t="s">
        <v>58</v>
      </c>
      <c r="G180" s="23"/>
      <c r="H180" s="23"/>
      <c r="I180" s="23" t="s">
        <v>37</v>
      </c>
      <c r="J180" s="23">
        <v>14</v>
      </c>
      <c r="K180" s="23" t="s">
        <v>52</v>
      </c>
      <c r="L180" s="23"/>
    </row>
    <row r="181" spans="1:12" x14ac:dyDescent="0.25">
      <c r="A181" s="24">
        <v>174</v>
      </c>
      <c r="B181" s="27" t="s">
        <v>670</v>
      </c>
      <c r="C181" s="23" t="s">
        <v>4185</v>
      </c>
      <c r="D181" s="23" t="s">
        <v>713</v>
      </c>
      <c r="E181" s="23" t="s">
        <v>3521</v>
      </c>
      <c r="F181" s="23" t="s">
        <v>60</v>
      </c>
      <c r="G181" s="23"/>
      <c r="H181" s="23"/>
      <c r="I181" s="23" t="s">
        <v>37</v>
      </c>
      <c r="J181" s="23">
        <v>32</v>
      </c>
      <c r="K181" s="23" t="s">
        <v>52</v>
      </c>
      <c r="L181" s="23"/>
    </row>
    <row r="182" spans="1:12" x14ac:dyDescent="0.25">
      <c r="A182" s="24">
        <v>175</v>
      </c>
      <c r="B182" s="27" t="s">
        <v>670</v>
      </c>
      <c r="C182" s="23" t="s">
        <v>4188</v>
      </c>
      <c r="D182" s="23" t="s">
        <v>327</v>
      </c>
      <c r="E182" s="23" t="s">
        <v>4067</v>
      </c>
      <c r="F182" s="23" t="s">
        <v>766</v>
      </c>
      <c r="G182" s="23"/>
      <c r="H182" s="23"/>
      <c r="I182" s="23" t="s">
        <v>37</v>
      </c>
      <c r="J182" s="23">
        <v>10</v>
      </c>
      <c r="K182" s="23" t="s">
        <v>52</v>
      </c>
      <c r="L182" s="23"/>
    </row>
    <row r="183" spans="1:12" x14ac:dyDescent="0.25">
      <c r="A183" s="24">
        <v>176</v>
      </c>
      <c r="B183" s="27" t="s">
        <v>670</v>
      </c>
      <c r="C183" s="23" t="s">
        <v>4188</v>
      </c>
      <c r="D183" s="23" t="s">
        <v>327</v>
      </c>
      <c r="E183" s="23" t="s">
        <v>3482</v>
      </c>
      <c r="F183" s="23" t="s">
        <v>838</v>
      </c>
      <c r="G183" s="23"/>
      <c r="H183" s="23"/>
      <c r="I183" s="23" t="s">
        <v>37</v>
      </c>
      <c r="J183" s="23">
        <v>20</v>
      </c>
      <c r="K183" s="23" t="s">
        <v>52</v>
      </c>
      <c r="L183" s="23"/>
    </row>
    <row r="184" spans="1:12" x14ac:dyDescent="0.25">
      <c r="A184" s="24">
        <v>177</v>
      </c>
      <c r="B184" s="27" t="s">
        <v>670</v>
      </c>
      <c r="C184" s="23" t="s">
        <v>4188</v>
      </c>
      <c r="D184" s="23" t="s">
        <v>327</v>
      </c>
      <c r="E184" s="23" t="s">
        <v>4187</v>
      </c>
      <c r="F184" s="23" t="s">
        <v>2079</v>
      </c>
      <c r="G184" s="23"/>
      <c r="H184" s="23"/>
      <c r="I184" s="23" t="s">
        <v>110</v>
      </c>
      <c r="J184" s="23">
        <v>22</v>
      </c>
      <c r="K184" s="23" t="s">
        <v>52</v>
      </c>
      <c r="L184" s="23">
        <v>0</v>
      </c>
    </row>
    <row r="185" spans="1:12" x14ac:dyDescent="0.25">
      <c r="A185" s="24">
        <v>178</v>
      </c>
      <c r="B185" s="27" t="s">
        <v>670</v>
      </c>
      <c r="C185" s="23" t="s">
        <v>4188</v>
      </c>
      <c r="D185" s="23" t="s">
        <v>327</v>
      </c>
      <c r="E185" s="23" t="s">
        <v>4189</v>
      </c>
      <c r="F185" s="23" t="s">
        <v>2084</v>
      </c>
      <c r="G185" s="23"/>
      <c r="H185" s="23"/>
      <c r="I185" s="23" t="s">
        <v>110</v>
      </c>
      <c r="J185" s="23">
        <v>22</v>
      </c>
      <c r="K185" s="23" t="s">
        <v>52</v>
      </c>
      <c r="L185" s="23">
        <v>0</v>
      </c>
    </row>
    <row r="186" spans="1:12" x14ac:dyDescent="0.25">
      <c r="A186" s="24">
        <v>179</v>
      </c>
      <c r="B186" s="27" t="s">
        <v>670</v>
      </c>
      <c r="C186" s="23" t="s">
        <v>4188</v>
      </c>
      <c r="D186" s="23" t="s">
        <v>327</v>
      </c>
      <c r="E186" s="23" t="s">
        <v>3518</v>
      </c>
      <c r="F186" s="23" t="s">
        <v>54</v>
      </c>
      <c r="G186" s="23"/>
      <c r="H186" s="23"/>
      <c r="I186" s="23" t="s">
        <v>37</v>
      </c>
      <c r="J186" s="23">
        <v>14</v>
      </c>
      <c r="K186" s="23" t="s">
        <v>52</v>
      </c>
      <c r="L186" s="23"/>
    </row>
    <row r="187" spans="1:12" x14ac:dyDescent="0.25">
      <c r="A187" s="24">
        <v>180</v>
      </c>
      <c r="B187" s="27" t="s">
        <v>670</v>
      </c>
      <c r="C187" s="23" t="s">
        <v>4188</v>
      </c>
      <c r="D187" s="23" t="s">
        <v>327</v>
      </c>
      <c r="E187" s="23" t="s">
        <v>3519</v>
      </c>
      <c r="F187" s="23" t="s">
        <v>56</v>
      </c>
      <c r="G187" s="23"/>
      <c r="H187" s="23"/>
      <c r="I187" s="23" t="s">
        <v>37</v>
      </c>
      <c r="J187" s="23">
        <v>32</v>
      </c>
      <c r="K187" s="23" t="s">
        <v>52</v>
      </c>
      <c r="L187" s="23"/>
    </row>
    <row r="188" spans="1:12" x14ac:dyDescent="0.25">
      <c r="A188" s="24">
        <v>181</v>
      </c>
      <c r="B188" s="27" t="s">
        <v>670</v>
      </c>
      <c r="C188" s="23" t="s">
        <v>4188</v>
      </c>
      <c r="D188" s="23" t="s">
        <v>327</v>
      </c>
      <c r="E188" s="23" t="s">
        <v>3520</v>
      </c>
      <c r="F188" s="23" t="s">
        <v>58</v>
      </c>
      <c r="G188" s="23"/>
      <c r="H188" s="23"/>
      <c r="I188" s="23" t="s">
        <v>37</v>
      </c>
      <c r="J188" s="23">
        <v>14</v>
      </c>
      <c r="K188" s="23" t="s">
        <v>52</v>
      </c>
      <c r="L188" s="23"/>
    </row>
    <row r="189" spans="1:12" x14ac:dyDescent="0.25">
      <c r="A189" s="24">
        <v>182</v>
      </c>
      <c r="B189" s="27" t="s">
        <v>670</v>
      </c>
      <c r="C189" s="23" t="s">
        <v>4188</v>
      </c>
      <c r="D189" s="23" t="s">
        <v>327</v>
      </c>
      <c r="E189" s="23" t="s">
        <v>3521</v>
      </c>
      <c r="F189" s="23" t="s">
        <v>60</v>
      </c>
      <c r="G189" s="23"/>
      <c r="H189" s="23"/>
      <c r="I189" s="23" t="s">
        <v>37</v>
      </c>
      <c r="J189" s="23">
        <v>32</v>
      </c>
      <c r="K189" s="23" t="s">
        <v>52</v>
      </c>
      <c r="L189" s="23"/>
    </row>
    <row r="190" spans="1:12" x14ac:dyDescent="0.25">
      <c r="A190" s="24">
        <v>183</v>
      </c>
      <c r="B190" s="27" t="s">
        <v>670</v>
      </c>
      <c r="C190" s="23" t="s">
        <v>4190</v>
      </c>
      <c r="D190" s="23" t="s">
        <v>325</v>
      </c>
      <c r="E190" s="23" t="s">
        <v>4067</v>
      </c>
      <c r="F190" s="23" t="s">
        <v>766</v>
      </c>
      <c r="G190" s="23"/>
      <c r="H190" s="23"/>
      <c r="I190" s="23" t="s">
        <v>37</v>
      </c>
      <c r="J190" s="23">
        <v>10</v>
      </c>
      <c r="K190" s="23" t="s">
        <v>52</v>
      </c>
      <c r="L190" s="23"/>
    </row>
    <row r="191" spans="1:12" x14ac:dyDescent="0.25">
      <c r="A191" s="24">
        <v>184</v>
      </c>
      <c r="B191" s="27" t="s">
        <v>670</v>
      </c>
      <c r="C191" s="23" t="s">
        <v>4190</v>
      </c>
      <c r="D191" s="23" t="s">
        <v>325</v>
      </c>
      <c r="E191" s="23" t="s">
        <v>3482</v>
      </c>
      <c r="F191" s="23" t="s">
        <v>838</v>
      </c>
      <c r="G191" s="23"/>
      <c r="H191" s="23"/>
      <c r="I191" s="23" t="s">
        <v>37</v>
      </c>
      <c r="J191" s="23">
        <v>20</v>
      </c>
      <c r="K191" s="23" t="s">
        <v>52</v>
      </c>
      <c r="L191" s="23"/>
    </row>
    <row r="192" spans="1:12" x14ac:dyDescent="0.25">
      <c r="A192" s="24">
        <v>185</v>
      </c>
      <c r="B192" s="27" t="s">
        <v>670</v>
      </c>
      <c r="C192" s="23" t="s">
        <v>4190</v>
      </c>
      <c r="D192" s="23" t="s">
        <v>325</v>
      </c>
      <c r="E192" s="23" t="s">
        <v>4187</v>
      </c>
      <c r="F192" s="23" t="s">
        <v>2079</v>
      </c>
      <c r="G192" s="23"/>
      <c r="H192" s="23"/>
      <c r="I192" s="23" t="s">
        <v>110</v>
      </c>
      <c r="J192" s="23">
        <v>22</v>
      </c>
      <c r="K192" s="23" t="s">
        <v>52</v>
      </c>
      <c r="L192" s="23">
        <v>0</v>
      </c>
    </row>
    <row r="193" spans="1:12" x14ac:dyDescent="0.25">
      <c r="A193" s="24">
        <v>186</v>
      </c>
      <c r="B193" s="27" t="s">
        <v>670</v>
      </c>
      <c r="C193" s="23" t="s">
        <v>4190</v>
      </c>
      <c r="D193" s="23" t="s">
        <v>325</v>
      </c>
      <c r="E193" s="23" t="s">
        <v>3518</v>
      </c>
      <c r="F193" s="23" t="s">
        <v>54</v>
      </c>
      <c r="G193" s="23"/>
      <c r="H193" s="23"/>
      <c r="I193" s="23" t="s">
        <v>37</v>
      </c>
      <c r="J193" s="23">
        <v>14</v>
      </c>
      <c r="K193" s="23" t="s">
        <v>52</v>
      </c>
      <c r="L193" s="23"/>
    </row>
    <row r="194" spans="1:12" x14ac:dyDescent="0.25">
      <c r="A194" s="24">
        <v>187</v>
      </c>
      <c r="B194" s="27" t="s">
        <v>670</v>
      </c>
      <c r="C194" s="23" t="s">
        <v>4190</v>
      </c>
      <c r="D194" s="23" t="s">
        <v>325</v>
      </c>
      <c r="E194" s="23" t="s">
        <v>3519</v>
      </c>
      <c r="F194" s="23" t="s">
        <v>56</v>
      </c>
      <c r="G194" s="23"/>
      <c r="H194" s="23"/>
      <c r="I194" s="23" t="s">
        <v>37</v>
      </c>
      <c r="J194" s="23">
        <v>32</v>
      </c>
      <c r="K194" s="23" t="s">
        <v>52</v>
      </c>
      <c r="L194" s="23"/>
    </row>
    <row r="195" spans="1:12" x14ac:dyDescent="0.25">
      <c r="A195" s="24">
        <v>188</v>
      </c>
      <c r="B195" s="27" t="s">
        <v>670</v>
      </c>
      <c r="C195" s="23" t="s">
        <v>4190</v>
      </c>
      <c r="D195" s="23" t="s">
        <v>325</v>
      </c>
      <c r="E195" s="23" t="s">
        <v>3520</v>
      </c>
      <c r="F195" s="23" t="s">
        <v>58</v>
      </c>
      <c r="G195" s="23"/>
      <c r="H195" s="23"/>
      <c r="I195" s="23" t="s">
        <v>37</v>
      </c>
      <c r="J195" s="23">
        <v>14</v>
      </c>
      <c r="K195" s="23" t="s">
        <v>52</v>
      </c>
      <c r="L195" s="23"/>
    </row>
    <row r="196" spans="1:12" x14ac:dyDescent="0.25">
      <c r="A196" s="24">
        <v>189</v>
      </c>
      <c r="B196" s="27" t="s">
        <v>670</v>
      </c>
      <c r="C196" s="23" t="s">
        <v>4190</v>
      </c>
      <c r="D196" s="23" t="s">
        <v>325</v>
      </c>
      <c r="E196" s="23" t="s">
        <v>3521</v>
      </c>
      <c r="F196" s="23" t="s">
        <v>60</v>
      </c>
      <c r="G196" s="23"/>
      <c r="H196" s="23"/>
      <c r="I196" s="23" t="s">
        <v>37</v>
      </c>
      <c r="J196" s="23">
        <v>32</v>
      </c>
      <c r="K196" s="23" t="s">
        <v>52</v>
      </c>
      <c r="L196" s="23"/>
    </row>
    <row r="197" spans="1:12" x14ac:dyDescent="0.25">
      <c r="A197" s="24">
        <v>190</v>
      </c>
      <c r="B197" s="27" t="s">
        <v>670</v>
      </c>
      <c r="C197" s="23" t="s">
        <v>4191</v>
      </c>
      <c r="D197" s="23" t="s">
        <v>323</v>
      </c>
      <c r="E197" s="23" t="s">
        <v>4067</v>
      </c>
      <c r="F197" s="23" t="s">
        <v>766</v>
      </c>
      <c r="G197" s="23"/>
      <c r="H197" s="23"/>
      <c r="I197" s="23" t="s">
        <v>37</v>
      </c>
      <c r="J197" s="23">
        <v>10</v>
      </c>
      <c r="K197" s="23" t="s">
        <v>52</v>
      </c>
      <c r="L197" s="23"/>
    </row>
    <row r="198" spans="1:12" x14ac:dyDescent="0.25">
      <c r="A198" s="24">
        <v>191</v>
      </c>
      <c r="B198" s="27" t="s">
        <v>670</v>
      </c>
      <c r="C198" s="23" t="s">
        <v>4191</v>
      </c>
      <c r="D198" s="23" t="s">
        <v>323</v>
      </c>
      <c r="E198" s="23" t="s">
        <v>3709</v>
      </c>
      <c r="F198" s="23" t="s">
        <v>64</v>
      </c>
      <c r="G198" s="23"/>
      <c r="H198" s="23"/>
      <c r="I198" s="23" t="s">
        <v>37</v>
      </c>
      <c r="J198" s="23">
        <v>10</v>
      </c>
      <c r="K198" s="23" t="s">
        <v>52</v>
      </c>
      <c r="L198" s="23"/>
    </row>
    <row r="199" spans="1:12" x14ac:dyDescent="0.25">
      <c r="A199" s="24">
        <v>192</v>
      </c>
      <c r="B199" s="27" t="s">
        <v>670</v>
      </c>
      <c r="C199" s="23" t="s">
        <v>4191</v>
      </c>
      <c r="D199" s="23" t="s">
        <v>323</v>
      </c>
      <c r="E199" s="23" t="s">
        <v>3994</v>
      </c>
      <c r="F199" s="23" t="s">
        <v>2077</v>
      </c>
      <c r="G199" s="23"/>
      <c r="H199" s="23"/>
      <c r="I199" s="23" t="s">
        <v>37</v>
      </c>
      <c r="J199" s="23">
        <v>1</v>
      </c>
      <c r="K199" s="23" t="s">
        <v>52</v>
      </c>
      <c r="L199" s="23" t="s">
        <v>1496</v>
      </c>
    </row>
    <row r="200" spans="1:12" x14ac:dyDescent="0.25">
      <c r="A200" s="24">
        <v>193</v>
      </c>
      <c r="B200" s="27" t="s">
        <v>670</v>
      </c>
      <c r="C200" s="23" t="s">
        <v>4191</v>
      </c>
      <c r="D200" s="23" t="s">
        <v>323</v>
      </c>
      <c r="E200" s="23" t="s">
        <v>4149</v>
      </c>
      <c r="F200" s="23" t="s">
        <v>1745</v>
      </c>
      <c r="G200" s="23"/>
      <c r="H200" s="23"/>
      <c r="I200" s="23" t="s">
        <v>37</v>
      </c>
      <c r="J200" s="23">
        <v>3</v>
      </c>
      <c r="K200" s="23" t="s">
        <v>52</v>
      </c>
      <c r="L200" s="23"/>
    </row>
    <row r="201" spans="1:12" x14ac:dyDescent="0.25">
      <c r="A201" s="24">
        <v>194</v>
      </c>
      <c r="B201" s="27" t="s">
        <v>670</v>
      </c>
      <c r="C201" s="23" t="s">
        <v>4191</v>
      </c>
      <c r="D201" s="23" t="s">
        <v>323</v>
      </c>
      <c r="E201" s="23" t="s">
        <v>3518</v>
      </c>
      <c r="F201" s="23" t="s">
        <v>54</v>
      </c>
      <c r="G201" s="23"/>
      <c r="H201" s="23"/>
      <c r="I201" s="23" t="s">
        <v>37</v>
      </c>
      <c r="J201" s="23">
        <v>14</v>
      </c>
      <c r="K201" s="23" t="s">
        <v>52</v>
      </c>
      <c r="L201" s="23"/>
    </row>
    <row r="202" spans="1:12" x14ac:dyDescent="0.25">
      <c r="A202" s="24">
        <v>195</v>
      </c>
      <c r="B202" s="27" t="s">
        <v>670</v>
      </c>
      <c r="C202" s="23" t="s">
        <v>4191</v>
      </c>
      <c r="D202" s="23" t="s">
        <v>323</v>
      </c>
      <c r="E202" s="23" t="s">
        <v>3519</v>
      </c>
      <c r="F202" s="23" t="s">
        <v>56</v>
      </c>
      <c r="G202" s="23"/>
      <c r="H202" s="23"/>
      <c r="I202" s="23" t="s">
        <v>37</v>
      </c>
      <c r="J202" s="23">
        <v>32</v>
      </c>
      <c r="K202" s="23" t="s">
        <v>52</v>
      </c>
      <c r="L202" s="23"/>
    </row>
    <row r="203" spans="1:12" x14ac:dyDescent="0.25">
      <c r="A203" s="24">
        <v>196</v>
      </c>
      <c r="B203" s="27" t="s">
        <v>670</v>
      </c>
      <c r="C203" s="23" t="s">
        <v>4191</v>
      </c>
      <c r="D203" s="23" t="s">
        <v>323</v>
      </c>
      <c r="E203" s="23" t="s">
        <v>3520</v>
      </c>
      <c r="F203" s="23" t="s">
        <v>58</v>
      </c>
      <c r="G203" s="23"/>
      <c r="H203" s="23"/>
      <c r="I203" s="23" t="s">
        <v>37</v>
      </c>
      <c r="J203" s="23">
        <v>14</v>
      </c>
      <c r="K203" s="23" t="s">
        <v>52</v>
      </c>
      <c r="L203" s="23"/>
    </row>
    <row r="204" spans="1:12" x14ac:dyDescent="0.25">
      <c r="A204" s="24">
        <v>197</v>
      </c>
      <c r="B204" s="27" t="s">
        <v>670</v>
      </c>
      <c r="C204" s="23" t="s">
        <v>4191</v>
      </c>
      <c r="D204" s="23" t="s">
        <v>323</v>
      </c>
      <c r="E204" s="23" t="s">
        <v>3521</v>
      </c>
      <c r="F204" s="23" t="s">
        <v>60</v>
      </c>
      <c r="G204" s="23"/>
      <c r="H204" s="23"/>
      <c r="I204" s="23" t="s">
        <v>37</v>
      </c>
      <c r="J204" s="23">
        <v>32</v>
      </c>
      <c r="K204" s="23" t="s">
        <v>52</v>
      </c>
      <c r="L204" s="23"/>
    </row>
    <row r="205" spans="1:12" x14ac:dyDescent="0.25">
      <c r="A205" s="24">
        <v>198</v>
      </c>
      <c r="B205" s="27" t="s">
        <v>670</v>
      </c>
      <c r="C205" s="23" t="s">
        <v>4204</v>
      </c>
      <c r="D205" s="23" t="s">
        <v>335</v>
      </c>
      <c r="E205" s="23" t="s">
        <v>3709</v>
      </c>
      <c r="F205" s="23" t="s">
        <v>64</v>
      </c>
      <c r="G205" s="23"/>
      <c r="H205" s="23"/>
      <c r="I205" s="23" t="s">
        <v>37</v>
      </c>
      <c r="J205" s="23">
        <v>10</v>
      </c>
      <c r="K205" s="23" t="s">
        <v>52</v>
      </c>
      <c r="L205" s="23"/>
    </row>
    <row r="206" spans="1:12" x14ac:dyDescent="0.25">
      <c r="A206" s="24">
        <v>199</v>
      </c>
      <c r="B206" s="27" t="s">
        <v>670</v>
      </c>
      <c r="C206" s="23" t="s">
        <v>4204</v>
      </c>
      <c r="D206" s="23" t="s">
        <v>335</v>
      </c>
      <c r="E206" s="23" t="s">
        <v>4149</v>
      </c>
      <c r="F206" s="23" t="s">
        <v>1745</v>
      </c>
      <c r="G206" s="23"/>
      <c r="H206" s="23"/>
      <c r="I206" s="23" t="s">
        <v>37</v>
      </c>
      <c r="J206" s="23">
        <v>3</v>
      </c>
      <c r="K206" s="23" t="s">
        <v>52</v>
      </c>
      <c r="L206" s="23"/>
    </row>
    <row r="207" spans="1:12" x14ac:dyDescent="0.25">
      <c r="A207" s="24">
        <v>200</v>
      </c>
      <c r="B207" s="27" t="s">
        <v>670</v>
      </c>
      <c r="C207" s="23" t="s">
        <v>4204</v>
      </c>
      <c r="D207" s="23" t="s">
        <v>335</v>
      </c>
      <c r="E207" s="23" t="s">
        <v>4205</v>
      </c>
      <c r="F207" s="23" t="s">
        <v>2047</v>
      </c>
      <c r="G207" s="23"/>
      <c r="H207" s="23"/>
      <c r="I207" s="23" t="s">
        <v>110</v>
      </c>
      <c r="J207" s="23">
        <v>22</v>
      </c>
      <c r="K207" s="23" t="s">
        <v>52</v>
      </c>
      <c r="L207" s="23">
        <v>0</v>
      </c>
    </row>
    <row r="208" spans="1:12" x14ac:dyDescent="0.25">
      <c r="A208" s="24">
        <v>201</v>
      </c>
      <c r="B208" s="27" t="s">
        <v>670</v>
      </c>
      <c r="C208" s="23" t="s">
        <v>4204</v>
      </c>
      <c r="D208" s="23" t="s">
        <v>335</v>
      </c>
      <c r="E208" s="23" t="s">
        <v>3518</v>
      </c>
      <c r="F208" s="23" t="s">
        <v>54</v>
      </c>
      <c r="G208" s="23"/>
      <c r="H208" s="23"/>
      <c r="I208" s="23" t="s">
        <v>37</v>
      </c>
      <c r="J208" s="23">
        <v>14</v>
      </c>
      <c r="K208" s="23" t="s">
        <v>52</v>
      </c>
      <c r="L208" s="23"/>
    </row>
    <row r="209" spans="1:12" x14ac:dyDescent="0.25">
      <c r="A209" s="24">
        <v>202</v>
      </c>
      <c r="B209" s="27" t="s">
        <v>670</v>
      </c>
      <c r="C209" s="23" t="s">
        <v>4204</v>
      </c>
      <c r="D209" s="23" t="s">
        <v>335</v>
      </c>
      <c r="E209" s="23" t="s">
        <v>3519</v>
      </c>
      <c r="F209" s="23" t="s">
        <v>56</v>
      </c>
      <c r="G209" s="23"/>
      <c r="H209" s="23"/>
      <c r="I209" s="23" t="s">
        <v>37</v>
      </c>
      <c r="J209" s="23">
        <v>32</v>
      </c>
      <c r="K209" s="23" t="s">
        <v>52</v>
      </c>
      <c r="L209" s="23"/>
    </row>
    <row r="210" spans="1:12" x14ac:dyDescent="0.25">
      <c r="A210" s="24">
        <v>203</v>
      </c>
      <c r="B210" s="27" t="s">
        <v>670</v>
      </c>
      <c r="C210" s="23" t="s">
        <v>4204</v>
      </c>
      <c r="D210" s="23" t="s">
        <v>335</v>
      </c>
      <c r="E210" s="23" t="s">
        <v>3520</v>
      </c>
      <c r="F210" s="23" t="s">
        <v>58</v>
      </c>
      <c r="G210" s="23"/>
      <c r="H210" s="23"/>
      <c r="I210" s="23" t="s">
        <v>37</v>
      </c>
      <c r="J210" s="23">
        <v>14</v>
      </c>
      <c r="K210" s="23" t="s">
        <v>52</v>
      </c>
      <c r="L210" s="23"/>
    </row>
    <row r="211" spans="1:12" x14ac:dyDescent="0.25">
      <c r="A211" s="24">
        <v>204</v>
      </c>
      <c r="B211" s="27" t="s">
        <v>670</v>
      </c>
      <c r="C211" s="23" t="s">
        <v>4204</v>
      </c>
      <c r="D211" s="23" t="s">
        <v>335</v>
      </c>
      <c r="E211" s="23" t="s">
        <v>3521</v>
      </c>
      <c r="F211" s="23" t="s">
        <v>60</v>
      </c>
      <c r="G211" s="23"/>
      <c r="H211" s="23"/>
      <c r="I211" s="23" t="s">
        <v>37</v>
      </c>
      <c r="J211" s="23">
        <v>32</v>
      </c>
      <c r="K211" s="23" t="s">
        <v>52</v>
      </c>
      <c r="L211" s="23"/>
    </row>
    <row r="212" spans="1:12" x14ac:dyDescent="0.25">
      <c r="A212" s="24"/>
      <c r="B212" s="27"/>
      <c r="C212" s="23"/>
      <c r="D212" s="23"/>
      <c r="E212" s="23"/>
      <c r="F212" s="23"/>
      <c r="G212" s="23"/>
      <c r="H212" s="23"/>
      <c r="I212" s="23"/>
      <c r="J212" s="23"/>
      <c r="K212" s="23"/>
      <c r="L212" s="23"/>
    </row>
    <row r="213" spans="1:12" x14ac:dyDescent="0.25">
      <c r="A213" s="24"/>
      <c r="B213" s="27"/>
      <c r="C213" s="23"/>
      <c r="D213" s="23"/>
      <c r="E213" s="23"/>
      <c r="F213" s="23"/>
      <c r="G213" s="23"/>
      <c r="H213" s="23"/>
      <c r="I213" s="23"/>
      <c r="J213" s="23"/>
      <c r="K213" s="23"/>
      <c r="L213" s="23"/>
    </row>
    <row r="214" spans="1:12" x14ac:dyDescent="0.25">
      <c r="A214" s="24"/>
      <c r="B214" s="27"/>
      <c r="C214" s="23"/>
      <c r="D214" s="23"/>
      <c r="E214" s="23"/>
      <c r="F214" s="23"/>
      <c r="G214" s="23"/>
      <c r="H214" s="23"/>
      <c r="I214" s="23"/>
      <c r="J214" s="23"/>
      <c r="K214" s="23"/>
      <c r="L214" s="23"/>
    </row>
    <row r="215" spans="1:12" x14ac:dyDescent="0.25">
      <c r="A215" s="24"/>
      <c r="B215" s="27"/>
      <c r="C215" s="23"/>
      <c r="D215" s="23"/>
      <c r="E215" s="23"/>
      <c r="F215" s="23"/>
      <c r="G215" s="23"/>
      <c r="H215" s="23"/>
      <c r="I215" s="23"/>
      <c r="J215" s="23"/>
      <c r="K215" s="23"/>
      <c r="L215" s="23"/>
    </row>
    <row r="216" spans="1:12" x14ac:dyDescent="0.25">
      <c r="A216" s="24"/>
      <c r="B216" s="27"/>
      <c r="C216" s="23"/>
      <c r="D216" s="23"/>
      <c r="E216" s="23"/>
      <c r="F216" s="23"/>
      <c r="G216" s="23"/>
      <c r="H216" s="23"/>
      <c r="I216" s="23"/>
      <c r="J216" s="23"/>
      <c r="K216" s="23"/>
      <c r="L216" s="23"/>
    </row>
    <row r="217" spans="1:12" x14ac:dyDescent="0.25">
      <c r="A217" s="24"/>
      <c r="B217" s="27"/>
      <c r="C217" s="23"/>
      <c r="D217" s="23"/>
      <c r="E217" s="23"/>
      <c r="F217" s="23"/>
      <c r="G217" s="23"/>
      <c r="H217" s="23"/>
      <c r="I217" s="23"/>
      <c r="J217" s="23"/>
      <c r="K217" s="23"/>
      <c r="L217" s="23"/>
    </row>
    <row r="218" spans="1:12" x14ac:dyDescent="0.25">
      <c r="A218" s="24"/>
      <c r="B218" s="27"/>
      <c r="C218" s="23"/>
      <c r="D218" s="23"/>
      <c r="E218" s="23"/>
      <c r="F218" s="23"/>
      <c r="G218" s="23"/>
      <c r="H218" s="23"/>
      <c r="I218" s="23"/>
      <c r="J218" s="23"/>
      <c r="K218" s="23"/>
      <c r="L218" s="23"/>
    </row>
    <row r="219" spans="1:12" x14ac:dyDescent="0.25">
      <c r="A219" s="24"/>
      <c r="B219" s="27"/>
      <c r="C219" s="23"/>
      <c r="D219" s="23"/>
      <c r="E219" s="23"/>
      <c r="F219" s="23"/>
      <c r="G219" s="23"/>
      <c r="H219" s="23"/>
      <c r="I219" s="23"/>
      <c r="J219" s="23"/>
      <c r="K219" s="23"/>
      <c r="L219" s="23"/>
    </row>
    <row r="220" spans="1:12" x14ac:dyDescent="0.25">
      <c r="A220" s="24"/>
      <c r="B220" s="27"/>
      <c r="C220" s="23"/>
      <c r="D220" s="23"/>
      <c r="E220" s="23"/>
      <c r="F220" s="23"/>
      <c r="G220" s="23"/>
      <c r="H220" s="23"/>
      <c r="I220" s="23"/>
      <c r="J220" s="23"/>
      <c r="K220" s="23"/>
      <c r="L220" s="23"/>
    </row>
    <row r="221" spans="1:12" x14ac:dyDescent="0.25">
      <c r="A221" s="24"/>
      <c r="B221" s="27"/>
      <c r="C221" s="23"/>
      <c r="D221" s="23"/>
      <c r="E221" s="23"/>
      <c r="F221" s="23"/>
      <c r="G221" s="23"/>
      <c r="H221" s="23"/>
      <c r="I221" s="23"/>
      <c r="J221" s="23"/>
      <c r="K221" s="23"/>
      <c r="L221" s="23"/>
    </row>
    <row r="222" spans="1:12" x14ac:dyDescent="0.25">
      <c r="A222" s="24"/>
      <c r="B222" s="27"/>
      <c r="C222" s="23"/>
      <c r="D222" s="23"/>
      <c r="E222" s="23"/>
      <c r="F222" s="23"/>
      <c r="G222" s="23"/>
      <c r="H222" s="23"/>
      <c r="I222" s="23"/>
      <c r="J222" s="23"/>
      <c r="K222" s="23"/>
      <c r="L222" s="23"/>
    </row>
    <row r="223" spans="1:12" x14ac:dyDescent="0.25">
      <c r="A223" s="24"/>
      <c r="B223" s="27"/>
      <c r="C223" s="23"/>
      <c r="D223" s="23"/>
      <c r="E223" s="23"/>
      <c r="F223" s="23"/>
      <c r="G223" s="23"/>
      <c r="H223" s="23"/>
      <c r="I223" s="23"/>
      <c r="J223" s="23"/>
      <c r="K223" s="23"/>
      <c r="L223" s="23"/>
    </row>
    <row r="224" spans="1:12" x14ac:dyDescent="0.25">
      <c r="A224" s="24"/>
      <c r="B224" s="27"/>
      <c r="C224" s="23"/>
      <c r="D224" s="23"/>
      <c r="E224" s="23"/>
      <c r="F224" s="23"/>
      <c r="G224" s="23"/>
      <c r="H224" s="23"/>
      <c r="I224" s="23"/>
      <c r="J224" s="23"/>
      <c r="K224" s="23"/>
      <c r="L224" s="23"/>
    </row>
    <row r="225" spans="1:12" x14ac:dyDescent="0.25">
      <c r="A225" s="24"/>
      <c r="B225" s="27"/>
      <c r="C225" s="23"/>
      <c r="D225" s="23"/>
      <c r="E225" s="23"/>
      <c r="F225" s="23"/>
      <c r="G225" s="23"/>
      <c r="H225" s="23"/>
      <c r="I225" s="23"/>
      <c r="J225" s="23"/>
      <c r="K225" s="23"/>
      <c r="L225" s="23"/>
    </row>
    <row r="226" spans="1:12" x14ac:dyDescent="0.25">
      <c r="A226" s="24"/>
      <c r="B226" s="27"/>
      <c r="C226" s="23"/>
      <c r="D226" s="23"/>
      <c r="E226" s="23"/>
      <c r="F226" s="23"/>
      <c r="G226" s="23"/>
      <c r="H226" s="23"/>
      <c r="I226" s="23"/>
      <c r="J226" s="23"/>
      <c r="K226" s="23"/>
      <c r="L226" s="23"/>
    </row>
    <row r="227" spans="1:12" x14ac:dyDescent="0.25">
      <c r="A227" s="24"/>
      <c r="B227" s="27"/>
      <c r="C227" s="23"/>
      <c r="D227" s="23"/>
      <c r="E227" s="23"/>
      <c r="F227" s="23"/>
      <c r="G227" s="23"/>
      <c r="H227" s="23"/>
      <c r="I227" s="23"/>
      <c r="J227" s="23"/>
      <c r="K227" s="23"/>
      <c r="L227" s="23"/>
    </row>
    <row r="228" spans="1:12" x14ac:dyDescent="0.25">
      <c r="A228" s="24"/>
      <c r="B228" s="27"/>
      <c r="C228" s="23"/>
      <c r="D228" s="23"/>
      <c r="E228" s="23"/>
      <c r="F228" s="23"/>
      <c r="G228" s="23"/>
      <c r="H228" s="23"/>
      <c r="I228" s="23"/>
      <c r="J228" s="23"/>
      <c r="K228" s="23"/>
      <c r="L228" s="23"/>
    </row>
    <row r="229" spans="1:12" x14ac:dyDescent="0.25">
      <c r="A229" s="24"/>
      <c r="B229" s="27"/>
      <c r="C229" s="23"/>
      <c r="D229" s="23"/>
      <c r="E229" s="23"/>
      <c r="F229" s="23"/>
      <c r="G229" s="23"/>
      <c r="H229" s="23"/>
      <c r="I229" s="23"/>
      <c r="J229" s="23"/>
      <c r="K229" s="23"/>
      <c r="L229" s="23"/>
    </row>
    <row r="230" spans="1:12" x14ac:dyDescent="0.25">
      <c r="A230" s="24"/>
      <c r="B230" s="27"/>
      <c r="C230" s="23"/>
      <c r="D230" s="23"/>
      <c r="E230" s="23"/>
      <c r="F230" s="23"/>
      <c r="G230" s="23"/>
      <c r="H230" s="23"/>
      <c r="I230" s="23"/>
      <c r="J230" s="23"/>
      <c r="K230" s="23"/>
      <c r="L230" s="23"/>
    </row>
    <row r="231" spans="1:12" x14ac:dyDescent="0.25">
      <c r="A231" s="24"/>
      <c r="B231" s="27"/>
      <c r="C231" s="23"/>
      <c r="D231" s="23"/>
      <c r="E231" s="23"/>
      <c r="F231" s="23"/>
      <c r="G231" s="23"/>
      <c r="H231" s="23"/>
      <c r="I231" s="23"/>
      <c r="J231" s="23"/>
      <c r="K231" s="23"/>
      <c r="L231" s="23"/>
    </row>
    <row r="232" spans="1:12" x14ac:dyDescent="0.25">
      <c r="A232" s="24"/>
      <c r="B232" s="27"/>
      <c r="C232" s="23"/>
      <c r="D232" s="23"/>
      <c r="E232" s="23"/>
      <c r="F232" s="23"/>
      <c r="G232" s="23"/>
      <c r="H232" s="23"/>
      <c r="I232" s="23"/>
      <c r="J232" s="23"/>
      <c r="K232" s="23"/>
      <c r="L232" s="23"/>
    </row>
    <row r="233" spans="1:12" x14ac:dyDescent="0.25">
      <c r="A233" s="24"/>
      <c r="B233" s="27"/>
      <c r="C233" s="23"/>
      <c r="D233" s="23"/>
      <c r="E233" s="23"/>
      <c r="F233" s="23"/>
      <c r="G233" s="23"/>
      <c r="H233" s="23"/>
      <c r="I233" s="23"/>
      <c r="J233" s="23"/>
      <c r="K233" s="23"/>
      <c r="L233" s="23"/>
    </row>
    <row r="234" spans="1:12" x14ac:dyDescent="0.25">
      <c r="A234" s="24"/>
      <c r="B234" s="27"/>
      <c r="C234" s="23"/>
      <c r="D234" s="23"/>
      <c r="E234" s="23"/>
      <c r="F234" s="23"/>
      <c r="G234" s="23"/>
      <c r="H234" s="23"/>
      <c r="I234" s="23"/>
      <c r="J234" s="23"/>
      <c r="K234" s="23"/>
      <c r="L234" s="23"/>
    </row>
    <row r="235" spans="1:12" x14ac:dyDescent="0.25">
      <c r="A235" s="24"/>
      <c r="B235" s="27"/>
      <c r="C235" s="23"/>
      <c r="D235" s="23"/>
      <c r="E235" s="23"/>
      <c r="F235" s="23"/>
      <c r="G235" s="23"/>
      <c r="H235" s="23"/>
      <c r="I235" s="23"/>
      <c r="J235" s="23"/>
      <c r="K235" s="23"/>
      <c r="L235" s="23"/>
    </row>
    <row r="236" spans="1:12" x14ac:dyDescent="0.25">
      <c r="A236" s="24"/>
      <c r="B236" s="27"/>
      <c r="C236" s="23"/>
      <c r="D236" s="23"/>
      <c r="E236" s="23"/>
      <c r="F236" s="23"/>
      <c r="G236" s="23"/>
      <c r="H236" s="23"/>
      <c r="I236" s="23"/>
      <c r="J236" s="23"/>
      <c r="K236" s="23"/>
      <c r="L236" s="23"/>
    </row>
    <row r="237" spans="1:12" x14ac:dyDescent="0.25">
      <c r="A237" s="24"/>
      <c r="B237" s="27"/>
      <c r="C237" s="23"/>
      <c r="D237" s="23"/>
      <c r="E237" s="23"/>
      <c r="F237" s="23"/>
      <c r="G237" s="23"/>
      <c r="H237" s="23"/>
      <c r="I237" s="23"/>
      <c r="J237" s="23"/>
      <c r="K237" s="23"/>
      <c r="L237" s="23"/>
    </row>
    <row r="238" spans="1:12" x14ac:dyDescent="0.25">
      <c r="A238" s="24"/>
      <c r="B238" s="27"/>
      <c r="C238" s="23"/>
      <c r="D238" s="23"/>
      <c r="E238" s="23"/>
      <c r="F238" s="23"/>
      <c r="G238" s="23"/>
      <c r="H238" s="23"/>
      <c r="I238" s="23"/>
      <c r="J238" s="23"/>
      <c r="K238" s="23"/>
      <c r="L238" s="23"/>
    </row>
    <row r="239" spans="1:12" x14ac:dyDescent="0.25">
      <c r="A239" s="24"/>
      <c r="B239" s="27"/>
      <c r="C239" s="23"/>
      <c r="D239" s="23"/>
      <c r="E239" s="23"/>
      <c r="F239" s="23"/>
      <c r="G239" s="23"/>
      <c r="H239" s="23"/>
      <c r="I239" s="23"/>
      <c r="J239" s="23"/>
      <c r="K239" s="23"/>
      <c r="L239" s="23"/>
    </row>
    <row r="240" spans="1:12" x14ac:dyDescent="0.25">
      <c r="A240" s="24"/>
      <c r="B240" s="27"/>
      <c r="C240" s="23"/>
      <c r="D240" s="23"/>
      <c r="E240" s="23"/>
      <c r="F240" s="23"/>
      <c r="G240" s="23"/>
      <c r="H240" s="23"/>
      <c r="I240" s="23"/>
      <c r="J240" s="23"/>
      <c r="K240" s="23"/>
      <c r="L240" s="23"/>
    </row>
    <row r="241" spans="1:12" x14ac:dyDescent="0.25">
      <c r="A241" s="24"/>
      <c r="B241" s="27"/>
      <c r="C241" s="23"/>
      <c r="D241" s="23"/>
      <c r="E241" s="23"/>
      <c r="F241" s="23"/>
      <c r="G241" s="23"/>
      <c r="H241" s="23"/>
      <c r="I241" s="23"/>
      <c r="J241" s="23"/>
      <c r="K241" s="23"/>
      <c r="L241" s="23"/>
    </row>
    <row r="242" spans="1:12" x14ac:dyDescent="0.25">
      <c r="A242" s="24"/>
      <c r="B242" s="27"/>
      <c r="C242" s="23"/>
      <c r="D242" s="23"/>
      <c r="E242" s="23"/>
      <c r="F242" s="23"/>
      <c r="G242" s="23"/>
      <c r="H242" s="23"/>
      <c r="I242" s="23"/>
      <c r="J242" s="23"/>
      <c r="K242" s="23"/>
      <c r="L242" s="23"/>
    </row>
    <row r="243" spans="1:12" x14ac:dyDescent="0.25">
      <c r="A243" s="24"/>
      <c r="B243" s="27"/>
      <c r="C243" s="23"/>
      <c r="D243" s="23"/>
      <c r="E243" s="23"/>
      <c r="F243" s="23"/>
      <c r="G243" s="23"/>
      <c r="H243" s="23"/>
      <c r="I243" s="23"/>
      <c r="J243" s="23"/>
      <c r="K243" s="23"/>
      <c r="L243" s="23"/>
    </row>
    <row r="244" spans="1:12" x14ac:dyDescent="0.25">
      <c r="A244" s="24"/>
      <c r="B244" s="27"/>
      <c r="C244" s="23"/>
      <c r="D244" s="23"/>
      <c r="E244" s="23"/>
      <c r="F244" s="23"/>
      <c r="G244" s="23"/>
      <c r="H244" s="23"/>
      <c r="I244" s="23"/>
      <c r="J244" s="23"/>
      <c r="K244" s="23"/>
      <c r="L244" s="23"/>
    </row>
    <row r="245" spans="1:12" x14ac:dyDescent="0.25">
      <c r="A245" s="24"/>
      <c r="B245" s="27"/>
      <c r="C245" s="23"/>
      <c r="D245" s="23"/>
      <c r="E245" s="23"/>
      <c r="F245" s="23"/>
      <c r="G245" s="23"/>
      <c r="H245" s="23"/>
      <c r="I245" s="23"/>
      <c r="J245" s="23"/>
      <c r="K245" s="23"/>
      <c r="L245" s="23"/>
    </row>
    <row r="246" spans="1:12" x14ac:dyDescent="0.25">
      <c r="A246" s="24"/>
      <c r="B246" s="27"/>
      <c r="C246" s="23"/>
      <c r="D246" s="23"/>
      <c r="E246" s="23"/>
      <c r="F246" s="23"/>
      <c r="G246" s="23"/>
      <c r="H246" s="23"/>
      <c r="I246" s="23"/>
      <c r="J246" s="23"/>
      <c r="K246" s="23"/>
      <c r="L246" s="23"/>
    </row>
    <row r="247" spans="1:12" x14ac:dyDescent="0.25">
      <c r="A247" s="24"/>
      <c r="B247" s="27"/>
      <c r="C247" s="23"/>
      <c r="D247" s="23"/>
      <c r="E247" s="23"/>
      <c r="F247" s="23"/>
      <c r="G247" s="23"/>
      <c r="H247" s="23"/>
      <c r="I247" s="23"/>
      <c r="J247" s="23"/>
      <c r="K247" s="23"/>
      <c r="L247" s="23"/>
    </row>
    <row r="248" spans="1:12" x14ac:dyDescent="0.25">
      <c r="A248" s="24"/>
      <c r="B248" s="27"/>
      <c r="C248" s="23"/>
      <c r="D248" s="23"/>
      <c r="E248" s="23"/>
      <c r="F248" s="23"/>
      <c r="G248" s="23"/>
      <c r="H248" s="23"/>
      <c r="I248" s="23"/>
      <c r="J248" s="23"/>
      <c r="K248" s="23"/>
      <c r="L248" s="23"/>
    </row>
    <row r="249" spans="1:12" x14ac:dyDescent="0.25">
      <c r="A249" s="24"/>
      <c r="B249" s="27"/>
      <c r="C249" s="23"/>
      <c r="D249" s="23"/>
      <c r="E249" s="23"/>
      <c r="F249" s="23"/>
      <c r="G249" s="23"/>
      <c r="H249" s="23"/>
      <c r="I249" s="23"/>
      <c r="J249" s="23"/>
      <c r="K249" s="23"/>
      <c r="L249" s="23"/>
    </row>
    <row r="250" spans="1:12" x14ac:dyDescent="0.25">
      <c r="A250" s="24"/>
      <c r="B250" s="27"/>
      <c r="C250" s="23"/>
      <c r="D250" s="23"/>
      <c r="E250" s="23"/>
      <c r="F250" s="23"/>
      <c r="G250" s="23"/>
      <c r="H250" s="23"/>
      <c r="I250" s="23"/>
      <c r="J250" s="23"/>
      <c r="K250" s="23"/>
      <c r="L250" s="23"/>
    </row>
    <row r="251" spans="1:12" x14ac:dyDescent="0.25">
      <c r="A251" s="24"/>
      <c r="B251" s="27"/>
      <c r="C251" s="23"/>
      <c r="D251" s="23"/>
      <c r="E251" s="23"/>
      <c r="F251" s="23"/>
      <c r="G251" s="23"/>
      <c r="H251" s="23"/>
      <c r="I251" s="23"/>
      <c r="J251" s="23"/>
      <c r="K251" s="23"/>
      <c r="L251" s="23"/>
    </row>
    <row r="252" spans="1:12" x14ac:dyDescent="0.25">
      <c r="A252" s="24"/>
      <c r="B252" s="27"/>
      <c r="C252" s="23"/>
      <c r="D252" s="23"/>
      <c r="E252" s="23"/>
      <c r="F252" s="23"/>
      <c r="G252" s="23"/>
      <c r="H252" s="23"/>
      <c r="I252" s="23"/>
      <c r="J252" s="23"/>
      <c r="K252" s="23"/>
      <c r="L252" s="23"/>
    </row>
    <row r="253" spans="1:12" x14ac:dyDescent="0.25">
      <c r="A253" s="24"/>
      <c r="B253" s="27"/>
      <c r="C253" s="23"/>
      <c r="D253" s="23"/>
      <c r="E253" s="23"/>
      <c r="F253" s="23"/>
      <c r="G253" s="23"/>
      <c r="H253" s="23"/>
      <c r="I253" s="23"/>
      <c r="J253" s="23"/>
      <c r="K253" s="23"/>
      <c r="L253" s="23"/>
    </row>
    <row r="254" spans="1:12" x14ac:dyDescent="0.25">
      <c r="A254" s="24"/>
      <c r="B254" s="27"/>
      <c r="C254" s="23"/>
      <c r="D254" s="23"/>
      <c r="E254" s="23"/>
      <c r="F254" s="23"/>
      <c r="G254" s="23"/>
      <c r="H254" s="23"/>
      <c r="I254" s="23"/>
      <c r="J254" s="23"/>
      <c r="K254" s="23"/>
      <c r="L254" s="23"/>
    </row>
    <row r="255" spans="1:12" x14ac:dyDescent="0.25">
      <c r="A255" s="24"/>
      <c r="B255" s="27"/>
      <c r="C255" s="23"/>
      <c r="D255" s="23"/>
      <c r="E255" s="23"/>
      <c r="F255" s="23"/>
      <c r="G255" s="23"/>
      <c r="H255" s="23"/>
      <c r="I255" s="23"/>
      <c r="J255" s="23"/>
      <c r="K255" s="23"/>
      <c r="L255" s="23"/>
    </row>
    <row r="256" spans="1:12" x14ac:dyDescent="0.25">
      <c r="A256" s="24"/>
      <c r="B256" s="27"/>
      <c r="C256" s="23"/>
      <c r="D256" s="23"/>
      <c r="E256" s="23"/>
      <c r="F256" s="23"/>
      <c r="G256" s="23"/>
      <c r="H256" s="23"/>
      <c r="I256" s="23"/>
      <c r="J256" s="23"/>
      <c r="K256" s="23"/>
      <c r="L256" s="23"/>
    </row>
    <row r="257" spans="1:12" x14ac:dyDescent="0.25">
      <c r="A257" s="24"/>
      <c r="B257" s="27"/>
      <c r="C257" s="23"/>
      <c r="D257" s="23"/>
      <c r="E257" s="23"/>
      <c r="F257" s="23"/>
      <c r="G257" s="23"/>
      <c r="H257" s="23"/>
      <c r="I257" s="23"/>
      <c r="J257" s="23"/>
      <c r="K257" s="23"/>
      <c r="L257" s="23"/>
    </row>
    <row r="258" spans="1:12" x14ac:dyDescent="0.25">
      <c r="A258" s="24"/>
      <c r="B258" s="27"/>
      <c r="C258" s="23"/>
      <c r="D258" s="23"/>
      <c r="E258" s="23"/>
      <c r="F258" s="23"/>
      <c r="G258" s="23"/>
      <c r="H258" s="23"/>
      <c r="I258" s="23"/>
      <c r="J258" s="23"/>
      <c r="K258" s="23"/>
      <c r="L258" s="23"/>
    </row>
    <row r="259" spans="1:12" x14ac:dyDescent="0.25">
      <c r="A259" s="24"/>
      <c r="B259" s="27"/>
      <c r="C259" s="23"/>
      <c r="D259" s="23"/>
      <c r="E259" s="23"/>
      <c r="F259" s="23"/>
      <c r="G259" s="23"/>
      <c r="H259" s="23"/>
      <c r="I259" s="23"/>
      <c r="J259" s="23"/>
      <c r="K259" s="23"/>
      <c r="L259" s="23"/>
    </row>
    <row r="260" spans="1:12" x14ac:dyDescent="0.25">
      <c r="A260" s="24"/>
      <c r="B260" s="27"/>
      <c r="C260" s="23"/>
      <c r="D260" s="23"/>
      <c r="E260" s="23"/>
      <c r="F260" s="23"/>
      <c r="G260" s="23"/>
      <c r="H260" s="23"/>
      <c r="I260" s="23"/>
      <c r="J260" s="23"/>
      <c r="K260" s="23"/>
      <c r="L260" s="23"/>
    </row>
    <row r="261" spans="1:12" x14ac:dyDescent="0.25">
      <c r="A261" s="24"/>
      <c r="B261" s="27"/>
      <c r="C261" s="23"/>
      <c r="D261" s="23"/>
      <c r="E261" s="23"/>
      <c r="F261" s="23"/>
      <c r="G261" s="23"/>
      <c r="H261" s="23"/>
      <c r="I261" s="23"/>
      <c r="J261" s="23"/>
      <c r="K261" s="23"/>
      <c r="L261" s="23"/>
    </row>
    <row r="262" spans="1:12" x14ac:dyDescent="0.25">
      <c r="A262" s="24"/>
      <c r="B262" s="27"/>
      <c r="C262" s="23"/>
      <c r="D262" s="23"/>
      <c r="E262" s="23"/>
      <c r="F262" s="23"/>
      <c r="G262" s="23"/>
      <c r="H262" s="23"/>
      <c r="I262" s="23"/>
      <c r="J262" s="23"/>
      <c r="K262" s="23"/>
      <c r="L262" s="23"/>
    </row>
    <row r="263" spans="1:12" x14ac:dyDescent="0.25">
      <c r="A263" s="24"/>
      <c r="B263" s="27"/>
      <c r="C263" s="23"/>
      <c r="D263" s="23"/>
      <c r="E263" s="23"/>
      <c r="F263" s="23"/>
      <c r="G263" s="23"/>
      <c r="H263" s="23"/>
      <c r="I263" s="23"/>
      <c r="J263" s="23"/>
      <c r="K263" s="23"/>
      <c r="L263" s="23"/>
    </row>
    <row r="264" spans="1:12" x14ac:dyDescent="0.25">
      <c r="A264" s="24"/>
      <c r="B264" s="27"/>
      <c r="C264" s="23"/>
      <c r="D264" s="23"/>
      <c r="E264" s="23"/>
      <c r="F264" s="23"/>
      <c r="G264" s="23"/>
      <c r="H264" s="23"/>
      <c r="I264" s="23"/>
      <c r="J264" s="23"/>
      <c r="K264" s="23"/>
      <c r="L264" s="23"/>
    </row>
    <row r="265" spans="1:12" x14ac:dyDescent="0.25">
      <c r="A265" s="24"/>
      <c r="B265" s="27"/>
      <c r="C265" s="23"/>
      <c r="D265" s="23"/>
      <c r="E265" s="23"/>
      <c r="F265" s="23"/>
      <c r="G265" s="23"/>
      <c r="H265" s="23"/>
      <c r="I265" s="23"/>
      <c r="J265" s="23"/>
      <c r="K265" s="23"/>
      <c r="L265" s="23"/>
    </row>
    <row r="266" spans="1:12" x14ac:dyDescent="0.25">
      <c r="A266" s="24"/>
      <c r="B266" s="27"/>
      <c r="C266" s="23"/>
      <c r="D266" s="23"/>
      <c r="E266" s="23"/>
      <c r="F266" s="23"/>
      <c r="G266" s="23"/>
      <c r="H266" s="23"/>
      <c r="I266" s="23"/>
      <c r="J266" s="23"/>
      <c r="K266" s="23"/>
      <c r="L266" s="23"/>
    </row>
    <row r="267" spans="1:12" x14ac:dyDescent="0.25">
      <c r="A267" s="24"/>
      <c r="B267" s="27"/>
      <c r="C267" s="23"/>
      <c r="D267" s="23"/>
      <c r="E267" s="23"/>
      <c r="F267" s="23"/>
      <c r="G267" s="23"/>
      <c r="H267" s="23"/>
      <c r="I267" s="23"/>
      <c r="J267" s="23"/>
      <c r="K267" s="23"/>
      <c r="L267" s="23"/>
    </row>
    <row r="268" spans="1:12" x14ac:dyDescent="0.25">
      <c r="A268" s="24"/>
      <c r="B268" s="27"/>
      <c r="C268" s="23"/>
      <c r="D268" s="23"/>
      <c r="E268" s="23"/>
      <c r="F268" s="23"/>
      <c r="G268" s="23"/>
      <c r="H268" s="23"/>
      <c r="I268" s="23"/>
      <c r="J268" s="23"/>
      <c r="K268" s="23"/>
      <c r="L268" s="23"/>
    </row>
    <row r="269" spans="1:12" x14ac:dyDescent="0.25">
      <c r="A269" s="24"/>
      <c r="B269" s="27"/>
      <c r="C269" s="23"/>
      <c r="D269" s="23"/>
      <c r="E269" s="23"/>
      <c r="F269" s="23"/>
      <c r="G269" s="23"/>
      <c r="H269" s="23"/>
      <c r="I269" s="23"/>
      <c r="J269" s="23"/>
      <c r="K269" s="23"/>
      <c r="L269" s="23"/>
    </row>
    <row r="270" spans="1:12" x14ac:dyDescent="0.25">
      <c r="A270" s="24"/>
      <c r="B270" s="27"/>
      <c r="C270" s="23"/>
      <c r="D270" s="23"/>
      <c r="E270" s="23"/>
      <c r="F270" s="23"/>
      <c r="G270" s="23"/>
      <c r="H270" s="23"/>
      <c r="I270" s="23"/>
      <c r="J270" s="23"/>
      <c r="K270" s="23"/>
      <c r="L270" s="23"/>
    </row>
    <row r="271" spans="1:12" x14ac:dyDescent="0.25">
      <c r="A271" s="24"/>
      <c r="B271" s="27"/>
      <c r="C271" s="23"/>
      <c r="D271" s="23"/>
      <c r="E271" s="23"/>
      <c r="F271" s="23"/>
      <c r="G271" s="23"/>
      <c r="H271" s="23"/>
      <c r="I271" s="23"/>
      <c r="J271" s="23"/>
      <c r="K271" s="23"/>
      <c r="L271" s="23"/>
    </row>
    <row r="272" spans="1:12" x14ac:dyDescent="0.25">
      <c r="A272" s="24"/>
      <c r="B272" s="27"/>
      <c r="C272" s="23"/>
      <c r="D272" s="23"/>
      <c r="E272" s="23"/>
      <c r="F272" s="23"/>
      <c r="G272" s="23"/>
      <c r="H272" s="23"/>
      <c r="I272" s="23"/>
      <c r="J272" s="23"/>
      <c r="K272" s="23"/>
      <c r="L272" s="23"/>
    </row>
    <row r="273" spans="1:12" x14ac:dyDescent="0.25">
      <c r="A273" s="24"/>
      <c r="B273" s="27"/>
      <c r="C273" s="23"/>
      <c r="D273" s="23"/>
      <c r="E273" s="23"/>
      <c r="F273" s="23"/>
      <c r="G273" s="23"/>
      <c r="H273" s="23"/>
      <c r="I273" s="23"/>
      <c r="J273" s="23"/>
      <c r="K273" s="23"/>
      <c r="L273" s="23"/>
    </row>
    <row r="274" spans="1:12" x14ac:dyDescent="0.25">
      <c r="A274" s="24"/>
      <c r="B274" s="27"/>
      <c r="C274" s="23"/>
      <c r="D274" s="23"/>
      <c r="E274" s="23"/>
      <c r="F274" s="23"/>
      <c r="G274" s="23"/>
      <c r="H274" s="23"/>
      <c r="I274" s="23"/>
      <c r="J274" s="23"/>
      <c r="K274" s="23"/>
      <c r="L274" s="23"/>
    </row>
    <row r="275" spans="1:12" x14ac:dyDescent="0.25">
      <c r="A275" s="24"/>
      <c r="B275" s="27"/>
      <c r="C275" s="23"/>
      <c r="D275" s="23"/>
      <c r="E275" s="23"/>
      <c r="F275" s="23"/>
      <c r="G275" s="23"/>
      <c r="H275" s="23"/>
      <c r="I275" s="23"/>
      <c r="J275" s="23"/>
      <c r="K275" s="23"/>
      <c r="L275" s="23"/>
    </row>
    <row r="276" spans="1:12" x14ac:dyDescent="0.25">
      <c r="A276" s="24"/>
      <c r="B276" s="27"/>
      <c r="C276" s="23"/>
      <c r="D276" s="23"/>
      <c r="E276" s="23"/>
      <c r="F276" s="23"/>
      <c r="G276" s="23"/>
      <c r="H276" s="23"/>
      <c r="I276" s="23"/>
      <c r="J276" s="23"/>
      <c r="K276" s="23"/>
      <c r="L276" s="23"/>
    </row>
    <row r="277" spans="1:12" x14ac:dyDescent="0.25">
      <c r="A277" s="24"/>
      <c r="B277" s="27"/>
      <c r="C277" s="23"/>
      <c r="D277" s="23"/>
      <c r="E277" s="23"/>
      <c r="F277" s="23"/>
      <c r="G277" s="23"/>
      <c r="H277" s="23"/>
      <c r="I277" s="23"/>
      <c r="J277" s="23"/>
      <c r="K277" s="23"/>
      <c r="L277" s="23"/>
    </row>
    <row r="278" spans="1:12" x14ac:dyDescent="0.25">
      <c r="A278" s="24"/>
      <c r="B278" s="27"/>
      <c r="C278" s="23"/>
      <c r="D278" s="23"/>
      <c r="E278" s="23"/>
      <c r="F278" s="23"/>
      <c r="G278" s="23"/>
      <c r="H278" s="23"/>
      <c r="I278" s="23"/>
      <c r="J278" s="23"/>
      <c r="K278" s="23"/>
      <c r="L278" s="23"/>
    </row>
    <row r="279" spans="1:12" x14ac:dyDescent="0.25">
      <c r="A279" s="24"/>
      <c r="B279" s="27"/>
      <c r="C279" s="23"/>
      <c r="D279" s="23"/>
      <c r="E279" s="23"/>
      <c r="F279" s="23"/>
      <c r="G279" s="23"/>
      <c r="H279" s="23"/>
      <c r="I279" s="23"/>
      <c r="J279" s="23"/>
      <c r="K279" s="23"/>
      <c r="L279" s="23"/>
    </row>
    <row r="280" spans="1:12" x14ac:dyDescent="0.25">
      <c r="A280" s="24"/>
      <c r="B280" s="27"/>
      <c r="C280" s="23"/>
      <c r="D280" s="23"/>
      <c r="E280" s="23"/>
      <c r="F280" s="23"/>
      <c r="G280" s="23"/>
      <c r="H280" s="23"/>
      <c r="I280" s="23"/>
      <c r="J280" s="23"/>
      <c r="K280" s="23"/>
      <c r="L280" s="23"/>
    </row>
    <row r="281" spans="1:12" x14ac:dyDescent="0.25">
      <c r="A281" s="24"/>
      <c r="B281" s="27"/>
      <c r="C281" s="23"/>
      <c r="D281" s="23"/>
      <c r="E281" s="23"/>
      <c r="F281" s="23"/>
      <c r="G281" s="23"/>
      <c r="H281" s="23"/>
      <c r="I281" s="23"/>
      <c r="J281" s="23"/>
      <c r="K281" s="23"/>
      <c r="L281" s="23"/>
    </row>
    <row r="282" spans="1:12" x14ac:dyDescent="0.25">
      <c r="A282" s="24"/>
      <c r="B282" s="27"/>
      <c r="C282" s="23"/>
      <c r="D282" s="23"/>
      <c r="E282" s="23"/>
      <c r="F282" s="23"/>
      <c r="G282" s="23"/>
      <c r="H282" s="23"/>
      <c r="I282" s="23"/>
      <c r="J282" s="23"/>
      <c r="K282" s="23"/>
      <c r="L282" s="23"/>
    </row>
    <row r="283" spans="1:12" x14ac:dyDescent="0.25">
      <c r="A283" s="24"/>
      <c r="B283" s="27"/>
      <c r="C283" s="23"/>
      <c r="D283" s="23"/>
      <c r="E283" s="23"/>
      <c r="F283" s="23"/>
      <c r="G283" s="23"/>
      <c r="H283" s="23"/>
      <c r="I283" s="23"/>
      <c r="J283" s="23"/>
      <c r="K283" s="23"/>
      <c r="L283" s="23"/>
    </row>
    <row r="284" spans="1:12" x14ac:dyDescent="0.25">
      <c r="A284" s="24"/>
      <c r="B284" s="27"/>
      <c r="C284" s="23"/>
      <c r="D284" s="23"/>
      <c r="E284" s="23"/>
      <c r="F284" s="23"/>
      <c r="G284" s="23"/>
      <c r="H284" s="23"/>
      <c r="I284" s="23"/>
      <c r="J284" s="23"/>
      <c r="K284" s="23"/>
      <c r="L284" s="23"/>
    </row>
    <row r="285" spans="1:12" x14ac:dyDescent="0.25">
      <c r="A285" s="24"/>
      <c r="B285" s="27"/>
      <c r="C285" s="23"/>
      <c r="D285" s="23"/>
      <c r="E285" s="23"/>
      <c r="F285" s="23"/>
      <c r="G285" s="23"/>
      <c r="H285" s="23"/>
      <c r="I285" s="23"/>
      <c r="J285" s="23"/>
      <c r="K285" s="23"/>
      <c r="L285" s="23"/>
    </row>
    <row r="286" spans="1:12" x14ac:dyDescent="0.25">
      <c r="A286" s="24"/>
      <c r="B286" s="27"/>
      <c r="C286" s="23"/>
      <c r="D286" s="23"/>
      <c r="E286" s="23"/>
      <c r="F286" s="23"/>
      <c r="G286" s="23"/>
      <c r="H286" s="23"/>
      <c r="I286" s="23"/>
      <c r="J286" s="23"/>
      <c r="K286" s="23"/>
      <c r="L286" s="23"/>
    </row>
    <row r="287" spans="1:12" x14ac:dyDescent="0.25">
      <c r="A287" s="24"/>
      <c r="B287" s="27"/>
      <c r="C287" s="23"/>
      <c r="D287" s="23"/>
      <c r="E287" s="23"/>
      <c r="F287" s="23"/>
      <c r="G287" s="23"/>
      <c r="H287" s="23"/>
      <c r="I287" s="23"/>
      <c r="J287" s="23"/>
      <c r="K287" s="23"/>
      <c r="L287" s="23"/>
    </row>
    <row r="288" spans="1:12" x14ac:dyDescent="0.25">
      <c r="A288" s="24"/>
      <c r="B288" s="27"/>
      <c r="C288" s="23"/>
      <c r="D288" s="23"/>
      <c r="E288" s="23"/>
      <c r="F288" s="23"/>
      <c r="G288" s="23"/>
      <c r="H288" s="23"/>
      <c r="I288" s="23"/>
      <c r="J288" s="23"/>
      <c r="K288" s="23"/>
      <c r="L288" s="23"/>
    </row>
    <row r="289" spans="1:12" x14ac:dyDescent="0.25">
      <c r="A289" s="24"/>
      <c r="B289" s="27"/>
      <c r="C289" s="23"/>
      <c r="D289" s="23"/>
      <c r="E289" s="23"/>
      <c r="F289" s="23"/>
      <c r="G289" s="23"/>
      <c r="H289" s="23"/>
      <c r="I289" s="23"/>
      <c r="J289" s="23"/>
      <c r="K289" s="23"/>
      <c r="L289" s="23"/>
    </row>
    <row r="290" spans="1:12" x14ac:dyDescent="0.25">
      <c r="A290" s="24"/>
      <c r="B290" s="27"/>
      <c r="C290" s="23"/>
      <c r="D290" s="23"/>
      <c r="E290" s="23"/>
      <c r="F290" s="23"/>
      <c r="G290" s="23"/>
      <c r="H290" s="23"/>
      <c r="I290" s="23"/>
      <c r="J290" s="23"/>
      <c r="K290" s="23"/>
      <c r="L290" s="23"/>
    </row>
    <row r="291" spans="1:12" x14ac:dyDescent="0.25">
      <c r="A291" s="24"/>
      <c r="B291" s="27"/>
      <c r="C291" s="23"/>
      <c r="D291" s="23"/>
      <c r="E291" s="23"/>
      <c r="F291" s="23"/>
      <c r="G291" s="23"/>
      <c r="H291" s="23"/>
      <c r="I291" s="23"/>
      <c r="J291" s="23"/>
      <c r="K291" s="23"/>
      <c r="L291" s="23"/>
    </row>
    <row r="292" spans="1:12" x14ac:dyDescent="0.25">
      <c r="A292" s="24"/>
      <c r="B292" s="27"/>
      <c r="C292" s="23"/>
      <c r="D292" s="23"/>
      <c r="E292" s="23"/>
      <c r="F292" s="23"/>
      <c r="G292" s="23"/>
      <c r="H292" s="23"/>
      <c r="I292" s="23"/>
      <c r="J292" s="23"/>
      <c r="K292" s="23"/>
      <c r="L292" s="23"/>
    </row>
    <row r="293" spans="1:12" x14ac:dyDescent="0.25">
      <c r="A293" s="24"/>
      <c r="B293" s="27"/>
      <c r="C293" s="23"/>
      <c r="D293" s="23"/>
      <c r="E293" s="23"/>
      <c r="F293" s="23"/>
      <c r="G293" s="23"/>
      <c r="H293" s="23"/>
      <c r="I293" s="23"/>
      <c r="J293" s="23"/>
      <c r="K293" s="23"/>
      <c r="L293" s="23"/>
    </row>
    <row r="294" spans="1:12" x14ac:dyDescent="0.25">
      <c r="A294" s="24"/>
      <c r="B294" s="27"/>
      <c r="C294" s="23"/>
      <c r="D294" s="23"/>
      <c r="E294" s="23"/>
      <c r="F294" s="23"/>
      <c r="G294" s="23"/>
      <c r="H294" s="23"/>
      <c r="I294" s="23"/>
      <c r="J294" s="23"/>
      <c r="K294" s="23"/>
      <c r="L294" s="23"/>
    </row>
    <row r="295" spans="1:12" x14ac:dyDescent="0.25">
      <c r="A295" s="24"/>
      <c r="B295" s="27"/>
      <c r="C295" s="23"/>
      <c r="D295" s="23"/>
      <c r="E295" s="23"/>
      <c r="F295" s="23"/>
      <c r="G295" s="23"/>
      <c r="H295" s="23"/>
      <c r="I295" s="23"/>
      <c r="J295" s="23"/>
      <c r="K295" s="23"/>
      <c r="L295" s="23"/>
    </row>
    <row r="296" spans="1:12" x14ac:dyDescent="0.25">
      <c r="A296" s="24"/>
      <c r="B296" s="27"/>
      <c r="C296" s="23"/>
      <c r="D296" s="23"/>
      <c r="E296" s="23"/>
      <c r="F296" s="23"/>
      <c r="G296" s="23"/>
      <c r="H296" s="23"/>
      <c r="I296" s="23"/>
      <c r="J296" s="23"/>
      <c r="K296" s="23"/>
      <c r="L296" s="23"/>
    </row>
    <row r="297" spans="1:12" x14ac:dyDescent="0.25">
      <c r="A297" s="24"/>
      <c r="B297" s="27"/>
      <c r="C297" s="23"/>
      <c r="D297" s="23"/>
      <c r="E297" s="23"/>
      <c r="F297" s="23"/>
      <c r="G297" s="23"/>
      <c r="H297" s="23"/>
      <c r="I297" s="23"/>
      <c r="J297" s="23"/>
      <c r="K297" s="23"/>
      <c r="L297" s="23"/>
    </row>
    <row r="298" spans="1:12" x14ac:dyDescent="0.25">
      <c r="A298" s="24"/>
      <c r="B298" s="27"/>
      <c r="C298" s="23"/>
      <c r="D298" s="23"/>
      <c r="E298" s="23"/>
      <c r="F298" s="23"/>
      <c r="G298" s="23"/>
      <c r="H298" s="23"/>
      <c r="I298" s="23"/>
      <c r="J298" s="23"/>
      <c r="K298" s="23"/>
      <c r="L298" s="23"/>
    </row>
    <row r="299" spans="1:12" x14ac:dyDescent="0.25">
      <c r="A299" s="24"/>
      <c r="B299" s="27"/>
      <c r="C299" s="23"/>
      <c r="D299" s="23"/>
      <c r="E299" s="23"/>
      <c r="F299" s="23"/>
      <c r="G299" s="23"/>
      <c r="H299" s="23"/>
      <c r="I299" s="23"/>
      <c r="J299" s="23"/>
      <c r="K299" s="23"/>
      <c r="L299" s="23"/>
    </row>
    <row r="300" spans="1:12" x14ac:dyDescent="0.25">
      <c r="A300" s="24"/>
      <c r="B300" s="27"/>
      <c r="C300" s="23"/>
      <c r="D300" s="23"/>
      <c r="E300" s="23"/>
      <c r="F300" s="23"/>
      <c r="G300" s="23"/>
      <c r="H300" s="23"/>
      <c r="I300" s="23"/>
      <c r="J300" s="23"/>
      <c r="K300" s="23"/>
      <c r="L300" s="23"/>
    </row>
    <row r="301" spans="1:12" x14ac:dyDescent="0.25">
      <c r="A301" s="24"/>
      <c r="B301" s="27"/>
      <c r="C301" s="23"/>
      <c r="D301" s="23"/>
      <c r="E301" s="23"/>
      <c r="F301" s="23"/>
      <c r="G301" s="23"/>
      <c r="H301" s="23"/>
      <c r="I301" s="23"/>
      <c r="J301" s="23"/>
      <c r="K301" s="23"/>
      <c r="L301" s="23"/>
    </row>
    <row r="302" spans="1:12" x14ac:dyDescent="0.25">
      <c r="A302" s="24"/>
      <c r="B302" s="27"/>
      <c r="C302" s="23"/>
      <c r="D302" s="23"/>
      <c r="E302" s="23"/>
      <c r="F302" s="23"/>
      <c r="G302" s="23"/>
      <c r="H302" s="23"/>
      <c r="I302" s="23"/>
      <c r="J302" s="23"/>
      <c r="K302" s="23"/>
      <c r="L302" s="23"/>
    </row>
    <row r="303" spans="1:12" x14ac:dyDescent="0.25">
      <c r="A303" s="24"/>
      <c r="B303" s="27"/>
      <c r="C303" s="23"/>
      <c r="D303" s="23"/>
      <c r="E303" s="23"/>
      <c r="F303" s="23"/>
      <c r="G303" s="23"/>
      <c r="H303" s="23"/>
      <c r="I303" s="23"/>
      <c r="J303" s="23"/>
      <c r="K303" s="23"/>
      <c r="L303" s="23"/>
    </row>
    <row r="304" spans="1:12" x14ac:dyDescent="0.25">
      <c r="A304" s="24"/>
      <c r="B304" s="27"/>
      <c r="C304" s="23"/>
      <c r="D304" s="23"/>
      <c r="E304" s="23"/>
      <c r="F304" s="23"/>
      <c r="G304" s="23"/>
      <c r="H304" s="23"/>
      <c r="I304" s="23"/>
      <c r="J304" s="23"/>
      <c r="K304" s="23"/>
      <c r="L304" s="23"/>
    </row>
    <row r="305" spans="1:12" x14ac:dyDescent="0.25">
      <c r="A305" s="24"/>
      <c r="B305" s="27"/>
      <c r="C305" s="23"/>
      <c r="D305" s="23"/>
      <c r="E305" s="23"/>
      <c r="F305" s="23"/>
      <c r="G305" s="23"/>
      <c r="H305" s="23"/>
      <c r="I305" s="23"/>
      <c r="J305" s="23"/>
      <c r="K305" s="23"/>
      <c r="L305" s="23"/>
    </row>
    <row r="306" spans="1:12" x14ac:dyDescent="0.25">
      <c r="A306" s="24"/>
      <c r="B306" s="27"/>
      <c r="C306" s="23"/>
      <c r="D306" s="23"/>
      <c r="E306" s="23"/>
      <c r="F306" s="23"/>
      <c r="G306" s="23"/>
      <c r="H306" s="23"/>
      <c r="I306" s="23"/>
      <c r="J306" s="23"/>
      <c r="K306" s="23"/>
      <c r="L306" s="23"/>
    </row>
    <row r="307" spans="1:12" x14ac:dyDescent="0.25">
      <c r="A307" s="24"/>
      <c r="B307" s="27"/>
      <c r="C307" s="23"/>
      <c r="D307" s="23"/>
      <c r="E307" s="23"/>
      <c r="F307" s="23"/>
      <c r="G307" s="23"/>
      <c r="H307" s="23"/>
      <c r="I307" s="23"/>
      <c r="J307" s="23"/>
      <c r="K307" s="23"/>
      <c r="L307" s="23"/>
    </row>
    <row r="308" spans="1:12" x14ac:dyDescent="0.25">
      <c r="A308" s="24"/>
      <c r="B308" s="27"/>
      <c r="C308" s="23"/>
      <c r="D308" s="23"/>
      <c r="E308" s="23"/>
      <c r="F308" s="23"/>
      <c r="G308" s="23"/>
      <c r="H308" s="23"/>
      <c r="I308" s="23"/>
      <c r="J308" s="23"/>
      <c r="K308" s="23"/>
      <c r="L308" s="23"/>
    </row>
    <row r="309" spans="1:12" x14ac:dyDescent="0.25">
      <c r="A309" s="24"/>
      <c r="B309" s="27"/>
      <c r="C309" s="23"/>
      <c r="D309" s="23"/>
      <c r="E309" s="23"/>
      <c r="F309" s="23"/>
      <c r="G309" s="23"/>
      <c r="H309" s="23"/>
      <c r="I309" s="23"/>
      <c r="J309" s="23"/>
      <c r="K309" s="23"/>
      <c r="L309" s="23"/>
    </row>
    <row r="310" spans="1:12" x14ac:dyDescent="0.25">
      <c r="A310" s="24"/>
      <c r="B310" s="27"/>
      <c r="C310" s="23"/>
      <c r="D310" s="23"/>
      <c r="E310" s="23"/>
      <c r="F310" s="23"/>
      <c r="G310" s="23"/>
      <c r="H310" s="23"/>
      <c r="I310" s="23"/>
      <c r="J310" s="23"/>
      <c r="K310" s="23"/>
      <c r="L310" s="23"/>
    </row>
    <row r="311" spans="1:12" x14ac:dyDescent="0.25">
      <c r="A311" s="24"/>
      <c r="B311" s="27"/>
      <c r="C311" s="23"/>
      <c r="D311" s="23"/>
      <c r="E311" s="23"/>
      <c r="F311" s="23"/>
      <c r="G311" s="23"/>
      <c r="H311" s="23"/>
      <c r="I311" s="23"/>
      <c r="J311" s="23"/>
      <c r="K311" s="23"/>
      <c r="L311" s="23"/>
    </row>
    <row r="312" spans="1:12" x14ac:dyDescent="0.25">
      <c r="A312" s="24"/>
      <c r="B312" s="27"/>
      <c r="C312" s="23"/>
      <c r="D312" s="23"/>
      <c r="E312" s="23"/>
      <c r="F312" s="23"/>
      <c r="G312" s="23"/>
      <c r="H312" s="23"/>
      <c r="I312" s="23"/>
      <c r="J312" s="23"/>
      <c r="K312" s="23"/>
      <c r="L312" s="23"/>
    </row>
    <row r="313" spans="1:12" x14ac:dyDescent="0.25">
      <c r="A313" s="24"/>
      <c r="B313" s="27"/>
      <c r="C313" s="23"/>
      <c r="D313" s="23"/>
      <c r="E313" s="23"/>
      <c r="F313" s="23"/>
      <c r="G313" s="23"/>
      <c r="H313" s="23"/>
      <c r="I313" s="23"/>
      <c r="J313" s="23"/>
      <c r="K313" s="23"/>
      <c r="L313" s="23"/>
    </row>
    <row r="314" spans="1:12" x14ac:dyDescent="0.25">
      <c r="A314" s="24"/>
      <c r="B314" s="27"/>
      <c r="C314" s="23"/>
      <c r="D314" s="23"/>
      <c r="E314" s="23"/>
      <c r="F314" s="23"/>
      <c r="G314" s="23"/>
      <c r="H314" s="23"/>
      <c r="I314" s="23"/>
      <c r="J314" s="23"/>
      <c r="K314" s="23"/>
      <c r="L314" s="23"/>
    </row>
    <row r="315" spans="1:12" x14ac:dyDescent="0.25">
      <c r="A315" s="24"/>
      <c r="B315" s="27"/>
      <c r="C315" s="23"/>
      <c r="D315" s="23"/>
      <c r="E315" s="23"/>
      <c r="F315" s="23"/>
      <c r="G315" s="23"/>
      <c r="H315" s="23"/>
      <c r="I315" s="23"/>
      <c r="J315" s="23"/>
      <c r="K315" s="23"/>
      <c r="L315" s="23"/>
    </row>
    <row r="316" spans="1:12" x14ac:dyDescent="0.25">
      <c r="A316" s="24"/>
      <c r="B316" s="27"/>
      <c r="C316" s="23"/>
      <c r="D316" s="23"/>
      <c r="E316" s="23"/>
      <c r="F316" s="23"/>
      <c r="G316" s="23"/>
      <c r="H316" s="23"/>
      <c r="I316" s="23"/>
      <c r="J316" s="23"/>
      <c r="K316" s="23"/>
      <c r="L316" s="23"/>
    </row>
    <row r="317" spans="1:12" x14ac:dyDescent="0.25">
      <c r="A317" s="24"/>
      <c r="B317" s="27"/>
      <c r="C317" s="23"/>
      <c r="D317" s="23"/>
      <c r="E317" s="23"/>
      <c r="F317" s="23"/>
      <c r="G317" s="23"/>
      <c r="H317" s="23"/>
      <c r="I317" s="23"/>
      <c r="J317" s="23"/>
      <c r="K317" s="23"/>
      <c r="L317" s="23"/>
    </row>
  </sheetData>
  <autoFilter ref="A7:O156"/>
  <customSheetViews>
    <customSheetView guid="{9EEF4241-DA10-4BD8-AB26-5CF5C7D68935}" scale="85" showAutoFilter="1">
      <pane xSplit="1" ySplit="7" topLeftCell="B293" activePane="bottomRight" state="frozen"/>
      <selection pane="bottomRight" activeCell="D300" sqref="D300"/>
      <pageMargins left="0.7" right="0.7" top="0.75" bottom="0.75" header="0.3" footer="0.3"/>
      <pageSetup paperSize="9" orientation="portrait" r:id="rId1"/>
      <autoFilter ref="A7:P326"/>
    </customSheetView>
    <customSheetView guid="{70453CE6-934A-40AF-8F9D-9810664EE54F}" scale="70" showAutoFilter="1">
      <pane xSplit="1" ySplit="7" topLeftCell="B43" activePane="bottomRight" state="frozen"/>
      <selection pane="bottomRight" activeCell="F60" sqref="F60"/>
      <pageMargins left="0.7" right="0.7" top="0.75" bottom="0.75" header="0.3" footer="0.3"/>
      <pageSetup paperSize="9" orientation="portrait" r:id="rId2"/>
      <autoFilter ref="A7:P360"/>
    </customSheetView>
  </customSheetViews>
  <mergeCells count="4">
    <mergeCell ref="A6:A7"/>
    <mergeCell ref="B6:B7"/>
    <mergeCell ref="C6:D6"/>
    <mergeCell ref="E6:L6"/>
  </mergeCells>
  <phoneticPr fontId="19" type="noConversion"/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P258"/>
  <sheetViews>
    <sheetView zoomScale="80" zoomScaleNormal="80" workbookViewId="0">
      <pane xSplit="1" ySplit="7" topLeftCell="B234" activePane="bottomRight" state="frozen"/>
      <selection pane="topRight" activeCell="B1" sqref="B1"/>
      <selection pane="bottomLeft" activeCell="A8" sqref="A8"/>
      <selection pane="bottomRight" activeCell="D252" sqref="D252"/>
    </sheetView>
  </sheetViews>
  <sheetFormatPr defaultColWidth="8.69921875" defaultRowHeight="17.399999999999999" x14ac:dyDescent="0.25"/>
  <cols>
    <col min="1" max="1" width="5.19921875" style="21" bestFit="1" customWidth="1"/>
    <col min="2" max="2" width="11" style="21" bestFit="1" customWidth="1"/>
    <col min="3" max="3" width="19.19921875" style="21" bestFit="1" customWidth="1"/>
    <col min="4" max="4" width="25.59765625" style="21" bestFit="1" customWidth="1"/>
    <col min="5" max="5" width="17.19921875" style="21" bestFit="1" customWidth="1"/>
    <col min="6" max="6" width="24.09765625" style="21" bestFit="1" customWidth="1"/>
    <col min="7" max="7" width="7.3984375" style="21" bestFit="1" customWidth="1"/>
    <col min="8" max="8" width="7.19921875" style="21" bestFit="1" customWidth="1"/>
    <col min="9" max="9" width="11.19921875" style="21" bestFit="1" customWidth="1"/>
    <col min="10" max="10" width="7.09765625" style="21" bestFit="1" customWidth="1"/>
    <col min="11" max="11" width="10.3984375" style="21" bestFit="1" customWidth="1"/>
    <col min="12" max="12" width="7.09765625" style="21" bestFit="1" customWidth="1"/>
    <col min="13" max="13" width="19.3984375" style="21" hidden="1" customWidth="1"/>
    <col min="14" max="14" width="34.796875" style="21" hidden="1" customWidth="1"/>
    <col min="15" max="15" width="9.3984375" style="21" hidden="1" customWidth="1"/>
    <col min="16" max="17" width="0" style="21" hidden="1" customWidth="1"/>
    <col min="18" max="16384" width="8.69921875" style="21"/>
  </cols>
  <sheetData>
    <row r="6" spans="1:16" x14ac:dyDescent="0.25">
      <c r="A6" s="150" t="s">
        <v>20</v>
      </c>
      <c r="B6" s="150" t="s">
        <v>21</v>
      </c>
      <c r="C6" s="150" t="s">
        <v>23</v>
      </c>
      <c r="D6" s="150"/>
      <c r="E6" s="151" t="s">
        <v>24</v>
      </c>
      <c r="F6" s="152"/>
      <c r="G6" s="152"/>
      <c r="H6" s="152"/>
      <c r="I6" s="152"/>
      <c r="J6" s="152"/>
      <c r="K6" s="152"/>
      <c r="L6" s="153"/>
    </row>
    <row r="7" spans="1:16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COUNTIF(O$8:O2010,"에러")</f>
        <v>229</v>
      </c>
    </row>
    <row r="8" spans="1:16" x14ac:dyDescent="0.25">
      <c r="A8" s="24">
        <v>1</v>
      </c>
      <c r="B8" s="27" t="s">
        <v>438</v>
      </c>
      <c r="C8" s="27" t="s">
        <v>5107</v>
      </c>
      <c r="D8" s="27" t="s">
        <v>353</v>
      </c>
      <c r="E8" s="27" t="s">
        <v>4157</v>
      </c>
      <c r="F8" s="27" t="s">
        <v>2033</v>
      </c>
      <c r="G8" s="27"/>
      <c r="H8" s="27"/>
      <c r="I8" s="27" t="s">
        <v>37</v>
      </c>
      <c r="J8" s="28">
        <v>8</v>
      </c>
      <c r="K8" s="27" t="s">
        <v>52</v>
      </c>
      <c r="L8" s="27"/>
      <c r="M8" s="30"/>
      <c r="N8" s="25" t="str">
        <f>SUBSTITUTE(CONCATENATE(C8,"^",D8,"^",E8,"^",F8,"^",G8,"^",I8,"^",J8,"^",K8,"^",L8),"~","-")</f>
        <v xml:space="preserve"> 재고일수불^TB_INV_DDIO^ 수불일자^IO_DT^^VARCHAR2^8^Y^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재고일수불^TB_INV_DDIO^ 수불일자^IO_DT^^VARCHAR2^8^Y^
재고일수불^TB_INV_DDIO^수불일자^IO_DT^Y^VARCHAR2^8^Y^</v>
      </c>
    </row>
    <row r="9" spans="1:16" x14ac:dyDescent="0.25">
      <c r="A9" s="24">
        <v>2</v>
      </c>
      <c r="B9" s="27" t="s">
        <v>438</v>
      </c>
      <c r="C9" s="27" t="s">
        <v>5107</v>
      </c>
      <c r="D9" s="27" t="s">
        <v>353</v>
      </c>
      <c r="E9" s="27" t="s">
        <v>3709</v>
      </c>
      <c r="F9" s="27" t="s">
        <v>64</v>
      </c>
      <c r="G9" s="27"/>
      <c r="H9" s="27"/>
      <c r="I9" s="27" t="s">
        <v>37</v>
      </c>
      <c r="J9" s="28">
        <v>10</v>
      </c>
      <c r="K9" s="27" t="s">
        <v>52</v>
      </c>
      <c r="L9" s="27"/>
      <c r="M9" s="30"/>
      <c r="N9" s="25" t="str">
        <f t="shared" ref="N9:N72" si="0">SUBSTITUTE(CONCATENATE(C9,"^",D9,"^",E9,"^",F9,"^",G9,"^",I9,"^",J9,"^",K9,"^",L9),"~","-")</f>
        <v xml:space="preserve"> 재고일수불^TB_INV_DDIO^ 매장코드^SHOP_CD^^VARCHAR2^10^Y^</v>
      </c>
      <c r="O9" s="21" t="str">
        <f>IF(ISNA(VLOOKUP(N9,DB데이터!$N:$N,1,FALSE)), "에러", "")</f>
        <v>에러</v>
      </c>
      <c r="P9" s="57" t="str">
        <f>IF(O9="에러",$N9&amp;CHAR(10)&amp;VLOOKUP(CONCATENATE(D9,".",F9),DB데이터!$M:$N,2,FALSE),"")</f>
        <v xml:space="preserve"> 재고일수불^TB_INV_DDIO^ 매장코드^SHOP_CD^^VARCHAR2^10^Y^
재고일수불^TB_INV_DDIO^매장코드^SHOP_CD^Y^VARCHAR2^10^Y^</v>
      </c>
    </row>
    <row r="10" spans="1:16" x14ac:dyDescent="0.25">
      <c r="A10" s="24">
        <v>3</v>
      </c>
      <c r="B10" s="27" t="s">
        <v>438</v>
      </c>
      <c r="C10" s="27" t="s">
        <v>5107</v>
      </c>
      <c r="D10" s="27" t="s">
        <v>353</v>
      </c>
      <c r="E10" s="27" t="s">
        <v>3482</v>
      </c>
      <c r="F10" s="27" t="s">
        <v>838</v>
      </c>
      <c r="G10" s="27"/>
      <c r="H10" s="27"/>
      <c r="I10" s="27" t="s">
        <v>37</v>
      </c>
      <c r="J10" s="28">
        <v>20</v>
      </c>
      <c r="K10" s="27" t="s">
        <v>52</v>
      </c>
      <c r="L10" s="29"/>
      <c r="M10" s="30"/>
      <c r="N10" s="25" t="str">
        <f t="shared" si="0"/>
        <v xml:space="preserve"> 재고일수불^TB_INV_DDIO^ 품목코드^ITEM_CD^^VARCHAR2^20^Y^</v>
      </c>
      <c r="O10" s="21" t="str">
        <f>IF(ISNA(VLOOKUP(N10,DB데이터!$N:$N,1,FALSE)), "에러", "")</f>
        <v>에러</v>
      </c>
      <c r="P10" s="57" t="str">
        <f>IF(O10="에러",$N10&amp;CHAR(10)&amp;VLOOKUP(CONCATENATE(D10,".",F10),DB데이터!$M:$N,2,FALSE),"")</f>
        <v xml:space="preserve"> 재고일수불^TB_INV_DDIO^ 품목코드^ITEM_CD^^VARCHAR2^20^Y^
재고일수불^TB_INV_DDIO^품목코드^ITEM_CD^Y^VARCHAR2^20^Y^</v>
      </c>
    </row>
    <row r="11" spans="1:16" x14ac:dyDescent="0.25">
      <c r="A11" s="24">
        <v>4</v>
      </c>
      <c r="B11" s="27" t="s">
        <v>438</v>
      </c>
      <c r="C11" s="27" t="s">
        <v>5107</v>
      </c>
      <c r="D11" s="27" t="s">
        <v>353</v>
      </c>
      <c r="E11" s="27" t="s">
        <v>5108</v>
      </c>
      <c r="F11" s="27" t="s">
        <v>2539</v>
      </c>
      <c r="G11" s="27"/>
      <c r="H11" s="27"/>
      <c r="I11" s="27" t="s">
        <v>110</v>
      </c>
      <c r="J11" s="28">
        <v>22</v>
      </c>
      <c r="K11" s="27" t="s">
        <v>52</v>
      </c>
      <c r="L11" s="27">
        <v>0</v>
      </c>
      <c r="M11" s="30"/>
      <c r="N11" s="25" t="str">
        <f t="shared" si="0"/>
        <v xml:space="preserve"> 재고일수불^TB_INV_DDIO^ 주문입고수량^ORD_IN_QTY^^NUMBER^22^Y^0</v>
      </c>
      <c r="O11" s="21" t="str">
        <f>IF(ISNA(VLOOKUP(N11,DB데이터!$N:$N,1,FALSE)), "에러", "")</f>
        <v>에러</v>
      </c>
      <c r="P11" s="57" t="str">
        <f>IF(O11="에러",$N11&amp;CHAR(10)&amp;VLOOKUP(CONCATENATE(D11,".",F11),DB데이터!$M:$N,2,FALSE),"")</f>
        <v xml:space="preserve"> 재고일수불^TB_INV_DDIO^ 주문입고수량^ORD_IN_QTY^^NUMBER^22^Y^0
재고일수불^TB_INV_DDIO^주문입고수량^ORD_IN_QTY^^NUMBER^20,5^Y^0</v>
      </c>
    </row>
    <row r="12" spans="1:16" x14ac:dyDescent="0.25">
      <c r="A12" s="24">
        <v>5</v>
      </c>
      <c r="B12" s="27" t="s">
        <v>438</v>
      </c>
      <c r="C12" s="27" t="s">
        <v>5107</v>
      </c>
      <c r="D12" s="27" t="s">
        <v>353</v>
      </c>
      <c r="E12" s="27" t="s">
        <v>5109</v>
      </c>
      <c r="F12" s="27" t="s">
        <v>2541</v>
      </c>
      <c r="G12" s="27"/>
      <c r="H12" s="27"/>
      <c r="I12" s="27" t="s">
        <v>110</v>
      </c>
      <c r="J12" s="28">
        <v>22</v>
      </c>
      <c r="K12" s="27" t="s">
        <v>52</v>
      </c>
      <c r="L12" s="27">
        <v>0</v>
      </c>
      <c r="M12" s="30"/>
      <c r="N12" s="25" t="str">
        <f t="shared" si="0"/>
        <v xml:space="preserve"> 재고일수불^TB_INV_DDIO^ 주문반품수량^ORD_RTN_QTY^^NUMBER^22^Y^0</v>
      </c>
      <c r="O12" s="21" t="str">
        <f>IF(ISNA(VLOOKUP(N12,DB데이터!$N:$N,1,FALSE)), "에러", "")</f>
        <v>에러</v>
      </c>
      <c r="P12" s="57" t="str">
        <f>IF(O12="에러",$N12&amp;CHAR(10)&amp;VLOOKUP(CONCATENATE(D12,".",F12),DB데이터!$M:$N,2,FALSE),"")</f>
        <v xml:space="preserve"> 재고일수불^TB_INV_DDIO^ 주문반품수량^ORD_RTN_QTY^^NUMBER^22^Y^0
재고일수불^TB_INV_DDIO^주문반품수량^ORD_RTN_QTY^^NUMBER^20,5^Y^0</v>
      </c>
    </row>
    <row r="13" spans="1:16" x14ac:dyDescent="0.25">
      <c r="A13" s="24">
        <v>6</v>
      </c>
      <c r="B13" s="27" t="s">
        <v>438</v>
      </c>
      <c r="C13" s="27" t="s">
        <v>5107</v>
      </c>
      <c r="D13" s="27" t="s">
        <v>353</v>
      </c>
      <c r="E13" s="27" t="s">
        <v>5110</v>
      </c>
      <c r="F13" s="27" t="s">
        <v>2543</v>
      </c>
      <c r="G13" s="27"/>
      <c r="H13" s="27"/>
      <c r="I13" s="27" t="s">
        <v>110</v>
      </c>
      <c r="J13" s="28">
        <v>22</v>
      </c>
      <c r="K13" s="27" t="s">
        <v>52</v>
      </c>
      <c r="L13" s="27">
        <v>0</v>
      </c>
      <c r="M13" s="30"/>
      <c r="N13" s="25" t="str">
        <f t="shared" si="0"/>
        <v xml:space="preserve"> 재고일수불^TB_INV_DDIO^ 불량반품수량^BAD_RTN_QTY^^NUMBER^22^Y^0</v>
      </c>
      <c r="O13" s="21" t="str">
        <f>IF(ISNA(VLOOKUP(N13,DB데이터!$N:$N,1,FALSE)), "에러", "")</f>
        <v>에러</v>
      </c>
      <c r="P13" s="57" t="str">
        <f>IF(O13="에러",$N13&amp;CHAR(10)&amp;VLOOKUP(CONCATENATE(D13,".",F13),DB데이터!$M:$N,2,FALSE),"")</f>
        <v xml:space="preserve"> 재고일수불^TB_INV_DDIO^ 불량반품수량^BAD_RTN_QTY^^NUMBER^22^Y^0
재고일수불^TB_INV_DDIO^불량반품수량^BAD_RTN_QTY^^NUMBER^20,5^Y^0</v>
      </c>
    </row>
    <row r="14" spans="1:16" x14ac:dyDescent="0.25">
      <c r="A14" s="24">
        <v>7</v>
      </c>
      <c r="B14" s="27" t="s">
        <v>438</v>
      </c>
      <c r="C14" s="27" t="s">
        <v>5107</v>
      </c>
      <c r="D14" s="27" t="s">
        <v>353</v>
      </c>
      <c r="E14" s="27" t="s">
        <v>4276</v>
      </c>
      <c r="F14" s="41" t="s">
        <v>2464</v>
      </c>
      <c r="G14" s="27"/>
      <c r="H14" s="27"/>
      <c r="I14" s="27" t="s">
        <v>110</v>
      </c>
      <c r="J14" s="28">
        <v>22</v>
      </c>
      <c r="K14" s="27" t="s">
        <v>52</v>
      </c>
      <c r="L14" s="27">
        <v>0</v>
      </c>
      <c r="M14" s="30"/>
      <c r="N14" s="25" t="str">
        <f t="shared" si="0"/>
        <v xml:space="preserve"> 재고일수불^TB_INV_DDIO^ 이동출고수량^MV_OUT_QTY^^NUMBER^22^Y^0</v>
      </c>
      <c r="O14" s="21" t="str">
        <f>IF(ISNA(VLOOKUP(N14,DB데이터!$N:$N,1,FALSE)), "에러", "")</f>
        <v>에러</v>
      </c>
      <c r="P14" s="57" t="str">
        <f>IF(O14="에러",$N14&amp;CHAR(10)&amp;VLOOKUP(CONCATENATE(D14,".",F14),DB데이터!$M:$N,2,FALSE),"")</f>
        <v xml:space="preserve"> 재고일수불^TB_INV_DDIO^ 이동출고수량^MV_OUT_QTY^^NUMBER^22^Y^0
재고일수불^TB_INV_DDIO^이동출고수량^MV_OUT_QTY^^NUMBER^20,5^Y^0</v>
      </c>
    </row>
    <row r="15" spans="1:16" x14ac:dyDescent="0.25">
      <c r="A15" s="24">
        <v>8</v>
      </c>
      <c r="B15" s="27" t="s">
        <v>438</v>
      </c>
      <c r="C15" s="27" t="s">
        <v>5107</v>
      </c>
      <c r="D15" s="27" t="s">
        <v>353</v>
      </c>
      <c r="E15" s="27" t="s">
        <v>4275</v>
      </c>
      <c r="F15" s="27" t="s">
        <v>2466</v>
      </c>
      <c r="G15" s="27"/>
      <c r="H15" s="27"/>
      <c r="I15" s="27" t="s">
        <v>110</v>
      </c>
      <c r="J15" s="28">
        <v>22</v>
      </c>
      <c r="K15" s="27" t="s">
        <v>52</v>
      </c>
      <c r="L15" s="27">
        <v>0</v>
      </c>
      <c r="M15" s="30"/>
      <c r="N15" s="25" t="str">
        <f t="shared" si="0"/>
        <v xml:space="preserve"> 재고일수불^TB_INV_DDIO^ 이동입고수량^MV_IN_QTY^^NUMBER^22^Y^0</v>
      </c>
      <c r="O15" s="21" t="str">
        <f>IF(ISNA(VLOOKUP(N15,DB데이터!$N:$N,1,FALSE)), "에러", "")</f>
        <v>에러</v>
      </c>
      <c r="P15" s="57" t="str">
        <f>IF(O15="에러",$N15&amp;CHAR(10)&amp;VLOOKUP(CONCATENATE(D15,".",F15),DB데이터!$M:$N,2,FALSE),"")</f>
        <v xml:space="preserve"> 재고일수불^TB_INV_DDIO^ 이동입고수량^MV_IN_QTY^^NUMBER^22^Y^0
재고일수불^TB_INV_DDIO^이동입고수량^MV_IN_QTY^^NUMBER^20,5^Y^0</v>
      </c>
    </row>
    <row r="16" spans="1:16" x14ac:dyDescent="0.25">
      <c r="A16" s="24">
        <v>9</v>
      </c>
      <c r="B16" s="27" t="s">
        <v>438</v>
      </c>
      <c r="C16" s="27" t="s">
        <v>5107</v>
      </c>
      <c r="D16" s="27" t="s">
        <v>353</v>
      </c>
      <c r="E16" s="27" t="s">
        <v>5111</v>
      </c>
      <c r="F16" s="27" t="s">
        <v>2545</v>
      </c>
      <c r="G16" s="27"/>
      <c r="H16" s="27"/>
      <c r="I16" s="27" t="s">
        <v>110</v>
      </c>
      <c r="J16" s="28">
        <v>22</v>
      </c>
      <c r="K16" s="27" t="s">
        <v>52</v>
      </c>
      <c r="L16" s="27">
        <v>0</v>
      </c>
      <c r="M16" s="30"/>
      <c r="N16" s="25" t="str">
        <f t="shared" si="0"/>
        <v xml:space="preserve"> 재고일수불^TB_INV_DDIO^ 고객판매수량^CUST_SALE_QTY^^NUMBER^22^Y^0</v>
      </c>
      <c r="O16" s="21" t="str">
        <f>IF(ISNA(VLOOKUP(N16,DB데이터!$N:$N,1,FALSE)), "에러", "")</f>
        <v>에러</v>
      </c>
      <c r="P16" s="57" t="str">
        <f>IF(O16="에러",$N16&amp;CHAR(10)&amp;VLOOKUP(CONCATENATE(D16,".",F16),DB데이터!$M:$N,2,FALSE),"")</f>
        <v xml:space="preserve"> 재고일수불^TB_INV_DDIO^ 고객판매수량^CUST_SALE_QTY^^NUMBER^22^Y^0
재고일수불^TB_INV_DDIO^고객판매수량^CUST_SALE_QTY^^NUMBER^20,5^Y^0</v>
      </c>
    </row>
    <row r="17" spans="1:16" x14ac:dyDescent="0.25">
      <c r="A17" s="24">
        <v>10</v>
      </c>
      <c r="B17" s="27" t="s">
        <v>438</v>
      </c>
      <c r="C17" s="27" t="s">
        <v>5107</v>
      </c>
      <c r="D17" s="27" t="s">
        <v>353</v>
      </c>
      <c r="E17" s="27" t="s">
        <v>5112</v>
      </c>
      <c r="F17" s="27" t="s">
        <v>2547</v>
      </c>
      <c r="G17" s="27"/>
      <c r="H17" s="27"/>
      <c r="I17" s="27" t="s">
        <v>110</v>
      </c>
      <c r="J17" s="28">
        <v>22</v>
      </c>
      <c r="K17" s="27" t="s">
        <v>52</v>
      </c>
      <c r="L17" s="29">
        <v>0</v>
      </c>
      <c r="M17" s="30"/>
      <c r="N17" s="25" t="str">
        <f t="shared" si="0"/>
        <v xml:space="preserve"> 재고일수불^TB_INV_DDIO^ 고객반품수량^CUST_RTN_QTY^^NUMBER^22^Y^0</v>
      </c>
      <c r="O17" s="21" t="str">
        <f>IF(ISNA(VLOOKUP(N17,DB데이터!$N:$N,1,FALSE)), "에러", "")</f>
        <v>에러</v>
      </c>
      <c r="P17" s="57" t="str">
        <f>IF(O17="에러",$N17&amp;CHAR(10)&amp;VLOOKUP(CONCATENATE(D17,".",F17),DB데이터!$M:$N,2,FALSE),"")</f>
        <v xml:space="preserve"> 재고일수불^TB_INV_DDIO^ 고객반품수량^CUST_RTN_QTY^^NUMBER^22^Y^0
재고일수불^TB_INV_DDIO^고객반품수량^CUST_RTN_QTY^^NUMBER^20,5^Y^0</v>
      </c>
    </row>
    <row r="18" spans="1:16" x14ac:dyDescent="0.25">
      <c r="A18" s="24">
        <v>11</v>
      </c>
      <c r="B18" s="27" t="s">
        <v>438</v>
      </c>
      <c r="C18" s="27" t="s">
        <v>5107</v>
      </c>
      <c r="D18" s="27" t="s">
        <v>353</v>
      </c>
      <c r="E18" s="27" t="s">
        <v>5113</v>
      </c>
      <c r="F18" s="27" t="s">
        <v>2549</v>
      </c>
      <c r="G18" s="27"/>
      <c r="H18" s="27"/>
      <c r="I18" s="27" t="s">
        <v>110</v>
      </c>
      <c r="J18" s="28">
        <v>22</v>
      </c>
      <c r="K18" s="27" t="s">
        <v>52</v>
      </c>
      <c r="L18" s="27">
        <v>0</v>
      </c>
      <c r="M18" s="30"/>
      <c r="N18" s="25" t="str">
        <f t="shared" si="0"/>
        <v xml:space="preserve"> 재고일수불^TB_INV_DDIO^ 불량고객반품수량^BAD_CUST_RTN_QTY^^NUMBER^22^Y^0</v>
      </c>
      <c r="O18" s="21" t="str">
        <f>IF(ISNA(VLOOKUP(N18,DB데이터!$N:$N,1,FALSE)), "에러", "")</f>
        <v>에러</v>
      </c>
      <c r="P18" s="57" t="str">
        <f>IF(O18="에러",$N18&amp;CHAR(10)&amp;VLOOKUP(CONCATENATE(D18,".",F18),DB데이터!$M:$N,2,FALSE),"")</f>
        <v xml:space="preserve"> 재고일수불^TB_INV_DDIO^ 불량고객반품수량^BAD_CUST_RTN_QTY^^NUMBER^22^Y^0
재고일수불^TB_INV_DDIO^불량고객반품수량^BAD_CUST_RTN_QTY^^NUMBER^20,5^Y^0</v>
      </c>
    </row>
    <row r="19" spans="1:16" x14ac:dyDescent="0.25">
      <c r="A19" s="24">
        <v>12</v>
      </c>
      <c r="B19" s="27" t="s">
        <v>438</v>
      </c>
      <c r="C19" s="27" t="s">
        <v>5107</v>
      </c>
      <c r="D19" s="27" t="s">
        <v>353</v>
      </c>
      <c r="E19" s="27" t="s">
        <v>4243</v>
      </c>
      <c r="F19" s="27" t="s">
        <v>842</v>
      </c>
      <c r="G19" s="27"/>
      <c r="H19" s="27"/>
      <c r="I19" s="27" t="s">
        <v>110</v>
      </c>
      <c r="J19" s="28">
        <v>22</v>
      </c>
      <c r="K19" s="27" t="s">
        <v>52</v>
      </c>
      <c r="L19" s="27">
        <v>0</v>
      </c>
      <c r="M19" s="30"/>
      <c r="N19" s="25" t="str">
        <f t="shared" si="0"/>
        <v xml:space="preserve"> 재고일수불^TB_INV_DDIO^ 프로모션증정수량^PROM_PRESENT_QTY^^NUMBER^22^Y^0</v>
      </c>
      <c r="O19" s="21" t="str">
        <f>IF(ISNA(VLOOKUP(N19,DB데이터!$N:$N,1,FALSE)), "에러", "")</f>
        <v>에러</v>
      </c>
      <c r="P19" s="57" t="str">
        <f>IF(O19="에러",$N19&amp;CHAR(10)&amp;VLOOKUP(CONCATENATE(D19,".",F19),DB데이터!$M:$N,2,FALSE),"")</f>
        <v xml:space="preserve"> 재고일수불^TB_INV_DDIO^ 프로모션증정수량^PROM_PRESENT_QTY^^NUMBER^22^Y^0
재고일수불^TB_INV_DDIO^프로모션증정수량^PROM_PRESENT_QTY^^NUMBER^20,5^Y^0</v>
      </c>
    </row>
    <row r="20" spans="1:16" x14ac:dyDescent="0.25">
      <c r="A20" s="24">
        <v>13</v>
      </c>
      <c r="B20" s="27" t="s">
        <v>438</v>
      </c>
      <c r="C20" s="27" t="s">
        <v>5107</v>
      </c>
      <c r="D20" s="27" t="s">
        <v>353</v>
      </c>
      <c r="E20" s="27" t="s">
        <v>4315</v>
      </c>
      <c r="F20" s="27" t="s">
        <v>2300</v>
      </c>
      <c r="G20" s="27"/>
      <c r="H20" s="27"/>
      <c r="I20" s="27" t="s">
        <v>110</v>
      </c>
      <c r="J20" s="28">
        <v>22</v>
      </c>
      <c r="K20" s="27" t="s">
        <v>52</v>
      </c>
      <c r="L20" s="27">
        <v>0</v>
      </c>
      <c r="M20" s="30"/>
      <c r="N20" s="25" t="str">
        <f t="shared" si="0"/>
        <v xml:space="preserve"> 재고일수불^TB_INV_DDIO^ 비매출증정수량^NON_SALES_PRESENT_QTY^^NUMBER^22^Y^0</v>
      </c>
      <c r="O20" s="21" t="str">
        <f>IF(ISNA(VLOOKUP(N20,DB데이터!$N:$N,1,FALSE)), "에러", "")</f>
        <v>에러</v>
      </c>
      <c r="P20" s="57" t="str">
        <f>IF(O20="에러",$N20&amp;CHAR(10)&amp;VLOOKUP(CONCATENATE(D20,".",F20),DB데이터!$M:$N,2,FALSE),"")</f>
        <v xml:space="preserve"> 재고일수불^TB_INV_DDIO^ 비매출증정수량^NON_SALES_PRESENT_QTY^^NUMBER^22^Y^0
재고일수불^TB_INV_DDIO^비매출증정수량^NON_SALES_PRESENT_QTY^^NUMBER^20,5^Y^0</v>
      </c>
    </row>
    <row r="21" spans="1:16" x14ac:dyDescent="0.25">
      <c r="A21" s="24">
        <v>14</v>
      </c>
      <c r="B21" s="27" t="s">
        <v>438</v>
      </c>
      <c r="C21" s="27" t="s">
        <v>5107</v>
      </c>
      <c r="D21" s="27" t="s">
        <v>353</v>
      </c>
      <c r="E21" s="27" t="s">
        <v>4311</v>
      </c>
      <c r="F21" s="27" t="s">
        <v>2304</v>
      </c>
      <c r="G21" s="27"/>
      <c r="H21" s="27"/>
      <c r="I21" s="27" t="s">
        <v>110</v>
      </c>
      <c r="J21" s="28">
        <v>22</v>
      </c>
      <c r="K21" s="27" t="s">
        <v>52</v>
      </c>
      <c r="L21" s="27">
        <v>0</v>
      </c>
      <c r="M21" s="30"/>
      <c r="N21" s="25" t="str">
        <f t="shared" si="0"/>
        <v xml:space="preserve"> 재고일수불^TB_INV_DDIO^ 비매출기부수량^NON_SALES_DONATE_QTY^^NUMBER^22^Y^0</v>
      </c>
      <c r="O21" s="21" t="str">
        <f>IF(ISNA(VLOOKUP(N21,DB데이터!$N:$N,1,FALSE)), "에러", "")</f>
        <v>에러</v>
      </c>
      <c r="P21" s="57" t="str">
        <f>IF(O21="에러",$N21&amp;CHAR(10)&amp;VLOOKUP(CONCATENATE(D21,".",F21),DB데이터!$M:$N,2,FALSE),"")</f>
        <v xml:space="preserve"> 재고일수불^TB_INV_DDIO^ 비매출기부수량^NON_SALES_DONATE_QTY^^NUMBER^22^Y^0
재고일수불^TB_INV_DDIO^비매출기부수량^NON_SALES_DONATE_QTY^^NUMBER^20,5^Y^0</v>
      </c>
    </row>
    <row r="22" spans="1:16" x14ac:dyDescent="0.25">
      <c r="A22" s="24">
        <v>15</v>
      </c>
      <c r="B22" s="27" t="s">
        <v>438</v>
      </c>
      <c r="C22" s="27" t="s">
        <v>5107</v>
      </c>
      <c r="D22" s="27" t="s">
        <v>353</v>
      </c>
      <c r="E22" s="27" t="s">
        <v>4317</v>
      </c>
      <c r="F22" s="27" t="s">
        <v>2302</v>
      </c>
      <c r="G22" s="27"/>
      <c r="H22" s="27"/>
      <c r="I22" s="27" t="s">
        <v>110</v>
      </c>
      <c r="J22" s="28">
        <v>22</v>
      </c>
      <c r="K22" s="27" t="s">
        <v>52</v>
      </c>
      <c r="L22" s="27">
        <v>0</v>
      </c>
      <c r="M22" s="30"/>
      <c r="N22" s="25" t="str">
        <f t="shared" si="0"/>
        <v xml:space="preserve"> 재고일수불^TB_INV_DDIO^ 비매출테스터수량^NON_SALES_TESTER_QTY^^NUMBER^22^Y^0</v>
      </c>
      <c r="O22" s="21" t="str">
        <f>IF(ISNA(VLOOKUP(N22,DB데이터!$N:$N,1,FALSE)), "에러", "")</f>
        <v>에러</v>
      </c>
      <c r="P22" s="57" t="str">
        <f>IF(O22="에러",$N22&amp;CHAR(10)&amp;VLOOKUP(CONCATENATE(D22,".",F22),DB데이터!$M:$N,2,FALSE),"")</f>
        <v xml:space="preserve"> 재고일수불^TB_INV_DDIO^ 비매출테스터수량^NON_SALES_TESTER_QTY^^NUMBER^22^Y^0
재고일수불^TB_INV_DDIO^비매출테스터수량^NON_SALES_TESTER_QTY^^NUMBER^20,5^Y^0</v>
      </c>
    </row>
    <row r="23" spans="1:16" x14ac:dyDescent="0.25">
      <c r="A23" s="24">
        <v>16</v>
      </c>
      <c r="B23" s="27" t="s">
        <v>438</v>
      </c>
      <c r="C23" s="27" t="s">
        <v>5107</v>
      </c>
      <c r="D23" s="27" t="s">
        <v>353</v>
      </c>
      <c r="E23" s="27" t="s">
        <v>5114</v>
      </c>
      <c r="F23" s="27" t="s">
        <v>2551</v>
      </c>
      <c r="G23" s="27"/>
      <c r="H23" s="27"/>
      <c r="I23" s="27" t="s">
        <v>110</v>
      </c>
      <c r="J23" s="28">
        <v>22</v>
      </c>
      <c r="K23" s="27" t="s">
        <v>52</v>
      </c>
      <c r="L23" s="29">
        <v>0</v>
      </c>
      <c r="M23" s="30"/>
      <c r="N23" s="25" t="str">
        <f t="shared" si="0"/>
        <v xml:space="preserve"> 재고일수불^TB_INV_DDIO^ 비매출기타출고수량^NON_SALES_ETC_OUT_QTY^^NUMBER^22^Y^0</v>
      </c>
      <c r="O23" s="21" t="str">
        <f>IF(ISNA(VLOOKUP(N23,DB데이터!$N:$N,1,FALSE)), "에러", "")</f>
        <v>에러</v>
      </c>
      <c r="P23" s="57" t="str">
        <f>IF(O23="에러",$N23&amp;CHAR(10)&amp;VLOOKUP(CONCATENATE(D23,".",F23),DB데이터!$M:$N,2,FALSE),"")</f>
        <v xml:space="preserve"> 재고일수불^TB_INV_DDIO^ 비매출기타출고수량^NON_SALES_ETC_OUT_QTY^^NUMBER^22^Y^0
재고일수불^TB_INV_DDIO^비매출기타출고수량^NON_SALES_ETC_OUT_QTY^^NUMBER^20,5^Y^0</v>
      </c>
    </row>
    <row r="24" spans="1:16" x14ac:dyDescent="0.25">
      <c r="A24" s="24">
        <v>17</v>
      </c>
      <c r="B24" s="27" t="s">
        <v>438</v>
      </c>
      <c r="C24" s="27" t="s">
        <v>5107</v>
      </c>
      <c r="D24" s="27" t="s">
        <v>353</v>
      </c>
      <c r="E24" s="27" t="s">
        <v>5115</v>
      </c>
      <c r="F24" s="27" t="s">
        <v>787</v>
      </c>
      <c r="G24" s="27"/>
      <c r="H24" s="27"/>
      <c r="I24" s="27" t="s">
        <v>110</v>
      </c>
      <c r="J24" s="28">
        <v>22</v>
      </c>
      <c r="K24" s="27" t="s">
        <v>52</v>
      </c>
      <c r="L24" s="27">
        <v>0</v>
      </c>
      <c r="M24" s="30"/>
      <c r="N24" s="25" t="str">
        <f t="shared" si="0"/>
        <v xml:space="preserve"> 재고일수불^TB_INV_DDIO^ 재고차이입고수량^STOCK_DIFF_IN_QTY^^NUMBER^22^Y^0</v>
      </c>
      <c r="O24" s="21" t="str">
        <f>IF(ISNA(VLOOKUP(N24,DB데이터!$N:$N,1,FALSE)), "에러", "")</f>
        <v>에러</v>
      </c>
      <c r="P24" s="57" t="str">
        <f>IF(O24="에러",$N24&amp;CHAR(10)&amp;VLOOKUP(CONCATENATE(D24,".",F24),DB데이터!$M:$N,2,FALSE),"")</f>
        <v xml:space="preserve"> 재고일수불^TB_INV_DDIO^ 재고차이입고수량^STOCK_DIFF_IN_QTY^^NUMBER^22^Y^0
재고일수불^TB_INV_DDIO^재고차이입고수량^STOCK_DIFF_IN_QTY^^NUMBER^20,5^Y^0</v>
      </c>
    </row>
    <row r="25" spans="1:16" x14ac:dyDescent="0.25">
      <c r="A25" s="24">
        <v>18</v>
      </c>
      <c r="B25" s="27" t="s">
        <v>438</v>
      </c>
      <c r="C25" s="27" t="s">
        <v>5107</v>
      </c>
      <c r="D25" s="27" t="s">
        <v>353</v>
      </c>
      <c r="E25" s="27" t="s">
        <v>5116</v>
      </c>
      <c r="F25" s="27" t="s">
        <v>788</v>
      </c>
      <c r="G25" s="27"/>
      <c r="H25" s="27"/>
      <c r="I25" s="27" t="s">
        <v>110</v>
      </c>
      <c r="J25" s="28">
        <v>22</v>
      </c>
      <c r="K25" s="27" t="s">
        <v>52</v>
      </c>
      <c r="L25" s="27">
        <v>0</v>
      </c>
      <c r="M25" s="30"/>
      <c r="N25" s="25" t="str">
        <f t="shared" si="0"/>
        <v xml:space="preserve"> 재고일수불^TB_INV_DDIO^ 재고차이출고수량^STOCK_DIFF_OUT_QTY^^NUMBER^22^Y^0</v>
      </c>
      <c r="O25" s="21" t="str">
        <f>IF(ISNA(VLOOKUP(N25,DB데이터!$N:$N,1,FALSE)), "에러", "")</f>
        <v>에러</v>
      </c>
      <c r="P25" s="57" t="str">
        <f>IF(O25="에러",$N25&amp;CHAR(10)&amp;VLOOKUP(CONCATENATE(D25,".",F25),DB데이터!$M:$N,2,FALSE),"")</f>
        <v xml:space="preserve"> 재고일수불^TB_INV_DDIO^ 재고차이출고수량^STOCK_DIFF_OUT_QTY^^NUMBER^22^Y^0
재고일수불^TB_INV_DDIO^재고차이출고수량^STOCK_DIFF_OUT_QTY^^NUMBER^20,5^Y^0</v>
      </c>
    </row>
    <row r="26" spans="1:16" x14ac:dyDescent="0.25">
      <c r="A26" s="24">
        <v>19</v>
      </c>
      <c r="B26" s="27" t="s">
        <v>438</v>
      </c>
      <c r="C26" s="27" t="s">
        <v>5107</v>
      </c>
      <c r="D26" s="27" t="s">
        <v>353</v>
      </c>
      <c r="E26" s="27" t="s">
        <v>5117</v>
      </c>
      <c r="F26" s="27" t="s">
        <v>789</v>
      </c>
      <c r="G26" s="27"/>
      <c r="H26" s="27"/>
      <c r="I26" s="27" t="s">
        <v>110</v>
      </c>
      <c r="J26" s="28">
        <v>22</v>
      </c>
      <c r="K26" s="27" t="s">
        <v>52</v>
      </c>
      <c r="L26" s="29">
        <v>0</v>
      </c>
      <c r="M26" s="30"/>
      <c r="N26" s="25" t="str">
        <f t="shared" si="0"/>
        <v xml:space="preserve"> 재고일수불^TB_INV_DDIO^ 불량재고차이입고수량^BAD_STOCK_DIFF_IN_QTY^^NUMBER^22^Y^0</v>
      </c>
      <c r="O26" s="21" t="str">
        <f>IF(ISNA(VLOOKUP(N26,DB데이터!$N:$N,1,FALSE)), "에러", "")</f>
        <v>에러</v>
      </c>
      <c r="P26" s="57" t="str">
        <f>IF(O26="에러",$N26&amp;CHAR(10)&amp;VLOOKUP(CONCATENATE(D26,".",F26),DB데이터!$M:$N,2,FALSE),"")</f>
        <v xml:space="preserve"> 재고일수불^TB_INV_DDIO^ 불량재고차이입고수량^BAD_STOCK_DIFF_IN_QTY^^NUMBER^22^Y^0
재고일수불^TB_INV_DDIO^불량재고차이입고수량^BAD_STOCK_DIFF_IN_QTY^^NUMBER^20,5^Y^0</v>
      </c>
    </row>
    <row r="27" spans="1:16" x14ac:dyDescent="0.25">
      <c r="A27" s="24">
        <v>20</v>
      </c>
      <c r="B27" s="27" t="s">
        <v>438</v>
      </c>
      <c r="C27" s="27" t="s">
        <v>5107</v>
      </c>
      <c r="D27" s="27" t="s">
        <v>353</v>
      </c>
      <c r="E27" s="27" t="s">
        <v>5118</v>
      </c>
      <c r="F27" s="27" t="s">
        <v>790</v>
      </c>
      <c r="G27" s="27"/>
      <c r="H27" s="27"/>
      <c r="I27" s="27" t="s">
        <v>110</v>
      </c>
      <c r="J27" s="28">
        <v>22</v>
      </c>
      <c r="K27" s="27" t="s">
        <v>52</v>
      </c>
      <c r="L27" s="27">
        <v>0</v>
      </c>
      <c r="M27" s="30"/>
      <c r="N27" s="25" t="str">
        <f t="shared" si="0"/>
        <v xml:space="preserve"> 재고일수불^TB_INV_DDIO^ 불량재고차이출고수량^BAD_STOCK_DIFF_OUT_QTY^^NUMBER^22^Y^0</v>
      </c>
      <c r="O27" s="21" t="str">
        <f>IF(ISNA(VLOOKUP(N27,DB데이터!$N:$N,1,FALSE)), "에러", "")</f>
        <v>에러</v>
      </c>
      <c r="P27" s="57" t="str">
        <f>IF(O27="에러",$N27&amp;CHAR(10)&amp;VLOOKUP(CONCATENATE(D27,".",F27),DB데이터!$M:$N,2,FALSE),"")</f>
        <v xml:space="preserve"> 재고일수불^TB_INV_DDIO^ 불량재고차이출고수량^BAD_STOCK_DIFF_OUT_QTY^^NUMBER^22^Y^0
재고일수불^TB_INV_DDIO^불량재고차이출고수량^BAD_STOCK_DIFF_OUT_QTY^^NUMBER^20,5^Y^0</v>
      </c>
    </row>
    <row r="28" spans="1:16" x14ac:dyDescent="0.25">
      <c r="A28" s="24">
        <v>21</v>
      </c>
      <c r="B28" s="27" t="s">
        <v>438</v>
      </c>
      <c r="C28" s="27" t="s">
        <v>5107</v>
      </c>
      <c r="D28" s="27" t="s">
        <v>353</v>
      </c>
      <c r="E28" s="27" t="s">
        <v>5119</v>
      </c>
      <c r="F28" s="27" t="s">
        <v>2553</v>
      </c>
      <c r="G28" s="27"/>
      <c r="H28" s="27"/>
      <c r="I28" s="27" t="s">
        <v>110</v>
      </c>
      <c r="J28" s="28">
        <v>22</v>
      </c>
      <c r="K28" s="27" t="s">
        <v>52</v>
      </c>
      <c r="L28" s="29">
        <v>0</v>
      </c>
      <c r="M28" s="30"/>
      <c r="N28" s="25" t="str">
        <f t="shared" si="0"/>
        <v xml:space="preserve"> 재고일수불^TB_INV_DDIO^ 정상조정입고수량^NOR_ADJ_IN_QTY^^NUMBER^22^Y^0</v>
      </c>
      <c r="O28" s="21" t="str">
        <f>IF(ISNA(VLOOKUP(N28,DB데이터!$N:$N,1,FALSE)), "에러", "")</f>
        <v>에러</v>
      </c>
      <c r="P28" s="57" t="str">
        <f>IF(O28="에러",$N28&amp;CHAR(10)&amp;VLOOKUP(CONCATENATE(D28,".",F28),DB데이터!$M:$N,2,FALSE),"")</f>
        <v xml:space="preserve"> 재고일수불^TB_INV_DDIO^ 정상조정입고수량^NOR_ADJ_IN_QTY^^NUMBER^22^Y^0
재고일수불^TB_INV_DDIO^정상조정입고수량^NOR_ADJ_IN_QTY^^NUMBER^20,5^Y^0</v>
      </c>
    </row>
    <row r="29" spans="1:16" x14ac:dyDescent="0.25">
      <c r="A29" s="24">
        <v>22</v>
      </c>
      <c r="B29" s="27" t="s">
        <v>438</v>
      </c>
      <c r="C29" s="27" t="s">
        <v>5107</v>
      </c>
      <c r="D29" s="27" t="s">
        <v>353</v>
      </c>
      <c r="E29" s="27" t="s">
        <v>5120</v>
      </c>
      <c r="F29" s="27" t="s">
        <v>2555</v>
      </c>
      <c r="G29" s="27"/>
      <c r="H29" s="27"/>
      <c r="I29" s="27" t="s">
        <v>110</v>
      </c>
      <c r="J29" s="28">
        <v>22</v>
      </c>
      <c r="K29" s="27" t="s">
        <v>52</v>
      </c>
      <c r="L29" s="29">
        <v>0</v>
      </c>
      <c r="M29" s="30"/>
      <c r="N29" s="25" t="str">
        <f t="shared" si="0"/>
        <v xml:space="preserve"> 재고일수불^TB_INV_DDIO^ 정상조정출고수량^NOR_ADJ_OUT_QTY^^NUMBER^22^Y^0</v>
      </c>
      <c r="O29" s="21" t="str">
        <f>IF(ISNA(VLOOKUP(N29,DB데이터!$N:$N,1,FALSE)), "에러", "")</f>
        <v>에러</v>
      </c>
      <c r="P29" s="57" t="str">
        <f>IF(O29="에러",$N29&amp;CHAR(10)&amp;VLOOKUP(CONCATENATE(D29,".",F29),DB데이터!$M:$N,2,FALSE),"")</f>
        <v xml:space="preserve"> 재고일수불^TB_INV_DDIO^ 정상조정출고수량^NOR_ADJ_OUT_QTY^^NUMBER^22^Y^0
재고일수불^TB_INV_DDIO^정상조정출고수량^NOR_ADJ_OUT_QTY^^NUMBER^20,5^Y^0</v>
      </c>
    </row>
    <row r="30" spans="1:16" x14ac:dyDescent="0.25">
      <c r="A30" s="24">
        <v>23</v>
      </c>
      <c r="B30" s="27" t="s">
        <v>438</v>
      </c>
      <c r="C30" s="27" t="s">
        <v>5107</v>
      </c>
      <c r="D30" s="27" t="s">
        <v>353</v>
      </c>
      <c r="E30" s="27" t="s">
        <v>5121</v>
      </c>
      <c r="F30" s="27" t="s">
        <v>2557</v>
      </c>
      <c r="G30" s="27"/>
      <c r="H30" s="27"/>
      <c r="I30" s="27" t="s">
        <v>110</v>
      </c>
      <c r="J30" s="28">
        <v>22</v>
      </c>
      <c r="K30" s="27" t="s">
        <v>52</v>
      </c>
      <c r="L30" s="29">
        <v>0</v>
      </c>
      <c r="M30" s="30"/>
      <c r="N30" s="25" t="str">
        <f t="shared" si="0"/>
        <v xml:space="preserve"> 재고일수불^TB_INV_DDIO^ 불량조정입고수량^BAD_ADJ_IN_QTY^^NUMBER^22^Y^0</v>
      </c>
      <c r="O30" s="21" t="str">
        <f>IF(ISNA(VLOOKUP(N30,DB데이터!$N:$N,1,FALSE)), "에러", "")</f>
        <v>에러</v>
      </c>
      <c r="P30" s="57" t="str">
        <f>IF(O30="에러",$N30&amp;CHAR(10)&amp;VLOOKUP(CONCATENATE(D30,".",F30),DB데이터!$M:$N,2,FALSE),"")</f>
        <v xml:space="preserve"> 재고일수불^TB_INV_DDIO^ 불량조정입고수량^BAD_ADJ_IN_QTY^^NUMBER^22^Y^0
재고일수불^TB_INV_DDIO^불량조정입고수량^BAD_ADJ_IN_QTY^^NUMBER^20,5^Y^0</v>
      </c>
    </row>
    <row r="31" spans="1:16" x14ac:dyDescent="0.25">
      <c r="A31" s="24">
        <v>24</v>
      </c>
      <c r="B31" s="27" t="s">
        <v>438</v>
      </c>
      <c r="C31" s="27" t="s">
        <v>5107</v>
      </c>
      <c r="D31" s="27" t="s">
        <v>353</v>
      </c>
      <c r="E31" s="27" t="s">
        <v>5122</v>
      </c>
      <c r="F31" s="27" t="s">
        <v>2559</v>
      </c>
      <c r="G31" s="27"/>
      <c r="H31" s="27"/>
      <c r="I31" s="27" t="s">
        <v>110</v>
      </c>
      <c r="J31" s="28">
        <v>22</v>
      </c>
      <c r="K31" s="27" t="s">
        <v>52</v>
      </c>
      <c r="L31" s="29">
        <v>0</v>
      </c>
      <c r="M31" s="30"/>
      <c r="N31" s="25" t="str">
        <f t="shared" si="0"/>
        <v xml:space="preserve"> 재고일수불^TB_INV_DDIO^ 불량조정출고수량^BAD_ADJ_OUT_QTY^^NUMBER^22^Y^0</v>
      </c>
      <c r="O31" s="21" t="str">
        <f>IF(ISNA(VLOOKUP(N31,DB데이터!$N:$N,1,FALSE)), "에러", "")</f>
        <v>에러</v>
      </c>
      <c r="P31" s="57" t="str">
        <f>IF(O31="에러",$N31&amp;CHAR(10)&amp;VLOOKUP(CONCATENATE(D31,".",F31),DB데이터!$M:$N,2,FALSE),"")</f>
        <v xml:space="preserve"> 재고일수불^TB_INV_DDIO^ 불량조정출고수량^BAD_ADJ_OUT_QTY^^NUMBER^22^Y^0
재고일수불^TB_INV_DDIO^불량조정출고수량^BAD_ADJ_OUT_QTY^^NUMBER^20,5^Y^0</v>
      </c>
    </row>
    <row r="32" spans="1:16" x14ac:dyDescent="0.25">
      <c r="A32" s="24">
        <v>25</v>
      </c>
      <c r="B32" s="27" t="s">
        <v>438</v>
      </c>
      <c r="C32" s="27" t="s">
        <v>5107</v>
      </c>
      <c r="D32" s="27" t="s">
        <v>353</v>
      </c>
      <c r="E32" s="27" t="s">
        <v>3518</v>
      </c>
      <c r="F32" s="27" t="s">
        <v>54</v>
      </c>
      <c r="G32" s="27"/>
      <c r="H32" s="27"/>
      <c r="I32" s="27" t="s">
        <v>37</v>
      </c>
      <c r="J32" s="28">
        <v>14</v>
      </c>
      <c r="K32" s="27" t="s">
        <v>52</v>
      </c>
      <c r="L32" s="29"/>
      <c r="M32" s="30"/>
      <c r="N32" s="25" t="str">
        <f t="shared" si="0"/>
        <v xml:space="preserve"> 재고일수불^TB_INV_DDIO^ 등록일시^REG_DTM^^VARCHAR2^14^Y^</v>
      </c>
      <c r="O32" s="21" t="str">
        <f>IF(ISNA(VLOOKUP(N32,DB데이터!$N:$N,1,FALSE)), "에러", "")</f>
        <v>에러</v>
      </c>
      <c r="P32" s="57" t="str">
        <f>IF(O32="에러",$N32&amp;CHAR(10)&amp;VLOOKUP(CONCATENATE(D32,".",F32),DB데이터!$M:$N,2,FALSE),"")</f>
        <v xml:space="preserve"> 재고일수불^TB_INV_DDIO^ 등록일시^REG_DTM^^VARCHAR2^14^Y^
재고일수불^TB_INV_DDIO^등록일시^REG_DTM^^VARCHAR2^14^Y^</v>
      </c>
    </row>
    <row r="33" spans="1:16" x14ac:dyDescent="0.25">
      <c r="A33" s="24">
        <v>26</v>
      </c>
      <c r="B33" s="27" t="s">
        <v>438</v>
      </c>
      <c r="C33" s="27" t="s">
        <v>5107</v>
      </c>
      <c r="D33" s="27" t="s">
        <v>353</v>
      </c>
      <c r="E33" s="27" t="s">
        <v>3519</v>
      </c>
      <c r="F33" s="27" t="s">
        <v>56</v>
      </c>
      <c r="G33" s="27"/>
      <c r="H33" s="27"/>
      <c r="I33" s="27" t="s">
        <v>37</v>
      </c>
      <c r="J33" s="28">
        <v>32</v>
      </c>
      <c r="K33" s="27" t="s">
        <v>52</v>
      </c>
      <c r="L33" s="29"/>
      <c r="M33" s="30"/>
      <c r="N33" s="25" t="str">
        <f t="shared" si="0"/>
        <v xml:space="preserve"> 재고일수불^TB_INV_DDIO^ 등록자ID^REGR_ID^^VARCHAR2^32^Y^</v>
      </c>
      <c r="O33" s="21" t="str">
        <f>IF(ISNA(VLOOKUP(N33,DB데이터!$N:$N,1,FALSE)), "에러", "")</f>
        <v>에러</v>
      </c>
      <c r="P33" s="57" t="str">
        <f>IF(O33="에러",$N33&amp;CHAR(10)&amp;VLOOKUP(CONCATENATE(D33,".",F33),DB데이터!$M:$N,2,FALSE),"")</f>
        <v xml:space="preserve"> 재고일수불^TB_INV_DDIO^ 등록자ID^REGR_ID^^VARCHAR2^32^Y^
재고일수불^TB_INV_DDIO^등록자ID^REGR_ID^^VARCHAR2^32^Y^</v>
      </c>
    </row>
    <row r="34" spans="1:16" x14ac:dyDescent="0.25">
      <c r="A34" s="24">
        <v>27</v>
      </c>
      <c r="B34" s="27" t="s">
        <v>438</v>
      </c>
      <c r="C34" s="27" t="s">
        <v>5107</v>
      </c>
      <c r="D34" s="27" t="s">
        <v>353</v>
      </c>
      <c r="E34" s="27" t="s">
        <v>3520</v>
      </c>
      <c r="F34" s="27" t="s">
        <v>58</v>
      </c>
      <c r="G34" s="27"/>
      <c r="H34" s="27"/>
      <c r="I34" s="27" t="s">
        <v>37</v>
      </c>
      <c r="J34" s="28">
        <v>14</v>
      </c>
      <c r="K34" s="27" t="s">
        <v>52</v>
      </c>
      <c r="L34" s="29"/>
      <c r="M34" s="30"/>
      <c r="N34" s="25" t="str">
        <f t="shared" si="0"/>
        <v xml:space="preserve"> 재고일수불^TB_INV_DDIO^ 수정일시^MOD_DTM^^VARCHAR2^14^Y^</v>
      </c>
      <c r="O34" s="21" t="str">
        <f>IF(ISNA(VLOOKUP(N34,DB데이터!$N:$N,1,FALSE)), "에러", "")</f>
        <v>에러</v>
      </c>
      <c r="P34" s="57" t="str">
        <f>IF(O34="에러",$N34&amp;CHAR(10)&amp;VLOOKUP(CONCATENATE(D34,".",F34),DB데이터!$M:$N,2,FALSE),"")</f>
        <v xml:space="preserve"> 재고일수불^TB_INV_DDIO^ 수정일시^MOD_DTM^^VARCHAR2^14^Y^
재고일수불^TB_INV_DDIO^수정일시^MOD_DTM^^VARCHAR2^14^Y^</v>
      </c>
    </row>
    <row r="35" spans="1:16" x14ac:dyDescent="0.25">
      <c r="A35" s="24">
        <v>28</v>
      </c>
      <c r="B35" s="27" t="s">
        <v>438</v>
      </c>
      <c r="C35" s="27" t="s">
        <v>5107</v>
      </c>
      <c r="D35" s="27" t="s">
        <v>353</v>
      </c>
      <c r="E35" s="27" t="s">
        <v>3521</v>
      </c>
      <c r="F35" s="27" t="s">
        <v>60</v>
      </c>
      <c r="G35" s="27"/>
      <c r="H35" s="27"/>
      <c r="I35" s="27" t="s">
        <v>37</v>
      </c>
      <c r="J35" s="28">
        <v>32</v>
      </c>
      <c r="K35" s="27" t="s">
        <v>52</v>
      </c>
      <c r="L35" s="29"/>
      <c r="M35" s="30"/>
      <c r="N35" s="25" t="str">
        <f t="shared" si="0"/>
        <v xml:space="preserve"> 재고일수불^TB_INV_DDIO^ 수정자ID^MODR_ID^^VARCHAR2^32^Y^</v>
      </c>
      <c r="O35" s="21" t="str">
        <f>IF(ISNA(VLOOKUP(N35,DB데이터!$N:$N,1,FALSE)), "에러", "")</f>
        <v>에러</v>
      </c>
      <c r="P35" s="57" t="str">
        <f>IF(O35="에러",$N35&amp;CHAR(10)&amp;VLOOKUP(CONCATENATE(D35,".",F35),DB데이터!$M:$N,2,FALSE),"")</f>
        <v xml:space="preserve"> 재고일수불^TB_INV_DDIO^ 수정자ID^MODR_ID^^VARCHAR2^32^Y^
재고일수불^TB_INV_DDIO^수정자ID^MODR_ID^^VARCHAR2^32^Y^</v>
      </c>
    </row>
    <row r="36" spans="1:16" x14ac:dyDescent="0.25">
      <c r="A36" s="24">
        <v>29</v>
      </c>
      <c r="B36" s="27" t="s">
        <v>438</v>
      </c>
      <c r="C36" s="27" t="s">
        <v>5123</v>
      </c>
      <c r="D36" s="27" t="s">
        <v>355</v>
      </c>
      <c r="E36" s="27" t="s">
        <v>4175</v>
      </c>
      <c r="F36" s="27" t="s">
        <v>2002</v>
      </c>
      <c r="G36" s="27"/>
      <c r="H36" s="27"/>
      <c r="I36" s="27" t="s">
        <v>37</v>
      </c>
      <c r="J36" s="28">
        <v>6</v>
      </c>
      <c r="K36" s="27" t="s">
        <v>52</v>
      </c>
      <c r="L36" s="29"/>
      <c r="M36" s="30"/>
      <c r="N36" s="25" t="str">
        <f t="shared" si="0"/>
        <v xml:space="preserve"> 재고월수불^TB_INV_MMIO^ 수불년월^IO_YM^^VARCHAR2^6^Y^</v>
      </c>
      <c r="O36" s="21" t="str">
        <f>IF(ISNA(VLOOKUP(N36,DB데이터!$N:$N,1,FALSE)), "에러", "")</f>
        <v>에러</v>
      </c>
      <c r="P36" s="57" t="str">
        <f>IF(O36="에러",$N36&amp;CHAR(10)&amp;VLOOKUP(CONCATENATE(D36,".",F36),DB데이터!$M:$N,2,FALSE),"")</f>
        <v xml:space="preserve"> 재고월수불^TB_INV_MMIO^ 수불년월^IO_YM^^VARCHAR2^6^Y^
재고월수불^TB_INV_MMIO^수불년월^IO_YM^Y^VARCHAR2^6^Y^</v>
      </c>
    </row>
    <row r="37" spans="1:16" x14ac:dyDescent="0.25">
      <c r="A37" s="24">
        <v>30</v>
      </c>
      <c r="B37" s="27" t="s">
        <v>438</v>
      </c>
      <c r="C37" s="27" t="s">
        <v>5123</v>
      </c>
      <c r="D37" s="27" t="s">
        <v>355</v>
      </c>
      <c r="E37" s="27" t="s">
        <v>3709</v>
      </c>
      <c r="F37" s="27" t="s">
        <v>64</v>
      </c>
      <c r="G37" s="27"/>
      <c r="H37" s="27"/>
      <c r="I37" s="27" t="s">
        <v>37</v>
      </c>
      <c r="J37" s="28">
        <v>10</v>
      </c>
      <c r="K37" s="27" t="s">
        <v>52</v>
      </c>
      <c r="L37" s="29"/>
      <c r="M37" s="30"/>
      <c r="N37" s="25" t="str">
        <f t="shared" si="0"/>
        <v xml:space="preserve"> 재고월수불^TB_INV_MMIO^ 매장코드^SHOP_CD^^VARCHAR2^10^Y^</v>
      </c>
      <c r="O37" s="21" t="str">
        <f>IF(ISNA(VLOOKUP(N37,DB데이터!$N:$N,1,FALSE)), "에러", "")</f>
        <v>에러</v>
      </c>
      <c r="P37" s="57" t="str">
        <f>IF(O37="에러",$N37&amp;CHAR(10)&amp;VLOOKUP(CONCATENATE(D37,".",F37),DB데이터!$M:$N,2,FALSE),"")</f>
        <v xml:space="preserve"> 재고월수불^TB_INV_MMIO^ 매장코드^SHOP_CD^^VARCHAR2^10^Y^
재고월수불^TB_INV_MMIO^매장코드^SHOP_CD^Y^VARCHAR2^10^Y^</v>
      </c>
    </row>
    <row r="38" spans="1:16" x14ac:dyDescent="0.25">
      <c r="A38" s="24">
        <v>31</v>
      </c>
      <c r="B38" s="27" t="s">
        <v>438</v>
      </c>
      <c r="C38" s="27" t="s">
        <v>5123</v>
      </c>
      <c r="D38" s="27" t="s">
        <v>355</v>
      </c>
      <c r="E38" s="27" t="s">
        <v>3482</v>
      </c>
      <c r="F38" s="41" t="s">
        <v>838</v>
      </c>
      <c r="G38" s="27"/>
      <c r="H38" s="27"/>
      <c r="I38" s="27" t="s">
        <v>37</v>
      </c>
      <c r="J38" s="28">
        <v>20</v>
      </c>
      <c r="K38" s="27" t="s">
        <v>52</v>
      </c>
      <c r="L38" s="27"/>
      <c r="M38" s="30"/>
      <c r="N38" s="25" t="str">
        <f t="shared" si="0"/>
        <v xml:space="preserve"> 재고월수불^TB_INV_MMIO^ 품목코드^ITEM_CD^^VARCHAR2^20^Y^</v>
      </c>
      <c r="O38" s="21" t="str">
        <f>IF(ISNA(VLOOKUP(N38,DB데이터!$N:$N,1,FALSE)), "에러", "")</f>
        <v>에러</v>
      </c>
      <c r="P38" s="57" t="str">
        <f>IF(O38="에러",$N38&amp;CHAR(10)&amp;VLOOKUP(CONCATENATE(D38,".",F38),DB데이터!$M:$N,2,FALSE),"")</f>
        <v xml:space="preserve"> 재고월수불^TB_INV_MMIO^ 품목코드^ITEM_CD^^VARCHAR2^20^Y^
재고월수불^TB_INV_MMIO^품목코드^ITEM_CD^Y^VARCHAR2^20^Y^</v>
      </c>
    </row>
    <row r="39" spans="1:16" x14ac:dyDescent="0.25">
      <c r="A39" s="24">
        <v>32</v>
      </c>
      <c r="B39" s="27" t="s">
        <v>438</v>
      </c>
      <c r="C39" s="27" t="s">
        <v>5123</v>
      </c>
      <c r="D39" s="27" t="s">
        <v>355</v>
      </c>
      <c r="E39" s="27" t="s">
        <v>5124</v>
      </c>
      <c r="F39" s="27" t="s">
        <v>839</v>
      </c>
      <c r="G39" s="27"/>
      <c r="H39" s="27"/>
      <c r="I39" s="27" t="s">
        <v>110</v>
      </c>
      <c r="J39" s="28">
        <v>22</v>
      </c>
      <c r="K39" s="27" t="s">
        <v>52</v>
      </c>
      <c r="L39" s="29">
        <v>0</v>
      </c>
      <c r="M39" s="30"/>
      <c r="N39" s="25" t="str">
        <f t="shared" si="0"/>
        <v xml:space="preserve"> 재고월수불^TB_INV_MMIO^ 기초재고수량^BAS_STOCK_QTY^^NUMBER^22^Y^0</v>
      </c>
      <c r="O39" s="21" t="str">
        <f>IF(ISNA(VLOOKUP(N39,DB데이터!$N:$N,1,FALSE)), "에러", "")</f>
        <v>에러</v>
      </c>
      <c r="P39" s="57" t="str">
        <f>IF(O39="에러",$N39&amp;CHAR(10)&amp;VLOOKUP(CONCATENATE(D39,".",F39),DB데이터!$M:$N,2,FALSE),"")</f>
        <v xml:space="preserve"> 재고월수불^TB_INV_MMIO^ 기초재고수량^BAS_STOCK_QTY^^NUMBER^22^Y^0
재고월수불^TB_INV_MMIO^기초재고수량^BAS_STOCK_QTY^^NUMBER^20,5^Y^0</v>
      </c>
    </row>
    <row r="40" spans="1:16" x14ac:dyDescent="0.25">
      <c r="A40" s="24">
        <v>33</v>
      </c>
      <c r="B40" s="27" t="s">
        <v>438</v>
      </c>
      <c r="C40" s="27" t="s">
        <v>5123</v>
      </c>
      <c r="D40" s="27" t="s">
        <v>355</v>
      </c>
      <c r="E40" s="27" t="s">
        <v>5125</v>
      </c>
      <c r="F40" s="27" t="s">
        <v>2537</v>
      </c>
      <c r="G40" s="27"/>
      <c r="H40" s="27"/>
      <c r="I40" s="27" t="s">
        <v>110</v>
      </c>
      <c r="J40" s="28">
        <v>22</v>
      </c>
      <c r="K40" s="27" t="s">
        <v>52</v>
      </c>
      <c r="L40" s="27">
        <v>0</v>
      </c>
      <c r="M40" s="30"/>
      <c r="N40" s="25" t="str">
        <f t="shared" si="0"/>
        <v xml:space="preserve"> 재고월수불^TB_INV_MMIO^ 불량기초재고수량^BAD_BAS_STOCK_QTY^^NUMBER^22^Y^0</v>
      </c>
      <c r="O40" s="21" t="str">
        <f>IF(ISNA(VLOOKUP(N40,DB데이터!$N:$N,1,FALSE)), "에러", "")</f>
        <v>에러</v>
      </c>
      <c r="P40" s="57" t="str">
        <f>IF(O40="에러",$N40&amp;CHAR(10)&amp;VLOOKUP(CONCATENATE(D40,".",F40),DB데이터!$M:$N,2,FALSE),"")</f>
        <v xml:space="preserve"> 재고월수불^TB_INV_MMIO^ 불량기초재고수량^BAD_BAS_STOCK_QTY^^NUMBER^22^Y^0
재고월수불^TB_INV_MMIO^불량기초재고수량^BAD_BAS_STOCK_QTY^^NUMBER^20,5^Y^0</v>
      </c>
    </row>
    <row r="41" spans="1:16" x14ac:dyDescent="0.25">
      <c r="A41" s="24">
        <v>34</v>
      </c>
      <c r="B41" s="27" t="s">
        <v>438</v>
      </c>
      <c r="C41" s="27" t="s">
        <v>5123</v>
      </c>
      <c r="D41" s="27" t="s">
        <v>355</v>
      </c>
      <c r="E41" s="27" t="s">
        <v>5108</v>
      </c>
      <c r="F41" s="27" t="s">
        <v>2539</v>
      </c>
      <c r="G41" s="27"/>
      <c r="H41" s="27"/>
      <c r="I41" s="27" t="s">
        <v>110</v>
      </c>
      <c r="J41" s="28">
        <v>22</v>
      </c>
      <c r="K41" s="27" t="s">
        <v>52</v>
      </c>
      <c r="L41" s="27">
        <v>0</v>
      </c>
      <c r="M41" s="30"/>
      <c r="N41" s="25" t="str">
        <f t="shared" si="0"/>
        <v xml:space="preserve"> 재고월수불^TB_INV_MMIO^ 주문입고수량^ORD_IN_QTY^^NUMBER^22^Y^0</v>
      </c>
      <c r="O41" s="21" t="str">
        <f>IF(ISNA(VLOOKUP(N41,DB데이터!$N:$N,1,FALSE)), "에러", "")</f>
        <v>에러</v>
      </c>
      <c r="P41" s="57" t="str">
        <f>IF(O41="에러",$N41&amp;CHAR(10)&amp;VLOOKUP(CONCATENATE(D41,".",F41),DB데이터!$M:$N,2,FALSE),"")</f>
        <v xml:space="preserve"> 재고월수불^TB_INV_MMIO^ 주문입고수량^ORD_IN_QTY^^NUMBER^22^Y^0
재고월수불^TB_INV_MMIO^주문입고수량^ORD_IN_QTY^^NUMBER^20,5^Y^0</v>
      </c>
    </row>
    <row r="42" spans="1:16" x14ac:dyDescent="0.25">
      <c r="A42" s="24">
        <v>35</v>
      </c>
      <c r="B42" s="27" t="s">
        <v>438</v>
      </c>
      <c r="C42" s="27" t="s">
        <v>5123</v>
      </c>
      <c r="D42" s="27" t="s">
        <v>355</v>
      </c>
      <c r="E42" s="27" t="s">
        <v>5109</v>
      </c>
      <c r="F42" s="27" t="s">
        <v>2541</v>
      </c>
      <c r="G42" s="27"/>
      <c r="H42" s="27"/>
      <c r="I42" s="27" t="s">
        <v>110</v>
      </c>
      <c r="J42" s="28">
        <v>22</v>
      </c>
      <c r="K42" s="27" t="s">
        <v>52</v>
      </c>
      <c r="L42" s="27">
        <v>0</v>
      </c>
      <c r="M42" s="30"/>
      <c r="N42" s="25" t="str">
        <f t="shared" si="0"/>
        <v xml:space="preserve"> 재고월수불^TB_INV_MMIO^ 주문반품수량^ORD_RTN_QTY^^NUMBER^22^Y^0</v>
      </c>
      <c r="O42" s="21" t="str">
        <f>IF(ISNA(VLOOKUP(N42,DB데이터!$N:$N,1,FALSE)), "에러", "")</f>
        <v>에러</v>
      </c>
      <c r="P42" s="57" t="str">
        <f>IF(O42="에러",$N42&amp;CHAR(10)&amp;VLOOKUP(CONCATENATE(D42,".",F42),DB데이터!$M:$N,2,FALSE),"")</f>
        <v xml:space="preserve"> 재고월수불^TB_INV_MMIO^ 주문반품수량^ORD_RTN_QTY^^NUMBER^22^Y^0
재고월수불^TB_INV_MMIO^주문반품수량^ORD_RTN_QTY^^NUMBER^20,5^Y^0</v>
      </c>
    </row>
    <row r="43" spans="1:16" x14ac:dyDescent="0.25">
      <c r="A43" s="24">
        <v>36</v>
      </c>
      <c r="B43" s="27" t="s">
        <v>438</v>
      </c>
      <c r="C43" s="27" t="s">
        <v>5123</v>
      </c>
      <c r="D43" s="27" t="s">
        <v>355</v>
      </c>
      <c r="E43" s="27" t="s">
        <v>5110</v>
      </c>
      <c r="F43" s="27" t="s">
        <v>2543</v>
      </c>
      <c r="G43" s="27"/>
      <c r="H43" s="27"/>
      <c r="I43" s="27" t="s">
        <v>110</v>
      </c>
      <c r="J43" s="28">
        <v>22</v>
      </c>
      <c r="K43" s="27" t="s">
        <v>52</v>
      </c>
      <c r="L43" s="27">
        <v>0</v>
      </c>
      <c r="M43" s="30"/>
      <c r="N43" s="25" t="str">
        <f t="shared" si="0"/>
        <v xml:space="preserve"> 재고월수불^TB_INV_MMIO^ 불량반품수량^BAD_RTN_QTY^^NUMBER^22^Y^0</v>
      </c>
      <c r="O43" s="21" t="str">
        <f>IF(ISNA(VLOOKUP(N43,DB데이터!$N:$N,1,FALSE)), "에러", "")</f>
        <v>에러</v>
      </c>
      <c r="P43" s="57" t="str">
        <f>IF(O43="에러",$N43&amp;CHAR(10)&amp;VLOOKUP(CONCATENATE(D43,".",F43),DB데이터!$M:$N,2,FALSE),"")</f>
        <v xml:space="preserve"> 재고월수불^TB_INV_MMIO^ 불량반품수량^BAD_RTN_QTY^^NUMBER^22^Y^0
재고월수불^TB_INV_MMIO^불량반품수량^BAD_RTN_QTY^^NUMBER^20,5^Y^0</v>
      </c>
    </row>
    <row r="44" spans="1:16" x14ac:dyDescent="0.25">
      <c r="A44" s="24">
        <v>37</v>
      </c>
      <c r="B44" s="27" t="s">
        <v>438</v>
      </c>
      <c r="C44" s="27" t="s">
        <v>5123</v>
      </c>
      <c r="D44" s="27" t="s">
        <v>355</v>
      </c>
      <c r="E44" s="27" t="s">
        <v>4276</v>
      </c>
      <c r="F44" s="27" t="s">
        <v>2464</v>
      </c>
      <c r="G44" s="27"/>
      <c r="H44" s="27"/>
      <c r="I44" s="27" t="s">
        <v>110</v>
      </c>
      <c r="J44" s="28">
        <v>22</v>
      </c>
      <c r="K44" s="27" t="s">
        <v>52</v>
      </c>
      <c r="L44" s="29">
        <v>0</v>
      </c>
      <c r="M44" s="30"/>
      <c r="N44" s="25" t="str">
        <f t="shared" si="0"/>
        <v xml:space="preserve"> 재고월수불^TB_INV_MMIO^ 이동출고수량^MV_OUT_QTY^^NUMBER^22^Y^0</v>
      </c>
      <c r="O44" s="21" t="str">
        <f>IF(ISNA(VLOOKUP(N44,DB데이터!$N:$N,1,FALSE)), "에러", "")</f>
        <v>에러</v>
      </c>
      <c r="P44" s="57" t="str">
        <f>IF(O44="에러",$N44&amp;CHAR(10)&amp;VLOOKUP(CONCATENATE(D44,".",F44),DB데이터!$M:$N,2,FALSE),"")</f>
        <v xml:space="preserve"> 재고월수불^TB_INV_MMIO^ 이동출고수량^MV_OUT_QTY^^NUMBER^22^Y^0
재고월수불^TB_INV_MMIO^이동출고수량^MV_OUT_QTY^^NUMBER^20,5^Y^0</v>
      </c>
    </row>
    <row r="45" spans="1:16" x14ac:dyDescent="0.25">
      <c r="A45" s="24">
        <v>38</v>
      </c>
      <c r="B45" s="27" t="s">
        <v>438</v>
      </c>
      <c r="C45" s="27" t="s">
        <v>5123</v>
      </c>
      <c r="D45" s="27" t="s">
        <v>355</v>
      </c>
      <c r="E45" s="27" t="s">
        <v>4275</v>
      </c>
      <c r="F45" s="27" t="s">
        <v>2466</v>
      </c>
      <c r="G45" s="27"/>
      <c r="H45" s="27"/>
      <c r="I45" s="27" t="s">
        <v>110</v>
      </c>
      <c r="J45" s="28">
        <v>22</v>
      </c>
      <c r="K45" s="27" t="s">
        <v>52</v>
      </c>
      <c r="L45" s="27">
        <v>0</v>
      </c>
      <c r="M45" s="30"/>
      <c r="N45" s="25" t="str">
        <f t="shared" si="0"/>
        <v xml:space="preserve"> 재고월수불^TB_INV_MMIO^ 이동입고수량^MV_IN_QTY^^NUMBER^22^Y^0</v>
      </c>
      <c r="O45" s="21" t="str">
        <f>IF(ISNA(VLOOKUP(N45,DB데이터!$N:$N,1,FALSE)), "에러", "")</f>
        <v>에러</v>
      </c>
      <c r="P45" s="57" t="str">
        <f>IF(O45="에러",$N45&amp;CHAR(10)&amp;VLOOKUP(CONCATENATE(D45,".",F45),DB데이터!$M:$N,2,FALSE),"")</f>
        <v xml:space="preserve"> 재고월수불^TB_INV_MMIO^ 이동입고수량^MV_IN_QTY^^NUMBER^22^Y^0
재고월수불^TB_INV_MMIO^이동입고수량^MV_IN_QTY^^NUMBER^20,5^Y^0</v>
      </c>
    </row>
    <row r="46" spans="1:16" x14ac:dyDescent="0.25">
      <c r="A46" s="24">
        <v>39</v>
      </c>
      <c r="B46" s="27" t="s">
        <v>438</v>
      </c>
      <c r="C46" s="27" t="s">
        <v>5123</v>
      </c>
      <c r="D46" s="27" t="s">
        <v>355</v>
      </c>
      <c r="E46" s="27" t="s">
        <v>5111</v>
      </c>
      <c r="F46" s="27" t="s">
        <v>2545</v>
      </c>
      <c r="G46" s="27"/>
      <c r="H46" s="27"/>
      <c r="I46" s="27" t="s">
        <v>110</v>
      </c>
      <c r="J46" s="28">
        <v>22</v>
      </c>
      <c r="K46" s="27" t="s">
        <v>52</v>
      </c>
      <c r="L46" s="27">
        <v>0</v>
      </c>
      <c r="M46" s="30"/>
      <c r="N46" s="25" t="str">
        <f t="shared" si="0"/>
        <v xml:space="preserve"> 재고월수불^TB_INV_MMIO^ 고객판매수량^CUST_SALE_QTY^^NUMBER^22^Y^0</v>
      </c>
      <c r="O46" s="21" t="str">
        <f>IF(ISNA(VLOOKUP(N46,DB데이터!$N:$N,1,FALSE)), "에러", "")</f>
        <v>에러</v>
      </c>
      <c r="P46" s="57" t="str">
        <f>IF(O46="에러",$N46&amp;CHAR(10)&amp;VLOOKUP(CONCATENATE(D46,".",F46),DB데이터!$M:$N,2,FALSE),"")</f>
        <v xml:space="preserve"> 재고월수불^TB_INV_MMIO^ 고객판매수량^CUST_SALE_QTY^^NUMBER^22^Y^0
재고월수불^TB_INV_MMIO^고객판매수량^CUST_SALE_QTY^^NUMBER^20,5^Y^0</v>
      </c>
    </row>
    <row r="47" spans="1:16" x14ac:dyDescent="0.25">
      <c r="A47" s="24">
        <v>40</v>
      </c>
      <c r="B47" s="27" t="s">
        <v>438</v>
      </c>
      <c r="C47" s="27" t="s">
        <v>5123</v>
      </c>
      <c r="D47" s="27" t="s">
        <v>355</v>
      </c>
      <c r="E47" s="27" t="s">
        <v>5112</v>
      </c>
      <c r="F47" s="27" t="s">
        <v>2547</v>
      </c>
      <c r="G47" s="27"/>
      <c r="H47" s="27"/>
      <c r="I47" s="27" t="s">
        <v>110</v>
      </c>
      <c r="J47" s="28">
        <v>22</v>
      </c>
      <c r="K47" s="27" t="s">
        <v>52</v>
      </c>
      <c r="L47" s="27">
        <v>0</v>
      </c>
      <c r="M47" s="30"/>
      <c r="N47" s="25" t="str">
        <f t="shared" si="0"/>
        <v xml:space="preserve"> 재고월수불^TB_INV_MMIO^ 고객반품수량^CUST_RTN_QTY^^NUMBER^22^Y^0</v>
      </c>
      <c r="O47" s="21" t="str">
        <f>IF(ISNA(VLOOKUP(N47,DB데이터!$N:$N,1,FALSE)), "에러", "")</f>
        <v>에러</v>
      </c>
      <c r="P47" s="57" t="str">
        <f>IF(O47="에러",$N47&amp;CHAR(10)&amp;VLOOKUP(CONCATENATE(D47,".",F47),DB데이터!$M:$N,2,FALSE),"")</f>
        <v xml:space="preserve"> 재고월수불^TB_INV_MMIO^ 고객반품수량^CUST_RTN_QTY^^NUMBER^22^Y^0
재고월수불^TB_INV_MMIO^고객반품수량^CUST_RTN_QTY^^NUMBER^20,5^Y^0</v>
      </c>
    </row>
    <row r="48" spans="1:16" x14ac:dyDescent="0.25">
      <c r="A48" s="24">
        <v>41</v>
      </c>
      <c r="B48" s="27" t="s">
        <v>438</v>
      </c>
      <c r="C48" s="27" t="s">
        <v>5123</v>
      </c>
      <c r="D48" s="27" t="s">
        <v>355</v>
      </c>
      <c r="E48" s="27" t="s">
        <v>5113</v>
      </c>
      <c r="F48" s="27" t="s">
        <v>2549</v>
      </c>
      <c r="G48" s="27"/>
      <c r="H48" s="27"/>
      <c r="I48" s="27" t="s">
        <v>110</v>
      </c>
      <c r="J48" s="28">
        <v>22</v>
      </c>
      <c r="K48" s="27" t="s">
        <v>52</v>
      </c>
      <c r="L48" s="27">
        <v>0</v>
      </c>
      <c r="M48" s="30"/>
      <c r="N48" s="25" t="str">
        <f t="shared" si="0"/>
        <v xml:space="preserve"> 재고월수불^TB_INV_MMIO^ 불량고객반품수량^BAD_CUST_RTN_QTY^^NUMBER^22^Y^0</v>
      </c>
      <c r="O48" s="21" t="str">
        <f>IF(ISNA(VLOOKUP(N48,DB데이터!$N:$N,1,FALSE)), "에러", "")</f>
        <v>에러</v>
      </c>
      <c r="P48" s="57" t="str">
        <f>IF(O48="에러",$N48&amp;CHAR(10)&amp;VLOOKUP(CONCATENATE(D48,".",F48),DB데이터!$M:$N,2,FALSE),"")</f>
        <v xml:space="preserve"> 재고월수불^TB_INV_MMIO^ 불량고객반품수량^BAD_CUST_RTN_QTY^^NUMBER^22^Y^0
재고월수불^TB_INV_MMIO^불량고객반품수량^BAD_CUST_RTN_QTY^^NUMBER^20,5^Y^0</v>
      </c>
    </row>
    <row r="49" spans="1:16" x14ac:dyDescent="0.25">
      <c r="A49" s="24">
        <v>42</v>
      </c>
      <c r="B49" s="27" t="s">
        <v>438</v>
      </c>
      <c r="C49" s="27" t="s">
        <v>5123</v>
      </c>
      <c r="D49" s="27" t="s">
        <v>355</v>
      </c>
      <c r="E49" s="27" t="s">
        <v>4243</v>
      </c>
      <c r="F49" s="27" t="s">
        <v>842</v>
      </c>
      <c r="G49" s="27"/>
      <c r="H49" s="27"/>
      <c r="I49" s="27" t="s">
        <v>110</v>
      </c>
      <c r="J49" s="28">
        <v>22</v>
      </c>
      <c r="K49" s="27" t="s">
        <v>52</v>
      </c>
      <c r="L49" s="27">
        <v>0</v>
      </c>
      <c r="M49" s="30"/>
      <c r="N49" s="25" t="str">
        <f t="shared" si="0"/>
        <v xml:space="preserve"> 재고월수불^TB_INV_MMIO^ 프로모션증정수량^PROM_PRESENT_QTY^^NUMBER^22^Y^0</v>
      </c>
      <c r="O49" s="21" t="str">
        <f>IF(ISNA(VLOOKUP(N49,DB데이터!$N:$N,1,FALSE)), "에러", "")</f>
        <v>에러</v>
      </c>
      <c r="P49" s="57" t="str">
        <f>IF(O49="에러",$N49&amp;CHAR(10)&amp;VLOOKUP(CONCATENATE(D49,".",F49),DB데이터!$M:$N,2,FALSE),"")</f>
        <v xml:space="preserve"> 재고월수불^TB_INV_MMIO^ 프로모션증정수량^PROM_PRESENT_QTY^^NUMBER^22^Y^0
재고월수불^TB_INV_MMIO^프로모션증정수량^PROM_PRESENT_QTY^^NUMBER^20,5^Y^0</v>
      </c>
    </row>
    <row r="50" spans="1:16" x14ac:dyDescent="0.25">
      <c r="A50" s="24">
        <v>43</v>
      </c>
      <c r="B50" s="27" t="s">
        <v>438</v>
      </c>
      <c r="C50" s="27" t="s">
        <v>5123</v>
      </c>
      <c r="D50" s="27" t="s">
        <v>355</v>
      </c>
      <c r="E50" s="27" t="s">
        <v>4315</v>
      </c>
      <c r="F50" s="27" t="s">
        <v>2300</v>
      </c>
      <c r="G50" s="27"/>
      <c r="H50" s="27"/>
      <c r="I50" s="27" t="s">
        <v>110</v>
      </c>
      <c r="J50" s="28">
        <v>22</v>
      </c>
      <c r="K50" s="27" t="s">
        <v>52</v>
      </c>
      <c r="L50" s="29">
        <v>0</v>
      </c>
      <c r="M50" s="30"/>
      <c r="N50" s="25" t="str">
        <f t="shared" si="0"/>
        <v xml:space="preserve"> 재고월수불^TB_INV_MMIO^ 비매출증정수량^NON_SALES_PRESENT_QTY^^NUMBER^22^Y^0</v>
      </c>
      <c r="O50" s="21" t="str">
        <f>IF(ISNA(VLOOKUP(N50,DB데이터!$N:$N,1,FALSE)), "에러", "")</f>
        <v>에러</v>
      </c>
      <c r="P50" s="57" t="str">
        <f>IF(O50="에러",$N50&amp;CHAR(10)&amp;VLOOKUP(CONCATENATE(D50,".",F50),DB데이터!$M:$N,2,FALSE),"")</f>
        <v xml:space="preserve"> 재고월수불^TB_INV_MMIO^ 비매출증정수량^NON_SALES_PRESENT_QTY^^NUMBER^22^Y^0
재고월수불^TB_INV_MMIO^비매출증정수량^NON_SALES_PRESENT_QTY^^NUMBER^20,5^Y^0</v>
      </c>
    </row>
    <row r="51" spans="1:16" x14ac:dyDescent="0.25">
      <c r="A51" s="24">
        <v>44</v>
      </c>
      <c r="B51" s="27" t="s">
        <v>438</v>
      </c>
      <c r="C51" s="27" t="s">
        <v>5123</v>
      </c>
      <c r="D51" s="27" t="s">
        <v>355</v>
      </c>
      <c r="E51" s="27" t="s">
        <v>4311</v>
      </c>
      <c r="F51" s="27" t="s">
        <v>2304</v>
      </c>
      <c r="G51" s="27"/>
      <c r="H51" s="27"/>
      <c r="I51" s="27" t="s">
        <v>110</v>
      </c>
      <c r="J51" s="28">
        <v>22</v>
      </c>
      <c r="K51" s="27" t="s">
        <v>52</v>
      </c>
      <c r="L51" s="27">
        <v>0</v>
      </c>
      <c r="M51" s="30"/>
      <c r="N51" s="25" t="str">
        <f t="shared" si="0"/>
        <v xml:space="preserve"> 재고월수불^TB_INV_MMIO^ 비매출기부수량^NON_SALES_DONATE_QTY^^NUMBER^22^Y^0</v>
      </c>
      <c r="O51" s="21" t="str">
        <f>IF(ISNA(VLOOKUP(N51,DB데이터!$N:$N,1,FALSE)), "에러", "")</f>
        <v>에러</v>
      </c>
      <c r="P51" s="57" t="str">
        <f>IF(O51="에러",$N51&amp;CHAR(10)&amp;VLOOKUP(CONCATENATE(D51,".",F51),DB데이터!$M:$N,2,FALSE),"")</f>
        <v xml:space="preserve"> 재고월수불^TB_INV_MMIO^ 비매출기부수량^NON_SALES_DONATE_QTY^^NUMBER^22^Y^0
재고월수불^TB_INV_MMIO^비매출기부수량^NON_SALES_DONATE_QTY^^NUMBER^20,5^Y^0</v>
      </c>
    </row>
    <row r="52" spans="1:16" x14ac:dyDescent="0.25">
      <c r="A52" s="24">
        <v>45</v>
      </c>
      <c r="B52" s="27" t="s">
        <v>438</v>
      </c>
      <c r="C52" s="27" t="s">
        <v>5123</v>
      </c>
      <c r="D52" s="27" t="s">
        <v>355</v>
      </c>
      <c r="E52" s="27" t="s">
        <v>4317</v>
      </c>
      <c r="F52" s="27" t="s">
        <v>2302</v>
      </c>
      <c r="G52" s="27"/>
      <c r="H52" s="27"/>
      <c r="I52" s="27" t="s">
        <v>110</v>
      </c>
      <c r="J52" s="28">
        <v>22</v>
      </c>
      <c r="K52" s="27" t="s">
        <v>52</v>
      </c>
      <c r="L52" s="27">
        <v>0</v>
      </c>
      <c r="M52" s="30"/>
      <c r="N52" s="25" t="str">
        <f t="shared" si="0"/>
        <v xml:space="preserve"> 재고월수불^TB_INV_MMIO^ 비매출테스터수량^NON_SALES_TESTER_QTY^^NUMBER^22^Y^0</v>
      </c>
      <c r="O52" s="21" t="str">
        <f>IF(ISNA(VLOOKUP(N52,DB데이터!$N:$N,1,FALSE)), "에러", "")</f>
        <v>에러</v>
      </c>
      <c r="P52" s="57" t="str">
        <f>IF(O52="에러",$N52&amp;CHAR(10)&amp;VLOOKUP(CONCATENATE(D52,".",F52),DB데이터!$M:$N,2,FALSE),"")</f>
        <v xml:space="preserve"> 재고월수불^TB_INV_MMIO^ 비매출테스터수량^NON_SALES_TESTER_QTY^^NUMBER^22^Y^0
재고월수불^TB_INV_MMIO^비매출테스터수량^NON_SALES_TESTER_QTY^^NUMBER^20,5^Y^0</v>
      </c>
    </row>
    <row r="53" spans="1:16" x14ac:dyDescent="0.25">
      <c r="A53" s="24">
        <v>46</v>
      </c>
      <c r="B53" s="27" t="s">
        <v>438</v>
      </c>
      <c r="C53" s="27" t="s">
        <v>5123</v>
      </c>
      <c r="D53" s="27" t="s">
        <v>355</v>
      </c>
      <c r="E53" s="27" t="s">
        <v>5114</v>
      </c>
      <c r="F53" s="27" t="s">
        <v>2551</v>
      </c>
      <c r="G53" s="27"/>
      <c r="H53" s="27"/>
      <c r="I53" s="27" t="s">
        <v>110</v>
      </c>
      <c r="J53" s="28">
        <v>22</v>
      </c>
      <c r="K53" s="27" t="s">
        <v>52</v>
      </c>
      <c r="L53" s="29">
        <v>0</v>
      </c>
      <c r="M53" s="30"/>
      <c r="N53" s="25" t="str">
        <f t="shared" si="0"/>
        <v xml:space="preserve"> 재고월수불^TB_INV_MMIO^ 비매출기타출고수량^NON_SALES_ETC_OUT_QTY^^NUMBER^22^Y^0</v>
      </c>
      <c r="O53" s="21" t="str">
        <f>IF(ISNA(VLOOKUP(N53,DB데이터!$N:$N,1,FALSE)), "에러", "")</f>
        <v>에러</v>
      </c>
      <c r="P53" s="57" t="str">
        <f>IF(O53="에러",$N53&amp;CHAR(10)&amp;VLOOKUP(CONCATENATE(D53,".",F53),DB데이터!$M:$N,2,FALSE),"")</f>
        <v xml:space="preserve"> 재고월수불^TB_INV_MMIO^ 비매출기타출고수량^NON_SALES_ETC_OUT_QTY^^NUMBER^22^Y^0
재고월수불^TB_INV_MMIO^비매출기타출고수량^NON_SALES_ETC_OUT_QTY^^NUMBER^20,5^Y^0</v>
      </c>
    </row>
    <row r="54" spans="1:16" x14ac:dyDescent="0.25">
      <c r="A54" s="24">
        <v>47</v>
      </c>
      <c r="B54" s="27" t="s">
        <v>438</v>
      </c>
      <c r="C54" s="27" t="s">
        <v>5123</v>
      </c>
      <c r="D54" s="27" t="s">
        <v>355</v>
      </c>
      <c r="E54" s="27" t="s">
        <v>5115</v>
      </c>
      <c r="F54" s="27" t="s">
        <v>787</v>
      </c>
      <c r="G54" s="27"/>
      <c r="H54" s="27"/>
      <c r="I54" s="27" t="s">
        <v>110</v>
      </c>
      <c r="J54" s="28">
        <v>22</v>
      </c>
      <c r="K54" s="27" t="s">
        <v>52</v>
      </c>
      <c r="L54" s="27">
        <v>0</v>
      </c>
      <c r="M54" s="30"/>
      <c r="N54" s="25" t="str">
        <f t="shared" si="0"/>
        <v xml:space="preserve"> 재고월수불^TB_INV_MMIO^ 재고차이입고수량^STOCK_DIFF_IN_QTY^^NUMBER^22^Y^0</v>
      </c>
      <c r="O54" s="21" t="str">
        <f>IF(ISNA(VLOOKUP(N54,DB데이터!$N:$N,1,FALSE)), "에러", "")</f>
        <v>에러</v>
      </c>
      <c r="P54" s="57" t="str">
        <f>IF(O54="에러",$N54&amp;CHAR(10)&amp;VLOOKUP(CONCATENATE(D54,".",F54),DB데이터!$M:$N,2,FALSE),"")</f>
        <v xml:space="preserve"> 재고월수불^TB_INV_MMIO^ 재고차이입고수량^STOCK_DIFF_IN_QTY^^NUMBER^22^Y^0
재고월수불^TB_INV_MMIO^재고차이입고수량^STOCK_DIFF_IN_QTY^^NUMBER^20,5^Y^0</v>
      </c>
    </row>
    <row r="55" spans="1:16" x14ac:dyDescent="0.25">
      <c r="A55" s="24">
        <v>48</v>
      </c>
      <c r="B55" s="27" t="s">
        <v>438</v>
      </c>
      <c r="C55" s="27" t="s">
        <v>5123</v>
      </c>
      <c r="D55" s="27" t="s">
        <v>355</v>
      </c>
      <c r="E55" s="27" t="s">
        <v>5116</v>
      </c>
      <c r="F55" s="27" t="s">
        <v>788</v>
      </c>
      <c r="G55" s="27"/>
      <c r="H55" s="27"/>
      <c r="I55" s="27" t="s">
        <v>110</v>
      </c>
      <c r="J55" s="28">
        <v>22</v>
      </c>
      <c r="K55" s="27" t="s">
        <v>52</v>
      </c>
      <c r="L55" s="29">
        <v>0</v>
      </c>
      <c r="M55" s="30"/>
      <c r="N55" s="25" t="str">
        <f t="shared" si="0"/>
        <v xml:space="preserve"> 재고월수불^TB_INV_MMIO^ 재고차이출고수량^STOCK_DIFF_OUT_QTY^^NUMBER^22^Y^0</v>
      </c>
      <c r="O55" s="21" t="str">
        <f>IF(ISNA(VLOOKUP(N55,DB데이터!$N:$N,1,FALSE)), "에러", "")</f>
        <v>에러</v>
      </c>
      <c r="P55" s="57" t="str">
        <f>IF(O55="에러",$N55&amp;CHAR(10)&amp;VLOOKUP(CONCATENATE(D55,".",F55),DB데이터!$M:$N,2,FALSE),"")</f>
        <v xml:space="preserve"> 재고월수불^TB_INV_MMIO^ 재고차이출고수량^STOCK_DIFF_OUT_QTY^^NUMBER^22^Y^0
재고월수불^TB_INV_MMIO^재고차이출고수량^STOCK_DIFF_OUT_QTY^^NUMBER^20,5^Y^0</v>
      </c>
    </row>
    <row r="56" spans="1:16" x14ac:dyDescent="0.25">
      <c r="A56" s="24">
        <v>49</v>
      </c>
      <c r="B56" s="27" t="s">
        <v>438</v>
      </c>
      <c r="C56" s="27" t="s">
        <v>5123</v>
      </c>
      <c r="D56" s="27" t="s">
        <v>355</v>
      </c>
      <c r="E56" s="27" t="s">
        <v>5117</v>
      </c>
      <c r="F56" s="27" t="s">
        <v>789</v>
      </c>
      <c r="G56" s="27"/>
      <c r="H56" s="27"/>
      <c r="I56" s="27" t="s">
        <v>110</v>
      </c>
      <c r="J56" s="28">
        <v>22</v>
      </c>
      <c r="K56" s="27" t="s">
        <v>52</v>
      </c>
      <c r="L56" s="29">
        <v>0</v>
      </c>
      <c r="M56" s="30"/>
      <c r="N56" s="25" t="str">
        <f t="shared" si="0"/>
        <v xml:space="preserve"> 재고월수불^TB_INV_MMIO^ 불량재고차이입고수량^BAD_STOCK_DIFF_IN_QTY^^NUMBER^22^Y^0</v>
      </c>
      <c r="O56" s="21" t="str">
        <f>IF(ISNA(VLOOKUP(N56,DB데이터!$N:$N,1,FALSE)), "에러", "")</f>
        <v>에러</v>
      </c>
      <c r="P56" s="57" t="str">
        <f>IF(O56="에러",$N56&amp;CHAR(10)&amp;VLOOKUP(CONCATENATE(D56,".",F56),DB데이터!$M:$N,2,FALSE),"")</f>
        <v xml:space="preserve"> 재고월수불^TB_INV_MMIO^ 불량재고차이입고수량^BAD_STOCK_DIFF_IN_QTY^^NUMBER^22^Y^0
재고월수불^TB_INV_MMIO^불량재고차이입고수량^BAD_STOCK_DIFF_IN_QTY^^NUMBER^20,5^Y^0</v>
      </c>
    </row>
    <row r="57" spans="1:16" x14ac:dyDescent="0.25">
      <c r="A57" s="24">
        <v>50</v>
      </c>
      <c r="B57" s="27" t="s">
        <v>438</v>
      </c>
      <c r="C57" s="27" t="s">
        <v>5123</v>
      </c>
      <c r="D57" s="27" t="s">
        <v>355</v>
      </c>
      <c r="E57" s="27" t="s">
        <v>5118</v>
      </c>
      <c r="F57" s="27" t="s">
        <v>790</v>
      </c>
      <c r="G57" s="27"/>
      <c r="H57" s="27"/>
      <c r="I57" s="27" t="s">
        <v>110</v>
      </c>
      <c r="J57" s="28">
        <v>22</v>
      </c>
      <c r="K57" s="27" t="s">
        <v>52</v>
      </c>
      <c r="L57" s="27">
        <v>0</v>
      </c>
      <c r="M57" s="30"/>
      <c r="N57" s="25" t="str">
        <f t="shared" si="0"/>
        <v xml:space="preserve"> 재고월수불^TB_INV_MMIO^ 불량재고차이출고수량^BAD_STOCK_DIFF_OUT_QTY^^NUMBER^22^Y^0</v>
      </c>
      <c r="O57" s="21" t="str">
        <f>IF(ISNA(VLOOKUP(N57,DB데이터!$N:$N,1,FALSE)), "에러", "")</f>
        <v>에러</v>
      </c>
      <c r="P57" s="57" t="str">
        <f>IF(O57="에러",$N57&amp;CHAR(10)&amp;VLOOKUP(CONCATENATE(D57,".",F57),DB데이터!$M:$N,2,FALSE),"")</f>
        <v xml:space="preserve"> 재고월수불^TB_INV_MMIO^ 불량재고차이출고수량^BAD_STOCK_DIFF_OUT_QTY^^NUMBER^22^Y^0
재고월수불^TB_INV_MMIO^불량재고차이출고수량^BAD_STOCK_DIFF_OUT_QTY^^NUMBER^20,5^Y^0</v>
      </c>
    </row>
    <row r="58" spans="1:16" x14ac:dyDescent="0.25">
      <c r="A58" s="24">
        <v>51</v>
      </c>
      <c r="B58" s="27" t="s">
        <v>438</v>
      </c>
      <c r="C58" s="27" t="s">
        <v>5123</v>
      </c>
      <c r="D58" s="27" t="s">
        <v>355</v>
      </c>
      <c r="E58" s="27" t="s">
        <v>5119</v>
      </c>
      <c r="F58" s="27" t="s">
        <v>2553</v>
      </c>
      <c r="G58" s="27"/>
      <c r="H58" s="27"/>
      <c r="I58" s="27" t="s">
        <v>110</v>
      </c>
      <c r="J58" s="28">
        <v>22</v>
      </c>
      <c r="K58" s="27" t="s">
        <v>52</v>
      </c>
      <c r="L58" s="27">
        <v>0</v>
      </c>
      <c r="M58" s="30"/>
      <c r="N58" s="25" t="str">
        <f t="shared" si="0"/>
        <v xml:space="preserve"> 재고월수불^TB_INV_MMIO^ 정상조정입고수량^NOR_ADJ_IN_QTY^^NUMBER^22^Y^0</v>
      </c>
      <c r="O58" s="21" t="str">
        <f>IF(ISNA(VLOOKUP(N58,DB데이터!$N:$N,1,FALSE)), "에러", "")</f>
        <v>에러</v>
      </c>
      <c r="P58" s="57" t="str">
        <f>IF(O58="에러",$N58&amp;CHAR(10)&amp;VLOOKUP(CONCATENATE(D58,".",F58),DB데이터!$M:$N,2,FALSE),"")</f>
        <v xml:space="preserve"> 재고월수불^TB_INV_MMIO^ 정상조정입고수량^NOR_ADJ_IN_QTY^^NUMBER^22^Y^0
재고월수불^TB_INV_MMIO^정상조정입고수량^NOR_ADJ_IN_QTY^^NUMBER^20,5^Y^0</v>
      </c>
    </row>
    <row r="59" spans="1:16" x14ac:dyDescent="0.25">
      <c r="A59" s="24">
        <v>52</v>
      </c>
      <c r="B59" s="27" t="s">
        <v>438</v>
      </c>
      <c r="C59" s="27" t="s">
        <v>5123</v>
      </c>
      <c r="D59" s="27" t="s">
        <v>355</v>
      </c>
      <c r="E59" s="27" t="s">
        <v>5120</v>
      </c>
      <c r="F59" s="27" t="s">
        <v>2555</v>
      </c>
      <c r="G59" s="27"/>
      <c r="H59" s="27"/>
      <c r="I59" s="27" t="s">
        <v>110</v>
      </c>
      <c r="J59" s="28">
        <v>22</v>
      </c>
      <c r="K59" s="27" t="s">
        <v>52</v>
      </c>
      <c r="L59" s="27">
        <v>0</v>
      </c>
      <c r="M59" s="30"/>
      <c r="N59" s="25" t="str">
        <f t="shared" si="0"/>
        <v xml:space="preserve"> 재고월수불^TB_INV_MMIO^ 정상조정출고수량^NOR_ADJ_OUT_QTY^^NUMBER^22^Y^0</v>
      </c>
      <c r="O59" s="21" t="str">
        <f>IF(ISNA(VLOOKUP(N59,DB데이터!$N:$N,1,FALSE)), "에러", "")</f>
        <v>에러</v>
      </c>
      <c r="P59" s="57" t="str">
        <f>IF(O59="에러",$N59&amp;CHAR(10)&amp;VLOOKUP(CONCATENATE(D59,".",F59),DB데이터!$M:$N,2,FALSE),"")</f>
        <v xml:space="preserve"> 재고월수불^TB_INV_MMIO^ 정상조정출고수량^NOR_ADJ_OUT_QTY^^NUMBER^22^Y^0
재고월수불^TB_INV_MMIO^정상조정출고수량^NOR_ADJ_OUT_QTY^^NUMBER^20,5^Y^0</v>
      </c>
    </row>
    <row r="60" spans="1:16" x14ac:dyDescent="0.25">
      <c r="A60" s="24">
        <v>53</v>
      </c>
      <c r="B60" s="27" t="s">
        <v>438</v>
      </c>
      <c r="C60" s="27" t="s">
        <v>5123</v>
      </c>
      <c r="D60" s="27" t="s">
        <v>355</v>
      </c>
      <c r="E60" s="27" t="s">
        <v>5121</v>
      </c>
      <c r="F60" s="27" t="s">
        <v>2557</v>
      </c>
      <c r="G60" s="27"/>
      <c r="H60" s="27"/>
      <c r="I60" s="27" t="s">
        <v>110</v>
      </c>
      <c r="J60" s="28">
        <v>22</v>
      </c>
      <c r="K60" s="27" t="s">
        <v>52</v>
      </c>
      <c r="L60" s="27">
        <v>0</v>
      </c>
      <c r="M60" s="30"/>
      <c r="N60" s="25" t="str">
        <f t="shared" si="0"/>
        <v xml:space="preserve"> 재고월수불^TB_INV_MMIO^ 불량조정입고수량^BAD_ADJ_IN_QTY^^NUMBER^22^Y^0</v>
      </c>
      <c r="O60" s="21" t="str">
        <f>IF(ISNA(VLOOKUP(N60,DB데이터!$N:$N,1,FALSE)), "에러", "")</f>
        <v>에러</v>
      </c>
      <c r="P60" s="57" t="str">
        <f>IF(O60="에러",$N60&amp;CHAR(10)&amp;VLOOKUP(CONCATENATE(D60,".",F60),DB데이터!$M:$N,2,FALSE),"")</f>
        <v xml:space="preserve"> 재고월수불^TB_INV_MMIO^ 불량조정입고수량^BAD_ADJ_IN_QTY^^NUMBER^22^Y^0
재고월수불^TB_INV_MMIO^불량조정입고수량^BAD_ADJ_IN_QTY^^NUMBER^20,5^Y^0</v>
      </c>
    </row>
    <row r="61" spans="1:16" x14ac:dyDescent="0.25">
      <c r="A61" s="24">
        <v>54</v>
      </c>
      <c r="B61" s="27" t="s">
        <v>438</v>
      </c>
      <c r="C61" s="27" t="s">
        <v>5123</v>
      </c>
      <c r="D61" s="27" t="s">
        <v>355</v>
      </c>
      <c r="E61" s="27" t="s">
        <v>5122</v>
      </c>
      <c r="F61" s="27" t="s">
        <v>2559</v>
      </c>
      <c r="G61" s="27"/>
      <c r="H61" s="27"/>
      <c r="I61" s="27" t="s">
        <v>110</v>
      </c>
      <c r="J61" s="28">
        <v>22</v>
      </c>
      <c r="K61" s="27" t="s">
        <v>52</v>
      </c>
      <c r="L61" s="27">
        <v>0</v>
      </c>
      <c r="M61" s="30"/>
      <c r="N61" s="25" t="str">
        <f t="shared" si="0"/>
        <v xml:space="preserve"> 재고월수불^TB_INV_MMIO^ 불량조정출고수량^BAD_ADJ_OUT_QTY^^NUMBER^22^Y^0</v>
      </c>
      <c r="O61" s="21" t="str">
        <f>IF(ISNA(VLOOKUP(N61,DB데이터!$N:$N,1,FALSE)), "에러", "")</f>
        <v>에러</v>
      </c>
      <c r="P61" s="57" t="str">
        <f>IF(O61="에러",$N61&amp;CHAR(10)&amp;VLOOKUP(CONCATENATE(D61,".",F61),DB데이터!$M:$N,2,FALSE),"")</f>
        <v xml:space="preserve"> 재고월수불^TB_INV_MMIO^ 불량조정출고수량^BAD_ADJ_OUT_QTY^^NUMBER^22^Y^0
재고월수불^TB_INV_MMIO^불량조정출고수량^BAD_ADJ_OUT_QTY^^NUMBER^20,5^Y^0</v>
      </c>
    </row>
    <row r="62" spans="1:16" x14ac:dyDescent="0.25">
      <c r="A62" s="24">
        <v>55</v>
      </c>
      <c r="B62" s="27" t="s">
        <v>438</v>
      </c>
      <c r="C62" s="27" t="s">
        <v>5123</v>
      </c>
      <c r="D62" s="27" t="s">
        <v>355</v>
      </c>
      <c r="E62" s="27" t="s">
        <v>5126</v>
      </c>
      <c r="F62" s="27" t="s">
        <v>840</v>
      </c>
      <c r="G62" s="27"/>
      <c r="H62" s="27"/>
      <c r="I62" s="27" t="s">
        <v>110</v>
      </c>
      <c r="J62" s="28">
        <v>22</v>
      </c>
      <c r="K62" s="27" t="s">
        <v>52</v>
      </c>
      <c r="L62" s="29">
        <v>0</v>
      </c>
      <c r="M62" s="30"/>
      <c r="N62" s="25" t="str">
        <f t="shared" si="0"/>
        <v xml:space="preserve"> 재고월수불^TB_INV_MMIO^ 기말재고수량^FINAL_STOCK_QTY^^NUMBER^22^Y^0</v>
      </c>
      <c r="O62" s="21" t="str">
        <f>IF(ISNA(VLOOKUP(N62,DB데이터!$N:$N,1,FALSE)), "에러", "")</f>
        <v>에러</v>
      </c>
      <c r="P62" s="57" t="str">
        <f>IF(O62="에러",$N62&amp;CHAR(10)&amp;VLOOKUP(CONCATENATE(D62,".",F62),DB데이터!$M:$N,2,FALSE),"")</f>
        <v xml:space="preserve"> 재고월수불^TB_INV_MMIO^ 기말재고수량^FINAL_STOCK_QTY^^NUMBER^22^Y^0
재고월수불^TB_INV_MMIO^기말재고수량^FINAL_STOCK_QTY^^NUMBER^20,5^Y^0</v>
      </c>
    </row>
    <row r="63" spans="1:16" x14ac:dyDescent="0.25">
      <c r="A63" s="24">
        <v>56</v>
      </c>
      <c r="B63" s="27" t="s">
        <v>438</v>
      </c>
      <c r="C63" s="27" t="s">
        <v>5123</v>
      </c>
      <c r="D63" s="27" t="s">
        <v>355</v>
      </c>
      <c r="E63" s="27" t="s">
        <v>5127</v>
      </c>
      <c r="F63" s="27" t="s">
        <v>2561</v>
      </c>
      <c r="G63" s="27"/>
      <c r="H63" s="27"/>
      <c r="I63" s="27" t="s">
        <v>110</v>
      </c>
      <c r="J63" s="28">
        <v>22</v>
      </c>
      <c r="K63" s="27" t="s">
        <v>52</v>
      </c>
      <c r="L63" s="29">
        <v>0</v>
      </c>
      <c r="M63" s="30"/>
      <c r="N63" s="25" t="str">
        <f t="shared" si="0"/>
        <v xml:space="preserve"> 재고월수불^TB_INV_MMIO^ 불량기말재고수량^BAD_FINAL_STOCK_QTY^^NUMBER^22^Y^0</v>
      </c>
      <c r="O63" s="21" t="str">
        <f>IF(ISNA(VLOOKUP(N63,DB데이터!$N:$N,1,FALSE)), "에러", "")</f>
        <v>에러</v>
      </c>
      <c r="P63" s="57" t="str">
        <f>IF(O63="에러",$N63&amp;CHAR(10)&amp;VLOOKUP(CONCATENATE(D63,".",F63),DB데이터!$M:$N,2,FALSE),"")</f>
        <v xml:space="preserve"> 재고월수불^TB_INV_MMIO^ 불량기말재고수량^BAD_FINAL_STOCK_QTY^^NUMBER^22^Y^0
재고월수불^TB_INV_MMIO^불량기말재고수량^BAD_FINAL_STOCK_QTY^^NUMBER^20,5^Y^0</v>
      </c>
    </row>
    <row r="64" spans="1:16" x14ac:dyDescent="0.25">
      <c r="A64" s="24">
        <v>57</v>
      </c>
      <c r="B64" s="27" t="s">
        <v>438</v>
      </c>
      <c r="C64" s="27" t="s">
        <v>5123</v>
      </c>
      <c r="D64" s="27" t="s">
        <v>355</v>
      </c>
      <c r="E64" s="27" t="s">
        <v>3518</v>
      </c>
      <c r="F64" s="27" t="s">
        <v>54</v>
      </c>
      <c r="G64" s="27"/>
      <c r="H64" s="27"/>
      <c r="I64" s="27" t="s">
        <v>37</v>
      </c>
      <c r="J64" s="28">
        <v>14</v>
      </c>
      <c r="K64" s="27" t="s">
        <v>52</v>
      </c>
      <c r="L64" s="29"/>
      <c r="M64" s="30"/>
      <c r="N64" s="25" t="str">
        <f t="shared" si="0"/>
        <v xml:space="preserve"> 재고월수불^TB_INV_MMIO^ 등록일시^REG_DTM^^VARCHAR2^14^Y^</v>
      </c>
      <c r="O64" s="21" t="str">
        <f>IF(ISNA(VLOOKUP(N64,DB데이터!$N:$N,1,FALSE)), "에러", "")</f>
        <v>에러</v>
      </c>
      <c r="P64" s="57" t="str">
        <f>IF(O64="에러",$N64&amp;CHAR(10)&amp;VLOOKUP(CONCATENATE(D64,".",F64),DB데이터!$M:$N,2,FALSE),"")</f>
        <v xml:space="preserve"> 재고월수불^TB_INV_MMIO^ 등록일시^REG_DTM^^VARCHAR2^14^Y^
재고월수불^TB_INV_MMIO^등록일시^REG_DTM^^VARCHAR2^14^Y^</v>
      </c>
    </row>
    <row r="65" spans="1:16" x14ac:dyDescent="0.25">
      <c r="A65" s="24">
        <v>58</v>
      </c>
      <c r="B65" s="27" t="s">
        <v>438</v>
      </c>
      <c r="C65" s="27" t="s">
        <v>5123</v>
      </c>
      <c r="D65" s="27" t="s">
        <v>355</v>
      </c>
      <c r="E65" s="27" t="s">
        <v>3519</v>
      </c>
      <c r="F65" s="27" t="s">
        <v>56</v>
      </c>
      <c r="G65" s="27"/>
      <c r="H65" s="27"/>
      <c r="I65" s="27" t="s">
        <v>37</v>
      </c>
      <c r="J65" s="28">
        <v>32</v>
      </c>
      <c r="K65" s="27" t="s">
        <v>52</v>
      </c>
      <c r="L65" s="29"/>
      <c r="M65" s="30"/>
      <c r="N65" s="25" t="str">
        <f t="shared" si="0"/>
        <v xml:space="preserve"> 재고월수불^TB_INV_MMIO^ 등록자ID^REGR_ID^^VARCHAR2^32^Y^</v>
      </c>
      <c r="O65" s="21" t="str">
        <f>IF(ISNA(VLOOKUP(N65,DB데이터!$N:$N,1,FALSE)), "에러", "")</f>
        <v>에러</v>
      </c>
      <c r="P65" s="57" t="str">
        <f>IF(O65="에러",$N65&amp;CHAR(10)&amp;VLOOKUP(CONCATENATE(D65,".",F65),DB데이터!$M:$N,2,FALSE),"")</f>
        <v xml:space="preserve"> 재고월수불^TB_INV_MMIO^ 등록자ID^REGR_ID^^VARCHAR2^32^Y^
재고월수불^TB_INV_MMIO^등록자ID^REGR_ID^^VARCHAR2^32^Y^</v>
      </c>
    </row>
    <row r="66" spans="1:16" x14ac:dyDescent="0.25">
      <c r="A66" s="24">
        <v>59</v>
      </c>
      <c r="B66" s="27" t="s">
        <v>438</v>
      </c>
      <c r="C66" s="27" t="s">
        <v>5123</v>
      </c>
      <c r="D66" s="27" t="s">
        <v>355</v>
      </c>
      <c r="E66" s="27" t="s">
        <v>3520</v>
      </c>
      <c r="F66" s="27" t="s">
        <v>58</v>
      </c>
      <c r="G66" s="27"/>
      <c r="H66" s="27"/>
      <c r="I66" s="27" t="s">
        <v>37</v>
      </c>
      <c r="J66" s="28">
        <v>14</v>
      </c>
      <c r="K66" s="27" t="s">
        <v>52</v>
      </c>
      <c r="L66" s="29"/>
      <c r="M66" s="30"/>
      <c r="N66" s="25" t="str">
        <f t="shared" si="0"/>
        <v xml:space="preserve"> 재고월수불^TB_INV_MMIO^ 수정일시^MOD_DTM^^VARCHAR2^14^Y^</v>
      </c>
      <c r="O66" s="21" t="str">
        <f>IF(ISNA(VLOOKUP(N66,DB데이터!$N:$N,1,FALSE)), "에러", "")</f>
        <v>에러</v>
      </c>
      <c r="P66" s="57" t="str">
        <f>IF(O66="에러",$N66&amp;CHAR(10)&amp;VLOOKUP(CONCATENATE(D66,".",F66),DB데이터!$M:$N,2,FALSE),"")</f>
        <v xml:space="preserve"> 재고월수불^TB_INV_MMIO^ 수정일시^MOD_DTM^^VARCHAR2^14^Y^
재고월수불^TB_INV_MMIO^수정일시^MOD_DTM^^VARCHAR2^14^Y^</v>
      </c>
    </row>
    <row r="67" spans="1:16" x14ac:dyDescent="0.25">
      <c r="A67" s="24">
        <v>60</v>
      </c>
      <c r="B67" s="27" t="s">
        <v>438</v>
      </c>
      <c r="C67" s="27" t="s">
        <v>5123</v>
      </c>
      <c r="D67" s="27" t="s">
        <v>355</v>
      </c>
      <c r="E67" s="27" t="s">
        <v>3521</v>
      </c>
      <c r="F67" s="27" t="s">
        <v>60</v>
      </c>
      <c r="G67" s="27"/>
      <c r="H67" s="27"/>
      <c r="I67" s="27" t="s">
        <v>37</v>
      </c>
      <c r="J67" s="28">
        <v>32</v>
      </c>
      <c r="K67" s="27" t="s">
        <v>52</v>
      </c>
      <c r="L67" s="29"/>
      <c r="M67" s="30"/>
      <c r="N67" s="25" t="str">
        <f t="shared" si="0"/>
        <v xml:space="preserve"> 재고월수불^TB_INV_MMIO^ 수정자ID^MODR_ID^^VARCHAR2^32^Y^</v>
      </c>
      <c r="O67" s="21" t="str">
        <f>IF(ISNA(VLOOKUP(N67,DB데이터!$N:$N,1,FALSE)), "에러", "")</f>
        <v>에러</v>
      </c>
      <c r="P67" s="57" t="str">
        <f>IF(O67="에러",$N67&amp;CHAR(10)&amp;VLOOKUP(CONCATENATE(D67,".",F67),DB데이터!$M:$N,2,FALSE),"")</f>
        <v xml:space="preserve"> 재고월수불^TB_INV_MMIO^ 수정자ID^MODR_ID^^VARCHAR2^32^Y^
재고월수불^TB_INV_MMIO^수정자ID^MODR_ID^^VARCHAR2^32^Y^</v>
      </c>
    </row>
    <row r="68" spans="1:16" x14ac:dyDescent="0.25">
      <c r="A68" s="24">
        <v>61</v>
      </c>
      <c r="B68" s="27" t="s">
        <v>438</v>
      </c>
      <c r="C68" s="27" t="s">
        <v>5128</v>
      </c>
      <c r="D68" s="27" t="s">
        <v>1193</v>
      </c>
      <c r="E68" s="27" t="s">
        <v>4067</v>
      </c>
      <c r="F68" s="27" t="s">
        <v>766</v>
      </c>
      <c r="G68" s="27"/>
      <c r="H68" s="27"/>
      <c r="I68" s="27" t="s">
        <v>37</v>
      </c>
      <c r="J68" s="28">
        <v>6</v>
      </c>
      <c r="K68" s="27" t="s">
        <v>52</v>
      </c>
      <c r="L68" s="29"/>
      <c r="M68" s="30"/>
      <c r="N68" s="25" t="str">
        <f t="shared" si="0"/>
        <v xml:space="preserve"> 프로모션재고수불^TB_INV_PROM_STOCK_IO^ 프로모션코드^PROM_CD^^VARCHAR2^6^Y^</v>
      </c>
      <c r="O68" s="21" t="str">
        <f>IF(ISNA(VLOOKUP(N68,DB데이터!$N:$N,1,FALSE)), "에러", "")</f>
        <v>에러</v>
      </c>
      <c r="P68" s="57" t="str">
        <f>IF(O68="에러",$N68&amp;CHAR(10)&amp;VLOOKUP(CONCATENATE(D68,".",F68),DB데이터!$M:$N,2,FALSE),"")</f>
        <v xml:space="preserve"> 프로모션재고수불^TB_INV_PROM_STOCK_IO^ 프로모션코드^PROM_CD^^VARCHAR2^6^Y^
프로모션재고수불^TB_INV_PROM_STOCK_IO^프로모션코드^PROM_CD^Y^VARCHAR2^6^Y^</v>
      </c>
    </row>
    <row r="69" spans="1:16" x14ac:dyDescent="0.25">
      <c r="A69" s="24">
        <v>62</v>
      </c>
      <c r="B69" s="27" t="s">
        <v>438</v>
      </c>
      <c r="C69" s="27" t="s">
        <v>5128</v>
      </c>
      <c r="D69" s="27" t="s">
        <v>1193</v>
      </c>
      <c r="E69" s="27" t="s">
        <v>3709</v>
      </c>
      <c r="F69" s="27" t="s">
        <v>64</v>
      </c>
      <c r="G69" s="27"/>
      <c r="H69" s="27"/>
      <c r="I69" s="27" t="s">
        <v>37</v>
      </c>
      <c r="J69" s="28">
        <v>10</v>
      </c>
      <c r="K69" s="27" t="s">
        <v>52</v>
      </c>
      <c r="L69" s="29"/>
      <c r="M69" s="30"/>
      <c r="N69" s="25" t="str">
        <f t="shared" si="0"/>
        <v xml:space="preserve"> 프로모션재고수불^TB_INV_PROM_STOCK_IO^ 매장코드^SHOP_CD^^VARCHAR2^10^Y^</v>
      </c>
      <c r="O69" s="21" t="str">
        <f>IF(ISNA(VLOOKUP(N69,DB데이터!$N:$N,1,FALSE)), "에러", "")</f>
        <v>에러</v>
      </c>
      <c r="P69" s="57" t="str">
        <f>IF(O69="에러",$N69&amp;CHAR(10)&amp;VLOOKUP(CONCATENATE(D69,".",F69),DB데이터!$M:$N,2,FALSE),"")</f>
        <v xml:space="preserve"> 프로모션재고수불^TB_INV_PROM_STOCK_IO^ 매장코드^SHOP_CD^^VARCHAR2^10^Y^
프로모션재고수불^TB_INV_PROM_STOCK_IO^매장코드^SHOP_CD^Y^VARCHAR2^10^Y^</v>
      </c>
    </row>
    <row r="70" spans="1:16" x14ac:dyDescent="0.25">
      <c r="A70" s="24">
        <v>63</v>
      </c>
      <c r="B70" s="27" t="s">
        <v>438</v>
      </c>
      <c r="C70" s="27" t="s">
        <v>5128</v>
      </c>
      <c r="D70" s="27" t="s">
        <v>1193</v>
      </c>
      <c r="E70" s="27" t="s">
        <v>3482</v>
      </c>
      <c r="F70" s="27" t="s">
        <v>838</v>
      </c>
      <c r="G70" s="27"/>
      <c r="H70" s="27"/>
      <c r="I70" s="27" t="s">
        <v>37</v>
      </c>
      <c r="J70" s="28">
        <v>20</v>
      </c>
      <c r="K70" s="27" t="s">
        <v>52</v>
      </c>
      <c r="L70" s="27"/>
      <c r="M70" s="30"/>
      <c r="N70" s="25" t="str">
        <f t="shared" si="0"/>
        <v xml:space="preserve"> 프로모션재고수불^TB_INV_PROM_STOCK_IO^ 품목코드^ITEM_CD^^VARCHAR2^20^Y^</v>
      </c>
      <c r="O70" s="21" t="str">
        <f>IF(ISNA(VLOOKUP(N70,DB데이터!$N:$N,1,FALSE)), "에러", "")</f>
        <v>에러</v>
      </c>
      <c r="P70" s="57" t="str">
        <f>IF(O70="에러",$N70&amp;CHAR(10)&amp;VLOOKUP(CONCATENATE(D70,".",F70),DB데이터!$M:$N,2,FALSE),"")</f>
        <v xml:space="preserve"> 프로모션재고수불^TB_INV_PROM_STOCK_IO^ 품목코드^ITEM_CD^^VARCHAR2^20^Y^
프로모션재고수불^TB_INV_PROM_STOCK_IO^품목코드^ITEM_CD^Y^VARCHAR2^20^Y^</v>
      </c>
    </row>
    <row r="71" spans="1:16" x14ac:dyDescent="0.25">
      <c r="A71" s="24">
        <v>64</v>
      </c>
      <c r="B71" s="27" t="s">
        <v>438</v>
      </c>
      <c r="C71" s="27" t="s">
        <v>5128</v>
      </c>
      <c r="D71" s="27" t="s">
        <v>1193</v>
      </c>
      <c r="E71" s="27" t="s">
        <v>5124</v>
      </c>
      <c r="F71" s="27" t="s">
        <v>839</v>
      </c>
      <c r="G71" s="27"/>
      <c r="H71" s="27"/>
      <c r="I71" s="27" t="s">
        <v>110</v>
      </c>
      <c r="J71" s="28">
        <v>22</v>
      </c>
      <c r="K71" s="27" t="s">
        <v>52</v>
      </c>
      <c r="L71" s="27">
        <v>0</v>
      </c>
      <c r="M71" s="30"/>
      <c r="N71" s="25" t="str">
        <f t="shared" si="0"/>
        <v xml:space="preserve"> 프로모션재고수불^TB_INV_PROM_STOCK_IO^ 기초재고수량^BAS_STOCK_QTY^^NUMBER^22^Y^0</v>
      </c>
      <c r="O71" s="21" t="str">
        <f>IF(ISNA(VLOOKUP(N71,DB데이터!$N:$N,1,FALSE)), "에러", "")</f>
        <v>에러</v>
      </c>
      <c r="P71" s="57" t="str">
        <f>IF(O71="에러",$N71&amp;CHAR(10)&amp;VLOOKUP(CONCATENATE(D71,".",F71),DB데이터!$M:$N,2,FALSE),"")</f>
        <v xml:space="preserve"> 프로모션재고수불^TB_INV_PROM_STOCK_IO^ 기초재고수량^BAS_STOCK_QTY^^NUMBER^22^Y^0
프로모션재고수불^TB_INV_PROM_STOCK_IO^기초재고수량^BAS_STOCK_QTY^^NUMBER^20,5^Y^0</v>
      </c>
    </row>
    <row r="72" spans="1:16" x14ac:dyDescent="0.25">
      <c r="A72" s="24">
        <v>65</v>
      </c>
      <c r="B72" s="27" t="s">
        <v>438</v>
      </c>
      <c r="C72" s="27" t="s">
        <v>5128</v>
      </c>
      <c r="D72" s="27" t="s">
        <v>1193</v>
      </c>
      <c r="E72" s="27" t="s">
        <v>5126</v>
      </c>
      <c r="F72" s="27" t="s">
        <v>840</v>
      </c>
      <c r="G72" s="27"/>
      <c r="H72" s="27"/>
      <c r="I72" s="27" t="s">
        <v>110</v>
      </c>
      <c r="J72" s="28">
        <v>22</v>
      </c>
      <c r="K72" s="27" t="s">
        <v>52</v>
      </c>
      <c r="L72" s="27">
        <v>0</v>
      </c>
      <c r="M72" s="30"/>
      <c r="N72" s="25" t="str">
        <f t="shared" si="0"/>
        <v xml:space="preserve"> 프로모션재고수불^TB_INV_PROM_STOCK_IO^ 기말재고수량^FINAL_STOCK_QTY^^NUMBER^22^Y^0</v>
      </c>
      <c r="O72" s="21" t="str">
        <f>IF(ISNA(VLOOKUP(N72,DB데이터!$N:$N,1,FALSE)), "에러", "")</f>
        <v>에러</v>
      </c>
      <c r="P72" s="57" t="str">
        <f>IF(O72="에러",$N72&amp;CHAR(10)&amp;VLOOKUP(CONCATENATE(D72,".",F72),DB데이터!$M:$N,2,FALSE),"")</f>
        <v xml:space="preserve"> 프로모션재고수불^TB_INV_PROM_STOCK_IO^ 기말재고수량^FINAL_STOCK_QTY^^NUMBER^22^Y^0
프로모션재고수불^TB_INV_PROM_STOCK_IO^기말재고수량^FINAL_STOCK_QTY^^NUMBER^20,5^Y^0</v>
      </c>
    </row>
    <row r="73" spans="1:16" x14ac:dyDescent="0.25">
      <c r="A73" s="24">
        <v>66</v>
      </c>
      <c r="B73" s="27" t="s">
        <v>438</v>
      </c>
      <c r="C73" s="27" t="s">
        <v>5128</v>
      </c>
      <c r="D73" s="27" t="s">
        <v>1193</v>
      </c>
      <c r="E73" s="27" t="s">
        <v>5129</v>
      </c>
      <c r="F73" s="27" t="s">
        <v>841</v>
      </c>
      <c r="G73" s="27"/>
      <c r="H73" s="27"/>
      <c r="I73" s="27" t="s">
        <v>110</v>
      </c>
      <c r="J73" s="28">
        <v>22</v>
      </c>
      <c r="K73" s="27" t="s">
        <v>52</v>
      </c>
      <c r="L73" s="27">
        <v>0</v>
      </c>
      <c r="M73" s="30"/>
      <c r="N73" s="25" t="str">
        <f t="shared" ref="N73:N136" si="1">SUBSTITUTE(CONCATENATE(C73,"^",D73,"^",E73,"^",F73,"^",G73,"^",I73,"^",J73,"^",K73,"^",L73),"~","-")</f>
        <v xml:space="preserve"> 프로모션재고수불^TB_INV_PROM_STOCK_IO^ 판매수량^SALE_QTY^^NUMBER^22^Y^0</v>
      </c>
      <c r="O73" s="21" t="str">
        <f>IF(ISNA(VLOOKUP(N73,DB데이터!$N:$N,1,FALSE)), "에러", "")</f>
        <v>에러</v>
      </c>
      <c r="P73" s="57" t="str">
        <f>IF(O73="에러",$N73&amp;CHAR(10)&amp;VLOOKUP(CONCATENATE(D73,".",F73),DB데이터!$M:$N,2,FALSE),"")</f>
        <v xml:space="preserve"> 프로모션재고수불^TB_INV_PROM_STOCK_IO^ 판매수량^SALE_QTY^^NUMBER^22^Y^0
프로모션재고수불^TB_INV_PROM_STOCK_IO^판매수량^SALE_QTY^^NUMBER^20,5^Y^0</v>
      </c>
    </row>
    <row r="74" spans="1:16" x14ac:dyDescent="0.25">
      <c r="A74" s="24">
        <v>67</v>
      </c>
      <c r="B74" s="27" t="s">
        <v>438</v>
      </c>
      <c r="C74" s="27" t="s">
        <v>5128</v>
      </c>
      <c r="D74" s="27" t="s">
        <v>1193</v>
      </c>
      <c r="E74" s="27" t="s">
        <v>4243</v>
      </c>
      <c r="F74" s="27" t="s">
        <v>842</v>
      </c>
      <c r="G74" s="27"/>
      <c r="H74" s="27"/>
      <c r="I74" s="27" t="s">
        <v>110</v>
      </c>
      <c r="J74" s="28">
        <v>22</v>
      </c>
      <c r="K74" s="27" t="s">
        <v>52</v>
      </c>
      <c r="L74" s="27">
        <v>0</v>
      </c>
      <c r="M74" s="30"/>
      <c r="N74" s="25" t="str">
        <f t="shared" si="1"/>
        <v xml:space="preserve"> 프로모션재고수불^TB_INV_PROM_STOCK_IO^ 프로모션증정수량^PROM_PRESENT_QTY^^NUMBER^22^Y^0</v>
      </c>
      <c r="O74" s="21" t="str">
        <f>IF(ISNA(VLOOKUP(N74,DB데이터!$N:$N,1,FALSE)), "에러", "")</f>
        <v>에러</v>
      </c>
      <c r="P74" s="57" t="str">
        <f>IF(O74="에러",$N74&amp;CHAR(10)&amp;VLOOKUP(CONCATENATE(D74,".",F74),DB데이터!$M:$N,2,FALSE),"")</f>
        <v xml:space="preserve"> 프로모션재고수불^TB_INV_PROM_STOCK_IO^ 프로모션증정수량^PROM_PRESENT_QTY^^NUMBER^22^Y^0
프로모션재고수불^TB_INV_PROM_STOCK_IO^프로모션증정수량^PROM_PRESENT_QTY^^NUMBER^20,5^Y^0</v>
      </c>
    </row>
    <row r="75" spans="1:16" x14ac:dyDescent="0.25">
      <c r="A75" s="24">
        <v>68</v>
      </c>
      <c r="B75" s="27" t="s">
        <v>438</v>
      </c>
      <c r="C75" s="27" t="s">
        <v>5128</v>
      </c>
      <c r="D75" s="27" t="s">
        <v>1193</v>
      </c>
      <c r="E75" s="27" t="s">
        <v>4240</v>
      </c>
      <c r="F75" s="27" t="s">
        <v>843</v>
      </c>
      <c r="G75" s="27"/>
      <c r="H75" s="27"/>
      <c r="I75" s="27" t="s">
        <v>110</v>
      </c>
      <c r="J75" s="28">
        <v>22</v>
      </c>
      <c r="K75" s="27" t="s">
        <v>52</v>
      </c>
      <c r="L75" s="29">
        <v>0</v>
      </c>
      <c r="M75" s="30"/>
      <c r="N75" s="25" t="str">
        <f t="shared" si="1"/>
        <v xml:space="preserve"> 프로모션재고수불^TB_INV_PROM_STOCK_IO^ 매출취소수량^SALES_CNCL_QTY^^NUMBER^22^Y^0</v>
      </c>
      <c r="O75" s="21" t="str">
        <f>IF(ISNA(VLOOKUP(N75,DB데이터!$N:$N,1,FALSE)), "에러", "")</f>
        <v>에러</v>
      </c>
      <c r="P75" s="57" t="str">
        <f>IF(O75="에러",$N75&amp;CHAR(10)&amp;VLOOKUP(CONCATENATE(D75,".",F75),DB데이터!$M:$N,2,FALSE),"")</f>
        <v xml:space="preserve"> 프로모션재고수불^TB_INV_PROM_STOCK_IO^ 매출취소수량^SALES_CNCL_QTY^^NUMBER^22^Y^0
프로모션재고수불^TB_INV_PROM_STOCK_IO^매출취소수량^SALES_CNCL_QTY^^NUMBER^20,5^Y^0</v>
      </c>
    </row>
    <row r="76" spans="1:16" x14ac:dyDescent="0.25">
      <c r="A76" s="24">
        <v>69</v>
      </c>
      <c r="B76" s="27" t="s">
        <v>438</v>
      </c>
      <c r="C76" s="27" t="s">
        <v>5128</v>
      </c>
      <c r="D76" s="27" t="s">
        <v>1193</v>
      </c>
      <c r="E76" s="27" t="s">
        <v>4063</v>
      </c>
      <c r="F76" s="27" t="s">
        <v>844</v>
      </c>
      <c r="G76" s="27"/>
      <c r="H76" s="27"/>
      <c r="I76" s="27" t="s">
        <v>110</v>
      </c>
      <c r="J76" s="28">
        <v>22</v>
      </c>
      <c r="K76" s="27" t="s">
        <v>52</v>
      </c>
      <c r="L76" s="27">
        <v>0</v>
      </c>
      <c r="M76" s="30"/>
      <c r="N76" s="25" t="str">
        <f t="shared" si="1"/>
        <v xml:space="preserve"> 프로모션재고수불^TB_INV_PROM_STOCK_IO^ 출고단가^OUT_UPRC^^NUMBER^22^Y^0</v>
      </c>
      <c r="O76" s="21" t="str">
        <f>IF(ISNA(VLOOKUP(N76,DB데이터!$N:$N,1,FALSE)), "에러", "")</f>
        <v>에러</v>
      </c>
      <c r="P76" s="57" t="str">
        <f>IF(O76="에러",$N76&amp;CHAR(10)&amp;VLOOKUP(CONCATENATE(D76,".",F76),DB데이터!$M:$N,2,FALSE),"")</f>
        <v xml:space="preserve"> 프로모션재고수불^TB_INV_PROM_STOCK_IO^ 출고단가^OUT_UPRC^^NUMBER^22^Y^0
프로모션재고수불^TB_INV_PROM_STOCK_IO^출고단가^OUT_UPRC^^NUMBER^20,5^Y^0</v>
      </c>
    </row>
    <row r="77" spans="1:16" x14ac:dyDescent="0.25">
      <c r="A77" s="24">
        <v>70</v>
      </c>
      <c r="B77" s="27" t="s">
        <v>438</v>
      </c>
      <c r="C77" s="27" t="s">
        <v>5128</v>
      </c>
      <c r="D77" s="27" t="s">
        <v>1193</v>
      </c>
      <c r="E77" s="27" t="s">
        <v>3901</v>
      </c>
      <c r="F77" s="27" t="s">
        <v>845</v>
      </c>
      <c r="G77" s="27"/>
      <c r="H77" s="27"/>
      <c r="I77" s="27" t="s">
        <v>110</v>
      </c>
      <c r="J77" s="28">
        <v>22</v>
      </c>
      <c r="K77" s="27" t="s">
        <v>52</v>
      </c>
      <c r="L77" s="27">
        <v>0</v>
      </c>
      <c r="M77" s="30"/>
      <c r="N77" s="25" t="str">
        <f t="shared" si="1"/>
        <v xml:space="preserve"> 프로모션재고수불^TB_INV_PROM_STOCK_IO^ 차이수량^DIFF_QTY^^NUMBER^22^Y^0</v>
      </c>
      <c r="O77" s="21" t="str">
        <f>IF(ISNA(VLOOKUP(N77,DB데이터!$N:$N,1,FALSE)), "에러", "")</f>
        <v>에러</v>
      </c>
      <c r="P77" s="57" t="str">
        <f>IF(O77="에러",$N77&amp;CHAR(10)&amp;VLOOKUP(CONCATENATE(D77,".",F77),DB데이터!$M:$N,2,FALSE),"")</f>
        <v xml:space="preserve"> 프로모션재고수불^TB_INV_PROM_STOCK_IO^ 차이수량^DIFF_QTY^^NUMBER^22^Y^0
프로모션재고수불^TB_INV_PROM_STOCK_IO^차이수량^DIFF_QTY^^NUMBER^20,5^Y^0</v>
      </c>
    </row>
    <row r="78" spans="1:16" x14ac:dyDescent="0.25">
      <c r="A78" s="24">
        <v>71</v>
      </c>
      <c r="B78" s="27" t="s">
        <v>438</v>
      </c>
      <c r="C78" s="27" t="s">
        <v>5128</v>
      </c>
      <c r="D78" s="27" t="s">
        <v>1193</v>
      </c>
      <c r="E78" s="27" t="s">
        <v>5130</v>
      </c>
      <c r="F78" s="27" t="s">
        <v>846</v>
      </c>
      <c r="G78" s="27"/>
      <c r="H78" s="27"/>
      <c r="I78" s="27" t="s">
        <v>110</v>
      </c>
      <c r="J78" s="28">
        <v>22</v>
      </c>
      <c r="K78" s="27" t="s">
        <v>52</v>
      </c>
      <c r="L78" s="27">
        <v>0</v>
      </c>
      <c r="M78" s="30"/>
      <c r="N78" s="25" t="str">
        <f t="shared" si="1"/>
        <v xml:space="preserve"> 프로모션재고수불^TB_INV_PROM_STOCK_IO^ 차이금액^DIFF_AMT^^NUMBER^22^Y^0</v>
      </c>
      <c r="O78" s="21" t="str">
        <f>IF(ISNA(VLOOKUP(N78,DB데이터!$N:$N,1,FALSE)), "에러", "")</f>
        <v>에러</v>
      </c>
      <c r="P78" s="57" t="str">
        <f>IF(O78="에러",$N78&amp;CHAR(10)&amp;VLOOKUP(CONCATENATE(D78,".",F78),DB데이터!$M:$N,2,FALSE),"")</f>
        <v xml:space="preserve"> 프로모션재고수불^TB_INV_PROM_STOCK_IO^ 차이금액^DIFF_AMT^^NUMBER^22^Y^0
프로모션재고수불^TB_INV_PROM_STOCK_IO^차이금액^DIFF_AMT^^NUMBER^20,5^Y^0</v>
      </c>
    </row>
    <row r="79" spans="1:16" x14ac:dyDescent="0.25">
      <c r="A79" s="24">
        <v>72</v>
      </c>
      <c r="B79" s="27" t="s">
        <v>438</v>
      </c>
      <c r="C79" s="27" t="s">
        <v>5128</v>
      </c>
      <c r="D79" s="27" t="s">
        <v>1193</v>
      </c>
      <c r="E79" s="27" t="s">
        <v>4208</v>
      </c>
      <c r="F79" s="27" t="s">
        <v>847</v>
      </c>
      <c r="G79" s="27"/>
      <c r="H79" s="27"/>
      <c r="I79" s="27" t="s">
        <v>37</v>
      </c>
      <c r="J79" s="28">
        <v>2000</v>
      </c>
      <c r="K79" s="27" t="s">
        <v>5347</v>
      </c>
      <c r="L79" s="27"/>
      <c r="M79" s="30"/>
      <c r="N79" s="25" t="str">
        <f t="shared" si="1"/>
        <v xml:space="preserve"> 프로모션재고수불^TB_INV_PROM_STOCK_IO^ 영업소명내용^SALES_EXPLAN_DESC^^VARCHAR2^2000^N^</v>
      </c>
      <c r="O79" s="21" t="str">
        <f>IF(ISNA(VLOOKUP(N79,DB데이터!$N:$N,1,FALSE)), "에러", "")</f>
        <v>에러</v>
      </c>
      <c r="P79" s="57" t="str">
        <f>IF(O79="에러",$N79&amp;CHAR(10)&amp;VLOOKUP(CONCATENATE(D79,".",F79),DB데이터!$M:$N,2,FALSE),"")</f>
        <v xml:space="preserve"> 프로모션재고수불^TB_INV_PROM_STOCK_IO^ 영업소명내용^SALES_EXPLAN_DESC^^VARCHAR2^2000^N^
프로모션재고수불^TB_INV_PROM_STOCK_IO^영업소명내용^SALES_EXPLAN_DESC^^VARCHAR2^2000^^</v>
      </c>
    </row>
    <row r="80" spans="1:16" x14ac:dyDescent="0.25">
      <c r="A80" s="24">
        <v>73</v>
      </c>
      <c r="B80" s="27" t="s">
        <v>438</v>
      </c>
      <c r="C80" s="27" t="s">
        <v>5128</v>
      </c>
      <c r="D80" s="27" t="s">
        <v>1193</v>
      </c>
      <c r="E80" s="27" t="s">
        <v>3517</v>
      </c>
      <c r="F80" s="27" t="s">
        <v>62</v>
      </c>
      <c r="G80" s="27"/>
      <c r="H80" s="27"/>
      <c r="I80" s="27" t="s">
        <v>37</v>
      </c>
      <c r="J80" s="28">
        <v>2000</v>
      </c>
      <c r="K80" s="27" t="s">
        <v>5347</v>
      </c>
      <c r="L80" s="29"/>
      <c r="M80" s="30"/>
      <c r="N80" s="25" t="str">
        <f t="shared" si="1"/>
        <v xml:space="preserve"> 프로모션재고수불^TB_INV_PROM_STOCK_IO^ 비고^REMARK^^VARCHAR2^2000^N^</v>
      </c>
      <c r="O80" s="21" t="str">
        <f>IF(ISNA(VLOOKUP(N80,DB데이터!$N:$N,1,FALSE)), "에러", "")</f>
        <v>에러</v>
      </c>
      <c r="P80" s="57" t="str">
        <f>IF(O80="에러",$N80&amp;CHAR(10)&amp;VLOOKUP(CONCATENATE(D80,".",F80),DB데이터!$M:$N,2,FALSE),"")</f>
        <v xml:space="preserve"> 프로모션재고수불^TB_INV_PROM_STOCK_IO^ 비고^REMARK^^VARCHAR2^2000^N^
프로모션재고수불^TB_INV_PROM_STOCK_IO^비고^REMARK^^VARCHAR2^2000^^</v>
      </c>
    </row>
    <row r="81" spans="1:16" x14ac:dyDescent="0.25">
      <c r="A81" s="24">
        <v>74</v>
      </c>
      <c r="B81" s="27" t="s">
        <v>438</v>
      </c>
      <c r="C81" s="27" t="s">
        <v>5128</v>
      </c>
      <c r="D81" s="27" t="s">
        <v>1193</v>
      </c>
      <c r="E81" s="27" t="s">
        <v>3518</v>
      </c>
      <c r="F81" s="27" t="s">
        <v>54</v>
      </c>
      <c r="G81" s="27"/>
      <c r="H81" s="27"/>
      <c r="I81" s="27" t="s">
        <v>37</v>
      </c>
      <c r="J81" s="28">
        <v>14</v>
      </c>
      <c r="K81" s="27" t="s">
        <v>52</v>
      </c>
      <c r="L81" s="29"/>
      <c r="M81" s="30"/>
      <c r="N81" s="25" t="str">
        <f t="shared" si="1"/>
        <v xml:space="preserve"> 프로모션재고수불^TB_INV_PROM_STOCK_IO^ 등록일시^REG_DTM^^VARCHAR2^14^Y^</v>
      </c>
      <c r="O81" s="21" t="str">
        <f>IF(ISNA(VLOOKUP(N81,DB데이터!$N:$N,1,FALSE)), "에러", "")</f>
        <v>에러</v>
      </c>
      <c r="P81" s="57" t="str">
        <f>IF(O81="에러",$N81&amp;CHAR(10)&amp;VLOOKUP(CONCATENATE(D81,".",F81),DB데이터!$M:$N,2,FALSE),"")</f>
        <v xml:space="preserve"> 프로모션재고수불^TB_INV_PROM_STOCK_IO^ 등록일시^REG_DTM^^VARCHAR2^14^Y^
프로모션재고수불^TB_INV_PROM_STOCK_IO^등록일시^REG_DTM^^VARCHAR2^14^Y^</v>
      </c>
    </row>
    <row r="82" spans="1:16" x14ac:dyDescent="0.25">
      <c r="A82" s="24">
        <v>75</v>
      </c>
      <c r="B82" s="27" t="s">
        <v>438</v>
      </c>
      <c r="C82" s="27" t="s">
        <v>5128</v>
      </c>
      <c r="D82" s="27" t="s">
        <v>1193</v>
      </c>
      <c r="E82" s="27" t="s">
        <v>3519</v>
      </c>
      <c r="F82" s="27" t="s">
        <v>56</v>
      </c>
      <c r="G82" s="27"/>
      <c r="H82" s="27"/>
      <c r="I82" s="27" t="s">
        <v>37</v>
      </c>
      <c r="J82" s="28">
        <v>32</v>
      </c>
      <c r="K82" s="27" t="s">
        <v>52</v>
      </c>
      <c r="L82" s="29"/>
      <c r="M82" s="30"/>
      <c r="N82" s="25" t="str">
        <f t="shared" si="1"/>
        <v xml:space="preserve"> 프로모션재고수불^TB_INV_PROM_STOCK_IO^ 등록자ID^REGR_ID^^VARCHAR2^32^Y^</v>
      </c>
      <c r="O82" s="21" t="str">
        <f>IF(ISNA(VLOOKUP(N82,DB데이터!$N:$N,1,FALSE)), "에러", "")</f>
        <v>에러</v>
      </c>
      <c r="P82" s="57" t="str">
        <f>IF(O82="에러",$N82&amp;CHAR(10)&amp;VLOOKUP(CONCATENATE(D82,".",F82),DB데이터!$M:$N,2,FALSE),"")</f>
        <v xml:space="preserve"> 프로모션재고수불^TB_INV_PROM_STOCK_IO^ 등록자ID^REGR_ID^^VARCHAR2^32^Y^
프로모션재고수불^TB_INV_PROM_STOCK_IO^등록자ID^REGR_ID^^VARCHAR2^32^Y^</v>
      </c>
    </row>
    <row r="83" spans="1:16" x14ac:dyDescent="0.25">
      <c r="A83" s="24">
        <v>76</v>
      </c>
      <c r="B83" s="27" t="s">
        <v>438</v>
      </c>
      <c r="C83" s="27" t="s">
        <v>5128</v>
      </c>
      <c r="D83" s="27" t="s">
        <v>1193</v>
      </c>
      <c r="E83" s="27" t="s">
        <v>3520</v>
      </c>
      <c r="F83" s="27" t="s">
        <v>58</v>
      </c>
      <c r="G83" s="27"/>
      <c r="H83" s="27"/>
      <c r="I83" s="27" t="s">
        <v>37</v>
      </c>
      <c r="J83" s="28">
        <v>14</v>
      </c>
      <c r="K83" s="27" t="s">
        <v>52</v>
      </c>
      <c r="L83" s="29"/>
      <c r="M83" s="30"/>
      <c r="N83" s="25" t="str">
        <f t="shared" si="1"/>
        <v xml:space="preserve"> 프로모션재고수불^TB_INV_PROM_STOCK_IO^ 수정일시^MOD_DTM^^VARCHAR2^14^Y^</v>
      </c>
      <c r="O83" s="21" t="str">
        <f>IF(ISNA(VLOOKUP(N83,DB데이터!$N:$N,1,FALSE)), "에러", "")</f>
        <v>에러</v>
      </c>
      <c r="P83" s="57" t="str">
        <f>IF(O83="에러",$N83&amp;CHAR(10)&amp;VLOOKUP(CONCATENATE(D83,".",F83),DB데이터!$M:$N,2,FALSE),"")</f>
        <v xml:space="preserve"> 프로모션재고수불^TB_INV_PROM_STOCK_IO^ 수정일시^MOD_DTM^^VARCHAR2^14^Y^
프로모션재고수불^TB_INV_PROM_STOCK_IO^수정일시^MOD_DTM^^VARCHAR2^14^Y^</v>
      </c>
    </row>
    <row r="84" spans="1:16" x14ac:dyDescent="0.25">
      <c r="A84" s="24">
        <v>77</v>
      </c>
      <c r="B84" s="27" t="s">
        <v>438</v>
      </c>
      <c r="C84" s="27" t="s">
        <v>5128</v>
      </c>
      <c r="D84" s="27" t="s">
        <v>1193</v>
      </c>
      <c r="E84" s="27" t="s">
        <v>3521</v>
      </c>
      <c r="F84" s="27" t="s">
        <v>60</v>
      </c>
      <c r="G84" s="27"/>
      <c r="H84" s="27"/>
      <c r="I84" s="27" t="s">
        <v>37</v>
      </c>
      <c r="J84" s="28">
        <v>32</v>
      </c>
      <c r="K84" s="27" t="s">
        <v>52</v>
      </c>
      <c r="L84" s="29"/>
      <c r="M84" s="30"/>
      <c r="N84" s="25" t="str">
        <f t="shared" si="1"/>
        <v xml:space="preserve"> 프로모션재고수불^TB_INV_PROM_STOCK_IO^ 수정자ID^MODR_ID^^VARCHAR2^32^Y^</v>
      </c>
      <c r="O84" s="21" t="str">
        <f>IF(ISNA(VLOOKUP(N84,DB데이터!$N:$N,1,FALSE)), "에러", "")</f>
        <v>에러</v>
      </c>
      <c r="P84" s="57" t="str">
        <f>IF(O84="에러",$N84&amp;CHAR(10)&amp;VLOOKUP(CONCATENATE(D84,".",F84),DB데이터!$M:$N,2,FALSE),"")</f>
        <v xml:space="preserve"> 프로모션재고수불^TB_INV_PROM_STOCK_IO^ 수정자ID^MODR_ID^^VARCHAR2^32^Y^
프로모션재고수불^TB_INV_PROM_STOCK_IO^수정자ID^MODR_ID^^VARCHAR2^32^Y^</v>
      </c>
    </row>
    <row r="85" spans="1:16" x14ac:dyDescent="0.25">
      <c r="A85" s="24">
        <v>78</v>
      </c>
      <c r="B85" s="27" t="s">
        <v>438</v>
      </c>
      <c r="C85" s="27" t="s">
        <v>5131</v>
      </c>
      <c r="D85" s="27" t="s">
        <v>813</v>
      </c>
      <c r="E85" s="27" t="s">
        <v>3709</v>
      </c>
      <c r="F85" s="27" t="s">
        <v>64</v>
      </c>
      <c r="G85" s="27"/>
      <c r="H85" s="27"/>
      <c r="I85" s="27" t="s">
        <v>37</v>
      </c>
      <c r="J85" s="28">
        <v>10</v>
      </c>
      <c r="K85" s="27" t="s">
        <v>52</v>
      </c>
      <c r="L85" s="29"/>
      <c r="M85" s="30"/>
      <c r="N85" s="25" t="str">
        <f t="shared" si="1"/>
        <v xml:space="preserve"> 상태변경^TB_INV_STAT_CHG^ 매장코드^SHOP_CD^^VARCHAR2^10^Y^</v>
      </c>
      <c r="O85" s="21" t="str">
        <f>IF(ISNA(VLOOKUP(N85,DB데이터!$N:$N,1,FALSE)), "에러", "")</f>
        <v>에러</v>
      </c>
      <c r="P85" s="57" t="str">
        <f>IF(O85="에러",$N85&amp;CHAR(10)&amp;VLOOKUP(CONCATENATE(D85,".",F85),DB데이터!$M:$N,2,FALSE),"")</f>
        <v xml:space="preserve"> 상태변경^TB_INV_STAT_CHG^ 매장코드^SHOP_CD^^VARCHAR2^10^Y^
상태변경^TB_INV_STAT_CHG^매장코드^SHOP_CD^Y^VARCHAR2^10^Y^</v>
      </c>
    </row>
    <row r="86" spans="1:16" x14ac:dyDescent="0.25">
      <c r="A86" s="24">
        <v>79</v>
      </c>
      <c r="B86" s="27" t="s">
        <v>438</v>
      </c>
      <c r="C86" s="27" t="s">
        <v>5131</v>
      </c>
      <c r="D86" s="27" t="s">
        <v>813</v>
      </c>
      <c r="E86" s="27" t="s">
        <v>5132</v>
      </c>
      <c r="F86" s="27" t="s">
        <v>2477</v>
      </c>
      <c r="G86" s="27"/>
      <c r="H86" s="27"/>
      <c r="I86" s="27" t="s">
        <v>37</v>
      </c>
      <c r="J86" s="28">
        <v>20</v>
      </c>
      <c r="K86" s="27" t="s">
        <v>52</v>
      </c>
      <c r="L86" s="29"/>
      <c r="M86" s="30"/>
      <c r="N86" s="25" t="str">
        <f t="shared" si="1"/>
        <v xml:space="preserve"> 상태변경^TB_INV_STAT_CHG^ 상태변경번호^STAT_CHG_NO^^VARCHAR2^20^Y^</v>
      </c>
      <c r="O86" s="21" t="str">
        <f>IF(ISNA(VLOOKUP(N86,DB데이터!$N:$N,1,FALSE)), "에러", "")</f>
        <v>에러</v>
      </c>
      <c r="P86" s="57" t="str">
        <f>IF(O86="에러",$N86&amp;CHAR(10)&amp;VLOOKUP(CONCATENATE(D86,".",F86),DB데이터!$M:$N,2,FALSE),"")</f>
        <v xml:space="preserve"> 상태변경^TB_INV_STAT_CHG^ 상태변경번호^STAT_CHG_NO^^VARCHAR2^20^Y^
상태변경^TB_INV_STAT_CHG^상태변경번호^STAT_CHG_NO^Y^VARCHAR2^20^Y^</v>
      </c>
    </row>
    <row r="87" spans="1:16" x14ac:dyDescent="0.25">
      <c r="A87" s="24">
        <v>80</v>
      </c>
      <c r="B87" s="27" t="s">
        <v>438</v>
      </c>
      <c r="C87" s="27" t="s">
        <v>5131</v>
      </c>
      <c r="D87" s="27" t="s">
        <v>813</v>
      </c>
      <c r="E87" s="27" t="s">
        <v>3483</v>
      </c>
      <c r="F87" s="27" t="s">
        <v>1169</v>
      </c>
      <c r="G87" s="27"/>
      <c r="H87" s="27"/>
      <c r="I87" s="27" t="s">
        <v>37</v>
      </c>
      <c r="J87" s="28">
        <v>10</v>
      </c>
      <c r="K87" s="27" t="s">
        <v>52</v>
      </c>
      <c r="L87" s="29"/>
      <c r="M87" s="30"/>
      <c r="N87" s="25" t="str">
        <f t="shared" si="1"/>
        <v xml:space="preserve"> 상태변경^TB_INV_STAT_CHG^ 브랜드코드^BRAND_CD^^VARCHAR2^10^Y^</v>
      </c>
      <c r="O87" s="21" t="str">
        <f>IF(ISNA(VLOOKUP(N87,DB데이터!$N:$N,1,FALSE)), "에러", "")</f>
        <v>에러</v>
      </c>
      <c r="P87" s="57" t="str">
        <f>IF(O87="에러",$N87&amp;CHAR(10)&amp;VLOOKUP(CONCATENATE(D87,".",F87),DB데이터!$M:$N,2,FALSE),"")</f>
        <v xml:space="preserve"> 상태변경^TB_INV_STAT_CHG^ 브랜드코드^BRAND_CD^^VARCHAR2^10^Y^
상태변경^TB_INV_STAT_CHG^브랜드코드^BRAND_CD^^VARCHAR2^10^Y^</v>
      </c>
    </row>
    <row r="88" spans="1:16" x14ac:dyDescent="0.25">
      <c r="A88" s="24">
        <v>81</v>
      </c>
      <c r="B88" s="27" t="s">
        <v>438</v>
      </c>
      <c r="C88" s="27" t="s">
        <v>5131</v>
      </c>
      <c r="D88" s="27" t="s">
        <v>813</v>
      </c>
      <c r="E88" s="27" t="s">
        <v>5133</v>
      </c>
      <c r="F88" s="27" t="s">
        <v>2479</v>
      </c>
      <c r="G88" s="27"/>
      <c r="H88" s="27"/>
      <c r="I88" s="27" t="s">
        <v>37</v>
      </c>
      <c r="J88" s="28">
        <v>8</v>
      </c>
      <c r="K88" s="27" t="s">
        <v>52</v>
      </c>
      <c r="L88" s="27"/>
      <c r="M88" s="30"/>
      <c r="N88" s="25" t="str">
        <f t="shared" si="1"/>
        <v xml:space="preserve"> 상태변경^TB_INV_STAT_CHG^ 상태변경일자^STAT_CHG_DT^^VARCHAR2^8^Y^</v>
      </c>
      <c r="O88" s="21" t="str">
        <f>IF(ISNA(VLOOKUP(N88,DB데이터!$N:$N,1,FALSE)), "에러", "")</f>
        <v>에러</v>
      </c>
      <c r="P88" s="57" t="str">
        <f>IF(O88="에러",$N88&amp;CHAR(10)&amp;VLOOKUP(CONCATENATE(D88,".",F88),DB데이터!$M:$N,2,FALSE),"")</f>
        <v xml:space="preserve"> 상태변경^TB_INV_STAT_CHG^ 상태변경일자^STAT_CHG_DT^^VARCHAR2^8^Y^
상태변경^TB_INV_STAT_CHG^상태변경일자^STAT_CHG_DT^^VARCHAR2^8^Y^</v>
      </c>
    </row>
    <row r="89" spans="1:16" x14ac:dyDescent="0.25">
      <c r="A89" s="24">
        <v>82</v>
      </c>
      <c r="B89" s="27" t="s">
        <v>438</v>
      </c>
      <c r="C89" s="27" t="s">
        <v>5131</v>
      </c>
      <c r="D89" s="27" t="s">
        <v>813</v>
      </c>
      <c r="E89" s="27" t="s">
        <v>4009</v>
      </c>
      <c r="F89" s="27" t="s">
        <v>2481</v>
      </c>
      <c r="G89" s="27"/>
      <c r="H89" s="27"/>
      <c r="I89" s="27" t="s">
        <v>37</v>
      </c>
      <c r="J89" s="28">
        <v>20</v>
      </c>
      <c r="K89" s="27" t="s">
        <v>5347</v>
      </c>
      <c r="L89" s="27"/>
      <c r="M89" s="30"/>
      <c r="N89" s="25" t="str">
        <f t="shared" si="1"/>
        <v xml:space="preserve"> 상태변경^TB_INV_STAT_CHG^ 창고코드^WH_CD^^VARCHAR2^20^N^</v>
      </c>
      <c r="O89" s="21" t="str">
        <f>IF(ISNA(VLOOKUP(N89,DB데이터!$N:$N,1,FALSE)), "에러", "")</f>
        <v>에러</v>
      </c>
      <c r="P89" s="57" t="str">
        <f>IF(O89="에러",$N89&amp;CHAR(10)&amp;VLOOKUP(CONCATENATE(D89,".",F89),DB데이터!$M:$N,2,FALSE),"")</f>
        <v xml:space="preserve"> 상태변경^TB_INV_STAT_CHG^ 창고코드^WH_CD^^VARCHAR2^20^N^
상태변경^TB_INV_STAT_CHG^창고코드^WH_CD^^VARCHAR2^20^^</v>
      </c>
    </row>
    <row r="90" spans="1:16" x14ac:dyDescent="0.25">
      <c r="A90" s="24">
        <v>83</v>
      </c>
      <c r="B90" s="27" t="s">
        <v>438</v>
      </c>
      <c r="C90" s="27" t="s">
        <v>5131</v>
      </c>
      <c r="D90" s="27" t="s">
        <v>813</v>
      </c>
      <c r="E90" s="27" t="s">
        <v>5134</v>
      </c>
      <c r="F90" s="27" t="s">
        <v>2483</v>
      </c>
      <c r="G90" s="27"/>
      <c r="H90" s="27"/>
      <c r="I90" s="27" t="s">
        <v>37</v>
      </c>
      <c r="J90" s="28">
        <v>3</v>
      </c>
      <c r="K90" s="27" t="s">
        <v>52</v>
      </c>
      <c r="L90" s="27"/>
      <c r="M90" s="30"/>
      <c r="N90" s="25" t="str">
        <f t="shared" si="1"/>
        <v xml:space="preserve"> 상태변경^TB_INV_STAT_CHG^ 상태변경구분코드^STAT_CHG_DIV_CD^^VARCHAR2^3^Y^</v>
      </c>
      <c r="O90" s="21" t="str">
        <f>IF(ISNA(VLOOKUP(N90,DB데이터!$N:$N,1,FALSE)), "에러", "")</f>
        <v>에러</v>
      </c>
      <c r="P90" s="57" t="str">
        <f>IF(O90="에러",$N90&amp;CHAR(10)&amp;VLOOKUP(CONCATENATE(D90,".",F90),DB데이터!$M:$N,2,FALSE),"")</f>
        <v xml:space="preserve"> 상태변경^TB_INV_STAT_CHG^ 상태변경구분코드^STAT_CHG_DIV_CD^^VARCHAR2^3^Y^
상태변경^TB_INV_STAT_CHG^상태변경구분코드^STAT_CHG_DIV_CD^^VARCHAR2^3^Y^</v>
      </c>
    </row>
    <row r="91" spans="1:16" x14ac:dyDescent="0.25">
      <c r="A91" s="24">
        <v>84</v>
      </c>
      <c r="B91" s="27" t="s">
        <v>438</v>
      </c>
      <c r="C91" s="27" t="s">
        <v>5131</v>
      </c>
      <c r="D91" s="27" t="s">
        <v>813</v>
      </c>
      <c r="E91" s="27" t="s">
        <v>3516</v>
      </c>
      <c r="F91" s="27" t="s">
        <v>51</v>
      </c>
      <c r="G91" s="27"/>
      <c r="H91" s="27"/>
      <c r="I91" s="27" t="s">
        <v>37</v>
      </c>
      <c r="J91" s="28">
        <v>1</v>
      </c>
      <c r="K91" s="27" t="s">
        <v>52</v>
      </c>
      <c r="L91" s="27" t="s">
        <v>1276</v>
      </c>
      <c r="M91" s="30"/>
      <c r="N91" s="25" t="str">
        <f t="shared" si="1"/>
        <v xml:space="preserve"> 상태변경^TB_INV_STAT_CHG^ 사용여부^USE_YN^^VARCHAR2^1^Y^'Y' </v>
      </c>
      <c r="O91" s="21" t="str">
        <f>IF(ISNA(VLOOKUP(N91,DB데이터!$N:$N,1,FALSE)), "에러", "")</f>
        <v>에러</v>
      </c>
      <c r="P91" s="57" t="str">
        <f>IF(O91="에러",$N91&amp;CHAR(10)&amp;VLOOKUP(CONCATENATE(D91,".",F91),DB데이터!$M:$N,2,FALSE),"")</f>
        <v xml:space="preserve"> 상태변경^TB_INV_STAT_CHG^ 사용여부^USE_YN^^VARCHAR2^1^Y^'Y' 
상태변경^TB_INV_STAT_CHG^사용여부^USE_YN^^VARCHAR2^1^Y^'Y'</v>
      </c>
    </row>
    <row r="92" spans="1:16" x14ac:dyDescent="0.25">
      <c r="A92" s="24">
        <v>85</v>
      </c>
      <c r="B92" s="27" t="s">
        <v>438</v>
      </c>
      <c r="C92" s="27" t="s">
        <v>5131</v>
      </c>
      <c r="D92" s="27" t="s">
        <v>813</v>
      </c>
      <c r="E92" s="27" t="s">
        <v>3517</v>
      </c>
      <c r="F92" s="27" t="s">
        <v>62</v>
      </c>
      <c r="G92" s="27"/>
      <c r="H92" s="27"/>
      <c r="I92" s="27" t="s">
        <v>37</v>
      </c>
      <c r="J92" s="28">
        <v>2000</v>
      </c>
      <c r="K92" s="27" t="s">
        <v>5347</v>
      </c>
      <c r="L92" s="27"/>
      <c r="M92" s="30"/>
      <c r="N92" s="25" t="str">
        <f t="shared" si="1"/>
        <v xml:space="preserve"> 상태변경^TB_INV_STAT_CHG^ 비고^REMARK^^VARCHAR2^2000^N^</v>
      </c>
      <c r="O92" s="21" t="str">
        <f>IF(ISNA(VLOOKUP(N92,DB데이터!$N:$N,1,FALSE)), "에러", "")</f>
        <v>에러</v>
      </c>
      <c r="P92" s="57" t="str">
        <f>IF(O92="에러",$N92&amp;CHAR(10)&amp;VLOOKUP(CONCATENATE(D92,".",F92),DB데이터!$M:$N,2,FALSE),"")</f>
        <v xml:space="preserve"> 상태변경^TB_INV_STAT_CHG^ 비고^REMARK^^VARCHAR2^2000^N^
상태변경^TB_INV_STAT_CHG^비고^REMARK^^VARCHAR2^2000^^</v>
      </c>
    </row>
    <row r="93" spans="1:16" x14ac:dyDescent="0.25">
      <c r="A93" s="24">
        <v>86</v>
      </c>
      <c r="B93" s="27" t="s">
        <v>438</v>
      </c>
      <c r="C93" s="27" t="s">
        <v>5131</v>
      </c>
      <c r="D93" s="27" t="s">
        <v>813</v>
      </c>
      <c r="E93" s="27" t="s">
        <v>3518</v>
      </c>
      <c r="F93" s="27" t="s">
        <v>54</v>
      </c>
      <c r="G93" s="27"/>
      <c r="H93" s="27"/>
      <c r="I93" s="27" t="s">
        <v>37</v>
      </c>
      <c r="J93" s="28">
        <v>14</v>
      </c>
      <c r="K93" s="27" t="s">
        <v>52</v>
      </c>
      <c r="L93" s="27"/>
      <c r="M93" s="30"/>
      <c r="N93" s="25" t="str">
        <f t="shared" si="1"/>
        <v xml:space="preserve"> 상태변경^TB_INV_STAT_CHG^ 등록일시^REG_DTM^^VARCHAR2^14^Y^</v>
      </c>
      <c r="O93" s="21" t="str">
        <f>IF(ISNA(VLOOKUP(N93,DB데이터!$N:$N,1,FALSE)), "에러", "")</f>
        <v>에러</v>
      </c>
      <c r="P93" s="57" t="str">
        <f>IF(O93="에러",$N93&amp;CHAR(10)&amp;VLOOKUP(CONCATENATE(D93,".",F93),DB데이터!$M:$N,2,FALSE),"")</f>
        <v xml:space="preserve"> 상태변경^TB_INV_STAT_CHG^ 등록일시^REG_DTM^^VARCHAR2^14^Y^
상태변경^TB_INV_STAT_CHG^등록일시^REG_DTM^^VARCHAR2^14^Y^</v>
      </c>
    </row>
    <row r="94" spans="1:16" x14ac:dyDescent="0.25">
      <c r="A94" s="24">
        <v>87</v>
      </c>
      <c r="B94" s="27" t="s">
        <v>438</v>
      </c>
      <c r="C94" s="27" t="s">
        <v>5131</v>
      </c>
      <c r="D94" s="27" t="s">
        <v>813</v>
      </c>
      <c r="E94" s="27" t="s">
        <v>3519</v>
      </c>
      <c r="F94" s="27" t="s">
        <v>56</v>
      </c>
      <c r="G94" s="27"/>
      <c r="H94" s="27"/>
      <c r="I94" s="27" t="s">
        <v>37</v>
      </c>
      <c r="J94" s="28">
        <v>32</v>
      </c>
      <c r="K94" s="27" t="s">
        <v>52</v>
      </c>
      <c r="L94" s="29"/>
      <c r="M94" s="30"/>
      <c r="N94" s="25" t="str">
        <f t="shared" si="1"/>
        <v xml:space="preserve"> 상태변경^TB_INV_STAT_CHG^ 등록자ID^REGR_ID^^VARCHAR2^32^Y^</v>
      </c>
      <c r="O94" s="21" t="str">
        <f>IF(ISNA(VLOOKUP(N94,DB데이터!$N:$N,1,FALSE)), "에러", "")</f>
        <v>에러</v>
      </c>
      <c r="P94" s="57" t="str">
        <f>IF(O94="에러",$N94&amp;CHAR(10)&amp;VLOOKUP(CONCATENATE(D94,".",F94),DB데이터!$M:$N,2,FALSE),"")</f>
        <v xml:space="preserve"> 상태변경^TB_INV_STAT_CHG^ 등록자ID^REGR_ID^^VARCHAR2^32^Y^
상태변경^TB_INV_STAT_CHG^등록자ID^REGR_ID^^VARCHAR2^32^Y^</v>
      </c>
    </row>
    <row r="95" spans="1:16" x14ac:dyDescent="0.25">
      <c r="A95" s="24">
        <v>88</v>
      </c>
      <c r="B95" s="27" t="s">
        <v>438</v>
      </c>
      <c r="C95" s="27" t="s">
        <v>5131</v>
      </c>
      <c r="D95" s="27" t="s">
        <v>813</v>
      </c>
      <c r="E95" s="27" t="s">
        <v>3520</v>
      </c>
      <c r="F95" s="27" t="s">
        <v>58</v>
      </c>
      <c r="G95" s="27"/>
      <c r="H95" s="27"/>
      <c r="I95" s="27" t="s">
        <v>37</v>
      </c>
      <c r="J95" s="28">
        <v>14</v>
      </c>
      <c r="K95" s="27" t="s">
        <v>52</v>
      </c>
      <c r="L95" s="29"/>
      <c r="M95" s="30"/>
      <c r="N95" s="25" t="str">
        <f t="shared" si="1"/>
        <v xml:space="preserve"> 상태변경^TB_INV_STAT_CHG^ 수정일시^MOD_DTM^^VARCHAR2^14^Y^</v>
      </c>
      <c r="O95" s="21" t="str">
        <f>IF(ISNA(VLOOKUP(N95,DB데이터!$N:$N,1,FALSE)), "에러", "")</f>
        <v>에러</v>
      </c>
      <c r="P95" s="57" t="str">
        <f>IF(O95="에러",$N95&amp;CHAR(10)&amp;VLOOKUP(CONCATENATE(D95,".",F95),DB데이터!$M:$N,2,FALSE),"")</f>
        <v xml:space="preserve"> 상태변경^TB_INV_STAT_CHG^ 수정일시^MOD_DTM^^VARCHAR2^14^Y^
상태변경^TB_INV_STAT_CHG^수정일시^MOD_DTM^^VARCHAR2^14^Y^</v>
      </c>
    </row>
    <row r="96" spans="1:16" x14ac:dyDescent="0.25">
      <c r="A96" s="24">
        <v>89</v>
      </c>
      <c r="B96" s="27" t="s">
        <v>438</v>
      </c>
      <c r="C96" s="27" t="s">
        <v>5131</v>
      </c>
      <c r="D96" s="27" t="s">
        <v>813</v>
      </c>
      <c r="E96" s="27" t="s">
        <v>3521</v>
      </c>
      <c r="F96" s="27" t="s">
        <v>60</v>
      </c>
      <c r="G96" s="27"/>
      <c r="H96" s="27"/>
      <c r="I96" s="27" t="s">
        <v>37</v>
      </c>
      <c r="J96" s="28">
        <v>32</v>
      </c>
      <c r="K96" s="27" t="s">
        <v>52</v>
      </c>
      <c r="L96" s="27"/>
      <c r="M96" s="30"/>
      <c r="N96" s="25" t="str">
        <f t="shared" si="1"/>
        <v xml:space="preserve"> 상태변경^TB_INV_STAT_CHG^ 수정자ID^MODR_ID^^VARCHAR2^32^Y^</v>
      </c>
      <c r="O96" s="21" t="str">
        <f>IF(ISNA(VLOOKUP(N96,DB데이터!$N:$N,1,FALSE)), "에러", "")</f>
        <v>에러</v>
      </c>
      <c r="P96" s="57" t="str">
        <f>IF(O96="에러",$N96&amp;CHAR(10)&amp;VLOOKUP(CONCATENATE(D96,".",F96),DB데이터!$M:$N,2,FALSE),"")</f>
        <v xml:space="preserve"> 상태변경^TB_INV_STAT_CHG^ 수정자ID^MODR_ID^^VARCHAR2^32^Y^
상태변경^TB_INV_STAT_CHG^수정자ID^MODR_ID^^VARCHAR2^32^Y^</v>
      </c>
    </row>
    <row r="97" spans="1:16" x14ac:dyDescent="0.25">
      <c r="A97" s="24">
        <v>90</v>
      </c>
      <c r="B97" s="27" t="s">
        <v>438</v>
      </c>
      <c r="C97" s="27" t="s">
        <v>5135</v>
      </c>
      <c r="D97" s="27" t="s">
        <v>786</v>
      </c>
      <c r="E97" s="27" t="s">
        <v>3709</v>
      </c>
      <c r="F97" s="27" t="s">
        <v>64</v>
      </c>
      <c r="G97" s="27"/>
      <c r="H97" s="27"/>
      <c r="I97" s="27" t="s">
        <v>37</v>
      </c>
      <c r="J97" s="28">
        <v>10</v>
      </c>
      <c r="K97" s="27" t="s">
        <v>52</v>
      </c>
      <c r="L97" s="29"/>
      <c r="M97" s="30"/>
      <c r="N97" s="25" t="str">
        <f t="shared" si="1"/>
        <v xml:space="preserve"> 상태변경상세^TB_INV_STAT_CHG_DTL^ 매장코드^SHOP_CD^^VARCHAR2^10^Y^</v>
      </c>
      <c r="O97" s="21" t="str">
        <f>IF(ISNA(VLOOKUP(N97,DB데이터!$N:$N,1,FALSE)), "에러", "")</f>
        <v>에러</v>
      </c>
      <c r="P97" s="57" t="str">
        <f>IF(O97="에러",$N97&amp;CHAR(10)&amp;VLOOKUP(CONCATENATE(D97,".",F97),DB데이터!$M:$N,2,FALSE),"")</f>
        <v xml:space="preserve"> 상태변경상세^TB_INV_STAT_CHG_DTL^ 매장코드^SHOP_CD^^VARCHAR2^10^Y^
상태변경상세^TB_INV_STAT_CHG_DTL^매장코드^SHOP_CD^Y^VARCHAR2^10^Y^</v>
      </c>
    </row>
    <row r="98" spans="1:16" x14ac:dyDescent="0.25">
      <c r="A98" s="24">
        <v>91</v>
      </c>
      <c r="B98" s="27" t="s">
        <v>438</v>
      </c>
      <c r="C98" s="27" t="s">
        <v>5135</v>
      </c>
      <c r="D98" s="27" t="s">
        <v>786</v>
      </c>
      <c r="E98" s="27" t="s">
        <v>5132</v>
      </c>
      <c r="F98" s="27" t="s">
        <v>2477</v>
      </c>
      <c r="G98" s="27"/>
      <c r="H98" s="27"/>
      <c r="I98" s="27" t="s">
        <v>37</v>
      </c>
      <c r="J98" s="28">
        <v>20</v>
      </c>
      <c r="K98" s="27" t="s">
        <v>52</v>
      </c>
      <c r="L98" s="27"/>
      <c r="M98" s="30"/>
      <c r="N98" s="25" t="str">
        <f t="shared" si="1"/>
        <v xml:space="preserve"> 상태변경상세^TB_INV_STAT_CHG_DTL^ 상태변경번호^STAT_CHG_NO^^VARCHAR2^20^Y^</v>
      </c>
      <c r="O98" s="21" t="str">
        <f>IF(ISNA(VLOOKUP(N98,DB데이터!$N:$N,1,FALSE)), "에러", "")</f>
        <v>에러</v>
      </c>
      <c r="P98" s="57" t="str">
        <f>IF(O98="에러",$N98&amp;CHAR(10)&amp;VLOOKUP(CONCATENATE(D98,".",F98),DB데이터!$M:$N,2,FALSE),"")</f>
        <v xml:space="preserve"> 상태변경상세^TB_INV_STAT_CHG_DTL^ 상태변경번호^STAT_CHG_NO^^VARCHAR2^20^Y^
상태변경상세^TB_INV_STAT_CHG_DTL^상태변경번호^STAT_CHG_NO^Y^VARCHAR2^20^Y^</v>
      </c>
    </row>
    <row r="99" spans="1:16" x14ac:dyDescent="0.25">
      <c r="A99" s="24">
        <v>92</v>
      </c>
      <c r="B99" s="27" t="s">
        <v>438</v>
      </c>
      <c r="C99" s="27" t="s">
        <v>5135</v>
      </c>
      <c r="D99" s="27" t="s">
        <v>786</v>
      </c>
      <c r="E99" s="27" t="s">
        <v>5136</v>
      </c>
      <c r="F99" s="27" t="s">
        <v>2485</v>
      </c>
      <c r="G99" s="27"/>
      <c r="H99" s="27"/>
      <c r="I99" s="27" t="s">
        <v>37</v>
      </c>
      <c r="J99" s="28">
        <v>5</v>
      </c>
      <c r="K99" s="27" t="s">
        <v>52</v>
      </c>
      <c r="L99" s="29"/>
      <c r="M99" s="30"/>
      <c r="N99" s="25" t="str">
        <f t="shared" si="1"/>
        <v xml:space="preserve"> 상태변경상세^TB_INV_STAT_CHG_DTL^ 상태변경상세번호^STAT_CHG_DTL_NO^^VARCHAR2^5^Y^</v>
      </c>
      <c r="O99" s="21" t="str">
        <f>IF(ISNA(VLOOKUP(N99,DB데이터!$N:$N,1,FALSE)), "에러", "")</f>
        <v>에러</v>
      </c>
      <c r="P99" s="57" t="str">
        <f>IF(O99="에러",$N99&amp;CHAR(10)&amp;VLOOKUP(CONCATENATE(D99,".",F99),DB데이터!$M:$N,2,FALSE),"")</f>
        <v xml:space="preserve"> 상태변경상세^TB_INV_STAT_CHG_DTL^ 상태변경상세번호^STAT_CHG_DTL_NO^^VARCHAR2^5^Y^
상태변경상세^TB_INV_STAT_CHG_DTL^상태변경상세번호^STAT_CHG_DTL_NO^Y^VARCHAR2^5^Y^</v>
      </c>
    </row>
    <row r="100" spans="1:16" x14ac:dyDescent="0.25">
      <c r="A100" s="24">
        <v>93</v>
      </c>
      <c r="B100" s="27" t="s">
        <v>438</v>
      </c>
      <c r="C100" s="27" t="s">
        <v>5135</v>
      </c>
      <c r="D100" s="27" t="s">
        <v>786</v>
      </c>
      <c r="E100" s="27" t="s">
        <v>3482</v>
      </c>
      <c r="F100" s="27" t="s">
        <v>838</v>
      </c>
      <c r="G100" s="27"/>
      <c r="H100" s="27"/>
      <c r="I100" s="27" t="s">
        <v>37</v>
      </c>
      <c r="J100" s="28">
        <v>20</v>
      </c>
      <c r="K100" s="27" t="s">
        <v>52</v>
      </c>
      <c r="L100" s="29"/>
      <c r="M100" s="30"/>
      <c r="N100" s="25" t="str">
        <f t="shared" si="1"/>
        <v xml:space="preserve"> 상태변경상세^TB_INV_STAT_CHG_DTL^ 품목코드^ITEM_CD^^VARCHAR2^20^Y^</v>
      </c>
      <c r="O100" s="21" t="str">
        <f>IF(ISNA(VLOOKUP(N100,DB데이터!$N:$N,1,FALSE)), "에러", "")</f>
        <v>에러</v>
      </c>
      <c r="P100" s="57" t="str">
        <f>IF(O100="에러",$N100&amp;CHAR(10)&amp;VLOOKUP(CONCATENATE(D100,".",F100),DB데이터!$M:$N,2,FALSE),"")</f>
        <v xml:space="preserve"> 상태변경상세^TB_INV_STAT_CHG_DTL^ 품목코드^ITEM_CD^^VARCHAR2^20^Y^
상태변경상세^TB_INV_STAT_CHG_DTL^품목코드^ITEM_CD^^VARCHAR2^20^Y^</v>
      </c>
    </row>
    <row r="101" spans="1:16" x14ac:dyDescent="0.25">
      <c r="A101" s="24">
        <v>94</v>
      </c>
      <c r="B101" s="27" t="s">
        <v>438</v>
      </c>
      <c r="C101" s="27" t="s">
        <v>5135</v>
      </c>
      <c r="D101" s="27" t="s">
        <v>786</v>
      </c>
      <c r="E101" s="27" t="s">
        <v>3993</v>
      </c>
      <c r="F101" s="27" t="s">
        <v>2487</v>
      </c>
      <c r="G101" s="27"/>
      <c r="H101" s="27"/>
      <c r="I101" s="27" t="s">
        <v>37</v>
      </c>
      <c r="J101" s="28">
        <v>20</v>
      </c>
      <c r="K101" s="27" t="s">
        <v>5347</v>
      </c>
      <c r="L101" s="27"/>
      <c r="M101" s="30"/>
      <c r="N101" s="25" t="str">
        <f t="shared" si="1"/>
        <v xml:space="preserve"> 상태변경상세^TB_INV_STAT_CHG_DTL^ 단위코드^UNIT_CD^^VARCHAR2^20^N^</v>
      </c>
      <c r="O101" s="21" t="str">
        <f>IF(ISNA(VLOOKUP(N101,DB데이터!$N:$N,1,FALSE)), "에러", "")</f>
        <v>에러</v>
      </c>
      <c r="P101" s="57" t="str">
        <f>IF(O101="에러",$N101&amp;CHAR(10)&amp;VLOOKUP(CONCATENATE(D101,".",F101),DB데이터!$M:$N,2,FALSE),"")</f>
        <v xml:space="preserve"> 상태변경상세^TB_INV_STAT_CHG_DTL^ 단위코드^UNIT_CD^^VARCHAR2^20^N^
상태변경상세^TB_INV_STAT_CHG_DTL^단위코드^UNIT_CD^^VARCHAR2^20^^</v>
      </c>
    </row>
    <row r="102" spans="1:16" x14ac:dyDescent="0.25">
      <c r="A102" s="24">
        <v>95</v>
      </c>
      <c r="B102" s="27" t="s">
        <v>438</v>
      </c>
      <c r="C102" s="27" t="s">
        <v>5135</v>
      </c>
      <c r="D102" s="27" t="s">
        <v>786</v>
      </c>
      <c r="E102" s="27" t="s">
        <v>5137</v>
      </c>
      <c r="F102" s="27" t="s">
        <v>2489</v>
      </c>
      <c r="G102" s="27"/>
      <c r="H102" s="27"/>
      <c r="I102" s="27" t="s">
        <v>110</v>
      </c>
      <c r="J102" s="28">
        <v>22</v>
      </c>
      <c r="K102" s="27" t="s">
        <v>52</v>
      </c>
      <c r="L102" s="27">
        <v>0</v>
      </c>
      <c r="M102" s="30"/>
      <c r="N102" s="25" t="str">
        <f t="shared" si="1"/>
        <v xml:space="preserve"> 상태변경상세^TB_INV_STAT_CHG_DTL^ 상태변경수량^STAT_CHG_QTY^^NUMBER^22^Y^0</v>
      </c>
      <c r="O102" s="21" t="str">
        <f>IF(ISNA(VLOOKUP(N102,DB데이터!$N:$N,1,FALSE)), "에러", "")</f>
        <v>에러</v>
      </c>
      <c r="P102" s="57" t="str">
        <f>IF(O102="에러",$N102&amp;CHAR(10)&amp;VLOOKUP(CONCATENATE(D102,".",F102),DB데이터!$M:$N,2,FALSE),"")</f>
        <v xml:space="preserve"> 상태변경상세^TB_INV_STAT_CHG_DTL^ 상태변경수량^STAT_CHG_QTY^^NUMBER^22^Y^0
상태변경상세^TB_INV_STAT_CHG_DTL^상태변경수량^STAT_CHG_QTY^^NUMBER^20,5^Y^0</v>
      </c>
    </row>
    <row r="103" spans="1:16" x14ac:dyDescent="0.25">
      <c r="A103" s="24">
        <v>96</v>
      </c>
      <c r="B103" s="27" t="s">
        <v>438</v>
      </c>
      <c r="C103" s="27" t="s">
        <v>5135</v>
      </c>
      <c r="D103" s="27" t="s">
        <v>786</v>
      </c>
      <c r="E103" s="27" t="s">
        <v>5138</v>
      </c>
      <c r="F103" s="27" t="s">
        <v>2491</v>
      </c>
      <c r="G103" s="27"/>
      <c r="H103" s="27"/>
      <c r="I103" s="27" t="s">
        <v>37</v>
      </c>
      <c r="J103" s="28">
        <v>3</v>
      </c>
      <c r="K103" s="27" t="s">
        <v>5347</v>
      </c>
      <c r="L103" s="27"/>
      <c r="M103" s="30"/>
      <c r="N103" s="25" t="str">
        <f t="shared" si="1"/>
        <v xml:space="preserve"> 상태변경상세^TB_INV_STAT_CHG_DTL^ 상태변경사유코드^STAT_CHG_REASON_CD^^VARCHAR2^3^N^</v>
      </c>
      <c r="O103" s="21" t="str">
        <f>IF(ISNA(VLOOKUP(N103,DB데이터!$N:$N,1,FALSE)), "에러", "")</f>
        <v>에러</v>
      </c>
      <c r="P103" s="57" t="str">
        <f>IF(O103="에러",$N103&amp;CHAR(10)&amp;VLOOKUP(CONCATENATE(D103,".",F103),DB데이터!$M:$N,2,FALSE),"")</f>
        <v xml:space="preserve"> 상태변경상세^TB_INV_STAT_CHG_DTL^ 상태변경사유코드^STAT_CHG_REASON_CD^^VARCHAR2^3^N^
상태변경상세^TB_INV_STAT_CHG_DTL^상태변경사유코드^STAT_CHG_REASON_CD^^VARCHAR2^3^^</v>
      </c>
    </row>
    <row r="104" spans="1:16" x14ac:dyDescent="0.25">
      <c r="A104" s="24">
        <v>97</v>
      </c>
      <c r="B104" s="27" t="s">
        <v>438</v>
      </c>
      <c r="C104" s="27" t="s">
        <v>5135</v>
      </c>
      <c r="D104" s="27" t="s">
        <v>786</v>
      </c>
      <c r="E104" s="27" t="s">
        <v>5139</v>
      </c>
      <c r="F104" s="27" t="s">
        <v>2493</v>
      </c>
      <c r="G104" s="27"/>
      <c r="H104" s="27"/>
      <c r="I104" s="27" t="s">
        <v>110</v>
      </c>
      <c r="J104" s="28">
        <v>22</v>
      </c>
      <c r="K104" s="27" t="s">
        <v>52</v>
      </c>
      <c r="L104" s="27">
        <v>0</v>
      </c>
      <c r="M104" s="30"/>
      <c r="N104" s="25" t="str">
        <f t="shared" si="1"/>
        <v xml:space="preserve"> 상태변경상세^TB_INV_STAT_CHG_DTL^ 정상재고수량^NOR_STOCK_QTY^^NUMBER^22^Y^0</v>
      </c>
      <c r="O104" s="21" t="str">
        <f>IF(ISNA(VLOOKUP(N104,DB데이터!$N:$N,1,FALSE)), "에러", "")</f>
        <v>에러</v>
      </c>
      <c r="P104" s="57" t="str">
        <f>IF(O104="에러",$N104&amp;CHAR(10)&amp;VLOOKUP(CONCATENATE(D104,".",F104),DB데이터!$M:$N,2,FALSE),"")</f>
        <v xml:space="preserve"> 상태변경상세^TB_INV_STAT_CHG_DTL^ 정상재고수량^NOR_STOCK_QTY^^NUMBER^22^Y^0
상태변경상세^TB_INV_STAT_CHG_DTL^정상재고수량^NOR_STOCK_QTY^^NUMBER^20,5^Y^0</v>
      </c>
    </row>
    <row r="105" spans="1:16" x14ac:dyDescent="0.25">
      <c r="A105" s="24">
        <v>98</v>
      </c>
      <c r="B105" s="27" t="s">
        <v>438</v>
      </c>
      <c r="C105" s="27" t="s">
        <v>5135</v>
      </c>
      <c r="D105" s="27" t="s">
        <v>786</v>
      </c>
      <c r="E105" s="27" t="s">
        <v>5140</v>
      </c>
      <c r="F105" s="27" t="s">
        <v>2495</v>
      </c>
      <c r="G105" s="27"/>
      <c r="H105" s="27"/>
      <c r="I105" s="27" t="s">
        <v>110</v>
      </c>
      <c r="J105" s="28">
        <v>22</v>
      </c>
      <c r="K105" s="27" t="s">
        <v>52</v>
      </c>
      <c r="L105" s="27">
        <v>0</v>
      </c>
      <c r="M105" s="30"/>
      <c r="N105" s="25" t="str">
        <f t="shared" si="1"/>
        <v xml:space="preserve"> 상태변경상세^TB_INV_STAT_CHG_DTL^ 불량재고수량^BAD_STOCK_QTY^^NUMBER^22^Y^0</v>
      </c>
      <c r="O105" s="21" t="str">
        <f>IF(ISNA(VLOOKUP(N105,DB데이터!$N:$N,1,FALSE)), "에러", "")</f>
        <v>에러</v>
      </c>
      <c r="P105" s="57" t="str">
        <f>IF(O105="에러",$N105&amp;CHAR(10)&amp;VLOOKUP(CONCATENATE(D105,".",F105),DB데이터!$M:$N,2,FALSE),"")</f>
        <v xml:space="preserve"> 상태변경상세^TB_INV_STAT_CHG_DTL^ 불량재고수량^BAD_STOCK_QTY^^NUMBER^22^Y^0
상태변경상세^TB_INV_STAT_CHG_DTL^불량재고수량^BAD_STOCK_QTY^^NUMBER^20,5^Y^0</v>
      </c>
    </row>
    <row r="106" spans="1:16" x14ac:dyDescent="0.25">
      <c r="A106" s="24">
        <v>99</v>
      </c>
      <c r="B106" s="27" t="s">
        <v>438</v>
      </c>
      <c r="C106" s="27" t="s">
        <v>5135</v>
      </c>
      <c r="D106" s="27" t="s">
        <v>786</v>
      </c>
      <c r="E106" s="27" t="s">
        <v>3516</v>
      </c>
      <c r="F106" s="27" t="s">
        <v>51</v>
      </c>
      <c r="G106" s="27"/>
      <c r="H106" s="27"/>
      <c r="I106" s="27" t="s">
        <v>37</v>
      </c>
      <c r="J106" s="28">
        <v>1</v>
      </c>
      <c r="K106" s="27" t="s">
        <v>52</v>
      </c>
      <c r="L106" s="27" t="s">
        <v>1276</v>
      </c>
      <c r="M106" s="30"/>
      <c r="N106" s="25" t="str">
        <f t="shared" si="1"/>
        <v xml:space="preserve"> 상태변경상세^TB_INV_STAT_CHG_DTL^ 사용여부^USE_YN^^VARCHAR2^1^Y^'Y' </v>
      </c>
      <c r="O106" s="21" t="str">
        <f>IF(ISNA(VLOOKUP(N106,DB데이터!$N:$N,1,FALSE)), "에러", "")</f>
        <v>에러</v>
      </c>
      <c r="P106" s="57" t="str">
        <f>IF(O106="에러",$N106&amp;CHAR(10)&amp;VLOOKUP(CONCATENATE(D106,".",F106),DB데이터!$M:$N,2,FALSE),"")</f>
        <v xml:space="preserve"> 상태변경상세^TB_INV_STAT_CHG_DTL^ 사용여부^USE_YN^^VARCHAR2^1^Y^'Y' 
상태변경상세^TB_INV_STAT_CHG_DTL^사용여부^USE_YN^^VARCHAR2^1^Y^'Y'</v>
      </c>
    </row>
    <row r="107" spans="1:16" x14ac:dyDescent="0.25">
      <c r="A107" s="24">
        <v>100</v>
      </c>
      <c r="B107" s="27" t="s">
        <v>438</v>
      </c>
      <c r="C107" s="27" t="s">
        <v>5135</v>
      </c>
      <c r="D107" s="27" t="s">
        <v>786</v>
      </c>
      <c r="E107" s="27" t="s">
        <v>3517</v>
      </c>
      <c r="F107" s="27" t="s">
        <v>62</v>
      </c>
      <c r="G107" s="27"/>
      <c r="H107" s="27"/>
      <c r="I107" s="27" t="s">
        <v>37</v>
      </c>
      <c r="J107" s="28">
        <v>2000</v>
      </c>
      <c r="K107" s="27" t="s">
        <v>5347</v>
      </c>
      <c r="L107" s="27"/>
      <c r="M107" s="30"/>
      <c r="N107" s="25" t="str">
        <f t="shared" si="1"/>
        <v xml:space="preserve"> 상태변경상세^TB_INV_STAT_CHG_DTL^ 비고^REMARK^^VARCHAR2^2000^N^</v>
      </c>
      <c r="O107" s="21" t="str">
        <f>IF(ISNA(VLOOKUP(N107,DB데이터!$N:$N,1,FALSE)), "에러", "")</f>
        <v>에러</v>
      </c>
      <c r="P107" s="57" t="str">
        <f>IF(O107="에러",$N107&amp;CHAR(10)&amp;VLOOKUP(CONCATENATE(D107,".",F107),DB데이터!$M:$N,2,FALSE),"")</f>
        <v xml:space="preserve"> 상태변경상세^TB_INV_STAT_CHG_DTL^ 비고^REMARK^^VARCHAR2^2000^N^
상태변경상세^TB_INV_STAT_CHG_DTL^비고^REMARK^^VARCHAR2^2000^^</v>
      </c>
    </row>
    <row r="108" spans="1:16" x14ac:dyDescent="0.25">
      <c r="A108" s="24">
        <v>101</v>
      </c>
      <c r="B108" s="27" t="s">
        <v>438</v>
      </c>
      <c r="C108" s="27" t="s">
        <v>5135</v>
      </c>
      <c r="D108" s="27" t="s">
        <v>786</v>
      </c>
      <c r="E108" s="27" t="s">
        <v>3518</v>
      </c>
      <c r="F108" s="27" t="s">
        <v>54</v>
      </c>
      <c r="G108" s="27"/>
      <c r="H108" s="27"/>
      <c r="I108" s="27" t="s">
        <v>37</v>
      </c>
      <c r="J108" s="28">
        <v>14</v>
      </c>
      <c r="K108" s="27" t="s">
        <v>52</v>
      </c>
      <c r="L108" s="27"/>
      <c r="M108" s="30"/>
      <c r="N108" s="25" t="str">
        <f t="shared" si="1"/>
        <v xml:space="preserve"> 상태변경상세^TB_INV_STAT_CHG_DTL^ 등록일시^REG_DTM^^VARCHAR2^14^Y^</v>
      </c>
      <c r="O108" s="21" t="str">
        <f>IF(ISNA(VLOOKUP(N108,DB데이터!$N:$N,1,FALSE)), "에러", "")</f>
        <v>에러</v>
      </c>
      <c r="P108" s="57" t="str">
        <f>IF(O108="에러",$N108&amp;CHAR(10)&amp;VLOOKUP(CONCATENATE(D108,".",F108),DB데이터!$M:$N,2,FALSE),"")</f>
        <v xml:space="preserve"> 상태변경상세^TB_INV_STAT_CHG_DTL^ 등록일시^REG_DTM^^VARCHAR2^14^Y^
상태변경상세^TB_INV_STAT_CHG_DTL^등록일시^REG_DTM^^VARCHAR2^14^Y^</v>
      </c>
    </row>
    <row r="109" spans="1:16" x14ac:dyDescent="0.25">
      <c r="A109" s="24">
        <v>102</v>
      </c>
      <c r="B109" s="27" t="s">
        <v>438</v>
      </c>
      <c r="C109" s="27" t="s">
        <v>5135</v>
      </c>
      <c r="D109" s="27" t="s">
        <v>786</v>
      </c>
      <c r="E109" s="27" t="s">
        <v>3519</v>
      </c>
      <c r="F109" s="27" t="s">
        <v>56</v>
      </c>
      <c r="G109" s="27"/>
      <c r="H109" s="27"/>
      <c r="I109" s="27" t="s">
        <v>37</v>
      </c>
      <c r="J109" s="28">
        <v>32</v>
      </c>
      <c r="K109" s="27" t="s">
        <v>52</v>
      </c>
      <c r="L109" s="27"/>
      <c r="M109" s="30"/>
      <c r="N109" s="25" t="str">
        <f t="shared" si="1"/>
        <v xml:space="preserve"> 상태변경상세^TB_INV_STAT_CHG_DTL^ 등록자ID^REGR_ID^^VARCHAR2^32^Y^</v>
      </c>
      <c r="O109" s="21" t="str">
        <f>IF(ISNA(VLOOKUP(N109,DB데이터!$N:$N,1,FALSE)), "에러", "")</f>
        <v>에러</v>
      </c>
      <c r="P109" s="57" t="str">
        <f>IF(O109="에러",$N109&amp;CHAR(10)&amp;VLOOKUP(CONCATENATE(D109,".",F109),DB데이터!$M:$N,2,FALSE),"")</f>
        <v xml:space="preserve"> 상태변경상세^TB_INV_STAT_CHG_DTL^ 등록자ID^REGR_ID^^VARCHAR2^32^Y^
상태변경상세^TB_INV_STAT_CHG_DTL^등록자ID^REGR_ID^^VARCHAR2^32^Y^</v>
      </c>
    </row>
    <row r="110" spans="1:16" x14ac:dyDescent="0.25">
      <c r="A110" s="24">
        <v>103</v>
      </c>
      <c r="B110" s="27" t="s">
        <v>438</v>
      </c>
      <c r="C110" s="27" t="s">
        <v>5135</v>
      </c>
      <c r="D110" s="27" t="s">
        <v>786</v>
      </c>
      <c r="E110" s="27" t="s">
        <v>3520</v>
      </c>
      <c r="F110" s="27" t="s">
        <v>58</v>
      </c>
      <c r="G110" s="27"/>
      <c r="H110" s="27"/>
      <c r="I110" s="27" t="s">
        <v>37</v>
      </c>
      <c r="J110" s="28">
        <v>14</v>
      </c>
      <c r="K110" s="27" t="s">
        <v>52</v>
      </c>
      <c r="L110" s="27"/>
      <c r="M110" s="30"/>
      <c r="N110" s="25" t="str">
        <f t="shared" si="1"/>
        <v xml:space="preserve"> 상태변경상세^TB_INV_STAT_CHG_DTL^ 수정일시^MOD_DTM^^VARCHAR2^14^Y^</v>
      </c>
      <c r="O110" s="21" t="str">
        <f>IF(ISNA(VLOOKUP(N110,DB데이터!$N:$N,1,FALSE)), "에러", "")</f>
        <v>에러</v>
      </c>
      <c r="P110" s="57" t="str">
        <f>IF(O110="에러",$N110&amp;CHAR(10)&amp;VLOOKUP(CONCATENATE(D110,".",F110),DB데이터!$M:$N,2,FALSE),"")</f>
        <v xml:space="preserve"> 상태변경상세^TB_INV_STAT_CHG_DTL^ 수정일시^MOD_DTM^^VARCHAR2^14^Y^
상태변경상세^TB_INV_STAT_CHG_DTL^수정일시^MOD_DTM^^VARCHAR2^14^Y^</v>
      </c>
    </row>
    <row r="111" spans="1:16" x14ac:dyDescent="0.25">
      <c r="A111" s="24">
        <v>104</v>
      </c>
      <c r="B111" s="27" t="s">
        <v>438</v>
      </c>
      <c r="C111" s="27" t="s">
        <v>5135</v>
      </c>
      <c r="D111" s="27" t="s">
        <v>786</v>
      </c>
      <c r="E111" s="27" t="s">
        <v>3521</v>
      </c>
      <c r="F111" s="27" t="s">
        <v>60</v>
      </c>
      <c r="G111" s="27"/>
      <c r="H111" s="27"/>
      <c r="I111" s="27" t="s">
        <v>37</v>
      </c>
      <c r="J111" s="28">
        <v>32</v>
      </c>
      <c r="K111" s="27" t="s">
        <v>52</v>
      </c>
      <c r="L111" s="29"/>
      <c r="M111" s="30"/>
      <c r="N111" s="25" t="str">
        <f t="shared" si="1"/>
        <v xml:space="preserve"> 상태변경상세^TB_INV_STAT_CHG_DTL^ 수정자ID^MODR_ID^^VARCHAR2^32^Y^</v>
      </c>
      <c r="O111" s="21" t="str">
        <f>IF(ISNA(VLOOKUP(N111,DB데이터!$N:$N,1,FALSE)), "에러", "")</f>
        <v>에러</v>
      </c>
      <c r="P111" s="57" t="str">
        <f>IF(O111="에러",$N111&amp;CHAR(10)&amp;VLOOKUP(CONCATENATE(D111,".",F111),DB데이터!$M:$N,2,FALSE),"")</f>
        <v xml:space="preserve"> 상태변경상세^TB_INV_STAT_CHG_DTL^ 수정자ID^MODR_ID^^VARCHAR2^32^Y^
상태변경상세^TB_INV_STAT_CHG_DTL^수정자ID^MODR_ID^^VARCHAR2^32^Y^</v>
      </c>
    </row>
    <row r="112" spans="1:16" x14ac:dyDescent="0.25">
      <c r="A112" s="24">
        <v>105</v>
      </c>
      <c r="B112" s="27" t="s">
        <v>438</v>
      </c>
      <c r="C112" s="27" t="s">
        <v>5141</v>
      </c>
      <c r="D112" s="27" t="s">
        <v>343</v>
      </c>
      <c r="E112" s="27" t="s">
        <v>3709</v>
      </c>
      <c r="F112" s="27" t="s">
        <v>64</v>
      </c>
      <c r="G112" s="27"/>
      <c r="H112" s="27"/>
      <c r="I112" s="27" t="s">
        <v>37</v>
      </c>
      <c r="J112" s="28">
        <v>10</v>
      </c>
      <c r="K112" s="27" t="s">
        <v>52</v>
      </c>
      <c r="L112" s="27"/>
      <c r="M112" s="30"/>
      <c r="N112" s="25" t="str">
        <f t="shared" si="1"/>
        <v xml:space="preserve"> 재고실사^TB_INV_STOCK_INVCHK^ 매장코드^SHOP_CD^^VARCHAR2^10^Y^</v>
      </c>
      <c r="O112" s="21" t="str">
        <f>IF(ISNA(VLOOKUP(N112,DB데이터!$N:$N,1,FALSE)), "에러", "")</f>
        <v>에러</v>
      </c>
      <c r="P112" s="57" t="str">
        <f>IF(O112="에러",$N112&amp;CHAR(10)&amp;VLOOKUP(CONCATENATE(D112,".",F112),DB데이터!$M:$N,2,FALSE),"")</f>
        <v xml:space="preserve"> 재고실사^TB_INV_STOCK_INVCHK^ 매장코드^SHOP_CD^^VARCHAR2^10^Y^
재고실사^TB_INV_STOCK_INVCHK^매장코드^SHOP_CD^Y^VARCHAR2^10^Y^</v>
      </c>
    </row>
    <row r="113" spans="1:16" x14ac:dyDescent="0.25">
      <c r="A113" s="24">
        <v>106</v>
      </c>
      <c r="B113" s="27" t="s">
        <v>438</v>
      </c>
      <c r="C113" s="27" t="s">
        <v>5141</v>
      </c>
      <c r="D113" s="27" t="s">
        <v>343</v>
      </c>
      <c r="E113" s="27" t="s">
        <v>5142</v>
      </c>
      <c r="F113" s="27" t="s">
        <v>2509</v>
      </c>
      <c r="G113" s="27"/>
      <c r="H113" s="27"/>
      <c r="I113" s="27" t="s">
        <v>37</v>
      </c>
      <c r="J113" s="28">
        <v>20</v>
      </c>
      <c r="K113" s="27" t="s">
        <v>52</v>
      </c>
      <c r="L113" s="27"/>
      <c r="M113" s="30"/>
      <c r="N113" s="25" t="str">
        <f t="shared" si="1"/>
        <v xml:space="preserve"> 재고실사^TB_INV_STOCK_INVCHK^ 재고실사번호^STOCK_INVCHK_NO^^VARCHAR2^20^Y^</v>
      </c>
      <c r="O113" s="21" t="str">
        <f>IF(ISNA(VLOOKUP(N113,DB데이터!$N:$N,1,FALSE)), "에러", "")</f>
        <v>에러</v>
      </c>
      <c r="P113" s="57" t="str">
        <f>IF(O113="에러",$N113&amp;CHAR(10)&amp;VLOOKUP(CONCATENATE(D113,".",F113),DB데이터!$M:$N,2,FALSE),"")</f>
        <v xml:space="preserve"> 재고실사^TB_INV_STOCK_INVCHK^ 재고실사번호^STOCK_INVCHK_NO^^VARCHAR2^20^Y^
재고실사^TB_INV_STOCK_INVCHK^재고실사번호^STOCK_INVCHK_NO^Y^VARCHAR2^20^Y^</v>
      </c>
    </row>
    <row r="114" spans="1:16" x14ac:dyDescent="0.25">
      <c r="A114" s="24">
        <v>107</v>
      </c>
      <c r="B114" s="27" t="s">
        <v>438</v>
      </c>
      <c r="C114" s="27" t="s">
        <v>5141</v>
      </c>
      <c r="D114" s="27" t="s">
        <v>343</v>
      </c>
      <c r="E114" s="27" t="s">
        <v>3483</v>
      </c>
      <c r="F114" s="27" t="s">
        <v>1169</v>
      </c>
      <c r="G114" s="27"/>
      <c r="H114" s="27"/>
      <c r="I114" s="27" t="s">
        <v>37</v>
      </c>
      <c r="J114" s="28">
        <v>10</v>
      </c>
      <c r="K114" s="27" t="s">
        <v>52</v>
      </c>
      <c r="L114" s="27"/>
      <c r="M114" s="30"/>
      <c r="N114" s="25" t="str">
        <f t="shared" si="1"/>
        <v xml:space="preserve"> 재고실사^TB_INV_STOCK_INVCHK^ 브랜드코드^BRAND_CD^^VARCHAR2^10^Y^</v>
      </c>
      <c r="O114" s="21" t="str">
        <f>IF(ISNA(VLOOKUP(N114,DB데이터!$N:$N,1,FALSE)), "에러", "")</f>
        <v>에러</v>
      </c>
      <c r="P114" s="57" t="str">
        <f>IF(O114="에러",$N114&amp;CHAR(10)&amp;VLOOKUP(CONCATENATE(D114,".",F114),DB데이터!$M:$N,2,FALSE),"")</f>
        <v xml:space="preserve"> 재고실사^TB_INV_STOCK_INVCHK^ 브랜드코드^BRAND_CD^^VARCHAR2^10^Y^
재고실사^TB_INV_STOCK_INVCHK^브랜드코드^BRAND_CD^^VARCHAR2^10^Y^</v>
      </c>
    </row>
    <row r="115" spans="1:16" x14ac:dyDescent="0.25">
      <c r="A115" s="24">
        <v>108</v>
      </c>
      <c r="B115" s="27" t="s">
        <v>438</v>
      </c>
      <c r="C115" s="27" t="s">
        <v>5141</v>
      </c>
      <c r="D115" s="27" t="s">
        <v>343</v>
      </c>
      <c r="E115" s="27" t="s">
        <v>3895</v>
      </c>
      <c r="F115" s="27" t="s">
        <v>1516</v>
      </c>
      <c r="G115" s="27"/>
      <c r="H115" s="27"/>
      <c r="I115" s="27" t="s">
        <v>37</v>
      </c>
      <c r="J115" s="28">
        <v>8</v>
      </c>
      <c r="K115" s="27" t="s">
        <v>52</v>
      </c>
      <c r="L115" s="27"/>
      <c r="M115" s="30"/>
      <c r="N115" s="25" t="str">
        <f t="shared" si="1"/>
        <v xml:space="preserve"> 재고실사^TB_INV_STOCK_INVCHK^ 실사일자^INVCHK_DT^^VARCHAR2^8^Y^</v>
      </c>
      <c r="O115" s="21" t="str">
        <f>IF(ISNA(VLOOKUP(N115,DB데이터!$N:$N,1,FALSE)), "에러", "")</f>
        <v>에러</v>
      </c>
      <c r="P115" s="57" t="str">
        <f>IF(O115="에러",$N115&amp;CHAR(10)&amp;VLOOKUP(CONCATENATE(D115,".",F115),DB데이터!$M:$N,2,FALSE),"")</f>
        <v xml:space="preserve"> 재고실사^TB_INV_STOCK_INVCHK^ 실사일자^INVCHK_DT^^VARCHAR2^8^Y^
재고실사^TB_INV_STOCK_INVCHK^실사일자^INVCHK_DT^^VARCHAR2^8^Y^</v>
      </c>
    </row>
    <row r="116" spans="1:16" x14ac:dyDescent="0.25">
      <c r="A116" s="24">
        <v>109</v>
      </c>
      <c r="B116" s="27" t="s">
        <v>438</v>
      </c>
      <c r="C116" s="27" t="s">
        <v>5141</v>
      </c>
      <c r="D116" s="27" t="s">
        <v>343</v>
      </c>
      <c r="E116" s="27" t="s">
        <v>5143</v>
      </c>
      <c r="F116" s="27" t="s">
        <v>2511</v>
      </c>
      <c r="G116" s="27"/>
      <c r="H116" s="27"/>
      <c r="I116" s="27" t="s">
        <v>37</v>
      </c>
      <c r="J116" s="28">
        <v>3</v>
      </c>
      <c r="K116" s="27" t="s">
        <v>52</v>
      </c>
      <c r="L116" s="27"/>
      <c r="M116" s="30"/>
      <c r="N116" s="25" t="str">
        <f t="shared" si="1"/>
        <v xml:space="preserve"> 재고실사^TB_INV_STOCK_INVCHK^ 실사상태코드^INVCHK_STAT_CD^^VARCHAR2^3^Y^</v>
      </c>
      <c r="O116" s="21" t="str">
        <f>IF(ISNA(VLOOKUP(N116,DB데이터!$N:$N,1,FALSE)), "에러", "")</f>
        <v>에러</v>
      </c>
      <c r="P116" s="57" t="str">
        <f>IF(O116="에러",$N116&amp;CHAR(10)&amp;VLOOKUP(CONCATENATE(D116,".",F116),DB데이터!$M:$N,2,FALSE),"")</f>
        <v xml:space="preserve"> 재고실사^TB_INV_STOCK_INVCHK^ 실사상태코드^INVCHK_STAT_CD^^VARCHAR2^3^Y^
재고실사^TB_INV_STOCK_INVCHK^실사상태코드^INVCHK_STAT_CD^^VARCHAR2^3^Y^</v>
      </c>
    </row>
    <row r="117" spans="1:16" x14ac:dyDescent="0.25">
      <c r="A117" s="24">
        <v>110</v>
      </c>
      <c r="B117" s="27" t="s">
        <v>438</v>
      </c>
      <c r="C117" s="27" t="s">
        <v>5141</v>
      </c>
      <c r="D117" s="27" t="s">
        <v>343</v>
      </c>
      <c r="E117" s="27" t="s">
        <v>5144</v>
      </c>
      <c r="F117" s="27" t="s">
        <v>2513</v>
      </c>
      <c r="G117" s="27"/>
      <c r="H117" s="27"/>
      <c r="I117" s="27" t="s">
        <v>37</v>
      </c>
      <c r="J117" s="28">
        <v>3</v>
      </c>
      <c r="K117" s="27" t="s">
        <v>52</v>
      </c>
      <c r="L117" s="27"/>
      <c r="M117" s="30"/>
      <c r="N117" s="25" t="str">
        <f t="shared" si="1"/>
        <v xml:space="preserve"> 재고실사^TB_INV_STOCK_INVCHK^ 실사유형코드^INVCHK_TP_CD^^VARCHAR2^3^Y^</v>
      </c>
      <c r="O117" s="21" t="str">
        <f>IF(ISNA(VLOOKUP(N117,DB데이터!$N:$N,1,FALSE)), "에러", "")</f>
        <v>에러</v>
      </c>
      <c r="P117" s="57" t="str">
        <f>IF(O117="에러",$N117&amp;CHAR(10)&amp;VLOOKUP(CONCATENATE(D117,".",F117),DB데이터!$M:$N,2,FALSE),"")</f>
        <v xml:space="preserve"> 재고실사^TB_INV_STOCK_INVCHK^ 실사유형코드^INVCHK_TP_CD^^VARCHAR2^3^Y^
재고실사^TB_INV_STOCK_INVCHK^실사유형코드^INVCHK_TP_CD^^VARCHAR2^3^Y^</v>
      </c>
    </row>
    <row r="118" spans="1:16" x14ac:dyDescent="0.25">
      <c r="A118" s="24">
        <v>111</v>
      </c>
      <c r="B118" s="27" t="s">
        <v>438</v>
      </c>
      <c r="C118" s="27" t="s">
        <v>5141</v>
      </c>
      <c r="D118" s="27" t="s">
        <v>343</v>
      </c>
      <c r="E118" s="27" t="s">
        <v>5145</v>
      </c>
      <c r="F118" s="27" t="s">
        <v>2515</v>
      </c>
      <c r="G118" s="27"/>
      <c r="H118" s="27"/>
      <c r="I118" s="27" t="s">
        <v>37</v>
      </c>
      <c r="J118" s="28">
        <v>2</v>
      </c>
      <c r="K118" s="27" t="s">
        <v>52</v>
      </c>
      <c r="L118" s="27"/>
      <c r="M118" s="30"/>
      <c r="N118" s="25" t="str">
        <f t="shared" si="1"/>
        <v xml:space="preserve"> 재고실사^TB_INV_STOCK_INVCHK^ 재고상태코드^STOCK_STAT_CD^^VARCHAR2^2^Y^</v>
      </c>
      <c r="O118" s="21" t="str">
        <f>IF(ISNA(VLOOKUP(N118,DB데이터!$N:$N,1,FALSE)), "에러", "")</f>
        <v>에러</v>
      </c>
      <c r="P118" s="57" t="str">
        <f>IF(O118="에러",$N118&amp;CHAR(10)&amp;VLOOKUP(CONCATENATE(D118,".",F118),DB데이터!$M:$N,2,FALSE),"")</f>
        <v xml:space="preserve"> 재고실사^TB_INV_STOCK_INVCHK^ 재고상태코드^STOCK_STAT_CD^^VARCHAR2^2^Y^
재고실사^TB_INV_STOCK_INVCHK^재고상태코드^STOCK_STAT_CD^^VARCHAR2^2^Y^</v>
      </c>
    </row>
    <row r="119" spans="1:16" x14ac:dyDescent="0.25">
      <c r="A119" s="24">
        <v>112</v>
      </c>
      <c r="B119" s="27" t="s">
        <v>438</v>
      </c>
      <c r="C119" s="27" t="s">
        <v>5141</v>
      </c>
      <c r="D119" s="27" t="s">
        <v>343</v>
      </c>
      <c r="E119" s="27" t="s">
        <v>5146</v>
      </c>
      <c r="F119" s="27" t="s">
        <v>1790</v>
      </c>
      <c r="G119" s="27"/>
      <c r="H119" s="27"/>
      <c r="I119" s="27" t="s">
        <v>37</v>
      </c>
      <c r="J119" s="28">
        <v>14</v>
      </c>
      <c r="K119" s="27" t="s">
        <v>5347</v>
      </c>
      <c r="L119" s="27"/>
      <c r="M119" s="30"/>
      <c r="N119" s="25" t="str">
        <f t="shared" si="1"/>
        <v xml:space="preserve"> 재고실사^TB_INV_STOCK_INVCHK^ 확정일시^CONF_DTM^^VARCHAR2^14^N^</v>
      </c>
      <c r="O119" s="21" t="str">
        <f>IF(ISNA(VLOOKUP(N119,DB데이터!$N:$N,1,FALSE)), "에러", "")</f>
        <v>에러</v>
      </c>
      <c r="P119" s="57" t="str">
        <f>IF(O119="에러",$N119&amp;CHAR(10)&amp;VLOOKUP(CONCATENATE(D119,".",F119),DB데이터!$M:$N,2,FALSE),"")</f>
        <v xml:space="preserve"> 재고실사^TB_INV_STOCK_INVCHK^ 확정일시^CONF_DTM^^VARCHAR2^14^N^
재고실사^TB_INV_STOCK_INVCHK^확정일시^CONF_DTM^^VARCHAR2^14^^</v>
      </c>
    </row>
    <row r="120" spans="1:16" x14ac:dyDescent="0.25">
      <c r="A120" s="24">
        <v>113</v>
      </c>
      <c r="B120" s="27" t="s">
        <v>438</v>
      </c>
      <c r="C120" s="27" t="s">
        <v>5141</v>
      </c>
      <c r="D120" s="27" t="s">
        <v>343</v>
      </c>
      <c r="E120" s="27" t="s">
        <v>5147</v>
      </c>
      <c r="F120" s="27" t="s">
        <v>1769</v>
      </c>
      <c r="G120" s="27"/>
      <c r="H120" s="27"/>
      <c r="I120" s="27" t="s">
        <v>37</v>
      </c>
      <c r="J120" s="28">
        <v>32</v>
      </c>
      <c r="K120" s="27" t="s">
        <v>5347</v>
      </c>
      <c r="L120" s="27"/>
      <c r="M120" s="30"/>
      <c r="N120" s="25" t="str">
        <f t="shared" si="1"/>
        <v xml:space="preserve"> 재고실사^TB_INV_STOCK_INVCHK^ 확정자ID^CONFR_ID^^VARCHAR2^32^N^</v>
      </c>
      <c r="O120" s="21" t="str">
        <f>IF(ISNA(VLOOKUP(N120,DB데이터!$N:$N,1,FALSE)), "에러", "")</f>
        <v>에러</v>
      </c>
      <c r="P120" s="57" t="str">
        <f>IF(O120="에러",$N120&amp;CHAR(10)&amp;VLOOKUP(CONCATENATE(D120,".",F120),DB데이터!$M:$N,2,FALSE),"")</f>
        <v xml:space="preserve"> 재고실사^TB_INV_STOCK_INVCHK^ 확정자ID^CONFR_ID^^VARCHAR2^32^N^
재고실사^TB_INV_STOCK_INVCHK^확정자ID^CONFR_ID^^VARCHAR2^32^^</v>
      </c>
    </row>
    <row r="121" spans="1:16" x14ac:dyDescent="0.25">
      <c r="A121" s="24">
        <v>114</v>
      </c>
      <c r="B121" s="27" t="s">
        <v>438</v>
      </c>
      <c r="C121" s="27" t="s">
        <v>5141</v>
      </c>
      <c r="D121" s="27" t="s">
        <v>343</v>
      </c>
      <c r="E121" s="27" t="s">
        <v>3516</v>
      </c>
      <c r="F121" s="27" t="s">
        <v>51</v>
      </c>
      <c r="G121" s="27"/>
      <c r="H121" s="27"/>
      <c r="I121" s="27" t="s">
        <v>37</v>
      </c>
      <c r="J121" s="28">
        <v>1</v>
      </c>
      <c r="K121" s="27" t="s">
        <v>52</v>
      </c>
      <c r="L121" s="27" t="s">
        <v>1276</v>
      </c>
      <c r="M121" s="30"/>
      <c r="N121" s="25" t="str">
        <f t="shared" si="1"/>
        <v xml:space="preserve"> 재고실사^TB_INV_STOCK_INVCHK^ 사용여부^USE_YN^^VARCHAR2^1^Y^'Y' </v>
      </c>
      <c r="O121" s="21" t="str">
        <f>IF(ISNA(VLOOKUP(N121,DB데이터!$N:$N,1,FALSE)), "에러", "")</f>
        <v>에러</v>
      </c>
      <c r="P121" s="57" t="str">
        <f>IF(O121="에러",$N121&amp;CHAR(10)&amp;VLOOKUP(CONCATENATE(D121,".",F121),DB데이터!$M:$N,2,FALSE),"")</f>
        <v xml:space="preserve"> 재고실사^TB_INV_STOCK_INVCHK^ 사용여부^USE_YN^^VARCHAR2^1^Y^'Y' 
재고실사^TB_INV_STOCK_INVCHK^사용여부^USE_YN^^VARCHAR2^1^Y^'Y'</v>
      </c>
    </row>
    <row r="122" spans="1:16" x14ac:dyDescent="0.25">
      <c r="A122" s="24">
        <v>115</v>
      </c>
      <c r="B122" s="27" t="s">
        <v>438</v>
      </c>
      <c r="C122" s="27" t="s">
        <v>5141</v>
      </c>
      <c r="D122" s="27" t="s">
        <v>343</v>
      </c>
      <c r="E122" s="27" t="s">
        <v>3517</v>
      </c>
      <c r="F122" s="27" t="s">
        <v>62</v>
      </c>
      <c r="G122" s="27"/>
      <c r="H122" s="27"/>
      <c r="I122" s="27" t="s">
        <v>37</v>
      </c>
      <c r="J122" s="28">
        <v>2000</v>
      </c>
      <c r="K122" s="27" t="s">
        <v>5347</v>
      </c>
      <c r="L122" s="29"/>
      <c r="M122" s="30"/>
      <c r="N122" s="25" t="str">
        <f t="shared" si="1"/>
        <v xml:space="preserve"> 재고실사^TB_INV_STOCK_INVCHK^ 비고^REMARK^^VARCHAR2^2000^N^</v>
      </c>
      <c r="O122" s="21" t="str">
        <f>IF(ISNA(VLOOKUP(N122,DB데이터!$N:$N,1,FALSE)), "에러", "")</f>
        <v>에러</v>
      </c>
      <c r="P122" s="57" t="str">
        <f>IF(O122="에러",$N122&amp;CHAR(10)&amp;VLOOKUP(CONCATENATE(D122,".",F122),DB데이터!$M:$N,2,FALSE),"")</f>
        <v xml:space="preserve"> 재고실사^TB_INV_STOCK_INVCHK^ 비고^REMARK^^VARCHAR2^2000^N^
재고실사^TB_INV_STOCK_INVCHK^비고^REMARK^^VARCHAR2^2000^^</v>
      </c>
    </row>
    <row r="123" spans="1:16" x14ac:dyDescent="0.25">
      <c r="A123" s="24">
        <v>116</v>
      </c>
      <c r="B123" s="27" t="s">
        <v>438</v>
      </c>
      <c r="C123" s="27" t="s">
        <v>5141</v>
      </c>
      <c r="D123" s="27" t="s">
        <v>343</v>
      </c>
      <c r="E123" s="27" t="s">
        <v>3518</v>
      </c>
      <c r="F123" s="27" t="s">
        <v>54</v>
      </c>
      <c r="G123" s="27"/>
      <c r="H123" s="27"/>
      <c r="I123" s="27" t="s">
        <v>37</v>
      </c>
      <c r="J123" s="28">
        <v>14</v>
      </c>
      <c r="K123" s="27" t="s">
        <v>52</v>
      </c>
      <c r="L123" s="27"/>
      <c r="M123" s="30"/>
      <c r="N123" s="25" t="str">
        <f t="shared" si="1"/>
        <v xml:space="preserve"> 재고실사^TB_INV_STOCK_INVCHK^ 등록일시^REG_DTM^^VARCHAR2^14^Y^</v>
      </c>
      <c r="O123" s="21" t="str">
        <f>IF(ISNA(VLOOKUP(N123,DB데이터!$N:$N,1,FALSE)), "에러", "")</f>
        <v>에러</v>
      </c>
      <c r="P123" s="57" t="str">
        <f>IF(O123="에러",$N123&amp;CHAR(10)&amp;VLOOKUP(CONCATENATE(D123,".",F123),DB데이터!$M:$N,2,FALSE),"")</f>
        <v xml:space="preserve"> 재고실사^TB_INV_STOCK_INVCHK^ 등록일시^REG_DTM^^VARCHAR2^14^Y^
재고실사^TB_INV_STOCK_INVCHK^등록일시^REG_DTM^^VARCHAR2^14^Y^</v>
      </c>
    </row>
    <row r="124" spans="1:16" x14ac:dyDescent="0.25">
      <c r="A124" s="24">
        <v>117</v>
      </c>
      <c r="B124" s="27" t="s">
        <v>438</v>
      </c>
      <c r="C124" s="27" t="s">
        <v>5141</v>
      </c>
      <c r="D124" s="27" t="s">
        <v>343</v>
      </c>
      <c r="E124" s="27" t="s">
        <v>3519</v>
      </c>
      <c r="F124" s="27" t="s">
        <v>56</v>
      </c>
      <c r="G124" s="27"/>
      <c r="H124" s="27"/>
      <c r="I124" s="27" t="s">
        <v>37</v>
      </c>
      <c r="J124" s="28">
        <v>32</v>
      </c>
      <c r="K124" s="27" t="s">
        <v>52</v>
      </c>
      <c r="L124" s="29"/>
      <c r="M124" s="30"/>
      <c r="N124" s="25" t="str">
        <f t="shared" si="1"/>
        <v xml:space="preserve"> 재고실사^TB_INV_STOCK_INVCHK^ 등록자ID^REGR_ID^^VARCHAR2^32^Y^</v>
      </c>
      <c r="O124" s="21" t="str">
        <f>IF(ISNA(VLOOKUP(N124,DB데이터!$N:$N,1,FALSE)), "에러", "")</f>
        <v>에러</v>
      </c>
      <c r="P124" s="57" t="str">
        <f>IF(O124="에러",$N124&amp;CHAR(10)&amp;VLOOKUP(CONCATENATE(D124,".",F124),DB데이터!$M:$N,2,FALSE),"")</f>
        <v xml:space="preserve"> 재고실사^TB_INV_STOCK_INVCHK^ 등록자ID^REGR_ID^^VARCHAR2^32^Y^
재고실사^TB_INV_STOCK_INVCHK^등록자ID^REGR_ID^^VARCHAR2^32^Y^</v>
      </c>
    </row>
    <row r="125" spans="1:16" x14ac:dyDescent="0.25">
      <c r="A125" s="24">
        <v>118</v>
      </c>
      <c r="B125" s="27" t="s">
        <v>438</v>
      </c>
      <c r="C125" s="27" t="s">
        <v>5141</v>
      </c>
      <c r="D125" s="27" t="s">
        <v>343</v>
      </c>
      <c r="E125" s="27" t="s">
        <v>3520</v>
      </c>
      <c r="F125" s="27" t="s">
        <v>58</v>
      </c>
      <c r="G125" s="27"/>
      <c r="H125" s="27"/>
      <c r="I125" s="27" t="s">
        <v>37</v>
      </c>
      <c r="J125" s="28">
        <v>14</v>
      </c>
      <c r="K125" s="27" t="s">
        <v>52</v>
      </c>
      <c r="L125" s="29"/>
      <c r="M125" s="30"/>
      <c r="N125" s="25" t="str">
        <f t="shared" si="1"/>
        <v xml:space="preserve"> 재고실사^TB_INV_STOCK_INVCHK^ 수정일시^MOD_DTM^^VARCHAR2^14^Y^</v>
      </c>
      <c r="O125" s="21" t="str">
        <f>IF(ISNA(VLOOKUP(N125,DB데이터!$N:$N,1,FALSE)), "에러", "")</f>
        <v>에러</v>
      </c>
      <c r="P125" s="57" t="str">
        <f>IF(O125="에러",$N125&amp;CHAR(10)&amp;VLOOKUP(CONCATENATE(D125,".",F125),DB데이터!$M:$N,2,FALSE),"")</f>
        <v xml:space="preserve"> 재고실사^TB_INV_STOCK_INVCHK^ 수정일시^MOD_DTM^^VARCHAR2^14^Y^
재고실사^TB_INV_STOCK_INVCHK^수정일시^MOD_DTM^^VARCHAR2^14^Y^</v>
      </c>
    </row>
    <row r="126" spans="1:16" x14ac:dyDescent="0.25">
      <c r="A126" s="24">
        <v>119</v>
      </c>
      <c r="B126" s="27" t="s">
        <v>438</v>
      </c>
      <c r="C126" s="27" t="s">
        <v>5141</v>
      </c>
      <c r="D126" s="27" t="s">
        <v>343</v>
      </c>
      <c r="E126" s="27" t="s">
        <v>3521</v>
      </c>
      <c r="F126" s="27" t="s">
        <v>60</v>
      </c>
      <c r="G126" s="27"/>
      <c r="H126" s="27"/>
      <c r="I126" s="27" t="s">
        <v>37</v>
      </c>
      <c r="J126" s="28">
        <v>32</v>
      </c>
      <c r="K126" s="27" t="s">
        <v>52</v>
      </c>
      <c r="L126" s="29"/>
      <c r="M126" s="30"/>
      <c r="N126" s="25" t="str">
        <f t="shared" si="1"/>
        <v xml:space="preserve"> 재고실사^TB_INV_STOCK_INVCHK^ 수정자ID^MODR_ID^^VARCHAR2^32^Y^</v>
      </c>
      <c r="O126" s="21" t="str">
        <f>IF(ISNA(VLOOKUP(N126,DB데이터!$N:$N,1,FALSE)), "에러", "")</f>
        <v>에러</v>
      </c>
      <c r="P126" s="57" t="str">
        <f>IF(O126="에러",$N126&amp;CHAR(10)&amp;VLOOKUP(CONCATENATE(D126,".",F126),DB데이터!$M:$N,2,FALSE),"")</f>
        <v xml:space="preserve"> 재고실사^TB_INV_STOCK_INVCHK^ 수정자ID^MODR_ID^^VARCHAR2^32^Y^
재고실사^TB_INV_STOCK_INVCHK^수정자ID^MODR_ID^^VARCHAR2^32^Y^</v>
      </c>
    </row>
    <row r="127" spans="1:16" x14ac:dyDescent="0.25">
      <c r="A127" s="24">
        <v>120</v>
      </c>
      <c r="B127" s="27" t="s">
        <v>438</v>
      </c>
      <c r="C127" s="27" t="s">
        <v>5148</v>
      </c>
      <c r="D127" s="27" t="s">
        <v>345</v>
      </c>
      <c r="E127" s="27" t="s">
        <v>3709</v>
      </c>
      <c r="F127" s="27" t="s">
        <v>64</v>
      </c>
      <c r="G127" s="27"/>
      <c r="H127" s="27"/>
      <c r="I127" s="27" t="s">
        <v>37</v>
      </c>
      <c r="J127" s="28">
        <v>10</v>
      </c>
      <c r="K127" s="27" t="s">
        <v>52</v>
      </c>
      <c r="L127" s="27"/>
      <c r="M127" s="30"/>
      <c r="N127" s="25" t="str">
        <f t="shared" si="1"/>
        <v xml:space="preserve"> 재고실사상세^TB_INV_STOCK_INVCHK_DTL^ 매장코드^SHOP_CD^^VARCHAR2^10^Y^</v>
      </c>
      <c r="O127" s="21" t="str">
        <f>IF(ISNA(VLOOKUP(N127,DB데이터!$N:$N,1,FALSE)), "에러", "")</f>
        <v>에러</v>
      </c>
      <c r="P127" s="57" t="str">
        <f>IF(O127="에러",$N127&amp;CHAR(10)&amp;VLOOKUP(CONCATENATE(D127,".",F127),DB데이터!$M:$N,2,FALSE),"")</f>
        <v xml:space="preserve"> 재고실사상세^TB_INV_STOCK_INVCHK_DTL^ 매장코드^SHOP_CD^^VARCHAR2^10^Y^
재고실사상세^TB_INV_STOCK_INVCHK_DTL^매장코드^SHOP_CD^Y^VARCHAR2^10^Y^</v>
      </c>
    </row>
    <row r="128" spans="1:16" x14ac:dyDescent="0.25">
      <c r="A128" s="24">
        <v>121</v>
      </c>
      <c r="B128" s="27" t="s">
        <v>438</v>
      </c>
      <c r="C128" s="27" t="s">
        <v>5148</v>
      </c>
      <c r="D128" s="27" t="s">
        <v>345</v>
      </c>
      <c r="E128" s="27" t="s">
        <v>5142</v>
      </c>
      <c r="F128" s="27" t="s">
        <v>2509</v>
      </c>
      <c r="G128" s="27"/>
      <c r="H128" s="27"/>
      <c r="I128" s="27" t="s">
        <v>37</v>
      </c>
      <c r="J128" s="28">
        <v>20</v>
      </c>
      <c r="K128" s="27" t="s">
        <v>52</v>
      </c>
      <c r="L128" s="27"/>
      <c r="M128" s="30"/>
      <c r="N128" s="25" t="str">
        <f t="shared" si="1"/>
        <v xml:space="preserve"> 재고실사상세^TB_INV_STOCK_INVCHK_DTL^ 재고실사번호^STOCK_INVCHK_NO^^VARCHAR2^20^Y^</v>
      </c>
      <c r="O128" s="21" t="str">
        <f>IF(ISNA(VLOOKUP(N128,DB데이터!$N:$N,1,FALSE)), "에러", "")</f>
        <v>에러</v>
      </c>
      <c r="P128" s="57" t="str">
        <f>IF(O128="에러",$N128&amp;CHAR(10)&amp;VLOOKUP(CONCATENATE(D128,".",F128),DB데이터!$M:$N,2,FALSE),"")</f>
        <v xml:space="preserve"> 재고실사상세^TB_INV_STOCK_INVCHK_DTL^ 재고실사번호^STOCK_INVCHK_NO^^VARCHAR2^20^Y^
재고실사상세^TB_INV_STOCK_INVCHK_DTL^재고실사번호^STOCK_INVCHK_NO^Y^VARCHAR2^20^Y^</v>
      </c>
    </row>
    <row r="129" spans="1:16" x14ac:dyDescent="0.25">
      <c r="A129" s="24">
        <v>122</v>
      </c>
      <c r="B129" s="27" t="s">
        <v>438</v>
      </c>
      <c r="C129" s="27" t="s">
        <v>5148</v>
      </c>
      <c r="D129" s="27" t="s">
        <v>345</v>
      </c>
      <c r="E129" s="27" t="s">
        <v>5149</v>
      </c>
      <c r="F129" s="27" t="s">
        <v>2517</v>
      </c>
      <c r="G129" s="27"/>
      <c r="H129" s="27"/>
      <c r="I129" s="27" t="s">
        <v>37</v>
      </c>
      <c r="J129" s="28">
        <v>5</v>
      </c>
      <c r="K129" s="27" t="s">
        <v>52</v>
      </c>
      <c r="L129" s="27"/>
      <c r="M129" s="30"/>
      <c r="N129" s="25" t="str">
        <f t="shared" si="1"/>
        <v xml:space="preserve"> 재고실사상세^TB_INV_STOCK_INVCHK_DTL^ 재고실사상세번호^STOCK_INVCHK_DTL_NO^^VARCHAR2^5^Y^</v>
      </c>
      <c r="O129" s="21" t="str">
        <f>IF(ISNA(VLOOKUP(N129,DB데이터!$N:$N,1,FALSE)), "에러", "")</f>
        <v>에러</v>
      </c>
      <c r="P129" s="57" t="str">
        <f>IF(O129="에러",$N129&amp;CHAR(10)&amp;VLOOKUP(CONCATENATE(D129,".",F129),DB데이터!$M:$N,2,FALSE),"")</f>
        <v xml:space="preserve"> 재고실사상세^TB_INV_STOCK_INVCHK_DTL^ 재고실사상세번호^STOCK_INVCHK_DTL_NO^^VARCHAR2^5^Y^
재고실사상세^TB_INV_STOCK_INVCHK_DTL^재고실사상세번호^STOCK_INVCHK_DTL_NO^Y^VARCHAR2^5^Y^</v>
      </c>
    </row>
    <row r="130" spans="1:16" x14ac:dyDescent="0.25">
      <c r="A130" s="24">
        <v>123</v>
      </c>
      <c r="B130" s="27" t="s">
        <v>438</v>
      </c>
      <c r="C130" s="27" t="s">
        <v>5148</v>
      </c>
      <c r="D130" s="27" t="s">
        <v>345</v>
      </c>
      <c r="E130" s="27" t="s">
        <v>3482</v>
      </c>
      <c r="F130" s="27" t="s">
        <v>838</v>
      </c>
      <c r="G130" s="27"/>
      <c r="H130" s="27"/>
      <c r="I130" s="27" t="s">
        <v>37</v>
      </c>
      <c r="J130" s="28">
        <v>20</v>
      </c>
      <c r="K130" s="27" t="s">
        <v>52</v>
      </c>
      <c r="L130" s="27"/>
      <c r="M130" s="30"/>
      <c r="N130" s="25" t="str">
        <f t="shared" si="1"/>
        <v xml:space="preserve"> 재고실사상세^TB_INV_STOCK_INVCHK_DTL^ 품목코드^ITEM_CD^^VARCHAR2^20^Y^</v>
      </c>
      <c r="O130" s="21" t="str">
        <f>IF(ISNA(VLOOKUP(N130,DB데이터!$N:$N,1,FALSE)), "에러", "")</f>
        <v>에러</v>
      </c>
      <c r="P130" s="57" t="str">
        <f>IF(O130="에러",$N130&amp;CHAR(10)&amp;VLOOKUP(CONCATENATE(D130,".",F130),DB데이터!$M:$N,2,FALSE),"")</f>
        <v xml:space="preserve"> 재고실사상세^TB_INV_STOCK_INVCHK_DTL^ 품목코드^ITEM_CD^^VARCHAR2^20^Y^
재고실사상세^TB_INV_STOCK_INVCHK_DTL^품목코드^ITEM_CD^^VARCHAR2^20^Y^</v>
      </c>
    </row>
    <row r="131" spans="1:16" x14ac:dyDescent="0.25">
      <c r="A131" s="24">
        <v>124</v>
      </c>
      <c r="B131" s="27" t="s">
        <v>438</v>
      </c>
      <c r="C131" s="27" t="s">
        <v>5148</v>
      </c>
      <c r="D131" s="27" t="s">
        <v>345</v>
      </c>
      <c r="E131" s="27" t="s">
        <v>3993</v>
      </c>
      <c r="F131" s="27" t="s">
        <v>2487</v>
      </c>
      <c r="G131" s="27"/>
      <c r="H131" s="27"/>
      <c r="I131" s="27" t="s">
        <v>37</v>
      </c>
      <c r="J131" s="28">
        <v>20</v>
      </c>
      <c r="K131" s="27" t="s">
        <v>5347</v>
      </c>
      <c r="L131" s="27"/>
      <c r="M131" s="30"/>
      <c r="N131" s="25" t="str">
        <f t="shared" si="1"/>
        <v xml:space="preserve"> 재고실사상세^TB_INV_STOCK_INVCHK_DTL^ 단위코드^UNIT_CD^^VARCHAR2^20^N^</v>
      </c>
      <c r="O131" s="21" t="str">
        <f>IF(ISNA(VLOOKUP(N131,DB데이터!$N:$N,1,FALSE)), "에러", "")</f>
        <v>에러</v>
      </c>
      <c r="P131" s="57" t="str">
        <f>IF(O131="에러",$N131&amp;CHAR(10)&amp;VLOOKUP(CONCATENATE(D131,".",F131),DB데이터!$M:$N,2,FALSE),"")</f>
        <v xml:space="preserve"> 재고실사상세^TB_INV_STOCK_INVCHK_DTL^ 단위코드^UNIT_CD^^VARCHAR2^20^N^
재고실사상세^TB_INV_STOCK_INVCHK_DTL^단위코드^UNIT_CD^^VARCHAR2^20^^</v>
      </c>
    </row>
    <row r="132" spans="1:16" x14ac:dyDescent="0.25">
      <c r="A132" s="24">
        <v>125</v>
      </c>
      <c r="B132" s="27" t="s">
        <v>438</v>
      </c>
      <c r="C132" s="27" t="s">
        <v>5148</v>
      </c>
      <c r="D132" s="27" t="s">
        <v>345</v>
      </c>
      <c r="E132" s="27" t="s">
        <v>3992</v>
      </c>
      <c r="F132" s="27" t="s">
        <v>2519</v>
      </c>
      <c r="G132" s="27"/>
      <c r="H132" s="27"/>
      <c r="I132" s="27" t="s">
        <v>110</v>
      </c>
      <c r="J132" s="28">
        <v>22</v>
      </c>
      <c r="K132" s="27" t="s">
        <v>52</v>
      </c>
      <c r="L132" s="27">
        <v>0</v>
      </c>
      <c r="M132" s="30"/>
      <c r="N132" s="25" t="str">
        <f t="shared" si="1"/>
        <v xml:space="preserve"> 재고실사상세^TB_INV_STOCK_INVCHK_DTL^ 단위입수량^UNIT_INPQTY^^NUMBER^22^Y^0</v>
      </c>
      <c r="O132" s="21" t="str">
        <f>IF(ISNA(VLOOKUP(N132,DB데이터!$N:$N,1,FALSE)), "에러", "")</f>
        <v>에러</v>
      </c>
      <c r="P132" s="57" t="str">
        <f>IF(O132="에러",$N132&amp;CHAR(10)&amp;VLOOKUP(CONCATENATE(D132,".",F132),DB데이터!$M:$N,2,FALSE),"")</f>
        <v xml:space="preserve"> 재고실사상세^TB_INV_STOCK_INVCHK_DTL^ 단위입수량^UNIT_INPQTY^^NUMBER^22^Y^0
재고실사상세^TB_INV_STOCK_INVCHK_DTL^단위입수량^UNIT_INPQTY^^NUMBER^20,5^Y^0</v>
      </c>
    </row>
    <row r="133" spans="1:16" x14ac:dyDescent="0.25">
      <c r="A133" s="24">
        <v>126</v>
      </c>
      <c r="B133" s="27" t="s">
        <v>438</v>
      </c>
      <c r="C133" s="27" t="s">
        <v>5148</v>
      </c>
      <c r="D133" s="27" t="s">
        <v>345</v>
      </c>
      <c r="E133" s="27" t="s">
        <v>5150</v>
      </c>
      <c r="F133" s="27" t="s">
        <v>2521</v>
      </c>
      <c r="G133" s="27"/>
      <c r="H133" s="27"/>
      <c r="I133" s="27" t="s">
        <v>110</v>
      </c>
      <c r="J133" s="28">
        <v>22</v>
      </c>
      <c r="K133" s="27" t="s">
        <v>52</v>
      </c>
      <c r="L133" s="27">
        <v>0</v>
      </c>
      <c r="M133" s="30"/>
      <c r="N133" s="25" t="str">
        <f t="shared" si="1"/>
        <v xml:space="preserve"> 재고실사상세^TB_INV_STOCK_INVCHK_DTL^ 시스템수량^SYS_QTY^^NUMBER^22^Y^0</v>
      </c>
      <c r="O133" s="21" t="str">
        <f>IF(ISNA(VLOOKUP(N133,DB데이터!$N:$N,1,FALSE)), "에러", "")</f>
        <v>에러</v>
      </c>
      <c r="P133" s="57" t="str">
        <f>IF(O133="에러",$N133&amp;CHAR(10)&amp;VLOOKUP(CONCATENATE(D133,".",F133),DB데이터!$M:$N,2,FALSE),"")</f>
        <v xml:space="preserve"> 재고실사상세^TB_INV_STOCK_INVCHK_DTL^ 시스템수량^SYS_QTY^^NUMBER^22^Y^0
재고실사상세^TB_INV_STOCK_INVCHK_DTL^시스템수량^SYS_QTY^^NUMBER^20,5^Y^0</v>
      </c>
    </row>
    <row r="134" spans="1:16" x14ac:dyDescent="0.25">
      <c r="A134" s="24">
        <v>127</v>
      </c>
      <c r="B134" s="27" t="s">
        <v>438</v>
      </c>
      <c r="C134" s="27" t="s">
        <v>5148</v>
      </c>
      <c r="D134" s="27" t="s">
        <v>345</v>
      </c>
      <c r="E134" s="27" t="s">
        <v>5151</v>
      </c>
      <c r="F134" s="27" t="s">
        <v>2523</v>
      </c>
      <c r="G134" s="27"/>
      <c r="H134" s="27"/>
      <c r="I134" s="27" t="s">
        <v>110</v>
      </c>
      <c r="J134" s="28">
        <v>22</v>
      </c>
      <c r="K134" s="27" t="s">
        <v>52</v>
      </c>
      <c r="L134" s="27">
        <v>0</v>
      </c>
      <c r="M134" s="30"/>
      <c r="N134" s="25" t="str">
        <f t="shared" si="1"/>
        <v xml:space="preserve"> 재고실사상세^TB_INV_STOCK_INVCHK_DTL^ 창고1수량^WH_1_QTY^^NUMBER^22^Y^0</v>
      </c>
      <c r="O134" s="21" t="str">
        <f>IF(ISNA(VLOOKUP(N134,DB데이터!$N:$N,1,FALSE)), "에러", "")</f>
        <v>에러</v>
      </c>
      <c r="P134" s="57" t="str">
        <f>IF(O134="에러",$N134&amp;CHAR(10)&amp;VLOOKUP(CONCATENATE(D134,".",F134),DB데이터!$M:$N,2,FALSE),"")</f>
        <v xml:space="preserve"> 재고실사상세^TB_INV_STOCK_INVCHK_DTL^ 창고1수량^WH_1_QTY^^NUMBER^22^Y^0
재고실사상세^TB_INV_STOCK_INVCHK_DTL^창고1수량^WH_1_QTY^^NUMBER^20,5^Y^0</v>
      </c>
    </row>
    <row r="135" spans="1:16" x14ac:dyDescent="0.25">
      <c r="A135" s="24">
        <v>128</v>
      </c>
      <c r="B135" s="27" t="s">
        <v>438</v>
      </c>
      <c r="C135" s="27" t="s">
        <v>5148</v>
      </c>
      <c r="D135" s="27" t="s">
        <v>345</v>
      </c>
      <c r="E135" s="27" t="s">
        <v>5152</v>
      </c>
      <c r="F135" s="27" t="s">
        <v>2525</v>
      </c>
      <c r="G135" s="27"/>
      <c r="H135" s="27"/>
      <c r="I135" s="27" t="s">
        <v>110</v>
      </c>
      <c r="J135" s="28">
        <v>22</v>
      </c>
      <c r="K135" s="27" t="s">
        <v>52</v>
      </c>
      <c r="L135" s="27">
        <v>0</v>
      </c>
      <c r="M135" s="30"/>
      <c r="N135" s="25" t="str">
        <f t="shared" si="1"/>
        <v xml:space="preserve"> 재고실사상세^TB_INV_STOCK_INVCHK_DTL^ 창고2수량^WH_2_QTY^^NUMBER^22^Y^0</v>
      </c>
      <c r="O135" s="21" t="str">
        <f>IF(ISNA(VLOOKUP(N135,DB데이터!$N:$N,1,FALSE)), "에러", "")</f>
        <v>에러</v>
      </c>
      <c r="P135" s="57" t="str">
        <f>IF(O135="에러",$N135&amp;CHAR(10)&amp;VLOOKUP(CONCATENATE(D135,".",F135),DB데이터!$M:$N,2,FALSE),"")</f>
        <v xml:space="preserve"> 재고실사상세^TB_INV_STOCK_INVCHK_DTL^ 창고2수량^WH_2_QTY^^NUMBER^22^Y^0
재고실사상세^TB_INV_STOCK_INVCHK_DTL^창고2수량^WH_2_QTY^^NUMBER^20,5^Y^0</v>
      </c>
    </row>
    <row r="136" spans="1:16" x14ac:dyDescent="0.25">
      <c r="A136" s="24">
        <v>129</v>
      </c>
      <c r="B136" s="27" t="s">
        <v>438</v>
      </c>
      <c r="C136" s="27" t="s">
        <v>5148</v>
      </c>
      <c r="D136" s="27" t="s">
        <v>345</v>
      </c>
      <c r="E136" s="27" t="s">
        <v>5153</v>
      </c>
      <c r="F136" s="27" t="s">
        <v>2527</v>
      </c>
      <c r="G136" s="27"/>
      <c r="H136" s="27"/>
      <c r="I136" s="27" t="s">
        <v>110</v>
      </c>
      <c r="J136" s="28">
        <v>22</v>
      </c>
      <c r="K136" s="27" t="s">
        <v>52</v>
      </c>
      <c r="L136" s="29">
        <v>0</v>
      </c>
      <c r="M136" s="30"/>
      <c r="N136" s="25" t="str">
        <f t="shared" si="1"/>
        <v xml:space="preserve"> 재고실사상세^TB_INV_STOCK_INVCHK_DTL^ 창고3수량^WH_3_QTY^^NUMBER^22^Y^0</v>
      </c>
      <c r="O136" s="21" t="str">
        <f>IF(ISNA(VLOOKUP(N136,DB데이터!$N:$N,1,FALSE)), "에러", "")</f>
        <v>에러</v>
      </c>
      <c r="P136" s="57" t="str">
        <f>IF(O136="에러",$N136&amp;CHAR(10)&amp;VLOOKUP(CONCATENATE(D136,".",F136),DB데이터!$M:$N,2,FALSE),"")</f>
        <v xml:space="preserve"> 재고실사상세^TB_INV_STOCK_INVCHK_DTL^ 창고3수량^WH_3_QTY^^NUMBER^22^Y^0
재고실사상세^TB_INV_STOCK_INVCHK_DTL^창고3수량^WH_3_QTY^^NUMBER^20,5^Y^0</v>
      </c>
    </row>
    <row r="137" spans="1:16" x14ac:dyDescent="0.25">
      <c r="A137" s="24">
        <v>130</v>
      </c>
      <c r="B137" s="27" t="s">
        <v>438</v>
      </c>
      <c r="C137" s="27" t="s">
        <v>5148</v>
      </c>
      <c r="D137" s="27" t="s">
        <v>345</v>
      </c>
      <c r="E137" s="27" t="s">
        <v>5154</v>
      </c>
      <c r="F137" s="27" t="s">
        <v>2529</v>
      </c>
      <c r="G137" s="27"/>
      <c r="H137" s="27"/>
      <c r="I137" s="27" t="s">
        <v>110</v>
      </c>
      <c r="J137" s="28">
        <v>22</v>
      </c>
      <c r="K137" s="27" t="s">
        <v>52</v>
      </c>
      <c r="L137" s="29">
        <v>0</v>
      </c>
      <c r="M137" s="30"/>
      <c r="N137" s="25" t="str">
        <f t="shared" ref="N137:N200" si="2">SUBSTITUTE(CONCATENATE(C137,"^",D137,"^",E137,"^",F137,"^",G137,"^",I137,"^",J137,"^",K137,"^",L137),"~","-")</f>
        <v xml:space="preserve"> 재고실사상세^TB_INV_STOCK_INVCHK_DTL^ 창고4수량^WH_4_QTY^^NUMBER^22^Y^0</v>
      </c>
      <c r="O137" s="21" t="str">
        <f>IF(ISNA(VLOOKUP(N137,DB데이터!$N:$N,1,FALSE)), "에러", "")</f>
        <v>에러</v>
      </c>
      <c r="P137" s="57" t="str">
        <f>IF(O137="에러",$N137&amp;CHAR(10)&amp;VLOOKUP(CONCATENATE(D137,".",F137),DB데이터!$M:$N,2,FALSE),"")</f>
        <v xml:space="preserve"> 재고실사상세^TB_INV_STOCK_INVCHK_DTL^ 창고4수량^WH_4_QTY^^NUMBER^22^Y^0
재고실사상세^TB_INV_STOCK_INVCHK_DTL^창고4수량^WH_4_QTY^^NUMBER^20,5^Y^0</v>
      </c>
    </row>
    <row r="138" spans="1:16" x14ac:dyDescent="0.25">
      <c r="A138" s="24">
        <v>131</v>
      </c>
      <c r="B138" s="27" t="s">
        <v>438</v>
      </c>
      <c r="C138" s="27" t="s">
        <v>5148</v>
      </c>
      <c r="D138" s="27" t="s">
        <v>345</v>
      </c>
      <c r="E138" s="27" t="s">
        <v>3899</v>
      </c>
      <c r="F138" s="27" t="s">
        <v>1528</v>
      </c>
      <c r="G138" s="27"/>
      <c r="H138" s="27"/>
      <c r="I138" s="27" t="s">
        <v>110</v>
      </c>
      <c r="J138" s="28">
        <v>22</v>
      </c>
      <c r="K138" s="27" t="s">
        <v>52</v>
      </c>
      <c r="L138" s="29">
        <v>0</v>
      </c>
      <c r="M138" s="30"/>
      <c r="N138" s="25" t="str">
        <f t="shared" si="2"/>
        <v xml:space="preserve"> 재고실사상세^TB_INV_STOCK_INVCHK_DTL^ 실사수량^INVCHK_QTY^^NUMBER^22^Y^0</v>
      </c>
      <c r="O138" s="21" t="str">
        <f>IF(ISNA(VLOOKUP(N138,DB데이터!$N:$N,1,FALSE)), "에러", "")</f>
        <v>에러</v>
      </c>
      <c r="P138" s="57" t="str">
        <f>IF(O138="에러",$N138&amp;CHAR(10)&amp;VLOOKUP(CONCATENATE(D138,".",F138),DB데이터!$M:$N,2,FALSE),"")</f>
        <v xml:space="preserve"> 재고실사상세^TB_INV_STOCK_INVCHK_DTL^ 실사수량^INVCHK_QTY^^NUMBER^22^Y^0
재고실사상세^TB_INV_STOCK_INVCHK_DTL^실사수량^INVCHK_QTY^^NUMBER^20,5^Y^0</v>
      </c>
    </row>
    <row r="139" spans="1:16" x14ac:dyDescent="0.25">
      <c r="A139" s="24">
        <v>132</v>
      </c>
      <c r="B139" s="27" t="s">
        <v>438</v>
      </c>
      <c r="C139" s="27" t="s">
        <v>5148</v>
      </c>
      <c r="D139" s="27" t="s">
        <v>345</v>
      </c>
      <c r="E139" s="27" t="s">
        <v>5155</v>
      </c>
      <c r="F139" s="27" t="s">
        <v>2531</v>
      </c>
      <c r="G139" s="27"/>
      <c r="H139" s="27"/>
      <c r="I139" s="27" t="s">
        <v>110</v>
      </c>
      <c r="J139" s="28">
        <v>22</v>
      </c>
      <c r="K139" s="27" t="s">
        <v>52</v>
      </c>
      <c r="L139" s="29">
        <v>0</v>
      </c>
      <c r="M139" s="30"/>
      <c r="N139" s="25" t="str">
        <f t="shared" si="2"/>
        <v xml:space="preserve"> 재고실사상세^TB_INV_STOCK_INVCHK_DTL^ 실사원가기준금액^INVCHK_COST_STD_AMT^^NUMBER^22^Y^0</v>
      </c>
      <c r="O139" s="21" t="str">
        <f>IF(ISNA(VLOOKUP(N139,DB데이터!$N:$N,1,FALSE)), "에러", "")</f>
        <v>에러</v>
      </c>
      <c r="P139" s="57" t="str">
        <f>IF(O139="에러",$N139&amp;CHAR(10)&amp;VLOOKUP(CONCATENATE(D139,".",F139),DB데이터!$M:$N,2,FALSE),"")</f>
        <v xml:space="preserve"> 재고실사상세^TB_INV_STOCK_INVCHK_DTL^ 실사원가기준금액^INVCHK_COST_STD_AMT^^NUMBER^22^Y^0
재고실사상세^TB_INV_STOCK_INVCHK_DTL^실사원가기준금액^INVCHK_COST_STD_AMT^^NUMBER^20,5^Y^0</v>
      </c>
    </row>
    <row r="140" spans="1:16" x14ac:dyDescent="0.25">
      <c r="A140" s="24">
        <v>133</v>
      </c>
      <c r="B140" s="27" t="s">
        <v>438</v>
      </c>
      <c r="C140" s="27" t="s">
        <v>5148</v>
      </c>
      <c r="D140" s="27" t="s">
        <v>345</v>
      </c>
      <c r="E140" s="27" t="s">
        <v>5156</v>
      </c>
      <c r="F140" s="27" t="s">
        <v>2533</v>
      </c>
      <c r="G140" s="27"/>
      <c r="H140" s="27"/>
      <c r="I140" s="27" t="s">
        <v>110</v>
      </c>
      <c r="J140" s="28">
        <v>22</v>
      </c>
      <c r="K140" s="27" t="s">
        <v>52</v>
      </c>
      <c r="L140" s="29">
        <v>0</v>
      </c>
      <c r="M140" s="30"/>
      <c r="N140" s="25" t="str">
        <f t="shared" si="2"/>
        <v xml:space="preserve"> 재고실사상세^TB_INV_STOCK_INVCHK_DTL^ 실사판매기준금액^INVCHK_SALE_STD_AMT^^NUMBER^22^Y^0</v>
      </c>
      <c r="O140" s="21" t="str">
        <f>IF(ISNA(VLOOKUP(N140,DB데이터!$N:$N,1,FALSE)), "에러", "")</f>
        <v>에러</v>
      </c>
      <c r="P140" s="57" t="str">
        <f>IF(O140="에러",$N140&amp;CHAR(10)&amp;VLOOKUP(CONCATENATE(D140,".",F140),DB데이터!$M:$N,2,FALSE),"")</f>
        <v xml:space="preserve"> 재고실사상세^TB_INV_STOCK_INVCHK_DTL^ 실사판매기준금액^INVCHK_SALE_STD_AMT^^NUMBER^22^Y^0
재고실사상세^TB_INV_STOCK_INVCHK_DTL^실사판매기준금액^INVCHK_SALE_STD_AMT^^NUMBER^20,5^Y^0</v>
      </c>
    </row>
    <row r="141" spans="1:16" x14ac:dyDescent="0.25">
      <c r="A141" s="24">
        <v>134</v>
      </c>
      <c r="B141" s="27" t="s">
        <v>438</v>
      </c>
      <c r="C141" s="27" t="s">
        <v>5148</v>
      </c>
      <c r="D141" s="27" t="s">
        <v>345</v>
      </c>
      <c r="E141" s="27" t="s">
        <v>3901</v>
      </c>
      <c r="F141" s="27" t="s">
        <v>845</v>
      </c>
      <c r="G141" s="27"/>
      <c r="H141" s="27"/>
      <c r="I141" s="27" t="s">
        <v>110</v>
      </c>
      <c r="J141" s="28">
        <v>22</v>
      </c>
      <c r="K141" s="27" t="s">
        <v>52</v>
      </c>
      <c r="L141" s="29">
        <v>0</v>
      </c>
      <c r="M141" s="30"/>
      <c r="N141" s="25" t="str">
        <f t="shared" si="2"/>
        <v xml:space="preserve"> 재고실사상세^TB_INV_STOCK_INVCHK_DTL^ 차이수량^DIFF_QTY^^NUMBER^22^Y^0</v>
      </c>
      <c r="O141" s="21" t="str">
        <f>IF(ISNA(VLOOKUP(N141,DB데이터!$N:$N,1,FALSE)), "에러", "")</f>
        <v>에러</v>
      </c>
      <c r="P141" s="57" t="str">
        <f>IF(O141="에러",$N141&amp;CHAR(10)&amp;VLOOKUP(CONCATENATE(D141,".",F141),DB데이터!$M:$N,2,FALSE),"")</f>
        <v xml:space="preserve"> 재고실사상세^TB_INV_STOCK_INVCHK_DTL^ 차이수량^DIFF_QTY^^NUMBER^22^Y^0
재고실사상세^TB_INV_STOCK_INVCHK_DTL^차이수량^DIFF_QTY^^NUMBER^20,5^Y^0</v>
      </c>
    </row>
    <row r="142" spans="1:16" x14ac:dyDescent="0.25">
      <c r="A142" s="24">
        <v>135</v>
      </c>
      <c r="B142" s="27" t="s">
        <v>438</v>
      </c>
      <c r="C142" s="27" t="s">
        <v>5148</v>
      </c>
      <c r="D142" s="27" t="s">
        <v>345</v>
      </c>
      <c r="E142" s="27" t="s">
        <v>5157</v>
      </c>
      <c r="F142" s="27" t="s">
        <v>2535</v>
      </c>
      <c r="G142" s="27"/>
      <c r="H142" s="27"/>
      <c r="I142" s="27" t="s">
        <v>37</v>
      </c>
      <c r="J142" s="28">
        <v>20</v>
      </c>
      <c r="K142" s="27" t="s">
        <v>5347</v>
      </c>
      <c r="L142" s="29"/>
      <c r="M142" s="30"/>
      <c r="N142" s="25" t="str">
        <f t="shared" si="2"/>
        <v xml:space="preserve"> 재고실사상세^TB_INV_STOCK_INVCHK_DTL^ 조정사유코드^ADJ_REASON_CD^^VARCHAR2^20^N^</v>
      </c>
      <c r="O142" s="21" t="str">
        <f>IF(ISNA(VLOOKUP(N142,DB데이터!$N:$N,1,FALSE)), "에러", "")</f>
        <v>에러</v>
      </c>
      <c r="P142" s="57" t="str">
        <f>IF(O142="에러",$N142&amp;CHAR(10)&amp;VLOOKUP(CONCATENATE(D142,".",F142),DB데이터!$M:$N,2,FALSE),"")</f>
        <v xml:space="preserve"> 재고실사상세^TB_INV_STOCK_INVCHK_DTL^ 조정사유코드^ADJ_REASON_CD^^VARCHAR2^20^N^
재고실사상세^TB_INV_STOCK_INVCHK_DTL^조정사유코드^ADJ_REASON_CD^^VARCHAR2^20^^</v>
      </c>
    </row>
    <row r="143" spans="1:16" x14ac:dyDescent="0.25">
      <c r="A143" s="24">
        <v>136</v>
      </c>
      <c r="B143" s="27" t="s">
        <v>438</v>
      </c>
      <c r="C143" s="27" t="s">
        <v>5148</v>
      </c>
      <c r="D143" s="27" t="s">
        <v>345</v>
      </c>
      <c r="E143" s="27" t="s">
        <v>3516</v>
      </c>
      <c r="F143" s="27" t="s">
        <v>51</v>
      </c>
      <c r="G143" s="27"/>
      <c r="H143" s="27"/>
      <c r="I143" s="27" t="s">
        <v>37</v>
      </c>
      <c r="J143" s="28">
        <v>1</v>
      </c>
      <c r="K143" s="27" t="s">
        <v>52</v>
      </c>
      <c r="L143" s="29" t="s">
        <v>1276</v>
      </c>
      <c r="M143" s="30"/>
      <c r="N143" s="25" t="str">
        <f t="shared" si="2"/>
        <v xml:space="preserve"> 재고실사상세^TB_INV_STOCK_INVCHK_DTL^ 사용여부^USE_YN^^VARCHAR2^1^Y^'Y' </v>
      </c>
      <c r="O143" s="21" t="str">
        <f>IF(ISNA(VLOOKUP(N143,DB데이터!$N:$N,1,FALSE)), "에러", "")</f>
        <v>에러</v>
      </c>
      <c r="P143" s="57" t="str">
        <f>IF(O143="에러",$N143&amp;CHAR(10)&amp;VLOOKUP(CONCATENATE(D143,".",F143),DB데이터!$M:$N,2,FALSE),"")</f>
        <v xml:space="preserve"> 재고실사상세^TB_INV_STOCK_INVCHK_DTL^ 사용여부^USE_YN^^VARCHAR2^1^Y^'Y' 
재고실사상세^TB_INV_STOCK_INVCHK_DTL^사용여부^USE_YN^^VARCHAR2^1^Y^'Y'</v>
      </c>
    </row>
    <row r="144" spans="1:16" x14ac:dyDescent="0.25">
      <c r="A144" s="24">
        <v>137</v>
      </c>
      <c r="B144" s="27" t="s">
        <v>438</v>
      </c>
      <c r="C144" s="27" t="s">
        <v>5148</v>
      </c>
      <c r="D144" s="27" t="s">
        <v>345</v>
      </c>
      <c r="E144" s="27" t="s">
        <v>3518</v>
      </c>
      <c r="F144" s="27" t="s">
        <v>54</v>
      </c>
      <c r="G144" s="27"/>
      <c r="H144" s="27"/>
      <c r="I144" s="27" t="s">
        <v>37</v>
      </c>
      <c r="J144" s="28">
        <v>14</v>
      </c>
      <c r="K144" s="27" t="s">
        <v>52</v>
      </c>
      <c r="L144" s="27"/>
      <c r="M144" s="30"/>
      <c r="N144" s="25" t="str">
        <f t="shared" si="2"/>
        <v xml:space="preserve"> 재고실사상세^TB_INV_STOCK_INVCHK_DTL^ 등록일시^REG_DTM^^VARCHAR2^14^Y^</v>
      </c>
      <c r="O144" s="21" t="str">
        <f>IF(ISNA(VLOOKUP(N144,DB데이터!$N:$N,1,FALSE)), "에러", "")</f>
        <v>에러</v>
      </c>
      <c r="P144" s="57" t="str">
        <f>IF(O144="에러",$N144&amp;CHAR(10)&amp;VLOOKUP(CONCATENATE(D144,".",F144),DB데이터!$M:$N,2,FALSE),"")</f>
        <v xml:space="preserve"> 재고실사상세^TB_INV_STOCK_INVCHK_DTL^ 등록일시^REG_DTM^^VARCHAR2^14^Y^
재고실사상세^TB_INV_STOCK_INVCHK_DTL^등록일시^REG_DTM^^VARCHAR2^14^Y^</v>
      </c>
    </row>
    <row r="145" spans="1:16" x14ac:dyDescent="0.25">
      <c r="A145" s="24">
        <v>138</v>
      </c>
      <c r="B145" s="27" t="s">
        <v>438</v>
      </c>
      <c r="C145" s="27" t="s">
        <v>5148</v>
      </c>
      <c r="D145" s="27" t="s">
        <v>345</v>
      </c>
      <c r="E145" s="27" t="s">
        <v>3519</v>
      </c>
      <c r="F145" s="27" t="s">
        <v>56</v>
      </c>
      <c r="G145" s="27"/>
      <c r="H145" s="27"/>
      <c r="I145" s="27" t="s">
        <v>37</v>
      </c>
      <c r="J145" s="28">
        <v>32</v>
      </c>
      <c r="K145" s="27" t="s">
        <v>52</v>
      </c>
      <c r="L145" s="27"/>
      <c r="M145" s="30"/>
      <c r="N145" s="25" t="str">
        <f t="shared" si="2"/>
        <v xml:space="preserve"> 재고실사상세^TB_INV_STOCK_INVCHK_DTL^ 등록자ID^REGR_ID^^VARCHAR2^32^Y^</v>
      </c>
      <c r="O145" s="21" t="str">
        <f>IF(ISNA(VLOOKUP(N145,DB데이터!$N:$N,1,FALSE)), "에러", "")</f>
        <v>에러</v>
      </c>
      <c r="P145" s="57" t="str">
        <f>IF(O145="에러",$N145&amp;CHAR(10)&amp;VLOOKUP(CONCATENATE(D145,".",F145),DB데이터!$M:$N,2,FALSE),"")</f>
        <v xml:space="preserve"> 재고실사상세^TB_INV_STOCK_INVCHK_DTL^ 등록자ID^REGR_ID^^VARCHAR2^32^Y^
재고실사상세^TB_INV_STOCK_INVCHK_DTL^등록자ID^REGR_ID^^VARCHAR2^32^Y^</v>
      </c>
    </row>
    <row r="146" spans="1:16" x14ac:dyDescent="0.25">
      <c r="A146" s="24">
        <v>139</v>
      </c>
      <c r="B146" s="27" t="s">
        <v>438</v>
      </c>
      <c r="C146" s="27" t="s">
        <v>5148</v>
      </c>
      <c r="D146" s="27" t="s">
        <v>345</v>
      </c>
      <c r="E146" s="27" t="s">
        <v>3520</v>
      </c>
      <c r="F146" s="27" t="s">
        <v>58</v>
      </c>
      <c r="G146" s="27"/>
      <c r="H146" s="27"/>
      <c r="I146" s="27" t="s">
        <v>37</v>
      </c>
      <c r="J146" s="28">
        <v>14</v>
      </c>
      <c r="K146" s="27" t="s">
        <v>52</v>
      </c>
      <c r="L146" s="27"/>
      <c r="M146" s="30"/>
      <c r="N146" s="25" t="str">
        <f t="shared" si="2"/>
        <v xml:space="preserve"> 재고실사상세^TB_INV_STOCK_INVCHK_DTL^ 수정일시^MOD_DTM^^VARCHAR2^14^Y^</v>
      </c>
      <c r="O146" s="21" t="str">
        <f>IF(ISNA(VLOOKUP(N146,DB데이터!$N:$N,1,FALSE)), "에러", "")</f>
        <v>에러</v>
      </c>
      <c r="P146" s="57" t="str">
        <f>IF(O146="에러",$N146&amp;CHAR(10)&amp;VLOOKUP(CONCATENATE(D146,".",F146),DB데이터!$M:$N,2,FALSE),"")</f>
        <v xml:space="preserve"> 재고실사상세^TB_INV_STOCK_INVCHK_DTL^ 수정일시^MOD_DTM^^VARCHAR2^14^Y^
재고실사상세^TB_INV_STOCK_INVCHK_DTL^수정일시^MOD_DTM^^VARCHAR2^14^Y^</v>
      </c>
    </row>
    <row r="147" spans="1:16" x14ac:dyDescent="0.25">
      <c r="A147" s="24">
        <v>140</v>
      </c>
      <c r="B147" s="27" t="s">
        <v>438</v>
      </c>
      <c r="C147" s="27" t="s">
        <v>5148</v>
      </c>
      <c r="D147" s="27" t="s">
        <v>345</v>
      </c>
      <c r="E147" s="27" t="s">
        <v>3521</v>
      </c>
      <c r="F147" s="27" t="s">
        <v>60</v>
      </c>
      <c r="G147" s="27"/>
      <c r="H147" s="27"/>
      <c r="I147" s="27" t="s">
        <v>37</v>
      </c>
      <c r="J147" s="28">
        <v>32</v>
      </c>
      <c r="K147" s="27" t="s">
        <v>52</v>
      </c>
      <c r="L147" s="27"/>
      <c r="M147" s="30"/>
      <c r="N147" s="25" t="str">
        <f t="shared" si="2"/>
        <v xml:space="preserve"> 재고실사상세^TB_INV_STOCK_INVCHK_DTL^ 수정자ID^MODR_ID^^VARCHAR2^32^Y^</v>
      </c>
      <c r="O147" s="21" t="str">
        <f>IF(ISNA(VLOOKUP(N147,DB데이터!$N:$N,1,FALSE)), "에러", "")</f>
        <v>에러</v>
      </c>
      <c r="P147" s="57" t="str">
        <f>IF(O147="에러",$N147&amp;CHAR(10)&amp;VLOOKUP(CONCATENATE(D147,".",F147),DB데이터!$M:$N,2,FALSE),"")</f>
        <v xml:space="preserve"> 재고실사상세^TB_INV_STOCK_INVCHK_DTL^ 수정자ID^MODR_ID^^VARCHAR2^32^Y^
재고실사상세^TB_INV_STOCK_INVCHK_DTL^수정자ID^MODR_ID^^VARCHAR2^32^Y^</v>
      </c>
    </row>
    <row r="148" spans="1:16" x14ac:dyDescent="0.25">
      <c r="A148" s="24">
        <v>141</v>
      </c>
      <c r="B148" s="27" t="s">
        <v>438</v>
      </c>
      <c r="C148" s="27" t="s">
        <v>5158</v>
      </c>
      <c r="D148" s="27" t="s">
        <v>1195</v>
      </c>
      <c r="E148" s="27" t="s">
        <v>4157</v>
      </c>
      <c r="F148" s="27" t="s">
        <v>2033</v>
      </c>
      <c r="G148" s="27"/>
      <c r="H148" s="27"/>
      <c r="I148" s="27" t="s">
        <v>37</v>
      </c>
      <c r="J148" s="28">
        <v>8</v>
      </c>
      <c r="K148" s="27" t="s">
        <v>52</v>
      </c>
      <c r="L148" s="27"/>
      <c r="M148" s="30"/>
      <c r="N148" s="25" t="str">
        <f t="shared" si="2"/>
        <v xml:space="preserve"> 재고수불백업^TB_INV_STOCK_IO_BACK^ 수불일자^IO_DT^^VARCHAR2^8^Y^</v>
      </c>
      <c r="O148" s="21" t="str">
        <f>IF(ISNA(VLOOKUP(N148,DB데이터!$N:$N,1,FALSE)), "에러", "")</f>
        <v>에러</v>
      </c>
      <c r="P148" s="57" t="str">
        <f>IF(O148="에러",$N148&amp;CHAR(10)&amp;VLOOKUP(CONCATENATE(D148,".",F148),DB데이터!$M:$N,2,FALSE),"")</f>
        <v xml:space="preserve"> 재고수불백업^TB_INV_STOCK_IO_BACK^ 수불일자^IO_DT^^VARCHAR2^8^Y^
재고수불백업^TB_INV_STOCK_IO_BACK^수불일자^IO_DT^Y^VARCHAR2^8^Y^</v>
      </c>
    </row>
    <row r="149" spans="1:16" x14ac:dyDescent="0.25">
      <c r="A149" s="24">
        <v>142</v>
      </c>
      <c r="B149" s="27" t="s">
        <v>438</v>
      </c>
      <c r="C149" s="27" t="s">
        <v>5158</v>
      </c>
      <c r="D149" s="27" t="s">
        <v>1195</v>
      </c>
      <c r="E149" s="27" t="s">
        <v>5159</v>
      </c>
      <c r="F149" s="27" t="s">
        <v>2497</v>
      </c>
      <c r="G149" s="27"/>
      <c r="H149" s="27"/>
      <c r="I149" s="27" t="s">
        <v>110</v>
      </c>
      <c r="J149" s="28">
        <v>22</v>
      </c>
      <c r="K149" s="27" t="s">
        <v>52</v>
      </c>
      <c r="L149" s="27"/>
      <c r="M149" s="30"/>
      <c r="N149" s="25" t="str">
        <f t="shared" si="2"/>
        <v xml:space="preserve"> 재고수불백업^TB_INV_STOCK_IO_BACK^ 수불일련번호^IO_SEQ^^NUMBER^22^Y^</v>
      </c>
      <c r="O149" s="21" t="str">
        <f>IF(ISNA(VLOOKUP(N149,DB데이터!$N:$N,1,FALSE)), "에러", "")</f>
        <v>에러</v>
      </c>
      <c r="P149" s="57" t="str">
        <f>IF(O149="에러",$N149&amp;CHAR(10)&amp;VLOOKUP(CONCATENATE(D149,".",F149),DB데이터!$M:$N,2,FALSE),"")</f>
        <v xml:space="preserve"> 재고수불백업^TB_INV_STOCK_IO_BACK^ 수불일련번호^IO_SEQ^^NUMBER^22^Y^
재고수불백업^TB_INV_STOCK_IO_BACK^수불일련번호^IO_SEQ^Y^NUMBER^8^Y^</v>
      </c>
    </row>
    <row r="150" spans="1:16" x14ac:dyDescent="0.25">
      <c r="A150" s="24">
        <v>143</v>
      </c>
      <c r="B150" s="27" t="s">
        <v>438</v>
      </c>
      <c r="C150" s="27" t="s">
        <v>5158</v>
      </c>
      <c r="D150" s="27" t="s">
        <v>1195</v>
      </c>
      <c r="E150" s="27" t="s">
        <v>3709</v>
      </c>
      <c r="F150" s="27" t="s">
        <v>64</v>
      </c>
      <c r="G150" s="27"/>
      <c r="H150" s="27"/>
      <c r="I150" s="27" t="s">
        <v>37</v>
      </c>
      <c r="J150" s="28">
        <v>10</v>
      </c>
      <c r="K150" s="27" t="s">
        <v>52</v>
      </c>
      <c r="L150" s="29"/>
      <c r="M150" s="30"/>
      <c r="N150" s="25" t="str">
        <f t="shared" si="2"/>
        <v xml:space="preserve"> 재고수불백업^TB_INV_STOCK_IO_BACK^ 매장코드^SHOP_CD^^VARCHAR2^10^Y^</v>
      </c>
      <c r="O150" s="21" t="str">
        <f>IF(ISNA(VLOOKUP(N150,DB데이터!$N:$N,1,FALSE)), "에러", "")</f>
        <v>에러</v>
      </c>
      <c r="P150" s="57" t="str">
        <f>IF(O150="에러",$N150&amp;CHAR(10)&amp;VLOOKUP(CONCATENATE(D150,".",F150),DB데이터!$M:$N,2,FALSE),"")</f>
        <v xml:space="preserve"> 재고수불백업^TB_INV_STOCK_IO_BACK^ 매장코드^SHOP_CD^^VARCHAR2^10^Y^
재고수불백업^TB_INV_STOCK_IO_BACK^매장코드^SHOP_CD^^VARCHAR2^10^Y^</v>
      </c>
    </row>
    <row r="151" spans="1:16" x14ac:dyDescent="0.25">
      <c r="A151" s="24">
        <v>144</v>
      </c>
      <c r="B151" s="27" t="s">
        <v>438</v>
      </c>
      <c r="C151" s="27" t="s">
        <v>5158</v>
      </c>
      <c r="D151" s="27" t="s">
        <v>1195</v>
      </c>
      <c r="E151" s="27" t="s">
        <v>3482</v>
      </c>
      <c r="F151" s="27" t="s">
        <v>838</v>
      </c>
      <c r="G151" s="27"/>
      <c r="H151" s="27"/>
      <c r="I151" s="27" t="s">
        <v>37</v>
      </c>
      <c r="J151" s="28">
        <v>20</v>
      </c>
      <c r="K151" s="27" t="s">
        <v>52</v>
      </c>
      <c r="L151" s="29"/>
      <c r="M151" s="30"/>
      <c r="N151" s="25" t="str">
        <f t="shared" si="2"/>
        <v xml:space="preserve"> 재고수불백업^TB_INV_STOCK_IO_BACK^ 품목코드^ITEM_CD^^VARCHAR2^20^Y^</v>
      </c>
      <c r="O151" s="21" t="str">
        <f>IF(ISNA(VLOOKUP(N151,DB데이터!$N:$N,1,FALSE)), "에러", "")</f>
        <v>에러</v>
      </c>
      <c r="P151" s="57" t="str">
        <f>IF(O151="에러",$N151&amp;CHAR(10)&amp;VLOOKUP(CONCATENATE(D151,".",F151),DB데이터!$M:$N,2,FALSE),"")</f>
        <v xml:space="preserve"> 재고수불백업^TB_INV_STOCK_IO_BACK^ 품목코드^ITEM_CD^^VARCHAR2^20^Y^
재고수불백업^TB_INV_STOCK_IO_BACK^품목코드^ITEM_CD^^VARCHAR2^20^Y^</v>
      </c>
    </row>
    <row r="152" spans="1:16" x14ac:dyDescent="0.25">
      <c r="A152" s="24">
        <v>145</v>
      </c>
      <c r="B152" s="27" t="s">
        <v>438</v>
      </c>
      <c r="C152" s="27" t="s">
        <v>5158</v>
      </c>
      <c r="D152" s="27" t="s">
        <v>1195</v>
      </c>
      <c r="E152" s="27" t="s">
        <v>5160</v>
      </c>
      <c r="F152" s="27" t="s">
        <v>2499</v>
      </c>
      <c r="G152" s="27"/>
      <c r="H152" s="27"/>
      <c r="I152" s="27" t="s">
        <v>37</v>
      </c>
      <c r="J152" s="28">
        <v>3</v>
      </c>
      <c r="K152" s="27" t="s">
        <v>52</v>
      </c>
      <c r="L152" s="29"/>
      <c r="M152" s="30"/>
      <c r="N152" s="25" t="str">
        <f t="shared" si="2"/>
        <v xml:space="preserve"> 재고수불백업^TB_INV_STOCK_IO_BACK^ 수불구분코드^IO_DIV_CD^^VARCHAR2^3^Y^</v>
      </c>
      <c r="O152" s="21" t="str">
        <f>IF(ISNA(VLOOKUP(N152,DB데이터!$N:$N,1,FALSE)), "에러", "")</f>
        <v>에러</v>
      </c>
      <c r="P152" s="57" t="str">
        <f>IF(O152="에러",$N152&amp;CHAR(10)&amp;VLOOKUP(CONCATENATE(D152,".",F152),DB데이터!$M:$N,2,FALSE),"")</f>
        <v xml:space="preserve"> 재고수불백업^TB_INV_STOCK_IO_BACK^ 수불구분코드^IO_DIV_CD^^VARCHAR2^3^Y^
재고수불백업^TB_INV_STOCK_IO_BACK^수불구분코드^IO_DIV_CD^^VARCHAR2^3^Y^</v>
      </c>
    </row>
    <row r="153" spans="1:16" x14ac:dyDescent="0.25">
      <c r="A153" s="24">
        <v>146</v>
      </c>
      <c r="B153" s="27" t="s">
        <v>438</v>
      </c>
      <c r="C153" s="27" t="s">
        <v>5158</v>
      </c>
      <c r="D153" s="27" t="s">
        <v>1195</v>
      </c>
      <c r="E153" s="27" t="s">
        <v>5161</v>
      </c>
      <c r="F153" s="27" t="s">
        <v>1805</v>
      </c>
      <c r="G153" s="27"/>
      <c r="H153" s="27"/>
      <c r="I153" s="27" t="s">
        <v>37</v>
      </c>
      <c r="J153" s="28">
        <v>8</v>
      </c>
      <c r="K153" s="27" t="s">
        <v>5347</v>
      </c>
      <c r="L153" s="29"/>
      <c r="M153" s="30"/>
      <c r="N153" s="25" t="str">
        <f t="shared" si="2"/>
        <v xml:space="preserve"> 재고수불백업^TB_INV_STOCK_IO_BACK^ 적용일자^APPLY_DT^^VARCHAR2^8^N^</v>
      </c>
      <c r="O153" s="21" t="str">
        <f>IF(ISNA(VLOOKUP(N153,DB데이터!$N:$N,1,FALSE)), "에러", "")</f>
        <v>에러</v>
      </c>
      <c r="P153" s="57" t="str">
        <f>IF(O153="에러",$N153&amp;CHAR(10)&amp;VLOOKUP(CONCATENATE(D153,".",F153),DB데이터!$M:$N,2,FALSE),"")</f>
        <v xml:space="preserve"> 재고수불백업^TB_INV_STOCK_IO_BACK^ 적용일자^APPLY_DT^^VARCHAR2^8^N^
재고수불백업^TB_INV_STOCK_IO_BACK^적용일자^APPLY_DT^^VARCHAR2^8^^</v>
      </c>
    </row>
    <row r="154" spans="1:16" x14ac:dyDescent="0.25">
      <c r="A154" s="24">
        <v>147</v>
      </c>
      <c r="B154" s="27" t="s">
        <v>438</v>
      </c>
      <c r="C154" s="27" t="s">
        <v>5158</v>
      </c>
      <c r="D154" s="27" t="s">
        <v>1195</v>
      </c>
      <c r="E154" s="27" t="s">
        <v>5162</v>
      </c>
      <c r="F154" s="27" t="s">
        <v>2501</v>
      </c>
      <c r="G154" s="27"/>
      <c r="H154" s="27"/>
      <c r="I154" s="27" t="s">
        <v>37</v>
      </c>
      <c r="J154" s="28">
        <v>20</v>
      </c>
      <c r="K154" s="27" t="s">
        <v>5347</v>
      </c>
      <c r="L154" s="29"/>
      <c r="M154" s="30"/>
      <c r="N154" s="25" t="str">
        <f t="shared" si="2"/>
        <v xml:space="preserve"> 재고수불백업^TB_INV_STOCK_IO_BACK^ 전표번호^SLIP_NO^^VARCHAR2^20^N^</v>
      </c>
      <c r="O154" s="21" t="str">
        <f>IF(ISNA(VLOOKUP(N154,DB데이터!$N:$N,1,FALSE)), "에러", "")</f>
        <v>에러</v>
      </c>
      <c r="P154" s="57" t="str">
        <f>IF(O154="에러",$N154&amp;CHAR(10)&amp;VLOOKUP(CONCATENATE(D154,".",F154),DB데이터!$M:$N,2,FALSE),"")</f>
        <v xml:space="preserve"> 재고수불백업^TB_INV_STOCK_IO_BACK^ 전표번호^SLIP_NO^^VARCHAR2^20^N^
재고수불백업^TB_INV_STOCK_IO_BACK^전표번호^SLIP_NO^^VARCHAR2^20^^</v>
      </c>
    </row>
    <row r="155" spans="1:16" x14ac:dyDescent="0.25">
      <c r="A155" s="24">
        <v>148</v>
      </c>
      <c r="B155" s="27" t="s">
        <v>438</v>
      </c>
      <c r="C155" s="27" t="s">
        <v>5158</v>
      </c>
      <c r="D155" s="27" t="s">
        <v>1195</v>
      </c>
      <c r="E155" s="27" t="s">
        <v>3806</v>
      </c>
      <c r="F155" s="27" t="s">
        <v>481</v>
      </c>
      <c r="G155" s="27"/>
      <c r="H155" s="27"/>
      <c r="I155" s="27" t="s">
        <v>37</v>
      </c>
      <c r="J155" s="28">
        <v>5</v>
      </c>
      <c r="K155" s="27" t="s">
        <v>5347</v>
      </c>
      <c r="L155" s="29"/>
      <c r="M155" s="30"/>
      <c r="N155" s="25" t="str">
        <f t="shared" si="2"/>
        <v xml:space="preserve"> 재고수불백업^TB_INV_STOCK_IO_BACK^ POS번호^POS_NO^^VARCHAR2^5^N^</v>
      </c>
      <c r="O155" s="21" t="str">
        <f>IF(ISNA(VLOOKUP(N155,DB데이터!$N:$N,1,FALSE)), "에러", "")</f>
        <v>에러</v>
      </c>
      <c r="P155" s="57" t="str">
        <f>IF(O155="에러",$N155&amp;CHAR(10)&amp;VLOOKUP(CONCATENATE(D155,".",F155),DB데이터!$M:$N,2,FALSE),"")</f>
        <v xml:space="preserve"> 재고수불백업^TB_INV_STOCK_IO_BACK^ POS번호^POS_NO^^VARCHAR2^5^N^
재고수불백업^TB_INV_STOCK_IO_BACK^POS번호^POS_NO^^VARCHAR2^2^^</v>
      </c>
    </row>
    <row r="156" spans="1:16" x14ac:dyDescent="0.25">
      <c r="A156" s="24">
        <v>149</v>
      </c>
      <c r="B156" s="27" t="s">
        <v>438</v>
      </c>
      <c r="C156" s="27" t="s">
        <v>5158</v>
      </c>
      <c r="D156" s="27" t="s">
        <v>1195</v>
      </c>
      <c r="E156" s="27" t="s">
        <v>5163</v>
      </c>
      <c r="F156" s="27" t="s">
        <v>2503</v>
      </c>
      <c r="G156" s="27"/>
      <c r="H156" s="27"/>
      <c r="I156" s="27" t="s">
        <v>37</v>
      </c>
      <c r="J156" s="28">
        <v>20</v>
      </c>
      <c r="K156" s="27" t="s">
        <v>5347</v>
      </c>
      <c r="L156" s="29"/>
      <c r="M156" s="30"/>
      <c r="N156" s="25" t="str">
        <f t="shared" si="2"/>
        <v xml:space="preserve"> 재고수불백업^TB_INV_STOCK_IO_BACK^ 상세번호^DTL_NO^^VARCHAR2^20^N^</v>
      </c>
      <c r="O156" s="21" t="str">
        <f>IF(ISNA(VLOOKUP(N156,DB데이터!$N:$N,1,FALSE)), "에러", "")</f>
        <v>에러</v>
      </c>
      <c r="P156" s="57" t="str">
        <f>IF(O156="에러",$N156&amp;CHAR(10)&amp;VLOOKUP(CONCATENATE(D156,".",F156),DB데이터!$M:$N,2,FALSE),"")</f>
        <v xml:space="preserve"> 재고수불백업^TB_INV_STOCK_IO_BACK^ 상세번호^DTL_NO^^VARCHAR2^20^N^
재고수불백업^TB_INV_STOCK_IO_BACK^상세번호^DTL_NO^^VARCHAR2^20^^</v>
      </c>
    </row>
    <row r="157" spans="1:16" x14ac:dyDescent="0.25">
      <c r="A157" s="24">
        <v>150</v>
      </c>
      <c r="B157" s="27" t="s">
        <v>438</v>
      </c>
      <c r="C157" s="27" t="s">
        <v>5158</v>
      </c>
      <c r="D157" s="27" t="s">
        <v>1195</v>
      </c>
      <c r="E157" s="27" t="s">
        <v>5164</v>
      </c>
      <c r="F157" s="27" t="s">
        <v>2505</v>
      </c>
      <c r="G157" s="27"/>
      <c r="H157" s="27"/>
      <c r="I157" s="27" t="s">
        <v>110</v>
      </c>
      <c r="J157" s="28">
        <v>22</v>
      </c>
      <c r="K157" s="27" t="s">
        <v>52</v>
      </c>
      <c r="L157" s="29">
        <v>0</v>
      </c>
      <c r="M157" s="30"/>
      <c r="N157" s="25" t="str">
        <f t="shared" si="2"/>
        <v xml:space="preserve"> 재고수불백업^TB_INV_STOCK_IO_BACK^ 수불수량^IO_QTY^^NUMBER^22^Y^0</v>
      </c>
      <c r="O157" s="21" t="str">
        <f>IF(ISNA(VLOOKUP(N157,DB데이터!$N:$N,1,FALSE)), "에러", "")</f>
        <v>에러</v>
      </c>
      <c r="P157" s="57" t="str">
        <f>IF(O157="에러",$N157&amp;CHAR(10)&amp;VLOOKUP(CONCATENATE(D157,".",F157),DB데이터!$M:$N,2,FALSE),"")</f>
        <v xml:space="preserve"> 재고수불백업^TB_INV_STOCK_IO_BACK^ 수불수량^IO_QTY^^NUMBER^22^Y^0
재고수불백업^TB_INV_STOCK_IO_BACK^수불수량^IO_QTY^^NUMBER^20,5^Y^0</v>
      </c>
    </row>
    <row r="158" spans="1:16" x14ac:dyDescent="0.25">
      <c r="A158" s="24">
        <v>151</v>
      </c>
      <c r="B158" s="27" t="s">
        <v>438</v>
      </c>
      <c r="C158" s="27" t="s">
        <v>5158</v>
      </c>
      <c r="D158" s="27" t="s">
        <v>1195</v>
      </c>
      <c r="E158" s="27" t="s">
        <v>5165</v>
      </c>
      <c r="F158" s="27" t="s">
        <v>2507</v>
      </c>
      <c r="G158" s="27"/>
      <c r="H158" s="27"/>
      <c r="I158" s="27" t="s">
        <v>110</v>
      </c>
      <c r="J158" s="28">
        <v>22</v>
      </c>
      <c r="K158" s="27" t="s">
        <v>52</v>
      </c>
      <c r="L158" s="27">
        <v>0</v>
      </c>
      <c r="M158" s="30"/>
      <c r="N158" s="25" t="str">
        <f t="shared" si="2"/>
        <v xml:space="preserve"> 재고수불백업^TB_INV_STOCK_IO_BACK^ 수불금액^IO_AMT^^NUMBER^22^Y^0</v>
      </c>
      <c r="O158" s="21" t="str">
        <f>IF(ISNA(VLOOKUP(N158,DB데이터!$N:$N,1,FALSE)), "에러", "")</f>
        <v>에러</v>
      </c>
      <c r="P158" s="57" t="str">
        <f>IF(O158="에러",$N158&amp;CHAR(10)&amp;VLOOKUP(CONCATENATE(D158,".",F158),DB데이터!$M:$N,2,FALSE),"")</f>
        <v xml:space="preserve"> 재고수불백업^TB_INV_STOCK_IO_BACK^ 수불금액^IO_AMT^^NUMBER^22^Y^0
재고수불백업^TB_INV_STOCK_IO_BACK^수불금액^IO_AMT^^NUMBER^20,5^Y^0</v>
      </c>
    </row>
    <row r="159" spans="1:16" x14ac:dyDescent="0.25">
      <c r="A159" s="24">
        <v>152</v>
      </c>
      <c r="B159" s="27" t="s">
        <v>438</v>
      </c>
      <c r="C159" s="27" t="s">
        <v>5158</v>
      </c>
      <c r="D159" s="27" t="s">
        <v>1195</v>
      </c>
      <c r="E159" s="27" t="s">
        <v>4052</v>
      </c>
      <c r="F159" s="27" t="s">
        <v>1717</v>
      </c>
      <c r="G159" s="27"/>
      <c r="H159" s="27"/>
      <c r="I159" s="27" t="s">
        <v>37</v>
      </c>
      <c r="J159" s="28">
        <v>1</v>
      </c>
      <c r="K159" s="27" t="s">
        <v>52</v>
      </c>
      <c r="L159" s="27"/>
      <c r="M159" s="30"/>
      <c r="N159" s="25" t="str">
        <f t="shared" si="2"/>
        <v xml:space="preserve"> 재고수불백업^TB_INV_STOCK_IO_BACK^ 처리여부^PROC_YN^^VARCHAR2^1^Y^</v>
      </c>
      <c r="O159" s="21" t="str">
        <f>IF(ISNA(VLOOKUP(N159,DB데이터!$N:$N,1,FALSE)), "에러", "")</f>
        <v>에러</v>
      </c>
      <c r="P159" s="57" t="str">
        <f>IF(O159="에러",$N159&amp;CHAR(10)&amp;VLOOKUP(CONCATENATE(D159,".",F159),DB데이터!$M:$N,2,FALSE),"")</f>
        <v xml:space="preserve"> 재고수불백업^TB_INV_STOCK_IO_BACK^ 처리여부^PROC_YN^^VARCHAR2^1^Y^
재고수불백업^TB_INV_STOCK_IO_BACK^처리여부^PROC_YN^^VARCHAR2^1^Y^</v>
      </c>
    </row>
    <row r="160" spans="1:16" x14ac:dyDescent="0.25">
      <c r="A160" s="24">
        <v>153</v>
      </c>
      <c r="B160" s="27" t="s">
        <v>438</v>
      </c>
      <c r="C160" s="27" t="s">
        <v>5158</v>
      </c>
      <c r="D160" s="27" t="s">
        <v>1195</v>
      </c>
      <c r="E160" s="27" t="s">
        <v>3518</v>
      </c>
      <c r="F160" s="27" t="s">
        <v>54</v>
      </c>
      <c r="G160" s="27"/>
      <c r="H160" s="27"/>
      <c r="I160" s="27" t="s">
        <v>37</v>
      </c>
      <c r="J160" s="28">
        <v>14</v>
      </c>
      <c r="K160" s="27" t="s">
        <v>52</v>
      </c>
      <c r="L160" s="27"/>
      <c r="M160" s="30"/>
      <c r="N160" s="25" t="str">
        <f t="shared" si="2"/>
        <v xml:space="preserve"> 재고수불백업^TB_INV_STOCK_IO_BACK^ 등록일시^REG_DTM^^VARCHAR2^14^Y^</v>
      </c>
      <c r="O160" s="21" t="str">
        <f>IF(ISNA(VLOOKUP(N160,DB데이터!$N:$N,1,FALSE)), "에러", "")</f>
        <v>에러</v>
      </c>
      <c r="P160" s="57" t="str">
        <f>IF(O160="에러",$N160&amp;CHAR(10)&amp;VLOOKUP(CONCATENATE(D160,".",F160),DB데이터!$M:$N,2,FALSE),"")</f>
        <v xml:space="preserve"> 재고수불백업^TB_INV_STOCK_IO_BACK^ 등록일시^REG_DTM^^VARCHAR2^14^Y^
재고수불백업^TB_INV_STOCK_IO_BACK^등록일시^REG_DTM^^VARCHAR2^14^Y^</v>
      </c>
    </row>
    <row r="161" spans="1:16" x14ac:dyDescent="0.25">
      <c r="A161" s="24">
        <v>154</v>
      </c>
      <c r="B161" s="27" t="s">
        <v>438</v>
      </c>
      <c r="C161" s="27" t="s">
        <v>5158</v>
      </c>
      <c r="D161" s="27" t="s">
        <v>1195</v>
      </c>
      <c r="E161" s="27" t="s">
        <v>3519</v>
      </c>
      <c r="F161" s="27" t="s">
        <v>56</v>
      </c>
      <c r="G161" s="27"/>
      <c r="H161" s="27"/>
      <c r="I161" s="27" t="s">
        <v>37</v>
      </c>
      <c r="J161" s="28">
        <v>32</v>
      </c>
      <c r="K161" s="27" t="s">
        <v>52</v>
      </c>
      <c r="L161" s="27"/>
      <c r="M161" s="30"/>
      <c r="N161" s="25" t="str">
        <f t="shared" si="2"/>
        <v xml:space="preserve"> 재고수불백업^TB_INV_STOCK_IO_BACK^ 등록자ID^REGR_ID^^VARCHAR2^32^Y^</v>
      </c>
      <c r="O161" s="21" t="str">
        <f>IF(ISNA(VLOOKUP(N161,DB데이터!$N:$N,1,FALSE)), "에러", "")</f>
        <v>에러</v>
      </c>
      <c r="P161" s="57" t="str">
        <f>IF(O161="에러",$N161&amp;CHAR(10)&amp;VLOOKUP(CONCATENATE(D161,".",F161),DB데이터!$M:$N,2,FALSE),"")</f>
        <v xml:space="preserve"> 재고수불백업^TB_INV_STOCK_IO_BACK^ 등록자ID^REGR_ID^^VARCHAR2^32^Y^
재고수불백업^TB_INV_STOCK_IO_BACK^등록자ID^REGR_ID^^VARCHAR2^32^Y^</v>
      </c>
    </row>
    <row r="162" spans="1:16" x14ac:dyDescent="0.25">
      <c r="A162" s="24">
        <v>155</v>
      </c>
      <c r="B162" s="27" t="s">
        <v>438</v>
      </c>
      <c r="C162" s="27" t="s">
        <v>5166</v>
      </c>
      <c r="D162" s="27" t="s">
        <v>351</v>
      </c>
      <c r="E162" s="27" t="s">
        <v>4157</v>
      </c>
      <c r="F162" s="27" t="s">
        <v>2033</v>
      </c>
      <c r="G162" s="27"/>
      <c r="H162" s="27"/>
      <c r="I162" s="27" t="s">
        <v>37</v>
      </c>
      <c r="J162" s="28">
        <v>8</v>
      </c>
      <c r="K162" s="27" t="s">
        <v>52</v>
      </c>
      <c r="L162" s="27"/>
      <c r="M162" s="30"/>
      <c r="N162" s="25" t="str">
        <f t="shared" si="2"/>
        <v xml:space="preserve"> 재고수불이력^TB_INV_STOCK_IO_LOG^ 수불일자^IO_DT^^VARCHAR2^8^Y^</v>
      </c>
      <c r="O162" s="21" t="str">
        <f>IF(ISNA(VLOOKUP(N162,DB데이터!$N:$N,1,FALSE)), "에러", "")</f>
        <v>에러</v>
      </c>
      <c r="P162" s="57" t="str">
        <f>IF(O162="에러",$N162&amp;CHAR(10)&amp;VLOOKUP(CONCATENATE(D162,".",F162),DB데이터!$M:$N,2,FALSE),"")</f>
        <v xml:space="preserve"> 재고수불이력^TB_INV_STOCK_IO_LOG^ 수불일자^IO_DT^^VARCHAR2^8^Y^
재고수불이력^TB_INV_STOCK_IO_LOG^수불일자^IO_DT^Y^VARCHAR2^8^Y^</v>
      </c>
    </row>
    <row r="163" spans="1:16" x14ac:dyDescent="0.25">
      <c r="A163" s="24">
        <v>156</v>
      </c>
      <c r="B163" s="27" t="s">
        <v>438</v>
      </c>
      <c r="C163" s="27" t="s">
        <v>5166</v>
      </c>
      <c r="D163" s="27" t="s">
        <v>351</v>
      </c>
      <c r="E163" s="27" t="s">
        <v>5159</v>
      </c>
      <c r="F163" s="27" t="s">
        <v>2497</v>
      </c>
      <c r="G163" s="27"/>
      <c r="H163" s="27"/>
      <c r="I163" s="27" t="s">
        <v>110</v>
      </c>
      <c r="J163" s="28">
        <v>22</v>
      </c>
      <c r="K163" s="27" t="s">
        <v>52</v>
      </c>
      <c r="L163" s="29"/>
      <c r="M163" s="30"/>
      <c r="N163" s="25" t="str">
        <f t="shared" si="2"/>
        <v xml:space="preserve"> 재고수불이력^TB_INV_STOCK_IO_LOG^ 수불일련번호^IO_SEQ^^NUMBER^22^Y^</v>
      </c>
      <c r="O163" s="21" t="str">
        <f>IF(ISNA(VLOOKUP(N163,DB데이터!$N:$N,1,FALSE)), "에러", "")</f>
        <v>에러</v>
      </c>
      <c r="P163" s="57" t="str">
        <f>IF(O163="에러",$N163&amp;CHAR(10)&amp;VLOOKUP(CONCATENATE(D163,".",F163),DB데이터!$M:$N,2,FALSE),"")</f>
        <v xml:space="preserve"> 재고수불이력^TB_INV_STOCK_IO_LOG^ 수불일련번호^IO_SEQ^^NUMBER^22^Y^
재고수불이력^TB_INV_STOCK_IO_LOG^수불일련번호^IO_SEQ^Y^NUMBER^8^Y^</v>
      </c>
    </row>
    <row r="164" spans="1:16" x14ac:dyDescent="0.25">
      <c r="A164" s="24">
        <v>157</v>
      </c>
      <c r="B164" s="27" t="s">
        <v>438</v>
      </c>
      <c r="C164" s="27" t="s">
        <v>5166</v>
      </c>
      <c r="D164" s="27" t="s">
        <v>351</v>
      </c>
      <c r="E164" s="27" t="s">
        <v>3709</v>
      </c>
      <c r="F164" s="27" t="s">
        <v>64</v>
      </c>
      <c r="G164" s="27"/>
      <c r="H164" s="27"/>
      <c r="I164" s="27" t="s">
        <v>37</v>
      </c>
      <c r="J164" s="28">
        <v>10</v>
      </c>
      <c r="K164" s="27" t="s">
        <v>52</v>
      </c>
      <c r="L164" s="29"/>
      <c r="M164" s="30"/>
      <c r="N164" s="25" t="str">
        <f t="shared" si="2"/>
        <v xml:space="preserve"> 재고수불이력^TB_INV_STOCK_IO_LOG^ 매장코드^SHOP_CD^^VARCHAR2^10^Y^</v>
      </c>
      <c r="O164" s="21" t="str">
        <f>IF(ISNA(VLOOKUP(N164,DB데이터!$N:$N,1,FALSE)), "에러", "")</f>
        <v>에러</v>
      </c>
      <c r="P164" s="57" t="str">
        <f>IF(O164="에러",$N164&amp;CHAR(10)&amp;VLOOKUP(CONCATENATE(D164,".",F164),DB데이터!$M:$N,2,FALSE),"")</f>
        <v xml:space="preserve"> 재고수불이력^TB_INV_STOCK_IO_LOG^ 매장코드^SHOP_CD^^VARCHAR2^10^Y^
재고수불이력^TB_INV_STOCK_IO_LOG^매장코드^SHOP_CD^^VARCHAR2^10^Y^</v>
      </c>
    </row>
    <row r="165" spans="1:16" x14ac:dyDescent="0.25">
      <c r="A165" s="24">
        <v>158</v>
      </c>
      <c r="B165" s="27" t="s">
        <v>438</v>
      </c>
      <c r="C165" s="27" t="s">
        <v>5166</v>
      </c>
      <c r="D165" s="27" t="s">
        <v>351</v>
      </c>
      <c r="E165" s="27" t="s">
        <v>3482</v>
      </c>
      <c r="F165" s="27" t="s">
        <v>838</v>
      </c>
      <c r="G165" s="27"/>
      <c r="H165" s="27"/>
      <c r="I165" s="27" t="s">
        <v>37</v>
      </c>
      <c r="J165" s="28">
        <v>20</v>
      </c>
      <c r="K165" s="27" t="s">
        <v>52</v>
      </c>
      <c r="L165" s="29"/>
      <c r="M165" s="30"/>
      <c r="N165" s="25" t="str">
        <f t="shared" si="2"/>
        <v xml:space="preserve"> 재고수불이력^TB_INV_STOCK_IO_LOG^ 품목코드^ITEM_CD^^VARCHAR2^20^Y^</v>
      </c>
      <c r="O165" s="21" t="str">
        <f>IF(ISNA(VLOOKUP(N165,DB데이터!$N:$N,1,FALSE)), "에러", "")</f>
        <v>에러</v>
      </c>
      <c r="P165" s="57" t="str">
        <f>IF(O165="에러",$N165&amp;CHAR(10)&amp;VLOOKUP(CONCATENATE(D165,".",F165),DB데이터!$M:$N,2,FALSE),"")</f>
        <v xml:space="preserve"> 재고수불이력^TB_INV_STOCK_IO_LOG^ 품목코드^ITEM_CD^^VARCHAR2^20^Y^
재고수불이력^TB_INV_STOCK_IO_LOG^품목코드^ITEM_CD^^VARCHAR2^20^Y^</v>
      </c>
    </row>
    <row r="166" spans="1:16" x14ac:dyDescent="0.25">
      <c r="A166" s="24">
        <v>159</v>
      </c>
      <c r="B166" s="27" t="s">
        <v>438</v>
      </c>
      <c r="C166" s="27" t="s">
        <v>5166</v>
      </c>
      <c r="D166" s="27" t="s">
        <v>351</v>
      </c>
      <c r="E166" s="27" t="s">
        <v>5160</v>
      </c>
      <c r="F166" s="27" t="s">
        <v>2499</v>
      </c>
      <c r="G166" s="27"/>
      <c r="H166" s="27"/>
      <c r="I166" s="27" t="s">
        <v>37</v>
      </c>
      <c r="J166" s="28">
        <v>3</v>
      </c>
      <c r="K166" s="27" t="s">
        <v>52</v>
      </c>
      <c r="L166" s="29"/>
      <c r="M166" s="30"/>
      <c r="N166" s="25" t="str">
        <f t="shared" si="2"/>
        <v xml:space="preserve"> 재고수불이력^TB_INV_STOCK_IO_LOG^ 수불구분코드^IO_DIV_CD^^VARCHAR2^3^Y^</v>
      </c>
      <c r="O166" s="21" t="str">
        <f>IF(ISNA(VLOOKUP(N166,DB데이터!$N:$N,1,FALSE)), "에러", "")</f>
        <v>에러</v>
      </c>
      <c r="P166" s="57" t="str">
        <f>IF(O166="에러",$N166&amp;CHAR(10)&amp;VLOOKUP(CONCATENATE(D166,".",F166),DB데이터!$M:$N,2,FALSE),"")</f>
        <v xml:space="preserve"> 재고수불이력^TB_INV_STOCK_IO_LOG^ 수불구분코드^IO_DIV_CD^^VARCHAR2^3^Y^
재고수불이력^TB_INV_STOCK_IO_LOG^수불구분코드^IO_DIV_CD^^VARCHAR2^3^Y^</v>
      </c>
    </row>
    <row r="167" spans="1:16" x14ac:dyDescent="0.25">
      <c r="A167" s="24">
        <v>160</v>
      </c>
      <c r="B167" s="27" t="s">
        <v>438</v>
      </c>
      <c r="C167" s="27" t="s">
        <v>5166</v>
      </c>
      <c r="D167" s="27" t="s">
        <v>351</v>
      </c>
      <c r="E167" s="27" t="s">
        <v>5161</v>
      </c>
      <c r="F167" s="27" t="s">
        <v>1805</v>
      </c>
      <c r="G167" s="27"/>
      <c r="H167" s="27"/>
      <c r="I167" s="27" t="s">
        <v>37</v>
      </c>
      <c r="J167" s="28">
        <v>8</v>
      </c>
      <c r="K167" s="27" t="s">
        <v>5347</v>
      </c>
      <c r="L167" s="29"/>
      <c r="M167" s="30"/>
      <c r="N167" s="25" t="str">
        <f t="shared" si="2"/>
        <v xml:space="preserve"> 재고수불이력^TB_INV_STOCK_IO_LOG^ 적용일자^APPLY_DT^^VARCHAR2^8^N^</v>
      </c>
      <c r="O167" s="21" t="str">
        <f>IF(ISNA(VLOOKUP(N167,DB데이터!$N:$N,1,FALSE)), "에러", "")</f>
        <v>에러</v>
      </c>
      <c r="P167" s="57" t="str">
        <f>IF(O167="에러",$N167&amp;CHAR(10)&amp;VLOOKUP(CONCATENATE(D167,".",F167),DB데이터!$M:$N,2,FALSE),"")</f>
        <v xml:space="preserve"> 재고수불이력^TB_INV_STOCK_IO_LOG^ 적용일자^APPLY_DT^^VARCHAR2^8^N^
재고수불이력^TB_INV_STOCK_IO_LOG^적용일자^APPLY_DT^^VARCHAR2^8^^</v>
      </c>
    </row>
    <row r="168" spans="1:16" x14ac:dyDescent="0.25">
      <c r="A168" s="24">
        <v>161</v>
      </c>
      <c r="B168" s="27" t="s">
        <v>438</v>
      </c>
      <c r="C168" s="27" t="s">
        <v>5166</v>
      </c>
      <c r="D168" s="27" t="s">
        <v>351</v>
      </c>
      <c r="E168" s="27" t="s">
        <v>5162</v>
      </c>
      <c r="F168" s="27" t="s">
        <v>2501</v>
      </c>
      <c r="G168" s="27"/>
      <c r="H168" s="27"/>
      <c r="I168" s="27" t="s">
        <v>37</v>
      </c>
      <c r="J168" s="28">
        <v>20</v>
      </c>
      <c r="K168" s="27" t="s">
        <v>5347</v>
      </c>
      <c r="L168" s="29"/>
      <c r="M168" s="30"/>
      <c r="N168" s="25" t="str">
        <f t="shared" si="2"/>
        <v xml:space="preserve"> 재고수불이력^TB_INV_STOCK_IO_LOG^ 전표번호^SLIP_NO^^VARCHAR2^20^N^</v>
      </c>
      <c r="O168" s="21" t="str">
        <f>IF(ISNA(VLOOKUP(N168,DB데이터!$N:$N,1,FALSE)), "에러", "")</f>
        <v>에러</v>
      </c>
      <c r="P168" s="57" t="str">
        <f>IF(O168="에러",$N168&amp;CHAR(10)&amp;VLOOKUP(CONCATENATE(D168,".",F168),DB데이터!$M:$N,2,FALSE),"")</f>
        <v xml:space="preserve"> 재고수불이력^TB_INV_STOCK_IO_LOG^ 전표번호^SLIP_NO^^VARCHAR2^20^N^
재고수불이력^TB_INV_STOCK_IO_LOG^전표번호^SLIP_NO^^VARCHAR2^20^^</v>
      </c>
    </row>
    <row r="169" spans="1:16" x14ac:dyDescent="0.25">
      <c r="A169" s="24">
        <v>162</v>
      </c>
      <c r="B169" s="27" t="s">
        <v>438</v>
      </c>
      <c r="C169" s="27" t="s">
        <v>5166</v>
      </c>
      <c r="D169" s="27" t="s">
        <v>351</v>
      </c>
      <c r="E169" s="27" t="s">
        <v>3806</v>
      </c>
      <c r="F169" s="27" t="s">
        <v>481</v>
      </c>
      <c r="G169" s="27"/>
      <c r="H169" s="27"/>
      <c r="I169" s="27" t="s">
        <v>37</v>
      </c>
      <c r="J169" s="28">
        <v>5</v>
      </c>
      <c r="K169" s="27" t="s">
        <v>5347</v>
      </c>
      <c r="L169" s="29"/>
      <c r="M169" s="30"/>
      <c r="N169" s="25" t="str">
        <f t="shared" si="2"/>
        <v xml:space="preserve"> 재고수불이력^TB_INV_STOCK_IO_LOG^ POS번호^POS_NO^^VARCHAR2^5^N^</v>
      </c>
      <c r="O169" s="21" t="str">
        <f>IF(ISNA(VLOOKUP(N169,DB데이터!$N:$N,1,FALSE)), "에러", "")</f>
        <v>에러</v>
      </c>
      <c r="P169" s="57" t="str">
        <f>IF(O169="에러",$N169&amp;CHAR(10)&amp;VLOOKUP(CONCATENATE(D169,".",F169),DB데이터!$M:$N,2,FALSE),"")</f>
        <v xml:space="preserve"> 재고수불이력^TB_INV_STOCK_IO_LOG^ POS번호^POS_NO^^VARCHAR2^5^N^
재고수불이력^TB_INV_STOCK_IO_LOG^POS번호^POS_NO^^VARCHAR2^2^^</v>
      </c>
    </row>
    <row r="170" spans="1:16" x14ac:dyDescent="0.25">
      <c r="A170" s="24">
        <v>163</v>
      </c>
      <c r="B170" s="27" t="s">
        <v>438</v>
      </c>
      <c r="C170" s="27" t="s">
        <v>5166</v>
      </c>
      <c r="D170" s="27" t="s">
        <v>351</v>
      </c>
      <c r="E170" s="27" t="s">
        <v>5163</v>
      </c>
      <c r="F170" s="27" t="s">
        <v>2503</v>
      </c>
      <c r="G170" s="27"/>
      <c r="H170" s="27"/>
      <c r="I170" s="27" t="s">
        <v>37</v>
      </c>
      <c r="J170" s="28">
        <v>20</v>
      </c>
      <c r="K170" s="27" t="s">
        <v>5347</v>
      </c>
      <c r="L170" s="29"/>
      <c r="M170" s="30"/>
      <c r="N170" s="25" t="str">
        <f t="shared" si="2"/>
        <v xml:space="preserve"> 재고수불이력^TB_INV_STOCK_IO_LOG^ 상세번호^DTL_NO^^VARCHAR2^20^N^</v>
      </c>
      <c r="O170" s="21" t="str">
        <f>IF(ISNA(VLOOKUP(N170,DB데이터!$N:$N,1,FALSE)), "에러", "")</f>
        <v>에러</v>
      </c>
      <c r="P170" s="57" t="str">
        <f>IF(O170="에러",$N170&amp;CHAR(10)&amp;VLOOKUP(CONCATENATE(D170,".",F170),DB데이터!$M:$N,2,FALSE),"")</f>
        <v xml:space="preserve"> 재고수불이력^TB_INV_STOCK_IO_LOG^ 상세번호^DTL_NO^^VARCHAR2^20^N^
재고수불이력^TB_INV_STOCK_IO_LOG^상세번호^DTL_NO^^VARCHAR2^20^^</v>
      </c>
    </row>
    <row r="171" spans="1:16" x14ac:dyDescent="0.25">
      <c r="A171" s="24">
        <v>164</v>
      </c>
      <c r="B171" s="27" t="s">
        <v>438</v>
      </c>
      <c r="C171" s="27" t="s">
        <v>5166</v>
      </c>
      <c r="D171" s="27" t="s">
        <v>351</v>
      </c>
      <c r="E171" s="27" t="s">
        <v>5164</v>
      </c>
      <c r="F171" s="27" t="s">
        <v>2505</v>
      </c>
      <c r="G171" s="27"/>
      <c r="H171" s="27"/>
      <c r="I171" s="27" t="s">
        <v>110</v>
      </c>
      <c r="J171" s="28">
        <v>22</v>
      </c>
      <c r="K171" s="27" t="s">
        <v>52</v>
      </c>
      <c r="L171" s="29">
        <v>0</v>
      </c>
      <c r="M171" s="30"/>
      <c r="N171" s="25" t="str">
        <f t="shared" si="2"/>
        <v xml:space="preserve"> 재고수불이력^TB_INV_STOCK_IO_LOG^ 수불수량^IO_QTY^^NUMBER^22^Y^0</v>
      </c>
      <c r="O171" s="21" t="str">
        <f>IF(ISNA(VLOOKUP(N171,DB데이터!$N:$N,1,FALSE)), "에러", "")</f>
        <v>에러</v>
      </c>
      <c r="P171" s="57" t="str">
        <f>IF(O171="에러",$N171&amp;CHAR(10)&amp;VLOOKUP(CONCATENATE(D171,".",F171),DB데이터!$M:$N,2,FALSE),"")</f>
        <v xml:space="preserve"> 재고수불이력^TB_INV_STOCK_IO_LOG^ 수불수량^IO_QTY^^NUMBER^22^Y^0
재고수불이력^TB_INV_STOCK_IO_LOG^수불수량^IO_QTY^^NUMBER^20,5^Y^0</v>
      </c>
    </row>
    <row r="172" spans="1:16" x14ac:dyDescent="0.25">
      <c r="A172" s="24">
        <v>165</v>
      </c>
      <c r="B172" s="27" t="s">
        <v>438</v>
      </c>
      <c r="C172" s="27" t="s">
        <v>5166</v>
      </c>
      <c r="D172" s="27" t="s">
        <v>351</v>
      </c>
      <c r="E172" s="27" t="s">
        <v>5165</v>
      </c>
      <c r="F172" s="27" t="s">
        <v>2507</v>
      </c>
      <c r="G172" s="27"/>
      <c r="H172" s="27"/>
      <c r="I172" s="27" t="s">
        <v>110</v>
      </c>
      <c r="J172" s="28">
        <v>22</v>
      </c>
      <c r="K172" s="27" t="s">
        <v>52</v>
      </c>
      <c r="L172" s="29">
        <v>0</v>
      </c>
      <c r="M172" s="30"/>
      <c r="N172" s="25" t="str">
        <f t="shared" si="2"/>
        <v xml:space="preserve"> 재고수불이력^TB_INV_STOCK_IO_LOG^ 수불금액^IO_AMT^^NUMBER^22^Y^0</v>
      </c>
      <c r="O172" s="21" t="str">
        <f>IF(ISNA(VLOOKUP(N172,DB데이터!$N:$N,1,FALSE)), "에러", "")</f>
        <v>에러</v>
      </c>
      <c r="P172" s="57" t="str">
        <f>IF(O172="에러",$N172&amp;CHAR(10)&amp;VLOOKUP(CONCATENATE(D172,".",F172),DB데이터!$M:$N,2,FALSE),"")</f>
        <v xml:space="preserve"> 재고수불이력^TB_INV_STOCK_IO_LOG^ 수불금액^IO_AMT^^NUMBER^22^Y^0
재고수불이력^TB_INV_STOCK_IO_LOG^수불금액^IO_AMT^^NUMBER^20,5^Y^0</v>
      </c>
    </row>
    <row r="173" spans="1:16" x14ac:dyDescent="0.25">
      <c r="A173" s="24">
        <v>166</v>
      </c>
      <c r="B173" s="27" t="s">
        <v>438</v>
      </c>
      <c r="C173" s="27" t="s">
        <v>5166</v>
      </c>
      <c r="D173" s="27" t="s">
        <v>351</v>
      </c>
      <c r="E173" s="27" t="s">
        <v>4052</v>
      </c>
      <c r="F173" s="27" t="s">
        <v>1717</v>
      </c>
      <c r="G173" s="27"/>
      <c r="H173" s="27"/>
      <c r="I173" s="27" t="s">
        <v>37</v>
      </c>
      <c r="J173" s="28">
        <v>1</v>
      </c>
      <c r="K173" s="27" t="s">
        <v>52</v>
      </c>
      <c r="L173" s="29"/>
      <c r="M173" s="30"/>
      <c r="N173" s="25" t="str">
        <f t="shared" si="2"/>
        <v xml:space="preserve"> 재고수불이력^TB_INV_STOCK_IO_LOG^ 처리여부^PROC_YN^^VARCHAR2^1^Y^</v>
      </c>
      <c r="O173" s="21" t="str">
        <f>IF(ISNA(VLOOKUP(N173,DB데이터!$N:$N,1,FALSE)), "에러", "")</f>
        <v>에러</v>
      </c>
      <c r="P173" s="57" t="str">
        <f>IF(O173="에러",$N173&amp;CHAR(10)&amp;VLOOKUP(CONCATENATE(D173,".",F173),DB데이터!$M:$N,2,FALSE),"")</f>
        <v xml:space="preserve"> 재고수불이력^TB_INV_STOCK_IO_LOG^ 처리여부^PROC_YN^^VARCHAR2^1^Y^
재고수불이력^TB_INV_STOCK_IO_LOG^처리여부^PROC_YN^^VARCHAR2^1^Y^</v>
      </c>
    </row>
    <row r="174" spans="1:16" x14ac:dyDescent="0.25">
      <c r="A174" s="24">
        <v>167</v>
      </c>
      <c r="B174" s="27" t="s">
        <v>438</v>
      </c>
      <c r="C174" s="27" t="s">
        <v>5166</v>
      </c>
      <c r="D174" s="27" t="s">
        <v>351</v>
      </c>
      <c r="E174" s="27" t="s">
        <v>3518</v>
      </c>
      <c r="F174" s="27" t="s">
        <v>54</v>
      </c>
      <c r="G174" s="27"/>
      <c r="H174" s="27"/>
      <c r="I174" s="27" t="s">
        <v>37</v>
      </c>
      <c r="J174" s="28">
        <v>14</v>
      </c>
      <c r="K174" s="27" t="s">
        <v>52</v>
      </c>
      <c r="L174" s="29"/>
      <c r="M174" s="30"/>
      <c r="N174" s="25" t="str">
        <f t="shared" si="2"/>
        <v xml:space="preserve"> 재고수불이력^TB_INV_STOCK_IO_LOG^ 등록일시^REG_DTM^^VARCHAR2^14^Y^</v>
      </c>
      <c r="O174" s="21" t="str">
        <f>IF(ISNA(VLOOKUP(N174,DB데이터!$N:$N,1,FALSE)), "에러", "")</f>
        <v>에러</v>
      </c>
      <c r="P174" s="57" t="str">
        <f>IF(O174="에러",$N174&amp;CHAR(10)&amp;VLOOKUP(CONCATENATE(D174,".",F174),DB데이터!$M:$N,2,FALSE),"")</f>
        <v xml:space="preserve"> 재고수불이력^TB_INV_STOCK_IO_LOG^ 등록일시^REG_DTM^^VARCHAR2^14^Y^
재고수불이력^TB_INV_STOCK_IO_LOG^등록일시^REG_DTM^^VARCHAR2^14^Y^</v>
      </c>
    </row>
    <row r="175" spans="1:16" x14ac:dyDescent="0.25">
      <c r="A175" s="24">
        <v>168</v>
      </c>
      <c r="B175" s="27" t="s">
        <v>438</v>
      </c>
      <c r="C175" s="27" t="s">
        <v>5166</v>
      </c>
      <c r="D175" s="27" t="s">
        <v>351</v>
      </c>
      <c r="E175" s="27" t="s">
        <v>3519</v>
      </c>
      <c r="F175" s="27" t="s">
        <v>56</v>
      </c>
      <c r="G175" s="27"/>
      <c r="H175" s="27"/>
      <c r="I175" s="27" t="s">
        <v>37</v>
      </c>
      <c r="J175" s="28">
        <v>32</v>
      </c>
      <c r="K175" s="27" t="s">
        <v>52</v>
      </c>
      <c r="L175" s="29"/>
      <c r="M175" s="30"/>
      <c r="N175" s="25" t="str">
        <f t="shared" si="2"/>
        <v xml:space="preserve"> 재고수불이력^TB_INV_STOCK_IO_LOG^ 등록자ID^REGR_ID^^VARCHAR2^32^Y^</v>
      </c>
      <c r="O175" s="21" t="str">
        <f>IF(ISNA(VLOOKUP(N175,DB데이터!$N:$N,1,FALSE)), "에러", "")</f>
        <v>에러</v>
      </c>
      <c r="P175" s="57" t="str">
        <f>IF(O175="에러",$N175&amp;CHAR(10)&amp;VLOOKUP(CONCATENATE(D175,".",F175),DB데이터!$M:$N,2,FALSE),"")</f>
        <v xml:space="preserve"> 재고수불이력^TB_INV_STOCK_IO_LOG^ 등록자ID^REGR_ID^^VARCHAR2^32^Y^
재고수불이력^TB_INV_STOCK_IO_LOG^등록자ID^REGR_ID^^VARCHAR2^32^Y^</v>
      </c>
    </row>
    <row r="176" spans="1:16" x14ac:dyDescent="0.25">
      <c r="A176" s="24">
        <v>169</v>
      </c>
      <c r="B176" s="27" t="s">
        <v>438</v>
      </c>
      <c r="C176" s="27" t="s">
        <v>5167</v>
      </c>
      <c r="D176" s="27" t="s">
        <v>347</v>
      </c>
      <c r="E176" s="27" t="s">
        <v>3709</v>
      </c>
      <c r="F176" s="27" t="s">
        <v>64</v>
      </c>
      <c r="G176" s="27"/>
      <c r="H176" s="27"/>
      <c r="I176" s="27" t="s">
        <v>37</v>
      </c>
      <c r="J176" s="28">
        <v>10</v>
      </c>
      <c r="K176" s="27" t="s">
        <v>52</v>
      </c>
      <c r="L176" s="29"/>
      <c r="M176" s="30"/>
      <c r="N176" s="25" t="str">
        <f t="shared" si="2"/>
        <v xml:space="preserve"> 재고이동^TB_INV_STOCK_MV^ 매장코드^SHOP_CD^^VARCHAR2^10^Y^</v>
      </c>
      <c r="O176" s="21" t="str">
        <f>IF(ISNA(VLOOKUP(N176,DB데이터!$N:$N,1,FALSE)), "에러", "")</f>
        <v>에러</v>
      </c>
      <c r="P176" s="57" t="str">
        <f>IF(O176="에러",$N176&amp;CHAR(10)&amp;VLOOKUP(CONCATENATE(D176,".",F176),DB데이터!$M:$N,2,FALSE),"")</f>
        <v xml:space="preserve"> 재고이동^TB_INV_STOCK_MV^ 매장코드^SHOP_CD^^VARCHAR2^10^Y^
재고이동^TB_INV_STOCK_MV^매장코드^SHOP_CD^Y^VARCHAR2^10^Y^</v>
      </c>
    </row>
    <row r="177" spans="1:16" x14ac:dyDescent="0.25">
      <c r="A177" s="24">
        <v>170</v>
      </c>
      <c r="B177" s="27" t="s">
        <v>438</v>
      </c>
      <c r="C177" s="27" t="s">
        <v>5167</v>
      </c>
      <c r="D177" s="27" t="s">
        <v>347</v>
      </c>
      <c r="E177" s="27" t="s">
        <v>5168</v>
      </c>
      <c r="F177" s="27" t="s">
        <v>2563</v>
      </c>
      <c r="G177" s="27"/>
      <c r="H177" s="27"/>
      <c r="I177" s="27" t="s">
        <v>37</v>
      </c>
      <c r="J177" s="28">
        <v>20</v>
      </c>
      <c r="K177" s="27" t="s">
        <v>52</v>
      </c>
      <c r="L177" s="29"/>
      <c r="M177" s="30"/>
      <c r="N177" s="25" t="str">
        <f t="shared" si="2"/>
        <v xml:space="preserve"> 재고이동^TB_INV_STOCK_MV^ 재고이동번호^STOCK_MV_NO^^VARCHAR2^20^Y^</v>
      </c>
      <c r="O177" s="21" t="str">
        <f>IF(ISNA(VLOOKUP(N177,DB데이터!$N:$N,1,FALSE)), "에러", "")</f>
        <v>에러</v>
      </c>
      <c r="P177" s="57" t="str">
        <f>IF(O177="에러",$N177&amp;CHAR(10)&amp;VLOOKUP(CONCATENATE(D177,".",F177),DB데이터!$M:$N,2,FALSE),"")</f>
        <v xml:space="preserve"> 재고이동^TB_INV_STOCK_MV^ 재고이동번호^STOCK_MV_NO^^VARCHAR2^20^Y^
재고이동^TB_INV_STOCK_MV^재고이동번호^STOCK_MV_NO^Y^VARCHAR2^20^Y^</v>
      </c>
    </row>
    <row r="178" spans="1:16" x14ac:dyDescent="0.25">
      <c r="A178" s="24">
        <v>171</v>
      </c>
      <c r="B178" s="27" t="s">
        <v>438</v>
      </c>
      <c r="C178" s="27" t="s">
        <v>5167</v>
      </c>
      <c r="D178" s="27" t="s">
        <v>347</v>
      </c>
      <c r="E178" s="27" t="s">
        <v>3483</v>
      </c>
      <c r="F178" s="27" t="s">
        <v>1169</v>
      </c>
      <c r="G178" s="27"/>
      <c r="H178" s="27"/>
      <c r="I178" s="27" t="s">
        <v>37</v>
      </c>
      <c r="J178" s="28">
        <v>10</v>
      </c>
      <c r="K178" s="27" t="s">
        <v>52</v>
      </c>
      <c r="L178" s="29"/>
      <c r="M178" s="30"/>
      <c r="N178" s="25" t="str">
        <f t="shared" si="2"/>
        <v xml:space="preserve"> 재고이동^TB_INV_STOCK_MV^ 브랜드코드^BRAND_CD^^VARCHAR2^10^Y^</v>
      </c>
      <c r="O178" s="21" t="str">
        <f>IF(ISNA(VLOOKUP(N178,DB데이터!$N:$N,1,FALSE)), "에러", "")</f>
        <v>에러</v>
      </c>
      <c r="P178" s="57" t="str">
        <f>IF(O178="에러",$N178&amp;CHAR(10)&amp;VLOOKUP(CONCATENATE(D178,".",F178),DB데이터!$M:$N,2,FALSE),"")</f>
        <v xml:space="preserve"> 재고이동^TB_INV_STOCK_MV^ 브랜드코드^BRAND_CD^^VARCHAR2^10^Y^
재고이동^TB_INV_STOCK_MV^브랜드코드^BRAND_CD^^VARCHAR2^10^Y^</v>
      </c>
    </row>
    <row r="179" spans="1:16" x14ac:dyDescent="0.25">
      <c r="A179" s="24">
        <v>172</v>
      </c>
      <c r="B179" s="27" t="s">
        <v>438</v>
      </c>
      <c r="C179" s="27" t="s">
        <v>5167</v>
      </c>
      <c r="D179" s="27" t="s">
        <v>347</v>
      </c>
      <c r="E179" s="27" t="s">
        <v>5169</v>
      </c>
      <c r="F179" s="27" t="s">
        <v>2565</v>
      </c>
      <c r="G179" s="27"/>
      <c r="H179" s="27"/>
      <c r="I179" s="27" t="s">
        <v>37</v>
      </c>
      <c r="J179" s="28">
        <v>10</v>
      </c>
      <c r="K179" s="27" t="s">
        <v>52</v>
      </c>
      <c r="L179" s="29"/>
      <c r="M179" s="30"/>
      <c r="N179" s="25" t="str">
        <f t="shared" si="2"/>
        <v xml:space="preserve"> 재고이동^TB_INV_STOCK_MV^ 이동유형코드^MV_TP_CD^^VARCHAR2^10^Y^</v>
      </c>
      <c r="O179" s="21" t="str">
        <f>IF(ISNA(VLOOKUP(N179,DB데이터!$N:$N,1,FALSE)), "에러", "")</f>
        <v>에러</v>
      </c>
      <c r="P179" s="57" t="str">
        <f>IF(O179="에러",$N179&amp;CHAR(10)&amp;VLOOKUP(CONCATENATE(D179,".",F179),DB데이터!$M:$N,2,FALSE),"")</f>
        <v xml:space="preserve"> 재고이동^TB_INV_STOCK_MV^ 이동유형코드^MV_TP_CD^^VARCHAR2^10^Y^
재고이동^TB_INV_STOCK_MV^이동유형코드^MV_TP_CD^^VARCHAR2^10^Y^</v>
      </c>
    </row>
    <row r="180" spans="1:16" x14ac:dyDescent="0.25">
      <c r="A180" s="24">
        <v>173</v>
      </c>
      <c r="B180" s="27" t="s">
        <v>438</v>
      </c>
      <c r="C180" s="27" t="s">
        <v>5167</v>
      </c>
      <c r="D180" s="27" t="s">
        <v>347</v>
      </c>
      <c r="E180" s="27" t="s">
        <v>5170</v>
      </c>
      <c r="F180" s="27" t="s">
        <v>2567</v>
      </c>
      <c r="G180" s="27"/>
      <c r="H180" s="27"/>
      <c r="I180" s="27" t="s">
        <v>37</v>
      </c>
      <c r="J180" s="28">
        <v>8</v>
      </c>
      <c r="K180" s="27" t="s">
        <v>52</v>
      </c>
      <c r="L180" s="29"/>
      <c r="M180" s="30"/>
      <c r="N180" s="25" t="str">
        <f t="shared" si="2"/>
        <v xml:space="preserve"> 재고이동^TB_INV_STOCK_MV^ 이동일자^MV_DT^^VARCHAR2^8^Y^</v>
      </c>
      <c r="O180" s="21" t="str">
        <f>IF(ISNA(VLOOKUP(N180,DB데이터!$N:$N,1,FALSE)), "에러", "")</f>
        <v>에러</v>
      </c>
      <c r="P180" s="57" t="str">
        <f>IF(O180="에러",$N180&amp;CHAR(10)&amp;VLOOKUP(CONCATENATE(D180,".",F180),DB데이터!$M:$N,2,FALSE),"")</f>
        <v xml:space="preserve"> 재고이동^TB_INV_STOCK_MV^ 이동일자^MV_DT^^VARCHAR2^8^Y^
재고이동^TB_INV_STOCK_MV^이동일자^MV_DT^^VARCHAR2^8^Y^</v>
      </c>
    </row>
    <row r="181" spans="1:16" x14ac:dyDescent="0.25">
      <c r="A181" s="24">
        <v>174</v>
      </c>
      <c r="B181" s="27" t="s">
        <v>438</v>
      </c>
      <c r="C181" s="27" t="s">
        <v>5167</v>
      </c>
      <c r="D181" s="27" t="s">
        <v>347</v>
      </c>
      <c r="E181" s="27" t="s">
        <v>5171</v>
      </c>
      <c r="F181" s="27" t="s">
        <v>2569</v>
      </c>
      <c r="G181" s="27"/>
      <c r="H181" s="27"/>
      <c r="I181" s="27" t="s">
        <v>37</v>
      </c>
      <c r="J181" s="28">
        <v>3</v>
      </c>
      <c r="K181" s="27" t="s">
        <v>52</v>
      </c>
      <c r="L181" s="29"/>
      <c r="M181" s="30"/>
      <c r="N181" s="25" t="str">
        <f t="shared" si="2"/>
        <v xml:space="preserve"> 재고이동^TB_INV_STOCK_MV^ 이동상태코드^MV_STAT_CD^^VARCHAR2^3^Y^</v>
      </c>
      <c r="O181" s="21" t="str">
        <f>IF(ISNA(VLOOKUP(N181,DB데이터!$N:$N,1,FALSE)), "에러", "")</f>
        <v>에러</v>
      </c>
      <c r="P181" s="57" t="str">
        <f>IF(O181="에러",$N181&amp;CHAR(10)&amp;VLOOKUP(CONCATENATE(D181,".",F181),DB데이터!$M:$N,2,FALSE),"")</f>
        <v xml:space="preserve"> 재고이동^TB_INV_STOCK_MV^ 이동상태코드^MV_STAT_CD^^VARCHAR2^3^Y^
재고이동^TB_INV_STOCK_MV^이동상태코드^MV_STAT_CD^^VARCHAR2^3^Y^</v>
      </c>
    </row>
    <row r="182" spans="1:16" x14ac:dyDescent="0.25">
      <c r="A182" s="24">
        <v>175</v>
      </c>
      <c r="B182" s="27" t="s">
        <v>438</v>
      </c>
      <c r="C182" s="27" t="s">
        <v>5167</v>
      </c>
      <c r="D182" s="27" t="s">
        <v>347</v>
      </c>
      <c r="E182" s="27" t="s">
        <v>5172</v>
      </c>
      <c r="F182" s="27" t="s">
        <v>2571</v>
      </c>
      <c r="G182" s="27"/>
      <c r="H182" s="27"/>
      <c r="I182" s="27" t="s">
        <v>37</v>
      </c>
      <c r="J182" s="28">
        <v>1</v>
      </c>
      <c r="K182" s="27" t="s">
        <v>52</v>
      </c>
      <c r="L182" s="29" t="s">
        <v>1496</v>
      </c>
      <c r="M182" s="30"/>
      <c r="N182" s="25" t="str">
        <f t="shared" si="2"/>
        <v xml:space="preserve"> 재고이동^TB_INV_STOCK_MV^ 판촉품목여부^SPRM_ITEM_YN^^VARCHAR2^1^Y^'N' </v>
      </c>
      <c r="O182" s="21" t="str">
        <f>IF(ISNA(VLOOKUP(N182,DB데이터!$N:$N,1,FALSE)), "에러", "")</f>
        <v>에러</v>
      </c>
      <c r="P182" s="57" t="str">
        <f>IF(O182="에러",$N182&amp;CHAR(10)&amp;VLOOKUP(CONCATENATE(D182,".",F182),DB데이터!$M:$N,2,FALSE),"")</f>
        <v xml:space="preserve"> 재고이동^TB_INV_STOCK_MV^ 판촉품목여부^SPRM_ITEM_YN^^VARCHAR2^1^Y^'N' 
재고이동^TB_INV_STOCK_MV^판촉품목여부^SPRM_ITEM_YN^^VARCHAR2^1^Y^'N'</v>
      </c>
    </row>
    <row r="183" spans="1:16" x14ac:dyDescent="0.25">
      <c r="A183" s="24">
        <v>176</v>
      </c>
      <c r="B183" s="27" t="s">
        <v>438</v>
      </c>
      <c r="C183" s="27" t="s">
        <v>5167</v>
      </c>
      <c r="D183" s="27" t="s">
        <v>347</v>
      </c>
      <c r="E183" s="27" t="s">
        <v>5173</v>
      </c>
      <c r="F183" s="27" t="s">
        <v>2573</v>
      </c>
      <c r="G183" s="27"/>
      <c r="H183" s="27"/>
      <c r="I183" s="27" t="s">
        <v>37</v>
      </c>
      <c r="J183" s="28">
        <v>10</v>
      </c>
      <c r="K183" s="27" t="s">
        <v>52</v>
      </c>
      <c r="L183" s="29"/>
      <c r="M183" s="30"/>
      <c r="N183" s="25" t="str">
        <f t="shared" si="2"/>
        <v xml:space="preserve"> 재고이동^TB_INV_STOCK_MV^ 출고매장코드^OUT_SHOP_CD^^VARCHAR2^10^Y^</v>
      </c>
      <c r="O183" s="21" t="str">
        <f>IF(ISNA(VLOOKUP(N183,DB데이터!$N:$N,1,FALSE)), "에러", "")</f>
        <v>에러</v>
      </c>
      <c r="P183" s="57" t="str">
        <f>IF(O183="에러",$N183&amp;CHAR(10)&amp;VLOOKUP(CONCATENATE(D183,".",F183),DB데이터!$M:$N,2,FALSE),"")</f>
        <v xml:space="preserve"> 재고이동^TB_INV_STOCK_MV^ 출고매장코드^OUT_SHOP_CD^^VARCHAR2^10^Y^
재고이동^TB_INV_STOCK_MV^출고매장코드^OUT_SHOP_CD^^VARCHAR2^10^Y^</v>
      </c>
    </row>
    <row r="184" spans="1:16" x14ac:dyDescent="0.25">
      <c r="A184" s="24">
        <v>177</v>
      </c>
      <c r="B184" s="27" t="s">
        <v>438</v>
      </c>
      <c r="C184" s="27" t="s">
        <v>5167</v>
      </c>
      <c r="D184" s="27" t="s">
        <v>347</v>
      </c>
      <c r="E184" s="27" t="s">
        <v>4025</v>
      </c>
      <c r="F184" s="27" t="s">
        <v>2575</v>
      </c>
      <c r="G184" s="27"/>
      <c r="H184" s="27"/>
      <c r="I184" s="27" t="s">
        <v>37</v>
      </c>
      <c r="J184" s="28">
        <v>3</v>
      </c>
      <c r="K184" s="27" t="s">
        <v>52</v>
      </c>
      <c r="L184" s="27"/>
      <c r="M184" s="30"/>
      <c r="N184" s="25" t="str">
        <f t="shared" si="2"/>
        <v xml:space="preserve"> 재고이동^TB_INV_STOCK_MV^ 결제유형코드^PAY_TP_CD^^VARCHAR2^3^Y^</v>
      </c>
      <c r="O184" s="21" t="str">
        <f>IF(ISNA(VLOOKUP(N184,DB데이터!$N:$N,1,FALSE)), "에러", "")</f>
        <v>에러</v>
      </c>
      <c r="P184" s="57" t="str">
        <f>IF(O184="에러",$N184&amp;CHAR(10)&amp;VLOOKUP(CONCATENATE(D184,".",F184),DB데이터!$M:$N,2,FALSE),"")</f>
        <v xml:space="preserve"> 재고이동^TB_INV_STOCK_MV^ 결제유형코드^PAY_TP_CD^^VARCHAR2^3^Y^
재고이동^TB_INV_STOCK_MV^결제유형코드^PAY_TP_CD^^VARCHAR2^3^Y^</v>
      </c>
    </row>
    <row r="185" spans="1:16" x14ac:dyDescent="0.25">
      <c r="A185" s="24">
        <v>178</v>
      </c>
      <c r="B185" s="27" t="s">
        <v>438</v>
      </c>
      <c r="C185" s="27" t="s">
        <v>5167</v>
      </c>
      <c r="D185" s="27" t="s">
        <v>347</v>
      </c>
      <c r="E185" s="27" t="s">
        <v>4024</v>
      </c>
      <c r="F185" s="27" t="s">
        <v>2362</v>
      </c>
      <c r="G185" s="27"/>
      <c r="H185" s="27"/>
      <c r="I185" s="27" t="s">
        <v>110</v>
      </c>
      <c r="J185" s="28">
        <v>22</v>
      </c>
      <c r="K185" s="27" t="s">
        <v>52</v>
      </c>
      <c r="L185" s="27">
        <v>0</v>
      </c>
      <c r="M185" s="30"/>
      <c r="N185" s="25" t="str">
        <f t="shared" si="2"/>
        <v xml:space="preserve"> 재고이동^TB_INV_STOCK_MV^ 결제금액^PAY_AMT^^NUMBER^22^Y^0</v>
      </c>
      <c r="O185" s="21" t="str">
        <f>IF(ISNA(VLOOKUP(N185,DB데이터!$N:$N,1,FALSE)), "에러", "")</f>
        <v>에러</v>
      </c>
      <c r="P185" s="57" t="str">
        <f>IF(O185="에러",$N185&amp;CHAR(10)&amp;VLOOKUP(CONCATENATE(D185,".",F185),DB데이터!$M:$N,2,FALSE),"")</f>
        <v xml:space="preserve"> 재고이동^TB_INV_STOCK_MV^ 결제금액^PAY_AMT^^NUMBER^22^Y^0
재고이동^TB_INV_STOCK_MV^결제금액^PAY_AMT^^NUMBER^20,5^Y^0</v>
      </c>
    </row>
    <row r="186" spans="1:16" x14ac:dyDescent="0.25">
      <c r="A186" s="24">
        <v>179</v>
      </c>
      <c r="B186" s="27" t="s">
        <v>438</v>
      </c>
      <c r="C186" s="27" t="s">
        <v>5167</v>
      </c>
      <c r="D186" s="27" t="s">
        <v>347</v>
      </c>
      <c r="E186" s="27" t="s">
        <v>3913</v>
      </c>
      <c r="F186" s="27" t="s">
        <v>1499</v>
      </c>
      <c r="G186" s="27"/>
      <c r="H186" s="27"/>
      <c r="I186" s="27" t="s">
        <v>37</v>
      </c>
      <c r="J186" s="28">
        <v>8</v>
      </c>
      <c r="K186" s="27" t="s">
        <v>5347</v>
      </c>
      <c r="L186" s="27"/>
      <c r="M186" s="30"/>
      <c r="N186" s="25" t="str">
        <f t="shared" si="2"/>
        <v xml:space="preserve"> 재고이동^TB_INV_STOCK_MV^ 입금일자^DEPOSIT_DT^^VARCHAR2^8^N^</v>
      </c>
      <c r="O186" s="21" t="str">
        <f>IF(ISNA(VLOOKUP(N186,DB데이터!$N:$N,1,FALSE)), "에러", "")</f>
        <v>에러</v>
      </c>
      <c r="P186" s="57" t="str">
        <f>IF(O186="에러",$N186&amp;CHAR(10)&amp;VLOOKUP(CONCATENATE(D186,".",F186),DB데이터!$M:$N,2,FALSE),"")</f>
        <v xml:space="preserve"> 재고이동^TB_INV_STOCK_MV^ 입금일자^DEPOSIT_DT^^VARCHAR2^8^N^
재고이동^TB_INV_STOCK_MV^입금일자^DEPOSIT_DT^^VARCHAR2^8^^</v>
      </c>
    </row>
    <row r="187" spans="1:16" x14ac:dyDescent="0.25">
      <c r="A187" s="24">
        <v>180</v>
      </c>
      <c r="B187" s="27" t="s">
        <v>438</v>
      </c>
      <c r="C187" s="27" t="s">
        <v>5167</v>
      </c>
      <c r="D187" s="27" t="s">
        <v>347</v>
      </c>
      <c r="E187" s="27" t="s">
        <v>3911</v>
      </c>
      <c r="F187" s="27" t="s">
        <v>555</v>
      </c>
      <c r="G187" s="27"/>
      <c r="H187" s="27"/>
      <c r="I187" s="27" t="s">
        <v>110</v>
      </c>
      <c r="J187" s="28">
        <v>22</v>
      </c>
      <c r="K187" s="27" t="s">
        <v>52</v>
      </c>
      <c r="L187" s="27">
        <v>0</v>
      </c>
      <c r="M187" s="30"/>
      <c r="N187" s="25" t="str">
        <f t="shared" si="2"/>
        <v xml:space="preserve"> 재고이동^TB_INV_STOCK_MV^ 입금금액^DEPOSIT_AMT^^NUMBER^22^Y^0</v>
      </c>
      <c r="O187" s="21" t="str">
        <f>IF(ISNA(VLOOKUP(N187,DB데이터!$N:$N,1,FALSE)), "에러", "")</f>
        <v>에러</v>
      </c>
      <c r="P187" s="57" t="str">
        <f>IF(O187="에러",$N187&amp;CHAR(10)&amp;VLOOKUP(CONCATENATE(D187,".",F187),DB데이터!$M:$N,2,FALSE),"")</f>
        <v xml:space="preserve"> 재고이동^TB_INV_STOCK_MV^ 입금금액^DEPOSIT_AMT^^NUMBER^22^Y^0
재고이동^TB_INV_STOCK_MV^입금금액^DEPOSIT_AMT^^NUMBER^20,5^Y^0</v>
      </c>
    </row>
    <row r="188" spans="1:16" x14ac:dyDescent="0.25">
      <c r="A188" s="24">
        <v>181</v>
      </c>
      <c r="B188" s="27" t="s">
        <v>438</v>
      </c>
      <c r="C188" s="27" t="s">
        <v>5167</v>
      </c>
      <c r="D188" s="27" t="s">
        <v>347</v>
      </c>
      <c r="E188" s="27" t="s">
        <v>4033</v>
      </c>
      <c r="F188" s="27" t="s">
        <v>2577</v>
      </c>
      <c r="G188" s="27"/>
      <c r="H188" s="27"/>
      <c r="I188" s="27" t="s">
        <v>37</v>
      </c>
      <c r="J188" s="28">
        <v>1</v>
      </c>
      <c r="K188" s="27" t="s">
        <v>52</v>
      </c>
      <c r="L188" s="27" t="s">
        <v>1496</v>
      </c>
      <c r="M188" s="30"/>
      <c r="N188" s="25" t="str">
        <f t="shared" si="2"/>
        <v xml:space="preserve"> 재고이동^TB_INV_STOCK_MV^ 수기입금확인여부^HAND_DEPOSIT_CHK_YN^^VARCHAR2^1^Y^'N' </v>
      </c>
      <c r="O188" s="21" t="str">
        <f>IF(ISNA(VLOOKUP(N188,DB데이터!$N:$N,1,FALSE)), "에러", "")</f>
        <v>에러</v>
      </c>
      <c r="P188" s="57" t="str">
        <f>IF(O188="에러",$N188&amp;CHAR(10)&amp;VLOOKUP(CONCATENATE(D188,".",F188),DB데이터!$M:$N,2,FALSE),"")</f>
        <v xml:space="preserve"> 재고이동^TB_INV_STOCK_MV^ 수기입금확인여부^HAND_DEPOSIT_CHK_YN^^VARCHAR2^1^Y^'N' 
재고이동^TB_INV_STOCK_MV^수기입금확인여부^HAND_DEPOSIT_CHK_YN^^VARCHAR2^1^Y^'N'</v>
      </c>
    </row>
    <row r="189" spans="1:16" x14ac:dyDescent="0.25">
      <c r="A189" s="24">
        <v>182</v>
      </c>
      <c r="B189" s="27" t="s">
        <v>438</v>
      </c>
      <c r="C189" s="27" t="s">
        <v>5167</v>
      </c>
      <c r="D189" s="27" t="s">
        <v>347</v>
      </c>
      <c r="E189" s="27" t="s">
        <v>4026</v>
      </c>
      <c r="F189" s="27" t="s">
        <v>2579</v>
      </c>
      <c r="G189" s="27"/>
      <c r="H189" s="27"/>
      <c r="I189" s="27" t="s">
        <v>37</v>
      </c>
      <c r="J189" s="28">
        <v>40</v>
      </c>
      <c r="K189" s="27" t="s">
        <v>5347</v>
      </c>
      <c r="L189" s="29"/>
      <c r="M189" s="30"/>
      <c r="N189" s="25" t="str">
        <f t="shared" si="2"/>
        <v xml:space="preserve"> 재고이동^TB_INV_STOCK_MV^ 계좌관리번호^ACCT_MNG_NO^^VARCHAR2^40^N^</v>
      </c>
      <c r="O189" s="21" t="str">
        <f>IF(ISNA(VLOOKUP(N189,DB데이터!$N:$N,1,FALSE)), "에러", "")</f>
        <v>에러</v>
      </c>
      <c r="P189" s="57" t="str">
        <f>IF(O189="에러",$N189&amp;CHAR(10)&amp;VLOOKUP(CONCATENATE(D189,".",F189),DB데이터!$M:$N,2,FALSE),"")</f>
        <v xml:space="preserve"> 재고이동^TB_INV_STOCK_MV^ 계좌관리번호^ACCT_MNG_NO^^VARCHAR2^40^N^
재고이동^TB_INV_STOCK_MV^계좌관리번호^ACCT_MNG_NO^^VARCHAR2^40^^</v>
      </c>
    </row>
    <row r="190" spans="1:16" x14ac:dyDescent="0.25">
      <c r="A190" s="24">
        <v>183</v>
      </c>
      <c r="B190" s="27" t="s">
        <v>438</v>
      </c>
      <c r="C190" s="27" t="s">
        <v>5167</v>
      </c>
      <c r="D190" s="27" t="s">
        <v>347</v>
      </c>
      <c r="E190" s="27" t="s">
        <v>5174</v>
      </c>
      <c r="F190" s="27" t="s">
        <v>2581</v>
      </c>
      <c r="G190" s="27"/>
      <c r="H190" s="27"/>
      <c r="I190" s="27" t="s">
        <v>37</v>
      </c>
      <c r="J190" s="28">
        <v>14</v>
      </c>
      <c r="K190" s="27" t="s">
        <v>5347</v>
      </c>
      <c r="L190" s="29"/>
      <c r="M190" s="30"/>
      <c r="N190" s="25" t="str">
        <f t="shared" si="2"/>
        <v xml:space="preserve"> 재고이동^TB_INV_STOCK_MV^ 승인일시^APPR_DTM^^VARCHAR2^14^N^</v>
      </c>
      <c r="O190" s="21" t="str">
        <f>IF(ISNA(VLOOKUP(N190,DB데이터!$N:$N,1,FALSE)), "에러", "")</f>
        <v>에러</v>
      </c>
      <c r="P190" s="57" t="str">
        <f>IF(O190="에러",$N190&amp;CHAR(10)&amp;VLOOKUP(CONCATENATE(D190,".",F190),DB데이터!$M:$N,2,FALSE),"")</f>
        <v xml:space="preserve"> 재고이동^TB_INV_STOCK_MV^ 승인일시^APPR_DTM^^VARCHAR2^14^N^
재고이동^TB_INV_STOCK_MV^승인일시^APPR_DTM^^VARCHAR2^14^^</v>
      </c>
    </row>
    <row r="191" spans="1:16" x14ac:dyDescent="0.25">
      <c r="A191" s="24">
        <v>184</v>
      </c>
      <c r="B191" s="27" t="s">
        <v>438</v>
      </c>
      <c r="C191" s="27" t="s">
        <v>5167</v>
      </c>
      <c r="D191" s="27" t="s">
        <v>347</v>
      </c>
      <c r="E191" s="27" t="s">
        <v>5175</v>
      </c>
      <c r="F191" s="27" t="s">
        <v>2583</v>
      </c>
      <c r="G191" s="27"/>
      <c r="H191" s="27"/>
      <c r="I191" s="27" t="s">
        <v>37</v>
      </c>
      <c r="J191" s="28">
        <v>32</v>
      </c>
      <c r="K191" s="27" t="s">
        <v>5347</v>
      </c>
      <c r="L191" s="29"/>
      <c r="M191" s="30"/>
      <c r="N191" s="25" t="str">
        <f t="shared" si="2"/>
        <v xml:space="preserve"> 재고이동^TB_INV_STOCK_MV^ 승인자ID^APPRR_ID^^VARCHAR2^32^N^</v>
      </c>
      <c r="O191" s="21" t="str">
        <f>IF(ISNA(VLOOKUP(N191,DB데이터!$N:$N,1,FALSE)), "에러", "")</f>
        <v>에러</v>
      </c>
      <c r="P191" s="57" t="str">
        <f>IF(O191="에러",$N191&amp;CHAR(10)&amp;VLOOKUP(CONCATENATE(D191,".",F191),DB데이터!$M:$N,2,FALSE),"")</f>
        <v xml:space="preserve"> 재고이동^TB_INV_STOCK_MV^ 승인자ID^APPRR_ID^^VARCHAR2^32^N^
재고이동^TB_INV_STOCK_MV^승인자ID^APPRR_ID^^VARCHAR2^32^^</v>
      </c>
    </row>
    <row r="192" spans="1:16" x14ac:dyDescent="0.25">
      <c r="A192" s="24">
        <v>185</v>
      </c>
      <c r="B192" s="27" t="s">
        <v>438</v>
      </c>
      <c r="C192" s="27" t="s">
        <v>5167</v>
      </c>
      <c r="D192" s="27" t="s">
        <v>347</v>
      </c>
      <c r="E192" s="27" t="s">
        <v>5146</v>
      </c>
      <c r="F192" s="27" t="s">
        <v>1790</v>
      </c>
      <c r="G192" s="27"/>
      <c r="H192" s="27"/>
      <c r="I192" s="27" t="s">
        <v>37</v>
      </c>
      <c r="J192" s="28">
        <v>14</v>
      </c>
      <c r="K192" s="27" t="s">
        <v>5347</v>
      </c>
      <c r="L192" s="29"/>
      <c r="M192" s="30"/>
      <c r="N192" s="25" t="str">
        <f t="shared" si="2"/>
        <v xml:space="preserve"> 재고이동^TB_INV_STOCK_MV^ 확정일시^CONF_DTM^^VARCHAR2^14^N^</v>
      </c>
      <c r="O192" s="21" t="str">
        <f>IF(ISNA(VLOOKUP(N192,DB데이터!$N:$N,1,FALSE)), "에러", "")</f>
        <v>에러</v>
      </c>
      <c r="P192" s="57" t="str">
        <f>IF(O192="에러",$N192&amp;CHAR(10)&amp;VLOOKUP(CONCATENATE(D192,".",F192),DB데이터!$M:$N,2,FALSE),"")</f>
        <v xml:space="preserve"> 재고이동^TB_INV_STOCK_MV^ 확정일시^CONF_DTM^^VARCHAR2^14^N^
재고이동^TB_INV_STOCK_MV^확정일시^CONF_DTM^^VARCHAR2^14^^</v>
      </c>
    </row>
    <row r="193" spans="1:16" x14ac:dyDescent="0.25">
      <c r="A193" s="24">
        <v>186</v>
      </c>
      <c r="B193" s="27" t="s">
        <v>438</v>
      </c>
      <c r="C193" s="27" t="s">
        <v>5167</v>
      </c>
      <c r="D193" s="27" t="s">
        <v>347</v>
      </c>
      <c r="E193" s="27" t="s">
        <v>5147</v>
      </c>
      <c r="F193" s="27" t="s">
        <v>1769</v>
      </c>
      <c r="G193" s="27"/>
      <c r="H193" s="27"/>
      <c r="I193" s="27" t="s">
        <v>37</v>
      </c>
      <c r="J193" s="28">
        <v>32</v>
      </c>
      <c r="K193" s="27" t="s">
        <v>5347</v>
      </c>
      <c r="L193" s="29"/>
      <c r="M193" s="30"/>
      <c r="N193" s="25" t="str">
        <f t="shared" si="2"/>
        <v xml:space="preserve"> 재고이동^TB_INV_STOCK_MV^ 확정자ID^CONFR_ID^^VARCHAR2^32^N^</v>
      </c>
      <c r="O193" s="21" t="str">
        <f>IF(ISNA(VLOOKUP(N193,DB데이터!$N:$N,1,FALSE)), "에러", "")</f>
        <v>에러</v>
      </c>
      <c r="P193" s="57" t="str">
        <f>IF(O193="에러",$N193&amp;CHAR(10)&amp;VLOOKUP(CONCATENATE(D193,".",F193),DB데이터!$M:$N,2,FALSE),"")</f>
        <v xml:space="preserve"> 재고이동^TB_INV_STOCK_MV^ 확정자ID^CONFR_ID^^VARCHAR2^32^N^
재고이동^TB_INV_STOCK_MV^확정자ID^CONFR_ID^^VARCHAR2^32^^</v>
      </c>
    </row>
    <row r="194" spans="1:16" x14ac:dyDescent="0.25">
      <c r="A194" s="24">
        <v>187</v>
      </c>
      <c r="B194" s="27" t="s">
        <v>438</v>
      </c>
      <c r="C194" s="27" t="s">
        <v>5167</v>
      </c>
      <c r="D194" s="27" t="s">
        <v>347</v>
      </c>
      <c r="E194" s="27" t="s">
        <v>3516</v>
      </c>
      <c r="F194" s="27" t="s">
        <v>51</v>
      </c>
      <c r="G194" s="27"/>
      <c r="H194" s="27"/>
      <c r="I194" s="27" t="s">
        <v>37</v>
      </c>
      <c r="J194" s="28">
        <v>1</v>
      </c>
      <c r="K194" s="27" t="s">
        <v>52</v>
      </c>
      <c r="L194" s="29" t="s">
        <v>1276</v>
      </c>
      <c r="M194" s="30"/>
      <c r="N194" s="25" t="str">
        <f t="shared" si="2"/>
        <v xml:space="preserve"> 재고이동^TB_INV_STOCK_MV^ 사용여부^USE_YN^^VARCHAR2^1^Y^'Y' </v>
      </c>
      <c r="O194" s="21" t="str">
        <f>IF(ISNA(VLOOKUP(N194,DB데이터!$N:$N,1,FALSE)), "에러", "")</f>
        <v>에러</v>
      </c>
      <c r="P194" s="57" t="str">
        <f>IF(O194="에러",$N194&amp;CHAR(10)&amp;VLOOKUP(CONCATENATE(D194,".",F194),DB데이터!$M:$N,2,FALSE),"")</f>
        <v xml:space="preserve"> 재고이동^TB_INV_STOCK_MV^ 사용여부^USE_YN^^VARCHAR2^1^Y^'Y' 
재고이동^TB_INV_STOCK_MV^사용여부^USE_YN^^VARCHAR2^1^Y^'Y'</v>
      </c>
    </row>
    <row r="195" spans="1:16" x14ac:dyDescent="0.25">
      <c r="A195" s="24">
        <v>188</v>
      </c>
      <c r="B195" s="27" t="s">
        <v>438</v>
      </c>
      <c r="C195" s="27" t="s">
        <v>5167</v>
      </c>
      <c r="D195" s="27" t="s">
        <v>347</v>
      </c>
      <c r="E195" s="27" t="s">
        <v>3517</v>
      </c>
      <c r="F195" s="27" t="s">
        <v>62</v>
      </c>
      <c r="G195" s="27"/>
      <c r="H195" s="27"/>
      <c r="I195" s="27" t="s">
        <v>37</v>
      </c>
      <c r="J195" s="28">
        <v>2000</v>
      </c>
      <c r="K195" s="27" t="s">
        <v>5347</v>
      </c>
      <c r="L195" s="29"/>
      <c r="M195" s="30"/>
      <c r="N195" s="25" t="str">
        <f t="shared" si="2"/>
        <v xml:space="preserve"> 재고이동^TB_INV_STOCK_MV^ 비고^REMARK^^VARCHAR2^2000^N^</v>
      </c>
      <c r="O195" s="21" t="str">
        <f>IF(ISNA(VLOOKUP(N195,DB데이터!$N:$N,1,FALSE)), "에러", "")</f>
        <v>에러</v>
      </c>
      <c r="P195" s="57" t="str">
        <f>IF(O195="에러",$N195&amp;CHAR(10)&amp;VLOOKUP(CONCATENATE(D195,".",F195),DB데이터!$M:$N,2,FALSE),"")</f>
        <v xml:space="preserve"> 재고이동^TB_INV_STOCK_MV^ 비고^REMARK^^VARCHAR2^2000^N^
재고이동^TB_INV_STOCK_MV^비고^REMARK^^VARCHAR2^2000^^</v>
      </c>
    </row>
    <row r="196" spans="1:16" x14ac:dyDescent="0.25">
      <c r="A196" s="24">
        <v>189</v>
      </c>
      <c r="B196" s="27" t="s">
        <v>438</v>
      </c>
      <c r="C196" s="27" t="s">
        <v>5167</v>
      </c>
      <c r="D196" s="27" t="s">
        <v>347</v>
      </c>
      <c r="E196" s="27" t="s">
        <v>3518</v>
      </c>
      <c r="F196" s="27" t="s">
        <v>54</v>
      </c>
      <c r="G196" s="27"/>
      <c r="H196" s="27"/>
      <c r="I196" s="27" t="s">
        <v>37</v>
      </c>
      <c r="J196" s="28">
        <v>14</v>
      </c>
      <c r="K196" s="27" t="s">
        <v>52</v>
      </c>
      <c r="L196" s="29"/>
      <c r="M196" s="30"/>
      <c r="N196" s="25" t="str">
        <f t="shared" si="2"/>
        <v xml:space="preserve"> 재고이동^TB_INV_STOCK_MV^ 등록일시^REG_DTM^^VARCHAR2^14^Y^</v>
      </c>
      <c r="O196" s="21" t="str">
        <f>IF(ISNA(VLOOKUP(N196,DB데이터!$N:$N,1,FALSE)), "에러", "")</f>
        <v>에러</v>
      </c>
      <c r="P196" s="57" t="str">
        <f>IF(O196="에러",$N196&amp;CHAR(10)&amp;VLOOKUP(CONCATENATE(D196,".",F196),DB데이터!$M:$N,2,FALSE),"")</f>
        <v xml:space="preserve"> 재고이동^TB_INV_STOCK_MV^ 등록일시^REG_DTM^^VARCHAR2^14^Y^
재고이동^TB_INV_STOCK_MV^등록일시^REG_DTM^^VARCHAR2^14^Y^</v>
      </c>
    </row>
    <row r="197" spans="1:16" x14ac:dyDescent="0.25">
      <c r="A197" s="24">
        <v>190</v>
      </c>
      <c r="B197" s="27" t="s">
        <v>438</v>
      </c>
      <c r="C197" s="27" t="s">
        <v>5167</v>
      </c>
      <c r="D197" s="27" t="s">
        <v>347</v>
      </c>
      <c r="E197" s="27" t="s">
        <v>3519</v>
      </c>
      <c r="F197" s="27" t="s">
        <v>56</v>
      </c>
      <c r="G197" s="27"/>
      <c r="H197" s="27"/>
      <c r="I197" s="27" t="s">
        <v>37</v>
      </c>
      <c r="J197" s="28">
        <v>32</v>
      </c>
      <c r="K197" s="27" t="s">
        <v>52</v>
      </c>
      <c r="L197" s="29"/>
      <c r="M197" s="30"/>
      <c r="N197" s="25" t="str">
        <f t="shared" si="2"/>
        <v xml:space="preserve"> 재고이동^TB_INV_STOCK_MV^ 등록자ID^REGR_ID^^VARCHAR2^32^Y^</v>
      </c>
      <c r="O197" s="21" t="str">
        <f>IF(ISNA(VLOOKUP(N197,DB데이터!$N:$N,1,FALSE)), "에러", "")</f>
        <v>에러</v>
      </c>
      <c r="P197" s="57" t="str">
        <f>IF(O197="에러",$N197&amp;CHAR(10)&amp;VLOOKUP(CONCATENATE(D197,".",F197),DB데이터!$M:$N,2,FALSE),"")</f>
        <v xml:space="preserve"> 재고이동^TB_INV_STOCK_MV^ 등록자ID^REGR_ID^^VARCHAR2^32^Y^
재고이동^TB_INV_STOCK_MV^등록자ID^REGR_ID^^VARCHAR2^32^Y^</v>
      </c>
    </row>
    <row r="198" spans="1:16" x14ac:dyDescent="0.25">
      <c r="A198" s="24">
        <v>191</v>
      </c>
      <c r="B198" s="27" t="s">
        <v>438</v>
      </c>
      <c r="C198" s="27" t="s">
        <v>5167</v>
      </c>
      <c r="D198" s="27" t="s">
        <v>347</v>
      </c>
      <c r="E198" s="27" t="s">
        <v>3520</v>
      </c>
      <c r="F198" s="27" t="s">
        <v>58</v>
      </c>
      <c r="G198" s="27"/>
      <c r="H198" s="27"/>
      <c r="I198" s="27" t="s">
        <v>37</v>
      </c>
      <c r="J198" s="28">
        <v>14</v>
      </c>
      <c r="K198" s="27" t="s">
        <v>52</v>
      </c>
      <c r="L198" s="29"/>
      <c r="M198" s="30"/>
      <c r="N198" s="25" t="str">
        <f t="shared" si="2"/>
        <v xml:space="preserve"> 재고이동^TB_INV_STOCK_MV^ 수정일시^MOD_DTM^^VARCHAR2^14^Y^</v>
      </c>
      <c r="O198" s="21" t="str">
        <f>IF(ISNA(VLOOKUP(N198,DB데이터!$N:$N,1,FALSE)), "에러", "")</f>
        <v>에러</v>
      </c>
      <c r="P198" s="57" t="str">
        <f>IF(O198="에러",$N198&amp;CHAR(10)&amp;VLOOKUP(CONCATENATE(D198,".",F198),DB데이터!$M:$N,2,FALSE),"")</f>
        <v xml:space="preserve"> 재고이동^TB_INV_STOCK_MV^ 수정일시^MOD_DTM^^VARCHAR2^14^Y^
재고이동^TB_INV_STOCK_MV^수정일시^MOD_DTM^^VARCHAR2^14^Y^</v>
      </c>
    </row>
    <row r="199" spans="1:16" x14ac:dyDescent="0.25">
      <c r="A199" s="24">
        <v>192</v>
      </c>
      <c r="B199" s="27" t="s">
        <v>438</v>
      </c>
      <c r="C199" s="27" t="s">
        <v>5167</v>
      </c>
      <c r="D199" s="27" t="s">
        <v>347</v>
      </c>
      <c r="E199" s="27" t="s">
        <v>3521</v>
      </c>
      <c r="F199" s="27" t="s">
        <v>60</v>
      </c>
      <c r="G199" s="27"/>
      <c r="H199" s="27"/>
      <c r="I199" s="27" t="s">
        <v>37</v>
      </c>
      <c r="J199" s="28">
        <v>32</v>
      </c>
      <c r="K199" s="27" t="s">
        <v>52</v>
      </c>
      <c r="L199" s="29"/>
      <c r="M199" s="30"/>
      <c r="N199" s="25" t="str">
        <f t="shared" si="2"/>
        <v xml:space="preserve"> 재고이동^TB_INV_STOCK_MV^ 수정자ID^MODR_ID^^VARCHAR2^32^Y^</v>
      </c>
      <c r="O199" s="21" t="str">
        <f>IF(ISNA(VLOOKUP(N199,DB데이터!$N:$N,1,FALSE)), "에러", "")</f>
        <v>에러</v>
      </c>
      <c r="P199" s="57" t="str">
        <f>IF(O199="에러",$N199&amp;CHAR(10)&amp;VLOOKUP(CONCATENATE(D199,".",F199),DB데이터!$M:$N,2,FALSE),"")</f>
        <v xml:space="preserve"> 재고이동^TB_INV_STOCK_MV^ 수정자ID^MODR_ID^^VARCHAR2^32^Y^
재고이동^TB_INV_STOCK_MV^수정자ID^MODR_ID^^VARCHAR2^32^Y^</v>
      </c>
    </row>
    <row r="200" spans="1:16" x14ac:dyDescent="0.25">
      <c r="A200" s="24">
        <v>193</v>
      </c>
      <c r="B200" s="27" t="s">
        <v>438</v>
      </c>
      <c r="C200" s="27" t="s">
        <v>5167</v>
      </c>
      <c r="D200" s="27" t="s">
        <v>347</v>
      </c>
      <c r="E200" s="27" t="s">
        <v>3910</v>
      </c>
      <c r="F200" s="27" t="s">
        <v>1506</v>
      </c>
      <c r="G200" s="27"/>
      <c r="H200" s="27"/>
      <c r="I200" s="27" t="s">
        <v>37</v>
      </c>
      <c r="J200" s="28">
        <v>3</v>
      </c>
      <c r="K200" s="27" t="s">
        <v>5347</v>
      </c>
      <c r="L200" s="29"/>
      <c r="M200" s="30"/>
      <c r="N200" s="25" t="str">
        <f t="shared" si="2"/>
        <v xml:space="preserve"> 재고이동^TB_INV_STOCK_MV^ 입금구분코드^DEPOSIT_DIV_CD^^VARCHAR2^3^N^</v>
      </c>
      <c r="O200" s="21" t="str">
        <f>IF(ISNA(VLOOKUP(N200,DB데이터!$N:$N,1,FALSE)), "에러", "")</f>
        <v>에러</v>
      </c>
      <c r="P200" s="57" t="str">
        <f>IF(O200="에러",$N200&amp;CHAR(10)&amp;VLOOKUP(CONCATENATE(D200,".",F200),DB데이터!$M:$N,2,FALSE),"")</f>
        <v xml:space="preserve"> 재고이동^TB_INV_STOCK_MV^ 입금구분코드^DEPOSIT_DIV_CD^^VARCHAR2^3^N^
재고이동^TB_INV_STOCK_MV^입금구분코드^DEPOSIT_DIV_CD^^VARCHAR2^3^^</v>
      </c>
    </row>
    <row r="201" spans="1:16" x14ac:dyDescent="0.25">
      <c r="A201" s="24">
        <v>194</v>
      </c>
      <c r="B201" s="27" t="s">
        <v>438</v>
      </c>
      <c r="C201" s="27" t="s">
        <v>5167</v>
      </c>
      <c r="D201" s="27" t="s">
        <v>347</v>
      </c>
      <c r="E201" s="27" t="s">
        <v>4089</v>
      </c>
      <c r="F201" s="27" t="s">
        <v>2418</v>
      </c>
      <c r="G201" s="27"/>
      <c r="H201" s="27"/>
      <c r="I201" s="27" t="s">
        <v>110</v>
      </c>
      <c r="J201" s="28">
        <v>22</v>
      </c>
      <c r="K201" s="27" t="s">
        <v>52</v>
      </c>
      <c r="L201" s="29">
        <v>0</v>
      </c>
      <c r="M201" s="30"/>
      <c r="N201" s="25" t="str">
        <f t="shared" ref="N201:N236" si="3">SUBSTITUTE(CONCATENATE(C201,"^",D201,"^",E201,"^",F201,"^",G201,"^",I201,"^",J201,"^",K201,"^",L201),"~","-")</f>
        <v xml:space="preserve"> 재고이동^TB_INV_STOCK_MV^ 입고금액^IN_AMT^^NUMBER^22^Y^0</v>
      </c>
      <c r="O201" s="21" t="str">
        <f>IF(ISNA(VLOOKUP(N201,DB데이터!$N:$N,1,FALSE)), "에러", "")</f>
        <v>에러</v>
      </c>
      <c r="P201" s="57" t="str">
        <f>IF(O201="에러",$N201&amp;CHAR(10)&amp;VLOOKUP(CONCATENATE(D201,".",F201),DB데이터!$M:$N,2,FALSE),"")</f>
        <v xml:space="preserve"> 재고이동^TB_INV_STOCK_MV^ 입고금액^IN_AMT^^NUMBER^22^Y^0
재고이동^TB_INV_STOCK_MV^입고금액^IN_AMT^^NUMBER^20,5^Y^0</v>
      </c>
    </row>
    <row r="202" spans="1:16" x14ac:dyDescent="0.25">
      <c r="A202" s="24">
        <v>195</v>
      </c>
      <c r="B202" s="27" t="s">
        <v>438</v>
      </c>
      <c r="C202" s="27" t="s">
        <v>5167</v>
      </c>
      <c r="D202" s="27" t="s">
        <v>347</v>
      </c>
      <c r="E202" s="27" t="s">
        <v>4088</v>
      </c>
      <c r="F202" s="27" t="s">
        <v>2420</v>
      </c>
      <c r="G202" s="27"/>
      <c r="H202" s="27"/>
      <c r="I202" s="27" t="s">
        <v>110</v>
      </c>
      <c r="J202" s="28">
        <v>22</v>
      </c>
      <c r="K202" s="27" t="s">
        <v>52</v>
      </c>
      <c r="L202" s="29">
        <v>0</v>
      </c>
      <c r="M202" s="30"/>
      <c r="N202" s="25" t="str">
        <f t="shared" si="3"/>
        <v xml:space="preserve"> 재고이동^TB_INV_STOCK_MV^ 입고공급금액^IN_SUPP_AMT^^NUMBER^22^Y^0</v>
      </c>
      <c r="O202" s="21" t="str">
        <f>IF(ISNA(VLOOKUP(N202,DB데이터!$N:$N,1,FALSE)), "에러", "")</f>
        <v>에러</v>
      </c>
      <c r="P202" s="57" t="str">
        <f>IF(O202="에러",$N202&amp;CHAR(10)&amp;VLOOKUP(CONCATENATE(D202,".",F202),DB데이터!$M:$N,2,FALSE),"")</f>
        <v xml:space="preserve"> 재고이동^TB_INV_STOCK_MV^ 입고공급금액^IN_SUPP_AMT^^NUMBER^22^Y^0
재고이동^TB_INV_STOCK_MV^입고공급금액^IN_SUPP_AMT^^NUMBER^20,5^Y^0</v>
      </c>
    </row>
    <row r="203" spans="1:16" x14ac:dyDescent="0.25">
      <c r="A203" s="24">
        <v>196</v>
      </c>
      <c r="B203" s="27" t="s">
        <v>438</v>
      </c>
      <c r="C203" s="27" t="s">
        <v>5167</v>
      </c>
      <c r="D203" s="27" t="s">
        <v>347</v>
      </c>
      <c r="E203" s="27" t="s">
        <v>4090</v>
      </c>
      <c r="F203" s="27" t="s">
        <v>2422</v>
      </c>
      <c r="G203" s="27"/>
      <c r="H203" s="27"/>
      <c r="I203" s="27" t="s">
        <v>110</v>
      </c>
      <c r="J203" s="28">
        <v>22</v>
      </c>
      <c r="K203" s="27" t="s">
        <v>52</v>
      </c>
      <c r="L203" s="29">
        <v>0</v>
      </c>
      <c r="M203" s="30"/>
      <c r="N203" s="25" t="str">
        <f t="shared" si="3"/>
        <v xml:space="preserve"> 재고이동^TB_INV_STOCK_MV^ 입고부가세액^IN_VAT^^NUMBER^22^Y^0</v>
      </c>
      <c r="O203" s="21" t="str">
        <f>IF(ISNA(VLOOKUP(N203,DB데이터!$N:$N,1,FALSE)), "에러", "")</f>
        <v>에러</v>
      </c>
      <c r="P203" s="57" t="str">
        <f>IF(O203="에러",$N203&amp;CHAR(10)&amp;VLOOKUP(CONCATENATE(D203,".",F203),DB데이터!$M:$N,2,FALSE),"")</f>
        <v xml:space="preserve"> 재고이동^TB_INV_STOCK_MV^ 입고부가세액^IN_VAT^^NUMBER^22^Y^0
재고이동^TB_INV_STOCK_MV^입고부가세액^IN_VAT^^NUMBER^20,5^Y^0</v>
      </c>
    </row>
    <row r="204" spans="1:16" x14ac:dyDescent="0.25">
      <c r="A204" s="24">
        <v>197</v>
      </c>
      <c r="B204" s="27" t="s">
        <v>438</v>
      </c>
      <c r="C204" s="27" t="s">
        <v>5167</v>
      </c>
      <c r="D204" s="27" t="s">
        <v>347</v>
      </c>
      <c r="E204" s="27" t="s">
        <v>4043</v>
      </c>
      <c r="F204" s="27" t="s">
        <v>2412</v>
      </c>
      <c r="G204" s="27"/>
      <c r="H204" s="27"/>
      <c r="I204" s="27" t="s">
        <v>110</v>
      </c>
      <c r="J204" s="28">
        <v>22</v>
      </c>
      <c r="K204" s="27" t="s">
        <v>52</v>
      </c>
      <c r="L204" s="29">
        <v>0</v>
      </c>
      <c r="M204" s="30"/>
      <c r="N204" s="25" t="str">
        <f t="shared" si="3"/>
        <v xml:space="preserve"> 재고이동^TB_INV_STOCK_MV^ 출고금액^OUT_AMT^^NUMBER^22^Y^0</v>
      </c>
      <c r="O204" s="21" t="str">
        <f>IF(ISNA(VLOOKUP(N204,DB데이터!$N:$N,1,FALSE)), "에러", "")</f>
        <v>에러</v>
      </c>
      <c r="P204" s="57" t="str">
        <f>IF(O204="에러",$N204&amp;CHAR(10)&amp;VLOOKUP(CONCATENATE(D204,".",F204),DB데이터!$M:$N,2,FALSE),"")</f>
        <v xml:space="preserve"> 재고이동^TB_INV_STOCK_MV^ 출고금액^OUT_AMT^^NUMBER^22^Y^0
재고이동^TB_INV_STOCK_MV^출고금액^OUT_AMT^^NUMBER^20,5^Y^0</v>
      </c>
    </row>
    <row r="205" spans="1:16" x14ac:dyDescent="0.25">
      <c r="A205" s="24">
        <v>198</v>
      </c>
      <c r="B205" s="27" t="s">
        <v>438</v>
      </c>
      <c r="C205" s="27" t="s">
        <v>5167</v>
      </c>
      <c r="D205" s="27" t="s">
        <v>347</v>
      </c>
      <c r="E205" s="27" t="s">
        <v>4042</v>
      </c>
      <c r="F205" s="27" t="s">
        <v>2414</v>
      </c>
      <c r="G205" s="27"/>
      <c r="H205" s="27"/>
      <c r="I205" s="27" t="s">
        <v>110</v>
      </c>
      <c r="J205" s="28">
        <v>22</v>
      </c>
      <c r="K205" s="27" t="s">
        <v>52</v>
      </c>
      <c r="L205" s="29">
        <v>0</v>
      </c>
      <c r="M205" s="30"/>
      <c r="N205" s="25" t="str">
        <f t="shared" si="3"/>
        <v xml:space="preserve"> 재고이동^TB_INV_STOCK_MV^ 출고공급금액^OUT_SUPP_AMT^^NUMBER^22^Y^0</v>
      </c>
      <c r="O205" s="21" t="str">
        <f>IF(ISNA(VLOOKUP(N205,DB데이터!$N:$N,1,FALSE)), "에러", "")</f>
        <v>에러</v>
      </c>
      <c r="P205" s="57" t="str">
        <f>IF(O205="에러",$N205&amp;CHAR(10)&amp;VLOOKUP(CONCATENATE(D205,".",F205),DB데이터!$M:$N,2,FALSE),"")</f>
        <v xml:space="preserve"> 재고이동^TB_INV_STOCK_MV^ 출고공급금액^OUT_SUPP_AMT^^NUMBER^22^Y^0
재고이동^TB_INV_STOCK_MV^출고공급금액^OUT_SUPP_AMT^^NUMBER^20,5^Y^0</v>
      </c>
    </row>
    <row r="206" spans="1:16" x14ac:dyDescent="0.25">
      <c r="A206" s="24">
        <v>199</v>
      </c>
      <c r="B206" s="27" t="s">
        <v>438</v>
      </c>
      <c r="C206" s="27" t="s">
        <v>5167</v>
      </c>
      <c r="D206" s="27" t="s">
        <v>347</v>
      </c>
      <c r="E206" s="27" t="s">
        <v>4044</v>
      </c>
      <c r="F206" s="27" t="s">
        <v>2416</v>
      </c>
      <c r="G206" s="27"/>
      <c r="H206" s="27"/>
      <c r="I206" s="27" t="s">
        <v>110</v>
      </c>
      <c r="J206" s="28">
        <v>22</v>
      </c>
      <c r="K206" s="27" t="s">
        <v>52</v>
      </c>
      <c r="L206" s="29">
        <v>0</v>
      </c>
      <c r="M206" s="30"/>
      <c r="N206" s="25" t="str">
        <f t="shared" si="3"/>
        <v xml:space="preserve"> 재고이동^TB_INV_STOCK_MV^ 출고부가세액^OUT_VAT^^NUMBER^22^Y^0</v>
      </c>
      <c r="O206" s="21" t="str">
        <f>IF(ISNA(VLOOKUP(N206,DB데이터!$N:$N,1,FALSE)), "에러", "")</f>
        <v>에러</v>
      </c>
      <c r="P206" s="57" t="str">
        <f>IF(O206="에러",$N206&amp;CHAR(10)&amp;VLOOKUP(CONCATENATE(D206,".",F206),DB데이터!$M:$N,2,FALSE),"")</f>
        <v xml:space="preserve"> 재고이동^TB_INV_STOCK_MV^ 출고부가세액^OUT_VAT^^NUMBER^22^Y^0
재고이동^TB_INV_STOCK_MV^출고부가세액^OUT_VAT^^NUMBER^20,5^Y^0</v>
      </c>
    </row>
    <row r="207" spans="1:16" x14ac:dyDescent="0.25">
      <c r="A207" s="24">
        <v>200</v>
      </c>
      <c r="B207" s="27" t="s">
        <v>438</v>
      </c>
      <c r="C207" s="27" t="s">
        <v>5176</v>
      </c>
      <c r="D207" s="27" t="s">
        <v>785</v>
      </c>
      <c r="E207" s="27" t="s">
        <v>3483</v>
      </c>
      <c r="F207" s="27" t="s">
        <v>1169</v>
      </c>
      <c r="G207" s="27"/>
      <c r="H207" s="27"/>
      <c r="I207" s="27" t="s">
        <v>37</v>
      </c>
      <c r="J207" s="28">
        <v>10</v>
      </c>
      <c r="K207" s="27" t="s">
        <v>52</v>
      </c>
      <c r="L207" s="29"/>
      <c r="M207" s="30"/>
      <c r="N207" s="25" t="str">
        <f t="shared" si="3"/>
        <v xml:space="preserve"> 재고이동폐점^TB_INV_STOCK_MV_CLOSE^ 브랜드코드^BRAND_CD^^VARCHAR2^10^Y^</v>
      </c>
      <c r="O207" s="21" t="str">
        <f>IF(ISNA(VLOOKUP(N207,DB데이터!$N:$N,1,FALSE)), "에러", "")</f>
        <v>에러</v>
      </c>
      <c r="P207" s="57" t="str">
        <f>IF(O207="에러",$N207&amp;CHAR(10)&amp;VLOOKUP(CONCATENATE(D207,".",F207),DB데이터!$M:$N,2,FALSE),"")</f>
        <v xml:space="preserve"> 재고이동폐점^TB_INV_STOCK_MV_CLOSE^ 브랜드코드^BRAND_CD^^VARCHAR2^10^Y^
재고이동폐점^TB_INV_STOCK_MV_CLOSE^브랜드코드^BRAND_CD^Y^VARCHAR2^10^Y^</v>
      </c>
    </row>
    <row r="208" spans="1:16" x14ac:dyDescent="0.25">
      <c r="A208" s="24">
        <v>201</v>
      </c>
      <c r="B208" s="27" t="s">
        <v>438</v>
      </c>
      <c r="C208" s="27" t="s">
        <v>5176</v>
      </c>
      <c r="D208" s="27" t="s">
        <v>785</v>
      </c>
      <c r="E208" s="27" t="s">
        <v>4249</v>
      </c>
      <c r="F208" s="27" t="s">
        <v>483</v>
      </c>
      <c r="G208" s="27"/>
      <c r="H208" s="27"/>
      <c r="I208" s="27" t="s">
        <v>37</v>
      </c>
      <c r="J208" s="28">
        <v>8</v>
      </c>
      <c r="K208" s="27" t="s">
        <v>52</v>
      </c>
      <c r="L208" s="29"/>
      <c r="M208" s="30"/>
      <c r="N208" s="25" t="str">
        <f t="shared" si="3"/>
        <v xml:space="preserve"> 재고이동폐점^TB_INV_STOCK_MV_CLOSE^ 이관일자^TRANS_DT^^VARCHAR2^8^Y^</v>
      </c>
      <c r="O208" s="21" t="str">
        <f>IF(ISNA(VLOOKUP(N208,DB데이터!$N:$N,1,FALSE)), "에러", "")</f>
        <v>에러</v>
      </c>
      <c r="P208" s="57" t="str">
        <f>IF(O208="에러",$N208&amp;CHAR(10)&amp;VLOOKUP(CONCATENATE(D208,".",F208),DB데이터!$M:$N,2,FALSE),"")</f>
        <v xml:space="preserve"> 재고이동폐점^TB_INV_STOCK_MV_CLOSE^ 이관일자^TRANS_DT^^VARCHAR2^8^Y^
재고이동폐점^TB_INV_STOCK_MV_CLOSE^이관일자^TRANS_DT^Y^VARCHAR2^8^Y^</v>
      </c>
    </row>
    <row r="209" spans="1:16" x14ac:dyDescent="0.25">
      <c r="A209" s="24">
        <v>202</v>
      </c>
      <c r="B209" s="27" t="s">
        <v>438</v>
      </c>
      <c r="C209" s="27" t="s">
        <v>5176</v>
      </c>
      <c r="D209" s="27" t="s">
        <v>785</v>
      </c>
      <c r="E209" s="27" t="s">
        <v>5177</v>
      </c>
      <c r="F209" s="27" t="s">
        <v>2594</v>
      </c>
      <c r="G209" s="27"/>
      <c r="H209" s="27"/>
      <c r="I209" s="27" t="s">
        <v>37</v>
      </c>
      <c r="J209" s="28">
        <v>10</v>
      </c>
      <c r="K209" s="27" t="s">
        <v>52</v>
      </c>
      <c r="L209" s="29"/>
      <c r="M209" s="30"/>
      <c r="N209" s="25" t="str">
        <f t="shared" si="3"/>
        <v xml:space="preserve"> 재고이동폐점^TB_INV_STOCK_MV_CLOSE^ 폐점매장코드^CLOSE_SHOP_CD^^VARCHAR2^10^Y^</v>
      </c>
      <c r="O209" s="21" t="str">
        <f>IF(ISNA(VLOOKUP(N209,DB데이터!$N:$N,1,FALSE)), "에러", "")</f>
        <v>에러</v>
      </c>
      <c r="P209" s="57" t="str">
        <f>IF(O209="에러",$N209&amp;CHAR(10)&amp;VLOOKUP(CONCATENATE(D209,".",F209),DB데이터!$M:$N,2,FALSE),"")</f>
        <v xml:space="preserve"> 재고이동폐점^TB_INV_STOCK_MV_CLOSE^ 폐점매장코드^CLOSE_SHOP_CD^^VARCHAR2^10^Y^
재고이동폐점^TB_INV_STOCK_MV_CLOSE^폐점매장코드^CLOSE_SHOP_CD^Y^VARCHAR2^10^Y^</v>
      </c>
    </row>
    <row r="210" spans="1:16" x14ac:dyDescent="0.25">
      <c r="A210" s="24">
        <v>203</v>
      </c>
      <c r="B210" s="27" t="s">
        <v>438</v>
      </c>
      <c r="C210" s="27" t="s">
        <v>5176</v>
      </c>
      <c r="D210" s="27" t="s">
        <v>785</v>
      </c>
      <c r="E210" s="27" t="s">
        <v>5178</v>
      </c>
      <c r="F210" s="27" t="s">
        <v>2596</v>
      </c>
      <c r="G210" s="27"/>
      <c r="H210" s="27"/>
      <c r="I210" s="27" t="s">
        <v>37</v>
      </c>
      <c r="J210" s="28">
        <v>10</v>
      </c>
      <c r="K210" s="27" t="s">
        <v>52</v>
      </c>
      <c r="L210" s="29"/>
      <c r="M210" s="30"/>
      <c r="N210" s="25" t="str">
        <f t="shared" si="3"/>
        <v xml:space="preserve"> 재고이동폐점^TB_INV_STOCK_MV_CLOSE^ 이관매장코드^TRANS_SHOP_CD^^VARCHAR2^10^Y^</v>
      </c>
      <c r="O210" s="21" t="str">
        <f>IF(ISNA(VLOOKUP(N210,DB데이터!$N:$N,1,FALSE)), "에러", "")</f>
        <v>에러</v>
      </c>
      <c r="P210" s="57" t="str">
        <f>IF(O210="에러",$N210&amp;CHAR(10)&amp;VLOOKUP(CONCATENATE(D210,".",F210),DB데이터!$M:$N,2,FALSE),"")</f>
        <v xml:space="preserve"> 재고이동폐점^TB_INV_STOCK_MV_CLOSE^ 이관매장코드^TRANS_SHOP_CD^^VARCHAR2^10^Y^
재고이동폐점^TB_INV_STOCK_MV_CLOSE^이관매장코드^TRANS_SHOP_CD^Y^VARCHAR2^10^Y^</v>
      </c>
    </row>
    <row r="211" spans="1:16" x14ac:dyDescent="0.25">
      <c r="A211" s="24">
        <v>204</v>
      </c>
      <c r="B211" s="27" t="s">
        <v>438</v>
      </c>
      <c r="C211" s="27" t="s">
        <v>5176</v>
      </c>
      <c r="D211" s="27" t="s">
        <v>785</v>
      </c>
      <c r="E211" s="27" t="s">
        <v>4248</v>
      </c>
      <c r="F211" s="27" t="s">
        <v>484</v>
      </c>
      <c r="G211" s="27"/>
      <c r="H211" s="27"/>
      <c r="I211" s="27" t="s">
        <v>110</v>
      </c>
      <c r="J211" s="28">
        <v>22</v>
      </c>
      <c r="K211" s="27" t="s">
        <v>52</v>
      </c>
      <c r="L211" s="29"/>
      <c r="M211" s="30"/>
      <c r="N211" s="25" t="str">
        <f t="shared" si="3"/>
        <v xml:space="preserve"> 재고이동폐점^TB_INV_STOCK_MV_CLOSE^ 이관일련번호^TRANS_SEQ^^NUMBER^22^Y^</v>
      </c>
      <c r="O211" s="21" t="str">
        <f>IF(ISNA(VLOOKUP(N211,DB데이터!$N:$N,1,FALSE)), "에러", "")</f>
        <v>에러</v>
      </c>
      <c r="P211" s="57" t="str">
        <f>IF(O211="에러",$N211&amp;CHAR(10)&amp;VLOOKUP(CONCATENATE(D211,".",F211),DB데이터!$M:$N,2,FALSE),"")</f>
        <v xml:space="preserve"> 재고이동폐점^TB_INV_STOCK_MV_CLOSE^ 이관일련번호^TRANS_SEQ^^NUMBER^22^Y^
재고이동폐점^TB_INV_STOCK_MV_CLOSE^이관일련번호^TRANS_SEQ^Y^NUMBER^5^Y^</v>
      </c>
    </row>
    <row r="212" spans="1:16" x14ac:dyDescent="0.25">
      <c r="A212" s="24">
        <v>205</v>
      </c>
      <c r="B212" s="27" t="s">
        <v>438</v>
      </c>
      <c r="C212" s="27" t="s">
        <v>5176</v>
      </c>
      <c r="D212" s="27" t="s">
        <v>785</v>
      </c>
      <c r="E212" s="27" t="s">
        <v>4052</v>
      </c>
      <c r="F212" s="27" t="s">
        <v>1717</v>
      </c>
      <c r="G212" s="27"/>
      <c r="H212" s="27"/>
      <c r="I212" s="27" t="s">
        <v>37</v>
      </c>
      <c r="J212" s="28">
        <v>1</v>
      </c>
      <c r="K212" s="27" t="s">
        <v>52</v>
      </c>
      <c r="L212" s="29" t="s">
        <v>1496</v>
      </c>
      <c r="M212" s="30"/>
      <c r="N212" s="25" t="str">
        <f t="shared" si="3"/>
        <v xml:space="preserve"> 재고이동폐점^TB_INV_STOCK_MV_CLOSE^ 처리여부^PROC_YN^^VARCHAR2^1^Y^'N' </v>
      </c>
      <c r="O212" s="21" t="str">
        <f>IF(ISNA(VLOOKUP(N212,DB데이터!$N:$N,1,FALSE)), "에러", "")</f>
        <v>에러</v>
      </c>
      <c r="P212" s="57" t="str">
        <f>IF(O212="에러",$N212&amp;CHAR(10)&amp;VLOOKUP(CONCATENATE(D212,".",F212),DB데이터!$M:$N,2,FALSE),"")</f>
        <v xml:space="preserve"> 재고이동폐점^TB_INV_STOCK_MV_CLOSE^ 처리여부^PROC_YN^^VARCHAR2^1^Y^'N' 
재고이동폐점^TB_INV_STOCK_MV_CLOSE^처리여부^PROC_YN^^VARCHAR2^1^Y^'N'</v>
      </c>
    </row>
    <row r="213" spans="1:16" x14ac:dyDescent="0.25">
      <c r="A213" s="24">
        <v>206</v>
      </c>
      <c r="B213" s="27" t="s">
        <v>438</v>
      </c>
      <c r="C213" s="27" t="s">
        <v>5176</v>
      </c>
      <c r="D213" s="27" t="s">
        <v>785</v>
      </c>
      <c r="E213" s="27" t="s">
        <v>4154</v>
      </c>
      <c r="F213" s="27" t="s">
        <v>2041</v>
      </c>
      <c r="G213" s="27"/>
      <c r="H213" s="27"/>
      <c r="I213" s="27" t="s">
        <v>37</v>
      </c>
      <c r="J213" s="28">
        <v>32</v>
      </c>
      <c r="K213" s="27" t="s">
        <v>5347</v>
      </c>
      <c r="L213" s="29"/>
      <c r="M213" s="30"/>
      <c r="N213" s="25" t="str">
        <f t="shared" si="3"/>
        <v xml:space="preserve"> 재고이동폐점^TB_INV_STOCK_MV_CLOSE^ 처리ID^PROC_ID^^VARCHAR2^32^N^</v>
      </c>
      <c r="O213" s="21" t="str">
        <f>IF(ISNA(VLOOKUP(N213,DB데이터!$N:$N,1,FALSE)), "에러", "")</f>
        <v>에러</v>
      </c>
      <c r="P213" s="57" t="str">
        <f>IF(O213="에러",$N213&amp;CHAR(10)&amp;VLOOKUP(CONCATENATE(D213,".",F213),DB데이터!$M:$N,2,FALSE),"")</f>
        <v xml:space="preserve"> 재고이동폐점^TB_INV_STOCK_MV_CLOSE^ 처리ID^PROC_ID^^VARCHAR2^32^N^
재고이동폐점^TB_INV_STOCK_MV_CLOSE^처리ID^PROC_ID^^VARCHAR2^32^^</v>
      </c>
    </row>
    <row r="214" spans="1:16" x14ac:dyDescent="0.25">
      <c r="A214" s="24">
        <v>207</v>
      </c>
      <c r="B214" s="27" t="s">
        <v>438</v>
      </c>
      <c r="C214" s="27" t="s">
        <v>5176</v>
      </c>
      <c r="D214" s="27" t="s">
        <v>785</v>
      </c>
      <c r="E214" s="27" t="s">
        <v>4053</v>
      </c>
      <c r="F214" s="27" t="s">
        <v>2045</v>
      </c>
      <c r="G214" s="27"/>
      <c r="H214" s="27"/>
      <c r="I214" s="27" t="s">
        <v>37</v>
      </c>
      <c r="J214" s="28">
        <v>14</v>
      </c>
      <c r="K214" s="27" t="s">
        <v>5347</v>
      </c>
      <c r="L214" s="29"/>
      <c r="M214" s="30"/>
      <c r="N214" s="25" t="str">
        <f t="shared" si="3"/>
        <v xml:space="preserve"> 재고이동폐점^TB_INV_STOCK_MV_CLOSE^ 처리일시^PROC_DTM^^VARCHAR2^14^N^</v>
      </c>
      <c r="O214" s="21" t="str">
        <f>IF(ISNA(VLOOKUP(N214,DB데이터!$N:$N,1,FALSE)), "에러", "")</f>
        <v>에러</v>
      </c>
      <c r="P214" s="57" t="str">
        <f>IF(O214="에러",$N214&amp;CHAR(10)&amp;VLOOKUP(CONCATENATE(D214,".",F214),DB데이터!$M:$N,2,FALSE),"")</f>
        <v xml:space="preserve"> 재고이동폐점^TB_INV_STOCK_MV_CLOSE^ 처리일시^PROC_DTM^^VARCHAR2^14^N^
재고이동폐점^TB_INV_STOCK_MV_CLOSE^처리일시^PROC_DTM^^VARCHAR2^14^^</v>
      </c>
    </row>
    <row r="215" spans="1:16" x14ac:dyDescent="0.25">
      <c r="A215" s="24">
        <v>208</v>
      </c>
      <c r="B215" s="27" t="s">
        <v>438</v>
      </c>
      <c r="C215" s="27" t="s">
        <v>5176</v>
      </c>
      <c r="D215" s="27" t="s">
        <v>785</v>
      </c>
      <c r="E215" s="27" t="s">
        <v>3516</v>
      </c>
      <c r="F215" s="27" t="s">
        <v>51</v>
      </c>
      <c r="G215" s="27"/>
      <c r="H215" s="27"/>
      <c r="I215" s="27" t="s">
        <v>37</v>
      </c>
      <c r="J215" s="28">
        <v>1</v>
      </c>
      <c r="K215" s="27" t="s">
        <v>52</v>
      </c>
      <c r="L215" s="29" t="s">
        <v>1276</v>
      </c>
      <c r="M215" s="30"/>
      <c r="N215" s="25" t="str">
        <f t="shared" si="3"/>
        <v xml:space="preserve"> 재고이동폐점^TB_INV_STOCK_MV_CLOSE^ 사용여부^USE_YN^^VARCHAR2^1^Y^'Y' </v>
      </c>
      <c r="O215" s="21" t="str">
        <f>IF(ISNA(VLOOKUP(N215,DB데이터!$N:$N,1,FALSE)), "에러", "")</f>
        <v>에러</v>
      </c>
      <c r="P215" s="57" t="str">
        <f>IF(O215="에러",$N215&amp;CHAR(10)&amp;VLOOKUP(CONCATENATE(D215,".",F215),DB데이터!$M:$N,2,FALSE),"")</f>
        <v xml:space="preserve"> 재고이동폐점^TB_INV_STOCK_MV_CLOSE^ 사용여부^USE_YN^^VARCHAR2^1^Y^'Y' 
재고이동폐점^TB_INV_STOCK_MV_CLOSE^사용여부^USE_YN^^VARCHAR2^1^Y^'Y'</v>
      </c>
    </row>
    <row r="216" spans="1:16" x14ac:dyDescent="0.25">
      <c r="A216" s="24">
        <v>209</v>
      </c>
      <c r="B216" s="27" t="s">
        <v>438</v>
      </c>
      <c r="C216" s="27" t="s">
        <v>5176</v>
      </c>
      <c r="D216" s="27" t="s">
        <v>785</v>
      </c>
      <c r="E216" s="27" t="s">
        <v>3518</v>
      </c>
      <c r="F216" s="27" t="s">
        <v>54</v>
      </c>
      <c r="G216" s="27"/>
      <c r="H216" s="27"/>
      <c r="I216" s="27" t="s">
        <v>37</v>
      </c>
      <c r="J216" s="28">
        <v>14</v>
      </c>
      <c r="K216" s="27" t="s">
        <v>52</v>
      </c>
      <c r="L216" s="27"/>
      <c r="M216" s="30"/>
      <c r="N216" s="25" t="str">
        <f t="shared" si="3"/>
        <v xml:space="preserve"> 재고이동폐점^TB_INV_STOCK_MV_CLOSE^ 등록일시^REG_DTM^^VARCHAR2^14^Y^</v>
      </c>
      <c r="O216" s="21" t="str">
        <f>IF(ISNA(VLOOKUP(N216,DB데이터!$N:$N,1,FALSE)), "에러", "")</f>
        <v>에러</v>
      </c>
      <c r="P216" s="57" t="str">
        <f>IF(O216="에러",$N216&amp;CHAR(10)&amp;VLOOKUP(CONCATENATE(D216,".",F216),DB데이터!$M:$N,2,FALSE),"")</f>
        <v xml:space="preserve"> 재고이동폐점^TB_INV_STOCK_MV_CLOSE^ 등록일시^REG_DTM^^VARCHAR2^14^Y^
재고이동폐점^TB_INV_STOCK_MV_CLOSE^등록일시^REG_DTM^^VARCHAR2^14^Y^</v>
      </c>
    </row>
    <row r="217" spans="1:16" x14ac:dyDescent="0.25">
      <c r="A217" s="24">
        <v>210</v>
      </c>
      <c r="B217" s="27" t="s">
        <v>438</v>
      </c>
      <c r="C217" s="27" t="s">
        <v>5176</v>
      </c>
      <c r="D217" s="27" t="s">
        <v>785</v>
      </c>
      <c r="E217" s="27" t="s">
        <v>3519</v>
      </c>
      <c r="F217" s="27" t="s">
        <v>56</v>
      </c>
      <c r="G217" s="27"/>
      <c r="H217" s="27"/>
      <c r="I217" s="27" t="s">
        <v>37</v>
      </c>
      <c r="J217" s="28">
        <v>32</v>
      </c>
      <c r="K217" s="27" t="s">
        <v>52</v>
      </c>
      <c r="L217" s="27"/>
      <c r="M217" s="30"/>
      <c r="N217" s="25" t="str">
        <f t="shared" si="3"/>
        <v xml:space="preserve"> 재고이동폐점^TB_INV_STOCK_MV_CLOSE^ 등록자ID^REGR_ID^^VARCHAR2^32^Y^</v>
      </c>
      <c r="O217" s="21" t="str">
        <f>IF(ISNA(VLOOKUP(N217,DB데이터!$N:$N,1,FALSE)), "에러", "")</f>
        <v>에러</v>
      </c>
      <c r="P217" s="57" t="str">
        <f>IF(O217="에러",$N217&amp;CHAR(10)&amp;VLOOKUP(CONCATENATE(D217,".",F217),DB데이터!$M:$N,2,FALSE),"")</f>
        <v xml:space="preserve"> 재고이동폐점^TB_INV_STOCK_MV_CLOSE^ 등록자ID^REGR_ID^^VARCHAR2^32^Y^
재고이동폐점^TB_INV_STOCK_MV_CLOSE^등록자ID^REGR_ID^^VARCHAR2^32^Y^</v>
      </c>
    </row>
    <row r="218" spans="1:16" x14ac:dyDescent="0.25">
      <c r="A218" s="24">
        <v>211</v>
      </c>
      <c r="B218" s="27" t="s">
        <v>438</v>
      </c>
      <c r="C218" s="27" t="s">
        <v>5176</v>
      </c>
      <c r="D218" s="27" t="s">
        <v>785</v>
      </c>
      <c r="E218" s="27" t="s">
        <v>3520</v>
      </c>
      <c r="F218" s="27" t="s">
        <v>58</v>
      </c>
      <c r="G218" s="27"/>
      <c r="H218" s="27"/>
      <c r="I218" s="27" t="s">
        <v>37</v>
      </c>
      <c r="J218" s="28">
        <v>14</v>
      </c>
      <c r="K218" s="27" t="s">
        <v>52</v>
      </c>
      <c r="L218" s="27"/>
      <c r="M218" s="30"/>
      <c r="N218" s="25" t="str">
        <f t="shared" si="3"/>
        <v xml:space="preserve"> 재고이동폐점^TB_INV_STOCK_MV_CLOSE^ 수정일시^MOD_DTM^^VARCHAR2^14^Y^</v>
      </c>
      <c r="O218" s="21" t="str">
        <f>IF(ISNA(VLOOKUP(N218,DB데이터!$N:$N,1,FALSE)), "에러", "")</f>
        <v>에러</v>
      </c>
      <c r="P218" s="57" t="str">
        <f>IF(O218="에러",$N218&amp;CHAR(10)&amp;VLOOKUP(CONCATENATE(D218,".",F218),DB데이터!$M:$N,2,FALSE),"")</f>
        <v xml:space="preserve"> 재고이동폐점^TB_INV_STOCK_MV_CLOSE^ 수정일시^MOD_DTM^^VARCHAR2^14^Y^
재고이동폐점^TB_INV_STOCK_MV_CLOSE^수정일시^MOD_DTM^^VARCHAR2^14^Y^</v>
      </c>
    </row>
    <row r="219" spans="1:16" x14ac:dyDescent="0.25">
      <c r="A219" s="24">
        <v>212</v>
      </c>
      <c r="B219" s="27" t="s">
        <v>438</v>
      </c>
      <c r="C219" s="27" t="s">
        <v>5176</v>
      </c>
      <c r="D219" s="27" t="s">
        <v>785</v>
      </c>
      <c r="E219" s="27" t="s">
        <v>3521</v>
      </c>
      <c r="F219" s="27" t="s">
        <v>60</v>
      </c>
      <c r="G219" s="27"/>
      <c r="H219" s="27"/>
      <c r="I219" s="27" t="s">
        <v>37</v>
      </c>
      <c r="J219" s="28">
        <v>32</v>
      </c>
      <c r="K219" s="27" t="s">
        <v>52</v>
      </c>
      <c r="L219" s="27"/>
      <c r="M219" s="30"/>
      <c r="N219" s="25" t="str">
        <f t="shared" si="3"/>
        <v xml:space="preserve"> 재고이동폐점^TB_INV_STOCK_MV_CLOSE^ 수정자ID^MODR_ID^^VARCHAR2^32^Y^</v>
      </c>
      <c r="O219" s="21" t="str">
        <f>IF(ISNA(VLOOKUP(N219,DB데이터!$N:$N,1,FALSE)), "에러", "")</f>
        <v>에러</v>
      </c>
      <c r="P219" s="57" t="str">
        <f>IF(O219="에러",$N219&amp;CHAR(10)&amp;VLOOKUP(CONCATENATE(D219,".",F219),DB데이터!$M:$N,2,FALSE),"")</f>
        <v xml:space="preserve"> 재고이동폐점^TB_INV_STOCK_MV_CLOSE^ 수정자ID^MODR_ID^^VARCHAR2^32^Y^
재고이동폐점^TB_INV_STOCK_MV_CLOSE^수정자ID^MODR_ID^^VARCHAR2^32^Y^</v>
      </c>
    </row>
    <row r="220" spans="1:16" x14ac:dyDescent="0.25">
      <c r="A220" s="24">
        <v>213</v>
      </c>
      <c r="B220" s="27" t="s">
        <v>438</v>
      </c>
      <c r="C220" s="27" t="s">
        <v>5179</v>
      </c>
      <c r="D220" s="27" t="s">
        <v>349</v>
      </c>
      <c r="E220" s="27" t="s">
        <v>3709</v>
      </c>
      <c r="F220" s="27" t="s">
        <v>64</v>
      </c>
      <c r="G220" s="27"/>
      <c r="H220" s="27"/>
      <c r="I220" s="27" t="s">
        <v>37</v>
      </c>
      <c r="J220" s="28">
        <v>10</v>
      </c>
      <c r="K220" s="27" t="s">
        <v>52</v>
      </c>
      <c r="L220" s="27"/>
      <c r="M220" s="30"/>
      <c r="N220" s="25" t="str">
        <f t="shared" si="3"/>
        <v xml:space="preserve"> 재고이동상세^TB_INV_STOCK_MV_DTL^ 매장코드^SHOP_CD^^VARCHAR2^10^Y^</v>
      </c>
      <c r="O220" s="21" t="str">
        <f>IF(ISNA(VLOOKUP(N220,DB데이터!$N:$N,1,FALSE)), "에러", "")</f>
        <v>에러</v>
      </c>
      <c r="P220" s="57" t="str">
        <f>IF(O220="에러",$N220&amp;CHAR(10)&amp;VLOOKUP(CONCATENATE(D220,".",F220),DB데이터!$M:$N,2,FALSE),"")</f>
        <v xml:space="preserve"> 재고이동상세^TB_INV_STOCK_MV_DTL^ 매장코드^SHOP_CD^^VARCHAR2^10^Y^
재고이동상세^TB_INV_STOCK_MV_DTL^매장코드^SHOP_CD^Y^VARCHAR2^10^Y^</v>
      </c>
    </row>
    <row r="221" spans="1:16" x14ac:dyDescent="0.25">
      <c r="A221" s="24">
        <v>214</v>
      </c>
      <c r="B221" s="27" t="s">
        <v>438</v>
      </c>
      <c r="C221" s="27" t="s">
        <v>5179</v>
      </c>
      <c r="D221" s="27" t="s">
        <v>349</v>
      </c>
      <c r="E221" s="27" t="s">
        <v>5168</v>
      </c>
      <c r="F221" s="27" t="s">
        <v>2563</v>
      </c>
      <c r="G221" s="27"/>
      <c r="H221" s="27"/>
      <c r="I221" s="27" t="s">
        <v>37</v>
      </c>
      <c r="J221" s="28">
        <v>20</v>
      </c>
      <c r="K221" s="27" t="s">
        <v>52</v>
      </c>
      <c r="L221" s="27"/>
      <c r="M221" s="30"/>
      <c r="N221" s="25" t="str">
        <f t="shared" si="3"/>
        <v xml:space="preserve"> 재고이동상세^TB_INV_STOCK_MV_DTL^ 재고이동번호^STOCK_MV_NO^^VARCHAR2^20^Y^</v>
      </c>
      <c r="O221" s="21" t="str">
        <f>IF(ISNA(VLOOKUP(N221,DB데이터!$N:$N,1,FALSE)), "에러", "")</f>
        <v>에러</v>
      </c>
      <c r="P221" s="57" t="str">
        <f>IF(O221="에러",$N221&amp;CHAR(10)&amp;VLOOKUP(CONCATENATE(D221,".",F221),DB데이터!$M:$N,2,FALSE),"")</f>
        <v xml:space="preserve"> 재고이동상세^TB_INV_STOCK_MV_DTL^ 재고이동번호^STOCK_MV_NO^^VARCHAR2^20^Y^
재고이동상세^TB_INV_STOCK_MV_DTL^재고이동번호^STOCK_MV_NO^Y^VARCHAR2^20^Y^</v>
      </c>
    </row>
    <row r="222" spans="1:16" x14ac:dyDescent="0.25">
      <c r="A222" s="24">
        <v>215</v>
      </c>
      <c r="B222" s="27" t="s">
        <v>438</v>
      </c>
      <c r="C222" s="27" t="s">
        <v>5179</v>
      </c>
      <c r="D222" s="27" t="s">
        <v>349</v>
      </c>
      <c r="E222" s="27" t="s">
        <v>5180</v>
      </c>
      <c r="F222" s="27" t="s">
        <v>2585</v>
      </c>
      <c r="G222" s="27"/>
      <c r="H222" s="27"/>
      <c r="I222" s="27" t="s">
        <v>37</v>
      </c>
      <c r="J222" s="28">
        <v>5</v>
      </c>
      <c r="K222" s="27" t="s">
        <v>52</v>
      </c>
      <c r="L222" s="27"/>
      <c r="M222" s="30"/>
      <c r="N222" s="25" t="str">
        <f t="shared" si="3"/>
        <v xml:space="preserve"> 재고이동상세^TB_INV_STOCK_MV_DTL^ 재고이동상세번호^STOCK_MV_DTL_NO^^VARCHAR2^5^Y^</v>
      </c>
      <c r="O222" s="21" t="str">
        <f>IF(ISNA(VLOOKUP(N222,DB데이터!$N:$N,1,FALSE)), "에러", "")</f>
        <v>에러</v>
      </c>
      <c r="P222" s="57" t="str">
        <f>IF(O222="에러",$N222&amp;CHAR(10)&amp;VLOOKUP(CONCATENATE(D222,".",F222),DB데이터!$M:$N,2,FALSE),"")</f>
        <v xml:space="preserve"> 재고이동상세^TB_INV_STOCK_MV_DTL^ 재고이동상세번호^STOCK_MV_DTL_NO^^VARCHAR2^5^Y^
재고이동상세^TB_INV_STOCK_MV_DTL^재고이동상세번호^STOCK_MV_DTL_NO^Y^VARCHAR2^5^Y^</v>
      </c>
    </row>
    <row r="223" spans="1:16" x14ac:dyDescent="0.25">
      <c r="A223" s="24">
        <v>216</v>
      </c>
      <c r="B223" s="27" t="s">
        <v>438</v>
      </c>
      <c r="C223" s="27" t="s">
        <v>5179</v>
      </c>
      <c r="D223" s="27" t="s">
        <v>349</v>
      </c>
      <c r="E223" s="27" t="s">
        <v>3482</v>
      </c>
      <c r="F223" s="27" t="s">
        <v>838</v>
      </c>
      <c r="G223" s="27"/>
      <c r="H223" s="27"/>
      <c r="I223" s="27" t="s">
        <v>37</v>
      </c>
      <c r="J223" s="28">
        <v>20</v>
      </c>
      <c r="K223" s="27" t="s">
        <v>52</v>
      </c>
      <c r="L223" s="29"/>
      <c r="M223" s="30"/>
      <c r="N223" s="25" t="str">
        <f t="shared" si="3"/>
        <v xml:space="preserve"> 재고이동상세^TB_INV_STOCK_MV_DTL^ 품목코드^ITEM_CD^^VARCHAR2^20^Y^</v>
      </c>
      <c r="O223" s="21" t="str">
        <f>IF(ISNA(VLOOKUP(N223,DB데이터!$N:$N,1,FALSE)), "에러", "")</f>
        <v>에러</v>
      </c>
      <c r="P223" s="57" t="str">
        <f>IF(O223="에러",$N223&amp;CHAR(10)&amp;VLOOKUP(CONCATENATE(D223,".",F223),DB데이터!$M:$N,2,FALSE),"")</f>
        <v xml:space="preserve"> 재고이동상세^TB_INV_STOCK_MV_DTL^ 품목코드^ITEM_CD^^VARCHAR2^20^Y^
재고이동상세^TB_INV_STOCK_MV_DTL^품목코드^ITEM_CD^^VARCHAR2^20^Y^</v>
      </c>
    </row>
    <row r="224" spans="1:16" x14ac:dyDescent="0.25">
      <c r="A224" s="24">
        <v>217</v>
      </c>
      <c r="B224" s="27" t="s">
        <v>438</v>
      </c>
      <c r="C224" s="27" t="s">
        <v>5179</v>
      </c>
      <c r="D224" s="27" t="s">
        <v>349</v>
      </c>
      <c r="E224" s="27" t="s">
        <v>3993</v>
      </c>
      <c r="F224" s="27" t="s">
        <v>2487</v>
      </c>
      <c r="G224" s="27"/>
      <c r="H224" s="27"/>
      <c r="I224" s="27" t="s">
        <v>37</v>
      </c>
      <c r="J224" s="28">
        <v>20</v>
      </c>
      <c r="K224" s="27" t="s">
        <v>5347</v>
      </c>
      <c r="L224" s="29"/>
      <c r="M224" s="30"/>
      <c r="N224" s="25" t="str">
        <f t="shared" si="3"/>
        <v xml:space="preserve"> 재고이동상세^TB_INV_STOCK_MV_DTL^ 단위코드^UNIT_CD^^VARCHAR2^20^N^</v>
      </c>
      <c r="O224" s="21" t="str">
        <f>IF(ISNA(VLOOKUP(N224,DB데이터!$N:$N,1,FALSE)), "에러", "")</f>
        <v>에러</v>
      </c>
      <c r="P224" s="57" t="str">
        <f>IF(O224="에러",$N224&amp;CHAR(10)&amp;VLOOKUP(CONCATENATE(D224,".",F224),DB데이터!$M:$N,2,FALSE),"")</f>
        <v xml:space="preserve"> 재고이동상세^TB_INV_STOCK_MV_DTL^ 단위코드^UNIT_CD^^VARCHAR2^20^N^
재고이동상세^TB_INV_STOCK_MV_DTL^단위코드^UNIT_CD^^VARCHAR2^20^^</v>
      </c>
    </row>
    <row r="225" spans="1:16" x14ac:dyDescent="0.25">
      <c r="A225" s="24">
        <v>218</v>
      </c>
      <c r="B225" s="27" t="s">
        <v>438</v>
      </c>
      <c r="C225" s="27" t="s">
        <v>5179</v>
      </c>
      <c r="D225" s="27" t="s">
        <v>349</v>
      </c>
      <c r="E225" s="27" t="s">
        <v>3992</v>
      </c>
      <c r="F225" s="27" t="s">
        <v>2519</v>
      </c>
      <c r="G225" s="27"/>
      <c r="H225" s="27"/>
      <c r="I225" s="27" t="s">
        <v>110</v>
      </c>
      <c r="J225" s="28">
        <v>22</v>
      </c>
      <c r="K225" s="27" t="s">
        <v>52</v>
      </c>
      <c r="L225" s="29">
        <v>0</v>
      </c>
      <c r="M225" s="30"/>
      <c r="N225" s="25" t="str">
        <f t="shared" si="3"/>
        <v xml:space="preserve"> 재고이동상세^TB_INV_STOCK_MV_DTL^ 단위입수량^UNIT_INPQTY^^NUMBER^22^Y^0</v>
      </c>
      <c r="O225" s="21" t="str">
        <f>IF(ISNA(VLOOKUP(N225,DB데이터!$N:$N,1,FALSE)), "에러", "")</f>
        <v>에러</v>
      </c>
      <c r="P225" s="57" t="str">
        <f>IF(O225="에러",$N225&amp;CHAR(10)&amp;VLOOKUP(CONCATENATE(D225,".",F225),DB데이터!$M:$N,2,FALSE),"")</f>
        <v xml:space="preserve"> 재고이동상세^TB_INV_STOCK_MV_DTL^ 단위입수량^UNIT_INPQTY^^NUMBER^22^Y^0
재고이동상세^TB_INV_STOCK_MV_DTL^단위입수량^UNIT_INPQTY^^NUMBER^20,5^Y^0</v>
      </c>
    </row>
    <row r="226" spans="1:16" x14ac:dyDescent="0.25">
      <c r="A226" s="24">
        <v>219</v>
      </c>
      <c r="B226" s="27" t="s">
        <v>438</v>
      </c>
      <c r="C226" s="27" t="s">
        <v>5179</v>
      </c>
      <c r="D226" s="27" t="s">
        <v>349</v>
      </c>
      <c r="E226" s="27" t="s">
        <v>5181</v>
      </c>
      <c r="F226" s="27" t="s">
        <v>2587</v>
      </c>
      <c r="G226" s="27"/>
      <c r="H226" s="27"/>
      <c r="I226" s="27" t="s">
        <v>110</v>
      </c>
      <c r="J226" s="28">
        <v>22</v>
      </c>
      <c r="K226" s="27" t="s">
        <v>52</v>
      </c>
      <c r="L226" s="29">
        <v>0</v>
      </c>
      <c r="M226" s="30"/>
      <c r="N226" s="25" t="str">
        <f t="shared" si="3"/>
        <v xml:space="preserve"> 재고이동상세^TB_INV_STOCK_MV_DTL^ 이동수량^MV_QTY^^NUMBER^22^Y^0</v>
      </c>
      <c r="O226" s="21" t="str">
        <f>IF(ISNA(VLOOKUP(N226,DB데이터!$N:$N,1,FALSE)), "에러", "")</f>
        <v>에러</v>
      </c>
      <c r="P226" s="57" t="str">
        <f>IF(O226="에러",$N226&amp;CHAR(10)&amp;VLOOKUP(CONCATENATE(D226,".",F226),DB데이터!$M:$N,2,FALSE),"")</f>
        <v xml:space="preserve"> 재고이동상세^TB_INV_STOCK_MV_DTL^ 이동수량^MV_QTY^^NUMBER^22^Y^0
재고이동상세^TB_INV_STOCK_MV_DTL^이동수량^MV_QTY^^NUMBER^20,5^Y^0</v>
      </c>
    </row>
    <row r="227" spans="1:16" x14ac:dyDescent="0.25">
      <c r="A227" s="24">
        <v>220</v>
      </c>
      <c r="B227" s="27" t="s">
        <v>438</v>
      </c>
      <c r="C227" s="27" t="s">
        <v>5179</v>
      </c>
      <c r="D227" s="27" t="s">
        <v>349</v>
      </c>
      <c r="E227" s="27" t="s">
        <v>3795</v>
      </c>
      <c r="F227" s="27" t="s">
        <v>1661</v>
      </c>
      <c r="G227" s="27"/>
      <c r="H227" s="27"/>
      <c r="I227" s="27" t="s">
        <v>110</v>
      </c>
      <c r="J227" s="28">
        <v>22</v>
      </c>
      <c r="K227" s="27" t="s">
        <v>52</v>
      </c>
      <c r="L227" s="29">
        <v>0</v>
      </c>
      <c r="M227" s="30"/>
      <c r="N227" s="25" t="str">
        <f t="shared" si="3"/>
        <v xml:space="preserve"> 재고이동상세^TB_INV_STOCK_MV_DTL^ 소비자가^CONSPRC^^NUMBER^22^Y^0</v>
      </c>
      <c r="O227" s="21" t="str">
        <f>IF(ISNA(VLOOKUP(N227,DB데이터!$N:$N,1,FALSE)), "에러", "")</f>
        <v>에러</v>
      </c>
      <c r="P227" s="57" t="str">
        <f>IF(O227="에러",$N227&amp;CHAR(10)&amp;VLOOKUP(CONCATENATE(D227,".",F227),DB데이터!$M:$N,2,FALSE),"")</f>
        <v xml:space="preserve"> 재고이동상세^TB_INV_STOCK_MV_DTL^ 소비자가^CONSPRC^^NUMBER^22^Y^0
재고이동상세^TB_INV_STOCK_MV_DTL^소비자가^CONSPRC^^NUMBER^20,5^Y^0</v>
      </c>
    </row>
    <row r="228" spans="1:16" x14ac:dyDescent="0.25">
      <c r="A228" s="24">
        <v>221</v>
      </c>
      <c r="B228" s="27" t="s">
        <v>438</v>
      </c>
      <c r="C228" s="27" t="s">
        <v>5179</v>
      </c>
      <c r="D228" s="27" t="s">
        <v>349</v>
      </c>
      <c r="E228" s="27" t="s">
        <v>5182</v>
      </c>
      <c r="F228" s="27" t="s">
        <v>2589</v>
      </c>
      <c r="G228" s="27"/>
      <c r="H228" s="27"/>
      <c r="I228" s="27" t="s">
        <v>110</v>
      </c>
      <c r="J228" s="28">
        <v>22</v>
      </c>
      <c r="K228" s="27" t="s">
        <v>52</v>
      </c>
      <c r="L228" s="29">
        <v>0</v>
      </c>
      <c r="M228" s="30"/>
      <c r="N228" s="25" t="str">
        <f t="shared" si="3"/>
        <v xml:space="preserve"> 재고이동상세^TB_INV_STOCK_MV_DTL^ 이동입고공급율^MV_IN_SUPP_RATE^^NUMBER^22^Y^0</v>
      </c>
      <c r="O228" s="21" t="str">
        <f>IF(ISNA(VLOOKUP(N228,DB데이터!$N:$N,1,FALSE)), "에러", "")</f>
        <v>에러</v>
      </c>
      <c r="P228" s="57" t="str">
        <f>IF(O228="에러",$N228&amp;CHAR(10)&amp;VLOOKUP(CONCATENATE(D228,".",F228),DB데이터!$M:$N,2,FALSE),"")</f>
        <v xml:space="preserve"> 재고이동상세^TB_INV_STOCK_MV_DTL^ 이동입고공급율^MV_IN_SUPP_RATE^^NUMBER^22^Y^0
재고이동상세^TB_INV_STOCK_MV_DTL^이동입고공급율^MV_IN_SUPP_RATE^^NUMBER^6,3^Y^0</v>
      </c>
    </row>
    <row r="229" spans="1:16" x14ac:dyDescent="0.25">
      <c r="A229" s="24">
        <v>222</v>
      </c>
      <c r="B229" s="27" t="s">
        <v>438</v>
      </c>
      <c r="C229" s="27" t="s">
        <v>5179</v>
      </c>
      <c r="D229" s="27" t="s">
        <v>349</v>
      </c>
      <c r="E229" s="27" t="s">
        <v>4262</v>
      </c>
      <c r="F229" s="27" t="s">
        <v>2432</v>
      </c>
      <c r="G229" s="27"/>
      <c r="H229" s="27"/>
      <c r="I229" s="27" t="s">
        <v>110</v>
      </c>
      <c r="J229" s="28">
        <v>22</v>
      </c>
      <c r="K229" s="27" t="s">
        <v>52</v>
      </c>
      <c r="L229" s="29">
        <v>0</v>
      </c>
      <c r="M229" s="30"/>
      <c r="N229" s="25" t="str">
        <f t="shared" si="3"/>
        <v xml:space="preserve"> 재고이동상세^TB_INV_STOCK_MV_DTL^ 이동입고공급금액^MV_IN_SUPP_AMT^^NUMBER^22^Y^0</v>
      </c>
      <c r="O229" s="21" t="str">
        <f>IF(ISNA(VLOOKUP(N229,DB데이터!$N:$N,1,FALSE)), "에러", "")</f>
        <v>에러</v>
      </c>
      <c r="P229" s="57" t="str">
        <f>IF(O229="에러",$N229&amp;CHAR(10)&amp;VLOOKUP(CONCATENATE(D229,".",F229),DB데이터!$M:$N,2,FALSE),"")</f>
        <v xml:space="preserve"> 재고이동상세^TB_INV_STOCK_MV_DTL^ 이동입고공급금액^MV_IN_SUPP_AMT^^NUMBER^22^Y^0
재고이동상세^TB_INV_STOCK_MV_DTL^이동입고공급금액^MV_IN_SUPP_AMT^^NUMBER^20,5^Y^0</v>
      </c>
    </row>
    <row r="230" spans="1:16" x14ac:dyDescent="0.25">
      <c r="A230" s="24">
        <v>223</v>
      </c>
      <c r="B230" s="27" t="s">
        <v>438</v>
      </c>
      <c r="C230" s="27" t="s">
        <v>5179</v>
      </c>
      <c r="D230" s="27" t="s">
        <v>349</v>
      </c>
      <c r="E230" s="27" t="s">
        <v>5183</v>
      </c>
      <c r="F230" s="27" t="s">
        <v>2591</v>
      </c>
      <c r="G230" s="27"/>
      <c r="H230" s="27"/>
      <c r="I230" s="27" t="s">
        <v>110</v>
      </c>
      <c r="J230" s="28">
        <v>22</v>
      </c>
      <c r="K230" s="27" t="s">
        <v>52</v>
      </c>
      <c r="L230" s="29">
        <v>0</v>
      </c>
      <c r="M230" s="30"/>
      <c r="N230" s="25" t="str">
        <f t="shared" si="3"/>
        <v xml:space="preserve"> 재고이동상세^TB_INV_STOCK_MV_DTL^ 이동출고공급율^MV_OUT_SUPP_RATE^^NUMBER^22^Y^0</v>
      </c>
      <c r="O230" s="21" t="str">
        <f>IF(ISNA(VLOOKUP(N230,DB데이터!$N:$N,1,FALSE)), "에러", "")</f>
        <v>에러</v>
      </c>
      <c r="P230" s="57" t="str">
        <f>IF(O230="에러",$N230&amp;CHAR(10)&amp;VLOOKUP(CONCATENATE(D230,".",F230),DB데이터!$M:$N,2,FALSE),"")</f>
        <v xml:space="preserve"> 재고이동상세^TB_INV_STOCK_MV_DTL^ 이동출고공급율^MV_OUT_SUPP_RATE^^NUMBER^22^Y^0
재고이동상세^TB_INV_STOCK_MV_DTL^이동출고공급율^MV_OUT_SUPP_RATE^^NUMBER^6,3^Y^0</v>
      </c>
    </row>
    <row r="231" spans="1:16" x14ac:dyDescent="0.25">
      <c r="A231" s="24">
        <v>224</v>
      </c>
      <c r="B231" s="27" t="s">
        <v>438</v>
      </c>
      <c r="C231" s="27" t="s">
        <v>5179</v>
      </c>
      <c r="D231" s="27" t="s">
        <v>349</v>
      </c>
      <c r="E231" s="27" t="s">
        <v>4265</v>
      </c>
      <c r="F231" s="27" t="s">
        <v>2426</v>
      </c>
      <c r="G231" s="27"/>
      <c r="H231" s="27"/>
      <c r="I231" s="27" t="s">
        <v>110</v>
      </c>
      <c r="J231" s="28">
        <v>22</v>
      </c>
      <c r="K231" s="27" t="s">
        <v>52</v>
      </c>
      <c r="L231" s="27">
        <v>0</v>
      </c>
      <c r="M231" s="30"/>
      <c r="N231" s="25" t="str">
        <f t="shared" si="3"/>
        <v xml:space="preserve"> 재고이동상세^TB_INV_STOCK_MV_DTL^ 이동출고공급금액^MV_OUT_SUPP_AMT^^NUMBER^22^Y^0</v>
      </c>
      <c r="O231" s="21" t="str">
        <f>IF(ISNA(VLOOKUP(N231,DB데이터!$N:$N,1,FALSE)), "에러", "")</f>
        <v>에러</v>
      </c>
      <c r="P231" s="57" t="str">
        <f>IF(O231="에러",$N231&amp;CHAR(10)&amp;VLOOKUP(CONCATENATE(D231,".",F231),DB데이터!$M:$N,2,FALSE),"")</f>
        <v xml:space="preserve"> 재고이동상세^TB_INV_STOCK_MV_DTL^ 이동출고공급금액^MV_OUT_SUPP_AMT^^NUMBER^22^Y^0
재고이동상세^TB_INV_STOCK_MV_DTL^이동출고공급금액^MV_OUT_SUPP_AMT^^NUMBER^20,5^Y^0</v>
      </c>
    </row>
    <row r="232" spans="1:16" x14ac:dyDescent="0.25">
      <c r="A232" s="24">
        <v>225</v>
      </c>
      <c r="B232" s="27" t="s">
        <v>438</v>
      </c>
      <c r="C232" s="27" t="s">
        <v>5179</v>
      </c>
      <c r="D232" s="27" t="s">
        <v>349</v>
      </c>
      <c r="E232" s="27" t="s">
        <v>3516</v>
      </c>
      <c r="F232" s="27" t="s">
        <v>51</v>
      </c>
      <c r="G232" s="27"/>
      <c r="H232" s="27"/>
      <c r="I232" s="27" t="s">
        <v>37</v>
      </c>
      <c r="J232" s="28">
        <v>1</v>
      </c>
      <c r="K232" s="27" t="s">
        <v>52</v>
      </c>
      <c r="L232" s="27" t="s">
        <v>1276</v>
      </c>
      <c r="M232" s="30"/>
      <c r="N232" s="25" t="str">
        <f t="shared" si="3"/>
        <v xml:space="preserve"> 재고이동상세^TB_INV_STOCK_MV_DTL^ 사용여부^USE_YN^^VARCHAR2^1^Y^'Y' </v>
      </c>
      <c r="O232" s="21" t="str">
        <f>IF(ISNA(VLOOKUP(N232,DB데이터!$N:$N,1,FALSE)), "에러", "")</f>
        <v>에러</v>
      </c>
      <c r="P232" s="57" t="str">
        <f>IF(O232="에러",$N232&amp;CHAR(10)&amp;VLOOKUP(CONCATENATE(D232,".",F232),DB데이터!$M:$N,2,FALSE),"")</f>
        <v xml:space="preserve"> 재고이동상세^TB_INV_STOCK_MV_DTL^ 사용여부^USE_YN^^VARCHAR2^1^Y^'Y' 
재고이동상세^TB_INV_STOCK_MV_DTL^사용여부^USE_YN^^VARCHAR2^1^Y^'Y'</v>
      </c>
    </row>
    <row r="233" spans="1:16" x14ac:dyDescent="0.25">
      <c r="A233" s="24">
        <v>226</v>
      </c>
      <c r="B233" s="27" t="s">
        <v>438</v>
      </c>
      <c r="C233" s="27" t="s">
        <v>5179</v>
      </c>
      <c r="D233" s="27" t="s">
        <v>349</v>
      </c>
      <c r="E233" s="27" t="s">
        <v>3518</v>
      </c>
      <c r="F233" s="27" t="s">
        <v>54</v>
      </c>
      <c r="G233" s="27"/>
      <c r="H233" s="27"/>
      <c r="I233" s="27" t="s">
        <v>37</v>
      </c>
      <c r="J233" s="28">
        <v>14</v>
      </c>
      <c r="K233" s="27" t="s">
        <v>52</v>
      </c>
      <c r="L233" s="27"/>
      <c r="M233" s="30"/>
      <c r="N233" s="25" t="str">
        <f t="shared" si="3"/>
        <v xml:space="preserve"> 재고이동상세^TB_INV_STOCK_MV_DTL^ 등록일시^REG_DTM^^VARCHAR2^14^Y^</v>
      </c>
      <c r="O233" s="21" t="str">
        <f>IF(ISNA(VLOOKUP(N233,DB데이터!$N:$N,1,FALSE)), "에러", "")</f>
        <v>에러</v>
      </c>
      <c r="P233" s="57" t="str">
        <f>IF(O233="에러",$N233&amp;CHAR(10)&amp;VLOOKUP(CONCATENATE(D233,".",F233),DB데이터!$M:$N,2,FALSE),"")</f>
        <v xml:space="preserve"> 재고이동상세^TB_INV_STOCK_MV_DTL^ 등록일시^REG_DTM^^VARCHAR2^14^Y^
재고이동상세^TB_INV_STOCK_MV_DTL^등록일시^REG_DTM^^VARCHAR2^14^Y^</v>
      </c>
    </row>
    <row r="234" spans="1:16" x14ac:dyDescent="0.25">
      <c r="A234" s="24">
        <v>227</v>
      </c>
      <c r="B234" s="27" t="s">
        <v>438</v>
      </c>
      <c r="C234" s="27" t="s">
        <v>5179</v>
      </c>
      <c r="D234" s="27" t="s">
        <v>349</v>
      </c>
      <c r="E234" s="27" t="s">
        <v>3519</v>
      </c>
      <c r="F234" s="27" t="s">
        <v>56</v>
      </c>
      <c r="G234" s="27"/>
      <c r="H234" s="27"/>
      <c r="I234" s="27" t="s">
        <v>37</v>
      </c>
      <c r="J234" s="28">
        <v>32</v>
      </c>
      <c r="K234" s="27" t="s">
        <v>52</v>
      </c>
      <c r="L234" s="27"/>
      <c r="M234" s="30"/>
      <c r="N234" s="25" t="str">
        <f t="shared" si="3"/>
        <v xml:space="preserve"> 재고이동상세^TB_INV_STOCK_MV_DTL^ 등록자ID^REGR_ID^^VARCHAR2^32^Y^</v>
      </c>
      <c r="O234" s="21" t="str">
        <f>IF(ISNA(VLOOKUP(N234,DB데이터!$N:$N,1,FALSE)), "에러", "")</f>
        <v>에러</v>
      </c>
      <c r="P234" s="57" t="str">
        <f>IF(O234="에러",$N234&amp;CHAR(10)&amp;VLOOKUP(CONCATENATE(D234,".",F234),DB데이터!$M:$N,2,FALSE),"")</f>
        <v xml:space="preserve"> 재고이동상세^TB_INV_STOCK_MV_DTL^ 등록자ID^REGR_ID^^VARCHAR2^32^Y^
재고이동상세^TB_INV_STOCK_MV_DTL^등록자ID^REGR_ID^^VARCHAR2^32^Y^</v>
      </c>
    </row>
    <row r="235" spans="1:16" x14ac:dyDescent="0.25">
      <c r="A235" s="88">
        <v>228</v>
      </c>
      <c r="B235" s="87" t="s">
        <v>438</v>
      </c>
      <c r="C235" s="87" t="s">
        <v>5179</v>
      </c>
      <c r="D235" s="87" t="s">
        <v>349</v>
      </c>
      <c r="E235" s="87" t="s">
        <v>3520</v>
      </c>
      <c r="F235" s="87" t="s">
        <v>58</v>
      </c>
      <c r="G235" s="87"/>
      <c r="H235" s="87"/>
      <c r="I235" s="87" t="s">
        <v>37</v>
      </c>
      <c r="J235" s="89">
        <v>14</v>
      </c>
      <c r="K235" s="87" t="s">
        <v>52</v>
      </c>
      <c r="L235" s="87"/>
      <c r="M235" s="30"/>
      <c r="N235" s="25" t="str">
        <f t="shared" si="3"/>
        <v xml:space="preserve"> 재고이동상세^TB_INV_STOCK_MV_DTL^ 수정일시^MOD_DTM^^VARCHAR2^14^Y^</v>
      </c>
      <c r="O235" s="21" t="str">
        <f>IF(ISNA(VLOOKUP(N235,DB데이터!$N:$N,1,FALSE)), "에러", "")</f>
        <v>에러</v>
      </c>
      <c r="P235" s="57" t="str">
        <f>IF(O235="에러",$N235&amp;CHAR(10)&amp;VLOOKUP(CONCATENATE(D235,".",F235),DB데이터!$M:$N,2,FALSE),"")</f>
        <v xml:space="preserve"> 재고이동상세^TB_INV_STOCK_MV_DTL^ 수정일시^MOD_DTM^^VARCHAR2^14^Y^
재고이동상세^TB_INV_STOCK_MV_DTL^수정일시^MOD_DTM^^VARCHAR2^14^Y^</v>
      </c>
    </row>
    <row r="236" spans="1:16" x14ac:dyDescent="0.25">
      <c r="A236" s="88">
        <v>229</v>
      </c>
      <c r="B236" s="87" t="s">
        <v>438</v>
      </c>
      <c r="C236" s="87" t="s">
        <v>5179</v>
      </c>
      <c r="D236" s="87" t="s">
        <v>349</v>
      </c>
      <c r="E236" s="87" t="s">
        <v>3521</v>
      </c>
      <c r="F236" s="87" t="s">
        <v>60</v>
      </c>
      <c r="G236" s="87"/>
      <c r="H236" s="87"/>
      <c r="I236" s="87" t="s">
        <v>37</v>
      </c>
      <c r="J236" s="89">
        <v>32</v>
      </c>
      <c r="K236" s="87" t="s">
        <v>52</v>
      </c>
      <c r="L236" s="87"/>
      <c r="M236" s="30"/>
      <c r="N236" s="25" t="str">
        <f t="shared" si="3"/>
        <v xml:space="preserve"> 재고이동상세^TB_INV_STOCK_MV_DTL^ 수정자ID^MODR_ID^^VARCHAR2^32^Y^</v>
      </c>
      <c r="O236" s="21" t="str">
        <f>IF(ISNA(VLOOKUP(N236,DB데이터!$N:$N,1,FALSE)), "에러", "")</f>
        <v>에러</v>
      </c>
      <c r="P236" s="57" t="str">
        <f>IF(O236="에러",$N236&amp;CHAR(10)&amp;VLOOKUP(CONCATENATE(D236,".",F236),DB데이터!$M:$N,2,FALSE),"")</f>
        <v xml:space="preserve"> 재고이동상세^TB_INV_STOCK_MV_DTL^ 수정자ID^MODR_ID^^VARCHAR2^32^Y^
재고이동상세^TB_INV_STOCK_MV_DTL^수정자ID^MODR_ID^^VARCHAR2^32^Y^</v>
      </c>
    </row>
    <row r="237" spans="1:16" x14ac:dyDescent="0.25">
      <c r="A237" s="91">
        <v>230</v>
      </c>
      <c r="B237" s="93" t="s">
        <v>438</v>
      </c>
      <c r="C237" s="91" t="s">
        <v>6034</v>
      </c>
      <c r="D237" s="91" t="s">
        <v>6025</v>
      </c>
      <c r="E237" s="91" t="s">
        <v>829</v>
      </c>
      <c r="F237" s="91" t="s">
        <v>838</v>
      </c>
      <c r="G237" s="91"/>
      <c r="H237" s="91"/>
      <c r="I237" s="91" t="s">
        <v>37</v>
      </c>
      <c r="J237" s="91" t="s">
        <v>5790</v>
      </c>
      <c r="K237" s="91" t="s">
        <v>5347</v>
      </c>
      <c r="L237" s="91"/>
      <c r="M237" s="48"/>
    </row>
    <row r="238" spans="1:16" x14ac:dyDescent="0.25">
      <c r="A238" s="91">
        <v>231</v>
      </c>
      <c r="B238" s="93" t="s">
        <v>438</v>
      </c>
      <c r="C238" s="91" t="s">
        <v>6034</v>
      </c>
      <c r="D238" s="91" t="s">
        <v>6025</v>
      </c>
      <c r="E238" s="91" t="s">
        <v>1611</v>
      </c>
      <c r="F238" s="91" t="s">
        <v>1612</v>
      </c>
      <c r="G238" s="91"/>
      <c r="H238" s="91"/>
      <c r="I238" s="91" t="s">
        <v>37</v>
      </c>
      <c r="J238" s="91" t="s">
        <v>5790</v>
      </c>
      <c r="K238" s="91" t="s">
        <v>5347</v>
      </c>
      <c r="L238" s="91"/>
      <c r="M238" s="48"/>
    </row>
    <row r="239" spans="1:16" x14ac:dyDescent="0.25">
      <c r="A239" s="91">
        <v>232</v>
      </c>
      <c r="B239" s="93" t="s">
        <v>438</v>
      </c>
      <c r="C239" s="91" t="s">
        <v>6034</v>
      </c>
      <c r="D239" s="91" t="s">
        <v>6025</v>
      </c>
      <c r="E239" s="91" t="s">
        <v>5791</v>
      </c>
      <c r="F239" s="91" t="s">
        <v>5792</v>
      </c>
      <c r="G239" s="91"/>
      <c r="H239" s="91"/>
      <c r="I239" s="91" t="s">
        <v>110</v>
      </c>
      <c r="J239" s="91" t="s">
        <v>5793</v>
      </c>
      <c r="K239" s="91" t="s">
        <v>5347</v>
      </c>
      <c r="L239" s="91" t="s">
        <v>5794</v>
      </c>
      <c r="M239" s="48"/>
    </row>
    <row r="240" spans="1:16" x14ac:dyDescent="0.25">
      <c r="A240" s="91">
        <v>233</v>
      </c>
      <c r="B240" s="93" t="s">
        <v>438</v>
      </c>
      <c r="C240" s="91" t="s">
        <v>6034</v>
      </c>
      <c r="D240" s="91" t="s">
        <v>6025</v>
      </c>
      <c r="E240" s="91" t="s">
        <v>5795</v>
      </c>
      <c r="F240" s="91" t="s">
        <v>5796</v>
      </c>
      <c r="G240" s="91"/>
      <c r="H240" s="91"/>
      <c r="I240" s="91" t="s">
        <v>110</v>
      </c>
      <c r="J240" s="91" t="s">
        <v>5793</v>
      </c>
      <c r="K240" s="91" t="s">
        <v>5347</v>
      </c>
      <c r="L240" s="91" t="s">
        <v>5794</v>
      </c>
      <c r="M240" s="48"/>
    </row>
    <row r="241" spans="1:13" x14ac:dyDescent="0.25">
      <c r="A241" s="91">
        <v>234</v>
      </c>
      <c r="B241" s="93" t="s">
        <v>438</v>
      </c>
      <c r="C241" s="91" t="s">
        <v>6034</v>
      </c>
      <c r="D241" s="91" t="s">
        <v>6025</v>
      </c>
      <c r="E241" s="91" t="s">
        <v>5797</v>
      </c>
      <c r="F241" s="91" t="s">
        <v>5798</v>
      </c>
      <c r="G241" s="91"/>
      <c r="H241" s="91"/>
      <c r="I241" s="91" t="s">
        <v>110</v>
      </c>
      <c r="J241" s="91" t="s">
        <v>5793</v>
      </c>
      <c r="K241" s="91" t="s">
        <v>5347</v>
      </c>
      <c r="L241" s="91" t="s">
        <v>5794</v>
      </c>
      <c r="M241" s="48"/>
    </row>
    <row r="242" spans="1:13" x14ac:dyDescent="0.25">
      <c r="A242" s="91">
        <v>235</v>
      </c>
      <c r="B242" s="93" t="s">
        <v>438</v>
      </c>
      <c r="C242" s="91" t="s">
        <v>6034</v>
      </c>
      <c r="D242" s="91" t="s">
        <v>6025</v>
      </c>
      <c r="E242" s="91" t="s">
        <v>5799</v>
      </c>
      <c r="F242" s="91" t="s">
        <v>5800</v>
      </c>
      <c r="G242" s="91"/>
      <c r="H242" s="91"/>
      <c r="I242" s="91" t="s">
        <v>110</v>
      </c>
      <c r="J242" s="91" t="s">
        <v>5793</v>
      </c>
      <c r="K242" s="91" t="s">
        <v>5347</v>
      </c>
      <c r="L242" s="91" t="s">
        <v>5794</v>
      </c>
      <c r="M242" s="48"/>
    </row>
    <row r="243" spans="1:13" x14ac:dyDescent="0.25">
      <c r="A243" s="91">
        <v>236</v>
      </c>
      <c r="B243" s="93" t="s">
        <v>438</v>
      </c>
      <c r="C243" s="91" t="s">
        <v>6034</v>
      </c>
      <c r="D243" s="91" t="s">
        <v>6025</v>
      </c>
      <c r="E243" s="91" t="s">
        <v>5801</v>
      </c>
      <c r="F243" s="91" t="s">
        <v>5802</v>
      </c>
      <c r="G243" s="91"/>
      <c r="H243" s="91"/>
      <c r="I243" s="91" t="s">
        <v>110</v>
      </c>
      <c r="J243" s="91" t="s">
        <v>5793</v>
      </c>
      <c r="K243" s="91" t="s">
        <v>5347</v>
      </c>
      <c r="L243" s="91" t="s">
        <v>5794</v>
      </c>
      <c r="M243" s="48"/>
    </row>
    <row r="244" spans="1:13" x14ac:dyDescent="0.25">
      <c r="A244" s="91">
        <v>237</v>
      </c>
      <c r="B244" s="93" t="s">
        <v>438</v>
      </c>
      <c r="C244" s="91" t="s">
        <v>6034</v>
      </c>
      <c r="D244" s="91" t="s">
        <v>6025</v>
      </c>
      <c r="E244" s="91" t="s">
        <v>53</v>
      </c>
      <c r="F244" s="91" t="s">
        <v>54</v>
      </c>
      <c r="G244" s="91"/>
      <c r="H244" s="91"/>
      <c r="I244" s="91" t="s">
        <v>37</v>
      </c>
      <c r="J244" s="91" t="s">
        <v>5806</v>
      </c>
      <c r="K244" s="91" t="s">
        <v>5347</v>
      </c>
      <c r="L244" s="91"/>
      <c r="M244" s="48"/>
    </row>
    <row r="245" spans="1:13" x14ac:dyDescent="0.25">
      <c r="A245" s="91">
        <v>238</v>
      </c>
      <c r="B245" s="93" t="s">
        <v>438</v>
      </c>
      <c r="C245" s="91" t="s">
        <v>6034</v>
      </c>
      <c r="D245" s="91" t="s">
        <v>6025</v>
      </c>
      <c r="E245" s="91" t="s">
        <v>55</v>
      </c>
      <c r="F245" s="91" t="s">
        <v>56</v>
      </c>
      <c r="G245" s="91"/>
      <c r="H245" s="91"/>
      <c r="I245" s="91" t="s">
        <v>37</v>
      </c>
      <c r="J245" s="91" t="s">
        <v>5786</v>
      </c>
      <c r="K245" s="91" t="s">
        <v>5347</v>
      </c>
      <c r="L245" s="91"/>
    </row>
    <row r="246" spans="1:13" x14ac:dyDescent="0.25">
      <c r="A246" s="91">
        <v>239</v>
      </c>
      <c r="B246" s="93" t="s">
        <v>438</v>
      </c>
      <c r="C246" s="91" t="s">
        <v>6034</v>
      </c>
      <c r="D246" s="91" t="s">
        <v>6025</v>
      </c>
      <c r="E246" s="91" t="s">
        <v>57</v>
      </c>
      <c r="F246" s="91" t="s">
        <v>58</v>
      </c>
      <c r="G246" s="91"/>
      <c r="H246" s="91"/>
      <c r="I246" s="91" t="s">
        <v>37</v>
      </c>
      <c r="J246" s="91" t="s">
        <v>5806</v>
      </c>
      <c r="K246" s="91" t="s">
        <v>5347</v>
      </c>
      <c r="L246" s="91"/>
    </row>
    <row r="247" spans="1:13" x14ac:dyDescent="0.25">
      <c r="A247" s="91">
        <v>240</v>
      </c>
      <c r="B247" s="93" t="s">
        <v>438</v>
      </c>
      <c r="C247" s="91" t="s">
        <v>6034</v>
      </c>
      <c r="D247" s="91" t="s">
        <v>6025</v>
      </c>
      <c r="E247" s="91" t="s">
        <v>59</v>
      </c>
      <c r="F247" s="91" t="s">
        <v>60</v>
      </c>
      <c r="G247" s="91"/>
      <c r="H247" s="91"/>
      <c r="I247" s="91" t="s">
        <v>37</v>
      </c>
      <c r="J247" s="91" t="s">
        <v>5786</v>
      </c>
      <c r="K247" s="91" t="s">
        <v>5347</v>
      </c>
      <c r="L247" s="91"/>
    </row>
    <row r="248" spans="1:13" x14ac:dyDescent="0.25">
      <c r="A248" s="91">
        <v>241</v>
      </c>
      <c r="B248" s="93" t="s">
        <v>438</v>
      </c>
      <c r="C248" s="91" t="s">
        <v>6040</v>
      </c>
      <c r="D248" s="91" t="s">
        <v>6031</v>
      </c>
      <c r="E248" s="91"/>
      <c r="F248" s="91" t="s">
        <v>6049</v>
      </c>
      <c r="G248" s="91"/>
      <c r="H248" s="91"/>
      <c r="I248" s="91" t="s">
        <v>37</v>
      </c>
      <c r="J248" s="91" t="s">
        <v>5783</v>
      </c>
      <c r="K248" s="91" t="s">
        <v>5347</v>
      </c>
      <c r="L248" s="91"/>
    </row>
    <row r="249" spans="1:13" x14ac:dyDescent="0.25">
      <c r="A249" s="91">
        <v>242</v>
      </c>
      <c r="B249" s="93" t="s">
        <v>438</v>
      </c>
      <c r="C249" s="91" t="s">
        <v>6040</v>
      </c>
      <c r="D249" s="91" t="s">
        <v>6031</v>
      </c>
      <c r="E249" s="91" t="s">
        <v>472</v>
      </c>
      <c r="F249" s="91" t="s">
        <v>64</v>
      </c>
      <c r="G249" s="91"/>
      <c r="H249" s="91"/>
      <c r="I249" s="91" t="s">
        <v>37</v>
      </c>
      <c r="J249" s="91" t="s">
        <v>5789</v>
      </c>
      <c r="K249" s="91" t="s">
        <v>5347</v>
      </c>
      <c r="L249" s="91"/>
    </row>
    <row r="250" spans="1:13" x14ac:dyDescent="0.25">
      <c r="A250" s="91">
        <v>243</v>
      </c>
      <c r="B250" s="93" t="s">
        <v>438</v>
      </c>
      <c r="C250" s="91" t="s">
        <v>6040</v>
      </c>
      <c r="D250" s="91" t="s">
        <v>6031</v>
      </c>
      <c r="E250" s="91" t="s">
        <v>829</v>
      </c>
      <c r="F250" s="91" t="s">
        <v>838</v>
      </c>
      <c r="G250" s="91"/>
      <c r="H250" s="91"/>
      <c r="I250" s="91" t="s">
        <v>37</v>
      </c>
      <c r="J250" s="91" t="s">
        <v>5790</v>
      </c>
      <c r="K250" s="91" t="s">
        <v>5347</v>
      </c>
      <c r="L250" s="91"/>
    </row>
    <row r="251" spans="1:13" x14ac:dyDescent="0.25">
      <c r="A251" s="91">
        <v>244</v>
      </c>
      <c r="B251" s="93" t="s">
        <v>438</v>
      </c>
      <c r="C251" s="91" t="s">
        <v>6040</v>
      </c>
      <c r="D251" s="91" t="s">
        <v>6031</v>
      </c>
      <c r="E251" s="91" t="s">
        <v>1611</v>
      </c>
      <c r="F251" s="91" t="s">
        <v>1612</v>
      </c>
      <c r="G251" s="91"/>
      <c r="H251" s="91"/>
      <c r="I251" s="91" t="s">
        <v>37</v>
      </c>
      <c r="J251" s="91" t="s">
        <v>5790</v>
      </c>
      <c r="K251" s="91" t="s">
        <v>5347</v>
      </c>
      <c r="L251" s="91"/>
    </row>
    <row r="252" spans="1:13" x14ac:dyDescent="0.25">
      <c r="A252" s="91">
        <v>245</v>
      </c>
      <c r="B252" s="93" t="s">
        <v>438</v>
      </c>
      <c r="C252" s="91" t="s">
        <v>6040</v>
      </c>
      <c r="D252" s="91" t="s">
        <v>6031</v>
      </c>
      <c r="E252" s="91" t="s">
        <v>2492</v>
      </c>
      <c r="F252" s="91" t="s">
        <v>2493</v>
      </c>
      <c r="G252" s="91"/>
      <c r="H252" s="91"/>
      <c r="I252" s="91" t="s">
        <v>110</v>
      </c>
      <c r="J252" s="91" t="s">
        <v>476</v>
      </c>
      <c r="K252" s="91" t="s">
        <v>5347</v>
      </c>
      <c r="L252" s="91" t="s">
        <v>5794</v>
      </c>
    </row>
    <row r="253" spans="1:13" x14ac:dyDescent="0.25">
      <c r="A253" s="91">
        <v>246</v>
      </c>
      <c r="B253" s="93" t="s">
        <v>438</v>
      </c>
      <c r="C253" s="91" t="s">
        <v>6040</v>
      </c>
      <c r="D253" s="91" t="s">
        <v>6031</v>
      </c>
      <c r="E253" s="91" t="s">
        <v>2494</v>
      </c>
      <c r="F253" s="91" t="s">
        <v>2495</v>
      </c>
      <c r="G253" s="91"/>
      <c r="H253" s="91"/>
      <c r="I253" s="91" t="s">
        <v>110</v>
      </c>
      <c r="J253" s="91" t="s">
        <v>476</v>
      </c>
      <c r="K253" s="91" t="s">
        <v>5347</v>
      </c>
      <c r="L253" s="91" t="s">
        <v>5794</v>
      </c>
    </row>
    <row r="254" spans="1:13" x14ac:dyDescent="0.25">
      <c r="A254" s="91">
        <v>247</v>
      </c>
      <c r="B254" s="93" t="s">
        <v>438</v>
      </c>
      <c r="C254" s="91" t="s">
        <v>6040</v>
      </c>
      <c r="D254" s="91" t="s">
        <v>6031</v>
      </c>
      <c r="E254" s="91" t="s">
        <v>5820</v>
      </c>
      <c r="F254" s="91" t="s">
        <v>5821</v>
      </c>
      <c r="G254" s="91"/>
      <c r="H254" s="91"/>
      <c r="I254" s="91" t="s">
        <v>37</v>
      </c>
      <c r="J254" s="91" t="s">
        <v>5812</v>
      </c>
      <c r="K254" s="91"/>
      <c r="L254" s="91"/>
    </row>
    <row r="255" spans="1:13" x14ac:dyDescent="0.25">
      <c r="A255" s="91">
        <v>248</v>
      </c>
      <c r="B255" s="93" t="s">
        <v>438</v>
      </c>
      <c r="C255" s="91" t="s">
        <v>6040</v>
      </c>
      <c r="D255" s="91" t="s">
        <v>6031</v>
      </c>
      <c r="E255" s="91" t="s">
        <v>53</v>
      </c>
      <c r="F255" s="91" t="s">
        <v>54</v>
      </c>
      <c r="G255" s="91"/>
      <c r="H255" s="91"/>
      <c r="I255" s="91" t="s">
        <v>37</v>
      </c>
      <c r="J255" s="91" t="s">
        <v>5806</v>
      </c>
      <c r="K255" s="91" t="s">
        <v>5347</v>
      </c>
      <c r="L255" s="91"/>
    </row>
    <row r="256" spans="1:13" x14ac:dyDescent="0.25">
      <c r="A256" s="91">
        <v>249</v>
      </c>
      <c r="B256" s="93" t="s">
        <v>438</v>
      </c>
      <c r="C256" s="91" t="s">
        <v>6040</v>
      </c>
      <c r="D256" s="91" t="s">
        <v>6031</v>
      </c>
      <c r="E256" s="91" t="s">
        <v>55</v>
      </c>
      <c r="F256" s="91" t="s">
        <v>56</v>
      </c>
      <c r="G256" s="91"/>
      <c r="H256" s="91"/>
      <c r="I256" s="91" t="s">
        <v>37</v>
      </c>
      <c r="J256" s="91" t="s">
        <v>5786</v>
      </c>
      <c r="K256" s="91" t="s">
        <v>5347</v>
      </c>
      <c r="L256" s="91"/>
    </row>
    <row r="257" spans="1:12" x14ac:dyDescent="0.25">
      <c r="A257" s="91">
        <v>250</v>
      </c>
      <c r="B257" s="93" t="s">
        <v>438</v>
      </c>
      <c r="C257" s="91" t="s">
        <v>6040</v>
      </c>
      <c r="D257" s="91" t="s">
        <v>6031</v>
      </c>
      <c r="E257" s="91" t="s">
        <v>57</v>
      </c>
      <c r="F257" s="91" t="s">
        <v>58</v>
      </c>
      <c r="G257" s="91"/>
      <c r="H257" s="91"/>
      <c r="I257" s="91" t="s">
        <v>37</v>
      </c>
      <c r="J257" s="91" t="s">
        <v>5806</v>
      </c>
      <c r="K257" s="91" t="s">
        <v>5347</v>
      </c>
      <c r="L257" s="91"/>
    </row>
    <row r="258" spans="1:12" x14ac:dyDescent="0.25">
      <c r="A258" s="91">
        <v>251</v>
      </c>
      <c r="B258" s="93" t="s">
        <v>438</v>
      </c>
      <c r="C258" s="91" t="s">
        <v>6040</v>
      </c>
      <c r="D258" s="91" t="s">
        <v>6031</v>
      </c>
      <c r="E258" s="91" t="s">
        <v>59</v>
      </c>
      <c r="F258" s="91" t="s">
        <v>60</v>
      </c>
      <c r="G258" s="91"/>
      <c r="H258" s="91"/>
      <c r="I258" s="91" t="s">
        <v>37</v>
      </c>
      <c r="J258" s="91" t="s">
        <v>5786</v>
      </c>
      <c r="K258" s="91" t="s">
        <v>5347</v>
      </c>
      <c r="L258" s="91"/>
    </row>
  </sheetData>
  <autoFilter ref="A7:O236"/>
  <customSheetViews>
    <customSheetView guid="{9EEF4241-DA10-4BD8-AB26-5CF5C7D68935}" scale="85" showAutoFilter="1">
      <pane xSplit="1" ySplit="7" topLeftCell="B128" activePane="bottomRight" state="frozen"/>
      <selection pane="bottomRight" activeCell="H148" sqref="H148"/>
      <pageMargins left="0.7" right="0.7" top="0.75" bottom="0.75" header="0.3" footer="0.3"/>
      <pageSetup paperSize="9" orientation="portrait" r:id="rId1"/>
      <autoFilter ref="A7:P230"/>
    </customSheetView>
    <customSheetView guid="{70453CE6-934A-40AF-8F9D-9810664EE54F}" scale="70" showAutoFilter="1">
      <pane xSplit="1" ySplit="7" topLeftCell="B68" activePane="bottomRight" state="frozen"/>
      <selection pane="bottomRight" activeCell="N1" sqref="N1:N1048576"/>
      <pageMargins left="0.7" right="0.7" top="0.75" bottom="0.75" header="0.3" footer="0.3"/>
      <pageSetup paperSize="9" orientation="portrait" r:id="rId2"/>
      <autoFilter ref="A7:P236"/>
    </customSheetView>
  </customSheetViews>
  <mergeCells count="4">
    <mergeCell ref="A6:A7"/>
    <mergeCell ref="B6:B7"/>
    <mergeCell ref="C6:D6"/>
    <mergeCell ref="E6:L6"/>
  </mergeCells>
  <phoneticPr fontId="19" type="noConversion"/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7"/>
  <sheetViews>
    <sheetView zoomScaleNormal="100" workbookViewId="0">
      <pane xSplit="1" ySplit="7" topLeftCell="B8" activePane="bottomRight" state="frozen"/>
      <selection activeCell="A8" sqref="A8:A12"/>
      <selection pane="topRight" activeCell="A8" sqref="A8:A12"/>
      <selection pane="bottomLeft" activeCell="A8" sqref="A8:A12"/>
      <selection pane="bottomRight" activeCell="I10" sqref="I10"/>
    </sheetView>
  </sheetViews>
  <sheetFormatPr defaultColWidth="8.69921875" defaultRowHeight="17.399999999999999" x14ac:dyDescent="0.25"/>
  <cols>
    <col min="1" max="1" width="5.3984375" style="21" bestFit="1" customWidth="1"/>
    <col min="2" max="2" width="11" style="21" bestFit="1" customWidth="1"/>
    <col min="3" max="3" width="19.19921875" style="21" bestFit="1" customWidth="1"/>
    <col min="4" max="4" width="28.19921875" style="21" bestFit="1" customWidth="1"/>
    <col min="5" max="5" width="31.59765625" style="21" bestFit="1" customWidth="1"/>
    <col min="6" max="6" width="24.3984375" style="21" bestFit="1" customWidth="1"/>
    <col min="7" max="7" width="7.3984375" style="21" bestFit="1" customWidth="1"/>
    <col min="8" max="8" width="7.19921875" style="21" bestFit="1" customWidth="1"/>
    <col min="9" max="9" width="11.19921875" style="21" bestFit="1" customWidth="1"/>
    <col min="10" max="10" width="7.09765625" style="21" bestFit="1" customWidth="1"/>
    <col min="11" max="11" width="10.3984375" style="21" bestFit="1" customWidth="1"/>
    <col min="12" max="12" width="7.09765625" style="21" bestFit="1" customWidth="1"/>
    <col min="13" max="13" width="22.8984375" style="21" hidden="1" customWidth="1"/>
    <col min="14" max="14" width="21.296875" style="21" hidden="1" customWidth="1"/>
    <col min="15" max="15" width="9.19921875" style="21" hidden="1" customWidth="1"/>
    <col min="16" max="17" width="0" style="21" hidden="1" customWidth="1"/>
    <col min="18" max="16384" width="8.69921875" style="21"/>
  </cols>
  <sheetData>
    <row r="1" spans="1:26" x14ac:dyDescent="0.25">
      <c r="P1" s="59"/>
    </row>
    <row r="5" spans="1:26" x14ac:dyDescent="0.25">
      <c r="Z5" s="59"/>
    </row>
    <row r="6" spans="1:26" x14ac:dyDescent="0.25">
      <c r="A6" s="150" t="s">
        <v>20</v>
      </c>
      <c r="B6" s="150" t="s">
        <v>21</v>
      </c>
      <c r="C6" s="150" t="s">
        <v>23</v>
      </c>
      <c r="D6" s="150"/>
      <c r="E6" s="151" t="s">
        <v>24</v>
      </c>
      <c r="F6" s="152"/>
      <c r="G6" s="152"/>
      <c r="H6" s="152"/>
      <c r="I6" s="152"/>
      <c r="J6" s="152"/>
      <c r="K6" s="152"/>
      <c r="L6" s="153"/>
    </row>
    <row r="7" spans="1:26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COUNTIF(O$8:O2649,"에러")</f>
        <v>1073</v>
      </c>
    </row>
    <row r="8" spans="1:26" x14ac:dyDescent="0.25">
      <c r="A8" s="23">
        <v>1</v>
      </c>
      <c r="B8" s="27" t="s">
        <v>5184</v>
      </c>
      <c r="C8" s="27" t="s">
        <v>4252</v>
      </c>
      <c r="D8" s="27" t="s">
        <v>1216</v>
      </c>
      <c r="E8" s="27" t="s">
        <v>4102</v>
      </c>
      <c r="F8" s="27" t="s">
        <v>479</v>
      </c>
      <c r="G8" s="27"/>
      <c r="H8" s="27"/>
      <c r="I8" s="27" t="s">
        <v>37</v>
      </c>
      <c r="J8" s="28">
        <v>8</v>
      </c>
      <c r="K8" s="27" t="s">
        <v>52</v>
      </c>
      <c r="L8" s="27"/>
      <c r="M8" s="30"/>
      <c r="N8" s="25" t="str">
        <f>SUBSTITUTE(CONCATENATE(C8,"^",D8,"^",E8,"^",F8,"^",G8,"^",I8,"^",J8,"^",K8,"^",L8),"~","-")</f>
        <v xml:space="preserve"> 일회사매출^TB_ANA_DD_COMP_SALES^ 매출일자^SALES_DT^^VARCHAR2^8^Y^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일회사매출^TB_ANA_DD_COMP_SALES^ 매출일자^SALES_DT^^VARCHAR2^8^Y^
일회사매출^TB_ANA_DD_COMP_SALES^매출일자^SALES_DT^Y^VARCHAR2^8^Y^</v>
      </c>
    </row>
    <row r="9" spans="1:26" x14ac:dyDescent="0.25">
      <c r="A9" s="23">
        <v>2</v>
      </c>
      <c r="B9" s="27" t="s">
        <v>5184</v>
      </c>
      <c r="C9" s="27" t="s">
        <v>4252</v>
      </c>
      <c r="D9" s="27" t="s">
        <v>1216</v>
      </c>
      <c r="E9" s="27" t="s">
        <v>3709</v>
      </c>
      <c r="F9" s="27" t="s">
        <v>64</v>
      </c>
      <c r="G9" s="27"/>
      <c r="H9" s="27"/>
      <c r="I9" s="27" t="s">
        <v>37</v>
      </c>
      <c r="J9" s="28">
        <v>10</v>
      </c>
      <c r="K9" s="27" t="s">
        <v>52</v>
      </c>
      <c r="L9" s="27"/>
      <c r="M9" s="30"/>
      <c r="N9" s="25" t="str">
        <f t="shared" ref="N9:N72" si="0">SUBSTITUTE(CONCATENATE(C9,"^",D9,"^",E9,"^",F9,"^",G9,"^",I9,"^",J9,"^",K9,"^",L9),"~","-")</f>
        <v xml:space="preserve"> 일회사매출^TB_ANA_DD_COMP_SALES^ 매장코드^SHOP_CD^^VARCHAR2^10^Y^</v>
      </c>
      <c r="O9" s="21" t="str">
        <f>IF(ISNA(VLOOKUP(N9,DB데이터!$N:$N,1,FALSE)), "에러", "")</f>
        <v>에러</v>
      </c>
      <c r="P9" s="57" t="str">
        <f>IF(O9="에러",$N9&amp;CHAR(10)&amp;VLOOKUP(CONCATENATE(D9,".",F9),DB데이터!$M:$N,2,FALSE),"")</f>
        <v xml:space="preserve"> 일회사매출^TB_ANA_DD_COMP_SALES^ 매장코드^SHOP_CD^^VARCHAR2^10^Y^
일회사매출^TB_ANA_DD_COMP_SALES^매장코드^SHOP_CD^Y^VARCHAR2^10^Y^</v>
      </c>
    </row>
    <row r="10" spans="1:26" x14ac:dyDescent="0.25">
      <c r="A10" s="23">
        <v>3</v>
      </c>
      <c r="B10" s="27" t="s">
        <v>5184</v>
      </c>
      <c r="C10" s="27" t="s">
        <v>4252</v>
      </c>
      <c r="D10" s="27" t="s">
        <v>1216</v>
      </c>
      <c r="E10" s="27" t="s">
        <v>4218</v>
      </c>
      <c r="F10" s="27" t="s">
        <v>493</v>
      </c>
      <c r="G10" s="27"/>
      <c r="H10" s="27"/>
      <c r="I10" s="27" t="s">
        <v>110</v>
      </c>
      <c r="J10" s="28">
        <v>22</v>
      </c>
      <c r="K10" s="27" t="s">
        <v>52</v>
      </c>
      <c r="L10" s="29">
        <v>0</v>
      </c>
      <c r="M10" s="30"/>
      <c r="N10" s="25" t="str">
        <f t="shared" si="0"/>
        <v xml:space="preserve"> 일회사매출^TB_ANA_DD_COMP_SALES^ 매출금액^SALES_AMT^^NUMBER^22^Y^0</v>
      </c>
      <c r="O10" s="21" t="str">
        <f>IF(ISNA(VLOOKUP(N10,DB데이터!$N:$N,1,FALSE)), "에러", "")</f>
        <v>에러</v>
      </c>
      <c r="P10" s="57" t="str">
        <f>IF(O10="에러",$N10&amp;CHAR(10)&amp;VLOOKUP(CONCATENATE(D10,".",F10),DB데이터!$M:$N,2,FALSE),"")</f>
        <v xml:space="preserve"> 일회사매출^TB_ANA_DD_COMP_SALES^ 매출금액^SALES_AMT^^NUMBER^22^Y^0
일회사매출^TB_ANA_DD_COMP_SALES^매출금액^SALES_AMT^^NUMBER^20,5^Y^0</v>
      </c>
    </row>
    <row r="11" spans="1:26" x14ac:dyDescent="0.25">
      <c r="A11" s="23">
        <v>4</v>
      </c>
      <c r="B11" s="27" t="s">
        <v>5184</v>
      </c>
      <c r="C11" s="27" t="s">
        <v>4252</v>
      </c>
      <c r="D11" s="27" t="s">
        <v>1216</v>
      </c>
      <c r="E11" s="27" t="s">
        <v>4217</v>
      </c>
      <c r="F11" s="27" t="s">
        <v>494</v>
      </c>
      <c r="G11" s="27"/>
      <c r="H11" s="27"/>
      <c r="I11" s="27" t="s">
        <v>110</v>
      </c>
      <c r="J11" s="28">
        <v>22</v>
      </c>
      <c r="K11" s="27" t="s">
        <v>52</v>
      </c>
      <c r="L11" s="29">
        <v>0</v>
      </c>
      <c r="M11" s="30"/>
      <c r="N11" s="25" t="str">
        <f t="shared" si="0"/>
        <v xml:space="preserve"> 일회사매출^TB_ANA_DD_COMP_SALES^ 매출공급금액^SALES_SUPP_AMT^^NUMBER^22^Y^0</v>
      </c>
      <c r="O11" s="21" t="str">
        <f>IF(ISNA(VLOOKUP(N11,DB데이터!$N:$N,1,FALSE)), "에러", "")</f>
        <v>에러</v>
      </c>
      <c r="P11" s="57" t="str">
        <f>IF(O11="에러",$N11&amp;CHAR(10)&amp;VLOOKUP(CONCATENATE(D11,".",F11),DB데이터!$M:$N,2,FALSE),"")</f>
        <v xml:space="preserve"> 일회사매출^TB_ANA_DD_COMP_SALES^ 매출공급금액^SALES_SUPP_AMT^^NUMBER^22^Y^0
일회사매출^TB_ANA_DD_COMP_SALES^매출공급금액^SALES_SUPP_AMT^^NUMBER^20,5^Y^0</v>
      </c>
    </row>
    <row r="12" spans="1:26" x14ac:dyDescent="0.25">
      <c r="A12" s="23">
        <v>5</v>
      </c>
      <c r="B12" s="27" t="s">
        <v>5184</v>
      </c>
      <c r="C12" s="27" t="s">
        <v>4252</v>
      </c>
      <c r="D12" s="27" t="s">
        <v>1216</v>
      </c>
      <c r="E12" s="27" t="s">
        <v>4219</v>
      </c>
      <c r="F12" s="27" t="s">
        <v>1761</v>
      </c>
      <c r="G12" s="27"/>
      <c r="H12" s="27"/>
      <c r="I12" s="27" t="s">
        <v>110</v>
      </c>
      <c r="J12" s="28">
        <v>22</v>
      </c>
      <c r="K12" s="27" t="s">
        <v>52</v>
      </c>
      <c r="L12" s="29">
        <v>0</v>
      </c>
      <c r="M12" s="30"/>
      <c r="N12" s="25" t="str">
        <f t="shared" si="0"/>
        <v xml:space="preserve"> 일회사매출^TB_ANA_DD_COMP_SALES^ 매출부가세액^SALES_VAT^^NUMBER^22^Y^0</v>
      </c>
      <c r="O12" s="21" t="str">
        <f>IF(ISNA(VLOOKUP(N12,DB데이터!$N:$N,1,FALSE)), "에러", "")</f>
        <v>에러</v>
      </c>
      <c r="P12" s="57" t="str">
        <f>IF(O12="에러",$N12&amp;CHAR(10)&amp;VLOOKUP(CONCATENATE(D12,".",F12),DB데이터!$M:$N,2,FALSE),"")</f>
        <v xml:space="preserve"> 일회사매출^TB_ANA_DD_COMP_SALES^ 매출부가세액^SALES_VAT^^NUMBER^22^Y^0
일회사매출^TB_ANA_DD_COMP_SALES^매출부가세액^SALES_VAT^^NUMBER^20,5^Y^0</v>
      </c>
    </row>
    <row r="13" spans="1:26" x14ac:dyDescent="0.25">
      <c r="A13" s="23">
        <v>6</v>
      </c>
      <c r="B13" s="27" t="s">
        <v>5184</v>
      </c>
      <c r="C13" s="27" t="s">
        <v>4252</v>
      </c>
      <c r="D13" s="27" t="s">
        <v>1216</v>
      </c>
      <c r="E13" s="27" t="s">
        <v>4043</v>
      </c>
      <c r="F13" s="27" t="s">
        <v>2412</v>
      </c>
      <c r="G13" s="27"/>
      <c r="H13" s="27"/>
      <c r="I13" s="27" t="s">
        <v>110</v>
      </c>
      <c r="J13" s="28">
        <v>22</v>
      </c>
      <c r="K13" s="27" t="s">
        <v>52</v>
      </c>
      <c r="L13" s="29">
        <v>0</v>
      </c>
      <c r="M13" s="30"/>
      <c r="N13" s="25" t="str">
        <f t="shared" si="0"/>
        <v xml:space="preserve"> 일회사매출^TB_ANA_DD_COMP_SALES^ 출고금액^OUT_AMT^^NUMBER^22^Y^0</v>
      </c>
      <c r="O13" s="21" t="str">
        <f>IF(ISNA(VLOOKUP(N13,DB데이터!$N:$N,1,FALSE)), "에러", "")</f>
        <v>에러</v>
      </c>
      <c r="P13" s="57" t="str">
        <f>IF(O13="에러",$N13&amp;CHAR(10)&amp;VLOOKUP(CONCATENATE(D13,".",F13),DB데이터!$M:$N,2,FALSE),"")</f>
        <v xml:space="preserve"> 일회사매출^TB_ANA_DD_COMP_SALES^ 출고금액^OUT_AMT^^NUMBER^22^Y^0
일회사매출^TB_ANA_DD_COMP_SALES^출고금액^OUT_AMT^^NUMBER^20,5^Y^0</v>
      </c>
    </row>
    <row r="14" spans="1:26" x14ac:dyDescent="0.25">
      <c r="A14" s="23">
        <v>7</v>
      </c>
      <c r="B14" s="27" t="s">
        <v>5184</v>
      </c>
      <c r="C14" s="27" t="s">
        <v>4252</v>
      </c>
      <c r="D14" s="27" t="s">
        <v>1216</v>
      </c>
      <c r="E14" s="27" t="s">
        <v>4042</v>
      </c>
      <c r="F14" s="27" t="s">
        <v>2414</v>
      </c>
      <c r="G14" s="27"/>
      <c r="H14" s="27"/>
      <c r="I14" s="27" t="s">
        <v>110</v>
      </c>
      <c r="J14" s="28">
        <v>22</v>
      </c>
      <c r="K14" s="27" t="s">
        <v>52</v>
      </c>
      <c r="L14" s="29">
        <v>0</v>
      </c>
      <c r="M14" s="30"/>
      <c r="N14" s="25" t="str">
        <f t="shared" si="0"/>
        <v xml:space="preserve"> 일회사매출^TB_ANA_DD_COMP_SALES^ 출고공급금액^OUT_SUPP_AMT^^NUMBER^22^Y^0</v>
      </c>
      <c r="O14" s="21" t="str">
        <f>IF(ISNA(VLOOKUP(N14,DB데이터!$N:$N,1,FALSE)), "에러", "")</f>
        <v>에러</v>
      </c>
      <c r="P14" s="57" t="str">
        <f>IF(O14="에러",$N14&amp;CHAR(10)&amp;VLOOKUP(CONCATENATE(D14,".",F14),DB데이터!$M:$N,2,FALSE),"")</f>
        <v xml:space="preserve"> 일회사매출^TB_ANA_DD_COMP_SALES^ 출고공급금액^OUT_SUPP_AMT^^NUMBER^22^Y^0
일회사매출^TB_ANA_DD_COMP_SALES^출고공급금액^OUT_SUPP_AMT^^NUMBER^20,5^Y^0</v>
      </c>
    </row>
    <row r="15" spans="1:26" x14ac:dyDescent="0.25">
      <c r="A15" s="23">
        <v>8</v>
      </c>
      <c r="B15" s="27" t="s">
        <v>5184</v>
      </c>
      <c r="C15" s="27" t="s">
        <v>4252</v>
      </c>
      <c r="D15" s="27" t="s">
        <v>1216</v>
      </c>
      <c r="E15" s="27" t="s">
        <v>4044</v>
      </c>
      <c r="F15" s="27" t="s">
        <v>2416</v>
      </c>
      <c r="G15" s="27"/>
      <c r="H15" s="27"/>
      <c r="I15" s="27" t="s">
        <v>110</v>
      </c>
      <c r="J15" s="28">
        <v>22</v>
      </c>
      <c r="K15" s="27" t="s">
        <v>52</v>
      </c>
      <c r="L15" s="29">
        <v>0</v>
      </c>
      <c r="M15" s="30"/>
      <c r="N15" s="25" t="str">
        <f t="shared" si="0"/>
        <v xml:space="preserve"> 일회사매출^TB_ANA_DD_COMP_SALES^ 출고부가세액^OUT_VAT^^NUMBER^22^Y^0</v>
      </c>
      <c r="O15" s="21" t="str">
        <f>IF(ISNA(VLOOKUP(N15,DB데이터!$N:$N,1,FALSE)), "에러", "")</f>
        <v>에러</v>
      </c>
      <c r="P15" s="57" t="str">
        <f>IF(O15="에러",$N15&amp;CHAR(10)&amp;VLOOKUP(CONCATENATE(D15,".",F15),DB데이터!$M:$N,2,FALSE),"")</f>
        <v xml:space="preserve"> 일회사매출^TB_ANA_DD_COMP_SALES^ 출고부가세액^OUT_VAT^^NUMBER^22^Y^0
일회사매출^TB_ANA_DD_COMP_SALES^출고부가세액^OUT_VAT^^NUMBER^20,5^Y^0</v>
      </c>
    </row>
    <row r="16" spans="1:26" x14ac:dyDescent="0.25">
      <c r="A16" s="23">
        <v>9</v>
      </c>
      <c r="B16" s="27" t="s">
        <v>5184</v>
      </c>
      <c r="C16" s="27" t="s">
        <v>4252</v>
      </c>
      <c r="D16" s="27" t="s">
        <v>1216</v>
      </c>
      <c r="E16" s="27" t="s">
        <v>4089</v>
      </c>
      <c r="F16" s="27" t="s">
        <v>2418</v>
      </c>
      <c r="G16" s="27"/>
      <c r="H16" s="27"/>
      <c r="I16" s="27" t="s">
        <v>110</v>
      </c>
      <c r="J16" s="28">
        <v>22</v>
      </c>
      <c r="K16" s="27" t="s">
        <v>52</v>
      </c>
      <c r="L16" s="29">
        <v>0</v>
      </c>
      <c r="M16" s="30"/>
      <c r="N16" s="25" t="str">
        <f t="shared" si="0"/>
        <v xml:space="preserve"> 일회사매출^TB_ANA_DD_COMP_SALES^ 입고금액^IN_AMT^^NUMBER^22^Y^0</v>
      </c>
      <c r="O16" s="21" t="str">
        <f>IF(ISNA(VLOOKUP(N16,DB데이터!$N:$N,1,FALSE)), "에러", "")</f>
        <v>에러</v>
      </c>
      <c r="P16" s="57" t="str">
        <f>IF(O16="에러",$N16&amp;CHAR(10)&amp;VLOOKUP(CONCATENATE(D16,".",F16),DB데이터!$M:$N,2,FALSE),"")</f>
        <v xml:space="preserve"> 일회사매출^TB_ANA_DD_COMP_SALES^ 입고금액^IN_AMT^^NUMBER^22^Y^0
일회사매출^TB_ANA_DD_COMP_SALES^입고금액^IN_AMT^^NUMBER^20,5^Y^0</v>
      </c>
    </row>
    <row r="17" spans="1:16" x14ac:dyDescent="0.25">
      <c r="A17" s="23">
        <v>10</v>
      </c>
      <c r="B17" s="27" t="s">
        <v>5184</v>
      </c>
      <c r="C17" s="27" t="s">
        <v>4252</v>
      </c>
      <c r="D17" s="27" t="s">
        <v>1216</v>
      </c>
      <c r="E17" s="27" t="s">
        <v>4088</v>
      </c>
      <c r="F17" s="27" t="s">
        <v>2420</v>
      </c>
      <c r="G17" s="27"/>
      <c r="H17" s="27"/>
      <c r="I17" s="27" t="s">
        <v>110</v>
      </c>
      <c r="J17" s="28">
        <v>22</v>
      </c>
      <c r="K17" s="27" t="s">
        <v>52</v>
      </c>
      <c r="L17" s="29">
        <v>0</v>
      </c>
      <c r="M17" s="30"/>
      <c r="N17" s="25" t="str">
        <f t="shared" si="0"/>
        <v xml:space="preserve"> 일회사매출^TB_ANA_DD_COMP_SALES^ 입고공급금액^IN_SUPP_AMT^^NUMBER^22^Y^0</v>
      </c>
      <c r="O17" s="21" t="str">
        <f>IF(ISNA(VLOOKUP(N17,DB데이터!$N:$N,1,FALSE)), "에러", "")</f>
        <v>에러</v>
      </c>
      <c r="P17" s="57" t="str">
        <f>IF(O17="에러",$N17&amp;CHAR(10)&amp;VLOOKUP(CONCATENATE(D17,".",F17),DB데이터!$M:$N,2,FALSE),"")</f>
        <v xml:space="preserve"> 일회사매출^TB_ANA_DD_COMP_SALES^ 입고공급금액^IN_SUPP_AMT^^NUMBER^22^Y^0
일회사매출^TB_ANA_DD_COMP_SALES^입고공급금액^IN_SUPP_AMT^^NUMBER^20,5^Y^0</v>
      </c>
    </row>
    <row r="18" spans="1:16" x14ac:dyDescent="0.25">
      <c r="A18" s="23">
        <v>11</v>
      </c>
      <c r="B18" s="27" t="s">
        <v>5184</v>
      </c>
      <c r="C18" s="27" t="s">
        <v>4252</v>
      </c>
      <c r="D18" s="27" t="s">
        <v>1216</v>
      </c>
      <c r="E18" s="27" t="s">
        <v>4090</v>
      </c>
      <c r="F18" s="27" t="s">
        <v>2422</v>
      </c>
      <c r="G18" s="27"/>
      <c r="H18" s="27"/>
      <c r="I18" s="27" t="s">
        <v>110</v>
      </c>
      <c r="J18" s="28">
        <v>22</v>
      </c>
      <c r="K18" s="27" t="s">
        <v>52</v>
      </c>
      <c r="L18" s="29">
        <v>0</v>
      </c>
      <c r="M18" s="30"/>
      <c r="N18" s="25" t="str">
        <f t="shared" si="0"/>
        <v xml:space="preserve"> 일회사매출^TB_ANA_DD_COMP_SALES^ 입고부가세액^IN_VAT^^NUMBER^22^Y^0</v>
      </c>
      <c r="O18" s="21" t="str">
        <f>IF(ISNA(VLOOKUP(N18,DB데이터!$N:$N,1,FALSE)), "에러", "")</f>
        <v>에러</v>
      </c>
      <c r="P18" s="57" t="str">
        <f>IF(O18="에러",$N18&amp;CHAR(10)&amp;VLOOKUP(CONCATENATE(D18,".",F18),DB데이터!$M:$N,2,FALSE),"")</f>
        <v xml:space="preserve"> 일회사매출^TB_ANA_DD_COMP_SALES^ 입고부가세액^IN_VAT^^NUMBER^22^Y^0
일회사매출^TB_ANA_DD_COMP_SALES^입고부가세액^IN_VAT^^NUMBER^20,5^Y^0</v>
      </c>
    </row>
    <row r="19" spans="1:16" x14ac:dyDescent="0.25">
      <c r="A19" s="23">
        <v>12</v>
      </c>
      <c r="B19" s="27" t="s">
        <v>5184</v>
      </c>
      <c r="C19" s="27" t="s">
        <v>4252</v>
      </c>
      <c r="D19" s="27" t="s">
        <v>1216</v>
      </c>
      <c r="E19" s="27" t="s">
        <v>4266</v>
      </c>
      <c r="F19" s="27" t="s">
        <v>2424</v>
      </c>
      <c r="G19" s="27"/>
      <c r="H19" s="27"/>
      <c r="I19" s="27" t="s">
        <v>110</v>
      </c>
      <c r="J19" s="28">
        <v>22</v>
      </c>
      <c r="K19" s="27" t="s">
        <v>52</v>
      </c>
      <c r="L19" s="29">
        <v>0</v>
      </c>
      <c r="M19" s="30"/>
      <c r="N19" s="25" t="str">
        <f t="shared" si="0"/>
        <v xml:space="preserve"> 일회사매출^TB_ANA_DD_COMP_SALES^ 이동출고금액^MV_OUT_AMT^^NUMBER^22^Y^0</v>
      </c>
      <c r="O19" s="21" t="str">
        <f>IF(ISNA(VLOOKUP(N19,DB데이터!$N:$N,1,FALSE)), "에러", "")</f>
        <v>에러</v>
      </c>
      <c r="P19" s="57" t="str">
        <f>IF(O19="에러",$N19&amp;CHAR(10)&amp;VLOOKUP(CONCATENATE(D19,".",F19),DB데이터!$M:$N,2,FALSE),"")</f>
        <v xml:space="preserve"> 일회사매출^TB_ANA_DD_COMP_SALES^ 이동출고금액^MV_OUT_AMT^^NUMBER^22^Y^0
일회사매출^TB_ANA_DD_COMP_SALES^이동출고금액^MV_OUT_AMT^^NUMBER^20,5^Y^0</v>
      </c>
    </row>
    <row r="20" spans="1:16" x14ac:dyDescent="0.25">
      <c r="A20" s="23">
        <v>13</v>
      </c>
      <c r="B20" s="27" t="s">
        <v>5184</v>
      </c>
      <c r="C20" s="27" t="s">
        <v>4252</v>
      </c>
      <c r="D20" s="27" t="s">
        <v>1216</v>
      </c>
      <c r="E20" s="27" t="s">
        <v>4265</v>
      </c>
      <c r="F20" s="27" t="s">
        <v>2426</v>
      </c>
      <c r="G20" s="27"/>
      <c r="H20" s="27"/>
      <c r="I20" s="27" t="s">
        <v>110</v>
      </c>
      <c r="J20" s="28">
        <v>22</v>
      </c>
      <c r="K20" s="27" t="s">
        <v>52</v>
      </c>
      <c r="L20" s="29">
        <v>0</v>
      </c>
      <c r="M20" s="30"/>
      <c r="N20" s="25" t="str">
        <f t="shared" si="0"/>
        <v xml:space="preserve"> 일회사매출^TB_ANA_DD_COMP_SALES^ 이동출고공급금액^MV_OUT_SUPP_AMT^^NUMBER^22^Y^0</v>
      </c>
      <c r="O20" s="21" t="str">
        <f>IF(ISNA(VLOOKUP(N20,DB데이터!$N:$N,1,FALSE)), "에러", "")</f>
        <v>에러</v>
      </c>
      <c r="P20" s="57" t="str">
        <f>IF(O20="에러",$N20&amp;CHAR(10)&amp;VLOOKUP(CONCATENATE(D20,".",F20),DB데이터!$M:$N,2,FALSE),"")</f>
        <v xml:space="preserve"> 일회사매출^TB_ANA_DD_COMP_SALES^ 이동출고공급금액^MV_OUT_SUPP_AMT^^NUMBER^22^Y^0
일회사매출^TB_ANA_DD_COMP_SALES^이동출고공급금액^MV_OUT_SUPP_AMT^^NUMBER^20,5^Y^0</v>
      </c>
    </row>
    <row r="21" spans="1:16" x14ac:dyDescent="0.25">
      <c r="A21" s="23">
        <v>14</v>
      </c>
      <c r="B21" s="27" t="s">
        <v>5184</v>
      </c>
      <c r="C21" s="27" t="s">
        <v>4252</v>
      </c>
      <c r="D21" s="27" t="s">
        <v>1216</v>
      </c>
      <c r="E21" s="27" t="s">
        <v>4267</v>
      </c>
      <c r="F21" s="27" t="s">
        <v>2428</v>
      </c>
      <c r="G21" s="27"/>
      <c r="H21" s="27"/>
      <c r="I21" s="27" t="s">
        <v>110</v>
      </c>
      <c r="J21" s="28">
        <v>22</v>
      </c>
      <c r="K21" s="27" t="s">
        <v>52</v>
      </c>
      <c r="L21" s="29">
        <v>0</v>
      </c>
      <c r="M21" s="30"/>
      <c r="N21" s="25" t="str">
        <f t="shared" si="0"/>
        <v xml:space="preserve"> 일회사매출^TB_ANA_DD_COMP_SALES^ 이동출고부가세액^MV_OUT_VAT^^NUMBER^22^Y^0</v>
      </c>
      <c r="O21" s="21" t="str">
        <f>IF(ISNA(VLOOKUP(N21,DB데이터!$N:$N,1,FALSE)), "에러", "")</f>
        <v>에러</v>
      </c>
      <c r="P21" s="57" t="str">
        <f>IF(O21="에러",$N21&amp;CHAR(10)&amp;VLOOKUP(CONCATENATE(D21,".",F21),DB데이터!$M:$N,2,FALSE),"")</f>
        <v xml:space="preserve"> 일회사매출^TB_ANA_DD_COMP_SALES^ 이동출고부가세액^MV_OUT_VAT^^NUMBER^22^Y^0
일회사매출^TB_ANA_DD_COMP_SALES^이동출고부가세액^MV_OUT_VAT^^NUMBER^20,5^Y^0</v>
      </c>
    </row>
    <row r="22" spans="1:16" x14ac:dyDescent="0.25">
      <c r="A22" s="23">
        <v>15</v>
      </c>
      <c r="B22" s="27" t="s">
        <v>5184</v>
      </c>
      <c r="C22" s="27" t="s">
        <v>4252</v>
      </c>
      <c r="D22" s="27" t="s">
        <v>1216</v>
      </c>
      <c r="E22" s="27" t="s">
        <v>4263</v>
      </c>
      <c r="F22" s="27" t="s">
        <v>2430</v>
      </c>
      <c r="G22" s="27"/>
      <c r="H22" s="27"/>
      <c r="I22" s="27" t="s">
        <v>110</v>
      </c>
      <c r="J22" s="28">
        <v>22</v>
      </c>
      <c r="K22" s="27" t="s">
        <v>52</v>
      </c>
      <c r="L22" s="29">
        <v>0</v>
      </c>
      <c r="M22" s="30"/>
      <c r="N22" s="25" t="str">
        <f t="shared" si="0"/>
        <v xml:space="preserve"> 일회사매출^TB_ANA_DD_COMP_SALES^ 이동입고금액^MV_IN_AMT^^NUMBER^22^Y^0</v>
      </c>
      <c r="O22" s="21" t="str">
        <f>IF(ISNA(VLOOKUP(N22,DB데이터!$N:$N,1,FALSE)), "에러", "")</f>
        <v>에러</v>
      </c>
      <c r="P22" s="57" t="str">
        <f>IF(O22="에러",$N22&amp;CHAR(10)&amp;VLOOKUP(CONCATENATE(D22,".",F22),DB데이터!$M:$N,2,FALSE),"")</f>
        <v xml:space="preserve"> 일회사매출^TB_ANA_DD_COMP_SALES^ 이동입고금액^MV_IN_AMT^^NUMBER^22^Y^0
일회사매출^TB_ANA_DD_COMP_SALES^이동입고금액^MV_IN_AMT^^NUMBER^20,5^Y^0</v>
      </c>
    </row>
    <row r="23" spans="1:16" x14ac:dyDescent="0.25">
      <c r="A23" s="23">
        <v>16</v>
      </c>
      <c r="B23" s="27" t="s">
        <v>5184</v>
      </c>
      <c r="C23" s="27" t="s">
        <v>4252</v>
      </c>
      <c r="D23" s="27" t="s">
        <v>1216</v>
      </c>
      <c r="E23" s="27" t="s">
        <v>4262</v>
      </c>
      <c r="F23" s="27" t="s">
        <v>2432</v>
      </c>
      <c r="G23" s="27"/>
      <c r="H23" s="27"/>
      <c r="I23" s="27" t="s">
        <v>110</v>
      </c>
      <c r="J23" s="28">
        <v>22</v>
      </c>
      <c r="K23" s="27" t="s">
        <v>52</v>
      </c>
      <c r="L23" s="29">
        <v>0</v>
      </c>
      <c r="M23" s="30"/>
      <c r="N23" s="25" t="str">
        <f t="shared" si="0"/>
        <v xml:space="preserve"> 일회사매출^TB_ANA_DD_COMP_SALES^ 이동입고공급금액^MV_IN_SUPP_AMT^^NUMBER^22^Y^0</v>
      </c>
      <c r="O23" s="21" t="str">
        <f>IF(ISNA(VLOOKUP(N23,DB데이터!$N:$N,1,FALSE)), "에러", "")</f>
        <v>에러</v>
      </c>
      <c r="P23" s="57" t="str">
        <f>IF(O23="에러",$N23&amp;CHAR(10)&amp;VLOOKUP(CONCATENATE(D23,".",F23),DB데이터!$M:$N,2,FALSE),"")</f>
        <v xml:space="preserve"> 일회사매출^TB_ANA_DD_COMP_SALES^ 이동입고공급금액^MV_IN_SUPP_AMT^^NUMBER^22^Y^0
일회사매출^TB_ANA_DD_COMP_SALES^이동입고공급금액^MV_IN_SUPP_AMT^^NUMBER^20,5^Y^0</v>
      </c>
    </row>
    <row r="24" spans="1:16" x14ac:dyDescent="0.25">
      <c r="A24" s="23">
        <v>17</v>
      </c>
      <c r="B24" s="27" t="s">
        <v>5184</v>
      </c>
      <c r="C24" s="27" t="s">
        <v>4252</v>
      </c>
      <c r="D24" s="27" t="s">
        <v>1216</v>
      </c>
      <c r="E24" s="27" t="s">
        <v>4264</v>
      </c>
      <c r="F24" s="27" t="s">
        <v>2434</v>
      </c>
      <c r="G24" s="27"/>
      <c r="H24" s="27"/>
      <c r="I24" s="27" t="s">
        <v>110</v>
      </c>
      <c r="J24" s="28">
        <v>22</v>
      </c>
      <c r="K24" s="27" t="s">
        <v>52</v>
      </c>
      <c r="L24" s="29">
        <v>0</v>
      </c>
      <c r="M24" s="30"/>
      <c r="N24" s="25" t="str">
        <f t="shared" si="0"/>
        <v xml:space="preserve"> 일회사매출^TB_ANA_DD_COMP_SALES^ 이동입고부가세액^MV_IN_VAT^^NUMBER^22^Y^0</v>
      </c>
      <c r="O24" s="21" t="str">
        <f>IF(ISNA(VLOOKUP(N24,DB데이터!$N:$N,1,FALSE)), "에러", "")</f>
        <v>에러</v>
      </c>
      <c r="P24" s="57" t="str">
        <f>IF(O24="에러",$N24&amp;CHAR(10)&amp;VLOOKUP(CONCATENATE(D24,".",F24),DB데이터!$M:$N,2,FALSE),"")</f>
        <v xml:space="preserve"> 일회사매출^TB_ANA_DD_COMP_SALES^ 이동입고부가세액^MV_IN_VAT^^NUMBER^22^Y^0
일회사매출^TB_ANA_DD_COMP_SALES^이동입고부가세액^MV_IN_VAT^^NUMBER^20,5^Y^0</v>
      </c>
    </row>
    <row r="25" spans="1:16" x14ac:dyDescent="0.25">
      <c r="A25" s="23">
        <v>18</v>
      </c>
      <c r="B25" s="27" t="s">
        <v>5184</v>
      </c>
      <c r="C25" s="27" t="s">
        <v>4252</v>
      </c>
      <c r="D25" s="27" t="s">
        <v>1216</v>
      </c>
      <c r="E25" s="27" t="s">
        <v>4269</v>
      </c>
      <c r="F25" s="27" t="s">
        <v>2436</v>
      </c>
      <c r="G25" s="27"/>
      <c r="H25" s="27"/>
      <c r="I25" s="27" t="s">
        <v>110</v>
      </c>
      <c r="J25" s="28">
        <v>22</v>
      </c>
      <c r="K25" s="27" t="s">
        <v>52</v>
      </c>
      <c r="L25" s="29">
        <v>0</v>
      </c>
      <c r="M25" s="30"/>
      <c r="N25" s="25" t="str">
        <f t="shared" si="0"/>
        <v xml:space="preserve"> 일회사매출^TB_ANA_DD_COMP_SALES^ 판촉주문금액^SPRM_ORD_AMT^^NUMBER^22^Y^0</v>
      </c>
      <c r="O25" s="21" t="str">
        <f>IF(ISNA(VLOOKUP(N25,DB데이터!$N:$N,1,FALSE)), "에러", "")</f>
        <v>에러</v>
      </c>
      <c r="P25" s="57" t="str">
        <f>IF(O25="에러",$N25&amp;CHAR(10)&amp;VLOOKUP(CONCATENATE(D25,".",F25),DB데이터!$M:$N,2,FALSE),"")</f>
        <v xml:space="preserve"> 일회사매출^TB_ANA_DD_COMP_SALES^ 판촉주문금액^SPRM_ORD_AMT^^NUMBER^22^Y^0
일회사매출^TB_ANA_DD_COMP_SALES^판촉주문금액^SPRM_ORD_AMT^^NUMBER^20,5^Y^0</v>
      </c>
    </row>
    <row r="26" spans="1:16" x14ac:dyDescent="0.25">
      <c r="A26" s="23">
        <v>19</v>
      </c>
      <c r="B26" s="27" t="s">
        <v>5184</v>
      </c>
      <c r="C26" s="27" t="s">
        <v>4252</v>
      </c>
      <c r="D26" s="27" t="s">
        <v>1216</v>
      </c>
      <c r="E26" s="27" t="s">
        <v>4268</v>
      </c>
      <c r="F26" s="27" t="s">
        <v>2438</v>
      </c>
      <c r="G26" s="27"/>
      <c r="H26" s="27"/>
      <c r="I26" s="27" t="s">
        <v>110</v>
      </c>
      <c r="J26" s="28">
        <v>22</v>
      </c>
      <c r="K26" s="27" t="s">
        <v>52</v>
      </c>
      <c r="L26" s="29">
        <v>0</v>
      </c>
      <c r="M26" s="30"/>
      <c r="N26" s="25" t="str">
        <f t="shared" si="0"/>
        <v xml:space="preserve"> 일회사매출^TB_ANA_DD_COMP_SALES^ 판촉주문공급금액^SPRM_ORD_SUPP_AMT^^NUMBER^22^Y^0</v>
      </c>
      <c r="O26" s="21" t="str">
        <f>IF(ISNA(VLOOKUP(N26,DB데이터!$N:$N,1,FALSE)), "에러", "")</f>
        <v>에러</v>
      </c>
      <c r="P26" s="57" t="str">
        <f>IF(O26="에러",$N26&amp;CHAR(10)&amp;VLOOKUP(CONCATENATE(D26,".",F26),DB데이터!$M:$N,2,FALSE),"")</f>
        <v xml:space="preserve"> 일회사매출^TB_ANA_DD_COMP_SALES^ 판촉주문공급금액^SPRM_ORD_SUPP_AMT^^NUMBER^22^Y^0
일회사매출^TB_ANA_DD_COMP_SALES^판촉주문공급금액^SPRM_ORD_SUPP_AMT^^NUMBER^20,5^Y^0</v>
      </c>
    </row>
    <row r="27" spans="1:16" x14ac:dyDescent="0.25">
      <c r="A27" s="23">
        <v>20</v>
      </c>
      <c r="B27" s="27" t="s">
        <v>5184</v>
      </c>
      <c r="C27" s="27" t="s">
        <v>4252</v>
      </c>
      <c r="D27" s="27" t="s">
        <v>1216</v>
      </c>
      <c r="E27" s="27" t="s">
        <v>4270</v>
      </c>
      <c r="F27" s="27" t="s">
        <v>2440</v>
      </c>
      <c r="G27" s="27"/>
      <c r="H27" s="27"/>
      <c r="I27" s="27" t="s">
        <v>110</v>
      </c>
      <c r="J27" s="28">
        <v>22</v>
      </c>
      <c r="K27" s="27" t="s">
        <v>52</v>
      </c>
      <c r="L27" s="29">
        <v>0</v>
      </c>
      <c r="M27" s="30"/>
      <c r="N27" s="25" t="str">
        <f t="shared" si="0"/>
        <v xml:space="preserve"> 일회사매출^TB_ANA_DD_COMP_SALES^ 판촉주문부가세액^SPRM_ORD_VAT^^NUMBER^22^Y^0</v>
      </c>
      <c r="O27" s="21" t="str">
        <f>IF(ISNA(VLOOKUP(N27,DB데이터!$N:$N,1,FALSE)), "에러", "")</f>
        <v>에러</v>
      </c>
      <c r="P27" s="57" t="str">
        <f>IF(O27="에러",$N27&amp;CHAR(10)&amp;VLOOKUP(CONCATENATE(D27,".",F27),DB데이터!$M:$N,2,FALSE),"")</f>
        <v xml:space="preserve"> 일회사매출^TB_ANA_DD_COMP_SALES^ 판촉주문부가세액^SPRM_ORD_VAT^^NUMBER^22^Y^0
일회사매출^TB_ANA_DD_COMP_SALES^판촉주문부가세액^SPRM_ORD_VAT^^NUMBER^20,5^Y^0</v>
      </c>
    </row>
    <row r="28" spans="1:16" x14ac:dyDescent="0.25">
      <c r="A28" s="23">
        <v>21</v>
      </c>
      <c r="B28" s="27" t="s">
        <v>5184</v>
      </c>
      <c r="C28" s="27" t="s">
        <v>4252</v>
      </c>
      <c r="D28" s="27" t="s">
        <v>1216</v>
      </c>
      <c r="E28" s="27" t="s">
        <v>4254</v>
      </c>
      <c r="F28" s="27" t="s">
        <v>2442</v>
      </c>
      <c r="G28" s="27"/>
      <c r="H28" s="27"/>
      <c r="I28" s="27" t="s">
        <v>110</v>
      </c>
      <c r="J28" s="28">
        <v>22</v>
      </c>
      <c r="K28" s="27" t="s">
        <v>52</v>
      </c>
      <c r="L28" s="29">
        <v>0</v>
      </c>
      <c r="M28" s="30"/>
      <c r="N28" s="25" t="str">
        <f t="shared" si="0"/>
        <v xml:space="preserve"> 일회사매출^TB_ANA_DD_COMP_SALES^ 비매출반품금액^NON_SALES_RTN_AMT^^NUMBER^22^Y^0</v>
      </c>
      <c r="O28" s="21" t="str">
        <f>IF(ISNA(VLOOKUP(N28,DB데이터!$N:$N,1,FALSE)), "에러", "")</f>
        <v>에러</v>
      </c>
      <c r="P28" s="57" t="str">
        <f>IF(O28="에러",$N28&amp;CHAR(10)&amp;VLOOKUP(CONCATENATE(D28,".",F28),DB데이터!$M:$N,2,FALSE),"")</f>
        <v xml:space="preserve"> 일회사매출^TB_ANA_DD_COMP_SALES^ 비매출반품금액^NON_SALES_RTN_AMT^^NUMBER^22^Y^0
일회사매출^TB_ANA_DD_COMP_SALES^비매출반품금액^NON_SALES_RTN_AMT^^NUMBER^20,5^Y^0</v>
      </c>
    </row>
    <row r="29" spans="1:16" x14ac:dyDescent="0.25">
      <c r="A29" s="23">
        <v>22</v>
      </c>
      <c r="B29" s="27" t="s">
        <v>5184</v>
      </c>
      <c r="C29" s="27" t="s">
        <v>4252</v>
      </c>
      <c r="D29" s="27" t="s">
        <v>1216</v>
      </c>
      <c r="E29" s="27" t="s">
        <v>4253</v>
      </c>
      <c r="F29" s="27" t="s">
        <v>2444</v>
      </c>
      <c r="G29" s="27"/>
      <c r="H29" s="27"/>
      <c r="I29" s="27" t="s">
        <v>110</v>
      </c>
      <c r="J29" s="28">
        <v>22</v>
      </c>
      <c r="K29" s="27" t="s">
        <v>52</v>
      </c>
      <c r="L29" s="29">
        <v>0</v>
      </c>
      <c r="M29" s="30"/>
      <c r="N29" s="25" t="str">
        <f t="shared" si="0"/>
        <v xml:space="preserve"> 일회사매출^TB_ANA_DD_COMP_SALES^ 비매출반품공급금액^NON_SALES_RTN_SUPP_AMT^^NUMBER^22^Y^0</v>
      </c>
      <c r="O29" s="21" t="str">
        <f>IF(ISNA(VLOOKUP(N29,DB데이터!$N:$N,1,FALSE)), "에러", "")</f>
        <v>에러</v>
      </c>
      <c r="P29" s="57" t="str">
        <f>IF(O29="에러",$N29&amp;CHAR(10)&amp;VLOOKUP(CONCATENATE(D29,".",F29),DB데이터!$M:$N,2,FALSE),"")</f>
        <v xml:space="preserve"> 일회사매출^TB_ANA_DD_COMP_SALES^ 비매출반품공급금액^NON_SALES_RTN_SUPP_AMT^^NUMBER^22^Y^0
일회사매출^TB_ANA_DD_COMP_SALES^비매출반품공급금액^NON_SALES_RTN_SUPP_AMT^^NUMBER^20,5^Y^0</v>
      </c>
    </row>
    <row r="30" spans="1:16" x14ac:dyDescent="0.25">
      <c r="A30" s="23">
        <v>23</v>
      </c>
      <c r="B30" s="27" t="s">
        <v>5184</v>
      </c>
      <c r="C30" s="27" t="s">
        <v>4252</v>
      </c>
      <c r="D30" s="27" t="s">
        <v>1216</v>
      </c>
      <c r="E30" s="27" t="s">
        <v>4255</v>
      </c>
      <c r="F30" s="27" t="s">
        <v>2446</v>
      </c>
      <c r="G30" s="27"/>
      <c r="H30" s="27"/>
      <c r="I30" s="27" t="s">
        <v>110</v>
      </c>
      <c r="J30" s="28">
        <v>22</v>
      </c>
      <c r="K30" s="27" t="s">
        <v>52</v>
      </c>
      <c r="L30" s="29">
        <v>0</v>
      </c>
      <c r="M30" s="30"/>
      <c r="N30" s="25" t="str">
        <f t="shared" si="0"/>
        <v xml:space="preserve"> 일회사매출^TB_ANA_DD_COMP_SALES^ 비매출반품부가세액^NON_SALES_RTN_VAT^^NUMBER^22^Y^0</v>
      </c>
      <c r="O30" s="21" t="str">
        <f>IF(ISNA(VLOOKUP(N30,DB데이터!$N:$N,1,FALSE)), "에러", "")</f>
        <v>에러</v>
      </c>
      <c r="P30" s="57" t="str">
        <f>IF(O30="에러",$N30&amp;CHAR(10)&amp;VLOOKUP(CONCATENATE(D30,".",F30),DB데이터!$M:$N,2,FALSE),"")</f>
        <v xml:space="preserve"> 일회사매출^TB_ANA_DD_COMP_SALES^ 비매출반품부가세액^NON_SALES_RTN_VAT^^NUMBER^22^Y^0
일회사매출^TB_ANA_DD_COMP_SALES^비매출반품부가세액^NON_SALES_RTN_VAT^^NUMBER^20,5^Y^0</v>
      </c>
    </row>
    <row r="31" spans="1:16" x14ac:dyDescent="0.25">
      <c r="A31" s="23">
        <v>24</v>
      </c>
      <c r="B31" s="27" t="s">
        <v>5184</v>
      </c>
      <c r="C31" s="27" t="s">
        <v>4252</v>
      </c>
      <c r="D31" s="27" t="s">
        <v>1216</v>
      </c>
      <c r="E31" s="27" t="s">
        <v>4260</v>
      </c>
      <c r="F31" s="27" t="s">
        <v>2448</v>
      </c>
      <c r="G31" s="27"/>
      <c r="H31" s="27"/>
      <c r="I31" s="27" t="s">
        <v>110</v>
      </c>
      <c r="J31" s="28">
        <v>22</v>
      </c>
      <c r="K31" s="27" t="s">
        <v>52</v>
      </c>
      <c r="L31" s="29">
        <v>0</v>
      </c>
      <c r="M31" s="30"/>
      <c r="N31" s="25" t="str">
        <f t="shared" si="0"/>
        <v xml:space="preserve"> 일회사매출^TB_ANA_DD_COMP_SALES^ 예외이동출고금액^EXCP_MV_OUT_AMT^^NUMBER^22^Y^0</v>
      </c>
      <c r="O31" s="21" t="str">
        <f>IF(ISNA(VLOOKUP(N31,DB데이터!$N:$N,1,FALSE)), "에러", "")</f>
        <v>에러</v>
      </c>
      <c r="P31" s="57" t="str">
        <f>IF(O31="에러",$N31&amp;CHAR(10)&amp;VLOOKUP(CONCATENATE(D31,".",F31),DB데이터!$M:$N,2,FALSE),"")</f>
        <v xml:space="preserve"> 일회사매출^TB_ANA_DD_COMP_SALES^ 예외이동출고금액^EXCP_MV_OUT_AMT^^NUMBER^22^Y^0
일회사매출^TB_ANA_DD_COMP_SALES^예외이동출고금액^EXCP_MV_OUT_AMT^^NUMBER^20,5^Y^0</v>
      </c>
    </row>
    <row r="32" spans="1:16" x14ac:dyDescent="0.25">
      <c r="A32" s="23">
        <v>25</v>
      </c>
      <c r="B32" s="27" t="s">
        <v>5184</v>
      </c>
      <c r="C32" s="27" t="s">
        <v>4252</v>
      </c>
      <c r="D32" s="27" t="s">
        <v>1216</v>
      </c>
      <c r="E32" s="27" t="s">
        <v>4259</v>
      </c>
      <c r="F32" s="27" t="s">
        <v>2450</v>
      </c>
      <c r="G32" s="27"/>
      <c r="H32" s="27"/>
      <c r="I32" s="27" t="s">
        <v>110</v>
      </c>
      <c r="J32" s="28">
        <v>22</v>
      </c>
      <c r="K32" s="27" t="s">
        <v>52</v>
      </c>
      <c r="L32" s="29">
        <v>0</v>
      </c>
      <c r="M32" s="30"/>
      <c r="N32" s="25" t="str">
        <f t="shared" si="0"/>
        <v xml:space="preserve"> 일회사매출^TB_ANA_DD_COMP_SALES^ 예외이동출고공급금액^EXCP_MV_OUT_SUPP_AMT^^NUMBER^22^Y^0</v>
      </c>
      <c r="O32" s="21" t="str">
        <f>IF(ISNA(VLOOKUP(N32,DB데이터!$N:$N,1,FALSE)), "에러", "")</f>
        <v>에러</v>
      </c>
      <c r="P32" s="57" t="str">
        <f>IF(O32="에러",$N32&amp;CHAR(10)&amp;VLOOKUP(CONCATENATE(D32,".",F32),DB데이터!$M:$N,2,FALSE),"")</f>
        <v xml:space="preserve"> 일회사매출^TB_ANA_DD_COMP_SALES^ 예외이동출고공급금액^EXCP_MV_OUT_SUPP_AMT^^NUMBER^22^Y^0
일회사매출^TB_ANA_DD_COMP_SALES^예외이동출고공급금액^EXCP_MV_OUT_SUPP_AMT^^NUMBER^20,5^Y^0</v>
      </c>
    </row>
    <row r="33" spans="1:16" x14ac:dyDescent="0.25">
      <c r="A33" s="23">
        <v>26</v>
      </c>
      <c r="B33" s="27" t="s">
        <v>5184</v>
      </c>
      <c r="C33" s="27" t="s">
        <v>4252</v>
      </c>
      <c r="D33" s="27" t="s">
        <v>1216</v>
      </c>
      <c r="E33" s="27" t="s">
        <v>4261</v>
      </c>
      <c r="F33" s="27" t="s">
        <v>2452</v>
      </c>
      <c r="G33" s="27"/>
      <c r="H33" s="27"/>
      <c r="I33" s="27" t="s">
        <v>110</v>
      </c>
      <c r="J33" s="28">
        <v>22</v>
      </c>
      <c r="K33" s="27" t="s">
        <v>52</v>
      </c>
      <c r="L33" s="29">
        <v>0</v>
      </c>
      <c r="M33" s="30"/>
      <c r="N33" s="25" t="str">
        <f t="shared" si="0"/>
        <v xml:space="preserve"> 일회사매출^TB_ANA_DD_COMP_SALES^ 예외이동출고부가세액^EXCP_MV_OUT_VAT^^NUMBER^22^Y^0</v>
      </c>
      <c r="O33" s="21" t="str">
        <f>IF(ISNA(VLOOKUP(N33,DB데이터!$N:$N,1,FALSE)), "에러", "")</f>
        <v>에러</v>
      </c>
      <c r="P33" s="57" t="str">
        <f>IF(O33="에러",$N33&amp;CHAR(10)&amp;VLOOKUP(CONCATENATE(D33,".",F33),DB데이터!$M:$N,2,FALSE),"")</f>
        <v xml:space="preserve"> 일회사매출^TB_ANA_DD_COMP_SALES^ 예외이동출고부가세액^EXCP_MV_OUT_VAT^^NUMBER^22^Y^0
일회사매출^TB_ANA_DD_COMP_SALES^예외이동출고부가세액^EXCP_MV_OUT_VAT^^NUMBER^20,5^Y^0</v>
      </c>
    </row>
    <row r="34" spans="1:16" x14ac:dyDescent="0.25">
      <c r="A34" s="23">
        <v>27</v>
      </c>
      <c r="B34" s="27" t="s">
        <v>5184</v>
      </c>
      <c r="C34" s="27" t="s">
        <v>4252</v>
      </c>
      <c r="D34" s="27" t="s">
        <v>1216</v>
      </c>
      <c r="E34" s="27" t="s">
        <v>4257</v>
      </c>
      <c r="F34" s="27" t="s">
        <v>2454</v>
      </c>
      <c r="G34" s="27"/>
      <c r="H34" s="27"/>
      <c r="I34" s="27" t="s">
        <v>110</v>
      </c>
      <c r="J34" s="28">
        <v>22</v>
      </c>
      <c r="K34" s="27" t="s">
        <v>52</v>
      </c>
      <c r="L34" s="29">
        <v>0</v>
      </c>
      <c r="M34" s="30"/>
      <c r="N34" s="25" t="str">
        <f t="shared" si="0"/>
        <v xml:space="preserve"> 일회사매출^TB_ANA_DD_COMP_SALES^ 예외이동입고금액^EXCP_MV_IN_AMT^^NUMBER^22^Y^0</v>
      </c>
      <c r="O34" s="21" t="str">
        <f>IF(ISNA(VLOOKUP(N34,DB데이터!$N:$N,1,FALSE)), "에러", "")</f>
        <v>에러</v>
      </c>
      <c r="P34" s="57" t="str">
        <f>IF(O34="에러",$N34&amp;CHAR(10)&amp;VLOOKUP(CONCATENATE(D34,".",F34),DB데이터!$M:$N,2,FALSE),"")</f>
        <v xml:space="preserve"> 일회사매출^TB_ANA_DD_COMP_SALES^ 예외이동입고금액^EXCP_MV_IN_AMT^^NUMBER^22^Y^0
일회사매출^TB_ANA_DD_COMP_SALES^예외이동입고금액^EXCP_MV_IN_AMT^^NUMBER^20,5^Y^0</v>
      </c>
    </row>
    <row r="35" spans="1:16" x14ac:dyDescent="0.25">
      <c r="A35" s="23">
        <v>28</v>
      </c>
      <c r="B35" s="27" t="s">
        <v>5184</v>
      </c>
      <c r="C35" s="27" t="s">
        <v>4252</v>
      </c>
      <c r="D35" s="27" t="s">
        <v>1216</v>
      </c>
      <c r="E35" s="27" t="s">
        <v>4256</v>
      </c>
      <c r="F35" s="27" t="s">
        <v>2456</v>
      </c>
      <c r="G35" s="27"/>
      <c r="H35" s="27"/>
      <c r="I35" s="27" t="s">
        <v>110</v>
      </c>
      <c r="J35" s="28">
        <v>22</v>
      </c>
      <c r="K35" s="27" t="s">
        <v>52</v>
      </c>
      <c r="L35" s="29">
        <v>0</v>
      </c>
      <c r="M35" s="30"/>
      <c r="N35" s="25" t="str">
        <f t="shared" si="0"/>
        <v xml:space="preserve"> 일회사매출^TB_ANA_DD_COMP_SALES^ 예외이동입고공급금액^EXCP_MV_IN_SUPP_AMT^^NUMBER^22^Y^0</v>
      </c>
      <c r="O35" s="21" t="str">
        <f>IF(ISNA(VLOOKUP(N35,DB데이터!$N:$N,1,FALSE)), "에러", "")</f>
        <v>에러</v>
      </c>
      <c r="P35" s="57" t="str">
        <f>IF(O35="에러",$N35&amp;CHAR(10)&amp;VLOOKUP(CONCATENATE(D35,".",F35),DB데이터!$M:$N,2,FALSE),"")</f>
        <v xml:space="preserve"> 일회사매출^TB_ANA_DD_COMP_SALES^ 예외이동입고공급금액^EXCP_MV_IN_SUPP_AMT^^NUMBER^22^Y^0
일회사매출^TB_ANA_DD_COMP_SALES^예외이동입고공급금액^EXCP_MV_IN_SUPP_AMT^^NUMBER^20,5^Y^0</v>
      </c>
    </row>
    <row r="36" spans="1:16" x14ac:dyDescent="0.25">
      <c r="A36" s="23">
        <v>29</v>
      </c>
      <c r="B36" s="27" t="s">
        <v>5184</v>
      </c>
      <c r="C36" s="27" t="s">
        <v>4252</v>
      </c>
      <c r="D36" s="27" t="s">
        <v>1216</v>
      </c>
      <c r="E36" s="27" t="s">
        <v>4258</v>
      </c>
      <c r="F36" s="27" t="s">
        <v>2458</v>
      </c>
      <c r="G36" s="27"/>
      <c r="H36" s="27"/>
      <c r="I36" s="27" t="s">
        <v>110</v>
      </c>
      <c r="J36" s="28">
        <v>22</v>
      </c>
      <c r="K36" s="27" t="s">
        <v>52</v>
      </c>
      <c r="L36" s="29">
        <v>0</v>
      </c>
      <c r="M36" s="30"/>
      <c r="N36" s="25" t="str">
        <f t="shared" si="0"/>
        <v xml:space="preserve"> 일회사매출^TB_ANA_DD_COMP_SALES^ 예외이동입고부가세액^EXCP_MV_IN_VAT^^NUMBER^22^Y^0</v>
      </c>
      <c r="O36" s="21" t="str">
        <f>IF(ISNA(VLOOKUP(N36,DB데이터!$N:$N,1,FALSE)), "에러", "")</f>
        <v>에러</v>
      </c>
      <c r="P36" s="57" t="str">
        <f>IF(O36="에러",$N36&amp;CHAR(10)&amp;VLOOKUP(CONCATENATE(D36,".",F36),DB데이터!$M:$N,2,FALSE),"")</f>
        <v xml:space="preserve"> 일회사매출^TB_ANA_DD_COMP_SALES^ 예외이동입고부가세액^EXCP_MV_IN_VAT^^NUMBER^22^Y^0
일회사매출^TB_ANA_DD_COMP_SALES^예외이동입고부가세액^EXCP_MV_IN_VAT^^NUMBER^20,5^Y^0</v>
      </c>
    </row>
    <row r="37" spans="1:16" x14ac:dyDescent="0.25">
      <c r="A37" s="23">
        <v>30</v>
      </c>
      <c r="B37" s="27" t="s">
        <v>5184</v>
      </c>
      <c r="C37" s="27" t="s">
        <v>4252</v>
      </c>
      <c r="D37" s="27" t="s">
        <v>1216</v>
      </c>
      <c r="E37" s="27" t="s">
        <v>3518</v>
      </c>
      <c r="F37" s="27" t="s">
        <v>54</v>
      </c>
      <c r="G37" s="27"/>
      <c r="H37" s="27"/>
      <c r="I37" s="27" t="s">
        <v>37</v>
      </c>
      <c r="J37" s="28">
        <v>14</v>
      </c>
      <c r="K37" s="27" t="s">
        <v>52</v>
      </c>
      <c r="L37" s="29"/>
      <c r="M37" s="30"/>
      <c r="N37" s="25" t="str">
        <f t="shared" si="0"/>
        <v xml:space="preserve"> 일회사매출^TB_ANA_DD_COMP_SALES^ 등록일시^REG_DTM^^VARCHAR2^14^Y^</v>
      </c>
      <c r="O37" s="21" t="str">
        <f>IF(ISNA(VLOOKUP(N37,DB데이터!$N:$N,1,FALSE)), "에러", "")</f>
        <v>에러</v>
      </c>
      <c r="P37" s="57" t="str">
        <f>IF(O37="에러",$N37&amp;CHAR(10)&amp;VLOOKUP(CONCATENATE(D37,".",F37),DB데이터!$M:$N,2,FALSE),"")</f>
        <v xml:space="preserve"> 일회사매출^TB_ANA_DD_COMP_SALES^ 등록일시^REG_DTM^^VARCHAR2^14^Y^
일회사매출^TB_ANA_DD_COMP_SALES^등록일시^REG_DTM^^VARCHAR2^14^Y^</v>
      </c>
    </row>
    <row r="38" spans="1:16" x14ac:dyDescent="0.25">
      <c r="A38" s="23">
        <v>31</v>
      </c>
      <c r="B38" s="27" t="s">
        <v>5184</v>
      </c>
      <c r="C38" s="27" t="s">
        <v>4252</v>
      </c>
      <c r="D38" s="27" t="s">
        <v>1216</v>
      </c>
      <c r="E38" s="27" t="s">
        <v>3519</v>
      </c>
      <c r="F38" s="27" t="s">
        <v>56</v>
      </c>
      <c r="G38" s="27"/>
      <c r="H38" s="27"/>
      <c r="I38" s="27" t="s">
        <v>37</v>
      </c>
      <c r="J38" s="28">
        <v>32</v>
      </c>
      <c r="K38" s="27" t="s">
        <v>52</v>
      </c>
      <c r="L38" s="29"/>
      <c r="M38" s="30"/>
      <c r="N38" s="25" t="str">
        <f t="shared" si="0"/>
        <v xml:space="preserve"> 일회사매출^TB_ANA_DD_COMP_SALES^ 등록자ID^REGR_ID^^VARCHAR2^32^Y^</v>
      </c>
      <c r="O38" s="21" t="str">
        <f>IF(ISNA(VLOOKUP(N38,DB데이터!$N:$N,1,FALSE)), "에러", "")</f>
        <v>에러</v>
      </c>
      <c r="P38" s="57" t="str">
        <f>IF(O38="에러",$N38&amp;CHAR(10)&amp;VLOOKUP(CONCATENATE(D38,".",F38),DB데이터!$M:$N,2,FALSE),"")</f>
        <v xml:space="preserve"> 일회사매출^TB_ANA_DD_COMP_SALES^ 등록자ID^REGR_ID^^VARCHAR2^32^Y^
일회사매출^TB_ANA_DD_COMP_SALES^등록자ID^REGR_ID^^VARCHAR2^32^Y^</v>
      </c>
    </row>
    <row r="39" spans="1:16" x14ac:dyDescent="0.25">
      <c r="A39" s="23">
        <v>32</v>
      </c>
      <c r="B39" s="27" t="s">
        <v>5184</v>
      </c>
      <c r="C39" s="27" t="s">
        <v>4252</v>
      </c>
      <c r="D39" s="27" t="s">
        <v>1216</v>
      </c>
      <c r="E39" s="27" t="s">
        <v>3520</v>
      </c>
      <c r="F39" s="27" t="s">
        <v>58</v>
      </c>
      <c r="G39" s="27"/>
      <c r="H39" s="27"/>
      <c r="I39" s="27" t="s">
        <v>37</v>
      </c>
      <c r="J39" s="28">
        <v>14</v>
      </c>
      <c r="K39" s="27" t="s">
        <v>52</v>
      </c>
      <c r="L39" s="29"/>
      <c r="M39" s="30"/>
      <c r="N39" s="25" t="str">
        <f t="shared" si="0"/>
        <v xml:space="preserve"> 일회사매출^TB_ANA_DD_COMP_SALES^ 수정일시^MOD_DTM^^VARCHAR2^14^Y^</v>
      </c>
      <c r="O39" s="21" t="str">
        <f>IF(ISNA(VLOOKUP(N39,DB데이터!$N:$N,1,FALSE)), "에러", "")</f>
        <v>에러</v>
      </c>
      <c r="P39" s="57" t="str">
        <f>IF(O39="에러",$N39&amp;CHAR(10)&amp;VLOOKUP(CONCATENATE(D39,".",F39),DB데이터!$M:$N,2,FALSE),"")</f>
        <v xml:space="preserve"> 일회사매출^TB_ANA_DD_COMP_SALES^ 수정일시^MOD_DTM^^VARCHAR2^14^Y^
일회사매출^TB_ANA_DD_COMP_SALES^수정일시^MOD_DTM^^VARCHAR2^14^Y^</v>
      </c>
    </row>
    <row r="40" spans="1:16" x14ac:dyDescent="0.25">
      <c r="A40" s="23">
        <v>33</v>
      </c>
      <c r="B40" s="27" t="s">
        <v>5184</v>
      </c>
      <c r="C40" s="27" t="s">
        <v>4252</v>
      </c>
      <c r="D40" s="27" t="s">
        <v>1216</v>
      </c>
      <c r="E40" s="27" t="s">
        <v>3521</v>
      </c>
      <c r="F40" s="27" t="s">
        <v>60</v>
      </c>
      <c r="G40" s="27"/>
      <c r="H40" s="27"/>
      <c r="I40" s="27" t="s">
        <v>37</v>
      </c>
      <c r="J40" s="28">
        <v>32</v>
      </c>
      <c r="K40" s="27" t="s">
        <v>52</v>
      </c>
      <c r="L40" s="29"/>
      <c r="M40" s="30"/>
      <c r="N40" s="25" t="str">
        <f t="shared" si="0"/>
        <v xml:space="preserve"> 일회사매출^TB_ANA_DD_COMP_SALES^ 수정자ID^MODR_ID^^VARCHAR2^32^Y^</v>
      </c>
      <c r="O40" s="21" t="str">
        <f>IF(ISNA(VLOOKUP(N40,DB데이터!$N:$N,1,FALSE)), "에러", "")</f>
        <v>에러</v>
      </c>
      <c r="P40" s="57" t="str">
        <f>IF(O40="에러",$N40&amp;CHAR(10)&amp;VLOOKUP(CONCATENATE(D40,".",F40),DB데이터!$M:$N,2,FALSE),"")</f>
        <v xml:space="preserve"> 일회사매출^TB_ANA_DD_COMP_SALES^ 수정자ID^MODR_ID^^VARCHAR2^32^Y^
일회사매출^TB_ANA_DD_COMP_SALES^수정자ID^MODR_ID^^VARCHAR2^32^Y^</v>
      </c>
    </row>
    <row r="41" spans="1:16" x14ac:dyDescent="0.25">
      <c r="A41" s="23">
        <v>34</v>
      </c>
      <c r="B41" s="27" t="s">
        <v>5184</v>
      </c>
      <c r="C41" s="27" t="s">
        <v>4271</v>
      </c>
      <c r="D41" s="27" t="s">
        <v>1218</v>
      </c>
      <c r="E41" s="27" t="s">
        <v>4102</v>
      </c>
      <c r="F41" s="27" t="s">
        <v>479</v>
      </c>
      <c r="G41" s="27"/>
      <c r="H41" s="27"/>
      <c r="I41" s="27" t="s">
        <v>37</v>
      </c>
      <c r="J41" s="28">
        <v>8</v>
      </c>
      <c r="K41" s="27" t="s">
        <v>52</v>
      </c>
      <c r="L41" s="29"/>
      <c r="M41" s="30"/>
      <c r="N41" s="25" t="str">
        <f t="shared" si="0"/>
        <v xml:space="preserve"> 일회사매출품목^TB_ANA_DD_COMP_SALES_ITEM^ 매출일자^SALES_DT^^VARCHAR2^8^Y^</v>
      </c>
      <c r="O41" s="21" t="str">
        <f>IF(ISNA(VLOOKUP(N41,DB데이터!$N:$N,1,FALSE)), "에러", "")</f>
        <v>에러</v>
      </c>
      <c r="P41" s="57" t="str">
        <f>IF(O41="에러",$N41&amp;CHAR(10)&amp;VLOOKUP(CONCATENATE(D41,".",F41),DB데이터!$M:$N,2,FALSE),"")</f>
        <v xml:space="preserve"> 일회사매출품목^TB_ANA_DD_COMP_SALES_ITEM^ 매출일자^SALES_DT^^VARCHAR2^8^Y^
일회사매출품목^TB_ANA_DD_COMP_SALES_ITEM^매출일자^SALES_DT^Y^VARCHAR2^8^Y^</v>
      </c>
    </row>
    <row r="42" spans="1:16" x14ac:dyDescent="0.25">
      <c r="A42" s="23">
        <v>35</v>
      </c>
      <c r="B42" s="27" t="s">
        <v>5184</v>
      </c>
      <c r="C42" s="27" t="s">
        <v>4271</v>
      </c>
      <c r="D42" s="27" t="s">
        <v>1218</v>
      </c>
      <c r="E42" s="27" t="s">
        <v>3709</v>
      </c>
      <c r="F42" s="27" t="s">
        <v>64</v>
      </c>
      <c r="G42" s="27"/>
      <c r="H42" s="27"/>
      <c r="I42" s="27" t="s">
        <v>37</v>
      </c>
      <c r="J42" s="28">
        <v>10</v>
      </c>
      <c r="K42" s="27" t="s">
        <v>52</v>
      </c>
      <c r="L42" s="27"/>
      <c r="M42" s="30"/>
      <c r="N42" s="25" t="str">
        <f t="shared" si="0"/>
        <v xml:space="preserve"> 일회사매출품목^TB_ANA_DD_COMP_SALES_ITEM^ 매장코드^SHOP_CD^^VARCHAR2^10^Y^</v>
      </c>
      <c r="O42" s="21" t="str">
        <f>IF(ISNA(VLOOKUP(N42,DB데이터!$N:$N,1,FALSE)), "에러", "")</f>
        <v>에러</v>
      </c>
      <c r="P42" s="57" t="str">
        <f>IF(O42="에러",$N42&amp;CHAR(10)&amp;VLOOKUP(CONCATENATE(D42,".",F42),DB데이터!$M:$N,2,FALSE),"")</f>
        <v xml:space="preserve"> 일회사매출품목^TB_ANA_DD_COMP_SALES_ITEM^ 매장코드^SHOP_CD^^VARCHAR2^10^Y^
일회사매출품목^TB_ANA_DD_COMP_SALES_ITEM^매장코드^SHOP_CD^Y^VARCHAR2^10^Y^</v>
      </c>
    </row>
    <row r="43" spans="1:16" x14ac:dyDescent="0.25">
      <c r="A43" s="23">
        <v>36</v>
      </c>
      <c r="B43" s="27" t="s">
        <v>5184</v>
      </c>
      <c r="C43" s="27" t="s">
        <v>4271</v>
      </c>
      <c r="D43" s="27" t="s">
        <v>1218</v>
      </c>
      <c r="E43" s="27" t="s">
        <v>3482</v>
      </c>
      <c r="F43" s="27" t="s">
        <v>838</v>
      </c>
      <c r="G43" s="27"/>
      <c r="H43" s="27"/>
      <c r="I43" s="27" t="s">
        <v>37</v>
      </c>
      <c r="J43" s="28">
        <v>20</v>
      </c>
      <c r="K43" s="27" t="s">
        <v>52</v>
      </c>
      <c r="L43" s="27"/>
      <c r="M43" s="30"/>
      <c r="N43" s="25" t="str">
        <f t="shared" si="0"/>
        <v xml:space="preserve"> 일회사매출품목^TB_ANA_DD_COMP_SALES_ITEM^ 품목코드^ITEM_CD^^VARCHAR2^20^Y^</v>
      </c>
      <c r="O43" s="21" t="str">
        <f>IF(ISNA(VLOOKUP(N43,DB데이터!$N:$N,1,FALSE)), "에러", "")</f>
        <v>에러</v>
      </c>
      <c r="P43" s="57" t="str">
        <f>IF(O43="에러",$N43&amp;CHAR(10)&amp;VLOOKUP(CONCATENATE(D43,".",F43),DB데이터!$M:$N,2,FALSE),"")</f>
        <v xml:space="preserve"> 일회사매출품목^TB_ANA_DD_COMP_SALES_ITEM^ 품목코드^ITEM_CD^^VARCHAR2^20^Y^
일회사매출품목^TB_ANA_DD_COMP_SALES_ITEM^품목코드^ITEM_CD^Y^VARCHAR2^20^Y^</v>
      </c>
    </row>
    <row r="44" spans="1:16" x14ac:dyDescent="0.25">
      <c r="A44" s="23">
        <v>37</v>
      </c>
      <c r="B44" s="27" t="s">
        <v>5184</v>
      </c>
      <c r="C44" s="27" t="s">
        <v>4271</v>
      </c>
      <c r="D44" s="27" t="s">
        <v>1218</v>
      </c>
      <c r="E44" s="27" t="s">
        <v>4239</v>
      </c>
      <c r="F44" s="27" t="s">
        <v>1142</v>
      </c>
      <c r="G44" s="27"/>
      <c r="H44" s="27"/>
      <c r="I44" s="27" t="s">
        <v>110</v>
      </c>
      <c r="J44" s="28">
        <v>22</v>
      </c>
      <c r="K44" s="27" t="s">
        <v>52</v>
      </c>
      <c r="L44" s="27">
        <v>0</v>
      </c>
      <c r="M44" s="30"/>
      <c r="N44" s="25" t="str">
        <f t="shared" si="0"/>
        <v xml:space="preserve"> 일회사매출품목^TB_ANA_DD_COMP_SALES_ITEM^ 매출수량^SALES_QTY^^NUMBER^22^Y^0</v>
      </c>
      <c r="O44" s="21" t="str">
        <f>IF(ISNA(VLOOKUP(N44,DB데이터!$N:$N,1,FALSE)), "에러", "")</f>
        <v>에러</v>
      </c>
      <c r="P44" s="57" t="str">
        <f>IF(O44="에러",$N44&amp;CHAR(10)&amp;VLOOKUP(CONCATENATE(D44,".",F44),DB데이터!$M:$N,2,FALSE),"")</f>
        <v xml:space="preserve"> 일회사매출품목^TB_ANA_DD_COMP_SALES_ITEM^ 매출수량^SALES_QTY^^NUMBER^22^Y^0
일회사매출품목^TB_ANA_DD_COMP_SALES_ITEM^매출수량^SALES_QTY^^NUMBER^20,5^Y^0</v>
      </c>
    </row>
    <row r="45" spans="1:16" x14ac:dyDescent="0.25">
      <c r="A45" s="23">
        <v>38</v>
      </c>
      <c r="B45" s="27" t="s">
        <v>5184</v>
      </c>
      <c r="C45" s="27" t="s">
        <v>4271</v>
      </c>
      <c r="D45" s="27" t="s">
        <v>1218</v>
      </c>
      <c r="E45" s="27" t="s">
        <v>4218</v>
      </c>
      <c r="F45" s="27" t="s">
        <v>493</v>
      </c>
      <c r="G45" s="27"/>
      <c r="H45" s="27"/>
      <c r="I45" s="27" t="s">
        <v>110</v>
      </c>
      <c r="J45" s="28">
        <v>22</v>
      </c>
      <c r="K45" s="27" t="s">
        <v>52</v>
      </c>
      <c r="L45" s="27">
        <v>0</v>
      </c>
      <c r="M45" s="30"/>
      <c r="N45" s="25" t="str">
        <f t="shared" si="0"/>
        <v xml:space="preserve"> 일회사매출품목^TB_ANA_DD_COMP_SALES_ITEM^ 매출금액^SALES_AMT^^NUMBER^22^Y^0</v>
      </c>
      <c r="O45" s="21" t="str">
        <f>IF(ISNA(VLOOKUP(N45,DB데이터!$N:$N,1,FALSE)), "에러", "")</f>
        <v>에러</v>
      </c>
      <c r="P45" s="57" t="str">
        <f>IF(O45="에러",$N45&amp;CHAR(10)&amp;VLOOKUP(CONCATENATE(D45,".",F45),DB데이터!$M:$N,2,FALSE),"")</f>
        <v xml:space="preserve"> 일회사매출품목^TB_ANA_DD_COMP_SALES_ITEM^ 매출금액^SALES_AMT^^NUMBER^22^Y^0
일회사매출품목^TB_ANA_DD_COMP_SALES_ITEM^매출금액^SALES_AMT^^NUMBER^20,5^Y^0</v>
      </c>
    </row>
    <row r="46" spans="1:16" x14ac:dyDescent="0.25">
      <c r="A46" s="23">
        <v>39</v>
      </c>
      <c r="B46" s="27" t="s">
        <v>5184</v>
      </c>
      <c r="C46" s="27" t="s">
        <v>4271</v>
      </c>
      <c r="D46" s="27" t="s">
        <v>1218</v>
      </c>
      <c r="E46" s="27" t="s">
        <v>4217</v>
      </c>
      <c r="F46" s="27" t="s">
        <v>494</v>
      </c>
      <c r="G46" s="27"/>
      <c r="H46" s="27"/>
      <c r="I46" s="27" t="s">
        <v>110</v>
      </c>
      <c r="J46" s="28">
        <v>22</v>
      </c>
      <c r="K46" s="27" t="s">
        <v>52</v>
      </c>
      <c r="L46" s="27">
        <v>0</v>
      </c>
      <c r="M46" s="30"/>
      <c r="N46" s="25" t="str">
        <f t="shared" si="0"/>
        <v xml:space="preserve"> 일회사매출품목^TB_ANA_DD_COMP_SALES_ITEM^ 매출공급금액^SALES_SUPP_AMT^^NUMBER^22^Y^0</v>
      </c>
      <c r="O46" s="21" t="str">
        <f>IF(ISNA(VLOOKUP(N46,DB데이터!$N:$N,1,FALSE)), "에러", "")</f>
        <v>에러</v>
      </c>
      <c r="P46" s="57" t="str">
        <f>IF(O46="에러",$N46&amp;CHAR(10)&amp;VLOOKUP(CONCATENATE(D46,".",F46),DB데이터!$M:$N,2,FALSE),"")</f>
        <v xml:space="preserve"> 일회사매출품목^TB_ANA_DD_COMP_SALES_ITEM^ 매출공급금액^SALES_SUPP_AMT^^NUMBER^22^Y^0
일회사매출품목^TB_ANA_DD_COMP_SALES_ITEM^매출공급금액^SALES_SUPP_AMT^^NUMBER^20,5^Y^0</v>
      </c>
    </row>
    <row r="47" spans="1:16" x14ac:dyDescent="0.25">
      <c r="A47" s="23">
        <v>40</v>
      </c>
      <c r="B47" s="27" t="s">
        <v>5184</v>
      </c>
      <c r="C47" s="27" t="s">
        <v>4271</v>
      </c>
      <c r="D47" s="27" t="s">
        <v>1218</v>
      </c>
      <c r="E47" s="27" t="s">
        <v>4219</v>
      </c>
      <c r="F47" s="27" t="s">
        <v>1761</v>
      </c>
      <c r="G47" s="27"/>
      <c r="H47" s="27"/>
      <c r="I47" s="27" t="s">
        <v>110</v>
      </c>
      <c r="J47" s="28">
        <v>22</v>
      </c>
      <c r="K47" s="27" t="s">
        <v>52</v>
      </c>
      <c r="L47" s="27">
        <v>0</v>
      </c>
      <c r="M47" s="30"/>
      <c r="N47" s="25" t="str">
        <f t="shared" si="0"/>
        <v xml:space="preserve"> 일회사매출품목^TB_ANA_DD_COMP_SALES_ITEM^ 매출부가세액^SALES_VAT^^NUMBER^22^Y^0</v>
      </c>
      <c r="O47" s="21" t="str">
        <f>IF(ISNA(VLOOKUP(N47,DB데이터!$N:$N,1,FALSE)), "에러", "")</f>
        <v>에러</v>
      </c>
      <c r="P47" s="57" t="str">
        <f>IF(O47="에러",$N47&amp;CHAR(10)&amp;VLOOKUP(CONCATENATE(D47,".",F47),DB데이터!$M:$N,2,FALSE),"")</f>
        <v xml:space="preserve"> 일회사매출품목^TB_ANA_DD_COMP_SALES_ITEM^ 매출부가세액^SALES_VAT^^NUMBER^22^Y^0
일회사매출품목^TB_ANA_DD_COMP_SALES_ITEM^매출부가세액^SALES_VAT^^NUMBER^20,5^Y^0</v>
      </c>
    </row>
    <row r="48" spans="1:16" x14ac:dyDescent="0.25">
      <c r="A48" s="23">
        <v>41</v>
      </c>
      <c r="B48" s="27" t="s">
        <v>5184</v>
      </c>
      <c r="C48" s="27" t="s">
        <v>4271</v>
      </c>
      <c r="D48" s="27" t="s">
        <v>1218</v>
      </c>
      <c r="E48" s="27" t="s">
        <v>4065</v>
      </c>
      <c r="F48" s="27" t="s">
        <v>2460</v>
      </c>
      <c r="G48" s="27"/>
      <c r="H48" s="27"/>
      <c r="I48" s="27" t="s">
        <v>110</v>
      </c>
      <c r="J48" s="28">
        <v>22</v>
      </c>
      <c r="K48" s="27" t="s">
        <v>52</v>
      </c>
      <c r="L48" s="29">
        <v>0</v>
      </c>
      <c r="M48" s="30"/>
      <c r="N48" s="25" t="str">
        <f t="shared" si="0"/>
        <v xml:space="preserve"> 일회사매출품목^TB_ANA_DD_COMP_SALES_ITEM^ 출고수량^OUT_QTY^^NUMBER^22^Y^0</v>
      </c>
      <c r="O48" s="21" t="str">
        <f>IF(ISNA(VLOOKUP(N48,DB데이터!$N:$N,1,FALSE)), "에러", "")</f>
        <v>에러</v>
      </c>
      <c r="P48" s="57" t="str">
        <f>IF(O48="에러",$N48&amp;CHAR(10)&amp;VLOOKUP(CONCATENATE(D48,".",F48),DB데이터!$M:$N,2,FALSE),"")</f>
        <v xml:space="preserve"> 일회사매출품목^TB_ANA_DD_COMP_SALES_ITEM^ 출고수량^OUT_QTY^^NUMBER^22^Y^0
일회사매출품목^TB_ANA_DD_COMP_SALES_ITEM^출고수량^OUT_QTY^^NUMBER^20,5^Y^0</v>
      </c>
    </row>
    <row r="49" spans="1:16" x14ac:dyDescent="0.25">
      <c r="A49" s="23">
        <v>42</v>
      </c>
      <c r="B49" s="27" t="s">
        <v>5184</v>
      </c>
      <c r="C49" s="27" t="s">
        <v>4271</v>
      </c>
      <c r="D49" s="27" t="s">
        <v>1218</v>
      </c>
      <c r="E49" s="27" t="s">
        <v>4043</v>
      </c>
      <c r="F49" s="27" t="s">
        <v>2412</v>
      </c>
      <c r="G49" s="27"/>
      <c r="H49" s="27"/>
      <c r="I49" s="27" t="s">
        <v>110</v>
      </c>
      <c r="J49" s="28">
        <v>22</v>
      </c>
      <c r="K49" s="27" t="s">
        <v>52</v>
      </c>
      <c r="L49" s="29">
        <v>0</v>
      </c>
      <c r="M49" s="30"/>
      <c r="N49" s="25" t="str">
        <f t="shared" si="0"/>
        <v xml:space="preserve"> 일회사매출품목^TB_ANA_DD_COMP_SALES_ITEM^ 출고금액^OUT_AMT^^NUMBER^22^Y^0</v>
      </c>
      <c r="O49" s="21" t="str">
        <f>IF(ISNA(VLOOKUP(N49,DB데이터!$N:$N,1,FALSE)), "에러", "")</f>
        <v>에러</v>
      </c>
      <c r="P49" s="57" t="str">
        <f>IF(O49="에러",$N49&amp;CHAR(10)&amp;VLOOKUP(CONCATENATE(D49,".",F49),DB데이터!$M:$N,2,FALSE),"")</f>
        <v xml:space="preserve"> 일회사매출품목^TB_ANA_DD_COMP_SALES_ITEM^ 출고금액^OUT_AMT^^NUMBER^22^Y^0
일회사매출품목^TB_ANA_DD_COMP_SALES_ITEM^출고금액^OUT_AMT^^NUMBER^20,5^Y^0</v>
      </c>
    </row>
    <row r="50" spans="1:16" x14ac:dyDescent="0.25">
      <c r="A50" s="23">
        <v>43</v>
      </c>
      <c r="B50" s="27" t="s">
        <v>5184</v>
      </c>
      <c r="C50" s="27" t="s">
        <v>4271</v>
      </c>
      <c r="D50" s="27" t="s">
        <v>1218</v>
      </c>
      <c r="E50" s="27" t="s">
        <v>4042</v>
      </c>
      <c r="F50" s="27" t="s">
        <v>2414</v>
      </c>
      <c r="G50" s="27"/>
      <c r="H50" s="27"/>
      <c r="I50" s="27" t="s">
        <v>110</v>
      </c>
      <c r="J50" s="28">
        <v>22</v>
      </c>
      <c r="K50" s="27" t="s">
        <v>52</v>
      </c>
      <c r="L50" s="29">
        <v>0</v>
      </c>
      <c r="M50" s="30"/>
      <c r="N50" s="25" t="str">
        <f t="shared" si="0"/>
        <v xml:space="preserve"> 일회사매출품목^TB_ANA_DD_COMP_SALES_ITEM^ 출고공급금액^OUT_SUPP_AMT^^NUMBER^22^Y^0</v>
      </c>
      <c r="O50" s="21" t="str">
        <f>IF(ISNA(VLOOKUP(N50,DB데이터!$N:$N,1,FALSE)), "에러", "")</f>
        <v>에러</v>
      </c>
      <c r="P50" s="57" t="str">
        <f>IF(O50="에러",$N50&amp;CHAR(10)&amp;VLOOKUP(CONCATENATE(D50,".",F50),DB데이터!$M:$N,2,FALSE),"")</f>
        <v xml:space="preserve"> 일회사매출품목^TB_ANA_DD_COMP_SALES_ITEM^ 출고공급금액^OUT_SUPP_AMT^^NUMBER^22^Y^0
일회사매출품목^TB_ANA_DD_COMP_SALES_ITEM^출고공급금액^OUT_SUPP_AMT^^NUMBER^20,5^Y^0</v>
      </c>
    </row>
    <row r="51" spans="1:16" x14ac:dyDescent="0.25">
      <c r="A51" s="23">
        <v>44</v>
      </c>
      <c r="B51" s="27" t="s">
        <v>5184</v>
      </c>
      <c r="C51" s="27" t="s">
        <v>4271</v>
      </c>
      <c r="D51" s="27" t="s">
        <v>1218</v>
      </c>
      <c r="E51" s="27" t="s">
        <v>4044</v>
      </c>
      <c r="F51" s="27" t="s">
        <v>2416</v>
      </c>
      <c r="G51" s="27"/>
      <c r="H51" s="27"/>
      <c r="I51" s="27" t="s">
        <v>110</v>
      </c>
      <c r="J51" s="28">
        <v>22</v>
      </c>
      <c r="K51" s="27" t="s">
        <v>52</v>
      </c>
      <c r="L51" s="29">
        <v>0</v>
      </c>
      <c r="M51" s="30"/>
      <c r="N51" s="25" t="str">
        <f t="shared" si="0"/>
        <v xml:space="preserve"> 일회사매출품목^TB_ANA_DD_COMP_SALES_ITEM^ 출고부가세액^OUT_VAT^^NUMBER^22^Y^0</v>
      </c>
      <c r="O51" s="21" t="str">
        <f>IF(ISNA(VLOOKUP(N51,DB데이터!$N:$N,1,FALSE)), "에러", "")</f>
        <v>에러</v>
      </c>
      <c r="P51" s="57" t="str">
        <f>IF(O51="에러",$N51&amp;CHAR(10)&amp;VLOOKUP(CONCATENATE(D51,".",F51),DB데이터!$M:$N,2,FALSE),"")</f>
        <v xml:space="preserve"> 일회사매출품목^TB_ANA_DD_COMP_SALES_ITEM^ 출고부가세액^OUT_VAT^^NUMBER^22^Y^0
일회사매출품목^TB_ANA_DD_COMP_SALES_ITEM^출고부가세액^OUT_VAT^^NUMBER^20,5^Y^0</v>
      </c>
    </row>
    <row r="52" spans="1:16" x14ac:dyDescent="0.25">
      <c r="A52" s="23">
        <v>45</v>
      </c>
      <c r="B52" s="27" t="s">
        <v>5184</v>
      </c>
      <c r="C52" s="27" t="s">
        <v>4271</v>
      </c>
      <c r="D52" s="27" t="s">
        <v>1218</v>
      </c>
      <c r="E52" s="27" t="s">
        <v>4062</v>
      </c>
      <c r="F52" s="27" t="s">
        <v>2462</v>
      </c>
      <c r="G52" s="27"/>
      <c r="H52" s="27"/>
      <c r="I52" s="27" t="s">
        <v>110</v>
      </c>
      <c r="J52" s="28">
        <v>22</v>
      </c>
      <c r="K52" s="27" t="s">
        <v>52</v>
      </c>
      <c r="L52" s="29">
        <v>0</v>
      </c>
      <c r="M52" s="30"/>
      <c r="N52" s="25" t="str">
        <f t="shared" si="0"/>
        <v xml:space="preserve"> 일회사매출품목^TB_ANA_DD_COMP_SALES_ITEM^ 입고수량^IN_QTY^^NUMBER^22^Y^0</v>
      </c>
      <c r="O52" s="21" t="str">
        <f>IF(ISNA(VLOOKUP(N52,DB데이터!$N:$N,1,FALSE)), "에러", "")</f>
        <v>에러</v>
      </c>
      <c r="P52" s="57" t="str">
        <f>IF(O52="에러",$N52&amp;CHAR(10)&amp;VLOOKUP(CONCATENATE(D52,".",F52),DB데이터!$M:$N,2,FALSE),"")</f>
        <v xml:space="preserve"> 일회사매출품목^TB_ANA_DD_COMP_SALES_ITEM^ 입고수량^IN_QTY^^NUMBER^22^Y^0
일회사매출품목^TB_ANA_DD_COMP_SALES_ITEM^입고수량^IN_QTY^^NUMBER^20,5^Y^0</v>
      </c>
    </row>
    <row r="53" spans="1:16" x14ac:dyDescent="0.25">
      <c r="A53" s="23">
        <v>46</v>
      </c>
      <c r="B53" s="27" t="s">
        <v>5184</v>
      </c>
      <c r="C53" s="27" t="s">
        <v>4271</v>
      </c>
      <c r="D53" s="27" t="s">
        <v>1218</v>
      </c>
      <c r="E53" s="27" t="s">
        <v>4089</v>
      </c>
      <c r="F53" s="27" t="s">
        <v>2418</v>
      </c>
      <c r="G53" s="27"/>
      <c r="H53" s="27"/>
      <c r="I53" s="27" t="s">
        <v>110</v>
      </c>
      <c r="J53" s="28">
        <v>22</v>
      </c>
      <c r="K53" s="27" t="s">
        <v>52</v>
      </c>
      <c r="L53" s="29">
        <v>0</v>
      </c>
      <c r="M53" s="30"/>
      <c r="N53" s="25" t="str">
        <f t="shared" si="0"/>
        <v xml:space="preserve"> 일회사매출품목^TB_ANA_DD_COMP_SALES_ITEM^ 입고금액^IN_AMT^^NUMBER^22^Y^0</v>
      </c>
      <c r="O53" s="21" t="str">
        <f>IF(ISNA(VLOOKUP(N53,DB데이터!$N:$N,1,FALSE)), "에러", "")</f>
        <v>에러</v>
      </c>
      <c r="P53" s="57" t="str">
        <f>IF(O53="에러",$N53&amp;CHAR(10)&amp;VLOOKUP(CONCATENATE(D53,".",F53),DB데이터!$M:$N,2,FALSE),"")</f>
        <v xml:space="preserve"> 일회사매출품목^TB_ANA_DD_COMP_SALES_ITEM^ 입고금액^IN_AMT^^NUMBER^22^Y^0
일회사매출품목^TB_ANA_DD_COMP_SALES_ITEM^입고금액^IN_AMT^^NUMBER^20,5^Y^0</v>
      </c>
    </row>
    <row r="54" spans="1:16" x14ac:dyDescent="0.25">
      <c r="A54" s="23">
        <v>47</v>
      </c>
      <c r="B54" s="27" t="s">
        <v>5184</v>
      </c>
      <c r="C54" s="27" t="s">
        <v>4271</v>
      </c>
      <c r="D54" s="27" t="s">
        <v>1218</v>
      </c>
      <c r="E54" s="27" t="s">
        <v>4088</v>
      </c>
      <c r="F54" s="27" t="s">
        <v>2420</v>
      </c>
      <c r="G54" s="27"/>
      <c r="H54" s="27"/>
      <c r="I54" s="27" t="s">
        <v>110</v>
      </c>
      <c r="J54" s="28">
        <v>22</v>
      </c>
      <c r="K54" s="27" t="s">
        <v>52</v>
      </c>
      <c r="L54" s="29">
        <v>0</v>
      </c>
      <c r="M54" s="30"/>
      <c r="N54" s="25" t="str">
        <f t="shared" si="0"/>
        <v xml:space="preserve"> 일회사매출품목^TB_ANA_DD_COMP_SALES_ITEM^ 입고공급금액^IN_SUPP_AMT^^NUMBER^22^Y^0</v>
      </c>
      <c r="O54" s="21" t="str">
        <f>IF(ISNA(VLOOKUP(N54,DB데이터!$N:$N,1,FALSE)), "에러", "")</f>
        <v>에러</v>
      </c>
      <c r="P54" s="57" t="str">
        <f>IF(O54="에러",$N54&amp;CHAR(10)&amp;VLOOKUP(CONCATENATE(D54,".",F54),DB데이터!$M:$N,2,FALSE),"")</f>
        <v xml:space="preserve"> 일회사매출품목^TB_ANA_DD_COMP_SALES_ITEM^ 입고공급금액^IN_SUPP_AMT^^NUMBER^22^Y^0
일회사매출품목^TB_ANA_DD_COMP_SALES_ITEM^입고공급금액^IN_SUPP_AMT^^NUMBER^20,5^Y^0</v>
      </c>
    </row>
    <row r="55" spans="1:16" x14ac:dyDescent="0.25">
      <c r="A55" s="23">
        <v>48</v>
      </c>
      <c r="B55" s="27" t="s">
        <v>5184</v>
      </c>
      <c r="C55" s="27" t="s">
        <v>4271</v>
      </c>
      <c r="D55" s="27" t="s">
        <v>1218</v>
      </c>
      <c r="E55" s="27" t="s">
        <v>4090</v>
      </c>
      <c r="F55" s="27" t="s">
        <v>2422</v>
      </c>
      <c r="G55" s="27"/>
      <c r="H55" s="27"/>
      <c r="I55" s="27" t="s">
        <v>110</v>
      </c>
      <c r="J55" s="28">
        <v>22</v>
      </c>
      <c r="K55" s="27" t="s">
        <v>52</v>
      </c>
      <c r="L55" s="29">
        <v>0</v>
      </c>
      <c r="M55" s="30"/>
      <c r="N55" s="25" t="str">
        <f t="shared" si="0"/>
        <v xml:space="preserve"> 일회사매출품목^TB_ANA_DD_COMP_SALES_ITEM^ 입고부가세액^IN_VAT^^NUMBER^22^Y^0</v>
      </c>
      <c r="O55" s="21" t="str">
        <f>IF(ISNA(VLOOKUP(N55,DB데이터!$N:$N,1,FALSE)), "에러", "")</f>
        <v>에러</v>
      </c>
      <c r="P55" s="57" t="str">
        <f>IF(O55="에러",$N55&amp;CHAR(10)&amp;VLOOKUP(CONCATENATE(D55,".",F55),DB데이터!$M:$N,2,FALSE),"")</f>
        <v xml:space="preserve"> 일회사매출품목^TB_ANA_DD_COMP_SALES_ITEM^ 입고부가세액^IN_VAT^^NUMBER^22^Y^0
일회사매출품목^TB_ANA_DD_COMP_SALES_ITEM^입고부가세액^IN_VAT^^NUMBER^20,5^Y^0</v>
      </c>
    </row>
    <row r="56" spans="1:16" x14ac:dyDescent="0.25">
      <c r="A56" s="23">
        <v>49</v>
      </c>
      <c r="B56" s="27" t="s">
        <v>5184</v>
      </c>
      <c r="C56" s="27" t="s">
        <v>4271</v>
      </c>
      <c r="D56" s="27" t="s">
        <v>1218</v>
      </c>
      <c r="E56" s="27" t="s">
        <v>4276</v>
      </c>
      <c r="F56" s="27" t="s">
        <v>2464</v>
      </c>
      <c r="G56" s="27"/>
      <c r="H56" s="27"/>
      <c r="I56" s="27" t="s">
        <v>110</v>
      </c>
      <c r="J56" s="28">
        <v>22</v>
      </c>
      <c r="K56" s="27" t="s">
        <v>52</v>
      </c>
      <c r="L56" s="29">
        <v>0</v>
      </c>
      <c r="M56" s="30"/>
      <c r="N56" s="25" t="str">
        <f t="shared" si="0"/>
        <v xml:space="preserve"> 일회사매출품목^TB_ANA_DD_COMP_SALES_ITEM^ 이동출고수량^MV_OUT_QTY^^NUMBER^22^Y^0</v>
      </c>
      <c r="O56" s="21" t="str">
        <f>IF(ISNA(VLOOKUP(N56,DB데이터!$N:$N,1,FALSE)), "에러", "")</f>
        <v>에러</v>
      </c>
      <c r="P56" s="57" t="str">
        <f>IF(O56="에러",$N56&amp;CHAR(10)&amp;VLOOKUP(CONCATENATE(D56,".",F56),DB데이터!$M:$N,2,FALSE),"")</f>
        <v xml:space="preserve"> 일회사매출품목^TB_ANA_DD_COMP_SALES_ITEM^ 이동출고수량^MV_OUT_QTY^^NUMBER^22^Y^0
일회사매출품목^TB_ANA_DD_COMP_SALES_ITEM^이동출고수량^MV_OUT_QTY^^NUMBER^20,5^Y^0</v>
      </c>
    </row>
    <row r="57" spans="1:16" x14ac:dyDescent="0.25">
      <c r="A57" s="23">
        <v>50</v>
      </c>
      <c r="B57" s="27" t="s">
        <v>5184</v>
      </c>
      <c r="C57" s="27" t="s">
        <v>4271</v>
      </c>
      <c r="D57" s="27" t="s">
        <v>1218</v>
      </c>
      <c r="E57" s="27" t="s">
        <v>4266</v>
      </c>
      <c r="F57" s="27" t="s">
        <v>2424</v>
      </c>
      <c r="G57" s="27"/>
      <c r="H57" s="27"/>
      <c r="I57" s="27" t="s">
        <v>110</v>
      </c>
      <c r="J57" s="28">
        <v>22</v>
      </c>
      <c r="K57" s="27" t="s">
        <v>52</v>
      </c>
      <c r="L57" s="29">
        <v>0</v>
      </c>
      <c r="M57" s="30"/>
      <c r="N57" s="25" t="str">
        <f t="shared" si="0"/>
        <v xml:space="preserve"> 일회사매출품목^TB_ANA_DD_COMP_SALES_ITEM^ 이동출고금액^MV_OUT_AMT^^NUMBER^22^Y^0</v>
      </c>
      <c r="O57" s="21" t="str">
        <f>IF(ISNA(VLOOKUP(N57,DB데이터!$N:$N,1,FALSE)), "에러", "")</f>
        <v>에러</v>
      </c>
      <c r="P57" s="57" t="str">
        <f>IF(O57="에러",$N57&amp;CHAR(10)&amp;VLOOKUP(CONCATENATE(D57,".",F57),DB데이터!$M:$N,2,FALSE),"")</f>
        <v xml:space="preserve"> 일회사매출품목^TB_ANA_DD_COMP_SALES_ITEM^ 이동출고금액^MV_OUT_AMT^^NUMBER^22^Y^0
일회사매출품목^TB_ANA_DD_COMP_SALES_ITEM^이동출고금액^MV_OUT_AMT^^NUMBER^20,5^Y^0</v>
      </c>
    </row>
    <row r="58" spans="1:16" x14ac:dyDescent="0.25">
      <c r="A58" s="23">
        <v>51</v>
      </c>
      <c r="B58" s="27" t="s">
        <v>5184</v>
      </c>
      <c r="C58" s="27" t="s">
        <v>4271</v>
      </c>
      <c r="D58" s="27" t="s">
        <v>1218</v>
      </c>
      <c r="E58" s="27" t="s">
        <v>4265</v>
      </c>
      <c r="F58" s="27" t="s">
        <v>2426</v>
      </c>
      <c r="G58" s="27"/>
      <c r="H58" s="27"/>
      <c r="I58" s="27" t="s">
        <v>110</v>
      </c>
      <c r="J58" s="28">
        <v>22</v>
      </c>
      <c r="K58" s="27" t="s">
        <v>52</v>
      </c>
      <c r="L58" s="29">
        <v>0</v>
      </c>
      <c r="M58" s="30"/>
      <c r="N58" s="25" t="str">
        <f t="shared" si="0"/>
        <v xml:space="preserve"> 일회사매출품목^TB_ANA_DD_COMP_SALES_ITEM^ 이동출고공급금액^MV_OUT_SUPP_AMT^^NUMBER^22^Y^0</v>
      </c>
      <c r="O58" s="21" t="str">
        <f>IF(ISNA(VLOOKUP(N58,DB데이터!$N:$N,1,FALSE)), "에러", "")</f>
        <v>에러</v>
      </c>
      <c r="P58" s="57" t="str">
        <f>IF(O58="에러",$N58&amp;CHAR(10)&amp;VLOOKUP(CONCATENATE(D58,".",F58),DB데이터!$M:$N,2,FALSE),"")</f>
        <v xml:space="preserve"> 일회사매출품목^TB_ANA_DD_COMP_SALES_ITEM^ 이동출고공급금액^MV_OUT_SUPP_AMT^^NUMBER^22^Y^0
일회사매출품목^TB_ANA_DD_COMP_SALES_ITEM^이동출고공급금액^MV_OUT_SUPP_AMT^^NUMBER^20,5^Y^0</v>
      </c>
    </row>
    <row r="59" spans="1:16" x14ac:dyDescent="0.25">
      <c r="A59" s="23">
        <v>52</v>
      </c>
      <c r="B59" s="27" t="s">
        <v>5184</v>
      </c>
      <c r="C59" s="27" t="s">
        <v>4271</v>
      </c>
      <c r="D59" s="27" t="s">
        <v>1218</v>
      </c>
      <c r="E59" s="27" t="s">
        <v>4267</v>
      </c>
      <c r="F59" s="27" t="s">
        <v>2428</v>
      </c>
      <c r="G59" s="27"/>
      <c r="H59" s="27"/>
      <c r="I59" s="27" t="s">
        <v>110</v>
      </c>
      <c r="J59" s="28">
        <v>22</v>
      </c>
      <c r="K59" s="27" t="s">
        <v>52</v>
      </c>
      <c r="L59" s="29">
        <v>0</v>
      </c>
      <c r="M59" s="30"/>
      <c r="N59" s="25" t="str">
        <f t="shared" si="0"/>
        <v xml:space="preserve"> 일회사매출품목^TB_ANA_DD_COMP_SALES_ITEM^ 이동출고부가세액^MV_OUT_VAT^^NUMBER^22^Y^0</v>
      </c>
      <c r="O59" s="21" t="str">
        <f>IF(ISNA(VLOOKUP(N59,DB데이터!$N:$N,1,FALSE)), "에러", "")</f>
        <v>에러</v>
      </c>
      <c r="P59" s="57" t="str">
        <f>IF(O59="에러",$N59&amp;CHAR(10)&amp;VLOOKUP(CONCATENATE(D59,".",F59),DB데이터!$M:$N,2,FALSE),"")</f>
        <v xml:space="preserve"> 일회사매출품목^TB_ANA_DD_COMP_SALES_ITEM^ 이동출고부가세액^MV_OUT_VAT^^NUMBER^22^Y^0
일회사매출품목^TB_ANA_DD_COMP_SALES_ITEM^이동출고부가세액^MV_OUT_VAT^^NUMBER^20,5^Y^0</v>
      </c>
    </row>
    <row r="60" spans="1:16" x14ac:dyDescent="0.25">
      <c r="A60" s="23">
        <v>53</v>
      </c>
      <c r="B60" s="27" t="s">
        <v>5184</v>
      </c>
      <c r="C60" s="27" t="s">
        <v>4271</v>
      </c>
      <c r="D60" s="27" t="s">
        <v>1218</v>
      </c>
      <c r="E60" s="27" t="s">
        <v>4275</v>
      </c>
      <c r="F60" s="27" t="s">
        <v>2466</v>
      </c>
      <c r="G60" s="27"/>
      <c r="H60" s="27"/>
      <c r="I60" s="27" t="s">
        <v>110</v>
      </c>
      <c r="J60" s="28">
        <v>22</v>
      </c>
      <c r="K60" s="27" t="s">
        <v>52</v>
      </c>
      <c r="L60" s="29">
        <v>0</v>
      </c>
      <c r="M60" s="30"/>
      <c r="N60" s="25" t="str">
        <f t="shared" si="0"/>
        <v xml:space="preserve"> 일회사매출품목^TB_ANA_DD_COMP_SALES_ITEM^ 이동입고수량^MV_IN_QTY^^NUMBER^22^Y^0</v>
      </c>
      <c r="O60" s="21" t="str">
        <f>IF(ISNA(VLOOKUP(N60,DB데이터!$N:$N,1,FALSE)), "에러", "")</f>
        <v>에러</v>
      </c>
      <c r="P60" s="57" t="str">
        <f>IF(O60="에러",$N60&amp;CHAR(10)&amp;VLOOKUP(CONCATENATE(D60,".",F60),DB데이터!$M:$N,2,FALSE),"")</f>
        <v xml:space="preserve"> 일회사매출품목^TB_ANA_DD_COMP_SALES_ITEM^ 이동입고수량^MV_IN_QTY^^NUMBER^22^Y^0
일회사매출품목^TB_ANA_DD_COMP_SALES_ITEM^이동입고수량^MV_IN_QTY^^NUMBER^20,5^Y^0</v>
      </c>
    </row>
    <row r="61" spans="1:16" x14ac:dyDescent="0.25">
      <c r="A61" s="23">
        <v>54</v>
      </c>
      <c r="B61" s="27" t="s">
        <v>5184</v>
      </c>
      <c r="C61" s="27" t="s">
        <v>4271</v>
      </c>
      <c r="D61" s="27" t="s">
        <v>1218</v>
      </c>
      <c r="E61" s="27" t="s">
        <v>4263</v>
      </c>
      <c r="F61" s="27" t="s">
        <v>2430</v>
      </c>
      <c r="G61" s="27"/>
      <c r="H61" s="27"/>
      <c r="I61" s="27" t="s">
        <v>110</v>
      </c>
      <c r="J61" s="28">
        <v>22</v>
      </c>
      <c r="K61" s="27" t="s">
        <v>52</v>
      </c>
      <c r="L61" s="29">
        <v>0</v>
      </c>
      <c r="M61" s="30"/>
      <c r="N61" s="25" t="str">
        <f t="shared" si="0"/>
        <v xml:space="preserve"> 일회사매출품목^TB_ANA_DD_COMP_SALES_ITEM^ 이동입고금액^MV_IN_AMT^^NUMBER^22^Y^0</v>
      </c>
      <c r="O61" s="21" t="str">
        <f>IF(ISNA(VLOOKUP(N61,DB데이터!$N:$N,1,FALSE)), "에러", "")</f>
        <v>에러</v>
      </c>
      <c r="P61" s="57" t="str">
        <f>IF(O61="에러",$N61&amp;CHAR(10)&amp;VLOOKUP(CONCATENATE(D61,".",F61),DB데이터!$M:$N,2,FALSE),"")</f>
        <v xml:space="preserve"> 일회사매출품목^TB_ANA_DD_COMP_SALES_ITEM^ 이동입고금액^MV_IN_AMT^^NUMBER^22^Y^0
일회사매출품목^TB_ANA_DD_COMP_SALES_ITEM^이동입고금액^MV_IN_AMT^^NUMBER^20,5^Y^0</v>
      </c>
    </row>
    <row r="62" spans="1:16" x14ac:dyDescent="0.25">
      <c r="A62" s="23">
        <v>55</v>
      </c>
      <c r="B62" s="27" t="s">
        <v>5184</v>
      </c>
      <c r="C62" s="27" t="s">
        <v>4271</v>
      </c>
      <c r="D62" s="27" t="s">
        <v>1218</v>
      </c>
      <c r="E62" s="27" t="s">
        <v>4262</v>
      </c>
      <c r="F62" s="27" t="s">
        <v>2432</v>
      </c>
      <c r="G62" s="27"/>
      <c r="H62" s="27"/>
      <c r="I62" s="27" t="s">
        <v>110</v>
      </c>
      <c r="J62" s="28">
        <v>22</v>
      </c>
      <c r="K62" s="27" t="s">
        <v>52</v>
      </c>
      <c r="L62" s="29">
        <v>0</v>
      </c>
      <c r="M62" s="30"/>
      <c r="N62" s="25" t="str">
        <f t="shared" si="0"/>
        <v xml:space="preserve"> 일회사매출품목^TB_ANA_DD_COMP_SALES_ITEM^ 이동입고공급금액^MV_IN_SUPP_AMT^^NUMBER^22^Y^0</v>
      </c>
      <c r="O62" s="21" t="str">
        <f>IF(ISNA(VLOOKUP(N62,DB데이터!$N:$N,1,FALSE)), "에러", "")</f>
        <v>에러</v>
      </c>
      <c r="P62" s="57" t="str">
        <f>IF(O62="에러",$N62&amp;CHAR(10)&amp;VLOOKUP(CONCATENATE(D62,".",F62),DB데이터!$M:$N,2,FALSE),"")</f>
        <v xml:space="preserve"> 일회사매출품목^TB_ANA_DD_COMP_SALES_ITEM^ 이동입고공급금액^MV_IN_SUPP_AMT^^NUMBER^22^Y^0
일회사매출품목^TB_ANA_DD_COMP_SALES_ITEM^이동입고공급금액^MV_IN_SUPP_AMT^^NUMBER^20,5^Y^0</v>
      </c>
    </row>
    <row r="63" spans="1:16" x14ac:dyDescent="0.25">
      <c r="A63" s="23">
        <v>56</v>
      </c>
      <c r="B63" s="27" t="s">
        <v>5184</v>
      </c>
      <c r="C63" s="27" t="s">
        <v>4271</v>
      </c>
      <c r="D63" s="27" t="s">
        <v>1218</v>
      </c>
      <c r="E63" s="27" t="s">
        <v>4264</v>
      </c>
      <c r="F63" s="27" t="s">
        <v>2434</v>
      </c>
      <c r="G63" s="27"/>
      <c r="H63" s="27"/>
      <c r="I63" s="27" t="s">
        <v>110</v>
      </c>
      <c r="J63" s="28">
        <v>22</v>
      </c>
      <c r="K63" s="27" t="s">
        <v>52</v>
      </c>
      <c r="L63" s="29">
        <v>0</v>
      </c>
      <c r="M63" s="30"/>
      <c r="N63" s="25" t="str">
        <f t="shared" si="0"/>
        <v xml:space="preserve"> 일회사매출품목^TB_ANA_DD_COMP_SALES_ITEM^ 이동입고부가세액^MV_IN_VAT^^NUMBER^22^Y^0</v>
      </c>
      <c r="O63" s="21" t="str">
        <f>IF(ISNA(VLOOKUP(N63,DB데이터!$N:$N,1,FALSE)), "에러", "")</f>
        <v>에러</v>
      </c>
      <c r="P63" s="57" t="str">
        <f>IF(O63="에러",$N63&amp;CHAR(10)&amp;VLOOKUP(CONCATENATE(D63,".",F63),DB데이터!$M:$N,2,FALSE),"")</f>
        <v xml:space="preserve"> 일회사매출품목^TB_ANA_DD_COMP_SALES_ITEM^ 이동입고부가세액^MV_IN_VAT^^NUMBER^22^Y^0
일회사매출품목^TB_ANA_DD_COMP_SALES_ITEM^이동입고부가세액^MV_IN_VAT^^NUMBER^20,5^Y^0</v>
      </c>
    </row>
    <row r="64" spans="1:16" x14ac:dyDescent="0.25">
      <c r="A64" s="23">
        <v>57</v>
      </c>
      <c r="B64" s="27" t="s">
        <v>5184</v>
      </c>
      <c r="C64" s="27" t="s">
        <v>4271</v>
      </c>
      <c r="D64" s="27" t="s">
        <v>1218</v>
      </c>
      <c r="E64" s="27" t="s">
        <v>4277</v>
      </c>
      <c r="F64" s="27" t="s">
        <v>2468</v>
      </c>
      <c r="G64" s="27"/>
      <c r="H64" s="27"/>
      <c r="I64" s="27" t="s">
        <v>110</v>
      </c>
      <c r="J64" s="28">
        <v>22</v>
      </c>
      <c r="K64" s="27" t="s">
        <v>52</v>
      </c>
      <c r="L64" s="29">
        <v>0</v>
      </c>
      <c r="M64" s="30"/>
      <c r="N64" s="25" t="str">
        <f t="shared" si="0"/>
        <v xml:space="preserve"> 일회사매출품목^TB_ANA_DD_COMP_SALES_ITEM^ 판촉주문수량^SPRM_ORD_QTY^^NUMBER^22^Y^0</v>
      </c>
      <c r="O64" s="21" t="str">
        <f>IF(ISNA(VLOOKUP(N64,DB데이터!$N:$N,1,FALSE)), "에러", "")</f>
        <v>에러</v>
      </c>
      <c r="P64" s="57" t="str">
        <f>IF(O64="에러",$N64&amp;CHAR(10)&amp;VLOOKUP(CONCATENATE(D64,".",F64),DB데이터!$M:$N,2,FALSE),"")</f>
        <v xml:space="preserve"> 일회사매출품목^TB_ANA_DD_COMP_SALES_ITEM^ 판촉주문수량^SPRM_ORD_QTY^^NUMBER^22^Y^0
일회사매출품목^TB_ANA_DD_COMP_SALES_ITEM^판촉주문수량^SPRM_ORD_QTY^^NUMBER^20,5^Y^0</v>
      </c>
    </row>
    <row r="65" spans="1:16" x14ac:dyDescent="0.25">
      <c r="A65" s="23">
        <v>58</v>
      </c>
      <c r="B65" s="27" t="s">
        <v>5184</v>
      </c>
      <c r="C65" s="27" t="s">
        <v>4271</v>
      </c>
      <c r="D65" s="27" t="s">
        <v>1218</v>
      </c>
      <c r="E65" s="27" t="s">
        <v>4269</v>
      </c>
      <c r="F65" s="27" t="s">
        <v>2436</v>
      </c>
      <c r="G65" s="27"/>
      <c r="H65" s="27"/>
      <c r="I65" s="27" t="s">
        <v>110</v>
      </c>
      <c r="J65" s="28">
        <v>22</v>
      </c>
      <c r="K65" s="27" t="s">
        <v>52</v>
      </c>
      <c r="L65" s="29">
        <v>0</v>
      </c>
      <c r="M65" s="30"/>
      <c r="N65" s="25" t="str">
        <f t="shared" si="0"/>
        <v xml:space="preserve"> 일회사매출품목^TB_ANA_DD_COMP_SALES_ITEM^ 판촉주문금액^SPRM_ORD_AMT^^NUMBER^22^Y^0</v>
      </c>
      <c r="O65" s="21" t="str">
        <f>IF(ISNA(VLOOKUP(N65,DB데이터!$N:$N,1,FALSE)), "에러", "")</f>
        <v>에러</v>
      </c>
      <c r="P65" s="57" t="str">
        <f>IF(O65="에러",$N65&amp;CHAR(10)&amp;VLOOKUP(CONCATENATE(D65,".",F65),DB데이터!$M:$N,2,FALSE),"")</f>
        <v xml:space="preserve"> 일회사매출품목^TB_ANA_DD_COMP_SALES_ITEM^ 판촉주문금액^SPRM_ORD_AMT^^NUMBER^22^Y^0
일회사매출품목^TB_ANA_DD_COMP_SALES_ITEM^판촉주문금액^SPRM_ORD_AMT^^NUMBER^20,5^Y^0</v>
      </c>
    </row>
    <row r="66" spans="1:16" x14ac:dyDescent="0.25">
      <c r="A66" s="23">
        <v>59</v>
      </c>
      <c r="B66" s="27" t="s">
        <v>5184</v>
      </c>
      <c r="C66" s="27" t="s">
        <v>4271</v>
      </c>
      <c r="D66" s="27" t="s">
        <v>1218</v>
      </c>
      <c r="E66" s="27" t="s">
        <v>4268</v>
      </c>
      <c r="F66" s="27" t="s">
        <v>2438</v>
      </c>
      <c r="G66" s="27"/>
      <c r="H66" s="27"/>
      <c r="I66" s="27" t="s">
        <v>110</v>
      </c>
      <c r="J66" s="28">
        <v>22</v>
      </c>
      <c r="K66" s="27" t="s">
        <v>52</v>
      </c>
      <c r="L66" s="29">
        <v>0</v>
      </c>
      <c r="M66" s="30"/>
      <c r="N66" s="25" t="str">
        <f t="shared" si="0"/>
        <v xml:space="preserve"> 일회사매출품목^TB_ANA_DD_COMP_SALES_ITEM^ 판촉주문공급금액^SPRM_ORD_SUPP_AMT^^NUMBER^22^Y^0</v>
      </c>
      <c r="O66" s="21" t="str">
        <f>IF(ISNA(VLOOKUP(N66,DB데이터!$N:$N,1,FALSE)), "에러", "")</f>
        <v>에러</v>
      </c>
      <c r="P66" s="57" t="str">
        <f>IF(O66="에러",$N66&amp;CHAR(10)&amp;VLOOKUP(CONCATENATE(D66,".",F66),DB데이터!$M:$N,2,FALSE),"")</f>
        <v xml:space="preserve"> 일회사매출품목^TB_ANA_DD_COMP_SALES_ITEM^ 판촉주문공급금액^SPRM_ORD_SUPP_AMT^^NUMBER^22^Y^0
일회사매출품목^TB_ANA_DD_COMP_SALES_ITEM^판촉주문공급금액^SPRM_ORD_SUPP_AMT^^NUMBER^20,5^Y^0</v>
      </c>
    </row>
    <row r="67" spans="1:16" x14ac:dyDescent="0.25">
      <c r="A67" s="23">
        <v>60</v>
      </c>
      <c r="B67" s="27" t="s">
        <v>5184</v>
      </c>
      <c r="C67" s="27" t="s">
        <v>4271</v>
      </c>
      <c r="D67" s="27" t="s">
        <v>1218</v>
      </c>
      <c r="E67" s="27" t="s">
        <v>4270</v>
      </c>
      <c r="F67" s="27" t="s">
        <v>2440</v>
      </c>
      <c r="G67" s="27"/>
      <c r="H67" s="27"/>
      <c r="I67" s="27" t="s">
        <v>110</v>
      </c>
      <c r="J67" s="28">
        <v>22</v>
      </c>
      <c r="K67" s="27" t="s">
        <v>52</v>
      </c>
      <c r="L67" s="29">
        <v>0</v>
      </c>
      <c r="M67" s="30"/>
      <c r="N67" s="25" t="str">
        <f t="shared" si="0"/>
        <v xml:space="preserve"> 일회사매출품목^TB_ANA_DD_COMP_SALES_ITEM^ 판촉주문부가세액^SPRM_ORD_VAT^^NUMBER^22^Y^0</v>
      </c>
      <c r="O67" s="21" t="str">
        <f>IF(ISNA(VLOOKUP(N67,DB데이터!$N:$N,1,FALSE)), "에러", "")</f>
        <v>에러</v>
      </c>
      <c r="P67" s="57" t="str">
        <f>IF(O67="에러",$N67&amp;CHAR(10)&amp;VLOOKUP(CONCATENATE(D67,".",F67),DB데이터!$M:$N,2,FALSE),"")</f>
        <v xml:space="preserve"> 일회사매출품목^TB_ANA_DD_COMP_SALES_ITEM^ 판촉주문부가세액^SPRM_ORD_VAT^^NUMBER^22^Y^0
일회사매출품목^TB_ANA_DD_COMP_SALES_ITEM^판촉주문부가세액^SPRM_ORD_VAT^^NUMBER^20,5^Y^0</v>
      </c>
    </row>
    <row r="68" spans="1:16" x14ac:dyDescent="0.25">
      <c r="A68" s="23">
        <v>61</v>
      </c>
      <c r="B68" s="27" t="s">
        <v>5184</v>
      </c>
      <c r="C68" s="27" t="s">
        <v>4271</v>
      </c>
      <c r="D68" s="27" t="s">
        <v>1218</v>
      </c>
      <c r="E68" s="27" t="s">
        <v>4272</v>
      </c>
      <c r="F68" s="27" t="s">
        <v>2470</v>
      </c>
      <c r="G68" s="27"/>
      <c r="H68" s="27"/>
      <c r="I68" s="27" t="s">
        <v>110</v>
      </c>
      <c r="J68" s="28">
        <v>22</v>
      </c>
      <c r="K68" s="27" t="s">
        <v>52</v>
      </c>
      <c r="L68" s="29">
        <v>0</v>
      </c>
      <c r="M68" s="30"/>
      <c r="N68" s="25" t="str">
        <f t="shared" si="0"/>
        <v xml:space="preserve"> 일회사매출품목^TB_ANA_DD_COMP_SALES_ITEM^ 비매출반품수량^NON_SALES_RTN_QTY^^NUMBER^22^Y^0</v>
      </c>
      <c r="O68" s="21" t="str">
        <f>IF(ISNA(VLOOKUP(N68,DB데이터!$N:$N,1,FALSE)), "에러", "")</f>
        <v>에러</v>
      </c>
      <c r="P68" s="57" t="str">
        <f>IF(O68="에러",$N68&amp;CHAR(10)&amp;VLOOKUP(CONCATENATE(D68,".",F68),DB데이터!$M:$N,2,FALSE),"")</f>
        <v xml:space="preserve"> 일회사매출품목^TB_ANA_DD_COMP_SALES_ITEM^ 비매출반품수량^NON_SALES_RTN_QTY^^NUMBER^22^Y^0
일회사매출품목^TB_ANA_DD_COMP_SALES_ITEM^비매출반품수량^NON_SALES_RTN_QTY^^NUMBER^20,5^Y^0</v>
      </c>
    </row>
    <row r="69" spans="1:16" x14ac:dyDescent="0.25">
      <c r="A69" s="23">
        <v>62</v>
      </c>
      <c r="B69" s="27" t="s">
        <v>5184</v>
      </c>
      <c r="C69" s="27" t="s">
        <v>4271</v>
      </c>
      <c r="D69" s="27" t="s">
        <v>1218</v>
      </c>
      <c r="E69" s="27" t="s">
        <v>4254</v>
      </c>
      <c r="F69" s="27" t="s">
        <v>2442</v>
      </c>
      <c r="G69" s="27"/>
      <c r="H69" s="27"/>
      <c r="I69" s="27" t="s">
        <v>110</v>
      </c>
      <c r="J69" s="28">
        <v>22</v>
      </c>
      <c r="K69" s="27" t="s">
        <v>52</v>
      </c>
      <c r="L69" s="29">
        <v>0</v>
      </c>
      <c r="M69" s="30"/>
      <c r="N69" s="25" t="str">
        <f t="shared" si="0"/>
        <v xml:space="preserve"> 일회사매출품목^TB_ANA_DD_COMP_SALES_ITEM^ 비매출반품금액^NON_SALES_RTN_AMT^^NUMBER^22^Y^0</v>
      </c>
      <c r="O69" s="21" t="str">
        <f>IF(ISNA(VLOOKUP(N69,DB데이터!$N:$N,1,FALSE)), "에러", "")</f>
        <v>에러</v>
      </c>
      <c r="P69" s="57" t="str">
        <f>IF(O69="에러",$N69&amp;CHAR(10)&amp;VLOOKUP(CONCATENATE(D69,".",F69),DB데이터!$M:$N,2,FALSE),"")</f>
        <v xml:space="preserve"> 일회사매출품목^TB_ANA_DD_COMP_SALES_ITEM^ 비매출반품금액^NON_SALES_RTN_AMT^^NUMBER^22^Y^0
일회사매출품목^TB_ANA_DD_COMP_SALES_ITEM^비매출반품금액^NON_SALES_RTN_AMT^^NUMBER^20,5^Y^0</v>
      </c>
    </row>
    <row r="70" spans="1:16" x14ac:dyDescent="0.25">
      <c r="A70" s="23">
        <v>63</v>
      </c>
      <c r="B70" s="27" t="s">
        <v>5184</v>
      </c>
      <c r="C70" s="27" t="s">
        <v>4271</v>
      </c>
      <c r="D70" s="27" t="s">
        <v>1218</v>
      </c>
      <c r="E70" s="27" t="s">
        <v>4253</v>
      </c>
      <c r="F70" s="27" t="s">
        <v>2444</v>
      </c>
      <c r="G70" s="27"/>
      <c r="H70" s="27"/>
      <c r="I70" s="27" t="s">
        <v>110</v>
      </c>
      <c r="J70" s="28">
        <v>22</v>
      </c>
      <c r="K70" s="27" t="s">
        <v>52</v>
      </c>
      <c r="L70" s="29">
        <v>0</v>
      </c>
      <c r="M70" s="30"/>
      <c r="N70" s="25" t="str">
        <f t="shared" si="0"/>
        <v xml:space="preserve"> 일회사매출품목^TB_ANA_DD_COMP_SALES_ITEM^ 비매출반품공급금액^NON_SALES_RTN_SUPP_AMT^^NUMBER^22^Y^0</v>
      </c>
      <c r="O70" s="21" t="str">
        <f>IF(ISNA(VLOOKUP(N70,DB데이터!$N:$N,1,FALSE)), "에러", "")</f>
        <v>에러</v>
      </c>
      <c r="P70" s="57" t="str">
        <f>IF(O70="에러",$N70&amp;CHAR(10)&amp;VLOOKUP(CONCATENATE(D70,".",F70),DB데이터!$M:$N,2,FALSE),"")</f>
        <v xml:space="preserve"> 일회사매출품목^TB_ANA_DD_COMP_SALES_ITEM^ 비매출반품공급금액^NON_SALES_RTN_SUPP_AMT^^NUMBER^22^Y^0
일회사매출품목^TB_ANA_DD_COMP_SALES_ITEM^비매출반품공급금액^NON_SALES_RTN_SUPP_AMT^^NUMBER^20,5^Y^0</v>
      </c>
    </row>
    <row r="71" spans="1:16" x14ac:dyDescent="0.25">
      <c r="A71" s="23">
        <v>64</v>
      </c>
      <c r="B71" s="27" t="s">
        <v>5184</v>
      </c>
      <c r="C71" s="27" t="s">
        <v>4271</v>
      </c>
      <c r="D71" s="27" t="s">
        <v>1218</v>
      </c>
      <c r="E71" s="27" t="s">
        <v>4255</v>
      </c>
      <c r="F71" s="27" t="s">
        <v>2446</v>
      </c>
      <c r="G71" s="27"/>
      <c r="H71" s="27"/>
      <c r="I71" s="27" t="s">
        <v>110</v>
      </c>
      <c r="J71" s="28">
        <v>22</v>
      </c>
      <c r="K71" s="27" t="s">
        <v>52</v>
      </c>
      <c r="L71" s="29">
        <v>0</v>
      </c>
      <c r="M71" s="30"/>
      <c r="N71" s="25" t="str">
        <f t="shared" si="0"/>
        <v xml:space="preserve"> 일회사매출품목^TB_ANA_DD_COMP_SALES_ITEM^ 비매출반품부가세액^NON_SALES_RTN_VAT^^NUMBER^22^Y^0</v>
      </c>
      <c r="O71" s="21" t="str">
        <f>IF(ISNA(VLOOKUP(N71,DB데이터!$N:$N,1,FALSE)), "에러", "")</f>
        <v>에러</v>
      </c>
      <c r="P71" s="57" t="str">
        <f>IF(O71="에러",$N71&amp;CHAR(10)&amp;VLOOKUP(CONCATENATE(D71,".",F71),DB데이터!$M:$N,2,FALSE),"")</f>
        <v xml:space="preserve"> 일회사매출품목^TB_ANA_DD_COMP_SALES_ITEM^ 비매출반품부가세액^NON_SALES_RTN_VAT^^NUMBER^22^Y^0
일회사매출품목^TB_ANA_DD_COMP_SALES_ITEM^비매출반품부가세액^NON_SALES_RTN_VAT^^NUMBER^20,5^Y^0</v>
      </c>
    </row>
    <row r="72" spans="1:16" x14ac:dyDescent="0.25">
      <c r="A72" s="23">
        <v>65</v>
      </c>
      <c r="B72" s="27" t="s">
        <v>5184</v>
      </c>
      <c r="C72" s="27" t="s">
        <v>4271</v>
      </c>
      <c r="D72" s="27" t="s">
        <v>1218</v>
      </c>
      <c r="E72" s="27" t="s">
        <v>4274</v>
      </c>
      <c r="F72" s="27" t="s">
        <v>2472</v>
      </c>
      <c r="G72" s="27"/>
      <c r="H72" s="27"/>
      <c r="I72" s="27" t="s">
        <v>110</v>
      </c>
      <c r="J72" s="28">
        <v>22</v>
      </c>
      <c r="K72" s="27" t="s">
        <v>52</v>
      </c>
      <c r="L72" s="29">
        <v>0</v>
      </c>
      <c r="M72" s="30"/>
      <c r="N72" s="25" t="str">
        <f t="shared" si="0"/>
        <v xml:space="preserve"> 일회사매출품목^TB_ANA_DD_COMP_SALES_ITEM^ 예외이동출고수량^EXCP_MV_OUT_QTY^^NUMBER^22^Y^0</v>
      </c>
      <c r="O72" s="21" t="str">
        <f>IF(ISNA(VLOOKUP(N72,DB데이터!$N:$N,1,FALSE)), "에러", "")</f>
        <v>에러</v>
      </c>
      <c r="P72" s="57" t="str">
        <f>IF(O72="에러",$N72&amp;CHAR(10)&amp;VLOOKUP(CONCATENATE(D72,".",F72),DB데이터!$M:$N,2,FALSE),"")</f>
        <v xml:space="preserve"> 일회사매출품목^TB_ANA_DD_COMP_SALES_ITEM^ 예외이동출고수량^EXCP_MV_OUT_QTY^^NUMBER^22^Y^0
일회사매출품목^TB_ANA_DD_COMP_SALES_ITEM^예외이동출고수량^EXCP_MV_OUT_QTY^^NUMBER^20,5^Y^0</v>
      </c>
    </row>
    <row r="73" spans="1:16" x14ac:dyDescent="0.25">
      <c r="A73" s="23">
        <v>66</v>
      </c>
      <c r="B73" s="27" t="s">
        <v>5184</v>
      </c>
      <c r="C73" s="27" t="s">
        <v>4271</v>
      </c>
      <c r="D73" s="27" t="s">
        <v>1218</v>
      </c>
      <c r="E73" s="27" t="s">
        <v>4260</v>
      </c>
      <c r="F73" s="27" t="s">
        <v>2448</v>
      </c>
      <c r="G73" s="27"/>
      <c r="H73" s="27"/>
      <c r="I73" s="27" t="s">
        <v>110</v>
      </c>
      <c r="J73" s="28">
        <v>22</v>
      </c>
      <c r="K73" s="27" t="s">
        <v>52</v>
      </c>
      <c r="L73" s="29">
        <v>0</v>
      </c>
      <c r="M73" s="30"/>
      <c r="N73" s="25" t="str">
        <f t="shared" ref="N73:N136" si="1">SUBSTITUTE(CONCATENATE(C73,"^",D73,"^",E73,"^",F73,"^",G73,"^",I73,"^",J73,"^",K73,"^",L73),"~","-")</f>
        <v xml:space="preserve"> 일회사매출품목^TB_ANA_DD_COMP_SALES_ITEM^ 예외이동출고금액^EXCP_MV_OUT_AMT^^NUMBER^22^Y^0</v>
      </c>
      <c r="O73" s="21" t="str">
        <f>IF(ISNA(VLOOKUP(N73,DB데이터!$N:$N,1,FALSE)), "에러", "")</f>
        <v>에러</v>
      </c>
      <c r="P73" s="57" t="str">
        <f>IF(O73="에러",$N73&amp;CHAR(10)&amp;VLOOKUP(CONCATENATE(D73,".",F73),DB데이터!$M:$N,2,FALSE),"")</f>
        <v xml:space="preserve"> 일회사매출품목^TB_ANA_DD_COMP_SALES_ITEM^ 예외이동출고금액^EXCP_MV_OUT_AMT^^NUMBER^22^Y^0
일회사매출품목^TB_ANA_DD_COMP_SALES_ITEM^예외이동출고금액^EXCP_MV_OUT_AMT^^NUMBER^20,5^Y^0</v>
      </c>
    </row>
    <row r="74" spans="1:16" x14ac:dyDescent="0.25">
      <c r="A74" s="23">
        <v>67</v>
      </c>
      <c r="B74" s="27" t="s">
        <v>5184</v>
      </c>
      <c r="C74" s="27" t="s">
        <v>4271</v>
      </c>
      <c r="D74" s="27" t="s">
        <v>1218</v>
      </c>
      <c r="E74" s="27" t="s">
        <v>4259</v>
      </c>
      <c r="F74" s="27" t="s">
        <v>2450</v>
      </c>
      <c r="G74" s="27"/>
      <c r="H74" s="27"/>
      <c r="I74" s="27" t="s">
        <v>110</v>
      </c>
      <c r="J74" s="28">
        <v>22</v>
      </c>
      <c r="K74" s="27" t="s">
        <v>52</v>
      </c>
      <c r="L74" s="29">
        <v>0</v>
      </c>
      <c r="M74" s="30"/>
      <c r="N74" s="25" t="str">
        <f t="shared" si="1"/>
        <v xml:space="preserve"> 일회사매출품목^TB_ANA_DD_COMP_SALES_ITEM^ 예외이동출고공급금액^EXCP_MV_OUT_SUPP_AMT^^NUMBER^22^Y^0</v>
      </c>
      <c r="O74" s="21" t="str">
        <f>IF(ISNA(VLOOKUP(N74,DB데이터!$N:$N,1,FALSE)), "에러", "")</f>
        <v>에러</v>
      </c>
      <c r="P74" s="57" t="str">
        <f>IF(O74="에러",$N74&amp;CHAR(10)&amp;VLOOKUP(CONCATENATE(D74,".",F74),DB데이터!$M:$N,2,FALSE),"")</f>
        <v xml:space="preserve"> 일회사매출품목^TB_ANA_DD_COMP_SALES_ITEM^ 예외이동출고공급금액^EXCP_MV_OUT_SUPP_AMT^^NUMBER^22^Y^0
일회사매출품목^TB_ANA_DD_COMP_SALES_ITEM^예외이동출고공급금액^EXCP_MV_OUT_SUPP_AMT^^NUMBER^20,5^Y^0</v>
      </c>
    </row>
    <row r="75" spans="1:16" x14ac:dyDescent="0.25">
      <c r="A75" s="23">
        <v>68</v>
      </c>
      <c r="B75" s="27" t="s">
        <v>5184</v>
      </c>
      <c r="C75" s="27" t="s">
        <v>4271</v>
      </c>
      <c r="D75" s="27" t="s">
        <v>1218</v>
      </c>
      <c r="E75" s="27" t="s">
        <v>4261</v>
      </c>
      <c r="F75" s="27" t="s">
        <v>2452</v>
      </c>
      <c r="G75" s="27"/>
      <c r="H75" s="27"/>
      <c r="I75" s="27" t="s">
        <v>110</v>
      </c>
      <c r="J75" s="28">
        <v>22</v>
      </c>
      <c r="K75" s="27" t="s">
        <v>52</v>
      </c>
      <c r="L75" s="29">
        <v>0</v>
      </c>
      <c r="M75" s="30"/>
      <c r="N75" s="25" t="str">
        <f t="shared" si="1"/>
        <v xml:space="preserve"> 일회사매출품목^TB_ANA_DD_COMP_SALES_ITEM^ 예외이동출고부가세액^EXCP_MV_OUT_VAT^^NUMBER^22^Y^0</v>
      </c>
      <c r="O75" s="21" t="str">
        <f>IF(ISNA(VLOOKUP(N75,DB데이터!$N:$N,1,FALSE)), "에러", "")</f>
        <v>에러</v>
      </c>
      <c r="P75" s="57" t="str">
        <f>IF(O75="에러",$N75&amp;CHAR(10)&amp;VLOOKUP(CONCATENATE(D75,".",F75),DB데이터!$M:$N,2,FALSE),"")</f>
        <v xml:space="preserve"> 일회사매출품목^TB_ANA_DD_COMP_SALES_ITEM^ 예외이동출고부가세액^EXCP_MV_OUT_VAT^^NUMBER^22^Y^0
일회사매출품목^TB_ANA_DD_COMP_SALES_ITEM^예외이동출고부가세액^EXCP_MV_OUT_VAT^^NUMBER^20,5^Y^0</v>
      </c>
    </row>
    <row r="76" spans="1:16" x14ac:dyDescent="0.25">
      <c r="A76" s="23">
        <v>69</v>
      </c>
      <c r="B76" s="27" t="s">
        <v>5184</v>
      </c>
      <c r="C76" s="27" t="s">
        <v>4271</v>
      </c>
      <c r="D76" s="27" t="s">
        <v>1218</v>
      </c>
      <c r="E76" s="27" t="s">
        <v>4273</v>
      </c>
      <c r="F76" s="27" t="s">
        <v>2474</v>
      </c>
      <c r="G76" s="27"/>
      <c r="H76" s="27"/>
      <c r="I76" s="27" t="s">
        <v>110</v>
      </c>
      <c r="J76" s="28">
        <v>22</v>
      </c>
      <c r="K76" s="27" t="s">
        <v>52</v>
      </c>
      <c r="L76" s="29">
        <v>0</v>
      </c>
      <c r="M76" s="30"/>
      <c r="N76" s="25" t="str">
        <f t="shared" si="1"/>
        <v xml:space="preserve"> 일회사매출품목^TB_ANA_DD_COMP_SALES_ITEM^ 예외이동입고수량^EXCP_MV_IN_QTY^^NUMBER^22^Y^0</v>
      </c>
      <c r="O76" s="21" t="str">
        <f>IF(ISNA(VLOOKUP(N76,DB데이터!$N:$N,1,FALSE)), "에러", "")</f>
        <v>에러</v>
      </c>
      <c r="P76" s="57" t="str">
        <f>IF(O76="에러",$N76&amp;CHAR(10)&amp;VLOOKUP(CONCATENATE(D76,".",F76),DB데이터!$M:$N,2,FALSE),"")</f>
        <v xml:space="preserve"> 일회사매출품목^TB_ANA_DD_COMP_SALES_ITEM^ 예외이동입고수량^EXCP_MV_IN_QTY^^NUMBER^22^Y^0
일회사매출품목^TB_ANA_DD_COMP_SALES_ITEM^예외이동입고수량^EXCP_MV_IN_QTY^^NUMBER^20,5^Y^0</v>
      </c>
    </row>
    <row r="77" spans="1:16" x14ac:dyDescent="0.25">
      <c r="A77" s="23">
        <v>70</v>
      </c>
      <c r="B77" s="27" t="s">
        <v>5184</v>
      </c>
      <c r="C77" s="27" t="s">
        <v>4271</v>
      </c>
      <c r="D77" s="27" t="s">
        <v>1218</v>
      </c>
      <c r="E77" s="27" t="s">
        <v>4257</v>
      </c>
      <c r="F77" s="27" t="s">
        <v>2454</v>
      </c>
      <c r="G77" s="27"/>
      <c r="H77" s="27"/>
      <c r="I77" s="27" t="s">
        <v>110</v>
      </c>
      <c r="J77" s="28">
        <v>22</v>
      </c>
      <c r="K77" s="27" t="s">
        <v>52</v>
      </c>
      <c r="L77" s="29">
        <v>0</v>
      </c>
      <c r="M77" s="30"/>
      <c r="N77" s="25" t="str">
        <f t="shared" si="1"/>
        <v xml:space="preserve"> 일회사매출품목^TB_ANA_DD_COMP_SALES_ITEM^ 예외이동입고금액^EXCP_MV_IN_AMT^^NUMBER^22^Y^0</v>
      </c>
      <c r="O77" s="21" t="str">
        <f>IF(ISNA(VLOOKUP(N77,DB데이터!$N:$N,1,FALSE)), "에러", "")</f>
        <v>에러</v>
      </c>
      <c r="P77" s="57" t="str">
        <f>IF(O77="에러",$N77&amp;CHAR(10)&amp;VLOOKUP(CONCATENATE(D77,".",F77),DB데이터!$M:$N,2,FALSE),"")</f>
        <v xml:space="preserve"> 일회사매출품목^TB_ANA_DD_COMP_SALES_ITEM^ 예외이동입고금액^EXCP_MV_IN_AMT^^NUMBER^22^Y^0
일회사매출품목^TB_ANA_DD_COMP_SALES_ITEM^예외이동입고금액^EXCP_MV_IN_AMT^^NUMBER^20,5^Y^0</v>
      </c>
    </row>
    <row r="78" spans="1:16" x14ac:dyDescent="0.25">
      <c r="A78" s="23">
        <v>71</v>
      </c>
      <c r="B78" s="27" t="s">
        <v>5184</v>
      </c>
      <c r="C78" s="27" t="s">
        <v>4271</v>
      </c>
      <c r="D78" s="27" t="s">
        <v>1218</v>
      </c>
      <c r="E78" s="27" t="s">
        <v>4256</v>
      </c>
      <c r="F78" s="27" t="s">
        <v>2456</v>
      </c>
      <c r="G78" s="27"/>
      <c r="H78" s="27"/>
      <c r="I78" s="27" t="s">
        <v>110</v>
      </c>
      <c r="J78" s="28">
        <v>22</v>
      </c>
      <c r="K78" s="27" t="s">
        <v>52</v>
      </c>
      <c r="L78" s="29">
        <v>0</v>
      </c>
      <c r="M78" s="30"/>
      <c r="N78" s="25" t="str">
        <f t="shared" si="1"/>
        <v xml:space="preserve"> 일회사매출품목^TB_ANA_DD_COMP_SALES_ITEM^ 예외이동입고공급금액^EXCP_MV_IN_SUPP_AMT^^NUMBER^22^Y^0</v>
      </c>
      <c r="O78" s="21" t="str">
        <f>IF(ISNA(VLOOKUP(N78,DB데이터!$N:$N,1,FALSE)), "에러", "")</f>
        <v>에러</v>
      </c>
      <c r="P78" s="57" t="str">
        <f>IF(O78="에러",$N78&amp;CHAR(10)&amp;VLOOKUP(CONCATENATE(D78,".",F78),DB데이터!$M:$N,2,FALSE),"")</f>
        <v xml:space="preserve"> 일회사매출품목^TB_ANA_DD_COMP_SALES_ITEM^ 예외이동입고공급금액^EXCP_MV_IN_SUPP_AMT^^NUMBER^22^Y^0
일회사매출품목^TB_ANA_DD_COMP_SALES_ITEM^예외이동입고공급금액^EXCP_MV_IN_SUPP_AMT^^NUMBER^20,5^Y^0</v>
      </c>
    </row>
    <row r="79" spans="1:16" x14ac:dyDescent="0.25">
      <c r="A79" s="23">
        <v>72</v>
      </c>
      <c r="B79" s="27" t="s">
        <v>5184</v>
      </c>
      <c r="C79" s="27" t="s">
        <v>4271</v>
      </c>
      <c r="D79" s="27" t="s">
        <v>1218</v>
      </c>
      <c r="E79" s="27" t="s">
        <v>4258</v>
      </c>
      <c r="F79" s="27" t="s">
        <v>2458</v>
      </c>
      <c r="G79" s="27"/>
      <c r="H79" s="27"/>
      <c r="I79" s="27" t="s">
        <v>110</v>
      </c>
      <c r="J79" s="28">
        <v>22</v>
      </c>
      <c r="K79" s="27" t="s">
        <v>52</v>
      </c>
      <c r="L79" s="29">
        <v>0</v>
      </c>
      <c r="M79" s="30"/>
      <c r="N79" s="25" t="str">
        <f t="shared" si="1"/>
        <v xml:space="preserve"> 일회사매출품목^TB_ANA_DD_COMP_SALES_ITEM^ 예외이동입고부가세액^EXCP_MV_IN_VAT^^NUMBER^22^Y^0</v>
      </c>
      <c r="O79" s="21" t="str">
        <f>IF(ISNA(VLOOKUP(N79,DB데이터!$N:$N,1,FALSE)), "에러", "")</f>
        <v>에러</v>
      </c>
      <c r="P79" s="57" t="str">
        <f>IF(O79="에러",$N79&amp;CHAR(10)&amp;VLOOKUP(CONCATENATE(D79,".",F79),DB데이터!$M:$N,2,FALSE),"")</f>
        <v xml:space="preserve"> 일회사매출품목^TB_ANA_DD_COMP_SALES_ITEM^ 예외이동입고부가세액^EXCP_MV_IN_VAT^^NUMBER^22^Y^0
일회사매출품목^TB_ANA_DD_COMP_SALES_ITEM^예외이동입고부가세액^EXCP_MV_IN_VAT^^NUMBER^20,5^Y^0</v>
      </c>
    </row>
    <row r="80" spans="1:16" x14ac:dyDescent="0.25">
      <c r="A80" s="23">
        <v>73</v>
      </c>
      <c r="B80" s="27" t="s">
        <v>5184</v>
      </c>
      <c r="C80" s="27" t="s">
        <v>4271</v>
      </c>
      <c r="D80" s="27" t="s">
        <v>1218</v>
      </c>
      <c r="E80" s="27" t="s">
        <v>3518</v>
      </c>
      <c r="F80" s="27" t="s">
        <v>54</v>
      </c>
      <c r="G80" s="27"/>
      <c r="H80" s="27"/>
      <c r="I80" s="27" t="s">
        <v>37</v>
      </c>
      <c r="J80" s="28">
        <v>14</v>
      </c>
      <c r="K80" s="27" t="s">
        <v>52</v>
      </c>
      <c r="L80" s="27"/>
      <c r="M80" s="30"/>
      <c r="N80" s="25" t="str">
        <f t="shared" si="1"/>
        <v xml:space="preserve"> 일회사매출품목^TB_ANA_DD_COMP_SALES_ITEM^ 등록일시^REG_DTM^^VARCHAR2^14^Y^</v>
      </c>
      <c r="O80" s="21" t="str">
        <f>IF(ISNA(VLOOKUP(N80,DB데이터!$N:$N,1,FALSE)), "에러", "")</f>
        <v>에러</v>
      </c>
      <c r="P80" s="57" t="str">
        <f>IF(O80="에러",$N80&amp;CHAR(10)&amp;VLOOKUP(CONCATENATE(D80,".",F80),DB데이터!$M:$N,2,FALSE),"")</f>
        <v xml:space="preserve"> 일회사매출품목^TB_ANA_DD_COMP_SALES_ITEM^ 등록일시^REG_DTM^^VARCHAR2^14^Y^
일회사매출품목^TB_ANA_DD_COMP_SALES_ITEM^등록일시^REG_DTM^^VARCHAR2^14^Y^</v>
      </c>
    </row>
    <row r="81" spans="1:16" x14ac:dyDescent="0.25">
      <c r="A81" s="23">
        <v>74</v>
      </c>
      <c r="B81" s="27" t="s">
        <v>5184</v>
      </c>
      <c r="C81" s="27" t="s">
        <v>4271</v>
      </c>
      <c r="D81" s="27" t="s">
        <v>1218</v>
      </c>
      <c r="E81" s="27" t="s">
        <v>3519</v>
      </c>
      <c r="F81" s="27" t="s">
        <v>56</v>
      </c>
      <c r="G81" s="27"/>
      <c r="H81" s="27"/>
      <c r="I81" s="27" t="s">
        <v>37</v>
      </c>
      <c r="J81" s="28">
        <v>32</v>
      </c>
      <c r="K81" s="27" t="s">
        <v>52</v>
      </c>
      <c r="L81" s="27"/>
      <c r="M81" s="30"/>
      <c r="N81" s="25" t="str">
        <f t="shared" si="1"/>
        <v xml:space="preserve"> 일회사매출품목^TB_ANA_DD_COMP_SALES_ITEM^ 등록자ID^REGR_ID^^VARCHAR2^32^Y^</v>
      </c>
      <c r="O81" s="21" t="str">
        <f>IF(ISNA(VLOOKUP(N81,DB데이터!$N:$N,1,FALSE)), "에러", "")</f>
        <v>에러</v>
      </c>
      <c r="P81" s="57" t="str">
        <f>IF(O81="에러",$N81&amp;CHAR(10)&amp;VLOOKUP(CONCATENATE(D81,".",F81),DB데이터!$M:$N,2,FALSE),"")</f>
        <v xml:space="preserve"> 일회사매출품목^TB_ANA_DD_COMP_SALES_ITEM^ 등록자ID^REGR_ID^^VARCHAR2^32^Y^
일회사매출품목^TB_ANA_DD_COMP_SALES_ITEM^등록자ID^REGR_ID^^VARCHAR2^32^Y^</v>
      </c>
    </row>
    <row r="82" spans="1:16" x14ac:dyDescent="0.25">
      <c r="A82" s="23">
        <v>75</v>
      </c>
      <c r="B82" s="27" t="s">
        <v>5184</v>
      </c>
      <c r="C82" s="27" t="s">
        <v>4271</v>
      </c>
      <c r="D82" s="27" t="s">
        <v>1218</v>
      </c>
      <c r="E82" s="27" t="s">
        <v>3520</v>
      </c>
      <c r="F82" s="27" t="s">
        <v>58</v>
      </c>
      <c r="G82" s="27"/>
      <c r="H82" s="27"/>
      <c r="I82" s="27" t="s">
        <v>37</v>
      </c>
      <c r="J82" s="28">
        <v>14</v>
      </c>
      <c r="K82" s="27" t="s">
        <v>52</v>
      </c>
      <c r="L82" s="27"/>
      <c r="M82" s="30"/>
      <c r="N82" s="25" t="str">
        <f t="shared" si="1"/>
        <v xml:space="preserve"> 일회사매출품목^TB_ANA_DD_COMP_SALES_ITEM^ 수정일시^MOD_DTM^^VARCHAR2^14^Y^</v>
      </c>
      <c r="O82" s="21" t="str">
        <f>IF(ISNA(VLOOKUP(N82,DB데이터!$N:$N,1,FALSE)), "에러", "")</f>
        <v>에러</v>
      </c>
      <c r="P82" s="57" t="str">
        <f>IF(O82="에러",$N82&amp;CHAR(10)&amp;VLOOKUP(CONCATENATE(D82,".",F82),DB데이터!$M:$N,2,FALSE),"")</f>
        <v xml:space="preserve"> 일회사매출품목^TB_ANA_DD_COMP_SALES_ITEM^ 수정일시^MOD_DTM^^VARCHAR2^14^Y^
일회사매출품목^TB_ANA_DD_COMP_SALES_ITEM^수정일시^MOD_DTM^^VARCHAR2^14^Y^</v>
      </c>
    </row>
    <row r="83" spans="1:16" x14ac:dyDescent="0.25">
      <c r="A83" s="23">
        <v>76</v>
      </c>
      <c r="B83" s="27" t="s">
        <v>5184</v>
      </c>
      <c r="C83" s="27" t="s">
        <v>4271</v>
      </c>
      <c r="D83" s="27" t="s">
        <v>1218</v>
      </c>
      <c r="E83" s="27" t="s">
        <v>3521</v>
      </c>
      <c r="F83" s="27" t="s">
        <v>60</v>
      </c>
      <c r="G83" s="27"/>
      <c r="H83" s="27"/>
      <c r="I83" s="27" t="s">
        <v>37</v>
      </c>
      <c r="J83" s="28">
        <v>32</v>
      </c>
      <c r="K83" s="27" t="s">
        <v>52</v>
      </c>
      <c r="L83" s="27"/>
      <c r="M83" s="30"/>
      <c r="N83" s="25" t="str">
        <f t="shared" si="1"/>
        <v xml:space="preserve"> 일회사매출품목^TB_ANA_DD_COMP_SALES_ITEM^ 수정자ID^MODR_ID^^VARCHAR2^32^Y^</v>
      </c>
      <c r="O83" s="21" t="str">
        <f>IF(ISNA(VLOOKUP(N83,DB데이터!$N:$N,1,FALSE)), "에러", "")</f>
        <v>에러</v>
      </c>
      <c r="P83" s="57" t="str">
        <f>IF(O83="에러",$N83&amp;CHAR(10)&amp;VLOOKUP(CONCATENATE(D83,".",F83),DB데이터!$M:$N,2,FALSE),"")</f>
        <v xml:space="preserve"> 일회사매출품목^TB_ANA_DD_COMP_SALES_ITEM^ 수정자ID^MODR_ID^^VARCHAR2^32^Y^
일회사매출품목^TB_ANA_DD_COMP_SALES_ITEM^수정자ID^MODR_ID^^VARCHAR2^32^Y^</v>
      </c>
    </row>
    <row r="84" spans="1:16" x14ac:dyDescent="0.25">
      <c r="A84" s="23">
        <v>77</v>
      </c>
      <c r="B84" s="27" t="s">
        <v>5184</v>
      </c>
      <c r="C84" s="27" t="s">
        <v>4210</v>
      </c>
      <c r="D84" s="27" t="s">
        <v>1220</v>
      </c>
      <c r="E84" s="27" t="s">
        <v>4211</v>
      </c>
      <c r="F84" s="27" t="s">
        <v>2475</v>
      </c>
      <c r="G84" s="27"/>
      <c r="H84" s="27"/>
      <c r="I84" s="27" t="s">
        <v>37</v>
      </c>
      <c r="J84" s="28">
        <v>8</v>
      </c>
      <c r="K84" s="27" t="s">
        <v>52</v>
      </c>
      <c r="L84" s="27"/>
      <c r="M84" s="30"/>
      <c r="N84" s="25" t="str">
        <f t="shared" si="1"/>
        <v xml:space="preserve"> 일회원^TB_ANA_DD_MEM^ 등록일자^REG_DT^^VARCHAR2^8^Y^</v>
      </c>
      <c r="O84" s="21" t="str">
        <f>IF(ISNA(VLOOKUP(N84,DB데이터!$N:$N,1,FALSE)), "에러", "")</f>
        <v>에러</v>
      </c>
      <c r="P84" s="57" t="str">
        <f>IF(O84="에러",$N84&amp;CHAR(10)&amp;VLOOKUP(CONCATENATE(D84,".",F84),DB데이터!$M:$N,2,FALSE),"")</f>
        <v xml:space="preserve"> 일회원^TB_ANA_DD_MEM^ 등록일자^REG_DT^^VARCHAR2^8^Y^
일회원^TB_ANA_DD_MEM^등록일자^REG_DT^Y^VARCHAR2^8^Y^</v>
      </c>
    </row>
    <row r="85" spans="1:16" x14ac:dyDescent="0.25">
      <c r="A85" s="23">
        <v>78</v>
      </c>
      <c r="B85" s="27" t="s">
        <v>5184</v>
      </c>
      <c r="C85" s="27" t="s">
        <v>4210</v>
      </c>
      <c r="D85" s="27" t="s">
        <v>1220</v>
      </c>
      <c r="E85" s="27" t="s">
        <v>4246</v>
      </c>
      <c r="F85" s="27" t="s">
        <v>860</v>
      </c>
      <c r="G85" s="27"/>
      <c r="H85" s="27"/>
      <c r="I85" s="27" t="s">
        <v>37</v>
      </c>
      <c r="J85" s="28">
        <v>3</v>
      </c>
      <c r="K85" s="27" t="s">
        <v>52</v>
      </c>
      <c r="L85" s="29"/>
      <c r="M85" s="30"/>
      <c r="N85" s="25" t="str">
        <f t="shared" si="1"/>
        <v xml:space="preserve"> 일회원^TB_ANA_DD_MEM^ 매장구분코드^SHOP_DIV_CD^^VARCHAR2^3^Y^</v>
      </c>
      <c r="O85" s="21" t="str">
        <f>IF(ISNA(VLOOKUP(N85,DB데이터!$N:$N,1,FALSE)), "에러", "")</f>
        <v>에러</v>
      </c>
      <c r="P85" s="57" t="str">
        <f>IF(O85="에러",$N85&amp;CHAR(10)&amp;VLOOKUP(CONCATENATE(D85,".",F85),DB데이터!$M:$N,2,FALSE),"")</f>
        <v xml:space="preserve"> 일회원^TB_ANA_DD_MEM^ 매장구분코드^SHOP_DIV_CD^^VARCHAR2^3^Y^
일회원^TB_ANA_DD_MEM^매장구분코드^SHOP_DIV_CD^Y^VARCHAR2^3^Y^</v>
      </c>
    </row>
    <row r="86" spans="1:16" x14ac:dyDescent="0.25">
      <c r="A86" s="23">
        <v>79</v>
      </c>
      <c r="B86" s="27" t="s">
        <v>5184</v>
      </c>
      <c r="C86" s="27" t="s">
        <v>4210</v>
      </c>
      <c r="D86" s="27" t="s">
        <v>1220</v>
      </c>
      <c r="E86" s="27" t="s">
        <v>3709</v>
      </c>
      <c r="F86" s="27" t="s">
        <v>64</v>
      </c>
      <c r="G86" s="27"/>
      <c r="H86" s="27"/>
      <c r="I86" s="27" t="s">
        <v>37</v>
      </c>
      <c r="J86" s="28">
        <v>10</v>
      </c>
      <c r="K86" s="27" t="s">
        <v>52</v>
      </c>
      <c r="L86" s="27"/>
      <c r="M86" s="30"/>
      <c r="N86" s="25" t="str">
        <f t="shared" si="1"/>
        <v xml:space="preserve"> 일회원^TB_ANA_DD_MEM^ 매장코드^SHOP_CD^^VARCHAR2^10^Y^</v>
      </c>
      <c r="O86" s="21" t="str">
        <f>IF(ISNA(VLOOKUP(N86,DB데이터!$N:$N,1,FALSE)), "에러", "")</f>
        <v>에러</v>
      </c>
      <c r="P86" s="57" t="str">
        <f>IF(O86="에러",$N86&amp;CHAR(10)&amp;VLOOKUP(CONCATENATE(D86,".",F86),DB데이터!$M:$N,2,FALSE),"")</f>
        <v xml:space="preserve"> 일회원^TB_ANA_DD_MEM^ 매장코드^SHOP_CD^^VARCHAR2^10^Y^
일회원^TB_ANA_DD_MEM^매장코드^SHOP_CD^Y^VARCHAR2^10^Y^</v>
      </c>
    </row>
    <row r="87" spans="1:16" x14ac:dyDescent="0.25">
      <c r="A87" s="23">
        <v>80</v>
      </c>
      <c r="B87" s="27" t="s">
        <v>5184</v>
      </c>
      <c r="C87" s="27" t="s">
        <v>4210</v>
      </c>
      <c r="D87" s="27" t="s">
        <v>1220</v>
      </c>
      <c r="E87" s="27" t="s">
        <v>3779</v>
      </c>
      <c r="F87" s="27" t="s">
        <v>474</v>
      </c>
      <c r="G87" s="27"/>
      <c r="H87" s="27"/>
      <c r="I87" s="27" t="s">
        <v>37</v>
      </c>
      <c r="J87" s="28">
        <v>10</v>
      </c>
      <c r="K87" s="27" t="s">
        <v>52</v>
      </c>
      <c r="L87" s="29" t="s">
        <v>2352</v>
      </c>
      <c r="M87" s="30"/>
      <c r="N87" s="25" t="str">
        <f t="shared" si="1"/>
        <v xml:space="preserve"> 일회원^TB_ANA_DD_MEM^ 회원등급코드^MEM_GRADE_CD^^VARCHAR2^10^Y^'-'     </v>
      </c>
      <c r="O87" s="21" t="str">
        <f>IF(ISNA(VLOOKUP(N87,DB데이터!$N:$N,1,FALSE)), "에러", "")</f>
        <v>에러</v>
      </c>
      <c r="P87" s="57" t="str">
        <f>IF(O87="에러",$N87&amp;CHAR(10)&amp;VLOOKUP(CONCATENATE(D87,".",F87),DB데이터!$M:$N,2,FALSE),"")</f>
        <v xml:space="preserve"> 일회원^TB_ANA_DD_MEM^ 회원등급코드^MEM_GRADE_CD^^VARCHAR2^10^Y^'-'     
일회원^TB_ANA_DD_MEM^회원등급코드^MEM_GRADE_CD^Y^VARCHAR2^10^Y^'-'</v>
      </c>
    </row>
    <row r="88" spans="1:16" x14ac:dyDescent="0.25">
      <c r="A88" s="23">
        <v>81</v>
      </c>
      <c r="B88" s="27" t="s">
        <v>5184</v>
      </c>
      <c r="C88" s="27" t="s">
        <v>4210</v>
      </c>
      <c r="D88" s="27" t="s">
        <v>1220</v>
      </c>
      <c r="E88" s="27" t="s">
        <v>4229</v>
      </c>
      <c r="F88" s="27" t="s">
        <v>861</v>
      </c>
      <c r="G88" s="27"/>
      <c r="H88" s="27"/>
      <c r="I88" s="27" t="s">
        <v>37</v>
      </c>
      <c r="J88" s="28">
        <v>3</v>
      </c>
      <c r="K88" s="27" t="s">
        <v>52</v>
      </c>
      <c r="L88" s="29" t="s">
        <v>2352</v>
      </c>
      <c r="M88" s="30"/>
      <c r="N88" s="25" t="str">
        <f t="shared" si="1"/>
        <v xml:space="preserve"> 일회원^TB_ANA_DD_MEM^ 연령대코드^AGE_GRP_CD^^VARCHAR2^3^Y^'-'     </v>
      </c>
      <c r="O88" s="21" t="str">
        <f>IF(ISNA(VLOOKUP(N88,DB데이터!$N:$N,1,FALSE)), "에러", "")</f>
        <v>에러</v>
      </c>
      <c r="P88" s="57" t="str">
        <f>IF(O88="에러",$N88&amp;CHAR(10)&amp;VLOOKUP(CONCATENATE(D88,".",F88),DB데이터!$M:$N,2,FALSE),"")</f>
        <v xml:space="preserve"> 일회원^TB_ANA_DD_MEM^ 연령대코드^AGE_GRP_CD^^VARCHAR2^3^Y^'-'     
일회원^TB_ANA_DD_MEM^연령대코드^AGE_GRP_CD^Y^VARCHAR2^3^Y^'-'</v>
      </c>
    </row>
    <row r="89" spans="1:16" x14ac:dyDescent="0.25">
      <c r="A89" s="23">
        <v>82</v>
      </c>
      <c r="B89" s="27" t="s">
        <v>5184</v>
      </c>
      <c r="C89" s="27" t="s">
        <v>4210</v>
      </c>
      <c r="D89" s="27" t="s">
        <v>1220</v>
      </c>
      <c r="E89" s="27" t="s">
        <v>4213</v>
      </c>
      <c r="F89" s="27" t="s">
        <v>862</v>
      </c>
      <c r="G89" s="27"/>
      <c r="H89" s="27"/>
      <c r="I89" s="27" t="s">
        <v>37</v>
      </c>
      <c r="J89" s="28">
        <v>10</v>
      </c>
      <c r="K89" s="27" t="s">
        <v>52</v>
      </c>
      <c r="L89" s="29" t="s">
        <v>2352</v>
      </c>
      <c r="M89" s="30"/>
      <c r="N89" s="25" t="str">
        <f t="shared" si="1"/>
        <v xml:space="preserve"> 일회원^TB_ANA_DD_MEM^ 성별코드^SEX_CD^^VARCHAR2^10^Y^'-'     </v>
      </c>
      <c r="O89" s="21" t="str">
        <f>IF(ISNA(VLOOKUP(N89,DB데이터!$N:$N,1,FALSE)), "에러", "")</f>
        <v>에러</v>
      </c>
      <c r="P89" s="57" t="str">
        <f>IF(O89="에러",$N89&amp;CHAR(10)&amp;VLOOKUP(CONCATENATE(D89,".",F89),DB데이터!$M:$N,2,FALSE),"")</f>
        <v xml:space="preserve"> 일회원^TB_ANA_DD_MEM^ 성별코드^SEX_CD^^VARCHAR2^10^Y^'-'     
일회원^TB_ANA_DD_MEM^성별코드^SEX_CD^Y^VARCHAR2^10^Y^'-'</v>
      </c>
    </row>
    <row r="90" spans="1:16" x14ac:dyDescent="0.25">
      <c r="A90" s="23">
        <v>83</v>
      </c>
      <c r="B90" s="27" t="s">
        <v>5184</v>
      </c>
      <c r="C90" s="27" t="s">
        <v>4210</v>
      </c>
      <c r="D90" s="27" t="s">
        <v>1220</v>
      </c>
      <c r="E90" s="27" t="s">
        <v>4215</v>
      </c>
      <c r="F90" s="27" t="s">
        <v>2351</v>
      </c>
      <c r="G90" s="27"/>
      <c r="H90" s="27"/>
      <c r="I90" s="27" t="s">
        <v>37</v>
      </c>
      <c r="J90" s="28">
        <v>3</v>
      </c>
      <c r="K90" s="27" t="s">
        <v>52</v>
      </c>
      <c r="L90" s="29" t="s">
        <v>2352</v>
      </c>
      <c r="M90" s="30"/>
      <c r="N90" s="25" t="str">
        <f t="shared" si="1"/>
        <v xml:space="preserve"> 일회원^TB_ANA_DD_MEM^ 회원유형코드^MEM_TP_CD^^VARCHAR2^3^Y^'-'     </v>
      </c>
      <c r="O90" s="21" t="str">
        <f>IF(ISNA(VLOOKUP(N90,DB데이터!$N:$N,1,FALSE)), "에러", "")</f>
        <v>에러</v>
      </c>
      <c r="P90" s="57" t="str">
        <f>IF(O90="에러",$N90&amp;CHAR(10)&amp;VLOOKUP(CONCATENATE(D90,".",F90),DB데이터!$M:$N,2,FALSE),"")</f>
        <v xml:space="preserve"> 일회원^TB_ANA_DD_MEM^ 회원유형코드^MEM_TP_CD^^VARCHAR2^3^Y^'-'     
일회원^TB_ANA_DD_MEM^회원유형코드^MEM_TP_CD^Y^VARCHAR2^3^Y^'-'</v>
      </c>
    </row>
    <row r="91" spans="1:16" x14ac:dyDescent="0.25">
      <c r="A91" s="23">
        <v>84</v>
      </c>
      <c r="B91" s="27" t="s">
        <v>5184</v>
      </c>
      <c r="C91" s="27" t="s">
        <v>4210</v>
      </c>
      <c r="D91" s="27" t="s">
        <v>1220</v>
      </c>
      <c r="E91" s="27" t="s">
        <v>4279</v>
      </c>
      <c r="F91" s="27" t="s">
        <v>863</v>
      </c>
      <c r="G91" s="27"/>
      <c r="H91" s="27"/>
      <c r="I91" s="27" t="s">
        <v>110</v>
      </c>
      <c r="J91" s="28">
        <v>22</v>
      </c>
      <c r="K91" s="27" t="s">
        <v>52</v>
      </c>
      <c r="L91" s="29">
        <v>0</v>
      </c>
      <c r="M91" s="30"/>
      <c r="N91" s="25" t="str">
        <f t="shared" si="1"/>
        <v xml:space="preserve"> 일회원^TB_ANA_DD_MEM^ 신규회원수^NEW_MEM_CNT^^NUMBER^22^Y^0</v>
      </c>
      <c r="O91" s="21" t="str">
        <f>IF(ISNA(VLOOKUP(N91,DB데이터!$N:$N,1,FALSE)), "에러", "")</f>
        <v>에러</v>
      </c>
      <c r="P91" s="57" t="str">
        <f>IF(O91="에러",$N91&amp;CHAR(10)&amp;VLOOKUP(CONCATENATE(D91,".",F91),DB데이터!$M:$N,2,FALSE),"")</f>
        <v xml:space="preserve"> 일회원^TB_ANA_DD_MEM^ 신규회원수^NEW_MEM_CNT^^NUMBER^22^Y^0
일회원^TB_ANA_DD_MEM^신규회원수^NEW_MEM_CNT^^NUMBER^20,5^Y^0</v>
      </c>
    </row>
    <row r="92" spans="1:16" x14ac:dyDescent="0.25">
      <c r="A92" s="23">
        <v>85</v>
      </c>
      <c r="B92" s="27" t="s">
        <v>5184</v>
      </c>
      <c r="C92" s="27" t="s">
        <v>4210</v>
      </c>
      <c r="D92" s="27" t="s">
        <v>1220</v>
      </c>
      <c r="E92" s="27" t="s">
        <v>4281</v>
      </c>
      <c r="F92" s="27" t="s">
        <v>864</v>
      </c>
      <c r="G92" s="27"/>
      <c r="H92" s="27"/>
      <c r="I92" s="27" t="s">
        <v>110</v>
      </c>
      <c r="J92" s="28">
        <v>22</v>
      </c>
      <c r="K92" s="27" t="s">
        <v>52</v>
      </c>
      <c r="L92" s="29">
        <v>0</v>
      </c>
      <c r="M92" s="30"/>
      <c r="N92" s="25" t="str">
        <f t="shared" si="1"/>
        <v xml:space="preserve"> 일회원^TB_ANA_DD_MEM^ 카드발급건수^CARD_ISSUE_CNT^^NUMBER^22^Y^0</v>
      </c>
      <c r="O92" s="21" t="str">
        <f>IF(ISNA(VLOOKUP(N92,DB데이터!$N:$N,1,FALSE)), "에러", "")</f>
        <v>에러</v>
      </c>
      <c r="P92" s="57" t="str">
        <f>IF(O92="에러",$N92&amp;CHAR(10)&amp;VLOOKUP(CONCATENATE(D92,".",F92),DB데이터!$M:$N,2,FALSE),"")</f>
        <v xml:space="preserve"> 일회원^TB_ANA_DD_MEM^ 카드발급건수^CARD_ISSUE_CNT^^NUMBER^22^Y^0
일회원^TB_ANA_DD_MEM^카드발급건수^CARD_ISSUE_CNT^^NUMBER^20,5^Y^0</v>
      </c>
    </row>
    <row r="93" spans="1:16" x14ac:dyDescent="0.25">
      <c r="A93" s="23">
        <v>86</v>
      </c>
      <c r="B93" s="27" t="s">
        <v>5184</v>
      </c>
      <c r="C93" s="27" t="s">
        <v>4210</v>
      </c>
      <c r="D93" s="27" t="s">
        <v>1220</v>
      </c>
      <c r="E93" s="27" t="s">
        <v>4278</v>
      </c>
      <c r="F93" s="27" t="s">
        <v>865</v>
      </c>
      <c r="G93" s="27"/>
      <c r="H93" s="27"/>
      <c r="I93" s="27" t="s">
        <v>110</v>
      </c>
      <c r="J93" s="28">
        <v>22</v>
      </c>
      <c r="K93" s="27" t="s">
        <v>52</v>
      </c>
      <c r="L93" s="29">
        <v>0</v>
      </c>
      <c r="M93" s="30"/>
      <c r="N93" s="25" t="str">
        <f t="shared" si="1"/>
        <v xml:space="preserve"> 일회원^TB_ANA_DD_MEM^ WALLET카드발급건수^WALLET_CARD_ISSUE_CNT^^NUMBER^22^Y^0</v>
      </c>
      <c r="O93" s="21" t="str">
        <f>IF(ISNA(VLOOKUP(N93,DB데이터!$N:$N,1,FALSE)), "에러", "")</f>
        <v>에러</v>
      </c>
      <c r="P93" s="57" t="str">
        <f>IF(O93="에러",$N93&amp;CHAR(10)&amp;VLOOKUP(CONCATENATE(D93,".",F93),DB데이터!$M:$N,2,FALSE),"")</f>
        <v xml:space="preserve"> 일회원^TB_ANA_DD_MEM^ WALLET카드발급건수^WALLET_CARD_ISSUE_CNT^^NUMBER^22^Y^0
일회원^TB_ANA_DD_MEM^WALLET카드발급건수^WALLET_CARD_ISSUE_CNT^^NUMBER^20,5^Y^0</v>
      </c>
    </row>
    <row r="94" spans="1:16" x14ac:dyDescent="0.25">
      <c r="A94" s="23">
        <v>87</v>
      </c>
      <c r="B94" s="27" t="s">
        <v>5184</v>
      </c>
      <c r="C94" s="27" t="s">
        <v>4210</v>
      </c>
      <c r="D94" s="27" t="s">
        <v>1220</v>
      </c>
      <c r="E94" s="27" t="s">
        <v>4280</v>
      </c>
      <c r="F94" s="27" t="s">
        <v>866</v>
      </c>
      <c r="G94" s="27"/>
      <c r="H94" s="27"/>
      <c r="I94" s="27" t="s">
        <v>110</v>
      </c>
      <c r="J94" s="28">
        <v>22</v>
      </c>
      <c r="K94" s="27" t="s">
        <v>52</v>
      </c>
      <c r="L94" s="29">
        <v>0</v>
      </c>
      <c r="M94" s="30"/>
      <c r="N94" s="25" t="str">
        <f t="shared" si="1"/>
        <v xml:space="preserve"> 일회원^TB_ANA_DD_MEM^ 정보등록건수^INFO_REG_CNT^^NUMBER^22^Y^0</v>
      </c>
      <c r="O94" s="21" t="str">
        <f>IF(ISNA(VLOOKUP(N94,DB데이터!$N:$N,1,FALSE)), "에러", "")</f>
        <v>에러</v>
      </c>
      <c r="P94" s="57" t="str">
        <f>IF(O94="에러",$N94&amp;CHAR(10)&amp;VLOOKUP(CONCATENATE(D94,".",F94),DB데이터!$M:$N,2,FALSE),"")</f>
        <v xml:space="preserve"> 일회원^TB_ANA_DD_MEM^ 정보등록건수^INFO_REG_CNT^^NUMBER^22^Y^0
일회원^TB_ANA_DD_MEM^정보등록건수^INFO_REG_CNT^^NUMBER^20,5^Y^0</v>
      </c>
    </row>
    <row r="95" spans="1:16" x14ac:dyDescent="0.25">
      <c r="A95" s="23">
        <v>88</v>
      </c>
      <c r="B95" s="27" t="s">
        <v>5184</v>
      </c>
      <c r="C95" s="27" t="s">
        <v>4210</v>
      </c>
      <c r="D95" s="27" t="s">
        <v>1220</v>
      </c>
      <c r="E95" s="27" t="s">
        <v>4283</v>
      </c>
      <c r="F95" s="27" t="s">
        <v>867</v>
      </c>
      <c r="G95" s="27"/>
      <c r="H95" s="27"/>
      <c r="I95" s="27" t="s">
        <v>110</v>
      </c>
      <c r="J95" s="28">
        <v>22</v>
      </c>
      <c r="K95" s="27" t="s">
        <v>52</v>
      </c>
      <c r="L95" s="29">
        <v>0</v>
      </c>
      <c r="M95" s="30"/>
      <c r="N95" s="25" t="str">
        <f t="shared" si="1"/>
        <v xml:space="preserve"> 일회원^TB_ANA_DD_MEM^ 포인트이관건수^POINT_TRANS_CNT^^NUMBER^22^Y^0</v>
      </c>
      <c r="O95" s="21" t="str">
        <f>IF(ISNA(VLOOKUP(N95,DB데이터!$N:$N,1,FALSE)), "에러", "")</f>
        <v>에러</v>
      </c>
      <c r="P95" s="57" t="str">
        <f>IF(O95="에러",$N95&amp;CHAR(10)&amp;VLOOKUP(CONCATENATE(D95,".",F95),DB데이터!$M:$N,2,FALSE),"")</f>
        <v xml:space="preserve"> 일회원^TB_ANA_DD_MEM^ 포인트이관건수^POINT_TRANS_CNT^^NUMBER^22^Y^0
일회원^TB_ANA_DD_MEM^포인트이관건수^POINT_TRANS_CNT^^NUMBER^20,5^Y^0</v>
      </c>
    </row>
    <row r="96" spans="1:16" x14ac:dyDescent="0.25">
      <c r="A96" s="23">
        <v>89</v>
      </c>
      <c r="B96" s="27" t="s">
        <v>5184</v>
      </c>
      <c r="C96" s="27" t="s">
        <v>4210</v>
      </c>
      <c r="D96" s="27" t="s">
        <v>1220</v>
      </c>
      <c r="E96" s="27" t="s">
        <v>4282</v>
      </c>
      <c r="F96" s="27" t="s">
        <v>2356</v>
      </c>
      <c r="G96" s="27"/>
      <c r="H96" s="27"/>
      <c r="I96" s="27" t="s">
        <v>110</v>
      </c>
      <c r="J96" s="28">
        <v>22</v>
      </c>
      <c r="K96" s="27" t="s">
        <v>52</v>
      </c>
      <c r="L96" s="29">
        <v>0</v>
      </c>
      <c r="M96" s="30"/>
      <c r="N96" s="25" t="str">
        <f t="shared" si="1"/>
        <v xml:space="preserve"> 일회원^TB_ANA_DD_MEM^ 탈퇴회원수^LEAVE_MEM_CNT^^NUMBER^22^Y^0</v>
      </c>
      <c r="O96" s="21" t="str">
        <f>IF(ISNA(VLOOKUP(N96,DB데이터!$N:$N,1,FALSE)), "에러", "")</f>
        <v>에러</v>
      </c>
      <c r="P96" s="57" t="str">
        <f>IF(O96="에러",$N96&amp;CHAR(10)&amp;VLOOKUP(CONCATENATE(D96,".",F96),DB데이터!$M:$N,2,FALSE),"")</f>
        <v xml:space="preserve"> 일회원^TB_ANA_DD_MEM^ 탈퇴회원수^LEAVE_MEM_CNT^^NUMBER^22^Y^0
일회원^TB_ANA_DD_MEM^탈퇴회원수^LEAVE_MEM_CNT^^NUMBER^20,5^Y^0</v>
      </c>
    </row>
    <row r="97" spans="1:16" x14ac:dyDescent="0.25">
      <c r="A97" s="23">
        <v>90</v>
      </c>
      <c r="B97" s="27" t="s">
        <v>5184</v>
      </c>
      <c r="C97" s="27" t="s">
        <v>4210</v>
      </c>
      <c r="D97" s="27" t="s">
        <v>1220</v>
      </c>
      <c r="E97" s="27" t="s">
        <v>3518</v>
      </c>
      <c r="F97" s="27" t="s">
        <v>54</v>
      </c>
      <c r="G97" s="27"/>
      <c r="H97" s="27"/>
      <c r="I97" s="27" t="s">
        <v>37</v>
      </c>
      <c r="J97" s="28">
        <v>14</v>
      </c>
      <c r="K97" s="27" t="s">
        <v>52</v>
      </c>
      <c r="L97" s="29"/>
      <c r="M97" s="30"/>
      <c r="N97" s="25" t="str">
        <f t="shared" si="1"/>
        <v xml:space="preserve"> 일회원^TB_ANA_DD_MEM^ 등록일시^REG_DTM^^VARCHAR2^14^Y^</v>
      </c>
      <c r="O97" s="21" t="str">
        <f>IF(ISNA(VLOOKUP(N97,DB데이터!$N:$N,1,FALSE)), "에러", "")</f>
        <v>에러</v>
      </c>
      <c r="P97" s="57" t="str">
        <f>IF(O97="에러",$N97&amp;CHAR(10)&amp;VLOOKUP(CONCATENATE(D97,".",F97),DB데이터!$M:$N,2,FALSE),"")</f>
        <v xml:space="preserve"> 일회원^TB_ANA_DD_MEM^ 등록일시^REG_DTM^^VARCHAR2^14^Y^
일회원^TB_ANA_DD_MEM^등록일시^REG_DTM^^VARCHAR2^14^Y^</v>
      </c>
    </row>
    <row r="98" spans="1:16" x14ac:dyDescent="0.25">
      <c r="A98" s="23">
        <v>91</v>
      </c>
      <c r="B98" s="27" t="s">
        <v>5184</v>
      </c>
      <c r="C98" s="27" t="s">
        <v>4210</v>
      </c>
      <c r="D98" s="27" t="s">
        <v>1220</v>
      </c>
      <c r="E98" s="27" t="s">
        <v>3519</v>
      </c>
      <c r="F98" s="27" t="s">
        <v>56</v>
      </c>
      <c r="G98" s="27"/>
      <c r="H98" s="27"/>
      <c r="I98" s="27" t="s">
        <v>37</v>
      </c>
      <c r="J98" s="28">
        <v>32</v>
      </c>
      <c r="K98" s="27" t="s">
        <v>52</v>
      </c>
      <c r="L98" s="29"/>
      <c r="M98" s="30"/>
      <c r="N98" s="25" t="str">
        <f t="shared" si="1"/>
        <v xml:space="preserve"> 일회원^TB_ANA_DD_MEM^ 등록자ID^REGR_ID^^VARCHAR2^32^Y^</v>
      </c>
      <c r="O98" s="21" t="str">
        <f>IF(ISNA(VLOOKUP(N98,DB데이터!$N:$N,1,FALSE)), "에러", "")</f>
        <v>에러</v>
      </c>
      <c r="P98" s="57" t="str">
        <f>IF(O98="에러",$N98&amp;CHAR(10)&amp;VLOOKUP(CONCATENATE(D98,".",F98),DB데이터!$M:$N,2,FALSE),"")</f>
        <v xml:space="preserve"> 일회원^TB_ANA_DD_MEM^ 등록자ID^REGR_ID^^VARCHAR2^32^Y^
일회원^TB_ANA_DD_MEM^등록자ID^REGR_ID^^VARCHAR2^32^Y^</v>
      </c>
    </row>
    <row r="99" spans="1:16" x14ac:dyDescent="0.25">
      <c r="A99" s="23">
        <v>92</v>
      </c>
      <c r="B99" s="27" t="s">
        <v>5184</v>
      </c>
      <c r="C99" s="27" t="s">
        <v>4210</v>
      </c>
      <c r="D99" s="27" t="s">
        <v>1220</v>
      </c>
      <c r="E99" s="27" t="s">
        <v>3520</v>
      </c>
      <c r="F99" s="27" t="s">
        <v>58</v>
      </c>
      <c r="G99" s="27"/>
      <c r="H99" s="27"/>
      <c r="I99" s="27" t="s">
        <v>37</v>
      </c>
      <c r="J99" s="28">
        <v>14</v>
      </c>
      <c r="K99" s="27" t="s">
        <v>52</v>
      </c>
      <c r="L99" s="29"/>
      <c r="M99" s="30"/>
      <c r="N99" s="25" t="str">
        <f t="shared" si="1"/>
        <v xml:space="preserve"> 일회원^TB_ANA_DD_MEM^ 수정일시^MOD_DTM^^VARCHAR2^14^Y^</v>
      </c>
      <c r="O99" s="21" t="str">
        <f>IF(ISNA(VLOOKUP(N99,DB데이터!$N:$N,1,FALSE)), "에러", "")</f>
        <v>에러</v>
      </c>
      <c r="P99" s="57" t="str">
        <f>IF(O99="에러",$N99&amp;CHAR(10)&amp;VLOOKUP(CONCATENATE(D99,".",F99),DB데이터!$M:$N,2,FALSE),"")</f>
        <v xml:space="preserve"> 일회원^TB_ANA_DD_MEM^ 수정일시^MOD_DTM^^VARCHAR2^14^Y^
일회원^TB_ANA_DD_MEM^수정일시^MOD_DTM^^VARCHAR2^14^Y^</v>
      </c>
    </row>
    <row r="100" spans="1:16" x14ac:dyDescent="0.25">
      <c r="A100" s="23">
        <v>93</v>
      </c>
      <c r="B100" s="27" t="s">
        <v>5184</v>
      </c>
      <c r="C100" s="27" t="s">
        <v>4210</v>
      </c>
      <c r="D100" s="27" t="s">
        <v>1220</v>
      </c>
      <c r="E100" s="27" t="s">
        <v>3521</v>
      </c>
      <c r="F100" s="27" t="s">
        <v>60</v>
      </c>
      <c r="G100" s="27"/>
      <c r="H100" s="27"/>
      <c r="I100" s="27" t="s">
        <v>37</v>
      </c>
      <c r="J100" s="28">
        <v>32</v>
      </c>
      <c r="K100" s="27" t="s">
        <v>52</v>
      </c>
      <c r="L100" s="29"/>
      <c r="M100" s="30"/>
      <c r="N100" s="25" t="str">
        <f t="shared" si="1"/>
        <v xml:space="preserve"> 일회원^TB_ANA_DD_MEM^ 수정자ID^MODR_ID^^VARCHAR2^32^Y^</v>
      </c>
      <c r="O100" s="21" t="str">
        <f>IF(ISNA(VLOOKUP(N100,DB데이터!$N:$N,1,FALSE)), "에러", "")</f>
        <v>에러</v>
      </c>
      <c r="P100" s="57" t="str">
        <f>IF(O100="에러",$N100&amp;CHAR(10)&amp;VLOOKUP(CONCATENATE(D100,".",F100),DB데이터!$M:$N,2,FALSE),"")</f>
        <v xml:space="preserve"> 일회원^TB_ANA_DD_MEM^ 수정자ID^MODR_ID^^VARCHAR2^32^Y^
일회원^TB_ANA_DD_MEM^수정자ID^MODR_ID^^VARCHAR2^32^Y^</v>
      </c>
    </row>
    <row r="101" spans="1:16" x14ac:dyDescent="0.25">
      <c r="A101" s="23">
        <v>94</v>
      </c>
      <c r="B101" s="27" t="s">
        <v>5184</v>
      </c>
      <c r="C101" s="27" t="s">
        <v>4284</v>
      </c>
      <c r="D101" s="27" t="s">
        <v>358</v>
      </c>
      <c r="E101" s="27" t="s">
        <v>4102</v>
      </c>
      <c r="F101" s="27" t="s">
        <v>479</v>
      </c>
      <c r="G101" s="27"/>
      <c r="H101" s="27"/>
      <c r="I101" s="27" t="s">
        <v>37</v>
      </c>
      <c r="J101" s="28">
        <v>8</v>
      </c>
      <c r="K101" s="27" t="s">
        <v>52</v>
      </c>
      <c r="L101" s="29"/>
      <c r="M101" s="30"/>
      <c r="N101" s="25" t="str">
        <f t="shared" si="1"/>
        <v xml:space="preserve"> 일매출^TB_ANA_DD_SALES^ 매출일자^SALES_DT^^VARCHAR2^8^Y^</v>
      </c>
      <c r="O101" s="21" t="str">
        <f>IF(ISNA(VLOOKUP(N101,DB데이터!$N:$N,1,FALSE)), "에러", "")</f>
        <v>에러</v>
      </c>
      <c r="P101" s="57" t="str">
        <f>IF(O101="에러",$N101&amp;CHAR(10)&amp;VLOOKUP(CONCATENATE(D101,".",F101),DB데이터!$M:$N,2,FALSE),"")</f>
        <v xml:space="preserve"> 일매출^TB_ANA_DD_SALES^ 매출일자^SALES_DT^^VARCHAR2^8^Y^
일매출^TB_ANA_DD_SALES^매출일자^SALES_DT^Y^VARCHAR2^8^Y^</v>
      </c>
    </row>
    <row r="102" spans="1:16" x14ac:dyDescent="0.25">
      <c r="A102" s="23">
        <v>95</v>
      </c>
      <c r="B102" s="27" t="s">
        <v>5184</v>
      </c>
      <c r="C102" s="27" t="s">
        <v>4284</v>
      </c>
      <c r="D102" s="27" t="s">
        <v>358</v>
      </c>
      <c r="E102" s="27" t="s">
        <v>3709</v>
      </c>
      <c r="F102" s="27" t="s">
        <v>64</v>
      </c>
      <c r="G102" s="27"/>
      <c r="H102" s="27"/>
      <c r="I102" s="27" t="s">
        <v>37</v>
      </c>
      <c r="J102" s="28">
        <v>10</v>
      </c>
      <c r="K102" s="27" t="s">
        <v>52</v>
      </c>
      <c r="L102" s="29"/>
      <c r="M102" s="30"/>
      <c r="N102" s="25" t="str">
        <f t="shared" si="1"/>
        <v xml:space="preserve"> 일매출^TB_ANA_DD_SALES^ 매장코드^SHOP_CD^^VARCHAR2^10^Y^</v>
      </c>
      <c r="O102" s="21" t="str">
        <f>IF(ISNA(VLOOKUP(N102,DB데이터!$N:$N,1,FALSE)), "에러", "")</f>
        <v>에러</v>
      </c>
      <c r="P102" s="57" t="str">
        <f>IF(O102="에러",$N102&amp;CHAR(10)&amp;VLOOKUP(CONCATENATE(D102,".",F102),DB데이터!$M:$N,2,FALSE),"")</f>
        <v xml:space="preserve"> 일매출^TB_ANA_DD_SALES^ 매장코드^SHOP_CD^^VARCHAR2^10^Y^
일매출^TB_ANA_DD_SALES^매장코드^SHOP_CD^Y^VARCHAR2^10^Y^</v>
      </c>
    </row>
    <row r="103" spans="1:16" x14ac:dyDescent="0.25">
      <c r="A103" s="23">
        <v>96</v>
      </c>
      <c r="B103" s="27" t="s">
        <v>5184</v>
      </c>
      <c r="C103" s="27" t="s">
        <v>4284</v>
      </c>
      <c r="D103" s="27" t="s">
        <v>358</v>
      </c>
      <c r="E103" s="27" t="s">
        <v>4221</v>
      </c>
      <c r="F103" s="27" t="s">
        <v>492</v>
      </c>
      <c r="G103" s="27"/>
      <c r="H103" s="27"/>
      <c r="I103" s="27" t="s">
        <v>110</v>
      </c>
      <c r="J103" s="28">
        <v>22</v>
      </c>
      <c r="K103" s="27" t="s">
        <v>52</v>
      </c>
      <c r="L103" s="29">
        <v>0</v>
      </c>
      <c r="M103" s="30"/>
      <c r="N103" s="25" t="str">
        <f t="shared" si="1"/>
        <v xml:space="preserve"> 일매출^TB_ANA_DD_SALES^ 매출총금액^SALES_TOT_AMT^^NUMBER^22^Y^0</v>
      </c>
      <c r="O103" s="21" t="str">
        <f>IF(ISNA(VLOOKUP(N103,DB데이터!$N:$N,1,FALSE)), "에러", "")</f>
        <v>에러</v>
      </c>
      <c r="P103" s="57" t="str">
        <f>IF(O103="에러",$N103&amp;CHAR(10)&amp;VLOOKUP(CONCATENATE(D103,".",F103),DB데이터!$M:$N,2,FALSE),"")</f>
        <v xml:space="preserve"> 일매출^TB_ANA_DD_SALES^ 매출총금액^SALES_TOT_AMT^^NUMBER^22^Y^0
일매출^TB_ANA_DD_SALES^매출총금액^SALES_TOT_AMT^^NUMBER^20,5^Y^0</v>
      </c>
    </row>
    <row r="104" spans="1:16" x14ac:dyDescent="0.25">
      <c r="A104" s="23">
        <v>97</v>
      </c>
      <c r="B104" s="27" t="s">
        <v>5184</v>
      </c>
      <c r="C104" s="27" t="s">
        <v>4284</v>
      </c>
      <c r="D104" s="27" t="s">
        <v>358</v>
      </c>
      <c r="E104" s="27" t="s">
        <v>4218</v>
      </c>
      <c r="F104" s="27" t="s">
        <v>493</v>
      </c>
      <c r="G104" s="27"/>
      <c r="H104" s="27"/>
      <c r="I104" s="27" t="s">
        <v>110</v>
      </c>
      <c r="J104" s="28">
        <v>22</v>
      </c>
      <c r="K104" s="27" t="s">
        <v>52</v>
      </c>
      <c r="L104" s="29">
        <v>0</v>
      </c>
      <c r="M104" s="30"/>
      <c r="N104" s="25" t="str">
        <f t="shared" si="1"/>
        <v xml:space="preserve"> 일매출^TB_ANA_DD_SALES^ 매출금액^SALES_AMT^^NUMBER^22^Y^0</v>
      </c>
      <c r="O104" s="21" t="str">
        <f>IF(ISNA(VLOOKUP(N104,DB데이터!$N:$N,1,FALSE)), "에러", "")</f>
        <v>에러</v>
      </c>
      <c r="P104" s="57" t="str">
        <f>IF(O104="에러",$N104&amp;CHAR(10)&amp;VLOOKUP(CONCATENATE(D104,".",F104),DB데이터!$M:$N,2,FALSE),"")</f>
        <v xml:space="preserve"> 일매출^TB_ANA_DD_SALES^ 매출금액^SALES_AMT^^NUMBER^22^Y^0
일매출^TB_ANA_DD_SALES^매출금액^SALES_AMT^^NUMBER^20,5^Y^0</v>
      </c>
    </row>
    <row r="105" spans="1:16" x14ac:dyDescent="0.25">
      <c r="A105" s="23">
        <v>98</v>
      </c>
      <c r="B105" s="27" t="s">
        <v>5184</v>
      </c>
      <c r="C105" s="27" t="s">
        <v>4284</v>
      </c>
      <c r="D105" s="27" t="s">
        <v>358</v>
      </c>
      <c r="E105" s="27" t="s">
        <v>4217</v>
      </c>
      <c r="F105" s="27" t="s">
        <v>494</v>
      </c>
      <c r="G105" s="27"/>
      <c r="H105" s="27"/>
      <c r="I105" s="27" t="s">
        <v>110</v>
      </c>
      <c r="J105" s="28">
        <v>22</v>
      </c>
      <c r="K105" s="27" t="s">
        <v>52</v>
      </c>
      <c r="L105" s="29">
        <v>0</v>
      </c>
      <c r="M105" s="30"/>
      <c r="N105" s="25" t="str">
        <f t="shared" si="1"/>
        <v xml:space="preserve"> 일매출^TB_ANA_DD_SALES^ 매출공급금액^SALES_SUPP_AMT^^NUMBER^22^Y^0</v>
      </c>
      <c r="O105" s="21" t="str">
        <f>IF(ISNA(VLOOKUP(N105,DB데이터!$N:$N,1,FALSE)), "에러", "")</f>
        <v>에러</v>
      </c>
      <c r="P105" s="57" t="str">
        <f>IF(O105="에러",$N105&amp;CHAR(10)&amp;VLOOKUP(CONCATENATE(D105,".",F105),DB데이터!$M:$N,2,FALSE),"")</f>
        <v xml:space="preserve"> 일매출^TB_ANA_DD_SALES^ 매출공급금액^SALES_SUPP_AMT^^NUMBER^22^Y^0
일매출^TB_ANA_DD_SALES^매출공급금액^SALES_SUPP_AMT^^NUMBER^20,5^Y^0</v>
      </c>
    </row>
    <row r="106" spans="1:16" x14ac:dyDescent="0.25">
      <c r="A106" s="23">
        <v>99</v>
      </c>
      <c r="B106" s="27" t="s">
        <v>5184</v>
      </c>
      <c r="C106" s="27" t="s">
        <v>4284</v>
      </c>
      <c r="D106" s="27" t="s">
        <v>358</v>
      </c>
      <c r="E106" s="27" t="s">
        <v>4219</v>
      </c>
      <c r="F106" s="27" t="s">
        <v>1761</v>
      </c>
      <c r="G106" s="27"/>
      <c r="H106" s="27"/>
      <c r="I106" s="27" t="s">
        <v>110</v>
      </c>
      <c r="J106" s="28">
        <v>22</v>
      </c>
      <c r="K106" s="27" t="s">
        <v>52</v>
      </c>
      <c r="L106" s="29">
        <v>0</v>
      </c>
      <c r="M106" s="30"/>
      <c r="N106" s="25" t="str">
        <f t="shared" si="1"/>
        <v xml:space="preserve"> 일매출^TB_ANA_DD_SALES^ 매출부가세액^SALES_VAT^^NUMBER^22^Y^0</v>
      </c>
      <c r="O106" s="21" t="str">
        <f>IF(ISNA(VLOOKUP(N106,DB데이터!$N:$N,1,FALSE)), "에러", "")</f>
        <v>에러</v>
      </c>
      <c r="P106" s="57" t="str">
        <f>IF(O106="에러",$N106&amp;CHAR(10)&amp;VLOOKUP(CONCATENATE(D106,".",F106),DB데이터!$M:$N,2,FALSE),"")</f>
        <v xml:space="preserve"> 일매출^TB_ANA_DD_SALES^ 매출부가세액^SALES_VAT^^NUMBER^22^Y^0
일매출^TB_ANA_DD_SALES^매출부가세액^SALES_VAT^^NUMBER^20,5^Y^0</v>
      </c>
    </row>
    <row r="107" spans="1:16" x14ac:dyDescent="0.25">
      <c r="A107" s="23">
        <v>100</v>
      </c>
      <c r="B107" s="27" t="s">
        <v>5184</v>
      </c>
      <c r="C107" s="27" t="s">
        <v>4284</v>
      </c>
      <c r="D107" s="27" t="s">
        <v>358</v>
      </c>
      <c r="E107" s="27" t="s">
        <v>4237</v>
      </c>
      <c r="F107" s="27" t="s">
        <v>495</v>
      </c>
      <c r="G107" s="27"/>
      <c r="H107" s="27"/>
      <c r="I107" s="27" t="s">
        <v>110</v>
      </c>
      <c r="J107" s="28">
        <v>22</v>
      </c>
      <c r="K107" s="27" t="s">
        <v>52</v>
      </c>
      <c r="L107" s="29">
        <v>0</v>
      </c>
      <c r="M107" s="30"/>
      <c r="N107" s="25" t="str">
        <f t="shared" si="1"/>
        <v xml:space="preserve"> 일매출^TB_ANA_DD_SALES^ 할인금액^DC_AMT^^NUMBER^22^Y^0</v>
      </c>
      <c r="O107" s="21" t="str">
        <f>IF(ISNA(VLOOKUP(N107,DB데이터!$N:$N,1,FALSE)), "에러", "")</f>
        <v>에러</v>
      </c>
      <c r="P107" s="57" t="str">
        <f>IF(O107="에러",$N107&amp;CHAR(10)&amp;VLOOKUP(CONCATENATE(D107,".",F107),DB데이터!$M:$N,2,FALSE),"")</f>
        <v xml:space="preserve"> 일매출^TB_ANA_DD_SALES^ 할인금액^DC_AMT^^NUMBER^22^Y^0
일매출^TB_ANA_DD_SALES^할인금액^DC_AMT^^NUMBER^20,5^Y^0</v>
      </c>
    </row>
    <row r="108" spans="1:16" x14ac:dyDescent="0.25">
      <c r="A108" s="23">
        <v>101</v>
      </c>
      <c r="B108" s="27" t="s">
        <v>5184</v>
      </c>
      <c r="C108" s="27" t="s">
        <v>4284</v>
      </c>
      <c r="D108" s="27" t="s">
        <v>358</v>
      </c>
      <c r="E108" s="27" t="s">
        <v>4234</v>
      </c>
      <c r="F108" s="27" t="s">
        <v>565</v>
      </c>
      <c r="G108" s="27"/>
      <c r="H108" s="27"/>
      <c r="I108" s="27" t="s">
        <v>110</v>
      </c>
      <c r="J108" s="28">
        <v>22</v>
      </c>
      <c r="K108" s="27" t="s">
        <v>52</v>
      </c>
      <c r="L108" s="29">
        <v>0</v>
      </c>
      <c r="M108" s="30"/>
      <c r="N108" s="25" t="str">
        <f t="shared" si="1"/>
        <v xml:space="preserve"> 일매출^TB_ANA_DD_SALES^ 쿠폰할인금액^COUP_DC_AMT^^NUMBER^22^Y^0</v>
      </c>
      <c r="O108" s="21" t="str">
        <f>IF(ISNA(VLOOKUP(N108,DB데이터!$N:$N,1,FALSE)), "에러", "")</f>
        <v>에러</v>
      </c>
      <c r="P108" s="57" t="str">
        <f>IF(O108="에러",$N108&amp;CHAR(10)&amp;VLOOKUP(CONCATENATE(D108,".",F108),DB데이터!$M:$N,2,FALSE),"")</f>
        <v xml:space="preserve"> 일매출^TB_ANA_DD_SALES^ 쿠폰할인금액^COUP_DC_AMT^^NUMBER^22^Y^0
일매출^TB_ANA_DD_SALES^쿠폰할인금액^COUP_DC_AMT^^NUMBER^20,5^Y^0</v>
      </c>
    </row>
    <row r="109" spans="1:16" x14ac:dyDescent="0.25">
      <c r="A109" s="23">
        <v>102</v>
      </c>
      <c r="B109" s="27" t="s">
        <v>5184</v>
      </c>
      <c r="C109" s="27" t="s">
        <v>4284</v>
      </c>
      <c r="D109" s="27" t="s">
        <v>358</v>
      </c>
      <c r="E109" s="27" t="s">
        <v>4216</v>
      </c>
      <c r="F109" s="27" t="s">
        <v>567</v>
      </c>
      <c r="G109" s="27"/>
      <c r="H109" s="27"/>
      <c r="I109" s="27" t="s">
        <v>110</v>
      </c>
      <c r="J109" s="28">
        <v>22</v>
      </c>
      <c r="K109" s="27" t="s">
        <v>52</v>
      </c>
      <c r="L109" s="29">
        <v>0</v>
      </c>
      <c r="M109" s="30"/>
      <c r="N109" s="25" t="str">
        <f t="shared" si="1"/>
        <v xml:space="preserve"> 일매출^TB_ANA_DD_SALES^ 고객할인금액^CUST_DC_AMT^^NUMBER^22^Y^0</v>
      </c>
      <c r="O109" s="21" t="str">
        <f>IF(ISNA(VLOOKUP(N109,DB데이터!$N:$N,1,FALSE)), "에러", "")</f>
        <v>에러</v>
      </c>
      <c r="P109" s="57" t="str">
        <f>IF(O109="에러",$N109&amp;CHAR(10)&amp;VLOOKUP(CONCATENATE(D109,".",F109),DB데이터!$M:$N,2,FALSE),"")</f>
        <v xml:space="preserve"> 일매출^TB_ANA_DD_SALES^ 고객할인금액^CUST_DC_AMT^^NUMBER^22^Y^0
일매출^TB_ANA_DD_SALES^고객할인금액^CUST_DC_AMT^^NUMBER^20,5^Y^0</v>
      </c>
    </row>
    <row r="110" spans="1:16" x14ac:dyDescent="0.25">
      <c r="A110" s="23">
        <v>103</v>
      </c>
      <c r="B110" s="27" t="s">
        <v>5184</v>
      </c>
      <c r="C110" s="27" t="s">
        <v>4284</v>
      </c>
      <c r="D110" s="27" t="s">
        <v>358</v>
      </c>
      <c r="E110" s="27" t="s">
        <v>4236</v>
      </c>
      <c r="F110" s="27" t="s">
        <v>496</v>
      </c>
      <c r="G110" s="27"/>
      <c r="H110" s="27"/>
      <c r="I110" s="27" t="s">
        <v>110</v>
      </c>
      <c r="J110" s="28">
        <v>22</v>
      </c>
      <c r="K110" s="27" t="s">
        <v>52</v>
      </c>
      <c r="L110" s="29">
        <v>0</v>
      </c>
      <c r="M110" s="30"/>
      <c r="N110" s="25" t="str">
        <f t="shared" si="1"/>
        <v xml:space="preserve"> 일매출^TB_ANA_DD_SALES^ 프로모션할인금액^PROM_DC_AMT^^NUMBER^22^Y^0</v>
      </c>
      <c r="O110" s="21" t="str">
        <f>IF(ISNA(VLOOKUP(N110,DB데이터!$N:$N,1,FALSE)), "에러", "")</f>
        <v>에러</v>
      </c>
      <c r="P110" s="57" t="str">
        <f>IF(O110="에러",$N110&amp;CHAR(10)&amp;VLOOKUP(CONCATENATE(D110,".",F110),DB데이터!$M:$N,2,FALSE),"")</f>
        <v xml:space="preserve"> 일매출^TB_ANA_DD_SALES^ 프로모션할인금액^PROM_DC_AMT^^NUMBER^22^Y^0
일매출^TB_ANA_DD_SALES^프로모션할인금액^PROM_DC_AMT^^NUMBER^20,5^Y^0</v>
      </c>
    </row>
    <row r="111" spans="1:16" x14ac:dyDescent="0.25">
      <c r="A111" s="23">
        <v>104</v>
      </c>
      <c r="B111" s="27" t="s">
        <v>5184</v>
      </c>
      <c r="C111" s="27" t="s">
        <v>4284</v>
      </c>
      <c r="D111" s="27" t="s">
        <v>358</v>
      </c>
      <c r="E111" s="27" t="s">
        <v>4227</v>
      </c>
      <c r="F111" s="27" t="s">
        <v>497</v>
      </c>
      <c r="G111" s="27"/>
      <c r="H111" s="27"/>
      <c r="I111" s="27" t="s">
        <v>110</v>
      </c>
      <c r="J111" s="28">
        <v>22</v>
      </c>
      <c r="K111" s="27" t="s">
        <v>52</v>
      </c>
      <c r="L111" s="29">
        <v>0</v>
      </c>
      <c r="M111" s="30"/>
      <c r="N111" s="25" t="str">
        <f t="shared" si="1"/>
        <v xml:space="preserve"> 일매출^TB_ANA_DD_SALES^ 비매출할인금액^NON_SALES_DC_AMT^^NUMBER^22^Y^0</v>
      </c>
      <c r="O111" s="21" t="str">
        <f>IF(ISNA(VLOOKUP(N111,DB데이터!$N:$N,1,FALSE)), "에러", "")</f>
        <v>에러</v>
      </c>
      <c r="P111" s="57" t="str">
        <f>IF(O111="에러",$N111&amp;CHAR(10)&amp;VLOOKUP(CONCATENATE(D111,".",F111),DB데이터!$M:$N,2,FALSE),"")</f>
        <v xml:space="preserve"> 일매출^TB_ANA_DD_SALES^ 비매출할인금액^NON_SALES_DC_AMT^^NUMBER^22^Y^0
일매출^TB_ANA_DD_SALES^비매출할인금액^NON_SALES_DC_AMT^^NUMBER^20,5^Y^0</v>
      </c>
    </row>
    <row r="112" spans="1:16" x14ac:dyDescent="0.25">
      <c r="A112" s="23">
        <v>105</v>
      </c>
      <c r="B112" s="27" t="s">
        <v>5184</v>
      </c>
      <c r="C112" s="27" t="s">
        <v>4284</v>
      </c>
      <c r="D112" s="27" t="s">
        <v>358</v>
      </c>
      <c r="E112" s="27" t="s">
        <v>4298</v>
      </c>
      <c r="F112" s="27" t="s">
        <v>2245</v>
      </c>
      <c r="G112" s="27"/>
      <c r="H112" s="27"/>
      <c r="I112" s="27" t="s">
        <v>110</v>
      </c>
      <c r="J112" s="28">
        <v>22</v>
      </c>
      <c r="K112" s="27" t="s">
        <v>52</v>
      </c>
      <c r="L112" s="29">
        <v>0</v>
      </c>
      <c r="M112" s="30"/>
      <c r="N112" s="25" t="str">
        <f t="shared" si="1"/>
        <v xml:space="preserve"> 일매출^TB_ANA_DD_SALES^ 현금금액^CASH_AMT^^NUMBER^22^Y^0</v>
      </c>
      <c r="O112" s="21" t="str">
        <f>IF(ISNA(VLOOKUP(N112,DB데이터!$N:$N,1,FALSE)), "에러", "")</f>
        <v>에러</v>
      </c>
      <c r="P112" s="57" t="str">
        <f>IF(O112="에러",$N112&amp;CHAR(10)&amp;VLOOKUP(CONCATENATE(D112,".",F112),DB데이터!$M:$N,2,FALSE),"")</f>
        <v xml:space="preserve"> 일매출^TB_ANA_DD_SALES^ 현금금액^CASH_AMT^^NUMBER^22^Y^0
일매출^TB_ANA_DD_SALES^현금금액^CASH_AMT^^NUMBER^20,5^Y^0</v>
      </c>
    </row>
    <row r="113" spans="1:16" x14ac:dyDescent="0.25">
      <c r="A113" s="23">
        <v>106</v>
      </c>
      <c r="B113" s="27" t="s">
        <v>5184</v>
      </c>
      <c r="C113" s="27" t="s">
        <v>4284</v>
      </c>
      <c r="D113" s="27" t="s">
        <v>358</v>
      </c>
      <c r="E113" s="27" t="s">
        <v>4291</v>
      </c>
      <c r="F113" s="27" t="s">
        <v>2247</v>
      </c>
      <c r="G113" s="27"/>
      <c r="H113" s="27"/>
      <c r="I113" s="27" t="s">
        <v>110</v>
      </c>
      <c r="J113" s="28">
        <v>22</v>
      </c>
      <c r="K113" s="27" t="s">
        <v>52</v>
      </c>
      <c r="L113" s="29">
        <v>0</v>
      </c>
      <c r="M113" s="30"/>
      <c r="N113" s="25" t="str">
        <f t="shared" si="1"/>
        <v xml:space="preserve"> 일매출^TB_ANA_DD_SALES^ 카드금액^CARD_AMT^^NUMBER^22^Y^0</v>
      </c>
      <c r="O113" s="21" t="str">
        <f>IF(ISNA(VLOOKUP(N113,DB데이터!$N:$N,1,FALSE)), "에러", "")</f>
        <v>에러</v>
      </c>
      <c r="P113" s="57" t="str">
        <f>IF(O113="에러",$N113&amp;CHAR(10)&amp;VLOOKUP(CONCATENATE(D113,".",F113),DB데이터!$M:$N,2,FALSE),"")</f>
        <v xml:space="preserve"> 일매출^TB_ANA_DD_SALES^ 카드금액^CARD_AMT^^NUMBER^22^Y^0
일매출^TB_ANA_DD_SALES^카드금액^CARD_AMT^^NUMBER^20,5^Y^0</v>
      </c>
    </row>
    <row r="114" spans="1:16" x14ac:dyDescent="0.25">
      <c r="A114" s="23">
        <v>107</v>
      </c>
      <c r="B114" s="27" t="s">
        <v>5184</v>
      </c>
      <c r="C114" s="27" t="s">
        <v>4284</v>
      </c>
      <c r="D114" s="27" t="s">
        <v>358</v>
      </c>
      <c r="E114" s="27" t="s">
        <v>4294</v>
      </c>
      <c r="F114" s="27" t="s">
        <v>2249</v>
      </c>
      <c r="G114" s="27"/>
      <c r="H114" s="27"/>
      <c r="I114" s="27" t="s">
        <v>110</v>
      </c>
      <c r="J114" s="28">
        <v>22</v>
      </c>
      <c r="K114" s="27" t="s">
        <v>52</v>
      </c>
      <c r="L114" s="29">
        <v>0</v>
      </c>
      <c r="M114" s="30"/>
      <c r="N114" s="25" t="str">
        <f t="shared" si="1"/>
        <v xml:space="preserve"> 일매출^TB_ANA_DD_SALES^ 포인트매출금액^POINT_SALES_AMT^^NUMBER^22^Y^0</v>
      </c>
      <c r="O114" s="21" t="str">
        <f>IF(ISNA(VLOOKUP(N114,DB데이터!$N:$N,1,FALSE)), "에러", "")</f>
        <v>에러</v>
      </c>
      <c r="P114" s="57" t="str">
        <f>IF(O114="에러",$N114&amp;CHAR(10)&amp;VLOOKUP(CONCATENATE(D114,".",F114),DB데이터!$M:$N,2,FALSE),"")</f>
        <v xml:space="preserve"> 일매출^TB_ANA_DD_SALES^ 포인트매출금액^POINT_SALES_AMT^^NUMBER^22^Y^0
일매출^TB_ANA_DD_SALES^포인트매출금액^POINT_SALES_AMT^^NUMBER^20,5^Y^0</v>
      </c>
    </row>
    <row r="115" spans="1:16" x14ac:dyDescent="0.25">
      <c r="A115" s="23">
        <v>108</v>
      </c>
      <c r="B115" s="27" t="s">
        <v>5184</v>
      </c>
      <c r="C115" s="27" t="s">
        <v>4284</v>
      </c>
      <c r="D115" s="27" t="s">
        <v>358</v>
      </c>
      <c r="E115" s="27" t="s">
        <v>4287</v>
      </c>
      <c r="F115" s="27" t="s">
        <v>2251</v>
      </c>
      <c r="G115" s="27"/>
      <c r="H115" s="27"/>
      <c r="I115" s="27" t="s">
        <v>110</v>
      </c>
      <c r="J115" s="28">
        <v>22</v>
      </c>
      <c r="K115" s="27" t="s">
        <v>52</v>
      </c>
      <c r="L115" s="29">
        <v>0</v>
      </c>
      <c r="M115" s="30"/>
      <c r="N115" s="25" t="str">
        <f t="shared" si="1"/>
        <v xml:space="preserve"> 일매출^TB_ANA_DD_SALES^ 기타매출금액^ETC_SALES_AMT^^NUMBER^22^Y^0</v>
      </c>
      <c r="O115" s="21" t="str">
        <f>IF(ISNA(VLOOKUP(N115,DB데이터!$N:$N,1,FALSE)), "에러", "")</f>
        <v>에러</v>
      </c>
      <c r="P115" s="57" t="str">
        <f>IF(O115="에러",$N115&amp;CHAR(10)&amp;VLOOKUP(CONCATENATE(D115,".",F115),DB데이터!$M:$N,2,FALSE),"")</f>
        <v xml:space="preserve"> 일매출^TB_ANA_DD_SALES^ 기타매출금액^ETC_SALES_AMT^^NUMBER^22^Y^0
일매출^TB_ANA_DD_SALES^기타매출금액^ETC_SALES_AMT^^NUMBER^20,5^Y^0</v>
      </c>
    </row>
    <row r="116" spans="1:16" x14ac:dyDescent="0.25">
      <c r="A116" s="23">
        <v>109</v>
      </c>
      <c r="B116" s="27" t="s">
        <v>5184</v>
      </c>
      <c r="C116" s="27" t="s">
        <v>4284</v>
      </c>
      <c r="D116" s="27" t="s">
        <v>358</v>
      </c>
      <c r="E116" s="27" t="s">
        <v>4251</v>
      </c>
      <c r="F116" s="27" t="s">
        <v>2253</v>
      </c>
      <c r="G116" s="27"/>
      <c r="H116" s="27"/>
      <c r="I116" s="27" t="s">
        <v>110</v>
      </c>
      <c r="J116" s="28">
        <v>22</v>
      </c>
      <c r="K116" s="27" t="s">
        <v>52</v>
      </c>
      <c r="L116" s="29">
        <v>0</v>
      </c>
      <c r="M116" s="30"/>
      <c r="N116" s="25" t="str">
        <f t="shared" si="1"/>
        <v xml:space="preserve"> 일매출^TB_ANA_DD_SALES^ 프로모션사용포인트금액^PROM_USE_POINT_AMT^^NUMBER^22^Y^0</v>
      </c>
      <c r="O116" s="21" t="str">
        <f>IF(ISNA(VLOOKUP(N116,DB데이터!$N:$N,1,FALSE)), "에러", "")</f>
        <v>에러</v>
      </c>
      <c r="P116" s="57" t="str">
        <f>IF(O116="에러",$N116&amp;CHAR(10)&amp;VLOOKUP(CONCATENATE(D116,".",F116),DB데이터!$M:$N,2,FALSE),"")</f>
        <v xml:space="preserve"> 일매출^TB_ANA_DD_SALES^ 프로모션사용포인트금액^PROM_USE_POINT_AMT^^NUMBER^22^Y^0
일매출^TB_ANA_DD_SALES^프로모션사용포인트금액^PROM_USE_POINT_AMT^^NUMBER^20,5^Y^0</v>
      </c>
    </row>
    <row r="117" spans="1:16" x14ac:dyDescent="0.25">
      <c r="A117" s="23">
        <v>110</v>
      </c>
      <c r="B117" s="27" t="s">
        <v>5184</v>
      </c>
      <c r="C117" s="27" t="s">
        <v>4284</v>
      </c>
      <c r="D117" s="27" t="s">
        <v>358</v>
      </c>
      <c r="E117" s="27" t="s">
        <v>4209</v>
      </c>
      <c r="F117" s="27" t="s">
        <v>2255</v>
      </c>
      <c r="G117" s="27"/>
      <c r="H117" s="27"/>
      <c r="I117" s="27" t="s">
        <v>110</v>
      </c>
      <c r="J117" s="28">
        <v>22</v>
      </c>
      <c r="K117" s="27" t="s">
        <v>52</v>
      </c>
      <c r="L117" s="29">
        <v>0</v>
      </c>
      <c r="M117" s="30"/>
      <c r="N117" s="25" t="str">
        <f t="shared" si="1"/>
        <v xml:space="preserve"> 일매출^TB_ANA_DD_SALES^ 적립포인트금액^ACC_POINT_AMT^^NUMBER^22^Y^0</v>
      </c>
      <c r="O117" s="21" t="str">
        <f>IF(ISNA(VLOOKUP(N117,DB데이터!$N:$N,1,FALSE)), "에러", "")</f>
        <v>에러</v>
      </c>
      <c r="P117" s="57" t="str">
        <f>IF(O117="에러",$N117&amp;CHAR(10)&amp;VLOOKUP(CONCATENATE(D117,".",F117),DB데이터!$M:$N,2,FALSE),"")</f>
        <v xml:space="preserve"> 일매출^TB_ANA_DD_SALES^ 적립포인트금액^ACC_POINT_AMT^^NUMBER^22^Y^0
일매출^TB_ANA_DD_SALES^적립포인트금액^ACC_POINT_AMT^^NUMBER^20,5^Y^0</v>
      </c>
    </row>
    <row r="118" spans="1:16" x14ac:dyDescent="0.25">
      <c r="A118" s="23">
        <v>111</v>
      </c>
      <c r="B118" s="27" t="s">
        <v>5184</v>
      </c>
      <c r="C118" s="27" t="s">
        <v>4284</v>
      </c>
      <c r="D118" s="27" t="s">
        <v>358</v>
      </c>
      <c r="E118" s="27" t="s">
        <v>4230</v>
      </c>
      <c r="F118" s="27" t="s">
        <v>2257</v>
      </c>
      <c r="G118" s="27"/>
      <c r="H118" s="27"/>
      <c r="I118" s="27" t="s">
        <v>110</v>
      </c>
      <c r="J118" s="28">
        <v>22</v>
      </c>
      <c r="K118" s="27" t="s">
        <v>52</v>
      </c>
      <c r="L118" s="29">
        <v>0</v>
      </c>
      <c r="M118" s="30"/>
      <c r="N118" s="25" t="str">
        <f t="shared" si="1"/>
        <v xml:space="preserve"> 일매출^TB_ANA_DD_SALES^ 영수증건수^BILL_CNT^^NUMBER^22^Y^0</v>
      </c>
      <c r="O118" s="21" t="str">
        <f>IF(ISNA(VLOOKUP(N118,DB데이터!$N:$N,1,FALSE)), "에러", "")</f>
        <v>에러</v>
      </c>
      <c r="P118" s="57" t="str">
        <f>IF(O118="에러",$N118&amp;CHAR(10)&amp;VLOOKUP(CONCATENATE(D118,".",F118),DB데이터!$M:$N,2,FALSE),"")</f>
        <v xml:space="preserve"> 일매출^TB_ANA_DD_SALES^ 영수증건수^BILL_CNT^^NUMBER^22^Y^0
일매출^TB_ANA_DD_SALES^영수증건수^BILL_CNT^^NUMBER^20,5^Y^0</v>
      </c>
    </row>
    <row r="119" spans="1:16" x14ac:dyDescent="0.25">
      <c r="A119" s="23">
        <v>112</v>
      </c>
      <c r="B119" s="27" t="s">
        <v>5184</v>
      </c>
      <c r="C119" s="27" t="s">
        <v>4284</v>
      </c>
      <c r="D119" s="27" t="s">
        <v>358</v>
      </c>
      <c r="E119" s="27" t="s">
        <v>4297</v>
      </c>
      <c r="F119" s="27" t="s">
        <v>2259</v>
      </c>
      <c r="G119" s="27"/>
      <c r="H119" s="27"/>
      <c r="I119" s="27" t="s">
        <v>110</v>
      </c>
      <c r="J119" s="28">
        <v>22</v>
      </c>
      <c r="K119" s="27" t="s">
        <v>52</v>
      </c>
      <c r="L119" s="27">
        <v>0</v>
      </c>
      <c r="M119" s="30"/>
      <c r="N119" s="25" t="str">
        <f t="shared" si="1"/>
        <v xml:space="preserve"> 일매출^TB_ANA_DD_SALES^ 현금건수^CASH_CNT^^NUMBER^22^Y^0</v>
      </c>
      <c r="O119" s="21" t="str">
        <f>IF(ISNA(VLOOKUP(N119,DB데이터!$N:$N,1,FALSE)), "에러", "")</f>
        <v>에러</v>
      </c>
      <c r="P119" s="57" t="str">
        <f>IF(O119="에러",$N119&amp;CHAR(10)&amp;VLOOKUP(CONCATENATE(D119,".",F119),DB데이터!$M:$N,2,FALSE),"")</f>
        <v xml:space="preserve"> 일매출^TB_ANA_DD_SALES^ 현금건수^CASH_CNT^^NUMBER^22^Y^0
일매출^TB_ANA_DD_SALES^현금건수^CASH_CNT^^NUMBER^20,5^Y^0</v>
      </c>
    </row>
    <row r="120" spans="1:16" x14ac:dyDescent="0.25">
      <c r="A120" s="23">
        <v>113</v>
      </c>
      <c r="B120" s="27" t="s">
        <v>5184</v>
      </c>
      <c r="C120" s="27" t="s">
        <v>4284</v>
      </c>
      <c r="D120" s="27" t="s">
        <v>358</v>
      </c>
      <c r="E120" s="27" t="s">
        <v>4290</v>
      </c>
      <c r="F120" s="27" t="s">
        <v>2261</v>
      </c>
      <c r="G120" s="27"/>
      <c r="H120" s="27"/>
      <c r="I120" s="27" t="s">
        <v>110</v>
      </c>
      <c r="J120" s="28">
        <v>22</v>
      </c>
      <c r="K120" s="27" t="s">
        <v>52</v>
      </c>
      <c r="L120" s="27">
        <v>0</v>
      </c>
      <c r="M120" s="30"/>
      <c r="N120" s="25" t="str">
        <f t="shared" si="1"/>
        <v xml:space="preserve"> 일매출^TB_ANA_DD_SALES^ 카드건수^CARD_CNT^^NUMBER^22^Y^0</v>
      </c>
      <c r="O120" s="21" t="str">
        <f>IF(ISNA(VLOOKUP(N120,DB데이터!$N:$N,1,FALSE)), "에러", "")</f>
        <v>에러</v>
      </c>
      <c r="P120" s="57" t="str">
        <f>IF(O120="에러",$N120&amp;CHAR(10)&amp;VLOOKUP(CONCATENATE(D120,".",F120),DB데이터!$M:$N,2,FALSE),"")</f>
        <v xml:space="preserve"> 일매출^TB_ANA_DD_SALES^ 카드건수^CARD_CNT^^NUMBER^22^Y^0
일매출^TB_ANA_DD_SALES^카드건수^CARD_CNT^^NUMBER^20,5^Y^0</v>
      </c>
    </row>
    <row r="121" spans="1:16" x14ac:dyDescent="0.25">
      <c r="A121" s="23">
        <v>114</v>
      </c>
      <c r="B121" s="27" t="s">
        <v>5184</v>
      </c>
      <c r="C121" s="27" t="s">
        <v>4284</v>
      </c>
      <c r="D121" s="27" t="s">
        <v>358</v>
      </c>
      <c r="E121" s="27" t="s">
        <v>4293</v>
      </c>
      <c r="F121" s="27" t="s">
        <v>2263</v>
      </c>
      <c r="G121" s="27"/>
      <c r="H121" s="27"/>
      <c r="I121" s="27" t="s">
        <v>110</v>
      </c>
      <c r="J121" s="28">
        <v>22</v>
      </c>
      <c r="K121" s="27" t="s">
        <v>52</v>
      </c>
      <c r="L121" s="27">
        <v>0</v>
      </c>
      <c r="M121" s="30"/>
      <c r="N121" s="25" t="str">
        <f t="shared" si="1"/>
        <v xml:space="preserve"> 일매출^TB_ANA_DD_SALES^ 포인트매출건수^POINT_SALES_CNT^^NUMBER^22^Y^0</v>
      </c>
      <c r="O121" s="21" t="str">
        <f>IF(ISNA(VLOOKUP(N121,DB데이터!$N:$N,1,FALSE)), "에러", "")</f>
        <v>에러</v>
      </c>
      <c r="P121" s="57" t="str">
        <f>IF(O121="에러",$N121&amp;CHAR(10)&amp;VLOOKUP(CONCATENATE(D121,".",F121),DB데이터!$M:$N,2,FALSE),"")</f>
        <v xml:space="preserve"> 일매출^TB_ANA_DD_SALES^ 포인트매출건수^POINT_SALES_CNT^^NUMBER^22^Y^0
일매출^TB_ANA_DD_SALES^포인트매출건수^POINT_SALES_CNT^^NUMBER^20,5^Y^0</v>
      </c>
    </row>
    <row r="122" spans="1:16" x14ac:dyDescent="0.25">
      <c r="A122" s="23">
        <v>115</v>
      </c>
      <c r="B122" s="27" t="s">
        <v>5184</v>
      </c>
      <c r="C122" s="27" t="s">
        <v>4284</v>
      </c>
      <c r="D122" s="27" t="s">
        <v>358</v>
      </c>
      <c r="E122" s="27" t="s">
        <v>4286</v>
      </c>
      <c r="F122" s="27" t="s">
        <v>2265</v>
      </c>
      <c r="G122" s="27"/>
      <c r="H122" s="27"/>
      <c r="I122" s="27" t="s">
        <v>110</v>
      </c>
      <c r="J122" s="28">
        <v>22</v>
      </c>
      <c r="K122" s="27" t="s">
        <v>52</v>
      </c>
      <c r="L122" s="27">
        <v>0</v>
      </c>
      <c r="M122" s="30"/>
      <c r="N122" s="25" t="str">
        <f t="shared" si="1"/>
        <v xml:space="preserve"> 일매출^TB_ANA_DD_SALES^ 기타매출건수^ETC_SALES_CNT^^NUMBER^22^Y^0</v>
      </c>
      <c r="O122" s="21" t="str">
        <f>IF(ISNA(VLOOKUP(N122,DB데이터!$N:$N,1,FALSE)), "에러", "")</f>
        <v>에러</v>
      </c>
      <c r="P122" s="57" t="str">
        <f>IF(O122="에러",$N122&amp;CHAR(10)&amp;VLOOKUP(CONCATENATE(D122,".",F122),DB데이터!$M:$N,2,FALSE),"")</f>
        <v xml:space="preserve"> 일매출^TB_ANA_DD_SALES^ 기타매출건수^ETC_SALES_CNT^^NUMBER^22^Y^0
일매출^TB_ANA_DD_SALES^기타매출건수^ETC_SALES_CNT^^NUMBER^20,5^Y^0</v>
      </c>
    </row>
    <row r="123" spans="1:16" x14ac:dyDescent="0.25">
      <c r="A123" s="23">
        <v>116</v>
      </c>
      <c r="B123" s="27" t="s">
        <v>5184</v>
      </c>
      <c r="C123" s="27" t="s">
        <v>4284</v>
      </c>
      <c r="D123" s="27" t="s">
        <v>358</v>
      </c>
      <c r="E123" s="27" t="s">
        <v>4233</v>
      </c>
      <c r="F123" s="27" t="s">
        <v>527</v>
      </c>
      <c r="G123" s="27"/>
      <c r="H123" s="27"/>
      <c r="I123" s="27" t="s">
        <v>110</v>
      </c>
      <c r="J123" s="28">
        <v>22</v>
      </c>
      <c r="K123" s="27" t="s">
        <v>52</v>
      </c>
      <c r="L123" s="27">
        <v>0</v>
      </c>
      <c r="M123" s="30"/>
      <c r="N123" s="25" t="str">
        <f t="shared" si="1"/>
        <v xml:space="preserve"> 일매출^TB_ANA_DD_SALES^ 취소건수^CNCL_CNT^^NUMBER^22^Y^0</v>
      </c>
      <c r="O123" s="21" t="str">
        <f>IF(ISNA(VLOOKUP(N123,DB데이터!$N:$N,1,FALSE)), "에러", "")</f>
        <v>에러</v>
      </c>
      <c r="P123" s="57" t="str">
        <f>IF(O123="에러",$N123&amp;CHAR(10)&amp;VLOOKUP(CONCATENATE(D123,".",F123),DB데이터!$M:$N,2,FALSE),"")</f>
        <v xml:space="preserve"> 일매출^TB_ANA_DD_SALES^ 취소건수^CNCL_CNT^^NUMBER^22^Y^0
일매출^TB_ANA_DD_SALES^취소건수^CNCL_CNT^^NUMBER^20,5^Y^0</v>
      </c>
    </row>
    <row r="124" spans="1:16" x14ac:dyDescent="0.25">
      <c r="A124" s="23">
        <v>117</v>
      </c>
      <c r="B124" s="27" t="s">
        <v>5184</v>
      </c>
      <c r="C124" s="27" t="s">
        <v>4284</v>
      </c>
      <c r="D124" s="27" t="s">
        <v>358</v>
      </c>
      <c r="E124" s="27" t="s">
        <v>4220</v>
      </c>
      <c r="F124" s="27" t="s">
        <v>529</v>
      </c>
      <c r="G124" s="27"/>
      <c r="H124" s="27"/>
      <c r="I124" s="27" t="s">
        <v>110</v>
      </c>
      <c r="J124" s="28">
        <v>22</v>
      </c>
      <c r="K124" s="27" t="s">
        <v>52</v>
      </c>
      <c r="L124" s="27">
        <v>0</v>
      </c>
      <c r="M124" s="30"/>
      <c r="N124" s="25" t="str">
        <f t="shared" si="1"/>
        <v xml:space="preserve"> 일매출^TB_ANA_DD_SALES^ 매출총건수^SALES_TOT_CNT^^NUMBER^22^Y^0</v>
      </c>
      <c r="O124" s="21" t="str">
        <f>IF(ISNA(VLOOKUP(N124,DB데이터!$N:$N,1,FALSE)), "에러", "")</f>
        <v>에러</v>
      </c>
      <c r="P124" s="57" t="str">
        <f>IF(O124="에러",$N124&amp;CHAR(10)&amp;VLOOKUP(CONCATENATE(D124,".",F124),DB데이터!$M:$N,2,FALSE),"")</f>
        <v xml:space="preserve"> 일매출^TB_ANA_DD_SALES^ 매출총건수^SALES_TOT_CNT^^NUMBER^22^Y^0
일매출^TB_ANA_DD_SALES^매출총건수^SALES_TOT_CNT^^NUMBER^20,5^Y^0</v>
      </c>
    </row>
    <row r="125" spans="1:16" x14ac:dyDescent="0.25">
      <c r="A125" s="23">
        <v>118</v>
      </c>
      <c r="B125" s="27" t="s">
        <v>5184</v>
      </c>
      <c r="C125" s="27" t="s">
        <v>4284</v>
      </c>
      <c r="D125" s="27" t="s">
        <v>358</v>
      </c>
      <c r="E125" s="27" t="s">
        <v>4222</v>
      </c>
      <c r="F125" s="27" t="s">
        <v>2267</v>
      </c>
      <c r="G125" s="27"/>
      <c r="H125" s="27"/>
      <c r="I125" s="27" t="s">
        <v>110</v>
      </c>
      <c r="J125" s="28">
        <v>22</v>
      </c>
      <c r="K125" s="27" t="s">
        <v>52</v>
      </c>
      <c r="L125" s="29">
        <v>0</v>
      </c>
      <c r="M125" s="30"/>
      <c r="N125" s="25" t="str">
        <f t="shared" si="1"/>
        <v xml:space="preserve"> 일매출^TB_ANA_DD_SALES^ 매출취소건수^SALES_CNCL_CNT^^NUMBER^22^Y^0</v>
      </c>
      <c r="O125" s="21" t="str">
        <f>IF(ISNA(VLOOKUP(N125,DB데이터!$N:$N,1,FALSE)), "에러", "")</f>
        <v>에러</v>
      </c>
      <c r="P125" s="57" t="str">
        <f>IF(O125="에러",$N125&amp;CHAR(10)&amp;VLOOKUP(CONCATENATE(D125,".",F125),DB데이터!$M:$N,2,FALSE),"")</f>
        <v xml:space="preserve"> 일매출^TB_ANA_DD_SALES^ 매출취소건수^SALES_CNCL_CNT^^NUMBER^22^Y^0
일매출^TB_ANA_DD_SALES^매출취소건수^SALES_CNCL_CNT^^NUMBER^20,5^Y^0</v>
      </c>
    </row>
    <row r="126" spans="1:16" x14ac:dyDescent="0.25">
      <c r="A126" s="23">
        <v>119</v>
      </c>
      <c r="B126" s="27" t="s">
        <v>5184</v>
      </c>
      <c r="C126" s="27" t="s">
        <v>4284</v>
      </c>
      <c r="D126" s="27" t="s">
        <v>358</v>
      </c>
      <c r="E126" s="27" t="s">
        <v>4226</v>
      </c>
      <c r="F126" s="27" t="s">
        <v>2269</v>
      </c>
      <c r="G126" s="27"/>
      <c r="H126" s="27"/>
      <c r="I126" s="27" t="s">
        <v>110</v>
      </c>
      <c r="J126" s="28">
        <v>22</v>
      </c>
      <c r="K126" s="27" t="s">
        <v>52</v>
      </c>
      <c r="L126" s="29">
        <v>0</v>
      </c>
      <c r="M126" s="30"/>
      <c r="N126" s="25" t="str">
        <f t="shared" si="1"/>
        <v xml:space="preserve"> 일매출^TB_ANA_DD_SALES^ 매출취소총금액^SALES_CNCL_TOT_AMT^^NUMBER^22^Y^0</v>
      </c>
      <c r="O126" s="21" t="str">
        <f>IF(ISNA(VLOOKUP(N126,DB데이터!$N:$N,1,FALSE)), "에러", "")</f>
        <v>에러</v>
      </c>
      <c r="P126" s="57" t="str">
        <f>IF(O126="에러",$N126&amp;CHAR(10)&amp;VLOOKUP(CONCATENATE(D126,".",F126),DB데이터!$M:$N,2,FALSE),"")</f>
        <v xml:space="preserve"> 일매출^TB_ANA_DD_SALES^ 매출취소총금액^SALES_CNCL_TOT_AMT^^NUMBER^22^Y^0
일매출^TB_ANA_DD_SALES^매출취소총금액^SALES_CNCL_TOT_AMT^^NUMBER^20,5^Y^0</v>
      </c>
    </row>
    <row r="127" spans="1:16" x14ac:dyDescent="0.25">
      <c r="A127" s="23">
        <v>120</v>
      </c>
      <c r="B127" s="27" t="s">
        <v>5184</v>
      </c>
      <c r="C127" s="27" t="s">
        <v>4284</v>
      </c>
      <c r="D127" s="27" t="s">
        <v>358</v>
      </c>
      <c r="E127" s="27" t="s">
        <v>4299</v>
      </c>
      <c r="F127" s="27" t="s">
        <v>2271</v>
      </c>
      <c r="G127" s="27"/>
      <c r="H127" s="27"/>
      <c r="I127" s="27" t="s">
        <v>110</v>
      </c>
      <c r="J127" s="28">
        <v>22</v>
      </c>
      <c r="K127" s="27" t="s">
        <v>52</v>
      </c>
      <c r="L127" s="29">
        <v>0</v>
      </c>
      <c r="M127" s="30"/>
      <c r="N127" s="25" t="str">
        <f t="shared" si="1"/>
        <v xml:space="preserve"> 일매출^TB_ANA_DD_SALES^ 현금취소금액^CASH_CNCL_AMT^^NUMBER^22^Y^0</v>
      </c>
      <c r="O127" s="21" t="str">
        <f>IF(ISNA(VLOOKUP(N127,DB데이터!$N:$N,1,FALSE)), "에러", "")</f>
        <v>에러</v>
      </c>
      <c r="P127" s="57" t="str">
        <f>IF(O127="에러",$N127&amp;CHAR(10)&amp;VLOOKUP(CONCATENATE(D127,".",F127),DB데이터!$M:$N,2,FALSE),"")</f>
        <v xml:space="preserve"> 일매출^TB_ANA_DD_SALES^ 현금취소금액^CASH_CNCL_AMT^^NUMBER^22^Y^0
일매출^TB_ANA_DD_SALES^현금취소금액^CASH_CNCL_AMT^^NUMBER^20,5^Y^0</v>
      </c>
    </row>
    <row r="128" spans="1:16" x14ac:dyDescent="0.25">
      <c r="A128" s="23">
        <v>121</v>
      </c>
      <c r="B128" s="27" t="s">
        <v>5184</v>
      </c>
      <c r="C128" s="27" t="s">
        <v>4284</v>
      </c>
      <c r="D128" s="27" t="s">
        <v>358</v>
      </c>
      <c r="E128" s="27" t="s">
        <v>4292</v>
      </c>
      <c r="F128" s="27" t="s">
        <v>2273</v>
      </c>
      <c r="G128" s="27"/>
      <c r="H128" s="27"/>
      <c r="I128" s="27" t="s">
        <v>110</v>
      </c>
      <c r="J128" s="28">
        <v>22</v>
      </c>
      <c r="K128" s="27" t="s">
        <v>52</v>
      </c>
      <c r="L128" s="29">
        <v>0</v>
      </c>
      <c r="M128" s="30"/>
      <c r="N128" s="25" t="str">
        <f t="shared" si="1"/>
        <v xml:space="preserve"> 일매출^TB_ANA_DD_SALES^ 카드취소금액^CARD_CNCL_AMT^^NUMBER^22^Y^0</v>
      </c>
      <c r="O128" s="21" t="str">
        <f>IF(ISNA(VLOOKUP(N128,DB데이터!$N:$N,1,FALSE)), "에러", "")</f>
        <v>에러</v>
      </c>
      <c r="P128" s="57" t="str">
        <f>IF(O128="에러",$N128&amp;CHAR(10)&amp;VLOOKUP(CONCATENATE(D128,".",F128),DB데이터!$M:$N,2,FALSE),"")</f>
        <v xml:space="preserve"> 일매출^TB_ANA_DD_SALES^ 카드취소금액^CARD_CNCL_AMT^^NUMBER^22^Y^0
일매출^TB_ANA_DD_SALES^카드취소금액^CARD_CNCL_AMT^^NUMBER^20,5^Y^0</v>
      </c>
    </row>
    <row r="129" spans="1:16" x14ac:dyDescent="0.25">
      <c r="A129" s="23">
        <v>122</v>
      </c>
      <c r="B129" s="27" t="s">
        <v>5184</v>
      </c>
      <c r="C129" s="27" t="s">
        <v>4284</v>
      </c>
      <c r="D129" s="27" t="s">
        <v>358</v>
      </c>
      <c r="E129" s="27" t="s">
        <v>4295</v>
      </c>
      <c r="F129" s="27" t="s">
        <v>2275</v>
      </c>
      <c r="G129" s="27"/>
      <c r="H129" s="27"/>
      <c r="I129" s="27" t="s">
        <v>110</v>
      </c>
      <c r="J129" s="28">
        <v>22</v>
      </c>
      <c r="K129" s="27" t="s">
        <v>52</v>
      </c>
      <c r="L129" s="29">
        <v>0</v>
      </c>
      <c r="M129" s="30"/>
      <c r="N129" s="25" t="str">
        <f t="shared" si="1"/>
        <v xml:space="preserve"> 일매출^TB_ANA_DD_SALES^ 포인트매출취소금액^POINT_SALES_CNCL_AMT^^NUMBER^22^Y^0</v>
      </c>
      <c r="O129" s="21" t="str">
        <f>IF(ISNA(VLOOKUP(N129,DB데이터!$N:$N,1,FALSE)), "에러", "")</f>
        <v>에러</v>
      </c>
      <c r="P129" s="57" t="str">
        <f>IF(O129="에러",$N129&amp;CHAR(10)&amp;VLOOKUP(CONCATENATE(D129,".",F129),DB데이터!$M:$N,2,FALSE),"")</f>
        <v xml:space="preserve"> 일매출^TB_ANA_DD_SALES^ 포인트매출취소금액^POINT_SALES_CNCL_AMT^^NUMBER^22^Y^0
일매출^TB_ANA_DD_SALES^포인트매출취소금액^POINT_SALES_CNCL_AMT^^NUMBER^20,5^Y^0</v>
      </c>
    </row>
    <row r="130" spans="1:16" x14ac:dyDescent="0.25">
      <c r="A130" s="23">
        <v>123</v>
      </c>
      <c r="B130" s="27" t="s">
        <v>5184</v>
      </c>
      <c r="C130" s="27" t="s">
        <v>4284</v>
      </c>
      <c r="D130" s="27" t="s">
        <v>358</v>
      </c>
      <c r="E130" s="27" t="s">
        <v>4288</v>
      </c>
      <c r="F130" s="27" t="s">
        <v>2277</v>
      </c>
      <c r="G130" s="27"/>
      <c r="H130" s="27"/>
      <c r="I130" s="27" t="s">
        <v>110</v>
      </c>
      <c r="J130" s="28">
        <v>22</v>
      </c>
      <c r="K130" s="27" t="s">
        <v>52</v>
      </c>
      <c r="L130" s="29">
        <v>0</v>
      </c>
      <c r="M130" s="30"/>
      <c r="N130" s="25" t="str">
        <f t="shared" si="1"/>
        <v xml:space="preserve"> 일매출^TB_ANA_DD_SALES^ 기타매출취소금액^ETC_SALES_CNCL_AMT^^NUMBER^22^Y^0</v>
      </c>
      <c r="O130" s="21" t="str">
        <f>IF(ISNA(VLOOKUP(N130,DB데이터!$N:$N,1,FALSE)), "에러", "")</f>
        <v>에러</v>
      </c>
      <c r="P130" s="57" t="str">
        <f>IF(O130="에러",$N130&amp;CHAR(10)&amp;VLOOKUP(CONCATENATE(D130,".",F130),DB데이터!$M:$N,2,FALSE),"")</f>
        <v xml:space="preserve"> 일매출^TB_ANA_DD_SALES^ 기타매출취소금액^ETC_SALES_CNCL_AMT^^NUMBER^22^Y^0
일매출^TB_ANA_DD_SALES^기타매출취소금액^ETC_SALES_CNCL_AMT^^NUMBER^20,5^Y^0</v>
      </c>
    </row>
    <row r="131" spans="1:16" x14ac:dyDescent="0.25">
      <c r="A131" s="23">
        <v>124</v>
      </c>
      <c r="B131" s="27" t="s">
        <v>5184</v>
      </c>
      <c r="C131" s="27" t="s">
        <v>4284</v>
      </c>
      <c r="D131" s="27" t="s">
        <v>358</v>
      </c>
      <c r="E131" s="27" t="s">
        <v>4285</v>
      </c>
      <c r="F131" s="27" t="s">
        <v>2279</v>
      </c>
      <c r="G131" s="27"/>
      <c r="H131" s="27"/>
      <c r="I131" s="27" t="s">
        <v>110</v>
      </c>
      <c r="J131" s="28">
        <v>22</v>
      </c>
      <c r="K131" s="27" t="s">
        <v>52</v>
      </c>
      <c r="L131" s="29">
        <v>0</v>
      </c>
      <c r="M131" s="30"/>
      <c r="N131" s="25" t="str">
        <f t="shared" si="1"/>
        <v xml:space="preserve"> 일매출^TB_ANA_DD_SALES^ 고객수^CUST_CNT^^NUMBER^22^Y^0</v>
      </c>
      <c r="O131" s="21" t="str">
        <f>IF(ISNA(VLOOKUP(N131,DB데이터!$N:$N,1,FALSE)), "에러", "")</f>
        <v>에러</v>
      </c>
      <c r="P131" s="57" t="str">
        <f>IF(O131="에러",$N131&amp;CHAR(10)&amp;VLOOKUP(CONCATENATE(D131,".",F131),DB데이터!$M:$N,2,FALSE),"")</f>
        <v xml:space="preserve"> 일매출^TB_ANA_DD_SALES^ 고객수^CUST_CNT^^NUMBER^22^Y^0
일매출^TB_ANA_DD_SALES^고객수^CUST_CNT^^NUMBER^20,5^Y^0</v>
      </c>
    </row>
    <row r="132" spans="1:16" x14ac:dyDescent="0.25">
      <c r="A132" s="23">
        <v>125</v>
      </c>
      <c r="B132" s="27" t="s">
        <v>5184</v>
      </c>
      <c r="C132" s="27" t="s">
        <v>4284</v>
      </c>
      <c r="D132" s="27" t="s">
        <v>358</v>
      </c>
      <c r="E132" s="27" t="s">
        <v>3518</v>
      </c>
      <c r="F132" s="27" t="s">
        <v>54</v>
      </c>
      <c r="G132" s="27"/>
      <c r="H132" s="27"/>
      <c r="I132" s="27" t="s">
        <v>37</v>
      </c>
      <c r="J132" s="28">
        <v>14</v>
      </c>
      <c r="K132" s="27" t="s">
        <v>52</v>
      </c>
      <c r="L132" s="29"/>
      <c r="M132" s="30"/>
      <c r="N132" s="25" t="str">
        <f t="shared" si="1"/>
        <v xml:space="preserve"> 일매출^TB_ANA_DD_SALES^ 등록일시^REG_DTM^^VARCHAR2^14^Y^</v>
      </c>
      <c r="O132" s="21" t="str">
        <f>IF(ISNA(VLOOKUP(N132,DB데이터!$N:$N,1,FALSE)), "에러", "")</f>
        <v>에러</v>
      </c>
      <c r="P132" s="57" t="str">
        <f>IF(O132="에러",$N132&amp;CHAR(10)&amp;VLOOKUP(CONCATENATE(D132,".",F132),DB데이터!$M:$N,2,FALSE),"")</f>
        <v xml:space="preserve"> 일매출^TB_ANA_DD_SALES^ 등록일시^REG_DTM^^VARCHAR2^14^Y^
일매출^TB_ANA_DD_SALES^등록일시^REG_DTM^^VARCHAR2^14^Y^</v>
      </c>
    </row>
    <row r="133" spans="1:16" x14ac:dyDescent="0.25">
      <c r="A133" s="23">
        <v>126</v>
      </c>
      <c r="B133" s="27" t="s">
        <v>5184</v>
      </c>
      <c r="C133" s="27" t="s">
        <v>4284</v>
      </c>
      <c r="D133" s="27" t="s">
        <v>358</v>
      </c>
      <c r="E133" s="27" t="s">
        <v>3519</v>
      </c>
      <c r="F133" s="27" t="s">
        <v>56</v>
      </c>
      <c r="G133" s="27"/>
      <c r="H133" s="27"/>
      <c r="I133" s="27" t="s">
        <v>37</v>
      </c>
      <c r="J133" s="28">
        <v>32</v>
      </c>
      <c r="K133" s="27" t="s">
        <v>52</v>
      </c>
      <c r="L133" s="29"/>
      <c r="M133" s="30"/>
      <c r="N133" s="25" t="str">
        <f t="shared" si="1"/>
        <v xml:space="preserve"> 일매출^TB_ANA_DD_SALES^ 등록자ID^REGR_ID^^VARCHAR2^32^Y^</v>
      </c>
      <c r="O133" s="21" t="str">
        <f>IF(ISNA(VLOOKUP(N133,DB데이터!$N:$N,1,FALSE)), "에러", "")</f>
        <v>에러</v>
      </c>
      <c r="P133" s="57" t="str">
        <f>IF(O133="에러",$N133&amp;CHAR(10)&amp;VLOOKUP(CONCATENATE(D133,".",F133),DB데이터!$M:$N,2,FALSE),"")</f>
        <v xml:space="preserve"> 일매출^TB_ANA_DD_SALES^ 등록자ID^REGR_ID^^VARCHAR2^32^Y^
일매출^TB_ANA_DD_SALES^등록자ID^REGR_ID^^VARCHAR2^32^Y^</v>
      </c>
    </row>
    <row r="134" spans="1:16" x14ac:dyDescent="0.25">
      <c r="A134" s="23">
        <v>127</v>
      </c>
      <c r="B134" s="27" t="s">
        <v>5184</v>
      </c>
      <c r="C134" s="27" t="s">
        <v>4284</v>
      </c>
      <c r="D134" s="27" t="s">
        <v>358</v>
      </c>
      <c r="E134" s="27" t="s">
        <v>3520</v>
      </c>
      <c r="F134" s="27" t="s">
        <v>58</v>
      </c>
      <c r="G134" s="27"/>
      <c r="H134" s="27"/>
      <c r="I134" s="27" t="s">
        <v>37</v>
      </c>
      <c r="J134" s="28">
        <v>14</v>
      </c>
      <c r="K134" s="27" t="s">
        <v>52</v>
      </c>
      <c r="L134" s="29"/>
      <c r="M134" s="30"/>
      <c r="N134" s="25" t="str">
        <f t="shared" si="1"/>
        <v xml:space="preserve"> 일매출^TB_ANA_DD_SALES^ 수정일시^MOD_DTM^^VARCHAR2^14^Y^</v>
      </c>
      <c r="O134" s="21" t="str">
        <f>IF(ISNA(VLOOKUP(N134,DB데이터!$N:$N,1,FALSE)), "에러", "")</f>
        <v>에러</v>
      </c>
      <c r="P134" s="57" t="str">
        <f>IF(O134="에러",$N134&amp;CHAR(10)&amp;VLOOKUP(CONCATENATE(D134,".",F134),DB데이터!$M:$N,2,FALSE),"")</f>
        <v xml:space="preserve"> 일매출^TB_ANA_DD_SALES^ 수정일시^MOD_DTM^^VARCHAR2^14^Y^
일매출^TB_ANA_DD_SALES^수정일시^MOD_DTM^^VARCHAR2^14^Y^</v>
      </c>
    </row>
    <row r="135" spans="1:16" x14ac:dyDescent="0.25">
      <c r="A135" s="23">
        <v>128</v>
      </c>
      <c r="B135" s="27" t="s">
        <v>5184</v>
      </c>
      <c r="C135" s="27" t="s">
        <v>4284</v>
      </c>
      <c r="D135" s="27" t="s">
        <v>358</v>
      </c>
      <c r="E135" s="27" t="s">
        <v>3521</v>
      </c>
      <c r="F135" s="27" t="s">
        <v>60</v>
      </c>
      <c r="G135" s="27"/>
      <c r="H135" s="27"/>
      <c r="I135" s="27" t="s">
        <v>37</v>
      </c>
      <c r="J135" s="28">
        <v>32</v>
      </c>
      <c r="K135" s="27" t="s">
        <v>52</v>
      </c>
      <c r="L135" s="29"/>
      <c r="M135" s="30"/>
      <c r="N135" s="25" t="str">
        <f t="shared" si="1"/>
        <v xml:space="preserve"> 일매출^TB_ANA_DD_SALES^ 수정자ID^MODR_ID^^VARCHAR2^32^Y^</v>
      </c>
      <c r="O135" s="21" t="str">
        <f>IF(ISNA(VLOOKUP(N135,DB데이터!$N:$N,1,FALSE)), "에러", "")</f>
        <v>에러</v>
      </c>
      <c r="P135" s="57" t="str">
        <f>IF(O135="에러",$N135&amp;CHAR(10)&amp;VLOOKUP(CONCATENATE(D135,".",F135),DB데이터!$M:$N,2,FALSE),"")</f>
        <v xml:space="preserve"> 일매출^TB_ANA_DD_SALES^ 수정자ID^MODR_ID^^VARCHAR2^32^Y^
일매출^TB_ANA_DD_SALES^수정자ID^MODR_ID^^VARCHAR2^32^Y^</v>
      </c>
    </row>
    <row r="136" spans="1:16" x14ac:dyDescent="0.25">
      <c r="A136" s="23">
        <v>129</v>
      </c>
      <c r="B136" s="27" t="s">
        <v>5184</v>
      </c>
      <c r="C136" s="27" t="s">
        <v>4284</v>
      </c>
      <c r="D136" s="27" t="s">
        <v>358</v>
      </c>
      <c r="E136" s="27" t="s">
        <v>4296</v>
      </c>
      <c r="F136" s="27" t="s">
        <v>2281</v>
      </c>
      <c r="G136" s="27"/>
      <c r="H136" s="27"/>
      <c r="I136" s="27" t="s">
        <v>110</v>
      </c>
      <c r="J136" s="28">
        <v>22</v>
      </c>
      <c r="K136" s="27" t="s">
        <v>52</v>
      </c>
      <c r="L136" s="29">
        <v>0</v>
      </c>
      <c r="M136" s="30"/>
      <c r="N136" s="25" t="str">
        <f t="shared" si="1"/>
        <v xml:space="preserve"> 일매출^TB_ANA_DD_SALES^ 프로모션사용포인트취소금액^PROM_USE_POINT_CNCL_AMT^^NUMBER^22^Y^0</v>
      </c>
      <c r="O136" s="21" t="str">
        <f>IF(ISNA(VLOOKUP(N136,DB데이터!$N:$N,1,FALSE)), "에러", "")</f>
        <v>에러</v>
      </c>
      <c r="P136" s="57" t="str">
        <f>IF(O136="에러",$N136&amp;CHAR(10)&amp;VLOOKUP(CONCATENATE(D136,".",F136),DB데이터!$M:$N,2,FALSE),"")</f>
        <v xml:space="preserve"> 일매출^TB_ANA_DD_SALES^ 프로모션사용포인트취소금액^PROM_USE_POINT_CNCL_AMT^^NUMBER^22^Y^0
일매출^TB_ANA_DD_SALES^프로모션사용포인트취소금액^PROM_USE_POINT_CNCL_AMT^^NUMBER^20,5^Y^0</v>
      </c>
    </row>
    <row r="137" spans="1:16" x14ac:dyDescent="0.25">
      <c r="A137" s="23">
        <v>130</v>
      </c>
      <c r="B137" s="27" t="s">
        <v>5184</v>
      </c>
      <c r="C137" s="27" t="s">
        <v>4284</v>
      </c>
      <c r="D137" s="27" t="s">
        <v>358</v>
      </c>
      <c r="E137" s="27" t="s">
        <v>4289</v>
      </c>
      <c r="F137" s="27" t="s">
        <v>2283</v>
      </c>
      <c r="G137" s="27"/>
      <c r="H137" s="27"/>
      <c r="I137" s="27" t="s">
        <v>110</v>
      </c>
      <c r="J137" s="28">
        <v>22</v>
      </c>
      <c r="K137" s="27" t="s">
        <v>52</v>
      </c>
      <c r="L137" s="29">
        <v>0</v>
      </c>
      <c r="M137" s="30"/>
      <c r="N137" s="25" t="str">
        <f t="shared" ref="N137:N200" si="2">SUBSTITUTE(CONCATENATE(C137,"^",D137,"^",E137,"^",F137,"^",G137,"^",I137,"^",J137,"^",K137,"^",L137),"~","-")</f>
        <v xml:space="preserve"> 일매출^TB_ANA_DD_SALES^ 적립포인트취소금액^ACC_POINT_CNCL_AMT^^NUMBER^22^Y^0</v>
      </c>
      <c r="O137" s="21" t="str">
        <f>IF(ISNA(VLOOKUP(N137,DB데이터!$N:$N,1,FALSE)), "에러", "")</f>
        <v>에러</v>
      </c>
      <c r="P137" s="57" t="str">
        <f>IF(O137="에러",$N137&amp;CHAR(10)&amp;VLOOKUP(CONCATENATE(D137,".",F137),DB데이터!$M:$N,2,FALSE),"")</f>
        <v xml:space="preserve"> 일매출^TB_ANA_DD_SALES^ 적립포인트취소금액^ACC_POINT_CNCL_AMT^^NUMBER^22^Y^0
일매출^TB_ANA_DD_SALES^적립포인트취소금액^ACC_POINT_CNCL_AMT^^NUMBER^20,5^Y^0</v>
      </c>
    </row>
    <row r="138" spans="1:16" x14ac:dyDescent="0.25">
      <c r="A138" s="23">
        <v>131</v>
      </c>
      <c r="B138" s="27" t="s">
        <v>5184</v>
      </c>
      <c r="C138" s="27" t="s">
        <v>4284</v>
      </c>
      <c r="D138" s="27" t="s">
        <v>358</v>
      </c>
      <c r="E138" s="27" t="s">
        <v>4242</v>
      </c>
      <c r="F138" s="27" t="s">
        <v>2285</v>
      </c>
      <c r="G138" s="27"/>
      <c r="H138" s="27"/>
      <c r="I138" s="27" t="s">
        <v>110</v>
      </c>
      <c r="J138" s="28">
        <v>22</v>
      </c>
      <c r="K138" s="27" t="s">
        <v>52</v>
      </c>
      <c r="L138" s="29">
        <v>0</v>
      </c>
      <c r="M138" s="30"/>
      <c r="N138" s="25" t="str">
        <f t="shared" si="2"/>
        <v xml:space="preserve"> 일매출^TB_ANA_DD_SALES^ 프로모션증정금액^PROM_PRESENT_AMT^^NUMBER^22^Y^0</v>
      </c>
      <c r="O138" s="21" t="str">
        <f>IF(ISNA(VLOOKUP(N138,DB데이터!$N:$N,1,FALSE)), "에러", "")</f>
        <v>에러</v>
      </c>
      <c r="P138" s="57" t="str">
        <f>IF(O138="에러",$N138&amp;CHAR(10)&amp;VLOOKUP(CONCATENATE(D138,".",F138),DB데이터!$M:$N,2,FALSE),"")</f>
        <v xml:space="preserve"> 일매출^TB_ANA_DD_SALES^ 프로모션증정금액^PROM_PRESENT_AMT^^NUMBER^22^Y^0
일매출^TB_ANA_DD_SALES^프로모션증정금액^PROM_PRESENT_AMT^^NUMBER^20,5^Y^0</v>
      </c>
    </row>
    <row r="139" spans="1:16" x14ac:dyDescent="0.25">
      <c r="A139" s="23">
        <v>132</v>
      </c>
      <c r="B139" s="27" t="s">
        <v>5184</v>
      </c>
      <c r="C139" s="27" t="s">
        <v>4300</v>
      </c>
      <c r="D139" s="27" t="s">
        <v>1050</v>
      </c>
      <c r="E139" s="27" t="s">
        <v>4102</v>
      </c>
      <c r="F139" s="27" t="s">
        <v>479</v>
      </c>
      <c r="G139" s="27"/>
      <c r="H139" s="27"/>
      <c r="I139" s="27" t="s">
        <v>37</v>
      </c>
      <c r="J139" s="28">
        <v>8</v>
      </c>
      <c r="K139" s="27" t="s">
        <v>52</v>
      </c>
      <c r="L139" s="29"/>
      <c r="M139" s="30"/>
      <c r="N139" s="25" t="str">
        <f t="shared" si="2"/>
        <v xml:space="preserve"> 일매출사원^TB_ANA_DD_SALES_EMP^ 매출일자^SALES_DT^^VARCHAR2^8^Y^</v>
      </c>
      <c r="O139" s="21" t="str">
        <f>IF(ISNA(VLOOKUP(N139,DB데이터!$N:$N,1,FALSE)), "에러", "")</f>
        <v>에러</v>
      </c>
      <c r="P139" s="57" t="str">
        <f>IF(O139="에러",$N139&amp;CHAR(10)&amp;VLOOKUP(CONCATENATE(D139,".",F139),DB데이터!$M:$N,2,FALSE),"")</f>
        <v xml:space="preserve"> 일매출사원^TB_ANA_DD_SALES_EMP^ 매출일자^SALES_DT^^VARCHAR2^8^Y^
일매출사원^TB_ANA_DD_SALES_EMP^매출일자^SALES_DT^Y^VARCHAR2^8^Y^</v>
      </c>
    </row>
    <row r="140" spans="1:16" x14ac:dyDescent="0.25">
      <c r="A140" s="23">
        <v>133</v>
      </c>
      <c r="B140" s="27" t="s">
        <v>5184</v>
      </c>
      <c r="C140" s="27" t="s">
        <v>4300</v>
      </c>
      <c r="D140" s="27" t="s">
        <v>1050</v>
      </c>
      <c r="E140" s="27" t="s">
        <v>3709</v>
      </c>
      <c r="F140" s="27" t="s">
        <v>64</v>
      </c>
      <c r="G140" s="27"/>
      <c r="H140" s="27"/>
      <c r="I140" s="27" t="s">
        <v>37</v>
      </c>
      <c r="J140" s="28">
        <v>10</v>
      </c>
      <c r="K140" s="27" t="s">
        <v>52</v>
      </c>
      <c r="L140" s="29"/>
      <c r="M140" s="30"/>
      <c r="N140" s="25" t="str">
        <f t="shared" si="2"/>
        <v xml:space="preserve"> 일매출사원^TB_ANA_DD_SALES_EMP^ 매장코드^SHOP_CD^^VARCHAR2^10^Y^</v>
      </c>
      <c r="O140" s="21" t="str">
        <f>IF(ISNA(VLOOKUP(N140,DB데이터!$N:$N,1,FALSE)), "에러", "")</f>
        <v>에러</v>
      </c>
      <c r="P140" s="57" t="str">
        <f>IF(O140="에러",$N140&amp;CHAR(10)&amp;VLOOKUP(CONCATENATE(D140,".",F140),DB데이터!$M:$N,2,FALSE),"")</f>
        <v xml:space="preserve"> 일매출사원^TB_ANA_DD_SALES_EMP^ 매장코드^SHOP_CD^^VARCHAR2^10^Y^
일매출사원^TB_ANA_DD_SALES_EMP^매장코드^SHOP_CD^Y^VARCHAR2^10^Y^</v>
      </c>
    </row>
    <row r="141" spans="1:16" x14ac:dyDescent="0.25">
      <c r="A141" s="23">
        <v>134</v>
      </c>
      <c r="B141" s="27" t="s">
        <v>5184</v>
      </c>
      <c r="C141" s="27" t="s">
        <v>4300</v>
      </c>
      <c r="D141" s="27" t="s">
        <v>1050</v>
      </c>
      <c r="E141" s="27" t="s">
        <v>3679</v>
      </c>
      <c r="F141" s="27" t="s">
        <v>1475</v>
      </c>
      <c r="G141" s="27"/>
      <c r="H141" s="27"/>
      <c r="I141" s="27" t="s">
        <v>37</v>
      </c>
      <c r="J141" s="28">
        <v>20</v>
      </c>
      <c r="K141" s="27" t="s">
        <v>52</v>
      </c>
      <c r="L141" s="29"/>
      <c r="M141" s="30"/>
      <c r="N141" s="25" t="str">
        <f t="shared" si="2"/>
        <v xml:space="preserve"> 일매출사원^TB_ANA_DD_SALES_EMP^ 사원번호^EMP_NO^^VARCHAR2^20^Y^</v>
      </c>
      <c r="O141" s="21" t="str">
        <f>IF(ISNA(VLOOKUP(N141,DB데이터!$N:$N,1,FALSE)), "에러", "")</f>
        <v>에러</v>
      </c>
      <c r="P141" s="57" t="str">
        <f>IF(O141="에러",$N141&amp;CHAR(10)&amp;VLOOKUP(CONCATENATE(D141,".",F141),DB데이터!$M:$N,2,FALSE),"")</f>
        <v xml:space="preserve"> 일매출사원^TB_ANA_DD_SALES_EMP^ 사원번호^EMP_NO^^VARCHAR2^20^Y^
일매출사원^TB_ANA_DD_SALES_EMP^사원번호^EMP_NO^Y^VARCHAR2^20^Y^</v>
      </c>
    </row>
    <row r="142" spans="1:16" x14ac:dyDescent="0.25">
      <c r="A142" s="23">
        <v>135</v>
      </c>
      <c r="B142" s="27" t="s">
        <v>5184</v>
      </c>
      <c r="C142" s="27" t="s">
        <v>4300</v>
      </c>
      <c r="D142" s="27" t="s">
        <v>1050</v>
      </c>
      <c r="E142" s="27" t="s">
        <v>4221</v>
      </c>
      <c r="F142" s="27" t="s">
        <v>492</v>
      </c>
      <c r="G142" s="27"/>
      <c r="H142" s="27"/>
      <c r="I142" s="27" t="s">
        <v>110</v>
      </c>
      <c r="J142" s="28">
        <v>22</v>
      </c>
      <c r="K142" s="27" t="s">
        <v>52</v>
      </c>
      <c r="L142" s="29">
        <v>0</v>
      </c>
      <c r="M142" s="30"/>
      <c r="N142" s="25" t="str">
        <f t="shared" si="2"/>
        <v xml:space="preserve"> 일매출사원^TB_ANA_DD_SALES_EMP^ 매출총금액^SALES_TOT_AMT^^NUMBER^22^Y^0</v>
      </c>
      <c r="O142" s="21" t="str">
        <f>IF(ISNA(VLOOKUP(N142,DB데이터!$N:$N,1,FALSE)), "에러", "")</f>
        <v>에러</v>
      </c>
      <c r="P142" s="57" t="str">
        <f>IF(O142="에러",$N142&amp;CHAR(10)&amp;VLOOKUP(CONCATENATE(D142,".",F142),DB데이터!$M:$N,2,FALSE),"")</f>
        <v xml:space="preserve"> 일매출사원^TB_ANA_DD_SALES_EMP^ 매출총금액^SALES_TOT_AMT^^NUMBER^22^Y^0
일매출사원^TB_ANA_DD_SALES_EMP^매출총금액^SALES_TOT_AMT^^NUMBER^20,5^Y^0</v>
      </c>
    </row>
    <row r="143" spans="1:16" x14ac:dyDescent="0.25">
      <c r="A143" s="23">
        <v>136</v>
      </c>
      <c r="B143" s="27" t="s">
        <v>5184</v>
      </c>
      <c r="C143" s="27" t="s">
        <v>4300</v>
      </c>
      <c r="D143" s="27" t="s">
        <v>1050</v>
      </c>
      <c r="E143" s="27" t="s">
        <v>4218</v>
      </c>
      <c r="F143" s="27" t="s">
        <v>493</v>
      </c>
      <c r="G143" s="27"/>
      <c r="H143" s="27"/>
      <c r="I143" s="27" t="s">
        <v>110</v>
      </c>
      <c r="J143" s="28">
        <v>22</v>
      </c>
      <c r="K143" s="27" t="s">
        <v>52</v>
      </c>
      <c r="L143" s="29">
        <v>0</v>
      </c>
      <c r="M143" s="30"/>
      <c r="N143" s="25" t="str">
        <f t="shared" si="2"/>
        <v xml:space="preserve"> 일매출사원^TB_ANA_DD_SALES_EMP^ 매출금액^SALES_AMT^^NUMBER^22^Y^0</v>
      </c>
      <c r="O143" s="21" t="str">
        <f>IF(ISNA(VLOOKUP(N143,DB데이터!$N:$N,1,FALSE)), "에러", "")</f>
        <v>에러</v>
      </c>
      <c r="P143" s="57" t="str">
        <f>IF(O143="에러",$N143&amp;CHAR(10)&amp;VLOOKUP(CONCATENATE(D143,".",F143),DB데이터!$M:$N,2,FALSE),"")</f>
        <v xml:space="preserve"> 일매출사원^TB_ANA_DD_SALES_EMP^ 매출금액^SALES_AMT^^NUMBER^22^Y^0
일매출사원^TB_ANA_DD_SALES_EMP^매출금액^SALES_AMT^^NUMBER^20,5^Y^0</v>
      </c>
    </row>
    <row r="144" spans="1:16" x14ac:dyDescent="0.25">
      <c r="A144" s="23">
        <v>137</v>
      </c>
      <c r="B144" s="27" t="s">
        <v>5184</v>
      </c>
      <c r="C144" s="27" t="s">
        <v>4300</v>
      </c>
      <c r="D144" s="27" t="s">
        <v>1050</v>
      </c>
      <c r="E144" s="27" t="s">
        <v>4217</v>
      </c>
      <c r="F144" s="27" t="s">
        <v>494</v>
      </c>
      <c r="G144" s="27"/>
      <c r="H144" s="27"/>
      <c r="I144" s="27" t="s">
        <v>110</v>
      </c>
      <c r="J144" s="28">
        <v>22</v>
      </c>
      <c r="K144" s="27" t="s">
        <v>52</v>
      </c>
      <c r="L144" s="29">
        <v>0</v>
      </c>
      <c r="M144" s="30"/>
      <c r="N144" s="25" t="str">
        <f t="shared" si="2"/>
        <v xml:space="preserve"> 일매출사원^TB_ANA_DD_SALES_EMP^ 매출공급금액^SALES_SUPP_AMT^^NUMBER^22^Y^0</v>
      </c>
      <c r="O144" s="21" t="str">
        <f>IF(ISNA(VLOOKUP(N144,DB데이터!$N:$N,1,FALSE)), "에러", "")</f>
        <v>에러</v>
      </c>
      <c r="P144" s="57" t="str">
        <f>IF(O144="에러",$N144&amp;CHAR(10)&amp;VLOOKUP(CONCATENATE(D144,".",F144),DB데이터!$M:$N,2,FALSE),"")</f>
        <v xml:space="preserve"> 일매출사원^TB_ANA_DD_SALES_EMP^ 매출공급금액^SALES_SUPP_AMT^^NUMBER^22^Y^0
일매출사원^TB_ANA_DD_SALES_EMP^매출공급금액^SALES_SUPP_AMT^^NUMBER^20,5^Y^0</v>
      </c>
    </row>
    <row r="145" spans="1:16" x14ac:dyDescent="0.25">
      <c r="A145" s="23">
        <v>138</v>
      </c>
      <c r="B145" s="27" t="s">
        <v>5184</v>
      </c>
      <c r="C145" s="27" t="s">
        <v>4300</v>
      </c>
      <c r="D145" s="27" t="s">
        <v>1050</v>
      </c>
      <c r="E145" s="27" t="s">
        <v>4219</v>
      </c>
      <c r="F145" s="27" t="s">
        <v>1761</v>
      </c>
      <c r="G145" s="27"/>
      <c r="H145" s="27"/>
      <c r="I145" s="27" t="s">
        <v>110</v>
      </c>
      <c r="J145" s="28">
        <v>22</v>
      </c>
      <c r="K145" s="27" t="s">
        <v>52</v>
      </c>
      <c r="L145" s="29">
        <v>0</v>
      </c>
      <c r="M145" s="30"/>
      <c r="N145" s="25" t="str">
        <f t="shared" si="2"/>
        <v xml:space="preserve"> 일매출사원^TB_ANA_DD_SALES_EMP^ 매출부가세액^SALES_VAT^^NUMBER^22^Y^0</v>
      </c>
      <c r="O145" s="21" t="str">
        <f>IF(ISNA(VLOOKUP(N145,DB데이터!$N:$N,1,FALSE)), "에러", "")</f>
        <v>에러</v>
      </c>
      <c r="P145" s="57" t="str">
        <f>IF(O145="에러",$N145&amp;CHAR(10)&amp;VLOOKUP(CONCATENATE(D145,".",F145),DB데이터!$M:$N,2,FALSE),"")</f>
        <v xml:space="preserve"> 일매출사원^TB_ANA_DD_SALES_EMP^ 매출부가세액^SALES_VAT^^NUMBER^22^Y^0
일매출사원^TB_ANA_DD_SALES_EMP^매출부가세액^SALES_VAT^^NUMBER^20,5^Y^0</v>
      </c>
    </row>
    <row r="146" spans="1:16" x14ac:dyDescent="0.25">
      <c r="A146" s="23">
        <v>139</v>
      </c>
      <c r="B146" s="27" t="s">
        <v>5184</v>
      </c>
      <c r="C146" s="27" t="s">
        <v>4300</v>
      </c>
      <c r="D146" s="27" t="s">
        <v>1050</v>
      </c>
      <c r="E146" s="27" t="s">
        <v>4237</v>
      </c>
      <c r="F146" s="27" t="s">
        <v>495</v>
      </c>
      <c r="G146" s="27"/>
      <c r="H146" s="27"/>
      <c r="I146" s="27" t="s">
        <v>110</v>
      </c>
      <c r="J146" s="28">
        <v>22</v>
      </c>
      <c r="K146" s="27" t="s">
        <v>52</v>
      </c>
      <c r="L146" s="29">
        <v>0</v>
      </c>
      <c r="M146" s="30"/>
      <c r="N146" s="25" t="str">
        <f t="shared" si="2"/>
        <v xml:space="preserve"> 일매출사원^TB_ANA_DD_SALES_EMP^ 할인금액^DC_AMT^^NUMBER^22^Y^0</v>
      </c>
      <c r="O146" s="21" t="str">
        <f>IF(ISNA(VLOOKUP(N146,DB데이터!$N:$N,1,FALSE)), "에러", "")</f>
        <v>에러</v>
      </c>
      <c r="P146" s="57" t="str">
        <f>IF(O146="에러",$N146&amp;CHAR(10)&amp;VLOOKUP(CONCATENATE(D146,".",F146),DB데이터!$M:$N,2,FALSE),"")</f>
        <v xml:space="preserve"> 일매출사원^TB_ANA_DD_SALES_EMP^ 할인금액^DC_AMT^^NUMBER^22^Y^0
일매출사원^TB_ANA_DD_SALES_EMP^할인금액^DC_AMT^^NUMBER^20,5^Y^0</v>
      </c>
    </row>
    <row r="147" spans="1:16" x14ac:dyDescent="0.25">
      <c r="A147" s="23">
        <v>140</v>
      </c>
      <c r="B147" s="27" t="s">
        <v>5184</v>
      </c>
      <c r="C147" s="27" t="s">
        <v>4300</v>
      </c>
      <c r="D147" s="27" t="s">
        <v>1050</v>
      </c>
      <c r="E147" s="27" t="s">
        <v>4234</v>
      </c>
      <c r="F147" s="27" t="s">
        <v>565</v>
      </c>
      <c r="G147" s="27"/>
      <c r="H147" s="27"/>
      <c r="I147" s="27" t="s">
        <v>110</v>
      </c>
      <c r="J147" s="28">
        <v>22</v>
      </c>
      <c r="K147" s="27" t="s">
        <v>52</v>
      </c>
      <c r="L147" s="29">
        <v>0</v>
      </c>
      <c r="M147" s="30"/>
      <c r="N147" s="25" t="str">
        <f t="shared" si="2"/>
        <v xml:space="preserve"> 일매출사원^TB_ANA_DD_SALES_EMP^ 쿠폰할인금액^COUP_DC_AMT^^NUMBER^22^Y^0</v>
      </c>
      <c r="O147" s="21" t="str">
        <f>IF(ISNA(VLOOKUP(N147,DB데이터!$N:$N,1,FALSE)), "에러", "")</f>
        <v>에러</v>
      </c>
      <c r="P147" s="57" t="str">
        <f>IF(O147="에러",$N147&amp;CHAR(10)&amp;VLOOKUP(CONCATENATE(D147,".",F147),DB데이터!$M:$N,2,FALSE),"")</f>
        <v xml:space="preserve"> 일매출사원^TB_ANA_DD_SALES_EMP^ 쿠폰할인금액^COUP_DC_AMT^^NUMBER^22^Y^0
일매출사원^TB_ANA_DD_SALES_EMP^쿠폰할인금액^COUP_DC_AMT^^NUMBER^20,5^Y^0</v>
      </c>
    </row>
    <row r="148" spans="1:16" x14ac:dyDescent="0.25">
      <c r="A148" s="23">
        <v>141</v>
      </c>
      <c r="B148" s="27" t="s">
        <v>5184</v>
      </c>
      <c r="C148" s="27" t="s">
        <v>4300</v>
      </c>
      <c r="D148" s="27" t="s">
        <v>1050</v>
      </c>
      <c r="E148" s="27" t="s">
        <v>4216</v>
      </c>
      <c r="F148" s="27" t="s">
        <v>567</v>
      </c>
      <c r="G148" s="27"/>
      <c r="H148" s="27"/>
      <c r="I148" s="27" t="s">
        <v>110</v>
      </c>
      <c r="J148" s="28">
        <v>22</v>
      </c>
      <c r="K148" s="27" t="s">
        <v>52</v>
      </c>
      <c r="L148" s="29">
        <v>0</v>
      </c>
      <c r="M148" s="30"/>
      <c r="N148" s="25" t="str">
        <f t="shared" si="2"/>
        <v xml:space="preserve"> 일매출사원^TB_ANA_DD_SALES_EMP^ 고객할인금액^CUST_DC_AMT^^NUMBER^22^Y^0</v>
      </c>
      <c r="O148" s="21" t="str">
        <f>IF(ISNA(VLOOKUP(N148,DB데이터!$N:$N,1,FALSE)), "에러", "")</f>
        <v>에러</v>
      </c>
      <c r="P148" s="57" t="str">
        <f>IF(O148="에러",$N148&amp;CHAR(10)&amp;VLOOKUP(CONCATENATE(D148,".",F148),DB데이터!$M:$N,2,FALSE),"")</f>
        <v xml:space="preserve"> 일매출사원^TB_ANA_DD_SALES_EMP^ 고객할인금액^CUST_DC_AMT^^NUMBER^22^Y^0
일매출사원^TB_ANA_DD_SALES_EMP^고객할인금액^CUST_DC_AMT^^NUMBER^20,5^Y^0</v>
      </c>
    </row>
    <row r="149" spans="1:16" x14ac:dyDescent="0.25">
      <c r="A149" s="23">
        <v>142</v>
      </c>
      <c r="B149" s="27" t="s">
        <v>5184</v>
      </c>
      <c r="C149" s="27" t="s">
        <v>4300</v>
      </c>
      <c r="D149" s="27" t="s">
        <v>1050</v>
      </c>
      <c r="E149" s="27" t="s">
        <v>4236</v>
      </c>
      <c r="F149" s="27" t="s">
        <v>496</v>
      </c>
      <c r="G149" s="27"/>
      <c r="H149" s="27"/>
      <c r="I149" s="27" t="s">
        <v>110</v>
      </c>
      <c r="J149" s="28">
        <v>22</v>
      </c>
      <c r="K149" s="27" t="s">
        <v>52</v>
      </c>
      <c r="L149" s="29">
        <v>0</v>
      </c>
      <c r="M149" s="30"/>
      <c r="N149" s="25" t="str">
        <f t="shared" si="2"/>
        <v xml:space="preserve"> 일매출사원^TB_ANA_DD_SALES_EMP^ 프로모션할인금액^PROM_DC_AMT^^NUMBER^22^Y^0</v>
      </c>
      <c r="O149" s="21" t="str">
        <f>IF(ISNA(VLOOKUP(N149,DB데이터!$N:$N,1,FALSE)), "에러", "")</f>
        <v>에러</v>
      </c>
      <c r="P149" s="57" t="str">
        <f>IF(O149="에러",$N149&amp;CHAR(10)&amp;VLOOKUP(CONCATENATE(D149,".",F149),DB데이터!$M:$N,2,FALSE),"")</f>
        <v xml:space="preserve"> 일매출사원^TB_ANA_DD_SALES_EMP^ 프로모션할인금액^PROM_DC_AMT^^NUMBER^22^Y^0
일매출사원^TB_ANA_DD_SALES_EMP^프로모션할인금액^PROM_DC_AMT^^NUMBER^20,5^Y^0</v>
      </c>
    </row>
    <row r="150" spans="1:16" x14ac:dyDescent="0.25">
      <c r="A150" s="23">
        <v>143</v>
      </c>
      <c r="B150" s="27" t="s">
        <v>5184</v>
      </c>
      <c r="C150" s="27" t="s">
        <v>4300</v>
      </c>
      <c r="D150" s="27" t="s">
        <v>1050</v>
      </c>
      <c r="E150" s="27" t="s">
        <v>4227</v>
      </c>
      <c r="F150" s="27" t="s">
        <v>497</v>
      </c>
      <c r="G150" s="27"/>
      <c r="H150" s="27"/>
      <c r="I150" s="27" t="s">
        <v>110</v>
      </c>
      <c r="J150" s="28">
        <v>22</v>
      </c>
      <c r="K150" s="27" t="s">
        <v>52</v>
      </c>
      <c r="L150" s="29">
        <v>0</v>
      </c>
      <c r="M150" s="30"/>
      <c r="N150" s="25" t="str">
        <f t="shared" si="2"/>
        <v xml:space="preserve"> 일매출사원^TB_ANA_DD_SALES_EMP^ 비매출할인금액^NON_SALES_DC_AMT^^NUMBER^22^Y^0</v>
      </c>
      <c r="O150" s="21" t="str">
        <f>IF(ISNA(VLOOKUP(N150,DB데이터!$N:$N,1,FALSE)), "에러", "")</f>
        <v>에러</v>
      </c>
      <c r="P150" s="57" t="str">
        <f>IF(O150="에러",$N150&amp;CHAR(10)&amp;VLOOKUP(CONCATENATE(D150,".",F150),DB데이터!$M:$N,2,FALSE),"")</f>
        <v xml:space="preserve"> 일매출사원^TB_ANA_DD_SALES_EMP^ 비매출할인금액^NON_SALES_DC_AMT^^NUMBER^22^Y^0
일매출사원^TB_ANA_DD_SALES_EMP^비매출할인금액^NON_SALES_DC_AMT^^NUMBER^20,5^Y^0</v>
      </c>
    </row>
    <row r="151" spans="1:16" x14ac:dyDescent="0.25">
      <c r="A151" s="23">
        <v>144</v>
      </c>
      <c r="B151" s="27" t="s">
        <v>5184</v>
      </c>
      <c r="C151" s="27" t="s">
        <v>4300</v>
      </c>
      <c r="D151" s="27" t="s">
        <v>1050</v>
      </c>
      <c r="E151" s="27" t="s">
        <v>4298</v>
      </c>
      <c r="F151" s="27" t="s">
        <v>2245</v>
      </c>
      <c r="G151" s="27"/>
      <c r="H151" s="27"/>
      <c r="I151" s="27" t="s">
        <v>110</v>
      </c>
      <c r="J151" s="28">
        <v>22</v>
      </c>
      <c r="K151" s="27" t="s">
        <v>52</v>
      </c>
      <c r="L151" s="29">
        <v>0</v>
      </c>
      <c r="M151" s="30"/>
      <c r="N151" s="25" t="str">
        <f t="shared" si="2"/>
        <v xml:space="preserve"> 일매출사원^TB_ANA_DD_SALES_EMP^ 현금금액^CASH_AMT^^NUMBER^22^Y^0</v>
      </c>
      <c r="O151" s="21" t="str">
        <f>IF(ISNA(VLOOKUP(N151,DB데이터!$N:$N,1,FALSE)), "에러", "")</f>
        <v>에러</v>
      </c>
      <c r="P151" s="57" t="str">
        <f>IF(O151="에러",$N151&amp;CHAR(10)&amp;VLOOKUP(CONCATENATE(D151,".",F151),DB데이터!$M:$N,2,FALSE),"")</f>
        <v xml:space="preserve"> 일매출사원^TB_ANA_DD_SALES_EMP^ 현금금액^CASH_AMT^^NUMBER^22^Y^0
일매출사원^TB_ANA_DD_SALES_EMP^현금금액^CASH_AMT^^NUMBER^20,5^Y^0</v>
      </c>
    </row>
    <row r="152" spans="1:16" x14ac:dyDescent="0.25">
      <c r="A152" s="23">
        <v>145</v>
      </c>
      <c r="B152" s="27" t="s">
        <v>5184</v>
      </c>
      <c r="C152" s="27" t="s">
        <v>4300</v>
      </c>
      <c r="D152" s="27" t="s">
        <v>1050</v>
      </c>
      <c r="E152" s="27" t="s">
        <v>4291</v>
      </c>
      <c r="F152" s="27" t="s">
        <v>2247</v>
      </c>
      <c r="G152" s="27"/>
      <c r="H152" s="27"/>
      <c r="I152" s="27" t="s">
        <v>110</v>
      </c>
      <c r="J152" s="28">
        <v>22</v>
      </c>
      <c r="K152" s="27" t="s">
        <v>52</v>
      </c>
      <c r="L152" s="29">
        <v>0</v>
      </c>
      <c r="M152" s="30"/>
      <c r="N152" s="25" t="str">
        <f t="shared" si="2"/>
        <v xml:space="preserve"> 일매출사원^TB_ANA_DD_SALES_EMP^ 카드금액^CARD_AMT^^NUMBER^22^Y^0</v>
      </c>
      <c r="O152" s="21" t="str">
        <f>IF(ISNA(VLOOKUP(N152,DB데이터!$N:$N,1,FALSE)), "에러", "")</f>
        <v>에러</v>
      </c>
      <c r="P152" s="57" t="str">
        <f>IF(O152="에러",$N152&amp;CHAR(10)&amp;VLOOKUP(CONCATENATE(D152,".",F152),DB데이터!$M:$N,2,FALSE),"")</f>
        <v xml:space="preserve"> 일매출사원^TB_ANA_DD_SALES_EMP^ 카드금액^CARD_AMT^^NUMBER^22^Y^0
일매출사원^TB_ANA_DD_SALES_EMP^카드금액^CARD_AMT^^NUMBER^20,5^Y^0</v>
      </c>
    </row>
    <row r="153" spans="1:16" x14ac:dyDescent="0.25">
      <c r="A153" s="23">
        <v>146</v>
      </c>
      <c r="B153" s="27" t="s">
        <v>5184</v>
      </c>
      <c r="C153" s="27" t="s">
        <v>4300</v>
      </c>
      <c r="D153" s="27" t="s">
        <v>1050</v>
      </c>
      <c r="E153" s="27" t="s">
        <v>4294</v>
      </c>
      <c r="F153" s="27" t="s">
        <v>2249</v>
      </c>
      <c r="G153" s="27"/>
      <c r="H153" s="27"/>
      <c r="I153" s="27" t="s">
        <v>110</v>
      </c>
      <c r="J153" s="28">
        <v>22</v>
      </c>
      <c r="K153" s="27" t="s">
        <v>52</v>
      </c>
      <c r="L153" s="29">
        <v>0</v>
      </c>
      <c r="M153" s="30"/>
      <c r="N153" s="25" t="str">
        <f t="shared" si="2"/>
        <v xml:space="preserve"> 일매출사원^TB_ANA_DD_SALES_EMP^ 포인트매출금액^POINT_SALES_AMT^^NUMBER^22^Y^0</v>
      </c>
      <c r="O153" s="21" t="str">
        <f>IF(ISNA(VLOOKUP(N153,DB데이터!$N:$N,1,FALSE)), "에러", "")</f>
        <v>에러</v>
      </c>
      <c r="P153" s="57" t="str">
        <f>IF(O153="에러",$N153&amp;CHAR(10)&amp;VLOOKUP(CONCATENATE(D153,".",F153),DB데이터!$M:$N,2,FALSE),"")</f>
        <v xml:space="preserve"> 일매출사원^TB_ANA_DD_SALES_EMP^ 포인트매출금액^POINT_SALES_AMT^^NUMBER^22^Y^0
일매출사원^TB_ANA_DD_SALES_EMP^포인트매출금액^POINT_SALES_AMT^^NUMBER^20,5^Y^0</v>
      </c>
    </row>
    <row r="154" spans="1:16" x14ac:dyDescent="0.25">
      <c r="A154" s="23">
        <v>147</v>
      </c>
      <c r="B154" s="27" t="s">
        <v>5184</v>
      </c>
      <c r="C154" s="27" t="s">
        <v>4300</v>
      </c>
      <c r="D154" s="27" t="s">
        <v>1050</v>
      </c>
      <c r="E154" s="27" t="s">
        <v>4287</v>
      </c>
      <c r="F154" s="27" t="s">
        <v>2251</v>
      </c>
      <c r="G154" s="27"/>
      <c r="H154" s="27"/>
      <c r="I154" s="27" t="s">
        <v>110</v>
      </c>
      <c r="J154" s="28">
        <v>22</v>
      </c>
      <c r="K154" s="27" t="s">
        <v>52</v>
      </c>
      <c r="L154" s="29">
        <v>0</v>
      </c>
      <c r="M154" s="30"/>
      <c r="N154" s="25" t="str">
        <f t="shared" si="2"/>
        <v xml:space="preserve"> 일매출사원^TB_ANA_DD_SALES_EMP^ 기타매출금액^ETC_SALES_AMT^^NUMBER^22^Y^0</v>
      </c>
      <c r="O154" s="21" t="str">
        <f>IF(ISNA(VLOOKUP(N154,DB데이터!$N:$N,1,FALSE)), "에러", "")</f>
        <v>에러</v>
      </c>
      <c r="P154" s="57" t="str">
        <f>IF(O154="에러",$N154&amp;CHAR(10)&amp;VLOOKUP(CONCATENATE(D154,".",F154),DB데이터!$M:$N,2,FALSE),"")</f>
        <v xml:space="preserve"> 일매출사원^TB_ANA_DD_SALES_EMP^ 기타매출금액^ETC_SALES_AMT^^NUMBER^22^Y^0
일매출사원^TB_ANA_DD_SALES_EMP^기타매출금액^ETC_SALES_AMT^^NUMBER^20,5^Y^0</v>
      </c>
    </row>
    <row r="155" spans="1:16" x14ac:dyDescent="0.25">
      <c r="A155" s="23">
        <v>148</v>
      </c>
      <c r="B155" s="27" t="s">
        <v>5184</v>
      </c>
      <c r="C155" s="27" t="s">
        <v>4300</v>
      </c>
      <c r="D155" s="27" t="s">
        <v>1050</v>
      </c>
      <c r="E155" s="27" t="s">
        <v>4251</v>
      </c>
      <c r="F155" s="27" t="s">
        <v>2253</v>
      </c>
      <c r="G155" s="27"/>
      <c r="H155" s="27"/>
      <c r="I155" s="27" t="s">
        <v>110</v>
      </c>
      <c r="J155" s="28">
        <v>22</v>
      </c>
      <c r="K155" s="27" t="s">
        <v>52</v>
      </c>
      <c r="L155" s="29">
        <v>0</v>
      </c>
      <c r="M155" s="30"/>
      <c r="N155" s="25" t="str">
        <f t="shared" si="2"/>
        <v xml:space="preserve"> 일매출사원^TB_ANA_DD_SALES_EMP^ 프로모션사용포인트금액^PROM_USE_POINT_AMT^^NUMBER^22^Y^0</v>
      </c>
      <c r="O155" s="21" t="str">
        <f>IF(ISNA(VLOOKUP(N155,DB데이터!$N:$N,1,FALSE)), "에러", "")</f>
        <v>에러</v>
      </c>
      <c r="P155" s="57" t="str">
        <f>IF(O155="에러",$N155&amp;CHAR(10)&amp;VLOOKUP(CONCATENATE(D155,".",F155),DB데이터!$M:$N,2,FALSE),"")</f>
        <v xml:space="preserve"> 일매출사원^TB_ANA_DD_SALES_EMP^ 프로모션사용포인트금액^PROM_USE_POINT_AMT^^NUMBER^22^Y^0
일매출사원^TB_ANA_DD_SALES_EMP^프로모션사용포인트금액^PROM_USE_POINT_AMT^^NUMBER^20,5^Y^0</v>
      </c>
    </row>
    <row r="156" spans="1:16" x14ac:dyDescent="0.25">
      <c r="A156" s="23">
        <v>149</v>
      </c>
      <c r="B156" s="27" t="s">
        <v>5184</v>
      </c>
      <c r="C156" s="27" t="s">
        <v>4300</v>
      </c>
      <c r="D156" s="27" t="s">
        <v>1050</v>
      </c>
      <c r="E156" s="27" t="s">
        <v>4209</v>
      </c>
      <c r="F156" s="27" t="s">
        <v>2255</v>
      </c>
      <c r="G156" s="27"/>
      <c r="H156" s="27"/>
      <c r="I156" s="27" t="s">
        <v>110</v>
      </c>
      <c r="J156" s="28">
        <v>22</v>
      </c>
      <c r="K156" s="27" t="s">
        <v>52</v>
      </c>
      <c r="L156" s="29">
        <v>0</v>
      </c>
      <c r="M156" s="30"/>
      <c r="N156" s="25" t="str">
        <f t="shared" si="2"/>
        <v xml:space="preserve"> 일매출사원^TB_ANA_DD_SALES_EMP^ 적립포인트금액^ACC_POINT_AMT^^NUMBER^22^Y^0</v>
      </c>
      <c r="O156" s="21" t="str">
        <f>IF(ISNA(VLOOKUP(N156,DB데이터!$N:$N,1,FALSE)), "에러", "")</f>
        <v>에러</v>
      </c>
      <c r="P156" s="57" t="str">
        <f>IF(O156="에러",$N156&amp;CHAR(10)&amp;VLOOKUP(CONCATENATE(D156,".",F156),DB데이터!$M:$N,2,FALSE),"")</f>
        <v xml:space="preserve"> 일매출사원^TB_ANA_DD_SALES_EMP^ 적립포인트금액^ACC_POINT_AMT^^NUMBER^22^Y^0
일매출사원^TB_ANA_DD_SALES_EMP^적립포인트금액^ACC_POINT_AMT^^NUMBER^20,5^Y^0</v>
      </c>
    </row>
    <row r="157" spans="1:16" x14ac:dyDescent="0.25">
      <c r="A157" s="23">
        <v>150</v>
      </c>
      <c r="B157" s="27" t="s">
        <v>5184</v>
      </c>
      <c r="C157" s="27" t="s">
        <v>4300</v>
      </c>
      <c r="D157" s="27" t="s">
        <v>1050</v>
      </c>
      <c r="E157" s="27" t="s">
        <v>4230</v>
      </c>
      <c r="F157" s="27" t="s">
        <v>2257</v>
      </c>
      <c r="G157" s="27"/>
      <c r="H157" s="27"/>
      <c r="I157" s="27" t="s">
        <v>110</v>
      </c>
      <c r="J157" s="28">
        <v>22</v>
      </c>
      <c r="K157" s="27" t="s">
        <v>52</v>
      </c>
      <c r="L157" s="27">
        <v>0</v>
      </c>
      <c r="M157" s="30"/>
      <c r="N157" s="25" t="str">
        <f t="shared" si="2"/>
        <v xml:space="preserve"> 일매출사원^TB_ANA_DD_SALES_EMP^ 영수증건수^BILL_CNT^^NUMBER^22^Y^0</v>
      </c>
      <c r="O157" s="21" t="str">
        <f>IF(ISNA(VLOOKUP(N157,DB데이터!$N:$N,1,FALSE)), "에러", "")</f>
        <v>에러</v>
      </c>
      <c r="P157" s="57" t="str">
        <f>IF(O157="에러",$N157&amp;CHAR(10)&amp;VLOOKUP(CONCATENATE(D157,".",F157),DB데이터!$M:$N,2,FALSE),"")</f>
        <v xml:space="preserve"> 일매출사원^TB_ANA_DD_SALES_EMP^ 영수증건수^BILL_CNT^^NUMBER^22^Y^0
일매출사원^TB_ANA_DD_SALES_EMP^영수증건수^BILL_CNT^^NUMBER^20,5^Y^0</v>
      </c>
    </row>
    <row r="158" spans="1:16" x14ac:dyDescent="0.25">
      <c r="A158" s="23">
        <v>151</v>
      </c>
      <c r="B158" s="27" t="s">
        <v>5184</v>
      </c>
      <c r="C158" s="27" t="s">
        <v>4300</v>
      </c>
      <c r="D158" s="27" t="s">
        <v>1050</v>
      </c>
      <c r="E158" s="27" t="s">
        <v>4297</v>
      </c>
      <c r="F158" s="27" t="s">
        <v>2259</v>
      </c>
      <c r="G158" s="27"/>
      <c r="H158" s="27"/>
      <c r="I158" s="27" t="s">
        <v>110</v>
      </c>
      <c r="J158" s="28">
        <v>22</v>
      </c>
      <c r="K158" s="27" t="s">
        <v>52</v>
      </c>
      <c r="L158" s="27">
        <v>0</v>
      </c>
      <c r="M158" s="30"/>
      <c r="N158" s="25" t="str">
        <f t="shared" si="2"/>
        <v xml:space="preserve"> 일매출사원^TB_ANA_DD_SALES_EMP^ 현금건수^CASH_CNT^^NUMBER^22^Y^0</v>
      </c>
      <c r="O158" s="21" t="str">
        <f>IF(ISNA(VLOOKUP(N158,DB데이터!$N:$N,1,FALSE)), "에러", "")</f>
        <v>에러</v>
      </c>
      <c r="P158" s="57" t="str">
        <f>IF(O158="에러",$N158&amp;CHAR(10)&amp;VLOOKUP(CONCATENATE(D158,".",F158),DB데이터!$M:$N,2,FALSE),"")</f>
        <v xml:space="preserve"> 일매출사원^TB_ANA_DD_SALES_EMP^ 현금건수^CASH_CNT^^NUMBER^22^Y^0
일매출사원^TB_ANA_DD_SALES_EMP^현금건수^CASH_CNT^^NUMBER^20,5^Y^0</v>
      </c>
    </row>
    <row r="159" spans="1:16" x14ac:dyDescent="0.25">
      <c r="A159" s="23">
        <v>152</v>
      </c>
      <c r="B159" s="27" t="s">
        <v>5184</v>
      </c>
      <c r="C159" s="27" t="s">
        <v>4300</v>
      </c>
      <c r="D159" s="27" t="s">
        <v>1050</v>
      </c>
      <c r="E159" s="27" t="s">
        <v>4290</v>
      </c>
      <c r="F159" s="27" t="s">
        <v>2261</v>
      </c>
      <c r="G159" s="27"/>
      <c r="H159" s="27"/>
      <c r="I159" s="27" t="s">
        <v>110</v>
      </c>
      <c r="J159" s="28">
        <v>22</v>
      </c>
      <c r="K159" s="27" t="s">
        <v>52</v>
      </c>
      <c r="L159" s="27">
        <v>0</v>
      </c>
      <c r="M159" s="30"/>
      <c r="N159" s="25" t="str">
        <f t="shared" si="2"/>
        <v xml:space="preserve"> 일매출사원^TB_ANA_DD_SALES_EMP^ 카드건수^CARD_CNT^^NUMBER^22^Y^0</v>
      </c>
      <c r="O159" s="21" t="str">
        <f>IF(ISNA(VLOOKUP(N159,DB데이터!$N:$N,1,FALSE)), "에러", "")</f>
        <v>에러</v>
      </c>
      <c r="P159" s="57" t="str">
        <f>IF(O159="에러",$N159&amp;CHAR(10)&amp;VLOOKUP(CONCATENATE(D159,".",F159),DB데이터!$M:$N,2,FALSE),"")</f>
        <v xml:space="preserve"> 일매출사원^TB_ANA_DD_SALES_EMP^ 카드건수^CARD_CNT^^NUMBER^22^Y^0
일매출사원^TB_ANA_DD_SALES_EMP^카드건수^CARD_CNT^^NUMBER^20,5^Y^0</v>
      </c>
    </row>
    <row r="160" spans="1:16" x14ac:dyDescent="0.25">
      <c r="A160" s="23">
        <v>153</v>
      </c>
      <c r="B160" s="27" t="s">
        <v>5184</v>
      </c>
      <c r="C160" s="27" t="s">
        <v>4300</v>
      </c>
      <c r="D160" s="27" t="s">
        <v>1050</v>
      </c>
      <c r="E160" s="27" t="s">
        <v>4293</v>
      </c>
      <c r="F160" s="27" t="s">
        <v>2263</v>
      </c>
      <c r="G160" s="27"/>
      <c r="H160" s="27"/>
      <c r="I160" s="27" t="s">
        <v>110</v>
      </c>
      <c r="J160" s="28">
        <v>22</v>
      </c>
      <c r="K160" s="27" t="s">
        <v>52</v>
      </c>
      <c r="L160" s="27">
        <v>0</v>
      </c>
      <c r="M160" s="30"/>
      <c r="N160" s="25" t="str">
        <f t="shared" si="2"/>
        <v xml:space="preserve"> 일매출사원^TB_ANA_DD_SALES_EMP^ 포인트매출건수^POINT_SALES_CNT^^NUMBER^22^Y^0</v>
      </c>
      <c r="O160" s="21" t="str">
        <f>IF(ISNA(VLOOKUP(N160,DB데이터!$N:$N,1,FALSE)), "에러", "")</f>
        <v>에러</v>
      </c>
      <c r="P160" s="57" t="str">
        <f>IF(O160="에러",$N160&amp;CHAR(10)&amp;VLOOKUP(CONCATENATE(D160,".",F160),DB데이터!$M:$N,2,FALSE),"")</f>
        <v xml:space="preserve"> 일매출사원^TB_ANA_DD_SALES_EMP^ 포인트매출건수^POINT_SALES_CNT^^NUMBER^22^Y^0
일매출사원^TB_ANA_DD_SALES_EMP^포인트매출건수^POINT_SALES_CNT^^NUMBER^20,5^Y^0</v>
      </c>
    </row>
    <row r="161" spans="1:16" x14ac:dyDescent="0.25">
      <c r="A161" s="23">
        <v>154</v>
      </c>
      <c r="B161" s="27" t="s">
        <v>5184</v>
      </c>
      <c r="C161" s="27" t="s">
        <v>4300</v>
      </c>
      <c r="D161" s="27" t="s">
        <v>1050</v>
      </c>
      <c r="E161" s="27" t="s">
        <v>4286</v>
      </c>
      <c r="F161" s="27" t="s">
        <v>2265</v>
      </c>
      <c r="G161" s="27"/>
      <c r="H161" s="27"/>
      <c r="I161" s="27" t="s">
        <v>110</v>
      </c>
      <c r="J161" s="28">
        <v>22</v>
      </c>
      <c r="K161" s="27" t="s">
        <v>52</v>
      </c>
      <c r="L161" s="27">
        <v>0</v>
      </c>
      <c r="M161" s="30"/>
      <c r="N161" s="25" t="str">
        <f t="shared" si="2"/>
        <v xml:space="preserve"> 일매출사원^TB_ANA_DD_SALES_EMP^ 기타매출건수^ETC_SALES_CNT^^NUMBER^22^Y^0</v>
      </c>
      <c r="O161" s="21" t="str">
        <f>IF(ISNA(VLOOKUP(N161,DB데이터!$N:$N,1,FALSE)), "에러", "")</f>
        <v>에러</v>
      </c>
      <c r="P161" s="57" t="str">
        <f>IF(O161="에러",$N161&amp;CHAR(10)&amp;VLOOKUP(CONCATENATE(D161,".",F161),DB데이터!$M:$N,2,FALSE),"")</f>
        <v xml:space="preserve"> 일매출사원^TB_ANA_DD_SALES_EMP^ 기타매출건수^ETC_SALES_CNT^^NUMBER^22^Y^0
일매출사원^TB_ANA_DD_SALES_EMP^기타매출건수^ETC_SALES_CNT^^NUMBER^20,5^Y^0</v>
      </c>
    </row>
    <row r="162" spans="1:16" x14ac:dyDescent="0.25">
      <c r="A162" s="23">
        <v>155</v>
      </c>
      <c r="B162" s="27" t="s">
        <v>5184</v>
      </c>
      <c r="C162" s="27" t="s">
        <v>4300</v>
      </c>
      <c r="D162" s="27" t="s">
        <v>1050</v>
      </c>
      <c r="E162" s="27" t="s">
        <v>4233</v>
      </c>
      <c r="F162" s="27" t="s">
        <v>527</v>
      </c>
      <c r="G162" s="27"/>
      <c r="H162" s="27"/>
      <c r="I162" s="27" t="s">
        <v>110</v>
      </c>
      <c r="J162" s="28">
        <v>22</v>
      </c>
      <c r="K162" s="27" t="s">
        <v>52</v>
      </c>
      <c r="L162" s="29">
        <v>0</v>
      </c>
      <c r="M162" s="30"/>
      <c r="N162" s="25" t="str">
        <f t="shared" si="2"/>
        <v xml:space="preserve"> 일매출사원^TB_ANA_DD_SALES_EMP^ 취소건수^CNCL_CNT^^NUMBER^22^Y^0</v>
      </c>
      <c r="O162" s="21" t="str">
        <f>IF(ISNA(VLOOKUP(N162,DB데이터!$N:$N,1,FALSE)), "에러", "")</f>
        <v>에러</v>
      </c>
      <c r="P162" s="57" t="str">
        <f>IF(O162="에러",$N162&amp;CHAR(10)&amp;VLOOKUP(CONCATENATE(D162,".",F162),DB데이터!$M:$N,2,FALSE),"")</f>
        <v xml:space="preserve"> 일매출사원^TB_ANA_DD_SALES_EMP^ 취소건수^CNCL_CNT^^NUMBER^22^Y^0
일매출사원^TB_ANA_DD_SALES_EMP^취소건수^CNCL_CNT^^NUMBER^20,5^Y^0</v>
      </c>
    </row>
    <row r="163" spans="1:16" x14ac:dyDescent="0.25">
      <c r="A163" s="23">
        <v>156</v>
      </c>
      <c r="B163" s="27" t="s">
        <v>5184</v>
      </c>
      <c r="C163" s="27" t="s">
        <v>4300</v>
      </c>
      <c r="D163" s="27" t="s">
        <v>1050</v>
      </c>
      <c r="E163" s="27" t="s">
        <v>4220</v>
      </c>
      <c r="F163" s="27" t="s">
        <v>529</v>
      </c>
      <c r="G163" s="27"/>
      <c r="H163" s="27"/>
      <c r="I163" s="27" t="s">
        <v>110</v>
      </c>
      <c r="J163" s="28">
        <v>22</v>
      </c>
      <c r="K163" s="27" t="s">
        <v>52</v>
      </c>
      <c r="L163" s="27">
        <v>0</v>
      </c>
      <c r="M163" s="30"/>
      <c r="N163" s="25" t="str">
        <f t="shared" si="2"/>
        <v xml:space="preserve"> 일매출사원^TB_ANA_DD_SALES_EMP^ 매출총건수^SALES_TOT_CNT^^NUMBER^22^Y^0</v>
      </c>
      <c r="O163" s="21" t="str">
        <f>IF(ISNA(VLOOKUP(N163,DB데이터!$N:$N,1,FALSE)), "에러", "")</f>
        <v>에러</v>
      </c>
      <c r="P163" s="57" t="str">
        <f>IF(O163="에러",$N163&amp;CHAR(10)&amp;VLOOKUP(CONCATENATE(D163,".",F163),DB데이터!$M:$N,2,FALSE),"")</f>
        <v xml:space="preserve"> 일매출사원^TB_ANA_DD_SALES_EMP^ 매출총건수^SALES_TOT_CNT^^NUMBER^22^Y^0
일매출사원^TB_ANA_DD_SALES_EMP^매출총건수^SALES_TOT_CNT^^NUMBER^20,5^Y^0</v>
      </c>
    </row>
    <row r="164" spans="1:16" x14ac:dyDescent="0.25">
      <c r="A164" s="23">
        <v>157</v>
      </c>
      <c r="B164" s="27" t="s">
        <v>5184</v>
      </c>
      <c r="C164" s="27" t="s">
        <v>4300</v>
      </c>
      <c r="D164" s="27" t="s">
        <v>1050</v>
      </c>
      <c r="E164" s="27" t="s">
        <v>4222</v>
      </c>
      <c r="F164" s="27" t="s">
        <v>2267</v>
      </c>
      <c r="G164" s="27"/>
      <c r="H164" s="27"/>
      <c r="I164" s="27" t="s">
        <v>110</v>
      </c>
      <c r="J164" s="28">
        <v>22</v>
      </c>
      <c r="K164" s="27" t="s">
        <v>52</v>
      </c>
      <c r="L164" s="29">
        <v>0</v>
      </c>
      <c r="M164" s="30"/>
      <c r="N164" s="25" t="str">
        <f t="shared" si="2"/>
        <v xml:space="preserve"> 일매출사원^TB_ANA_DD_SALES_EMP^ 매출취소건수^SALES_CNCL_CNT^^NUMBER^22^Y^0</v>
      </c>
      <c r="O164" s="21" t="str">
        <f>IF(ISNA(VLOOKUP(N164,DB데이터!$N:$N,1,FALSE)), "에러", "")</f>
        <v>에러</v>
      </c>
      <c r="P164" s="57" t="str">
        <f>IF(O164="에러",$N164&amp;CHAR(10)&amp;VLOOKUP(CONCATENATE(D164,".",F164),DB데이터!$M:$N,2,FALSE),"")</f>
        <v xml:space="preserve"> 일매출사원^TB_ANA_DD_SALES_EMP^ 매출취소건수^SALES_CNCL_CNT^^NUMBER^22^Y^0
일매출사원^TB_ANA_DD_SALES_EMP^매출취소건수^SALES_CNCL_CNT^^NUMBER^20,5^Y^0</v>
      </c>
    </row>
    <row r="165" spans="1:16" x14ac:dyDescent="0.25">
      <c r="A165" s="23">
        <v>158</v>
      </c>
      <c r="B165" s="27" t="s">
        <v>5184</v>
      </c>
      <c r="C165" s="27" t="s">
        <v>4300</v>
      </c>
      <c r="D165" s="27" t="s">
        <v>1050</v>
      </c>
      <c r="E165" s="27" t="s">
        <v>4226</v>
      </c>
      <c r="F165" s="27" t="s">
        <v>2269</v>
      </c>
      <c r="G165" s="27"/>
      <c r="H165" s="27"/>
      <c r="I165" s="27" t="s">
        <v>110</v>
      </c>
      <c r="J165" s="28">
        <v>22</v>
      </c>
      <c r="K165" s="27" t="s">
        <v>52</v>
      </c>
      <c r="L165" s="29">
        <v>0</v>
      </c>
      <c r="M165" s="30"/>
      <c r="N165" s="25" t="str">
        <f t="shared" si="2"/>
        <v xml:space="preserve"> 일매출사원^TB_ANA_DD_SALES_EMP^ 매출취소총금액^SALES_CNCL_TOT_AMT^^NUMBER^22^Y^0</v>
      </c>
      <c r="O165" s="21" t="str">
        <f>IF(ISNA(VLOOKUP(N165,DB데이터!$N:$N,1,FALSE)), "에러", "")</f>
        <v>에러</v>
      </c>
      <c r="P165" s="57" t="str">
        <f>IF(O165="에러",$N165&amp;CHAR(10)&amp;VLOOKUP(CONCATENATE(D165,".",F165),DB데이터!$M:$N,2,FALSE),"")</f>
        <v xml:space="preserve"> 일매출사원^TB_ANA_DD_SALES_EMP^ 매출취소총금액^SALES_CNCL_TOT_AMT^^NUMBER^22^Y^0
일매출사원^TB_ANA_DD_SALES_EMP^매출취소총금액^SALES_CNCL_TOT_AMT^^NUMBER^20,5^Y^0</v>
      </c>
    </row>
    <row r="166" spans="1:16" x14ac:dyDescent="0.25">
      <c r="A166" s="23">
        <v>159</v>
      </c>
      <c r="B166" s="27" t="s">
        <v>5184</v>
      </c>
      <c r="C166" s="27" t="s">
        <v>4300</v>
      </c>
      <c r="D166" s="27" t="s">
        <v>1050</v>
      </c>
      <c r="E166" s="27" t="s">
        <v>4299</v>
      </c>
      <c r="F166" s="27" t="s">
        <v>2271</v>
      </c>
      <c r="G166" s="27"/>
      <c r="H166" s="27"/>
      <c r="I166" s="27" t="s">
        <v>110</v>
      </c>
      <c r="J166" s="28">
        <v>22</v>
      </c>
      <c r="K166" s="27" t="s">
        <v>52</v>
      </c>
      <c r="L166" s="27">
        <v>0</v>
      </c>
      <c r="M166" s="30"/>
      <c r="N166" s="25" t="str">
        <f t="shared" si="2"/>
        <v xml:space="preserve"> 일매출사원^TB_ANA_DD_SALES_EMP^ 현금취소금액^CASH_CNCL_AMT^^NUMBER^22^Y^0</v>
      </c>
      <c r="O166" s="21" t="str">
        <f>IF(ISNA(VLOOKUP(N166,DB데이터!$N:$N,1,FALSE)), "에러", "")</f>
        <v>에러</v>
      </c>
      <c r="P166" s="57" t="str">
        <f>IF(O166="에러",$N166&amp;CHAR(10)&amp;VLOOKUP(CONCATENATE(D166,".",F166),DB데이터!$M:$N,2,FALSE),"")</f>
        <v xml:space="preserve"> 일매출사원^TB_ANA_DD_SALES_EMP^ 현금취소금액^CASH_CNCL_AMT^^NUMBER^22^Y^0
일매출사원^TB_ANA_DD_SALES_EMP^현금취소금액^CASH_CNCL_AMT^^NUMBER^20,5^Y^0</v>
      </c>
    </row>
    <row r="167" spans="1:16" x14ac:dyDescent="0.25">
      <c r="A167" s="23">
        <v>160</v>
      </c>
      <c r="B167" s="27" t="s">
        <v>5184</v>
      </c>
      <c r="C167" s="27" t="s">
        <v>4300</v>
      </c>
      <c r="D167" s="27" t="s">
        <v>1050</v>
      </c>
      <c r="E167" s="27" t="s">
        <v>4292</v>
      </c>
      <c r="F167" s="27" t="s">
        <v>2273</v>
      </c>
      <c r="G167" s="27"/>
      <c r="H167" s="27"/>
      <c r="I167" s="27" t="s">
        <v>110</v>
      </c>
      <c r="J167" s="28">
        <v>22</v>
      </c>
      <c r="K167" s="27" t="s">
        <v>52</v>
      </c>
      <c r="L167" s="29">
        <v>0</v>
      </c>
      <c r="M167" s="30"/>
      <c r="N167" s="25" t="str">
        <f t="shared" si="2"/>
        <v xml:space="preserve"> 일매출사원^TB_ANA_DD_SALES_EMP^ 카드취소금액^CARD_CNCL_AMT^^NUMBER^22^Y^0</v>
      </c>
      <c r="O167" s="21" t="str">
        <f>IF(ISNA(VLOOKUP(N167,DB데이터!$N:$N,1,FALSE)), "에러", "")</f>
        <v>에러</v>
      </c>
      <c r="P167" s="57" t="str">
        <f>IF(O167="에러",$N167&amp;CHAR(10)&amp;VLOOKUP(CONCATENATE(D167,".",F167),DB데이터!$M:$N,2,FALSE),"")</f>
        <v xml:space="preserve"> 일매출사원^TB_ANA_DD_SALES_EMP^ 카드취소금액^CARD_CNCL_AMT^^NUMBER^22^Y^0
일매출사원^TB_ANA_DD_SALES_EMP^카드취소금액^CARD_CNCL_AMT^^NUMBER^20,5^Y^0</v>
      </c>
    </row>
    <row r="168" spans="1:16" x14ac:dyDescent="0.25">
      <c r="A168" s="23">
        <v>161</v>
      </c>
      <c r="B168" s="27" t="s">
        <v>5184</v>
      </c>
      <c r="C168" s="27" t="s">
        <v>4300</v>
      </c>
      <c r="D168" s="27" t="s">
        <v>1050</v>
      </c>
      <c r="E168" s="27" t="s">
        <v>4295</v>
      </c>
      <c r="F168" s="27" t="s">
        <v>2275</v>
      </c>
      <c r="G168" s="27"/>
      <c r="H168" s="27"/>
      <c r="I168" s="27" t="s">
        <v>110</v>
      </c>
      <c r="J168" s="28">
        <v>22</v>
      </c>
      <c r="K168" s="27" t="s">
        <v>52</v>
      </c>
      <c r="L168" s="29">
        <v>0</v>
      </c>
      <c r="M168" s="30"/>
      <c r="N168" s="25" t="str">
        <f t="shared" si="2"/>
        <v xml:space="preserve"> 일매출사원^TB_ANA_DD_SALES_EMP^ 포인트매출취소금액^POINT_SALES_CNCL_AMT^^NUMBER^22^Y^0</v>
      </c>
      <c r="O168" s="21" t="str">
        <f>IF(ISNA(VLOOKUP(N168,DB데이터!$N:$N,1,FALSE)), "에러", "")</f>
        <v>에러</v>
      </c>
      <c r="P168" s="57" t="str">
        <f>IF(O168="에러",$N168&amp;CHAR(10)&amp;VLOOKUP(CONCATENATE(D168,".",F168),DB데이터!$M:$N,2,FALSE),"")</f>
        <v xml:space="preserve"> 일매출사원^TB_ANA_DD_SALES_EMP^ 포인트매출취소금액^POINT_SALES_CNCL_AMT^^NUMBER^22^Y^0
일매출사원^TB_ANA_DD_SALES_EMP^포인트매출취소금액^POINT_SALES_CNCL_AMT^^NUMBER^20,5^Y^0</v>
      </c>
    </row>
    <row r="169" spans="1:16" x14ac:dyDescent="0.25">
      <c r="A169" s="23">
        <v>162</v>
      </c>
      <c r="B169" s="27" t="s">
        <v>5184</v>
      </c>
      <c r="C169" s="27" t="s">
        <v>4300</v>
      </c>
      <c r="D169" s="27" t="s">
        <v>1050</v>
      </c>
      <c r="E169" s="27" t="s">
        <v>4288</v>
      </c>
      <c r="F169" s="27" t="s">
        <v>2277</v>
      </c>
      <c r="G169" s="27"/>
      <c r="H169" s="27"/>
      <c r="I169" s="27" t="s">
        <v>110</v>
      </c>
      <c r="J169" s="28">
        <v>22</v>
      </c>
      <c r="K169" s="27" t="s">
        <v>52</v>
      </c>
      <c r="L169" s="29">
        <v>0</v>
      </c>
      <c r="M169" s="30"/>
      <c r="N169" s="25" t="str">
        <f t="shared" si="2"/>
        <v xml:space="preserve"> 일매출사원^TB_ANA_DD_SALES_EMP^ 기타매출취소금액^ETC_SALES_CNCL_AMT^^NUMBER^22^Y^0</v>
      </c>
      <c r="O169" s="21" t="str">
        <f>IF(ISNA(VLOOKUP(N169,DB데이터!$N:$N,1,FALSE)), "에러", "")</f>
        <v>에러</v>
      </c>
      <c r="P169" s="57" t="str">
        <f>IF(O169="에러",$N169&amp;CHAR(10)&amp;VLOOKUP(CONCATENATE(D169,".",F169),DB데이터!$M:$N,2,FALSE),"")</f>
        <v xml:space="preserve"> 일매출사원^TB_ANA_DD_SALES_EMP^ 기타매출취소금액^ETC_SALES_CNCL_AMT^^NUMBER^22^Y^0
일매출사원^TB_ANA_DD_SALES_EMP^기타매출취소금액^ETC_SALES_CNCL_AMT^^NUMBER^20,5^Y^0</v>
      </c>
    </row>
    <row r="170" spans="1:16" x14ac:dyDescent="0.25">
      <c r="A170" s="23">
        <v>163</v>
      </c>
      <c r="B170" s="27" t="s">
        <v>5184</v>
      </c>
      <c r="C170" s="27" t="s">
        <v>4300</v>
      </c>
      <c r="D170" s="27" t="s">
        <v>1050</v>
      </c>
      <c r="E170" s="27" t="s">
        <v>4285</v>
      </c>
      <c r="F170" s="27" t="s">
        <v>2279</v>
      </c>
      <c r="G170" s="27"/>
      <c r="H170" s="27"/>
      <c r="I170" s="27" t="s">
        <v>110</v>
      </c>
      <c r="J170" s="28">
        <v>22</v>
      </c>
      <c r="K170" s="27" t="s">
        <v>52</v>
      </c>
      <c r="L170" s="29">
        <v>0</v>
      </c>
      <c r="M170" s="30"/>
      <c r="N170" s="25" t="str">
        <f t="shared" si="2"/>
        <v xml:space="preserve"> 일매출사원^TB_ANA_DD_SALES_EMP^ 고객수^CUST_CNT^^NUMBER^22^Y^0</v>
      </c>
      <c r="O170" s="21" t="str">
        <f>IF(ISNA(VLOOKUP(N170,DB데이터!$N:$N,1,FALSE)), "에러", "")</f>
        <v>에러</v>
      </c>
      <c r="P170" s="57" t="str">
        <f>IF(O170="에러",$N170&amp;CHAR(10)&amp;VLOOKUP(CONCATENATE(D170,".",F170),DB데이터!$M:$N,2,FALSE),"")</f>
        <v xml:space="preserve"> 일매출사원^TB_ANA_DD_SALES_EMP^ 고객수^CUST_CNT^^NUMBER^22^Y^0
일매출사원^TB_ANA_DD_SALES_EMP^고객수^CUST_CNT^^NUMBER^20,5^Y^0</v>
      </c>
    </row>
    <row r="171" spans="1:16" x14ac:dyDescent="0.25">
      <c r="A171" s="23">
        <v>164</v>
      </c>
      <c r="B171" s="27" t="s">
        <v>5184</v>
      </c>
      <c r="C171" s="27" t="s">
        <v>4300</v>
      </c>
      <c r="D171" s="27" t="s">
        <v>1050</v>
      </c>
      <c r="E171" s="27" t="s">
        <v>3518</v>
      </c>
      <c r="F171" s="27" t="s">
        <v>54</v>
      </c>
      <c r="G171" s="27"/>
      <c r="H171" s="27"/>
      <c r="I171" s="27" t="s">
        <v>37</v>
      </c>
      <c r="J171" s="28">
        <v>14</v>
      </c>
      <c r="K171" s="27" t="s">
        <v>52</v>
      </c>
      <c r="L171" s="29"/>
      <c r="M171" s="30"/>
      <c r="N171" s="25" t="str">
        <f t="shared" si="2"/>
        <v xml:space="preserve"> 일매출사원^TB_ANA_DD_SALES_EMP^ 등록일시^REG_DTM^^VARCHAR2^14^Y^</v>
      </c>
      <c r="O171" s="21" t="str">
        <f>IF(ISNA(VLOOKUP(N171,DB데이터!$N:$N,1,FALSE)), "에러", "")</f>
        <v>에러</v>
      </c>
      <c r="P171" s="57" t="str">
        <f>IF(O171="에러",$N171&amp;CHAR(10)&amp;VLOOKUP(CONCATENATE(D171,".",F171),DB데이터!$M:$N,2,FALSE),"")</f>
        <v xml:space="preserve"> 일매출사원^TB_ANA_DD_SALES_EMP^ 등록일시^REG_DTM^^VARCHAR2^14^Y^
일매출사원^TB_ANA_DD_SALES_EMP^등록일시^REG_DTM^^VARCHAR2^14^Y^</v>
      </c>
    </row>
    <row r="172" spans="1:16" x14ac:dyDescent="0.25">
      <c r="A172" s="23">
        <v>165</v>
      </c>
      <c r="B172" s="27" t="s">
        <v>5184</v>
      </c>
      <c r="C172" s="27" t="s">
        <v>4300</v>
      </c>
      <c r="D172" s="27" t="s">
        <v>1050</v>
      </c>
      <c r="E172" s="27" t="s">
        <v>3519</v>
      </c>
      <c r="F172" s="27" t="s">
        <v>56</v>
      </c>
      <c r="G172" s="27"/>
      <c r="H172" s="27"/>
      <c r="I172" s="27" t="s">
        <v>37</v>
      </c>
      <c r="J172" s="28">
        <v>32</v>
      </c>
      <c r="K172" s="27" t="s">
        <v>52</v>
      </c>
      <c r="L172" s="27"/>
      <c r="M172" s="30"/>
      <c r="N172" s="25" t="str">
        <f t="shared" si="2"/>
        <v xml:space="preserve"> 일매출사원^TB_ANA_DD_SALES_EMP^ 등록자ID^REGR_ID^^VARCHAR2^32^Y^</v>
      </c>
      <c r="O172" s="21" t="str">
        <f>IF(ISNA(VLOOKUP(N172,DB데이터!$N:$N,1,FALSE)), "에러", "")</f>
        <v>에러</v>
      </c>
      <c r="P172" s="57" t="str">
        <f>IF(O172="에러",$N172&amp;CHAR(10)&amp;VLOOKUP(CONCATENATE(D172,".",F172),DB데이터!$M:$N,2,FALSE),"")</f>
        <v xml:space="preserve"> 일매출사원^TB_ANA_DD_SALES_EMP^ 등록자ID^REGR_ID^^VARCHAR2^32^Y^
일매출사원^TB_ANA_DD_SALES_EMP^등록자ID^REGR_ID^^VARCHAR2^32^Y^</v>
      </c>
    </row>
    <row r="173" spans="1:16" x14ac:dyDescent="0.25">
      <c r="A173" s="23">
        <v>166</v>
      </c>
      <c r="B173" s="27" t="s">
        <v>5184</v>
      </c>
      <c r="C173" s="27" t="s">
        <v>4300</v>
      </c>
      <c r="D173" s="27" t="s">
        <v>1050</v>
      </c>
      <c r="E173" s="27" t="s">
        <v>3520</v>
      </c>
      <c r="F173" s="27" t="s">
        <v>58</v>
      </c>
      <c r="G173" s="27"/>
      <c r="H173" s="27"/>
      <c r="I173" s="27" t="s">
        <v>37</v>
      </c>
      <c r="J173" s="28">
        <v>14</v>
      </c>
      <c r="K173" s="27" t="s">
        <v>52</v>
      </c>
      <c r="L173" s="27"/>
      <c r="M173" s="30"/>
      <c r="N173" s="25" t="str">
        <f t="shared" si="2"/>
        <v xml:space="preserve"> 일매출사원^TB_ANA_DD_SALES_EMP^ 수정일시^MOD_DTM^^VARCHAR2^14^Y^</v>
      </c>
      <c r="O173" s="21" t="str">
        <f>IF(ISNA(VLOOKUP(N173,DB데이터!$N:$N,1,FALSE)), "에러", "")</f>
        <v>에러</v>
      </c>
      <c r="P173" s="57" t="str">
        <f>IF(O173="에러",$N173&amp;CHAR(10)&amp;VLOOKUP(CONCATENATE(D173,".",F173),DB데이터!$M:$N,2,FALSE),"")</f>
        <v xml:space="preserve"> 일매출사원^TB_ANA_DD_SALES_EMP^ 수정일시^MOD_DTM^^VARCHAR2^14^Y^
일매출사원^TB_ANA_DD_SALES_EMP^수정일시^MOD_DTM^^VARCHAR2^14^Y^</v>
      </c>
    </row>
    <row r="174" spans="1:16" x14ac:dyDescent="0.25">
      <c r="A174" s="23">
        <v>167</v>
      </c>
      <c r="B174" s="27" t="s">
        <v>5184</v>
      </c>
      <c r="C174" s="27" t="s">
        <v>4300</v>
      </c>
      <c r="D174" s="27" t="s">
        <v>1050</v>
      </c>
      <c r="E174" s="27" t="s">
        <v>3521</v>
      </c>
      <c r="F174" s="27" t="s">
        <v>60</v>
      </c>
      <c r="G174" s="27"/>
      <c r="H174" s="27"/>
      <c r="I174" s="27" t="s">
        <v>37</v>
      </c>
      <c r="J174" s="28">
        <v>32</v>
      </c>
      <c r="K174" s="27" t="s">
        <v>52</v>
      </c>
      <c r="L174" s="27"/>
      <c r="M174" s="30"/>
      <c r="N174" s="25" t="str">
        <f t="shared" si="2"/>
        <v xml:space="preserve"> 일매출사원^TB_ANA_DD_SALES_EMP^ 수정자ID^MODR_ID^^VARCHAR2^32^Y^</v>
      </c>
      <c r="O174" s="21" t="str">
        <f>IF(ISNA(VLOOKUP(N174,DB데이터!$N:$N,1,FALSE)), "에러", "")</f>
        <v>에러</v>
      </c>
      <c r="P174" s="57" t="str">
        <f>IF(O174="에러",$N174&amp;CHAR(10)&amp;VLOOKUP(CONCATENATE(D174,".",F174),DB데이터!$M:$N,2,FALSE),"")</f>
        <v xml:space="preserve"> 일매출사원^TB_ANA_DD_SALES_EMP^ 수정자ID^MODR_ID^^VARCHAR2^32^Y^
일매출사원^TB_ANA_DD_SALES_EMP^수정자ID^MODR_ID^^VARCHAR2^32^Y^</v>
      </c>
    </row>
    <row r="175" spans="1:16" x14ac:dyDescent="0.25">
      <c r="A175" s="23">
        <v>168</v>
      </c>
      <c r="B175" s="27" t="s">
        <v>5184</v>
      </c>
      <c r="C175" s="27" t="s">
        <v>4300</v>
      </c>
      <c r="D175" s="27" t="s">
        <v>1050</v>
      </c>
      <c r="E175" s="27" t="s">
        <v>4296</v>
      </c>
      <c r="F175" s="27" t="s">
        <v>2281</v>
      </c>
      <c r="G175" s="27"/>
      <c r="H175" s="27"/>
      <c r="I175" s="27" t="s">
        <v>110</v>
      </c>
      <c r="J175" s="28">
        <v>22</v>
      </c>
      <c r="K175" s="27" t="s">
        <v>52</v>
      </c>
      <c r="L175" s="27">
        <v>0</v>
      </c>
      <c r="M175" s="30"/>
      <c r="N175" s="25" t="str">
        <f t="shared" si="2"/>
        <v xml:space="preserve"> 일매출사원^TB_ANA_DD_SALES_EMP^ 프로모션사용포인트취소금액^PROM_USE_POINT_CNCL_AMT^^NUMBER^22^Y^0</v>
      </c>
      <c r="O175" s="21" t="str">
        <f>IF(ISNA(VLOOKUP(N175,DB데이터!$N:$N,1,FALSE)), "에러", "")</f>
        <v>에러</v>
      </c>
      <c r="P175" s="57" t="str">
        <f>IF(O175="에러",$N175&amp;CHAR(10)&amp;VLOOKUP(CONCATENATE(D175,".",F175),DB데이터!$M:$N,2,FALSE),"")</f>
        <v xml:space="preserve"> 일매출사원^TB_ANA_DD_SALES_EMP^ 프로모션사용포인트취소금액^PROM_USE_POINT_CNCL_AMT^^NUMBER^22^Y^0
일매출사원^TB_ANA_DD_SALES_EMP^프로모션사용포인트취소금액^PROM_USE_POINT_CNCL_AMT^^NUMBER^20,5^Y^0</v>
      </c>
    </row>
    <row r="176" spans="1:16" x14ac:dyDescent="0.25">
      <c r="A176" s="23">
        <v>169</v>
      </c>
      <c r="B176" s="27" t="s">
        <v>5184</v>
      </c>
      <c r="C176" s="27" t="s">
        <v>4300</v>
      </c>
      <c r="D176" s="27" t="s">
        <v>1050</v>
      </c>
      <c r="E176" s="27" t="s">
        <v>4289</v>
      </c>
      <c r="F176" s="27" t="s">
        <v>2283</v>
      </c>
      <c r="G176" s="27"/>
      <c r="H176" s="27"/>
      <c r="I176" s="27" t="s">
        <v>110</v>
      </c>
      <c r="J176" s="28">
        <v>22</v>
      </c>
      <c r="K176" s="27" t="s">
        <v>52</v>
      </c>
      <c r="L176" s="27">
        <v>0</v>
      </c>
      <c r="M176" s="30"/>
      <c r="N176" s="25" t="str">
        <f t="shared" si="2"/>
        <v xml:space="preserve"> 일매출사원^TB_ANA_DD_SALES_EMP^ 적립포인트취소금액^ACC_POINT_CNCL_AMT^^NUMBER^22^Y^0</v>
      </c>
      <c r="O176" s="21" t="str">
        <f>IF(ISNA(VLOOKUP(N176,DB데이터!$N:$N,1,FALSE)), "에러", "")</f>
        <v>에러</v>
      </c>
      <c r="P176" s="57" t="str">
        <f>IF(O176="에러",$N176&amp;CHAR(10)&amp;VLOOKUP(CONCATENATE(D176,".",F176),DB데이터!$M:$N,2,FALSE),"")</f>
        <v xml:space="preserve"> 일매출사원^TB_ANA_DD_SALES_EMP^ 적립포인트취소금액^ACC_POINT_CNCL_AMT^^NUMBER^22^Y^0
일매출사원^TB_ANA_DD_SALES_EMP^적립포인트취소금액^ACC_POINT_CNCL_AMT^^NUMBER^20,5^Y^0</v>
      </c>
    </row>
    <row r="177" spans="1:16" x14ac:dyDescent="0.25">
      <c r="A177" s="23">
        <v>170</v>
      </c>
      <c r="B177" s="27" t="s">
        <v>5184</v>
      </c>
      <c r="C177" s="27" t="s">
        <v>4300</v>
      </c>
      <c r="D177" s="27" t="s">
        <v>1050</v>
      </c>
      <c r="E177" s="27" t="s">
        <v>4242</v>
      </c>
      <c r="F177" s="27" t="s">
        <v>2285</v>
      </c>
      <c r="G177" s="27"/>
      <c r="H177" s="27"/>
      <c r="I177" s="27" t="s">
        <v>110</v>
      </c>
      <c r="J177" s="28">
        <v>22</v>
      </c>
      <c r="K177" s="27" t="s">
        <v>52</v>
      </c>
      <c r="L177" s="29">
        <v>0</v>
      </c>
      <c r="M177" s="30"/>
      <c r="N177" s="25" t="str">
        <f t="shared" si="2"/>
        <v xml:space="preserve"> 일매출사원^TB_ANA_DD_SALES_EMP^ 프로모션증정금액^PROM_PRESENT_AMT^^NUMBER^22^Y^0</v>
      </c>
      <c r="O177" s="21" t="str">
        <f>IF(ISNA(VLOOKUP(N177,DB데이터!$N:$N,1,FALSE)), "에러", "")</f>
        <v>에러</v>
      </c>
      <c r="P177" s="57" t="e">
        <f>IF(O177="에러",$N177&amp;CHAR(10)&amp;VLOOKUP(CONCATENATE(D177,".",F177),DB데이터!$M:$N,2,FALSE),"")</f>
        <v>#N/A</v>
      </c>
    </row>
    <row r="178" spans="1:16" x14ac:dyDescent="0.25">
      <c r="A178" s="23">
        <v>171</v>
      </c>
      <c r="B178" s="27" t="s">
        <v>5184</v>
      </c>
      <c r="C178" s="27" t="s">
        <v>4301</v>
      </c>
      <c r="D178" s="27" t="s">
        <v>811</v>
      </c>
      <c r="E178" s="27" t="s">
        <v>4102</v>
      </c>
      <c r="F178" s="27" t="s">
        <v>479</v>
      </c>
      <c r="G178" s="27"/>
      <c r="H178" s="27"/>
      <c r="I178" s="27" t="s">
        <v>37</v>
      </c>
      <c r="J178" s="28">
        <v>8</v>
      </c>
      <c r="K178" s="27" t="s">
        <v>52</v>
      </c>
      <c r="L178" s="29"/>
      <c r="M178" s="30"/>
      <c r="N178" s="25" t="str">
        <f t="shared" si="2"/>
        <v xml:space="preserve"> 일매출회원등급품목^TB_ANA_DD_SALES_GRADE_ITEM^ 매출일자^SALES_DT^^VARCHAR2^8^Y^</v>
      </c>
      <c r="O178" s="21" t="str">
        <f>IF(ISNA(VLOOKUP(N178,DB데이터!$N:$N,1,FALSE)), "에러", "")</f>
        <v>에러</v>
      </c>
      <c r="P178" s="57" t="str">
        <f>IF(O178="에러",$N178&amp;CHAR(10)&amp;VLOOKUP(CONCATENATE(D178,".",F178),DB데이터!$M:$N,2,FALSE),"")</f>
        <v xml:space="preserve"> 일매출회원등급품목^TB_ANA_DD_SALES_GRADE_ITEM^ 매출일자^SALES_DT^^VARCHAR2^8^Y^
일매출회원등급품목^TB_ANA_DD_SALES_GRADE_ITEM^매출일자^SALES_DT^Y^VARCHAR2^8^Y^</v>
      </c>
    </row>
    <row r="179" spans="1:16" x14ac:dyDescent="0.25">
      <c r="A179" s="23">
        <v>172</v>
      </c>
      <c r="B179" s="27" t="s">
        <v>5184</v>
      </c>
      <c r="C179" s="27" t="s">
        <v>4301</v>
      </c>
      <c r="D179" s="27" t="s">
        <v>811</v>
      </c>
      <c r="E179" s="27" t="s">
        <v>3709</v>
      </c>
      <c r="F179" s="27" t="s">
        <v>64</v>
      </c>
      <c r="G179" s="27"/>
      <c r="H179" s="27"/>
      <c r="I179" s="27" t="s">
        <v>37</v>
      </c>
      <c r="J179" s="28">
        <v>10</v>
      </c>
      <c r="K179" s="27" t="s">
        <v>52</v>
      </c>
      <c r="L179" s="27"/>
      <c r="M179" s="30"/>
      <c r="N179" s="25" t="str">
        <f t="shared" si="2"/>
        <v xml:space="preserve"> 일매출회원등급품목^TB_ANA_DD_SALES_GRADE_ITEM^ 매장코드^SHOP_CD^^VARCHAR2^10^Y^</v>
      </c>
      <c r="O179" s="21" t="str">
        <f>IF(ISNA(VLOOKUP(N179,DB데이터!$N:$N,1,FALSE)), "에러", "")</f>
        <v>에러</v>
      </c>
      <c r="P179" s="57" t="str">
        <f>IF(O179="에러",$N179&amp;CHAR(10)&amp;VLOOKUP(CONCATENATE(D179,".",F179),DB데이터!$M:$N,2,FALSE),"")</f>
        <v xml:space="preserve"> 일매출회원등급품목^TB_ANA_DD_SALES_GRADE_ITEM^ 매장코드^SHOP_CD^^VARCHAR2^10^Y^
일매출회원등급품목^TB_ANA_DD_SALES_GRADE_ITEM^매장코드^SHOP_CD^Y^VARCHAR2^10^Y^</v>
      </c>
    </row>
    <row r="180" spans="1:16" x14ac:dyDescent="0.25">
      <c r="A180" s="23">
        <v>173</v>
      </c>
      <c r="B180" s="27" t="s">
        <v>5184</v>
      </c>
      <c r="C180" s="27" t="s">
        <v>4301</v>
      </c>
      <c r="D180" s="27" t="s">
        <v>811</v>
      </c>
      <c r="E180" s="27" t="s">
        <v>3779</v>
      </c>
      <c r="F180" s="27" t="s">
        <v>474</v>
      </c>
      <c r="G180" s="27"/>
      <c r="H180" s="27"/>
      <c r="I180" s="27" t="s">
        <v>37</v>
      </c>
      <c r="J180" s="28">
        <v>10</v>
      </c>
      <c r="K180" s="27" t="s">
        <v>52</v>
      </c>
      <c r="L180" s="27" t="s">
        <v>802</v>
      </c>
      <c r="M180" s="30"/>
      <c r="N180" s="25" t="str">
        <f t="shared" si="2"/>
        <v xml:space="preserve"> 일매출회원등급품목^TB_ANA_DD_SALES_GRADE_ITEM^ 회원등급코드^MEM_GRADE_CD^^VARCHAR2^10^Y^'-'</v>
      </c>
      <c r="O180" s="21" t="str">
        <f>IF(ISNA(VLOOKUP(N180,DB데이터!$N:$N,1,FALSE)), "에러", "")</f>
        <v>에러</v>
      </c>
      <c r="P180" s="57" t="str">
        <f>IF(O180="에러",$N180&amp;CHAR(10)&amp;VLOOKUP(CONCATENATE(D180,".",F180),DB데이터!$M:$N,2,FALSE),"")</f>
        <v xml:space="preserve"> 일매출회원등급품목^TB_ANA_DD_SALES_GRADE_ITEM^ 회원등급코드^MEM_GRADE_CD^^VARCHAR2^10^Y^'-'
일매출회원등급품목^TB_ANA_DD_SALES_GRADE_ITEM^회원등급코드^MEM_GRADE_CD^Y^VARCHAR2^10^Y^'-'</v>
      </c>
    </row>
    <row r="181" spans="1:16" x14ac:dyDescent="0.25">
      <c r="A181" s="23">
        <v>174</v>
      </c>
      <c r="B181" s="27" t="s">
        <v>5184</v>
      </c>
      <c r="C181" s="27" t="s">
        <v>4301</v>
      </c>
      <c r="D181" s="27" t="s">
        <v>811</v>
      </c>
      <c r="E181" s="27" t="s">
        <v>4215</v>
      </c>
      <c r="F181" s="27" t="s">
        <v>2351</v>
      </c>
      <c r="G181" s="27"/>
      <c r="H181" s="27"/>
      <c r="I181" s="27" t="s">
        <v>37</v>
      </c>
      <c r="J181" s="28">
        <v>3</v>
      </c>
      <c r="K181" s="27" t="s">
        <v>52</v>
      </c>
      <c r="L181" s="29" t="s">
        <v>2352</v>
      </c>
      <c r="M181" s="30"/>
      <c r="N181" s="25" t="str">
        <f t="shared" si="2"/>
        <v xml:space="preserve"> 일매출회원등급품목^TB_ANA_DD_SALES_GRADE_ITEM^ 회원유형코드^MEM_TP_CD^^VARCHAR2^3^Y^'-'     </v>
      </c>
      <c r="O181" s="21" t="str">
        <f>IF(ISNA(VLOOKUP(N181,DB데이터!$N:$N,1,FALSE)), "에러", "")</f>
        <v>에러</v>
      </c>
      <c r="P181" s="57" t="str">
        <f>IF(O181="에러",$N181&amp;CHAR(10)&amp;VLOOKUP(CONCATENATE(D181,".",F181),DB데이터!$M:$N,2,FALSE),"")</f>
        <v xml:space="preserve"> 일매출회원등급품목^TB_ANA_DD_SALES_GRADE_ITEM^ 회원유형코드^MEM_TP_CD^^VARCHAR2^3^Y^'-'     
일매출회원등급품목^TB_ANA_DD_SALES_GRADE_ITEM^회원유형코드^MEM_TP_CD^Y^VARCHAR2^3^Y^'-'</v>
      </c>
    </row>
    <row r="182" spans="1:16" x14ac:dyDescent="0.25">
      <c r="A182" s="23">
        <v>175</v>
      </c>
      <c r="B182" s="27" t="s">
        <v>5184</v>
      </c>
      <c r="C182" s="27" t="s">
        <v>4301</v>
      </c>
      <c r="D182" s="27" t="s">
        <v>811</v>
      </c>
      <c r="E182" s="27" t="s">
        <v>4228</v>
      </c>
      <c r="F182" s="27" t="s">
        <v>2354</v>
      </c>
      <c r="G182" s="27"/>
      <c r="H182" s="27"/>
      <c r="I182" s="27" t="s">
        <v>37</v>
      </c>
      <c r="J182" s="28">
        <v>1</v>
      </c>
      <c r="K182" s="27" t="s">
        <v>52</v>
      </c>
      <c r="L182" s="29" t="s">
        <v>2082</v>
      </c>
      <c r="M182" s="30"/>
      <c r="N182" s="25" t="str">
        <f t="shared" si="2"/>
        <v xml:space="preserve"> 일매출회원등급품목^TB_ANA_DD_SALES_GRADE_ITEM^ 신규여부^NEW_YN^^VARCHAR2^1^Y^'N'     </v>
      </c>
      <c r="O182" s="21" t="str">
        <f>IF(ISNA(VLOOKUP(N182,DB데이터!$N:$N,1,FALSE)), "에러", "")</f>
        <v>에러</v>
      </c>
      <c r="P182" s="57" t="str">
        <f>IF(O182="에러",$N182&amp;CHAR(10)&amp;VLOOKUP(CONCATENATE(D182,".",F182),DB데이터!$M:$N,2,FALSE),"")</f>
        <v xml:space="preserve"> 일매출회원등급품목^TB_ANA_DD_SALES_GRADE_ITEM^ 신규여부^NEW_YN^^VARCHAR2^1^Y^'N'     
일매출회원등급품목^TB_ANA_DD_SALES_GRADE_ITEM^신규여부^NEW_YN^Y^VARCHAR2^1^Y^'N'</v>
      </c>
    </row>
    <row r="183" spans="1:16" x14ac:dyDescent="0.25">
      <c r="A183" s="23">
        <v>176</v>
      </c>
      <c r="B183" s="27" t="s">
        <v>5184</v>
      </c>
      <c r="C183" s="27" t="s">
        <v>4301</v>
      </c>
      <c r="D183" s="27" t="s">
        <v>811</v>
      </c>
      <c r="E183" s="27" t="s">
        <v>3482</v>
      </c>
      <c r="F183" s="27" t="s">
        <v>838</v>
      </c>
      <c r="G183" s="27"/>
      <c r="H183" s="27"/>
      <c r="I183" s="27" t="s">
        <v>37</v>
      </c>
      <c r="J183" s="28">
        <v>20</v>
      </c>
      <c r="K183" s="27" t="s">
        <v>52</v>
      </c>
      <c r="L183" s="29"/>
      <c r="M183" s="30"/>
      <c r="N183" s="25" t="str">
        <f t="shared" si="2"/>
        <v xml:space="preserve"> 일매출회원등급품목^TB_ANA_DD_SALES_GRADE_ITEM^ 품목코드^ITEM_CD^^VARCHAR2^20^Y^</v>
      </c>
      <c r="O183" s="21" t="str">
        <f>IF(ISNA(VLOOKUP(N183,DB데이터!$N:$N,1,FALSE)), "에러", "")</f>
        <v>에러</v>
      </c>
      <c r="P183" s="57" t="str">
        <f>IF(O183="에러",$N183&amp;CHAR(10)&amp;VLOOKUP(CONCATENATE(D183,".",F183),DB데이터!$M:$N,2,FALSE),"")</f>
        <v xml:space="preserve"> 일매출회원등급품목^TB_ANA_DD_SALES_GRADE_ITEM^ 품목코드^ITEM_CD^^VARCHAR2^20^Y^
일매출회원등급품목^TB_ANA_DD_SALES_GRADE_ITEM^품목코드^ITEM_CD^Y^VARCHAR2^20^Y^</v>
      </c>
    </row>
    <row r="184" spans="1:16" x14ac:dyDescent="0.25">
      <c r="A184" s="23">
        <v>177</v>
      </c>
      <c r="B184" s="27" t="s">
        <v>5184</v>
      </c>
      <c r="C184" s="27" t="s">
        <v>4301</v>
      </c>
      <c r="D184" s="27" t="s">
        <v>811</v>
      </c>
      <c r="E184" s="27" t="s">
        <v>4221</v>
      </c>
      <c r="F184" s="27" t="s">
        <v>492</v>
      </c>
      <c r="G184" s="27"/>
      <c r="H184" s="27"/>
      <c r="I184" s="27" t="s">
        <v>110</v>
      </c>
      <c r="J184" s="28">
        <v>22</v>
      </c>
      <c r="K184" s="27" t="s">
        <v>52</v>
      </c>
      <c r="L184" s="29">
        <v>0</v>
      </c>
      <c r="M184" s="30"/>
      <c r="N184" s="25" t="str">
        <f t="shared" si="2"/>
        <v xml:space="preserve"> 일매출회원등급품목^TB_ANA_DD_SALES_GRADE_ITEM^ 매출총금액^SALES_TOT_AMT^^NUMBER^22^Y^0</v>
      </c>
      <c r="O184" s="21" t="str">
        <f>IF(ISNA(VLOOKUP(N184,DB데이터!$N:$N,1,FALSE)), "에러", "")</f>
        <v>에러</v>
      </c>
      <c r="P184" s="57" t="str">
        <f>IF(O184="에러",$N184&amp;CHAR(10)&amp;VLOOKUP(CONCATENATE(D184,".",F184),DB데이터!$M:$N,2,FALSE),"")</f>
        <v xml:space="preserve"> 일매출회원등급품목^TB_ANA_DD_SALES_GRADE_ITEM^ 매출총금액^SALES_TOT_AMT^^NUMBER^22^Y^0
일매출회원등급품목^TB_ANA_DD_SALES_GRADE_ITEM^매출총금액^SALES_TOT_AMT^^NUMBER^20,5^Y^0</v>
      </c>
    </row>
    <row r="185" spans="1:16" x14ac:dyDescent="0.25">
      <c r="A185" s="23">
        <v>178</v>
      </c>
      <c r="B185" s="27" t="s">
        <v>5184</v>
      </c>
      <c r="C185" s="27" t="s">
        <v>4301</v>
      </c>
      <c r="D185" s="27" t="s">
        <v>811</v>
      </c>
      <c r="E185" s="27" t="s">
        <v>4218</v>
      </c>
      <c r="F185" s="27" t="s">
        <v>493</v>
      </c>
      <c r="G185" s="27"/>
      <c r="H185" s="27"/>
      <c r="I185" s="27" t="s">
        <v>110</v>
      </c>
      <c r="J185" s="28">
        <v>22</v>
      </c>
      <c r="K185" s="27" t="s">
        <v>52</v>
      </c>
      <c r="L185" s="27">
        <v>0</v>
      </c>
      <c r="M185" s="30"/>
      <c r="N185" s="25" t="str">
        <f t="shared" si="2"/>
        <v xml:space="preserve"> 일매출회원등급품목^TB_ANA_DD_SALES_GRADE_ITEM^ 매출금액^SALES_AMT^^NUMBER^22^Y^0</v>
      </c>
      <c r="O185" s="21" t="str">
        <f>IF(ISNA(VLOOKUP(N185,DB데이터!$N:$N,1,FALSE)), "에러", "")</f>
        <v>에러</v>
      </c>
      <c r="P185" s="57" t="str">
        <f>IF(O185="에러",$N185&amp;CHAR(10)&amp;VLOOKUP(CONCATENATE(D185,".",F185),DB데이터!$M:$N,2,FALSE),"")</f>
        <v xml:space="preserve"> 일매출회원등급품목^TB_ANA_DD_SALES_GRADE_ITEM^ 매출금액^SALES_AMT^^NUMBER^22^Y^0
일매출회원등급품목^TB_ANA_DD_SALES_GRADE_ITEM^매출금액^SALES_AMT^^NUMBER^20,5^Y^0</v>
      </c>
    </row>
    <row r="186" spans="1:16" x14ac:dyDescent="0.25">
      <c r="A186" s="23">
        <v>179</v>
      </c>
      <c r="B186" s="27" t="s">
        <v>5184</v>
      </c>
      <c r="C186" s="27" t="s">
        <v>4301</v>
      </c>
      <c r="D186" s="27" t="s">
        <v>811</v>
      </c>
      <c r="E186" s="27" t="s">
        <v>4217</v>
      </c>
      <c r="F186" s="27" t="s">
        <v>494</v>
      </c>
      <c r="G186" s="27"/>
      <c r="H186" s="27"/>
      <c r="I186" s="27" t="s">
        <v>110</v>
      </c>
      <c r="J186" s="28">
        <v>22</v>
      </c>
      <c r="K186" s="27" t="s">
        <v>52</v>
      </c>
      <c r="L186" s="27">
        <v>0</v>
      </c>
      <c r="M186" s="30"/>
      <c r="N186" s="25" t="str">
        <f t="shared" si="2"/>
        <v xml:space="preserve"> 일매출회원등급품목^TB_ANA_DD_SALES_GRADE_ITEM^ 매출공급금액^SALES_SUPP_AMT^^NUMBER^22^Y^0</v>
      </c>
      <c r="O186" s="21" t="str">
        <f>IF(ISNA(VLOOKUP(N186,DB데이터!$N:$N,1,FALSE)), "에러", "")</f>
        <v>에러</v>
      </c>
      <c r="P186" s="57" t="str">
        <f>IF(O186="에러",$N186&amp;CHAR(10)&amp;VLOOKUP(CONCATENATE(D186,".",F186),DB데이터!$M:$N,2,FALSE),"")</f>
        <v xml:space="preserve"> 일매출회원등급품목^TB_ANA_DD_SALES_GRADE_ITEM^ 매출공급금액^SALES_SUPP_AMT^^NUMBER^22^Y^0
일매출회원등급품목^TB_ANA_DD_SALES_GRADE_ITEM^매출공급금액^SALES_SUPP_AMT^^NUMBER^20,5^Y^0</v>
      </c>
    </row>
    <row r="187" spans="1:16" x14ac:dyDescent="0.25">
      <c r="A187" s="23">
        <v>180</v>
      </c>
      <c r="B187" s="27" t="s">
        <v>5184</v>
      </c>
      <c r="C187" s="27" t="s">
        <v>4301</v>
      </c>
      <c r="D187" s="27" t="s">
        <v>811</v>
      </c>
      <c r="E187" s="27" t="s">
        <v>4219</v>
      </c>
      <c r="F187" s="27" t="s">
        <v>1761</v>
      </c>
      <c r="G187" s="27"/>
      <c r="H187" s="27"/>
      <c r="I187" s="27" t="s">
        <v>110</v>
      </c>
      <c r="J187" s="28">
        <v>22</v>
      </c>
      <c r="K187" s="27" t="s">
        <v>52</v>
      </c>
      <c r="L187" s="27">
        <v>0</v>
      </c>
      <c r="M187" s="30"/>
      <c r="N187" s="25" t="str">
        <f t="shared" si="2"/>
        <v xml:space="preserve"> 일매출회원등급품목^TB_ANA_DD_SALES_GRADE_ITEM^ 매출부가세액^SALES_VAT^^NUMBER^22^Y^0</v>
      </c>
      <c r="O187" s="21" t="str">
        <f>IF(ISNA(VLOOKUP(N187,DB데이터!$N:$N,1,FALSE)), "에러", "")</f>
        <v>에러</v>
      </c>
      <c r="P187" s="57" t="str">
        <f>IF(O187="에러",$N187&amp;CHAR(10)&amp;VLOOKUP(CONCATENATE(D187,".",F187),DB데이터!$M:$N,2,FALSE),"")</f>
        <v xml:space="preserve"> 일매출회원등급품목^TB_ANA_DD_SALES_GRADE_ITEM^ 매출부가세액^SALES_VAT^^NUMBER^22^Y^0
일매출회원등급품목^TB_ANA_DD_SALES_GRADE_ITEM^매출부가세액^SALES_VAT^^NUMBER^20,5^Y^0</v>
      </c>
    </row>
    <row r="188" spans="1:16" x14ac:dyDescent="0.25">
      <c r="A188" s="23">
        <v>181</v>
      </c>
      <c r="B188" s="27" t="s">
        <v>5184</v>
      </c>
      <c r="C188" s="27" t="s">
        <v>4301</v>
      </c>
      <c r="D188" s="27" t="s">
        <v>811</v>
      </c>
      <c r="E188" s="27" t="s">
        <v>4237</v>
      </c>
      <c r="F188" s="27" t="s">
        <v>495</v>
      </c>
      <c r="G188" s="27"/>
      <c r="H188" s="27"/>
      <c r="I188" s="27" t="s">
        <v>110</v>
      </c>
      <c r="J188" s="28">
        <v>22</v>
      </c>
      <c r="K188" s="27" t="s">
        <v>52</v>
      </c>
      <c r="L188" s="27">
        <v>0</v>
      </c>
      <c r="M188" s="30"/>
      <c r="N188" s="25" t="str">
        <f t="shared" si="2"/>
        <v xml:space="preserve"> 일매출회원등급품목^TB_ANA_DD_SALES_GRADE_ITEM^ 할인금액^DC_AMT^^NUMBER^22^Y^0</v>
      </c>
      <c r="O188" s="21" t="str">
        <f>IF(ISNA(VLOOKUP(N188,DB데이터!$N:$N,1,FALSE)), "에러", "")</f>
        <v>에러</v>
      </c>
      <c r="P188" s="57" t="str">
        <f>IF(O188="에러",$N188&amp;CHAR(10)&amp;VLOOKUP(CONCATENATE(D188,".",F188),DB데이터!$M:$N,2,FALSE),"")</f>
        <v xml:space="preserve"> 일매출회원등급품목^TB_ANA_DD_SALES_GRADE_ITEM^ 할인금액^DC_AMT^^NUMBER^22^Y^0
일매출회원등급품목^TB_ANA_DD_SALES_GRADE_ITEM^할인금액^DC_AMT^^NUMBER^20,5^Y^0</v>
      </c>
    </row>
    <row r="189" spans="1:16" x14ac:dyDescent="0.25">
      <c r="A189" s="23">
        <v>182</v>
      </c>
      <c r="B189" s="27" t="s">
        <v>5184</v>
      </c>
      <c r="C189" s="27" t="s">
        <v>4301</v>
      </c>
      <c r="D189" s="27" t="s">
        <v>811</v>
      </c>
      <c r="E189" s="27" t="s">
        <v>4234</v>
      </c>
      <c r="F189" s="27" t="s">
        <v>565</v>
      </c>
      <c r="G189" s="27"/>
      <c r="H189" s="27"/>
      <c r="I189" s="27" t="s">
        <v>110</v>
      </c>
      <c r="J189" s="28">
        <v>22</v>
      </c>
      <c r="K189" s="27" t="s">
        <v>52</v>
      </c>
      <c r="L189" s="27">
        <v>0</v>
      </c>
      <c r="M189" s="30"/>
      <c r="N189" s="25" t="str">
        <f t="shared" si="2"/>
        <v xml:space="preserve"> 일매출회원등급품목^TB_ANA_DD_SALES_GRADE_ITEM^ 쿠폰할인금액^COUP_DC_AMT^^NUMBER^22^Y^0</v>
      </c>
      <c r="O189" s="21" t="str">
        <f>IF(ISNA(VLOOKUP(N189,DB데이터!$N:$N,1,FALSE)), "에러", "")</f>
        <v>에러</v>
      </c>
      <c r="P189" s="57" t="str">
        <f>IF(O189="에러",$N189&amp;CHAR(10)&amp;VLOOKUP(CONCATENATE(D189,".",F189),DB데이터!$M:$N,2,FALSE),"")</f>
        <v xml:space="preserve"> 일매출회원등급품목^TB_ANA_DD_SALES_GRADE_ITEM^ 쿠폰할인금액^COUP_DC_AMT^^NUMBER^22^Y^0
일매출회원등급품목^TB_ANA_DD_SALES_GRADE_ITEM^쿠폰할인금액^COUP_DC_AMT^^NUMBER^20,5^Y^0</v>
      </c>
    </row>
    <row r="190" spans="1:16" x14ac:dyDescent="0.25">
      <c r="A190" s="23">
        <v>183</v>
      </c>
      <c r="B190" s="27" t="s">
        <v>5184</v>
      </c>
      <c r="C190" s="27" t="s">
        <v>4301</v>
      </c>
      <c r="D190" s="27" t="s">
        <v>811</v>
      </c>
      <c r="E190" s="27" t="s">
        <v>4216</v>
      </c>
      <c r="F190" s="27" t="s">
        <v>567</v>
      </c>
      <c r="G190" s="27"/>
      <c r="H190" s="27"/>
      <c r="I190" s="27" t="s">
        <v>110</v>
      </c>
      <c r="J190" s="28">
        <v>22</v>
      </c>
      <c r="K190" s="27" t="s">
        <v>52</v>
      </c>
      <c r="L190" s="27">
        <v>0</v>
      </c>
      <c r="M190" s="30"/>
      <c r="N190" s="25" t="str">
        <f t="shared" si="2"/>
        <v xml:space="preserve"> 일매출회원등급품목^TB_ANA_DD_SALES_GRADE_ITEM^ 고객할인금액^CUST_DC_AMT^^NUMBER^22^Y^0</v>
      </c>
      <c r="O190" s="21" t="str">
        <f>IF(ISNA(VLOOKUP(N190,DB데이터!$N:$N,1,FALSE)), "에러", "")</f>
        <v>에러</v>
      </c>
      <c r="P190" s="57" t="str">
        <f>IF(O190="에러",$N190&amp;CHAR(10)&amp;VLOOKUP(CONCATENATE(D190,".",F190),DB데이터!$M:$N,2,FALSE),"")</f>
        <v xml:space="preserve"> 일매출회원등급품목^TB_ANA_DD_SALES_GRADE_ITEM^ 고객할인금액^CUST_DC_AMT^^NUMBER^22^Y^0
일매출회원등급품목^TB_ANA_DD_SALES_GRADE_ITEM^고객할인금액^CUST_DC_AMT^^NUMBER^20,5^Y^0</v>
      </c>
    </row>
    <row r="191" spans="1:16" x14ac:dyDescent="0.25">
      <c r="A191" s="23">
        <v>184</v>
      </c>
      <c r="B191" s="27" t="s">
        <v>5184</v>
      </c>
      <c r="C191" s="27" t="s">
        <v>4301</v>
      </c>
      <c r="D191" s="27" t="s">
        <v>811</v>
      </c>
      <c r="E191" s="27" t="s">
        <v>4236</v>
      </c>
      <c r="F191" s="27" t="s">
        <v>496</v>
      </c>
      <c r="G191" s="27"/>
      <c r="H191" s="27"/>
      <c r="I191" s="27" t="s">
        <v>110</v>
      </c>
      <c r="J191" s="28">
        <v>22</v>
      </c>
      <c r="K191" s="27" t="s">
        <v>52</v>
      </c>
      <c r="L191" s="27">
        <v>0</v>
      </c>
      <c r="M191" s="30"/>
      <c r="N191" s="25" t="str">
        <f t="shared" si="2"/>
        <v xml:space="preserve"> 일매출회원등급품목^TB_ANA_DD_SALES_GRADE_ITEM^ 프로모션할인금액^PROM_DC_AMT^^NUMBER^22^Y^0</v>
      </c>
      <c r="O191" s="21" t="str">
        <f>IF(ISNA(VLOOKUP(N191,DB데이터!$N:$N,1,FALSE)), "에러", "")</f>
        <v>에러</v>
      </c>
      <c r="P191" s="57" t="str">
        <f>IF(O191="에러",$N191&amp;CHAR(10)&amp;VLOOKUP(CONCATENATE(D191,".",F191),DB데이터!$M:$N,2,FALSE),"")</f>
        <v xml:space="preserve"> 일매출회원등급품목^TB_ANA_DD_SALES_GRADE_ITEM^ 프로모션할인금액^PROM_DC_AMT^^NUMBER^22^Y^0
일매출회원등급품목^TB_ANA_DD_SALES_GRADE_ITEM^프로모션할인금액^PROM_DC_AMT^^NUMBER^20,5^Y^0</v>
      </c>
    </row>
    <row r="192" spans="1:16" x14ac:dyDescent="0.25">
      <c r="A192" s="23">
        <v>185</v>
      </c>
      <c r="B192" s="27" t="s">
        <v>5184</v>
      </c>
      <c r="C192" s="27" t="s">
        <v>4301</v>
      </c>
      <c r="D192" s="27" t="s">
        <v>811</v>
      </c>
      <c r="E192" s="27" t="s">
        <v>4242</v>
      </c>
      <c r="F192" s="27" t="s">
        <v>2285</v>
      </c>
      <c r="G192" s="27"/>
      <c r="H192" s="27"/>
      <c r="I192" s="27" t="s">
        <v>110</v>
      </c>
      <c r="J192" s="28">
        <v>22</v>
      </c>
      <c r="K192" s="27" t="s">
        <v>52</v>
      </c>
      <c r="L192" s="29">
        <v>0</v>
      </c>
      <c r="M192" s="30"/>
      <c r="N192" s="25" t="str">
        <f t="shared" si="2"/>
        <v xml:space="preserve"> 일매출회원등급품목^TB_ANA_DD_SALES_GRADE_ITEM^ 프로모션증정금액^PROM_PRESENT_AMT^^NUMBER^22^Y^0</v>
      </c>
      <c r="O192" s="21" t="str">
        <f>IF(ISNA(VLOOKUP(N192,DB데이터!$N:$N,1,FALSE)), "에러", "")</f>
        <v>에러</v>
      </c>
      <c r="P192" s="57" t="str">
        <f>IF(O192="에러",$N192&amp;CHAR(10)&amp;VLOOKUP(CONCATENATE(D192,".",F192),DB데이터!$M:$N,2,FALSE),"")</f>
        <v xml:space="preserve"> 일매출회원등급품목^TB_ANA_DD_SALES_GRADE_ITEM^ 프로모션증정금액^PROM_PRESENT_AMT^^NUMBER^22^Y^0
일매출회원등급품목^TB_ANA_DD_SALES_GRADE_ITEM^프로모션증정금액^PROM_PRESENT_AMT^^NUMBER^20,5^Y^0</v>
      </c>
    </row>
    <row r="193" spans="1:16" x14ac:dyDescent="0.25">
      <c r="A193" s="23">
        <v>186</v>
      </c>
      <c r="B193" s="27" t="s">
        <v>5184</v>
      </c>
      <c r="C193" s="27" t="s">
        <v>4301</v>
      </c>
      <c r="D193" s="27" t="s">
        <v>811</v>
      </c>
      <c r="E193" s="27" t="s">
        <v>4227</v>
      </c>
      <c r="F193" s="27" t="s">
        <v>497</v>
      </c>
      <c r="G193" s="27"/>
      <c r="H193" s="27"/>
      <c r="I193" s="27" t="s">
        <v>110</v>
      </c>
      <c r="J193" s="28">
        <v>22</v>
      </c>
      <c r="K193" s="27" t="s">
        <v>52</v>
      </c>
      <c r="L193" s="29">
        <v>0</v>
      </c>
      <c r="M193" s="30"/>
      <c r="N193" s="25" t="str">
        <f t="shared" si="2"/>
        <v xml:space="preserve"> 일매출회원등급품목^TB_ANA_DD_SALES_GRADE_ITEM^ 비매출할인금액^NON_SALES_DC_AMT^^NUMBER^22^Y^0</v>
      </c>
      <c r="O193" s="21" t="str">
        <f>IF(ISNA(VLOOKUP(N193,DB데이터!$N:$N,1,FALSE)), "에러", "")</f>
        <v>에러</v>
      </c>
      <c r="P193" s="57" t="str">
        <f>IF(O193="에러",$N193&amp;CHAR(10)&amp;VLOOKUP(CONCATENATE(D193,".",F193),DB데이터!$M:$N,2,FALSE),"")</f>
        <v xml:space="preserve"> 일매출회원등급품목^TB_ANA_DD_SALES_GRADE_ITEM^ 비매출할인금액^NON_SALES_DC_AMT^^NUMBER^22^Y^0
일매출회원등급품목^TB_ANA_DD_SALES_GRADE_ITEM^비매출할인금액^NON_SALES_DC_AMT^^NUMBER^20,5^Y^0</v>
      </c>
    </row>
    <row r="194" spans="1:16" x14ac:dyDescent="0.25">
      <c r="A194" s="23">
        <v>187</v>
      </c>
      <c r="B194" s="27" t="s">
        <v>5184</v>
      </c>
      <c r="C194" s="27" t="s">
        <v>4301</v>
      </c>
      <c r="D194" s="27" t="s">
        <v>811</v>
      </c>
      <c r="E194" s="27" t="s">
        <v>4314</v>
      </c>
      <c r="F194" s="27" t="s">
        <v>2290</v>
      </c>
      <c r="G194" s="27"/>
      <c r="H194" s="27"/>
      <c r="I194" s="27" t="s">
        <v>110</v>
      </c>
      <c r="J194" s="28">
        <v>22</v>
      </c>
      <c r="K194" s="27" t="s">
        <v>52</v>
      </c>
      <c r="L194" s="29">
        <v>0</v>
      </c>
      <c r="M194" s="30"/>
      <c r="N194" s="25" t="str">
        <f t="shared" si="2"/>
        <v xml:space="preserve"> 일매출회원등급품목^TB_ANA_DD_SALES_GRADE_ITEM^ 비매출증정금액^NON_SALES_PRESENT_AMT^^NUMBER^22^Y^0</v>
      </c>
      <c r="O194" s="21" t="str">
        <f>IF(ISNA(VLOOKUP(N194,DB데이터!$N:$N,1,FALSE)), "에러", "")</f>
        <v>에러</v>
      </c>
      <c r="P194" s="57" t="str">
        <f>IF(O194="에러",$N194&amp;CHAR(10)&amp;VLOOKUP(CONCATENATE(D194,".",F194),DB데이터!$M:$N,2,FALSE),"")</f>
        <v xml:space="preserve"> 일매출회원등급품목^TB_ANA_DD_SALES_GRADE_ITEM^ 비매출증정금액^NON_SALES_PRESENT_AMT^^NUMBER^22^Y^0
일매출회원등급품목^TB_ANA_DD_SALES_GRADE_ITEM^비매출증정금액^NON_SALES_PRESENT_AMT^^NUMBER^20,5^Y^0</v>
      </c>
    </row>
    <row r="195" spans="1:16" x14ac:dyDescent="0.25">
      <c r="A195" s="23">
        <v>188</v>
      </c>
      <c r="B195" s="27" t="s">
        <v>5184</v>
      </c>
      <c r="C195" s="27" t="s">
        <v>4301</v>
      </c>
      <c r="D195" s="27" t="s">
        <v>811</v>
      </c>
      <c r="E195" s="27" t="s">
        <v>4316</v>
      </c>
      <c r="F195" s="27" t="s">
        <v>2292</v>
      </c>
      <c r="G195" s="27"/>
      <c r="H195" s="27"/>
      <c r="I195" s="27" t="s">
        <v>110</v>
      </c>
      <c r="J195" s="28">
        <v>22</v>
      </c>
      <c r="K195" s="27" t="s">
        <v>52</v>
      </c>
      <c r="L195" s="29">
        <v>0</v>
      </c>
      <c r="M195" s="30"/>
      <c r="N195" s="25" t="str">
        <f t="shared" si="2"/>
        <v xml:space="preserve"> 일매출회원등급품목^TB_ANA_DD_SALES_GRADE_ITEM^ 비매출테스터금액^NON_SALES_TESTER_AMT^^NUMBER^22^Y^0</v>
      </c>
      <c r="O195" s="21" t="str">
        <f>IF(ISNA(VLOOKUP(N195,DB데이터!$N:$N,1,FALSE)), "에러", "")</f>
        <v>에러</v>
      </c>
      <c r="P195" s="57" t="str">
        <f>IF(O195="에러",$N195&amp;CHAR(10)&amp;VLOOKUP(CONCATENATE(D195,".",F195),DB데이터!$M:$N,2,FALSE),"")</f>
        <v xml:space="preserve"> 일매출회원등급품목^TB_ANA_DD_SALES_GRADE_ITEM^ 비매출테스터금액^NON_SALES_TESTER_AMT^^NUMBER^22^Y^0
일매출회원등급품목^TB_ANA_DD_SALES_GRADE_ITEM^비매출테스터금액^NON_SALES_TESTER_AMT^^NUMBER^20,5^Y^0</v>
      </c>
    </row>
    <row r="196" spans="1:16" x14ac:dyDescent="0.25">
      <c r="A196" s="23">
        <v>189</v>
      </c>
      <c r="B196" s="27" t="s">
        <v>5184</v>
      </c>
      <c r="C196" s="27" t="s">
        <v>4301</v>
      </c>
      <c r="D196" s="27" t="s">
        <v>811</v>
      </c>
      <c r="E196" s="27" t="s">
        <v>4310</v>
      </c>
      <c r="F196" s="27" t="s">
        <v>2294</v>
      </c>
      <c r="G196" s="27"/>
      <c r="H196" s="27"/>
      <c r="I196" s="27" t="s">
        <v>110</v>
      </c>
      <c r="J196" s="28">
        <v>22</v>
      </c>
      <c r="K196" s="27" t="s">
        <v>52</v>
      </c>
      <c r="L196" s="29">
        <v>0</v>
      </c>
      <c r="M196" s="30"/>
      <c r="N196" s="25" t="str">
        <f t="shared" si="2"/>
        <v xml:space="preserve"> 일매출회원등급품목^TB_ANA_DD_SALES_GRADE_ITEM^ 비매출기부금액^NON_SALES_DONATE_AMT^^NUMBER^22^Y^0</v>
      </c>
      <c r="O196" s="21" t="str">
        <f>IF(ISNA(VLOOKUP(N196,DB데이터!$N:$N,1,FALSE)), "에러", "")</f>
        <v>에러</v>
      </c>
      <c r="P196" s="57" t="str">
        <f>IF(O196="에러",$N196&amp;CHAR(10)&amp;VLOOKUP(CONCATENATE(D196,".",F196),DB데이터!$M:$N,2,FALSE),"")</f>
        <v xml:space="preserve"> 일매출회원등급품목^TB_ANA_DD_SALES_GRADE_ITEM^ 비매출기부금액^NON_SALES_DONATE_AMT^^NUMBER^22^Y^0
일매출회원등급품목^TB_ANA_DD_SALES_GRADE_ITEM^비매출기부금액^NON_SALES_DONATE_AMT^^NUMBER^20,5^Y^0</v>
      </c>
    </row>
    <row r="197" spans="1:16" x14ac:dyDescent="0.25">
      <c r="A197" s="23">
        <v>190</v>
      </c>
      <c r="B197" s="27" t="s">
        <v>5184</v>
      </c>
      <c r="C197" s="27" t="s">
        <v>4301</v>
      </c>
      <c r="D197" s="27" t="s">
        <v>811</v>
      </c>
      <c r="E197" s="27" t="s">
        <v>4312</v>
      </c>
      <c r="F197" s="27" t="s">
        <v>2296</v>
      </c>
      <c r="G197" s="27"/>
      <c r="H197" s="27"/>
      <c r="I197" s="27" t="s">
        <v>110</v>
      </c>
      <c r="J197" s="28">
        <v>22</v>
      </c>
      <c r="K197" s="27" t="s">
        <v>52</v>
      </c>
      <c r="L197" s="29">
        <v>0</v>
      </c>
      <c r="M197" s="30"/>
      <c r="N197" s="25" t="str">
        <f t="shared" si="2"/>
        <v xml:space="preserve"> 일매출회원등급품목^TB_ANA_DD_SALES_GRADE_ITEM^ 비매출기타금액^NON_SALES_ETC_AMT^^NUMBER^22^Y^0</v>
      </c>
      <c r="O197" s="21" t="str">
        <f>IF(ISNA(VLOOKUP(N197,DB데이터!$N:$N,1,FALSE)), "에러", "")</f>
        <v>에러</v>
      </c>
      <c r="P197" s="57" t="str">
        <f>IF(O197="에러",$N197&amp;CHAR(10)&amp;VLOOKUP(CONCATENATE(D197,".",F197),DB데이터!$M:$N,2,FALSE),"")</f>
        <v xml:space="preserve"> 일매출회원등급품목^TB_ANA_DD_SALES_GRADE_ITEM^ 비매출기타금액^NON_SALES_ETC_AMT^^NUMBER^22^Y^0
일매출회원등급품목^TB_ANA_DD_SALES_GRADE_ITEM^비매출기타금액^NON_SALES_ETC_AMT^^NUMBER^20,5^Y^0</v>
      </c>
    </row>
    <row r="198" spans="1:16" x14ac:dyDescent="0.25">
      <c r="A198" s="23">
        <v>191</v>
      </c>
      <c r="B198" s="27" t="s">
        <v>5184</v>
      </c>
      <c r="C198" s="27" t="s">
        <v>4301</v>
      </c>
      <c r="D198" s="27" t="s">
        <v>811</v>
      </c>
      <c r="E198" s="27" t="s">
        <v>4230</v>
      </c>
      <c r="F198" s="27" t="s">
        <v>2257</v>
      </c>
      <c r="G198" s="27"/>
      <c r="H198" s="27"/>
      <c r="I198" s="27" t="s">
        <v>110</v>
      </c>
      <c r="J198" s="28">
        <v>22</v>
      </c>
      <c r="K198" s="27" t="s">
        <v>52</v>
      </c>
      <c r="L198" s="29">
        <v>0</v>
      </c>
      <c r="M198" s="30"/>
      <c r="N198" s="25" t="str">
        <f t="shared" si="2"/>
        <v xml:space="preserve"> 일매출회원등급품목^TB_ANA_DD_SALES_GRADE_ITEM^ 영수증건수^BILL_CNT^^NUMBER^22^Y^0</v>
      </c>
      <c r="O198" s="21" t="str">
        <f>IF(ISNA(VLOOKUP(N198,DB데이터!$N:$N,1,FALSE)), "에러", "")</f>
        <v>에러</v>
      </c>
      <c r="P198" s="57" t="str">
        <f>IF(O198="에러",$N198&amp;CHAR(10)&amp;VLOOKUP(CONCATENATE(D198,".",F198),DB데이터!$M:$N,2,FALSE),"")</f>
        <v xml:space="preserve"> 일매출회원등급품목^TB_ANA_DD_SALES_GRADE_ITEM^ 영수증건수^BILL_CNT^^NUMBER^22^Y^0
일매출회원등급품목^TB_ANA_DD_SALES_GRADE_ITEM^영수증건수^BILL_CNT^^NUMBER^20,5^Y^0</v>
      </c>
    </row>
    <row r="199" spans="1:16" x14ac:dyDescent="0.25">
      <c r="A199" s="23">
        <v>192</v>
      </c>
      <c r="B199" s="27" t="s">
        <v>5184</v>
      </c>
      <c r="C199" s="27" t="s">
        <v>4301</v>
      </c>
      <c r="D199" s="27" t="s">
        <v>811</v>
      </c>
      <c r="E199" s="27" t="s">
        <v>4239</v>
      </c>
      <c r="F199" s="27" t="s">
        <v>1142</v>
      </c>
      <c r="G199" s="27"/>
      <c r="H199" s="27"/>
      <c r="I199" s="27" t="s">
        <v>110</v>
      </c>
      <c r="J199" s="28">
        <v>22</v>
      </c>
      <c r="K199" s="27" t="s">
        <v>52</v>
      </c>
      <c r="L199" s="29">
        <v>0</v>
      </c>
      <c r="M199" s="30"/>
      <c r="N199" s="25" t="str">
        <f t="shared" si="2"/>
        <v xml:space="preserve"> 일매출회원등급품목^TB_ANA_DD_SALES_GRADE_ITEM^ 매출수량^SALES_QTY^^NUMBER^22^Y^0</v>
      </c>
      <c r="O199" s="21" t="str">
        <f>IF(ISNA(VLOOKUP(N199,DB데이터!$N:$N,1,FALSE)), "에러", "")</f>
        <v>에러</v>
      </c>
      <c r="P199" s="57" t="str">
        <f>IF(O199="에러",$N199&amp;CHAR(10)&amp;VLOOKUP(CONCATENATE(D199,".",F199),DB데이터!$M:$N,2,FALSE),"")</f>
        <v xml:space="preserve"> 일매출회원등급품목^TB_ANA_DD_SALES_GRADE_ITEM^ 매출수량^SALES_QTY^^NUMBER^22^Y^0
일매출회원등급품목^TB_ANA_DD_SALES_GRADE_ITEM^매출수량^SALES_QTY^^NUMBER^20,5^Y^0</v>
      </c>
    </row>
    <row r="200" spans="1:16" x14ac:dyDescent="0.25">
      <c r="A200" s="23">
        <v>193</v>
      </c>
      <c r="B200" s="27" t="s">
        <v>5184</v>
      </c>
      <c r="C200" s="27" t="s">
        <v>4301</v>
      </c>
      <c r="D200" s="27" t="s">
        <v>811</v>
      </c>
      <c r="E200" s="27" t="s">
        <v>4244</v>
      </c>
      <c r="F200" s="27" t="s">
        <v>2298</v>
      </c>
      <c r="G200" s="27"/>
      <c r="H200" s="27"/>
      <c r="I200" s="27" t="s">
        <v>110</v>
      </c>
      <c r="J200" s="28">
        <v>22</v>
      </c>
      <c r="K200" s="27" t="s">
        <v>52</v>
      </c>
      <c r="L200" s="29">
        <v>0</v>
      </c>
      <c r="M200" s="30"/>
      <c r="N200" s="25" t="str">
        <f t="shared" si="2"/>
        <v xml:space="preserve"> 일매출회원등급품목^TB_ANA_DD_SALES_GRADE_ITEM^ 프로모션할인수량^PROM_DC_QTY^^NUMBER^22^Y^0</v>
      </c>
      <c r="O200" s="21" t="str">
        <f>IF(ISNA(VLOOKUP(N200,DB데이터!$N:$N,1,FALSE)), "에러", "")</f>
        <v>에러</v>
      </c>
      <c r="P200" s="57" t="str">
        <f>IF(O200="에러",$N200&amp;CHAR(10)&amp;VLOOKUP(CONCATENATE(D200,".",F200),DB데이터!$M:$N,2,FALSE),"")</f>
        <v xml:space="preserve"> 일매출회원등급품목^TB_ANA_DD_SALES_GRADE_ITEM^ 프로모션할인수량^PROM_DC_QTY^^NUMBER^22^Y^0
일매출회원등급품목^TB_ANA_DD_SALES_GRADE_ITEM^프로모션할인수량^PROM_DC_QTY^^NUMBER^20,5^Y^0</v>
      </c>
    </row>
    <row r="201" spans="1:16" x14ac:dyDescent="0.25">
      <c r="A201" s="23">
        <v>194</v>
      </c>
      <c r="B201" s="27" t="s">
        <v>5184</v>
      </c>
      <c r="C201" s="27" t="s">
        <v>4301</v>
      </c>
      <c r="D201" s="27" t="s">
        <v>811</v>
      </c>
      <c r="E201" s="27" t="s">
        <v>4243</v>
      </c>
      <c r="F201" s="27" t="s">
        <v>842</v>
      </c>
      <c r="G201" s="27"/>
      <c r="H201" s="27"/>
      <c r="I201" s="27" t="s">
        <v>110</v>
      </c>
      <c r="J201" s="28">
        <v>22</v>
      </c>
      <c r="K201" s="27" t="s">
        <v>52</v>
      </c>
      <c r="L201" s="29">
        <v>0</v>
      </c>
      <c r="M201" s="30"/>
      <c r="N201" s="25" t="str">
        <f t="shared" ref="N201:N264" si="3">SUBSTITUTE(CONCATENATE(C201,"^",D201,"^",E201,"^",F201,"^",G201,"^",I201,"^",J201,"^",K201,"^",L201),"~","-")</f>
        <v xml:space="preserve"> 일매출회원등급품목^TB_ANA_DD_SALES_GRADE_ITEM^ 프로모션증정수량^PROM_PRESENT_QTY^^NUMBER^22^Y^0</v>
      </c>
      <c r="O201" s="21" t="str">
        <f>IF(ISNA(VLOOKUP(N201,DB데이터!$N:$N,1,FALSE)), "에러", "")</f>
        <v>에러</v>
      </c>
      <c r="P201" s="57" t="str">
        <f>IF(O201="에러",$N201&amp;CHAR(10)&amp;VLOOKUP(CONCATENATE(D201,".",F201),DB데이터!$M:$N,2,FALSE),"")</f>
        <v xml:space="preserve"> 일매출회원등급품목^TB_ANA_DD_SALES_GRADE_ITEM^ 프로모션증정수량^PROM_PRESENT_QTY^^NUMBER^22^Y^0
일매출회원등급품목^TB_ANA_DD_SALES_GRADE_ITEM^프로모션증정수량^PROM_PRESENT_QTY^^NUMBER^20,5^Y^0</v>
      </c>
    </row>
    <row r="202" spans="1:16" x14ac:dyDescent="0.25">
      <c r="A202" s="23">
        <v>195</v>
      </c>
      <c r="B202" s="27" t="s">
        <v>5184</v>
      </c>
      <c r="C202" s="27" t="s">
        <v>4301</v>
      </c>
      <c r="D202" s="27" t="s">
        <v>811</v>
      </c>
      <c r="E202" s="27" t="s">
        <v>4241</v>
      </c>
      <c r="F202" s="27" t="s">
        <v>1140</v>
      </c>
      <c r="G202" s="27"/>
      <c r="H202" s="27"/>
      <c r="I202" s="27" t="s">
        <v>110</v>
      </c>
      <c r="J202" s="28">
        <v>22</v>
      </c>
      <c r="K202" s="27" t="s">
        <v>52</v>
      </c>
      <c r="L202" s="29">
        <v>0</v>
      </c>
      <c r="M202" s="30"/>
      <c r="N202" s="25" t="str">
        <f t="shared" si="3"/>
        <v xml:space="preserve"> 일매출회원등급품목^TB_ANA_DD_SALES_GRADE_ITEM^ 비매출수량^NON_SALES_QTY^^NUMBER^22^Y^0</v>
      </c>
      <c r="O202" s="21" t="str">
        <f>IF(ISNA(VLOOKUP(N202,DB데이터!$N:$N,1,FALSE)), "에러", "")</f>
        <v>에러</v>
      </c>
      <c r="P202" s="57" t="str">
        <f>IF(O202="에러",$N202&amp;CHAR(10)&amp;VLOOKUP(CONCATENATE(D202,".",F202),DB데이터!$M:$N,2,FALSE),"")</f>
        <v xml:space="preserve"> 일매출회원등급품목^TB_ANA_DD_SALES_GRADE_ITEM^ 비매출수량^NON_SALES_QTY^^NUMBER^22^Y^0
일매출회원등급품목^TB_ANA_DD_SALES_GRADE_ITEM^비매출수량^NON_SALES_QTY^^NUMBER^20,5^Y^0</v>
      </c>
    </row>
    <row r="203" spans="1:16" x14ac:dyDescent="0.25">
      <c r="A203" s="23">
        <v>196</v>
      </c>
      <c r="B203" s="27" t="s">
        <v>5184</v>
      </c>
      <c r="C203" s="27" t="s">
        <v>4301</v>
      </c>
      <c r="D203" s="27" t="s">
        <v>811</v>
      </c>
      <c r="E203" s="27" t="s">
        <v>4315</v>
      </c>
      <c r="F203" s="27" t="s">
        <v>2300</v>
      </c>
      <c r="G203" s="27"/>
      <c r="H203" s="27"/>
      <c r="I203" s="27" t="s">
        <v>110</v>
      </c>
      <c r="J203" s="28">
        <v>22</v>
      </c>
      <c r="K203" s="27" t="s">
        <v>52</v>
      </c>
      <c r="L203" s="29">
        <v>0</v>
      </c>
      <c r="M203" s="30"/>
      <c r="N203" s="25" t="str">
        <f t="shared" si="3"/>
        <v xml:space="preserve"> 일매출회원등급품목^TB_ANA_DD_SALES_GRADE_ITEM^ 비매출증정수량^NON_SALES_PRESENT_QTY^^NUMBER^22^Y^0</v>
      </c>
      <c r="O203" s="21" t="str">
        <f>IF(ISNA(VLOOKUP(N203,DB데이터!$N:$N,1,FALSE)), "에러", "")</f>
        <v>에러</v>
      </c>
      <c r="P203" s="57" t="str">
        <f>IF(O203="에러",$N203&amp;CHAR(10)&amp;VLOOKUP(CONCATENATE(D203,".",F203),DB데이터!$M:$N,2,FALSE),"")</f>
        <v xml:space="preserve"> 일매출회원등급품목^TB_ANA_DD_SALES_GRADE_ITEM^ 비매출증정수량^NON_SALES_PRESENT_QTY^^NUMBER^22^Y^0
일매출회원등급품목^TB_ANA_DD_SALES_GRADE_ITEM^비매출증정수량^NON_SALES_PRESENT_QTY^^NUMBER^20,5^Y^0</v>
      </c>
    </row>
    <row r="204" spans="1:16" x14ac:dyDescent="0.25">
      <c r="A204" s="23">
        <v>197</v>
      </c>
      <c r="B204" s="27" t="s">
        <v>5184</v>
      </c>
      <c r="C204" s="27" t="s">
        <v>4301</v>
      </c>
      <c r="D204" s="27" t="s">
        <v>811</v>
      </c>
      <c r="E204" s="27" t="s">
        <v>4317</v>
      </c>
      <c r="F204" s="27" t="s">
        <v>2302</v>
      </c>
      <c r="G204" s="27"/>
      <c r="H204" s="27"/>
      <c r="I204" s="27" t="s">
        <v>110</v>
      </c>
      <c r="J204" s="28">
        <v>22</v>
      </c>
      <c r="K204" s="27" t="s">
        <v>52</v>
      </c>
      <c r="L204" s="29">
        <v>0</v>
      </c>
      <c r="M204" s="30"/>
      <c r="N204" s="25" t="str">
        <f t="shared" si="3"/>
        <v xml:space="preserve"> 일매출회원등급품목^TB_ANA_DD_SALES_GRADE_ITEM^ 비매출테스터수량^NON_SALES_TESTER_QTY^^NUMBER^22^Y^0</v>
      </c>
      <c r="O204" s="21" t="str">
        <f>IF(ISNA(VLOOKUP(N204,DB데이터!$N:$N,1,FALSE)), "에러", "")</f>
        <v>에러</v>
      </c>
      <c r="P204" s="57" t="str">
        <f>IF(O204="에러",$N204&amp;CHAR(10)&amp;VLOOKUP(CONCATENATE(D204,".",F204),DB데이터!$M:$N,2,FALSE),"")</f>
        <v xml:space="preserve"> 일매출회원등급품목^TB_ANA_DD_SALES_GRADE_ITEM^ 비매출테스터수량^NON_SALES_TESTER_QTY^^NUMBER^22^Y^0
일매출회원등급품목^TB_ANA_DD_SALES_GRADE_ITEM^비매출테스터수량^NON_SALES_TESTER_QTY^^NUMBER^20,5^Y^0</v>
      </c>
    </row>
    <row r="205" spans="1:16" x14ac:dyDescent="0.25">
      <c r="A205" s="23">
        <v>198</v>
      </c>
      <c r="B205" s="27" t="s">
        <v>5184</v>
      </c>
      <c r="C205" s="27" t="s">
        <v>4301</v>
      </c>
      <c r="D205" s="27" t="s">
        <v>811</v>
      </c>
      <c r="E205" s="27" t="s">
        <v>4311</v>
      </c>
      <c r="F205" s="27" t="s">
        <v>2304</v>
      </c>
      <c r="G205" s="27"/>
      <c r="H205" s="27"/>
      <c r="I205" s="27" t="s">
        <v>110</v>
      </c>
      <c r="J205" s="28">
        <v>22</v>
      </c>
      <c r="K205" s="27" t="s">
        <v>52</v>
      </c>
      <c r="L205" s="29">
        <v>0</v>
      </c>
      <c r="M205" s="30"/>
      <c r="N205" s="25" t="str">
        <f t="shared" si="3"/>
        <v xml:space="preserve"> 일매출회원등급품목^TB_ANA_DD_SALES_GRADE_ITEM^ 비매출기부수량^NON_SALES_DONATE_QTY^^NUMBER^22^Y^0</v>
      </c>
      <c r="O205" s="21" t="str">
        <f>IF(ISNA(VLOOKUP(N205,DB데이터!$N:$N,1,FALSE)), "에러", "")</f>
        <v>에러</v>
      </c>
      <c r="P205" s="57" t="str">
        <f>IF(O205="에러",$N205&amp;CHAR(10)&amp;VLOOKUP(CONCATENATE(D205,".",F205),DB데이터!$M:$N,2,FALSE),"")</f>
        <v xml:space="preserve"> 일매출회원등급품목^TB_ANA_DD_SALES_GRADE_ITEM^ 비매출기부수량^NON_SALES_DONATE_QTY^^NUMBER^22^Y^0
일매출회원등급품목^TB_ANA_DD_SALES_GRADE_ITEM^비매출기부수량^NON_SALES_DONATE_QTY^^NUMBER^20,5^Y^0</v>
      </c>
    </row>
    <row r="206" spans="1:16" x14ac:dyDescent="0.25">
      <c r="A206" s="23">
        <v>199</v>
      </c>
      <c r="B206" s="27" t="s">
        <v>5184</v>
      </c>
      <c r="C206" s="27" t="s">
        <v>4301</v>
      </c>
      <c r="D206" s="27" t="s">
        <v>811</v>
      </c>
      <c r="E206" s="27" t="s">
        <v>4313</v>
      </c>
      <c r="F206" s="27" t="s">
        <v>2306</v>
      </c>
      <c r="G206" s="27"/>
      <c r="H206" s="27"/>
      <c r="I206" s="27" t="s">
        <v>110</v>
      </c>
      <c r="J206" s="28">
        <v>22</v>
      </c>
      <c r="K206" s="27" t="s">
        <v>52</v>
      </c>
      <c r="L206" s="29">
        <v>0</v>
      </c>
      <c r="M206" s="30"/>
      <c r="N206" s="25" t="str">
        <f t="shared" si="3"/>
        <v xml:space="preserve"> 일매출회원등급품목^TB_ANA_DD_SALES_GRADE_ITEM^ 비매출기타수량^NON_SALES_ETC_QTY^^NUMBER^22^Y^0</v>
      </c>
      <c r="O206" s="21" t="str">
        <f>IF(ISNA(VLOOKUP(N206,DB데이터!$N:$N,1,FALSE)), "에러", "")</f>
        <v>에러</v>
      </c>
      <c r="P206" s="57" t="str">
        <f>IF(O206="에러",$N206&amp;CHAR(10)&amp;VLOOKUP(CONCATENATE(D206,".",F206),DB데이터!$M:$N,2,FALSE),"")</f>
        <v xml:space="preserve"> 일매출회원등급품목^TB_ANA_DD_SALES_GRADE_ITEM^ 비매출기타수량^NON_SALES_ETC_QTY^^NUMBER^22^Y^0
일매출회원등급품목^TB_ANA_DD_SALES_GRADE_ITEM^비매출기타수량^NON_SALES_ETC_QTY^^NUMBER^20,5^Y^0</v>
      </c>
    </row>
    <row r="207" spans="1:16" x14ac:dyDescent="0.25">
      <c r="A207" s="23">
        <v>200</v>
      </c>
      <c r="B207" s="27" t="s">
        <v>5184</v>
      </c>
      <c r="C207" s="27" t="s">
        <v>4301</v>
      </c>
      <c r="D207" s="27" t="s">
        <v>811</v>
      </c>
      <c r="E207" s="27" t="s">
        <v>4233</v>
      </c>
      <c r="F207" s="27" t="s">
        <v>527</v>
      </c>
      <c r="G207" s="27"/>
      <c r="H207" s="27"/>
      <c r="I207" s="27" t="s">
        <v>110</v>
      </c>
      <c r="J207" s="28">
        <v>22</v>
      </c>
      <c r="K207" s="27" t="s">
        <v>52</v>
      </c>
      <c r="L207" s="29">
        <v>0</v>
      </c>
      <c r="M207" s="30"/>
      <c r="N207" s="25" t="str">
        <f t="shared" si="3"/>
        <v xml:space="preserve"> 일매출회원등급품목^TB_ANA_DD_SALES_GRADE_ITEM^ 취소건수^CNCL_CNT^^NUMBER^22^Y^0</v>
      </c>
      <c r="O207" s="21" t="str">
        <f>IF(ISNA(VLOOKUP(N207,DB데이터!$N:$N,1,FALSE)), "에러", "")</f>
        <v>에러</v>
      </c>
      <c r="P207" s="57" t="str">
        <f>IF(O207="에러",$N207&amp;CHAR(10)&amp;VLOOKUP(CONCATENATE(D207,".",F207),DB데이터!$M:$N,2,FALSE),"")</f>
        <v xml:space="preserve"> 일매출회원등급품목^TB_ANA_DD_SALES_GRADE_ITEM^ 취소건수^CNCL_CNT^^NUMBER^22^Y^0
일매출회원등급품목^TB_ANA_DD_SALES_GRADE_ITEM^취소건수^CNCL_CNT^^NUMBER^20,5^Y^0</v>
      </c>
    </row>
    <row r="208" spans="1:16" x14ac:dyDescent="0.25">
      <c r="A208" s="23">
        <v>201</v>
      </c>
      <c r="B208" s="27" t="s">
        <v>5184</v>
      </c>
      <c r="C208" s="27" t="s">
        <v>4301</v>
      </c>
      <c r="D208" s="27" t="s">
        <v>811</v>
      </c>
      <c r="E208" s="27" t="s">
        <v>4240</v>
      </c>
      <c r="F208" s="27" t="s">
        <v>843</v>
      </c>
      <c r="G208" s="27"/>
      <c r="H208" s="27"/>
      <c r="I208" s="27" t="s">
        <v>110</v>
      </c>
      <c r="J208" s="28">
        <v>22</v>
      </c>
      <c r="K208" s="27" t="s">
        <v>52</v>
      </c>
      <c r="L208" s="29">
        <v>0</v>
      </c>
      <c r="M208" s="30"/>
      <c r="N208" s="25" t="str">
        <f t="shared" si="3"/>
        <v xml:space="preserve"> 일매출회원등급품목^TB_ANA_DD_SALES_GRADE_ITEM^ 매출취소수량^SALES_CNCL_QTY^^NUMBER^22^Y^0</v>
      </c>
      <c r="O208" s="21" t="str">
        <f>IF(ISNA(VLOOKUP(N208,DB데이터!$N:$N,1,FALSE)), "에러", "")</f>
        <v>에러</v>
      </c>
      <c r="P208" s="57" t="str">
        <f>IF(O208="에러",$N208&amp;CHAR(10)&amp;VLOOKUP(CONCATENATE(D208,".",F208),DB데이터!$M:$N,2,FALSE),"")</f>
        <v xml:space="preserve"> 일매출회원등급품목^TB_ANA_DD_SALES_GRADE_ITEM^ 매출취소수량^SALES_CNCL_QTY^^NUMBER^22^Y^0
일매출회원등급품목^TB_ANA_DD_SALES_GRADE_ITEM^매출취소수량^SALES_CNCL_QTY^^NUMBER^20,5^Y^0</v>
      </c>
    </row>
    <row r="209" spans="1:16" x14ac:dyDescent="0.25">
      <c r="A209" s="23">
        <v>202</v>
      </c>
      <c r="B209" s="27" t="s">
        <v>5184</v>
      </c>
      <c r="C209" s="27" t="s">
        <v>4301</v>
      </c>
      <c r="D209" s="27" t="s">
        <v>811</v>
      </c>
      <c r="E209" s="27" t="s">
        <v>4226</v>
      </c>
      <c r="F209" s="27" t="s">
        <v>2269</v>
      </c>
      <c r="G209" s="27"/>
      <c r="H209" s="27"/>
      <c r="I209" s="27" t="s">
        <v>110</v>
      </c>
      <c r="J209" s="28">
        <v>22</v>
      </c>
      <c r="K209" s="27" t="s">
        <v>52</v>
      </c>
      <c r="L209" s="29">
        <v>0</v>
      </c>
      <c r="M209" s="30"/>
      <c r="N209" s="25" t="str">
        <f t="shared" si="3"/>
        <v xml:space="preserve"> 일매출회원등급품목^TB_ANA_DD_SALES_GRADE_ITEM^ 매출취소총금액^SALES_CNCL_TOT_AMT^^NUMBER^22^Y^0</v>
      </c>
      <c r="O209" s="21" t="str">
        <f>IF(ISNA(VLOOKUP(N209,DB데이터!$N:$N,1,FALSE)), "에러", "")</f>
        <v>에러</v>
      </c>
      <c r="P209" s="57" t="str">
        <f>IF(O209="에러",$N209&amp;CHAR(10)&amp;VLOOKUP(CONCATENATE(D209,".",F209),DB데이터!$M:$N,2,FALSE),"")</f>
        <v xml:space="preserve"> 일매출회원등급품목^TB_ANA_DD_SALES_GRADE_ITEM^ 매출취소총금액^SALES_CNCL_TOT_AMT^^NUMBER^22^Y^0
일매출회원등급품목^TB_ANA_DD_SALES_GRADE_ITEM^매출취소총금액^SALES_CNCL_TOT_AMT^^NUMBER^20,5^Y^0</v>
      </c>
    </row>
    <row r="210" spans="1:16" x14ac:dyDescent="0.25">
      <c r="A210" s="23">
        <v>203</v>
      </c>
      <c r="B210" s="27" t="s">
        <v>5184</v>
      </c>
      <c r="C210" s="27" t="s">
        <v>4301</v>
      </c>
      <c r="D210" s="27" t="s">
        <v>811</v>
      </c>
      <c r="E210" s="27" t="s">
        <v>4224</v>
      </c>
      <c r="F210" s="27" t="s">
        <v>2309</v>
      </c>
      <c r="G210" s="27"/>
      <c r="H210" s="27"/>
      <c r="I210" s="27" t="s">
        <v>110</v>
      </c>
      <c r="J210" s="28">
        <v>22</v>
      </c>
      <c r="K210" s="27" t="s">
        <v>52</v>
      </c>
      <c r="L210" s="29">
        <v>0</v>
      </c>
      <c r="M210" s="30"/>
      <c r="N210" s="25" t="str">
        <f t="shared" si="3"/>
        <v xml:space="preserve"> 일매출회원등급품목^TB_ANA_DD_SALES_GRADE_ITEM^ 매출취소금액^SALES_CNCL_AMT^^NUMBER^22^Y^0</v>
      </c>
      <c r="O210" s="21" t="str">
        <f>IF(ISNA(VLOOKUP(N210,DB데이터!$N:$N,1,FALSE)), "에러", "")</f>
        <v>에러</v>
      </c>
      <c r="P210" s="57" t="str">
        <f>IF(O210="에러",$N210&amp;CHAR(10)&amp;VLOOKUP(CONCATENATE(D210,".",F210),DB데이터!$M:$N,2,FALSE),"")</f>
        <v xml:space="preserve"> 일매출회원등급품목^TB_ANA_DD_SALES_GRADE_ITEM^ 매출취소금액^SALES_CNCL_AMT^^NUMBER^22^Y^0
일매출회원등급품목^TB_ANA_DD_SALES_GRADE_ITEM^매출취소금액^SALES_CNCL_AMT^^NUMBER^20,5^Y^0</v>
      </c>
    </row>
    <row r="211" spans="1:16" x14ac:dyDescent="0.25">
      <c r="A211" s="23">
        <v>204</v>
      </c>
      <c r="B211" s="27" t="s">
        <v>5184</v>
      </c>
      <c r="C211" s="27" t="s">
        <v>4301</v>
      </c>
      <c r="D211" s="27" t="s">
        <v>811</v>
      </c>
      <c r="E211" s="27" t="s">
        <v>4223</v>
      </c>
      <c r="F211" s="27" t="s">
        <v>2311</v>
      </c>
      <c r="G211" s="27"/>
      <c r="H211" s="27"/>
      <c r="I211" s="27" t="s">
        <v>110</v>
      </c>
      <c r="J211" s="28">
        <v>22</v>
      </c>
      <c r="K211" s="27" t="s">
        <v>52</v>
      </c>
      <c r="L211" s="29">
        <v>0</v>
      </c>
      <c r="M211" s="30"/>
      <c r="N211" s="25" t="str">
        <f t="shared" si="3"/>
        <v xml:space="preserve"> 일매출회원등급품목^TB_ANA_DD_SALES_GRADE_ITEM^ 매출취소공급금액^SALES_CNCL_SUPP_AMT^^NUMBER^22^Y^0</v>
      </c>
      <c r="O211" s="21" t="str">
        <f>IF(ISNA(VLOOKUP(N211,DB데이터!$N:$N,1,FALSE)), "에러", "")</f>
        <v>에러</v>
      </c>
      <c r="P211" s="57" t="str">
        <f>IF(O211="에러",$N211&amp;CHAR(10)&amp;VLOOKUP(CONCATENATE(D211,".",F211),DB데이터!$M:$N,2,FALSE),"")</f>
        <v xml:space="preserve"> 일매출회원등급품목^TB_ANA_DD_SALES_GRADE_ITEM^ 매출취소공급금액^SALES_CNCL_SUPP_AMT^^NUMBER^22^Y^0
일매출회원등급품목^TB_ANA_DD_SALES_GRADE_ITEM^매출취소공급금액^SALES_CNCL_SUPP_AMT^^NUMBER^20,5^Y^0</v>
      </c>
    </row>
    <row r="212" spans="1:16" x14ac:dyDescent="0.25">
      <c r="A212" s="23">
        <v>205</v>
      </c>
      <c r="B212" s="27" t="s">
        <v>5184</v>
      </c>
      <c r="C212" s="27" t="s">
        <v>4301</v>
      </c>
      <c r="D212" s="27" t="s">
        <v>811</v>
      </c>
      <c r="E212" s="27" t="s">
        <v>4225</v>
      </c>
      <c r="F212" s="27" t="s">
        <v>2313</v>
      </c>
      <c r="G212" s="27"/>
      <c r="H212" s="27"/>
      <c r="I212" s="27" t="s">
        <v>110</v>
      </c>
      <c r="J212" s="28">
        <v>22</v>
      </c>
      <c r="K212" s="27" t="s">
        <v>52</v>
      </c>
      <c r="L212" s="29">
        <v>0</v>
      </c>
      <c r="M212" s="30"/>
      <c r="N212" s="25" t="str">
        <f t="shared" si="3"/>
        <v xml:space="preserve"> 일매출회원등급품목^TB_ANA_DD_SALES_GRADE_ITEM^ 매출취소부가세액^SALES_CNCL_VAT^^NUMBER^22^Y^0</v>
      </c>
      <c r="O212" s="21" t="str">
        <f>IF(ISNA(VLOOKUP(N212,DB데이터!$N:$N,1,FALSE)), "에러", "")</f>
        <v>에러</v>
      </c>
      <c r="P212" s="57" t="str">
        <f>IF(O212="에러",$N212&amp;CHAR(10)&amp;VLOOKUP(CONCATENATE(D212,".",F212),DB데이터!$M:$N,2,FALSE),"")</f>
        <v xml:space="preserve"> 일매출회원등급품목^TB_ANA_DD_SALES_GRADE_ITEM^ 매출취소부가세액^SALES_CNCL_VAT^^NUMBER^22^Y^0
일매출회원등급품목^TB_ANA_DD_SALES_GRADE_ITEM^매출취소부가세액^SALES_CNCL_VAT^^NUMBER^20,5^Y^0</v>
      </c>
    </row>
    <row r="213" spans="1:16" x14ac:dyDescent="0.25">
      <c r="A213" s="23">
        <v>206</v>
      </c>
      <c r="B213" s="27" t="s">
        <v>5184</v>
      </c>
      <c r="C213" s="27" t="s">
        <v>4301</v>
      </c>
      <c r="D213" s="27" t="s">
        <v>811</v>
      </c>
      <c r="E213" s="27" t="s">
        <v>3518</v>
      </c>
      <c r="F213" s="27" t="s">
        <v>54</v>
      </c>
      <c r="G213" s="27"/>
      <c r="H213" s="27"/>
      <c r="I213" s="27" t="s">
        <v>37</v>
      </c>
      <c r="J213" s="28">
        <v>14</v>
      </c>
      <c r="K213" s="27" t="s">
        <v>52</v>
      </c>
      <c r="L213" s="29"/>
      <c r="M213" s="30"/>
      <c r="N213" s="25" t="str">
        <f t="shared" si="3"/>
        <v xml:space="preserve"> 일매출회원등급품목^TB_ANA_DD_SALES_GRADE_ITEM^ 등록일시^REG_DTM^^VARCHAR2^14^Y^</v>
      </c>
      <c r="O213" s="21" t="str">
        <f>IF(ISNA(VLOOKUP(N213,DB데이터!$N:$N,1,FALSE)), "에러", "")</f>
        <v>에러</v>
      </c>
      <c r="P213" s="57" t="str">
        <f>IF(O213="에러",$N213&amp;CHAR(10)&amp;VLOOKUP(CONCATENATE(D213,".",F213),DB데이터!$M:$N,2,FALSE),"")</f>
        <v xml:space="preserve"> 일매출회원등급품목^TB_ANA_DD_SALES_GRADE_ITEM^ 등록일시^REG_DTM^^VARCHAR2^14^Y^
일매출회원등급품목^TB_ANA_DD_SALES_GRADE_ITEM^등록일시^REG_DTM^^VARCHAR2^14^Y^</v>
      </c>
    </row>
    <row r="214" spans="1:16" x14ac:dyDescent="0.25">
      <c r="A214" s="23">
        <v>207</v>
      </c>
      <c r="B214" s="27" t="s">
        <v>5184</v>
      </c>
      <c r="C214" s="27" t="s">
        <v>4301</v>
      </c>
      <c r="D214" s="27" t="s">
        <v>811</v>
      </c>
      <c r="E214" s="27" t="s">
        <v>3519</v>
      </c>
      <c r="F214" s="27" t="s">
        <v>56</v>
      </c>
      <c r="G214" s="27"/>
      <c r="H214" s="27"/>
      <c r="I214" s="27" t="s">
        <v>37</v>
      </c>
      <c r="J214" s="28">
        <v>32</v>
      </c>
      <c r="K214" s="27" t="s">
        <v>52</v>
      </c>
      <c r="L214" s="29"/>
      <c r="M214" s="30"/>
      <c r="N214" s="25" t="str">
        <f t="shared" si="3"/>
        <v xml:space="preserve"> 일매출회원등급품목^TB_ANA_DD_SALES_GRADE_ITEM^ 등록자ID^REGR_ID^^VARCHAR2^32^Y^</v>
      </c>
      <c r="O214" s="21" t="str">
        <f>IF(ISNA(VLOOKUP(N214,DB데이터!$N:$N,1,FALSE)), "에러", "")</f>
        <v>에러</v>
      </c>
      <c r="P214" s="57" t="str">
        <f>IF(O214="에러",$N214&amp;CHAR(10)&amp;VLOOKUP(CONCATENATE(D214,".",F214),DB데이터!$M:$N,2,FALSE),"")</f>
        <v xml:space="preserve"> 일매출회원등급품목^TB_ANA_DD_SALES_GRADE_ITEM^ 등록자ID^REGR_ID^^VARCHAR2^32^Y^
일매출회원등급품목^TB_ANA_DD_SALES_GRADE_ITEM^등록자ID^REGR_ID^^VARCHAR2^32^Y^</v>
      </c>
    </row>
    <row r="215" spans="1:16" x14ac:dyDescent="0.25">
      <c r="A215" s="23">
        <v>208</v>
      </c>
      <c r="B215" s="27" t="s">
        <v>5184</v>
      </c>
      <c r="C215" s="27" t="s">
        <v>4301</v>
      </c>
      <c r="D215" s="27" t="s">
        <v>811</v>
      </c>
      <c r="E215" s="27" t="s">
        <v>3520</v>
      </c>
      <c r="F215" s="27" t="s">
        <v>58</v>
      </c>
      <c r="G215" s="27"/>
      <c r="H215" s="27"/>
      <c r="I215" s="27" t="s">
        <v>37</v>
      </c>
      <c r="J215" s="28">
        <v>14</v>
      </c>
      <c r="K215" s="27" t="s">
        <v>52</v>
      </c>
      <c r="L215" s="29"/>
      <c r="M215" s="30"/>
      <c r="N215" s="25" t="str">
        <f t="shared" si="3"/>
        <v xml:space="preserve"> 일매출회원등급품목^TB_ANA_DD_SALES_GRADE_ITEM^ 수정일시^MOD_DTM^^VARCHAR2^14^Y^</v>
      </c>
      <c r="O215" s="21" t="str">
        <f>IF(ISNA(VLOOKUP(N215,DB데이터!$N:$N,1,FALSE)), "에러", "")</f>
        <v>에러</v>
      </c>
      <c r="P215" s="57" t="str">
        <f>IF(O215="에러",$N215&amp;CHAR(10)&amp;VLOOKUP(CONCATENATE(D215,".",F215),DB데이터!$M:$N,2,FALSE),"")</f>
        <v xml:space="preserve"> 일매출회원등급품목^TB_ANA_DD_SALES_GRADE_ITEM^ 수정일시^MOD_DTM^^VARCHAR2^14^Y^
일매출회원등급품목^TB_ANA_DD_SALES_GRADE_ITEM^수정일시^MOD_DTM^^VARCHAR2^14^Y^</v>
      </c>
    </row>
    <row r="216" spans="1:16" x14ac:dyDescent="0.25">
      <c r="A216" s="23">
        <v>209</v>
      </c>
      <c r="B216" s="27" t="s">
        <v>5184</v>
      </c>
      <c r="C216" s="27" t="s">
        <v>4301</v>
      </c>
      <c r="D216" s="27" t="s">
        <v>811</v>
      </c>
      <c r="E216" s="27" t="s">
        <v>3521</v>
      </c>
      <c r="F216" s="27" t="s">
        <v>60</v>
      </c>
      <c r="G216" s="27"/>
      <c r="H216" s="27"/>
      <c r="I216" s="27" t="s">
        <v>37</v>
      </c>
      <c r="J216" s="28">
        <v>32</v>
      </c>
      <c r="K216" s="27" t="s">
        <v>52</v>
      </c>
      <c r="L216" s="29"/>
      <c r="M216" s="30"/>
      <c r="N216" s="25" t="str">
        <f t="shared" si="3"/>
        <v xml:space="preserve"> 일매출회원등급품목^TB_ANA_DD_SALES_GRADE_ITEM^ 수정자ID^MODR_ID^^VARCHAR2^32^Y^</v>
      </c>
      <c r="O216" s="21" t="str">
        <f>IF(ISNA(VLOOKUP(N216,DB데이터!$N:$N,1,FALSE)), "에러", "")</f>
        <v>에러</v>
      </c>
      <c r="P216" s="57" t="str">
        <f>IF(O216="에러",$N216&amp;CHAR(10)&amp;VLOOKUP(CONCATENATE(D216,".",F216),DB데이터!$M:$N,2,FALSE),"")</f>
        <v xml:space="preserve"> 일매출회원등급품목^TB_ANA_DD_SALES_GRADE_ITEM^ 수정자ID^MODR_ID^^VARCHAR2^32^Y^
일매출회원등급품목^TB_ANA_DD_SALES_GRADE_ITEM^수정자ID^MODR_ID^^VARCHAR2^32^Y^</v>
      </c>
    </row>
    <row r="217" spans="1:16" x14ac:dyDescent="0.25">
      <c r="A217" s="23">
        <v>210</v>
      </c>
      <c r="B217" s="27" t="s">
        <v>5184</v>
      </c>
      <c r="C217" s="27" t="s">
        <v>4301</v>
      </c>
      <c r="D217" s="27" t="s">
        <v>811</v>
      </c>
      <c r="E217" s="27" t="s">
        <v>4304</v>
      </c>
      <c r="F217" s="27" t="s">
        <v>1051</v>
      </c>
      <c r="G217" s="27"/>
      <c r="H217" s="27"/>
      <c r="I217" s="27" t="s">
        <v>110</v>
      </c>
      <c r="J217" s="28">
        <v>22</v>
      </c>
      <c r="K217" s="27" t="s">
        <v>52</v>
      </c>
      <c r="L217" s="29">
        <v>0</v>
      </c>
      <c r="M217" s="30"/>
      <c r="N217" s="25" t="str">
        <f t="shared" si="3"/>
        <v xml:space="preserve"> 일매출회원등급품목^TB_ANA_DD_SALES_GRADE_ITEM^ 교환회수금액^EXCHG_CLC_AMT^^NUMBER^22^Y^0</v>
      </c>
      <c r="O217" s="21" t="str">
        <f>IF(ISNA(VLOOKUP(N217,DB데이터!$N:$N,1,FALSE)), "에러", "")</f>
        <v>에러</v>
      </c>
      <c r="P217" s="57" t="str">
        <f>IF(O217="에러",$N217&amp;CHAR(10)&amp;VLOOKUP(CONCATENATE(D217,".",F217),DB데이터!$M:$N,2,FALSE),"")</f>
        <v xml:space="preserve"> 일매출회원등급품목^TB_ANA_DD_SALES_GRADE_ITEM^ 교환회수금액^EXCHG_CLC_AMT^^NUMBER^22^Y^0
일매출회원등급품목^TB_ANA_DD_SALES_GRADE_ITEM^교환회수금액^EXCHG_CLC_AMT^^NUMBER^20,5^Y^0</v>
      </c>
    </row>
    <row r="218" spans="1:16" x14ac:dyDescent="0.25">
      <c r="A218" s="23">
        <v>211</v>
      </c>
      <c r="B218" s="27" t="s">
        <v>5184</v>
      </c>
      <c r="C218" s="27" t="s">
        <v>4301</v>
      </c>
      <c r="D218" s="27" t="s">
        <v>811</v>
      </c>
      <c r="E218" s="27" t="s">
        <v>4302</v>
      </c>
      <c r="F218" s="27" t="s">
        <v>1052</v>
      </c>
      <c r="G218" s="27"/>
      <c r="H218" s="27"/>
      <c r="I218" s="27" t="s">
        <v>110</v>
      </c>
      <c r="J218" s="28">
        <v>22</v>
      </c>
      <c r="K218" s="27" t="s">
        <v>52</v>
      </c>
      <c r="L218" s="29">
        <v>0</v>
      </c>
      <c r="M218" s="30"/>
      <c r="N218" s="25" t="str">
        <f t="shared" si="3"/>
        <v xml:space="preserve"> 일매출회원등급품목^TB_ANA_DD_SALES_GRADE_ITEM^ 교환판매금액^EXCHG_SALE_AMT^^NUMBER^22^Y^0</v>
      </c>
      <c r="O218" s="21" t="str">
        <f>IF(ISNA(VLOOKUP(N218,DB데이터!$N:$N,1,FALSE)), "에러", "")</f>
        <v>에러</v>
      </c>
      <c r="P218" s="57" t="str">
        <f>IF(O218="에러",$N218&amp;CHAR(10)&amp;VLOOKUP(CONCATENATE(D218,".",F218),DB데이터!$M:$N,2,FALSE),"")</f>
        <v xml:space="preserve"> 일매출회원등급품목^TB_ANA_DD_SALES_GRADE_ITEM^ 교환판매금액^EXCHG_SALE_AMT^^NUMBER^22^Y^0
일매출회원등급품목^TB_ANA_DD_SALES_GRADE_ITEM^교환판매금액^EXCHG_SALE_AMT^^NUMBER^20,5^Y^0</v>
      </c>
    </row>
    <row r="219" spans="1:16" x14ac:dyDescent="0.25">
      <c r="A219" s="23">
        <v>212</v>
      </c>
      <c r="B219" s="27" t="s">
        <v>5184</v>
      </c>
      <c r="C219" s="27" t="s">
        <v>4301</v>
      </c>
      <c r="D219" s="27" t="s">
        <v>811</v>
      </c>
      <c r="E219" s="27" t="s">
        <v>4305</v>
      </c>
      <c r="F219" s="27" t="s">
        <v>2317</v>
      </c>
      <c r="G219" s="27"/>
      <c r="H219" s="27"/>
      <c r="I219" s="27" t="s">
        <v>110</v>
      </c>
      <c r="J219" s="28">
        <v>22</v>
      </c>
      <c r="K219" s="27" t="s">
        <v>52</v>
      </c>
      <c r="L219" s="29">
        <v>0</v>
      </c>
      <c r="M219" s="30"/>
      <c r="N219" s="25" t="str">
        <f t="shared" si="3"/>
        <v xml:space="preserve"> 일매출회원등급품목^TB_ANA_DD_SALES_GRADE_ITEM^ 교환회수수량^EXCHG_CLC_QTY^^NUMBER^22^Y^0</v>
      </c>
      <c r="O219" s="21" t="str">
        <f>IF(ISNA(VLOOKUP(N219,DB데이터!$N:$N,1,FALSE)), "에러", "")</f>
        <v>에러</v>
      </c>
      <c r="P219" s="57" t="str">
        <f>IF(O219="에러",$N219&amp;CHAR(10)&amp;VLOOKUP(CONCATENATE(D219,".",F219),DB데이터!$M:$N,2,FALSE),"")</f>
        <v xml:space="preserve"> 일매출회원등급품목^TB_ANA_DD_SALES_GRADE_ITEM^ 교환회수수량^EXCHG_CLC_QTY^^NUMBER^22^Y^0
일매출회원등급품목^TB_ANA_DD_SALES_GRADE_ITEM^교환회수수량^EXCHG_CLC_QTY^^NUMBER^20,5^Y^0</v>
      </c>
    </row>
    <row r="220" spans="1:16" x14ac:dyDescent="0.25">
      <c r="A220" s="23">
        <v>213</v>
      </c>
      <c r="B220" s="27" t="s">
        <v>5184</v>
      </c>
      <c r="C220" s="27" t="s">
        <v>4301</v>
      </c>
      <c r="D220" s="27" t="s">
        <v>811</v>
      </c>
      <c r="E220" s="27" t="s">
        <v>4303</v>
      </c>
      <c r="F220" s="27" t="s">
        <v>2319</v>
      </c>
      <c r="G220" s="27"/>
      <c r="H220" s="27"/>
      <c r="I220" s="27" t="s">
        <v>110</v>
      </c>
      <c r="J220" s="28">
        <v>22</v>
      </c>
      <c r="K220" s="27" t="s">
        <v>52</v>
      </c>
      <c r="L220" s="29">
        <v>0</v>
      </c>
      <c r="M220" s="30"/>
      <c r="N220" s="25" t="str">
        <f t="shared" si="3"/>
        <v xml:space="preserve"> 일매출회원등급품목^TB_ANA_DD_SALES_GRADE_ITEM^ 교환판매수량^EXCHG_SALE_QTY^^NUMBER^22^Y^0</v>
      </c>
      <c r="O220" s="21" t="str">
        <f>IF(ISNA(VLOOKUP(N220,DB데이터!$N:$N,1,FALSE)), "에러", "")</f>
        <v>에러</v>
      </c>
      <c r="P220" s="57" t="str">
        <f>IF(O220="에러",$N220&amp;CHAR(10)&amp;VLOOKUP(CONCATENATE(D220,".",F220),DB데이터!$M:$N,2,FALSE),"")</f>
        <v xml:space="preserve"> 일매출회원등급품목^TB_ANA_DD_SALES_GRADE_ITEM^ 교환판매수량^EXCHG_SALE_QTY^^NUMBER^22^Y^0
일매출회원등급품목^TB_ANA_DD_SALES_GRADE_ITEM^교환판매수량^EXCHG_SALE_QTY^^NUMBER^20,5^Y^0</v>
      </c>
    </row>
    <row r="221" spans="1:16" x14ac:dyDescent="0.25">
      <c r="A221" s="23">
        <v>214</v>
      </c>
      <c r="B221" s="27" t="s">
        <v>5184</v>
      </c>
      <c r="C221" s="27" t="s">
        <v>4301</v>
      </c>
      <c r="D221" s="27" t="s">
        <v>811</v>
      </c>
      <c r="E221" s="27" t="s">
        <v>4307</v>
      </c>
      <c r="F221" s="27" t="s">
        <v>1055</v>
      </c>
      <c r="G221" s="27"/>
      <c r="H221" s="27"/>
      <c r="I221" s="27" t="s">
        <v>110</v>
      </c>
      <c r="J221" s="28">
        <v>22</v>
      </c>
      <c r="K221" s="27" t="s">
        <v>52</v>
      </c>
      <c r="L221" s="29">
        <v>0</v>
      </c>
      <c r="M221" s="30"/>
      <c r="N221" s="25" t="str">
        <f t="shared" si="3"/>
        <v xml:space="preserve"> 일매출회원등급품목^TB_ANA_DD_SALES_GRADE_ITEM^ 매출취소일반수량^SALES_CNCL_NOR_QTY^^NUMBER^22^Y^0</v>
      </c>
      <c r="O221" s="21" t="str">
        <f>IF(ISNA(VLOOKUP(N221,DB데이터!$N:$N,1,FALSE)), "에러", "")</f>
        <v>에러</v>
      </c>
      <c r="P221" s="57" t="str">
        <f>IF(O221="에러",$N221&amp;CHAR(10)&amp;VLOOKUP(CONCATENATE(D221,".",F221),DB데이터!$M:$N,2,FALSE),"")</f>
        <v xml:space="preserve"> 일매출회원등급품목^TB_ANA_DD_SALES_GRADE_ITEM^ 매출취소일반수량^SALES_CNCL_NOR_QTY^^NUMBER^22^Y^0
일매출회원등급품목^TB_ANA_DD_SALES_GRADE_ITEM^매출취소일반수량^SALES_CNCL_NOR_QTY^^NUMBER^20,5^Y^0</v>
      </c>
    </row>
    <row r="222" spans="1:16" x14ac:dyDescent="0.25">
      <c r="A222" s="23">
        <v>215</v>
      </c>
      <c r="B222" s="27" t="s">
        <v>5184</v>
      </c>
      <c r="C222" s="27" t="s">
        <v>4301</v>
      </c>
      <c r="D222" s="27" t="s">
        <v>811</v>
      </c>
      <c r="E222" s="27" t="s">
        <v>4309</v>
      </c>
      <c r="F222" s="27" t="s">
        <v>1056</v>
      </c>
      <c r="G222" s="27"/>
      <c r="H222" s="27"/>
      <c r="I222" s="27" t="s">
        <v>110</v>
      </c>
      <c r="J222" s="28">
        <v>22</v>
      </c>
      <c r="K222" s="27" t="s">
        <v>52</v>
      </c>
      <c r="L222" s="29">
        <v>0</v>
      </c>
      <c r="M222" s="30"/>
      <c r="N222" s="25" t="str">
        <f t="shared" si="3"/>
        <v xml:space="preserve"> 일매출회원등급품목^TB_ANA_DD_SALES_GRADE_ITEM^ 매출취소클레임수량^SALES_CNCL_CLAIM_QTY^^NUMBER^22^Y^0</v>
      </c>
      <c r="O222" s="21" t="str">
        <f>IF(ISNA(VLOOKUP(N222,DB데이터!$N:$N,1,FALSE)), "에러", "")</f>
        <v>에러</v>
      </c>
      <c r="P222" s="57" t="str">
        <f>IF(O222="에러",$N222&amp;CHAR(10)&amp;VLOOKUP(CONCATENATE(D222,".",F222),DB데이터!$M:$N,2,FALSE),"")</f>
        <v xml:space="preserve"> 일매출회원등급품목^TB_ANA_DD_SALES_GRADE_ITEM^ 매출취소클레임수량^SALES_CNCL_CLAIM_QTY^^NUMBER^22^Y^0
일매출회원등급품목^TB_ANA_DD_SALES_GRADE_ITEM^매출취소클레임수량^SALES_CNCL_CLAIM_QTY^^NUMBER^20,5^Y^0</v>
      </c>
    </row>
    <row r="223" spans="1:16" x14ac:dyDescent="0.25">
      <c r="A223" s="23">
        <v>216</v>
      </c>
      <c r="B223" s="27" t="s">
        <v>5184</v>
      </c>
      <c r="C223" s="27" t="s">
        <v>4301</v>
      </c>
      <c r="D223" s="27" t="s">
        <v>811</v>
      </c>
      <c r="E223" s="27" t="s">
        <v>4306</v>
      </c>
      <c r="F223" s="27" t="s">
        <v>2321</v>
      </c>
      <c r="G223" s="27"/>
      <c r="H223" s="27"/>
      <c r="I223" s="27" t="s">
        <v>110</v>
      </c>
      <c r="J223" s="28">
        <v>22</v>
      </c>
      <c r="K223" s="27" t="s">
        <v>52</v>
      </c>
      <c r="L223" s="29">
        <v>0</v>
      </c>
      <c r="M223" s="30"/>
      <c r="N223" s="25" t="str">
        <f t="shared" si="3"/>
        <v xml:space="preserve"> 일매출회원등급품목^TB_ANA_DD_SALES_GRADE_ITEM^ 매출취소일반금액^SALES_CNCL_NOR_AMT^^NUMBER^22^Y^0</v>
      </c>
      <c r="O223" s="21" t="str">
        <f>IF(ISNA(VLOOKUP(N223,DB데이터!$N:$N,1,FALSE)), "에러", "")</f>
        <v>에러</v>
      </c>
      <c r="P223" s="57" t="str">
        <f>IF(O223="에러",$N223&amp;CHAR(10)&amp;VLOOKUP(CONCATENATE(D223,".",F223),DB데이터!$M:$N,2,FALSE),"")</f>
        <v xml:space="preserve"> 일매출회원등급품목^TB_ANA_DD_SALES_GRADE_ITEM^ 매출취소일반금액^SALES_CNCL_NOR_AMT^^NUMBER^22^Y^0
일매출회원등급품목^TB_ANA_DD_SALES_GRADE_ITEM^매출취소일반금액^SALES_CNCL_NOR_AMT^^NUMBER^20,5^Y^0</v>
      </c>
    </row>
    <row r="224" spans="1:16" x14ac:dyDescent="0.25">
      <c r="A224" s="23">
        <v>217</v>
      </c>
      <c r="B224" s="27" t="s">
        <v>5184</v>
      </c>
      <c r="C224" s="27" t="s">
        <v>4301</v>
      </c>
      <c r="D224" s="27" t="s">
        <v>811</v>
      </c>
      <c r="E224" s="27" t="s">
        <v>4308</v>
      </c>
      <c r="F224" s="27" t="s">
        <v>2323</v>
      </c>
      <c r="G224" s="27"/>
      <c r="H224" s="27"/>
      <c r="I224" s="27" t="s">
        <v>110</v>
      </c>
      <c r="J224" s="28">
        <v>22</v>
      </c>
      <c r="K224" s="27" t="s">
        <v>52</v>
      </c>
      <c r="L224" s="29">
        <v>0</v>
      </c>
      <c r="M224" s="30"/>
      <c r="N224" s="25" t="str">
        <f t="shared" si="3"/>
        <v xml:space="preserve"> 일매출회원등급품목^TB_ANA_DD_SALES_GRADE_ITEM^ 매출취소클레임금액^SALES_CNCL_CLAIM_AMT^^NUMBER^22^Y^0</v>
      </c>
      <c r="O224" s="21" t="str">
        <f>IF(ISNA(VLOOKUP(N224,DB데이터!$N:$N,1,FALSE)), "에러", "")</f>
        <v>에러</v>
      </c>
      <c r="P224" s="57" t="str">
        <f>IF(O224="에러",$N224&amp;CHAR(10)&amp;VLOOKUP(CONCATENATE(D224,".",F224),DB데이터!$M:$N,2,FALSE),"")</f>
        <v xml:space="preserve"> 일매출회원등급품목^TB_ANA_DD_SALES_GRADE_ITEM^ 매출취소클레임금액^SALES_CNCL_CLAIM_AMT^^NUMBER^22^Y^0
일매출회원등급품목^TB_ANA_DD_SALES_GRADE_ITEM^매출취소클레임금액^SALES_CNCL_CLAIM_AMT^^NUMBER^20,5^Y^0</v>
      </c>
    </row>
    <row r="225" spans="1:16" x14ac:dyDescent="0.25">
      <c r="A225" s="23">
        <v>218</v>
      </c>
      <c r="B225" s="27" t="s">
        <v>5184</v>
      </c>
      <c r="C225" s="27" t="s">
        <v>5297</v>
      </c>
      <c r="D225" s="27" t="s">
        <v>4318</v>
      </c>
      <c r="E225" s="27" t="s">
        <v>4102</v>
      </c>
      <c r="F225" s="27" t="s">
        <v>479</v>
      </c>
      <c r="G225" s="27"/>
      <c r="H225" s="27"/>
      <c r="I225" s="27" t="s">
        <v>37</v>
      </c>
      <c r="J225" s="28">
        <v>8</v>
      </c>
      <c r="K225" s="27" t="s">
        <v>52</v>
      </c>
      <c r="L225" s="29"/>
      <c r="M225" s="30"/>
      <c r="N225" s="25" t="str">
        <f t="shared" si="3"/>
        <v xml:space="preserve"> 일매출회원등급시간[미사용]^TB_ANA_DD_SALES_GRADE_TM^ 매출일자^SALES_DT^^VARCHAR2^8^Y^</v>
      </c>
      <c r="O225" s="21" t="str">
        <f>IF(ISNA(VLOOKUP(N225,DB데이터!$N:$N,1,FALSE)), "에러", "")</f>
        <v>에러</v>
      </c>
      <c r="P225" s="57" t="e">
        <f>IF(O225="에러",$N225&amp;CHAR(10)&amp;VLOOKUP(CONCATENATE(D225,".",F225),DB데이터!$M:$N,2,FALSE),"")</f>
        <v>#N/A</v>
      </c>
    </row>
    <row r="226" spans="1:16" x14ac:dyDescent="0.25">
      <c r="A226" s="23">
        <v>219</v>
      </c>
      <c r="B226" s="27" t="s">
        <v>5184</v>
      </c>
      <c r="C226" s="27" t="s">
        <v>5297</v>
      </c>
      <c r="D226" s="27" t="s">
        <v>4318</v>
      </c>
      <c r="E226" s="27" t="s">
        <v>3709</v>
      </c>
      <c r="F226" s="27" t="s">
        <v>64</v>
      </c>
      <c r="G226" s="27"/>
      <c r="H226" s="27"/>
      <c r="I226" s="27" t="s">
        <v>37</v>
      </c>
      <c r="J226" s="28">
        <v>10</v>
      </c>
      <c r="K226" s="27" t="s">
        <v>52</v>
      </c>
      <c r="L226" s="29"/>
      <c r="M226" s="30"/>
      <c r="N226" s="25" t="str">
        <f t="shared" si="3"/>
        <v xml:space="preserve"> 일매출회원등급시간[미사용]^TB_ANA_DD_SALES_GRADE_TM^ 매장코드^SHOP_CD^^VARCHAR2^10^Y^</v>
      </c>
      <c r="O226" s="21" t="str">
        <f>IF(ISNA(VLOOKUP(N226,DB데이터!$N:$N,1,FALSE)), "에러", "")</f>
        <v>에러</v>
      </c>
      <c r="P226" s="57" t="e">
        <f>IF(O226="에러",$N226&amp;CHAR(10)&amp;VLOOKUP(CONCATENATE(D226,".",F226),DB데이터!$M:$N,2,FALSE),"")</f>
        <v>#N/A</v>
      </c>
    </row>
    <row r="227" spans="1:16" x14ac:dyDescent="0.25">
      <c r="A227" s="23">
        <v>220</v>
      </c>
      <c r="B227" s="27" t="s">
        <v>5184</v>
      </c>
      <c r="C227" s="27" t="s">
        <v>5297</v>
      </c>
      <c r="D227" s="27" t="s">
        <v>4318</v>
      </c>
      <c r="E227" s="27" t="s">
        <v>3779</v>
      </c>
      <c r="F227" s="27" t="s">
        <v>474</v>
      </c>
      <c r="G227" s="27"/>
      <c r="H227" s="27"/>
      <c r="I227" s="27" t="s">
        <v>37</v>
      </c>
      <c r="J227" s="28">
        <v>10</v>
      </c>
      <c r="K227" s="27" t="s">
        <v>52</v>
      </c>
      <c r="L227" s="29"/>
      <c r="M227" s="30"/>
      <c r="N227" s="25" t="str">
        <f t="shared" si="3"/>
        <v xml:space="preserve"> 일매출회원등급시간[미사용]^TB_ANA_DD_SALES_GRADE_TM^ 회원등급코드^MEM_GRADE_CD^^VARCHAR2^10^Y^</v>
      </c>
      <c r="O227" s="21" t="str">
        <f>IF(ISNA(VLOOKUP(N227,DB데이터!$N:$N,1,FALSE)), "에러", "")</f>
        <v>에러</v>
      </c>
      <c r="P227" s="57" t="e">
        <f>IF(O227="에러",$N227&amp;CHAR(10)&amp;VLOOKUP(CONCATENATE(D227,".",F227),DB데이터!$M:$N,2,FALSE),"")</f>
        <v>#N/A</v>
      </c>
    </row>
    <row r="228" spans="1:16" x14ac:dyDescent="0.25">
      <c r="A228" s="23">
        <v>221</v>
      </c>
      <c r="B228" s="27" t="s">
        <v>5184</v>
      </c>
      <c r="C228" s="27" t="s">
        <v>5297</v>
      </c>
      <c r="D228" s="27" t="s">
        <v>4318</v>
      </c>
      <c r="E228" s="27" t="s">
        <v>4229</v>
      </c>
      <c r="F228" s="27" t="s">
        <v>861</v>
      </c>
      <c r="G228" s="27"/>
      <c r="H228" s="27"/>
      <c r="I228" s="27" t="s">
        <v>37</v>
      </c>
      <c r="J228" s="28">
        <v>3</v>
      </c>
      <c r="K228" s="27" t="s">
        <v>52</v>
      </c>
      <c r="L228" s="29" t="s">
        <v>2352</v>
      </c>
      <c r="M228" s="30"/>
      <c r="N228" s="25" t="str">
        <f t="shared" si="3"/>
        <v xml:space="preserve"> 일매출회원등급시간[미사용]^TB_ANA_DD_SALES_GRADE_TM^ 연령대코드^AGE_GRP_CD^^VARCHAR2^3^Y^'-'     </v>
      </c>
      <c r="O228" s="21" t="str">
        <f>IF(ISNA(VLOOKUP(N228,DB데이터!$N:$N,1,FALSE)), "에러", "")</f>
        <v>에러</v>
      </c>
      <c r="P228" s="57" t="e">
        <f>IF(O228="에러",$N228&amp;CHAR(10)&amp;VLOOKUP(CONCATENATE(D228,".",F228),DB데이터!$M:$N,2,FALSE),"")</f>
        <v>#N/A</v>
      </c>
    </row>
    <row r="229" spans="1:16" x14ac:dyDescent="0.25">
      <c r="A229" s="23">
        <v>222</v>
      </c>
      <c r="B229" s="27" t="s">
        <v>5184</v>
      </c>
      <c r="C229" s="27" t="s">
        <v>5297</v>
      </c>
      <c r="D229" s="27" t="s">
        <v>4318</v>
      </c>
      <c r="E229" s="27" t="s">
        <v>4213</v>
      </c>
      <c r="F229" s="27" t="s">
        <v>862</v>
      </c>
      <c r="G229" s="27"/>
      <c r="H229" s="27"/>
      <c r="I229" s="27" t="s">
        <v>37</v>
      </c>
      <c r="J229" s="28">
        <v>10</v>
      </c>
      <c r="K229" s="27" t="s">
        <v>52</v>
      </c>
      <c r="L229" s="27" t="s">
        <v>2352</v>
      </c>
      <c r="M229" s="30"/>
      <c r="N229" s="25" t="str">
        <f t="shared" si="3"/>
        <v xml:space="preserve"> 일매출회원등급시간[미사용]^TB_ANA_DD_SALES_GRADE_TM^ 성별코드^SEX_CD^^VARCHAR2^10^Y^'-'     </v>
      </c>
      <c r="O229" s="21" t="str">
        <f>IF(ISNA(VLOOKUP(N229,DB데이터!$N:$N,1,FALSE)), "에러", "")</f>
        <v>에러</v>
      </c>
      <c r="P229" s="57" t="e">
        <f>IF(O229="에러",$N229&amp;CHAR(10)&amp;VLOOKUP(CONCATENATE(D229,".",F229),DB데이터!$M:$N,2,FALSE),"")</f>
        <v>#N/A</v>
      </c>
    </row>
    <row r="230" spans="1:16" x14ac:dyDescent="0.25">
      <c r="A230" s="23">
        <v>223</v>
      </c>
      <c r="B230" s="27" t="s">
        <v>5184</v>
      </c>
      <c r="C230" s="27" t="s">
        <v>5297</v>
      </c>
      <c r="D230" s="27" t="s">
        <v>4318</v>
      </c>
      <c r="E230" s="27" t="s">
        <v>4215</v>
      </c>
      <c r="F230" s="27" t="s">
        <v>2351</v>
      </c>
      <c r="G230" s="27"/>
      <c r="H230" s="27"/>
      <c r="I230" s="27" t="s">
        <v>37</v>
      </c>
      <c r="J230" s="28">
        <v>3</v>
      </c>
      <c r="K230" s="27" t="s">
        <v>52</v>
      </c>
      <c r="L230" s="27" t="s">
        <v>2352</v>
      </c>
      <c r="M230" s="30"/>
      <c r="N230" s="25" t="str">
        <f t="shared" si="3"/>
        <v xml:space="preserve"> 일매출회원등급시간[미사용]^TB_ANA_DD_SALES_GRADE_TM^ 회원유형코드^MEM_TP_CD^^VARCHAR2^3^Y^'-'     </v>
      </c>
      <c r="O230" s="21" t="str">
        <f>IF(ISNA(VLOOKUP(N230,DB데이터!$N:$N,1,FALSE)), "에러", "")</f>
        <v>에러</v>
      </c>
      <c r="P230" s="57" t="e">
        <f>IF(O230="에러",$N230&amp;CHAR(10)&amp;VLOOKUP(CONCATENATE(D230,".",F230),DB데이터!$M:$N,2,FALSE),"")</f>
        <v>#N/A</v>
      </c>
    </row>
    <row r="231" spans="1:16" x14ac:dyDescent="0.25">
      <c r="A231" s="23">
        <v>224</v>
      </c>
      <c r="B231" s="27" t="s">
        <v>5184</v>
      </c>
      <c r="C231" s="27" t="s">
        <v>5297</v>
      </c>
      <c r="D231" s="27" t="s">
        <v>4318</v>
      </c>
      <c r="E231" s="27" t="s">
        <v>4228</v>
      </c>
      <c r="F231" s="27" t="s">
        <v>2354</v>
      </c>
      <c r="G231" s="27"/>
      <c r="H231" s="27"/>
      <c r="I231" s="27" t="s">
        <v>37</v>
      </c>
      <c r="J231" s="28">
        <v>1</v>
      </c>
      <c r="K231" s="27" t="s">
        <v>52</v>
      </c>
      <c r="L231" s="27" t="s">
        <v>2082</v>
      </c>
      <c r="M231" s="30"/>
      <c r="N231" s="25" t="str">
        <f t="shared" si="3"/>
        <v xml:space="preserve"> 일매출회원등급시간[미사용]^TB_ANA_DD_SALES_GRADE_TM^ 신규여부^NEW_YN^^VARCHAR2^1^Y^'N'     </v>
      </c>
      <c r="O231" s="21" t="str">
        <f>IF(ISNA(VLOOKUP(N231,DB데이터!$N:$N,1,FALSE)), "에러", "")</f>
        <v>에러</v>
      </c>
      <c r="P231" s="57" t="e">
        <f>IF(O231="에러",$N231&amp;CHAR(10)&amp;VLOOKUP(CONCATENATE(D231,".",F231),DB데이터!$M:$N,2,FALSE),"")</f>
        <v>#N/A</v>
      </c>
    </row>
    <row r="232" spans="1:16" x14ac:dyDescent="0.25">
      <c r="A232" s="23">
        <v>225</v>
      </c>
      <c r="B232" s="27" t="s">
        <v>5184</v>
      </c>
      <c r="C232" s="27" t="s">
        <v>5297</v>
      </c>
      <c r="D232" s="27" t="s">
        <v>4318</v>
      </c>
      <c r="E232" s="27" t="s">
        <v>4319</v>
      </c>
      <c r="F232" s="27" t="s">
        <v>2287</v>
      </c>
      <c r="G232" s="27"/>
      <c r="H232" s="27"/>
      <c r="I232" s="27" t="s">
        <v>37</v>
      </c>
      <c r="J232" s="28">
        <v>2</v>
      </c>
      <c r="K232" s="27" t="s">
        <v>52</v>
      </c>
      <c r="L232" s="27"/>
      <c r="M232" s="30"/>
      <c r="N232" s="25" t="str">
        <f t="shared" si="3"/>
        <v xml:space="preserve"> 일매출회원등급시간[미사용]^TB_ANA_DD_SALES_GRADE_TM^ 시간코드^TM_CD^^VARCHAR2^2^Y^</v>
      </c>
      <c r="O232" s="21" t="str">
        <f>IF(ISNA(VLOOKUP(N232,DB데이터!$N:$N,1,FALSE)), "에러", "")</f>
        <v>에러</v>
      </c>
      <c r="P232" s="57" t="e">
        <f>IF(O232="에러",$N232&amp;CHAR(10)&amp;VLOOKUP(CONCATENATE(D232,".",F232),DB데이터!$M:$N,2,FALSE),"")</f>
        <v>#N/A</v>
      </c>
    </row>
    <row r="233" spans="1:16" x14ac:dyDescent="0.25">
      <c r="A233" s="23">
        <v>226</v>
      </c>
      <c r="B233" s="27" t="s">
        <v>5184</v>
      </c>
      <c r="C233" s="27" t="s">
        <v>5297</v>
      </c>
      <c r="D233" s="27" t="s">
        <v>4318</v>
      </c>
      <c r="E233" s="27" t="s">
        <v>4221</v>
      </c>
      <c r="F233" s="27" t="s">
        <v>492</v>
      </c>
      <c r="G233" s="27"/>
      <c r="H233" s="27"/>
      <c r="I233" s="27" t="s">
        <v>110</v>
      </c>
      <c r="J233" s="28">
        <v>22</v>
      </c>
      <c r="K233" s="27" t="s">
        <v>52</v>
      </c>
      <c r="L233" s="29">
        <v>0</v>
      </c>
      <c r="M233" s="30"/>
      <c r="N233" s="25" t="str">
        <f t="shared" si="3"/>
        <v xml:space="preserve"> 일매출회원등급시간[미사용]^TB_ANA_DD_SALES_GRADE_TM^ 매출총금액^SALES_TOT_AMT^^NUMBER^22^Y^0</v>
      </c>
      <c r="O233" s="21" t="str">
        <f>IF(ISNA(VLOOKUP(N233,DB데이터!$N:$N,1,FALSE)), "에러", "")</f>
        <v>에러</v>
      </c>
      <c r="P233" s="57" t="e">
        <f>IF(O233="에러",$N233&amp;CHAR(10)&amp;VLOOKUP(CONCATENATE(D233,".",F233),DB데이터!$M:$N,2,FALSE),"")</f>
        <v>#N/A</v>
      </c>
    </row>
    <row r="234" spans="1:16" x14ac:dyDescent="0.25">
      <c r="A234" s="23">
        <v>227</v>
      </c>
      <c r="B234" s="27" t="s">
        <v>5184</v>
      </c>
      <c r="C234" s="27" t="s">
        <v>5297</v>
      </c>
      <c r="D234" s="27" t="s">
        <v>4318</v>
      </c>
      <c r="E234" s="27" t="s">
        <v>4218</v>
      </c>
      <c r="F234" s="27" t="s">
        <v>493</v>
      </c>
      <c r="G234" s="27"/>
      <c r="H234" s="27"/>
      <c r="I234" s="27" t="s">
        <v>110</v>
      </c>
      <c r="J234" s="28">
        <v>22</v>
      </c>
      <c r="K234" s="27" t="s">
        <v>52</v>
      </c>
      <c r="L234" s="29">
        <v>0</v>
      </c>
      <c r="M234" s="30"/>
      <c r="N234" s="25" t="str">
        <f t="shared" si="3"/>
        <v xml:space="preserve"> 일매출회원등급시간[미사용]^TB_ANA_DD_SALES_GRADE_TM^ 매출금액^SALES_AMT^^NUMBER^22^Y^0</v>
      </c>
      <c r="O234" s="21" t="str">
        <f>IF(ISNA(VLOOKUP(N234,DB데이터!$N:$N,1,FALSE)), "에러", "")</f>
        <v>에러</v>
      </c>
      <c r="P234" s="57" t="e">
        <f>IF(O234="에러",$N234&amp;CHAR(10)&amp;VLOOKUP(CONCATENATE(D234,".",F234),DB데이터!$M:$N,2,FALSE),"")</f>
        <v>#N/A</v>
      </c>
    </row>
    <row r="235" spans="1:16" x14ac:dyDescent="0.25">
      <c r="A235" s="23">
        <v>228</v>
      </c>
      <c r="B235" s="27" t="s">
        <v>5184</v>
      </c>
      <c r="C235" s="27" t="s">
        <v>5297</v>
      </c>
      <c r="D235" s="27" t="s">
        <v>4318</v>
      </c>
      <c r="E235" s="27" t="s">
        <v>4217</v>
      </c>
      <c r="F235" s="27" t="s">
        <v>494</v>
      </c>
      <c r="G235" s="27"/>
      <c r="H235" s="27"/>
      <c r="I235" s="27" t="s">
        <v>110</v>
      </c>
      <c r="J235" s="28">
        <v>22</v>
      </c>
      <c r="K235" s="27" t="s">
        <v>52</v>
      </c>
      <c r="L235" s="27">
        <v>0</v>
      </c>
      <c r="M235" s="30"/>
      <c r="N235" s="25" t="str">
        <f t="shared" si="3"/>
        <v xml:space="preserve"> 일매출회원등급시간[미사용]^TB_ANA_DD_SALES_GRADE_TM^ 매출공급금액^SALES_SUPP_AMT^^NUMBER^22^Y^0</v>
      </c>
      <c r="O235" s="21" t="str">
        <f>IF(ISNA(VLOOKUP(N235,DB데이터!$N:$N,1,FALSE)), "에러", "")</f>
        <v>에러</v>
      </c>
      <c r="P235" s="57" t="e">
        <f>IF(O235="에러",$N235&amp;CHAR(10)&amp;VLOOKUP(CONCATENATE(D235,".",F235),DB데이터!$M:$N,2,FALSE),"")</f>
        <v>#N/A</v>
      </c>
    </row>
    <row r="236" spans="1:16" x14ac:dyDescent="0.25">
      <c r="A236" s="23">
        <v>229</v>
      </c>
      <c r="B236" s="27" t="s">
        <v>5184</v>
      </c>
      <c r="C236" s="27" t="s">
        <v>5297</v>
      </c>
      <c r="D236" s="27" t="s">
        <v>4318</v>
      </c>
      <c r="E236" s="27" t="s">
        <v>4219</v>
      </c>
      <c r="F236" s="27" t="s">
        <v>1761</v>
      </c>
      <c r="G236" s="27"/>
      <c r="H236" s="27"/>
      <c r="I236" s="27" t="s">
        <v>110</v>
      </c>
      <c r="J236" s="28">
        <v>22</v>
      </c>
      <c r="K236" s="27" t="s">
        <v>52</v>
      </c>
      <c r="L236" s="29">
        <v>0</v>
      </c>
      <c r="M236" s="30"/>
      <c r="N236" s="25" t="str">
        <f t="shared" si="3"/>
        <v xml:space="preserve"> 일매출회원등급시간[미사용]^TB_ANA_DD_SALES_GRADE_TM^ 매출부가세액^SALES_VAT^^NUMBER^22^Y^0</v>
      </c>
      <c r="O236" s="21" t="str">
        <f>IF(ISNA(VLOOKUP(N236,DB데이터!$N:$N,1,FALSE)), "에러", "")</f>
        <v>에러</v>
      </c>
      <c r="P236" s="57" t="e">
        <f>IF(O236="에러",$N236&amp;CHAR(10)&amp;VLOOKUP(CONCATENATE(D236,".",F236),DB데이터!$M:$N,2,FALSE),"")</f>
        <v>#N/A</v>
      </c>
    </row>
    <row r="237" spans="1:16" x14ac:dyDescent="0.25">
      <c r="A237" s="23">
        <v>230</v>
      </c>
      <c r="B237" s="27" t="s">
        <v>5184</v>
      </c>
      <c r="C237" s="27" t="s">
        <v>5297</v>
      </c>
      <c r="D237" s="27" t="s">
        <v>4318</v>
      </c>
      <c r="E237" s="27" t="s">
        <v>4237</v>
      </c>
      <c r="F237" s="27" t="s">
        <v>495</v>
      </c>
      <c r="G237" s="27"/>
      <c r="H237" s="27"/>
      <c r="I237" s="27" t="s">
        <v>110</v>
      </c>
      <c r="J237" s="28">
        <v>22</v>
      </c>
      <c r="K237" s="27" t="s">
        <v>52</v>
      </c>
      <c r="L237" s="29">
        <v>0</v>
      </c>
      <c r="M237" s="30"/>
      <c r="N237" s="25" t="str">
        <f t="shared" si="3"/>
        <v xml:space="preserve"> 일매출회원등급시간[미사용]^TB_ANA_DD_SALES_GRADE_TM^ 할인금액^DC_AMT^^NUMBER^22^Y^0</v>
      </c>
      <c r="O237" s="21" t="str">
        <f>IF(ISNA(VLOOKUP(N237,DB데이터!$N:$N,1,FALSE)), "에러", "")</f>
        <v>에러</v>
      </c>
      <c r="P237" s="57" t="e">
        <f>IF(O237="에러",$N237&amp;CHAR(10)&amp;VLOOKUP(CONCATENATE(D237,".",F237),DB데이터!$M:$N,2,FALSE),"")</f>
        <v>#N/A</v>
      </c>
    </row>
    <row r="238" spans="1:16" x14ac:dyDescent="0.25">
      <c r="A238" s="23">
        <v>231</v>
      </c>
      <c r="B238" s="27" t="s">
        <v>5184</v>
      </c>
      <c r="C238" s="27" t="s">
        <v>5297</v>
      </c>
      <c r="D238" s="27" t="s">
        <v>4318</v>
      </c>
      <c r="E238" s="27" t="s">
        <v>4234</v>
      </c>
      <c r="F238" s="27" t="s">
        <v>565</v>
      </c>
      <c r="G238" s="27"/>
      <c r="H238" s="27"/>
      <c r="I238" s="27" t="s">
        <v>110</v>
      </c>
      <c r="J238" s="28">
        <v>22</v>
      </c>
      <c r="K238" s="27" t="s">
        <v>52</v>
      </c>
      <c r="L238" s="29">
        <v>0</v>
      </c>
      <c r="M238" s="30"/>
      <c r="N238" s="25" t="str">
        <f t="shared" si="3"/>
        <v xml:space="preserve"> 일매출회원등급시간[미사용]^TB_ANA_DD_SALES_GRADE_TM^ 쿠폰할인금액^COUP_DC_AMT^^NUMBER^22^Y^0</v>
      </c>
      <c r="O238" s="21" t="str">
        <f>IF(ISNA(VLOOKUP(N238,DB데이터!$N:$N,1,FALSE)), "에러", "")</f>
        <v>에러</v>
      </c>
      <c r="P238" s="57" t="e">
        <f>IF(O238="에러",$N238&amp;CHAR(10)&amp;VLOOKUP(CONCATENATE(D238,".",F238),DB데이터!$M:$N,2,FALSE),"")</f>
        <v>#N/A</v>
      </c>
    </row>
    <row r="239" spans="1:16" x14ac:dyDescent="0.25">
      <c r="A239" s="23">
        <v>232</v>
      </c>
      <c r="B239" s="27" t="s">
        <v>5184</v>
      </c>
      <c r="C239" s="27" t="s">
        <v>5297</v>
      </c>
      <c r="D239" s="27" t="s">
        <v>4318</v>
      </c>
      <c r="E239" s="27" t="s">
        <v>4216</v>
      </c>
      <c r="F239" s="27" t="s">
        <v>567</v>
      </c>
      <c r="G239" s="27"/>
      <c r="H239" s="27"/>
      <c r="I239" s="27" t="s">
        <v>110</v>
      </c>
      <c r="J239" s="28">
        <v>22</v>
      </c>
      <c r="K239" s="27" t="s">
        <v>52</v>
      </c>
      <c r="L239" s="29">
        <v>0</v>
      </c>
      <c r="M239" s="30"/>
      <c r="N239" s="25" t="str">
        <f t="shared" si="3"/>
        <v xml:space="preserve"> 일매출회원등급시간[미사용]^TB_ANA_DD_SALES_GRADE_TM^ 고객할인금액^CUST_DC_AMT^^NUMBER^22^Y^0</v>
      </c>
      <c r="O239" s="21" t="str">
        <f>IF(ISNA(VLOOKUP(N239,DB데이터!$N:$N,1,FALSE)), "에러", "")</f>
        <v>에러</v>
      </c>
      <c r="P239" s="57" t="e">
        <f>IF(O239="에러",$N239&amp;CHAR(10)&amp;VLOOKUP(CONCATENATE(D239,".",F239),DB데이터!$M:$N,2,FALSE),"")</f>
        <v>#N/A</v>
      </c>
    </row>
    <row r="240" spans="1:16" x14ac:dyDescent="0.25">
      <c r="A240" s="23">
        <v>233</v>
      </c>
      <c r="B240" s="27" t="s">
        <v>5184</v>
      </c>
      <c r="C240" s="27" t="s">
        <v>5297</v>
      </c>
      <c r="D240" s="27" t="s">
        <v>4318</v>
      </c>
      <c r="E240" s="27" t="s">
        <v>4236</v>
      </c>
      <c r="F240" s="27" t="s">
        <v>496</v>
      </c>
      <c r="G240" s="27"/>
      <c r="H240" s="27"/>
      <c r="I240" s="27" t="s">
        <v>110</v>
      </c>
      <c r="J240" s="28">
        <v>22</v>
      </c>
      <c r="K240" s="27" t="s">
        <v>52</v>
      </c>
      <c r="L240" s="29">
        <v>0</v>
      </c>
      <c r="M240" s="30"/>
      <c r="N240" s="25" t="str">
        <f t="shared" si="3"/>
        <v xml:space="preserve"> 일매출회원등급시간[미사용]^TB_ANA_DD_SALES_GRADE_TM^ 프로모션할인금액^PROM_DC_AMT^^NUMBER^22^Y^0</v>
      </c>
      <c r="O240" s="21" t="str">
        <f>IF(ISNA(VLOOKUP(N240,DB데이터!$N:$N,1,FALSE)), "에러", "")</f>
        <v>에러</v>
      </c>
      <c r="P240" s="57" t="e">
        <f>IF(O240="에러",$N240&amp;CHAR(10)&amp;VLOOKUP(CONCATENATE(D240,".",F240),DB데이터!$M:$N,2,FALSE),"")</f>
        <v>#N/A</v>
      </c>
    </row>
    <row r="241" spans="1:16" x14ac:dyDescent="0.25">
      <c r="A241" s="23">
        <v>234</v>
      </c>
      <c r="B241" s="27" t="s">
        <v>5184</v>
      </c>
      <c r="C241" s="27" t="s">
        <v>5297</v>
      </c>
      <c r="D241" s="27" t="s">
        <v>4318</v>
      </c>
      <c r="E241" s="27" t="s">
        <v>4227</v>
      </c>
      <c r="F241" s="27" t="s">
        <v>497</v>
      </c>
      <c r="G241" s="27"/>
      <c r="H241" s="27"/>
      <c r="I241" s="27" t="s">
        <v>110</v>
      </c>
      <c r="J241" s="28">
        <v>22</v>
      </c>
      <c r="K241" s="27" t="s">
        <v>52</v>
      </c>
      <c r="L241" s="29">
        <v>0</v>
      </c>
      <c r="M241" s="30"/>
      <c r="N241" s="25" t="str">
        <f t="shared" si="3"/>
        <v xml:space="preserve"> 일매출회원등급시간[미사용]^TB_ANA_DD_SALES_GRADE_TM^ 비매출할인금액^NON_SALES_DC_AMT^^NUMBER^22^Y^0</v>
      </c>
      <c r="O241" s="21" t="str">
        <f>IF(ISNA(VLOOKUP(N241,DB데이터!$N:$N,1,FALSE)), "에러", "")</f>
        <v>에러</v>
      </c>
      <c r="P241" s="57" t="e">
        <f>IF(O241="에러",$N241&amp;CHAR(10)&amp;VLOOKUP(CONCATENATE(D241,".",F241),DB데이터!$M:$N,2,FALSE),"")</f>
        <v>#N/A</v>
      </c>
    </row>
    <row r="242" spans="1:16" x14ac:dyDescent="0.25">
      <c r="A242" s="23">
        <v>235</v>
      </c>
      <c r="B242" s="27" t="s">
        <v>5184</v>
      </c>
      <c r="C242" s="27" t="s">
        <v>5297</v>
      </c>
      <c r="D242" s="27" t="s">
        <v>4318</v>
      </c>
      <c r="E242" s="27" t="s">
        <v>4298</v>
      </c>
      <c r="F242" s="27" t="s">
        <v>2245</v>
      </c>
      <c r="G242" s="27"/>
      <c r="H242" s="27"/>
      <c r="I242" s="27" t="s">
        <v>110</v>
      </c>
      <c r="J242" s="28">
        <v>22</v>
      </c>
      <c r="K242" s="27" t="s">
        <v>52</v>
      </c>
      <c r="L242" s="29">
        <v>0</v>
      </c>
      <c r="M242" s="30"/>
      <c r="N242" s="25" t="str">
        <f t="shared" si="3"/>
        <v xml:space="preserve"> 일매출회원등급시간[미사용]^TB_ANA_DD_SALES_GRADE_TM^ 현금금액^CASH_AMT^^NUMBER^22^Y^0</v>
      </c>
      <c r="O242" s="21" t="str">
        <f>IF(ISNA(VLOOKUP(N242,DB데이터!$N:$N,1,FALSE)), "에러", "")</f>
        <v>에러</v>
      </c>
      <c r="P242" s="57" t="e">
        <f>IF(O242="에러",$N242&amp;CHAR(10)&amp;VLOOKUP(CONCATENATE(D242,".",F242),DB데이터!$M:$N,2,FALSE),"")</f>
        <v>#N/A</v>
      </c>
    </row>
    <row r="243" spans="1:16" x14ac:dyDescent="0.25">
      <c r="A243" s="23">
        <v>236</v>
      </c>
      <c r="B243" s="27" t="s">
        <v>5184</v>
      </c>
      <c r="C243" s="27" t="s">
        <v>5297</v>
      </c>
      <c r="D243" s="27" t="s">
        <v>4318</v>
      </c>
      <c r="E243" s="27" t="s">
        <v>4291</v>
      </c>
      <c r="F243" s="27" t="s">
        <v>2247</v>
      </c>
      <c r="G243" s="27"/>
      <c r="H243" s="27"/>
      <c r="I243" s="27" t="s">
        <v>110</v>
      </c>
      <c r="J243" s="28">
        <v>22</v>
      </c>
      <c r="K243" s="27" t="s">
        <v>52</v>
      </c>
      <c r="L243" s="29">
        <v>0</v>
      </c>
      <c r="M243" s="30"/>
      <c r="N243" s="25" t="str">
        <f t="shared" si="3"/>
        <v xml:space="preserve"> 일매출회원등급시간[미사용]^TB_ANA_DD_SALES_GRADE_TM^ 카드금액^CARD_AMT^^NUMBER^22^Y^0</v>
      </c>
      <c r="O243" s="21" t="str">
        <f>IF(ISNA(VLOOKUP(N243,DB데이터!$N:$N,1,FALSE)), "에러", "")</f>
        <v>에러</v>
      </c>
      <c r="P243" s="57" t="e">
        <f>IF(O243="에러",$N243&amp;CHAR(10)&amp;VLOOKUP(CONCATENATE(D243,".",F243),DB데이터!$M:$N,2,FALSE),"")</f>
        <v>#N/A</v>
      </c>
    </row>
    <row r="244" spans="1:16" x14ac:dyDescent="0.25">
      <c r="A244" s="23">
        <v>237</v>
      </c>
      <c r="B244" s="27" t="s">
        <v>5184</v>
      </c>
      <c r="C244" s="27" t="s">
        <v>5297</v>
      </c>
      <c r="D244" s="27" t="s">
        <v>4318</v>
      </c>
      <c r="E244" s="27" t="s">
        <v>4294</v>
      </c>
      <c r="F244" s="27" t="s">
        <v>2249</v>
      </c>
      <c r="G244" s="27"/>
      <c r="H244" s="27"/>
      <c r="I244" s="27" t="s">
        <v>110</v>
      </c>
      <c r="J244" s="28">
        <v>22</v>
      </c>
      <c r="K244" s="27" t="s">
        <v>52</v>
      </c>
      <c r="L244" s="29">
        <v>0</v>
      </c>
      <c r="M244" s="30"/>
      <c r="N244" s="25" t="str">
        <f t="shared" si="3"/>
        <v xml:space="preserve"> 일매출회원등급시간[미사용]^TB_ANA_DD_SALES_GRADE_TM^ 포인트매출금액^POINT_SALES_AMT^^NUMBER^22^Y^0</v>
      </c>
      <c r="O244" s="21" t="str">
        <f>IF(ISNA(VLOOKUP(N244,DB데이터!$N:$N,1,FALSE)), "에러", "")</f>
        <v>에러</v>
      </c>
      <c r="P244" s="57" t="e">
        <f>IF(O244="에러",$N244&amp;CHAR(10)&amp;VLOOKUP(CONCATENATE(D244,".",F244),DB데이터!$M:$N,2,FALSE),"")</f>
        <v>#N/A</v>
      </c>
    </row>
    <row r="245" spans="1:16" x14ac:dyDescent="0.25">
      <c r="A245" s="23">
        <v>238</v>
      </c>
      <c r="B245" s="27" t="s">
        <v>5184</v>
      </c>
      <c r="C245" s="27" t="s">
        <v>5297</v>
      </c>
      <c r="D245" s="27" t="s">
        <v>4318</v>
      </c>
      <c r="E245" s="27" t="s">
        <v>4287</v>
      </c>
      <c r="F245" s="27" t="s">
        <v>2251</v>
      </c>
      <c r="G245" s="27"/>
      <c r="H245" s="27"/>
      <c r="I245" s="27" t="s">
        <v>110</v>
      </c>
      <c r="J245" s="28">
        <v>22</v>
      </c>
      <c r="K245" s="27" t="s">
        <v>52</v>
      </c>
      <c r="L245" s="29">
        <v>0</v>
      </c>
      <c r="M245" s="30"/>
      <c r="N245" s="25" t="str">
        <f t="shared" si="3"/>
        <v xml:space="preserve"> 일매출회원등급시간[미사용]^TB_ANA_DD_SALES_GRADE_TM^ 기타매출금액^ETC_SALES_AMT^^NUMBER^22^Y^0</v>
      </c>
      <c r="O245" s="21" t="str">
        <f>IF(ISNA(VLOOKUP(N245,DB데이터!$N:$N,1,FALSE)), "에러", "")</f>
        <v>에러</v>
      </c>
      <c r="P245" s="57" t="e">
        <f>IF(O245="에러",$N245&amp;CHAR(10)&amp;VLOOKUP(CONCATENATE(D245,".",F245),DB데이터!$M:$N,2,FALSE),"")</f>
        <v>#N/A</v>
      </c>
    </row>
    <row r="246" spans="1:16" x14ac:dyDescent="0.25">
      <c r="A246" s="23">
        <v>239</v>
      </c>
      <c r="B246" s="27" t="s">
        <v>5184</v>
      </c>
      <c r="C246" s="27" t="s">
        <v>5297</v>
      </c>
      <c r="D246" s="27" t="s">
        <v>4318</v>
      </c>
      <c r="E246" s="27" t="s">
        <v>4251</v>
      </c>
      <c r="F246" s="27" t="s">
        <v>2253</v>
      </c>
      <c r="G246" s="27"/>
      <c r="H246" s="27"/>
      <c r="I246" s="27" t="s">
        <v>110</v>
      </c>
      <c r="J246" s="28">
        <v>22</v>
      </c>
      <c r="K246" s="27" t="s">
        <v>52</v>
      </c>
      <c r="L246" s="29">
        <v>0</v>
      </c>
      <c r="M246" s="30"/>
      <c r="N246" s="25" t="str">
        <f t="shared" si="3"/>
        <v xml:space="preserve"> 일매출회원등급시간[미사용]^TB_ANA_DD_SALES_GRADE_TM^ 프로모션사용포인트금액^PROM_USE_POINT_AMT^^NUMBER^22^Y^0</v>
      </c>
      <c r="O246" s="21" t="str">
        <f>IF(ISNA(VLOOKUP(N246,DB데이터!$N:$N,1,FALSE)), "에러", "")</f>
        <v>에러</v>
      </c>
      <c r="P246" s="57" t="e">
        <f>IF(O246="에러",$N246&amp;CHAR(10)&amp;VLOOKUP(CONCATENATE(D246,".",F246),DB데이터!$M:$N,2,FALSE),"")</f>
        <v>#N/A</v>
      </c>
    </row>
    <row r="247" spans="1:16" x14ac:dyDescent="0.25">
      <c r="A247" s="23">
        <v>240</v>
      </c>
      <c r="B247" s="27" t="s">
        <v>5184</v>
      </c>
      <c r="C247" s="27" t="s">
        <v>5297</v>
      </c>
      <c r="D247" s="27" t="s">
        <v>4318</v>
      </c>
      <c r="E247" s="27" t="s">
        <v>4209</v>
      </c>
      <c r="F247" s="27" t="s">
        <v>2255</v>
      </c>
      <c r="G247" s="27"/>
      <c r="H247" s="27"/>
      <c r="I247" s="27" t="s">
        <v>110</v>
      </c>
      <c r="J247" s="28">
        <v>22</v>
      </c>
      <c r="K247" s="27" t="s">
        <v>52</v>
      </c>
      <c r="L247" s="29">
        <v>0</v>
      </c>
      <c r="M247" s="30"/>
      <c r="N247" s="25" t="str">
        <f t="shared" si="3"/>
        <v xml:space="preserve"> 일매출회원등급시간[미사용]^TB_ANA_DD_SALES_GRADE_TM^ 적립포인트금액^ACC_POINT_AMT^^NUMBER^22^Y^0</v>
      </c>
      <c r="O247" s="21" t="str">
        <f>IF(ISNA(VLOOKUP(N247,DB데이터!$N:$N,1,FALSE)), "에러", "")</f>
        <v>에러</v>
      </c>
      <c r="P247" s="57" t="e">
        <f>IF(O247="에러",$N247&amp;CHAR(10)&amp;VLOOKUP(CONCATENATE(D247,".",F247),DB데이터!$M:$N,2,FALSE),"")</f>
        <v>#N/A</v>
      </c>
    </row>
    <row r="248" spans="1:16" x14ac:dyDescent="0.25">
      <c r="A248" s="23">
        <v>241</v>
      </c>
      <c r="B248" s="27" t="s">
        <v>5184</v>
      </c>
      <c r="C248" s="27" t="s">
        <v>5297</v>
      </c>
      <c r="D248" s="27" t="s">
        <v>4318</v>
      </c>
      <c r="E248" s="27" t="s">
        <v>4230</v>
      </c>
      <c r="F248" s="27" t="s">
        <v>2257</v>
      </c>
      <c r="G248" s="27"/>
      <c r="H248" s="27"/>
      <c r="I248" s="27" t="s">
        <v>110</v>
      </c>
      <c r="J248" s="28">
        <v>22</v>
      </c>
      <c r="K248" s="27" t="s">
        <v>52</v>
      </c>
      <c r="L248" s="29">
        <v>0</v>
      </c>
      <c r="M248" s="30"/>
      <c r="N248" s="25" t="str">
        <f t="shared" si="3"/>
        <v xml:space="preserve"> 일매출회원등급시간[미사용]^TB_ANA_DD_SALES_GRADE_TM^ 영수증건수^BILL_CNT^^NUMBER^22^Y^0</v>
      </c>
      <c r="O248" s="21" t="str">
        <f>IF(ISNA(VLOOKUP(N248,DB데이터!$N:$N,1,FALSE)), "에러", "")</f>
        <v>에러</v>
      </c>
      <c r="P248" s="57" t="e">
        <f>IF(O248="에러",$N248&amp;CHAR(10)&amp;VLOOKUP(CONCATENATE(D248,".",F248),DB데이터!$M:$N,2,FALSE),"")</f>
        <v>#N/A</v>
      </c>
    </row>
    <row r="249" spans="1:16" x14ac:dyDescent="0.25">
      <c r="A249" s="23">
        <v>242</v>
      </c>
      <c r="B249" s="27" t="s">
        <v>5184</v>
      </c>
      <c r="C249" s="27" t="s">
        <v>5297</v>
      </c>
      <c r="D249" s="27" t="s">
        <v>4318</v>
      </c>
      <c r="E249" s="27" t="s">
        <v>4297</v>
      </c>
      <c r="F249" s="27" t="s">
        <v>2259</v>
      </c>
      <c r="G249" s="27"/>
      <c r="H249" s="27"/>
      <c r="I249" s="27" t="s">
        <v>110</v>
      </c>
      <c r="J249" s="28">
        <v>22</v>
      </c>
      <c r="K249" s="27" t="s">
        <v>52</v>
      </c>
      <c r="L249" s="29">
        <v>0</v>
      </c>
      <c r="M249" s="30"/>
      <c r="N249" s="25" t="str">
        <f t="shared" si="3"/>
        <v xml:space="preserve"> 일매출회원등급시간[미사용]^TB_ANA_DD_SALES_GRADE_TM^ 현금건수^CASH_CNT^^NUMBER^22^Y^0</v>
      </c>
      <c r="O249" s="21" t="str">
        <f>IF(ISNA(VLOOKUP(N249,DB데이터!$N:$N,1,FALSE)), "에러", "")</f>
        <v>에러</v>
      </c>
      <c r="P249" s="57" t="e">
        <f>IF(O249="에러",$N249&amp;CHAR(10)&amp;VLOOKUP(CONCATENATE(D249,".",F249),DB데이터!$M:$N,2,FALSE),"")</f>
        <v>#N/A</v>
      </c>
    </row>
    <row r="250" spans="1:16" x14ac:dyDescent="0.25">
      <c r="A250" s="23">
        <v>243</v>
      </c>
      <c r="B250" s="27" t="s">
        <v>5184</v>
      </c>
      <c r="C250" s="27" t="s">
        <v>5297</v>
      </c>
      <c r="D250" s="27" t="s">
        <v>4318</v>
      </c>
      <c r="E250" s="27" t="s">
        <v>4290</v>
      </c>
      <c r="F250" s="27" t="s">
        <v>2261</v>
      </c>
      <c r="G250" s="27"/>
      <c r="H250" s="27"/>
      <c r="I250" s="27" t="s">
        <v>110</v>
      </c>
      <c r="J250" s="28">
        <v>22</v>
      </c>
      <c r="K250" s="27" t="s">
        <v>52</v>
      </c>
      <c r="L250" s="29">
        <v>0</v>
      </c>
      <c r="M250" s="30"/>
      <c r="N250" s="25" t="str">
        <f t="shared" si="3"/>
        <v xml:space="preserve"> 일매출회원등급시간[미사용]^TB_ANA_DD_SALES_GRADE_TM^ 카드건수^CARD_CNT^^NUMBER^22^Y^0</v>
      </c>
      <c r="O250" s="21" t="str">
        <f>IF(ISNA(VLOOKUP(N250,DB데이터!$N:$N,1,FALSE)), "에러", "")</f>
        <v>에러</v>
      </c>
      <c r="P250" s="57" t="e">
        <f>IF(O250="에러",$N250&amp;CHAR(10)&amp;VLOOKUP(CONCATENATE(D250,".",F250),DB데이터!$M:$N,2,FALSE),"")</f>
        <v>#N/A</v>
      </c>
    </row>
    <row r="251" spans="1:16" x14ac:dyDescent="0.25">
      <c r="A251" s="23">
        <v>244</v>
      </c>
      <c r="B251" s="27" t="s">
        <v>5184</v>
      </c>
      <c r="C251" s="27" t="s">
        <v>5297</v>
      </c>
      <c r="D251" s="27" t="s">
        <v>4318</v>
      </c>
      <c r="E251" s="27" t="s">
        <v>4293</v>
      </c>
      <c r="F251" s="27" t="s">
        <v>2263</v>
      </c>
      <c r="G251" s="27"/>
      <c r="H251" s="27"/>
      <c r="I251" s="27" t="s">
        <v>110</v>
      </c>
      <c r="J251" s="28">
        <v>22</v>
      </c>
      <c r="K251" s="27" t="s">
        <v>52</v>
      </c>
      <c r="L251" s="29">
        <v>0</v>
      </c>
      <c r="M251" s="30"/>
      <c r="N251" s="25" t="str">
        <f t="shared" si="3"/>
        <v xml:space="preserve"> 일매출회원등급시간[미사용]^TB_ANA_DD_SALES_GRADE_TM^ 포인트매출건수^POINT_SALES_CNT^^NUMBER^22^Y^0</v>
      </c>
      <c r="O251" s="21" t="str">
        <f>IF(ISNA(VLOOKUP(N251,DB데이터!$N:$N,1,FALSE)), "에러", "")</f>
        <v>에러</v>
      </c>
      <c r="P251" s="57" t="e">
        <f>IF(O251="에러",$N251&amp;CHAR(10)&amp;VLOOKUP(CONCATENATE(D251,".",F251),DB데이터!$M:$N,2,FALSE),"")</f>
        <v>#N/A</v>
      </c>
    </row>
    <row r="252" spans="1:16" x14ac:dyDescent="0.25">
      <c r="A252" s="23">
        <v>245</v>
      </c>
      <c r="B252" s="27" t="s">
        <v>5184</v>
      </c>
      <c r="C252" s="27" t="s">
        <v>5297</v>
      </c>
      <c r="D252" s="27" t="s">
        <v>4318</v>
      </c>
      <c r="E252" s="27" t="s">
        <v>4286</v>
      </c>
      <c r="F252" s="27" t="s">
        <v>2265</v>
      </c>
      <c r="G252" s="27"/>
      <c r="H252" s="27"/>
      <c r="I252" s="27" t="s">
        <v>110</v>
      </c>
      <c r="J252" s="28">
        <v>22</v>
      </c>
      <c r="K252" s="27" t="s">
        <v>52</v>
      </c>
      <c r="L252" s="29">
        <v>0</v>
      </c>
      <c r="M252" s="30"/>
      <c r="N252" s="25" t="str">
        <f t="shared" si="3"/>
        <v xml:space="preserve"> 일매출회원등급시간[미사용]^TB_ANA_DD_SALES_GRADE_TM^ 기타매출건수^ETC_SALES_CNT^^NUMBER^22^Y^0</v>
      </c>
      <c r="O252" s="21" t="str">
        <f>IF(ISNA(VLOOKUP(N252,DB데이터!$N:$N,1,FALSE)), "에러", "")</f>
        <v>에러</v>
      </c>
      <c r="P252" s="57" t="e">
        <f>IF(O252="에러",$N252&amp;CHAR(10)&amp;VLOOKUP(CONCATENATE(D252,".",F252),DB데이터!$M:$N,2,FALSE),"")</f>
        <v>#N/A</v>
      </c>
    </row>
    <row r="253" spans="1:16" x14ac:dyDescent="0.25">
      <c r="A253" s="23">
        <v>246</v>
      </c>
      <c r="B253" s="27" t="s">
        <v>5184</v>
      </c>
      <c r="C253" s="27" t="s">
        <v>5297</v>
      </c>
      <c r="D253" s="27" t="s">
        <v>4318</v>
      </c>
      <c r="E253" s="27" t="s">
        <v>4233</v>
      </c>
      <c r="F253" s="27" t="s">
        <v>527</v>
      </c>
      <c r="G253" s="27"/>
      <c r="H253" s="27"/>
      <c r="I253" s="27" t="s">
        <v>110</v>
      </c>
      <c r="J253" s="28">
        <v>22</v>
      </c>
      <c r="K253" s="27" t="s">
        <v>52</v>
      </c>
      <c r="L253" s="29">
        <v>0</v>
      </c>
      <c r="M253" s="30"/>
      <c r="N253" s="25" t="str">
        <f t="shared" si="3"/>
        <v xml:space="preserve"> 일매출회원등급시간[미사용]^TB_ANA_DD_SALES_GRADE_TM^ 취소건수^CNCL_CNT^^NUMBER^22^Y^0</v>
      </c>
      <c r="O253" s="21" t="str">
        <f>IF(ISNA(VLOOKUP(N253,DB데이터!$N:$N,1,FALSE)), "에러", "")</f>
        <v>에러</v>
      </c>
      <c r="P253" s="57" t="e">
        <f>IF(O253="에러",$N253&amp;CHAR(10)&amp;VLOOKUP(CONCATENATE(D253,".",F253),DB데이터!$M:$N,2,FALSE),"")</f>
        <v>#N/A</v>
      </c>
    </row>
    <row r="254" spans="1:16" x14ac:dyDescent="0.25">
      <c r="A254" s="23">
        <v>247</v>
      </c>
      <c r="B254" s="27" t="s">
        <v>5184</v>
      </c>
      <c r="C254" s="27" t="s">
        <v>5297</v>
      </c>
      <c r="D254" s="27" t="s">
        <v>4318</v>
      </c>
      <c r="E254" s="27" t="s">
        <v>4220</v>
      </c>
      <c r="F254" s="27" t="s">
        <v>529</v>
      </c>
      <c r="G254" s="27"/>
      <c r="H254" s="27"/>
      <c r="I254" s="27" t="s">
        <v>110</v>
      </c>
      <c r="J254" s="28">
        <v>22</v>
      </c>
      <c r="K254" s="27" t="s">
        <v>52</v>
      </c>
      <c r="L254" s="29">
        <v>0</v>
      </c>
      <c r="M254" s="30"/>
      <c r="N254" s="25" t="str">
        <f t="shared" si="3"/>
        <v xml:space="preserve"> 일매출회원등급시간[미사용]^TB_ANA_DD_SALES_GRADE_TM^ 매출총건수^SALES_TOT_CNT^^NUMBER^22^Y^0</v>
      </c>
      <c r="O254" s="21" t="str">
        <f>IF(ISNA(VLOOKUP(N254,DB데이터!$N:$N,1,FALSE)), "에러", "")</f>
        <v>에러</v>
      </c>
      <c r="P254" s="57" t="e">
        <f>IF(O254="에러",$N254&amp;CHAR(10)&amp;VLOOKUP(CONCATENATE(D254,".",F254),DB데이터!$M:$N,2,FALSE),"")</f>
        <v>#N/A</v>
      </c>
    </row>
    <row r="255" spans="1:16" x14ac:dyDescent="0.25">
      <c r="A255" s="23">
        <v>248</v>
      </c>
      <c r="B255" s="27" t="s">
        <v>5184</v>
      </c>
      <c r="C255" s="27" t="s">
        <v>5297</v>
      </c>
      <c r="D255" s="27" t="s">
        <v>4318</v>
      </c>
      <c r="E255" s="27" t="s">
        <v>4222</v>
      </c>
      <c r="F255" s="27" t="s">
        <v>2267</v>
      </c>
      <c r="G255" s="27"/>
      <c r="H255" s="27"/>
      <c r="I255" s="27" t="s">
        <v>110</v>
      </c>
      <c r="J255" s="28">
        <v>22</v>
      </c>
      <c r="K255" s="27" t="s">
        <v>52</v>
      </c>
      <c r="L255" s="29">
        <v>0</v>
      </c>
      <c r="M255" s="30"/>
      <c r="N255" s="25" t="str">
        <f t="shared" si="3"/>
        <v xml:space="preserve"> 일매출회원등급시간[미사용]^TB_ANA_DD_SALES_GRADE_TM^ 매출취소건수^SALES_CNCL_CNT^^NUMBER^22^Y^0</v>
      </c>
      <c r="O255" s="21" t="str">
        <f>IF(ISNA(VLOOKUP(N255,DB데이터!$N:$N,1,FALSE)), "에러", "")</f>
        <v>에러</v>
      </c>
      <c r="P255" s="57" t="e">
        <f>IF(O255="에러",$N255&amp;CHAR(10)&amp;VLOOKUP(CONCATENATE(D255,".",F255),DB데이터!$M:$N,2,FALSE),"")</f>
        <v>#N/A</v>
      </c>
    </row>
    <row r="256" spans="1:16" x14ac:dyDescent="0.25">
      <c r="A256" s="23">
        <v>249</v>
      </c>
      <c r="B256" s="27" t="s">
        <v>5184</v>
      </c>
      <c r="C256" s="27" t="s">
        <v>5297</v>
      </c>
      <c r="D256" s="27" t="s">
        <v>4318</v>
      </c>
      <c r="E256" s="27" t="s">
        <v>4226</v>
      </c>
      <c r="F256" s="27" t="s">
        <v>2269</v>
      </c>
      <c r="G256" s="27"/>
      <c r="H256" s="27"/>
      <c r="I256" s="27" t="s">
        <v>110</v>
      </c>
      <c r="J256" s="28">
        <v>22</v>
      </c>
      <c r="K256" s="27" t="s">
        <v>52</v>
      </c>
      <c r="L256" s="29">
        <v>0</v>
      </c>
      <c r="M256" s="30"/>
      <c r="N256" s="25" t="str">
        <f t="shared" si="3"/>
        <v xml:space="preserve"> 일매출회원등급시간[미사용]^TB_ANA_DD_SALES_GRADE_TM^ 매출취소총금액^SALES_CNCL_TOT_AMT^^NUMBER^22^Y^0</v>
      </c>
      <c r="O256" s="21" t="str">
        <f>IF(ISNA(VLOOKUP(N256,DB데이터!$N:$N,1,FALSE)), "에러", "")</f>
        <v>에러</v>
      </c>
      <c r="P256" s="57" t="e">
        <f>IF(O256="에러",$N256&amp;CHAR(10)&amp;VLOOKUP(CONCATENATE(D256,".",F256),DB데이터!$M:$N,2,FALSE),"")</f>
        <v>#N/A</v>
      </c>
    </row>
    <row r="257" spans="1:16" x14ac:dyDescent="0.25">
      <c r="A257" s="23">
        <v>250</v>
      </c>
      <c r="B257" s="27" t="s">
        <v>5184</v>
      </c>
      <c r="C257" s="27" t="s">
        <v>5297</v>
      </c>
      <c r="D257" s="27" t="s">
        <v>4318</v>
      </c>
      <c r="E257" s="27" t="s">
        <v>4299</v>
      </c>
      <c r="F257" s="27" t="s">
        <v>2271</v>
      </c>
      <c r="G257" s="27"/>
      <c r="H257" s="27"/>
      <c r="I257" s="27" t="s">
        <v>110</v>
      </c>
      <c r="J257" s="28">
        <v>22</v>
      </c>
      <c r="K257" s="27" t="s">
        <v>52</v>
      </c>
      <c r="L257" s="29">
        <v>0</v>
      </c>
      <c r="M257" s="30"/>
      <c r="N257" s="25" t="str">
        <f t="shared" si="3"/>
        <v xml:space="preserve"> 일매출회원등급시간[미사용]^TB_ANA_DD_SALES_GRADE_TM^ 현금취소금액^CASH_CNCL_AMT^^NUMBER^22^Y^0</v>
      </c>
      <c r="O257" s="21" t="str">
        <f>IF(ISNA(VLOOKUP(N257,DB데이터!$N:$N,1,FALSE)), "에러", "")</f>
        <v>에러</v>
      </c>
      <c r="P257" s="57" t="e">
        <f>IF(O257="에러",$N257&amp;CHAR(10)&amp;VLOOKUP(CONCATENATE(D257,".",F257),DB데이터!$M:$N,2,FALSE),"")</f>
        <v>#N/A</v>
      </c>
    </row>
    <row r="258" spans="1:16" x14ac:dyDescent="0.25">
      <c r="A258" s="23">
        <v>251</v>
      </c>
      <c r="B258" s="27" t="s">
        <v>5184</v>
      </c>
      <c r="C258" s="27" t="s">
        <v>5297</v>
      </c>
      <c r="D258" s="27" t="s">
        <v>4318</v>
      </c>
      <c r="E258" s="27" t="s">
        <v>4292</v>
      </c>
      <c r="F258" s="27" t="s">
        <v>2273</v>
      </c>
      <c r="G258" s="27"/>
      <c r="H258" s="27"/>
      <c r="I258" s="27" t="s">
        <v>110</v>
      </c>
      <c r="J258" s="28">
        <v>22</v>
      </c>
      <c r="K258" s="27" t="s">
        <v>52</v>
      </c>
      <c r="L258" s="29">
        <v>0</v>
      </c>
      <c r="M258" s="30"/>
      <c r="N258" s="25" t="str">
        <f t="shared" si="3"/>
        <v xml:space="preserve"> 일매출회원등급시간[미사용]^TB_ANA_DD_SALES_GRADE_TM^ 카드취소금액^CARD_CNCL_AMT^^NUMBER^22^Y^0</v>
      </c>
      <c r="O258" s="21" t="str">
        <f>IF(ISNA(VLOOKUP(N258,DB데이터!$N:$N,1,FALSE)), "에러", "")</f>
        <v>에러</v>
      </c>
      <c r="P258" s="57" t="e">
        <f>IF(O258="에러",$N258&amp;CHAR(10)&amp;VLOOKUP(CONCATENATE(D258,".",F258),DB데이터!$M:$N,2,FALSE),"")</f>
        <v>#N/A</v>
      </c>
    </row>
    <row r="259" spans="1:16" x14ac:dyDescent="0.25">
      <c r="A259" s="23">
        <v>252</v>
      </c>
      <c r="B259" s="27" t="s">
        <v>5184</v>
      </c>
      <c r="C259" s="27" t="s">
        <v>5297</v>
      </c>
      <c r="D259" s="27" t="s">
        <v>4318</v>
      </c>
      <c r="E259" s="27" t="s">
        <v>4295</v>
      </c>
      <c r="F259" s="27" t="s">
        <v>2275</v>
      </c>
      <c r="G259" s="27"/>
      <c r="H259" s="27"/>
      <c r="I259" s="27" t="s">
        <v>110</v>
      </c>
      <c r="J259" s="28">
        <v>22</v>
      </c>
      <c r="K259" s="27" t="s">
        <v>52</v>
      </c>
      <c r="L259" s="29">
        <v>0</v>
      </c>
      <c r="M259" s="30"/>
      <c r="N259" s="25" t="str">
        <f t="shared" si="3"/>
        <v xml:space="preserve"> 일매출회원등급시간[미사용]^TB_ANA_DD_SALES_GRADE_TM^ 포인트매출취소금액^POINT_SALES_CNCL_AMT^^NUMBER^22^Y^0</v>
      </c>
      <c r="O259" s="21" t="str">
        <f>IF(ISNA(VLOOKUP(N259,DB데이터!$N:$N,1,FALSE)), "에러", "")</f>
        <v>에러</v>
      </c>
      <c r="P259" s="57" t="e">
        <f>IF(O259="에러",$N259&amp;CHAR(10)&amp;VLOOKUP(CONCATENATE(D259,".",F259),DB데이터!$M:$N,2,FALSE),"")</f>
        <v>#N/A</v>
      </c>
    </row>
    <row r="260" spans="1:16" x14ac:dyDescent="0.25">
      <c r="A260" s="23">
        <v>253</v>
      </c>
      <c r="B260" s="27" t="s">
        <v>5184</v>
      </c>
      <c r="C260" s="27" t="s">
        <v>5297</v>
      </c>
      <c r="D260" s="27" t="s">
        <v>4318</v>
      </c>
      <c r="E260" s="27" t="s">
        <v>4288</v>
      </c>
      <c r="F260" s="27" t="s">
        <v>2277</v>
      </c>
      <c r="G260" s="27"/>
      <c r="H260" s="27"/>
      <c r="I260" s="27" t="s">
        <v>110</v>
      </c>
      <c r="J260" s="28">
        <v>22</v>
      </c>
      <c r="K260" s="27" t="s">
        <v>52</v>
      </c>
      <c r="L260" s="29">
        <v>0</v>
      </c>
      <c r="M260" s="30"/>
      <c r="N260" s="25" t="str">
        <f t="shared" si="3"/>
        <v xml:space="preserve"> 일매출회원등급시간[미사용]^TB_ANA_DD_SALES_GRADE_TM^ 기타매출취소금액^ETC_SALES_CNCL_AMT^^NUMBER^22^Y^0</v>
      </c>
      <c r="O260" s="21" t="str">
        <f>IF(ISNA(VLOOKUP(N260,DB데이터!$N:$N,1,FALSE)), "에러", "")</f>
        <v>에러</v>
      </c>
      <c r="P260" s="57" t="e">
        <f>IF(O260="에러",$N260&amp;CHAR(10)&amp;VLOOKUP(CONCATENATE(D260,".",F260),DB데이터!$M:$N,2,FALSE),"")</f>
        <v>#N/A</v>
      </c>
    </row>
    <row r="261" spans="1:16" x14ac:dyDescent="0.25">
      <c r="A261" s="23">
        <v>254</v>
      </c>
      <c r="B261" s="27" t="s">
        <v>5184</v>
      </c>
      <c r="C261" s="27" t="s">
        <v>5297</v>
      </c>
      <c r="D261" s="27" t="s">
        <v>4318</v>
      </c>
      <c r="E261" s="27" t="s">
        <v>4285</v>
      </c>
      <c r="F261" s="27" t="s">
        <v>2279</v>
      </c>
      <c r="G261" s="27"/>
      <c r="H261" s="27"/>
      <c r="I261" s="27" t="s">
        <v>110</v>
      </c>
      <c r="J261" s="28">
        <v>22</v>
      </c>
      <c r="K261" s="27" t="s">
        <v>52</v>
      </c>
      <c r="L261" s="29">
        <v>0</v>
      </c>
      <c r="M261" s="30"/>
      <c r="N261" s="25" t="str">
        <f t="shared" si="3"/>
        <v xml:space="preserve"> 일매출회원등급시간[미사용]^TB_ANA_DD_SALES_GRADE_TM^ 고객수^CUST_CNT^^NUMBER^22^Y^0</v>
      </c>
      <c r="O261" s="21" t="str">
        <f>IF(ISNA(VLOOKUP(N261,DB데이터!$N:$N,1,FALSE)), "에러", "")</f>
        <v>에러</v>
      </c>
      <c r="P261" s="57" t="e">
        <f>IF(O261="에러",$N261&amp;CHAR(10)&amp;VLOOKUP(CONCATENATE(D261,".",F261),DB데이터!$M:$N,2,FALSE),"")</f>
        <v>#N/A</v>
      </c>
    </row>
    <row r="262" spans="1:16" x14ac:dyDescent="0.25">
      <c r="A262" s="23">
        <v>255</v>
      </c>
      <c r="B262" s="27" t="s">
        <v>5184</v>
      </c>
      <c r="C262" s="27" t="s">
        <v>5297</v>
      </c>
      <c r="D262" s="27" t="s">
        <v>4318</v>
      </c>
      <c r="E262" s="27" t="s">
        <v>3518</v>
      </c>
      <c r="F262" s="27" t="s">
        <v>54</v>
      </c>
      <c r="G262" s="27"/>
      <c r="H262" s="27"/>
      <c r="I262" s="27" t="s">
        <v>37</v>
      </c>
      <c r="J262" s="28">
        <v>14</v>
      </c>
      <c r="K262" s="27" t="s">
        <v>52</v>
      </c>
      <c r="L262" s="29"/>
      <c r="M262" s="30"/>
      <c r="N262" s="25" t="str">
        <f t="shared" si="3"/>
        <v xml:space="preserve"> 일매출회원등급시간[미사용]^TB_ANA_DD_SALES_GRADE_TM^ 등록일시^REG_DTM^^VARCHAR2^14^Y^</v>
      </c>
      <c r="O262" s="21" t="str">
        <f>IF(ISNA(VLOOKUP(N262,DB데이터!$N:$N,1,FALSE)), "에러", "")</f>
        <v>에러</v>
      </c>
      <c r="P262" s="57" t="e">
        <f>IF(O262="에러",$N262&amp;CHAR(10)&amp;VLOOKUP(CONCATENATE(D262,".",F262),DB데이터!$M:$N,2,FALSE),"")</f>
        <v>#N/A</v>
      </c>
    </row>
    <row r="263" spans="1:16" x14ac:dyDescent="0.25">
      <c r="A263" s="23">
        <v>256</v>
      </c>
      <c r="B263" s="27" t="s">
        <v>5184</v>
      </c>
      <c r="C263" s="27" t="s">
        <v>5297</v>
      </c>
      <c r="D263" s="27" t="s">
        <v>4318</v>
      </c>
      <c r="E263" s="27" t="s">
        <v>3519</v>
      </c>
      <c r="F263" s="27" t="s">
        <v>56</v>
      </c>
      <c r="G263" s="27"/>
      <c r="H263" s="27"/>
      <c r="I263" s="27" t="s">
        <v>37</v>
      </c>
      <c r="J263" s="28">
        <v>32</v>
      </c>
      <c r="K263" s="27" t="s">
        <v>52</v>
      </c>
      <c r="L263" s="29"/>
      <c r="M263" s="30"/>
      <c r="N263" s="25" t="str">
        <f t="shared" si="3"/>
        <v xml:space="preserve"> 일매출회원등급시간[미사용]^TB_ANA_DD_SALES_GRADE_TM^ 등록자ID^REGR_ID^^VARCHAR2^32^Y^</v>
      </c>
      <c r="O263" s="21" t="str">
        <f>IF(ISNA(VLOOKUP(N263,DB데이터!$N:$N,1,FALSE)), "에러", "")</f>
        <v>에러</v>
      </c>
      <c r="P263" s="57" t="e">
        <f>IF(O263="에러",$N263&amp;CHAR(10)&amp;VLOOKUP(CONCATENATE(D263,".",F263),DB데이터!$M:$N,2,FALSE),"")</f>
        <v>#N/A</v>
      </c>
    </row>
    <row r="264" spans="1:16" x14ac:dyDescent="0.25">
      <c r="A264" s="23">
        <v>257</v>
      </c>
      <c r="B264" s="27" t="s">
        <v>5184</v>
      </c>
      <c r="C264" s="27" t="s">
        <v>5297</v>
      </c>
      <c r="D264" s="27" t="s">
        <v>4318</v>
      </c>
      <c r="E264" s="27" t="s">
        <v>3520</v>
      </c>
      <c r="F264" s="27" t="s">
        <v>58</v>
      </c>
      <c r="G264" s="27"/>
      <c r="H264" s="27"/>
      <c r="I264" s="27" t="s">
        <v>37</v>
      </c>
      <c r="J264" s="28">
        <v>14</v>
      </c>
      <c r="K264" s="27" t="s">
        <v>52</v>
      </c>
      <c r="L264" s="29"/>
      <c r="M264" s="30"/>
      <c r="N264" s="25" t="str">
        <f t="shared" si="3"/>
        <v xml:space="preserve"> 일매출회원등급시간[미사용]^TB_ANA_DD_SALES_GRADE_TM^ 수정일시^MOD_DTM^^VARCHAR2^14^Y^</v>
      </c>
      <c r="O264" s="21" t="str">
        <f>IF(ISNA(VLOOKUP(N264,DB데이터!$N:$N,1,FALSE)), "에러", "")</f>
        <v>에러</v>
      </c>
      <c r="P264" s="57" t="e">
        <f>IF(O264="에러",$N264&amp;CHAR(10)&amp;VLOOKUP(CONCATENATE(D264,".",F264),DB데이터!$M:$N,2,FALSE),"")</f>
        <v>#N/A</v>
      </c>
    </row>
    <row r="265" spans="1:16" x14ac:dyDescent="0.25">
      <c r="A265" s="23">
        <v>258</v>
      </c>
      <c r="B265" s="27" t="s">
        <v>5184</v>
      </c>
      <c r="C265" s="27" t="s">
        <v>5297</v>
      </c>
      <c r="D265" s="27" t="s">
        <v>4318</v>
      </c>
      <c r="E265" s="27" t="s">
        <v>3521</v>
      </c>
      <c r="F265" s="27" t="s">
        <v>60</v>
      </c>
      <c r="G265" s="27"/>
      <c r="H265" s="27"/>
      <c r="I265" s="27" t="s">
        <v>37</v>
      </c>
      <c r="J265" s="28">
        <v>32</v>
      </c>
      <c r="K265" s="27" t="s">
        <v>52</v>
      </c>
      <c r="L265" s="29"/>
      <c r="M265" s="30"/>
      <c r="N265" s="25" t="str">
        <f t="shared" ref="N265:N328" si="4">SUBSTITUTE(CONCATENATE(C265,"^",D265,"^",E265,"^",F265,"^",G265,"^",I265,"^",J265,"^",K265,"^",L265),"~","-")</f>
        <v xml:space="preserve"> 일매출회원등급시간[미사용]^TB_ANA_DD_SALES_GRADE_TM^ 수정자ID^MODR_ID^^VARCHAR2^32^Y^</v>
      </c>
      <c r="O265" s="21" t="str">
        <f>IF(ISNA(VLOOKUP(N265,DB데이터!$N:$N,1,FALSE)), "에러", "")</f>
        <v>에러</v>
      </c>
      <c r="P265" s="57" t="e">
        <f>IF(O265="에러",$N265&amp;CHAR(10)&amp;VLOOKUP(CONCATENATE(D265,".",F265),DB데이터!$M:$N,2,FALSE),"")</f>
        <v>#N/A</v>
      </c>
    </row>
    <row r="266" spans="1:16" x14ac:dyDescent="0.25">
      <c r="A266" s="23">
        <v>259</v>
      </c>
      <c r="B266" s="27" t="s">
        <v>5184</v>
      </c>
      <c r="C266" s="27" t="s">
        <v>5297</v>
      </c>
      <c r="D266" s="27" t="s">
        <v>4318</v>
      </c>
      <c r="E266" s="27" t="s">
        <v>4296</v>
      </c>
      <c r="F266" s="27" t="s">
        <v>2281</v>
      </c>
      <c r="G266" s="27"/>
      <c r="H266" s="27"/>
      <c r="I266" s="27" t="s">
        <v>110</v>
      </c>
      <c r="J266" s="28">
        <v>22</v>
      </c>
      <c r="K266" s="27" t="s">
        <v>52</v>
      </c>
      <c r="L266" s="29">
        <v>0</v>
      </c>
      <c r="M266" s="30"/>
      <c r="N266" s="25" t="str">
        <f t="shared" si="4"/>
        <v xml:space="preserve"> 일매출회원등급시간[미사용]^TB_ANA_DD_SALES_GRADE_TM^ 프로모션사용포인트취소금액^PROM_USE_POINT_CNCL_AMT^^NUMBER^22^Y^0</v>
      </c>
      <c r="O266" s="21" t="str">
        <f>IF(ISNA(VLOOKUP(N266,DB데이터!$N:$N,1,FALSE)), "에러", "")</f>
        <v>에러</v>
      </c>
      <c r="P266" s="57" t="e">
        <f>IF(O266="에러",$N266&amp;CHAR(10)&amp;VLOOKUP(CONCATENATE(D266,".",F266),DB데이터!$M:$N,2,FALSE),"")</f>
        <v>#N/A</v>
      </c>
    </row>
    <row r="267" spans="1:16" x14ac:dyDescent="0.25">
      <c r="A267" s="23">
        <v>260</v>
      </c>
      <c r="B267" s="27" t="s">
        <v>5184</v>
      </c>
      <c r="C267" s="27" t="s">
        <v>5297</v>
      </c>
      <c r="D267" s="27" t="s">
        <v>4318</v>
      </c>
      <c r="E267" s="27" t="s">
        <v>4289</v>
      </c>
      <c r="F267" s="27" t="s">
        <v>2283</v>
      </c>
      <c r="G267" s="27"/>
      <c r="H267" s="27"/>
      <c r="I267" s="27" t="s">
        <v>110</v>
      </c>
      <c r="J267" s="28">
        <v>22</v>
      </c>
      <c r="K267" s="27" t="s">
        <v>52</v>
      </c>
      <c r="L267" s="29">
        <v>0</v>
      </c>
      <c r="M267" s="30"/>
      <c r="N267" s="25" t="str">
        <f t="shared" si="4"/>
        <v xml:space="preserve"> 일매출회원등급시간[미사용]^TB_ANA_DD_SALES_GRADE_TM^ 적립포인트취소금액^ACC_POINT_CNCL_AMT^^NUMBER^22^Y^0</v>
      </c>
      <c r="O267" s="21" t="str">
        <f>IF(ISNA(VLOOKUP(N267,DB데이터!$N:$N,1,FALSE)), "에러", "")</f>
        <v>에러</v>
      </c>
      <c r="P267" s="57" t="e">
        <f>IF(O267="에러",$N267&amp;CHAR(10)&amp;VLOOKUP(CONCATENATE(D267,".",F267),DB데이터!$M:$N,2,FALSE),"")</f>
        <v>#N/A</v>
      </c>
    </row>
    <row r="268" spans="1:16" x14ac:dyDescent="0.25">
      <c r="A268" s="23">
        <v>261</v>
      </c>
      <c r="B268" s="27" t="s">
        <v>5184</v>
      </c>
      <c r="C268" s="27" t="s">
        <v>5298</v>
      </c>
      <c r="D268" s="27" t="s">
        <v>4320</v>
      </c>
      <c r="E268" s="27" t="s">
        <v>4102</v>
      </c>
      <c r="F268" s="27" t="s">
        <v>479</v>
      </c>
      <c r="G268" s="27"/>
      <c r="H268" s="27"/>
      <c r="I268" s="27" t="s">
        <v>37</v>
      </c>
      <c r="J268" s="28">
        <v>8</v>
      </c>
      <c r="K268" s="27" t="s">
        <v>52</v>
      </c>
      <c r="L268" s="29"/>
      <c r="M268" s="30"/>
      <c r="N268" s="25" t="str">
        <f t="shared" si="4"/>
        <v xml:space="preserve"> 일매출회원등급품목시간[미사용]^TB_ANA_DD_SALES_GRD_ITEM_TM^ 매출일자^SALES_DT^^VARCHAR2^8^Y^</v>
      </c>
      <c r="O268" s="21" t="str">
        <f>IF(ISNA(VLOOKUP(N268,DB데이터!$N:$N,1,FALSE)), "에러", "")</f>
        <v>에러</v>
      </c>
      <c r="P268" s="57" t="e">
        <f>IF(O268="에러",$N268&amp;CHAR(10)&amp;VLOOKUP(CONCATENATE(D268,".",F268),DB데이터!$M:$N,2,FALSE),"")</f>
        <v>#N/A</v>
      </c>
    </row>
    <row r="269" spans="1:16" x14ac:dyDescent="0.25">
      <c r="A269" s="23">
        <v>262</v>
      </c>
      <c r="B269" s="27" t="s">
        <v>5184</v>
      </c>
      <c r="C269" s="27" t="s">
        <v>5298</v>
      </c>
      <c r="D269" s="27" t="s">
        <v>4320</v>
      </c>
      <c r="E269" s="27" t="s">
        <v>3709</v>
      </c>
      <c r="F269" s="27" t="s">
        <v>64</v>
      </c>
      <c r="G269" s="27"/>
      <c r="H269" s="27"/>
      <c r="I269" s="27" t="s">
        <v>37</v>
      </c>
      <c r="J269" s="28">
        <v>10</v>
      </c>
      <c r="K269" s="27" t="s">
        <v>52</v>
      </c>
      <c r="L269" s="29"/>
      <c r="M269" s="30"/>
      <c r="N269" s="25" t="str">
        <f t="shared" si="4"/>
        <v xml:space="preserve"> 일매출회원등급품목시간[미사용]^TB_ANA_DD_SALES_GRD_ITEM_TM^ 매장코드^SHOP_CD^^VARCHAR2^10^Y^</v>
      </c>
      <c r="O269" s="21" t="str">
        <f>IF(ISNA(VLOOKUP(N269,DB데이터!$N:$N,1,FALSE)), "에러", "")</f>
        <v>에러</v>
      </c>
      <c r="P269" s="57" t="e">
        <f>IF(O269="에러",$N269&amp;CHAR(10)&amp;VLOOKUP(CONCATENATE(D269,".",F269),DB데이터!$M:$N,2,FALSE),"")</f>
        <v>#N/A</v>
      </c>
    </row>
    <row r="270" spans="1:16" x14ac:dyDescent="0.25">
      <c r="A270" s="23">
        <v>263</v>
      </c>
      <c r="B270" s="27" t="s">
        <v>5184</v>
      </c>
      <c r="C270" s="27" t="s">
        <v>5298</v>
      </c>
      <c r="D270" s="27" t="s">
        <v>4320</v>
      </c>
      <c r="E270" s="27" t="s">
        <v>3779</v>
      </c>
      <c r="F270" s="27" t="s">
        <v>474</v>
      </c>
      <c r="G270" s="27"/>
      <c r="H270" s="27"/>
      <c r="I270" s="27" t="s">
        <v>37</v>
      </c>
      <c r="J270" s="28">
        <v>10</v>
      </c>
      <c r="K270" s="27" t="s">
        <v>52</v>
      </c>
      <c r="L270" s="29"/>
      <c r="M270" s="30"/>
      <c r="N270" s="25" t="str">
        <f t="shared" si="4"/>
        <v xml:space="preserve"> 일매출회원등급품목시간[미사용]^TB_ANA_DD_SALES_GRD_ITEM_TM^ 회원등급코드^MEM_GRADE_CD^^VARCHAR2^10^Y^</v>
      </c>
      <c r="O270" s="21" t="str">
        <f>IF(ISNA(VLOOKUP(N270,DB데이터!$N:$N,1,FALSE)), "에러", "")</f>
        <v>에러</v>
      </c>
      <c r="P270" s="57" t="e">
        <f>IF(O270="에러",$N270&amp;CHAR(10)&amp;VLOOKUP(CONCATENATE(D270,".",F270),DB데이터!$M:$N,2,FALSE),"")</f>
        <v>#N/A</v>
      </c>
    </row>
    <row r="271" spans="1:16" x14ac:dyDescent="0.25">
      <c r="A271" s="23">
        <v>264</v>
      </c>
      <c r="B271" s="27" t="s">
        <v>5184</v>
      </c>
      <c r="C271" s="27" t="s">
        <v>5298</v>
      </c>
      <c r="D271" s="27" t="s">
        <v>4320</v>
      </c>
      <c r="E271" s="27" t="s">
        <v>4229</v>
      </c>
      <c r="F271" s="27" t="s">
        <v>861</v>
      </c>
      <c r="G271" s="27"/>
      <c r="H271" s="27"/>
      <c r="I271" s="27" t="s">
        <v>37</v>
      </c>
      <c r="J271" s="28">
        <v>3</v>
      </c>
      <c r="K271" s="27" t="s">
        <v>52</v>
      </c>
      <c r="L271" s="29" t="s">
        <v>2352</v>
      </c>
      <c r="M271" s="30"/>
      <c r="N271" s="25" t="str">
        <f t="shared" si="4"/>
        <v xml:space="preserve"> 일매출회원등급품목시간[미사용]^TB_ANA_DD_SALES_GRD_ITEM_TM^ 연령대코드^AGE_GRP_CD^^VARCHAR2^3^Y^'-'     </v>
      </c>
      <c r="O271" s="21" t="str">
        <f>IF(ISNA(VLOOKUP(N271,DB데이터!$N:$N,1,FALSE)), "에러", "")</f>
        <v>에러</v>
      </c>
      <c r="P271" s="57" t="e">
        <f>IF(O271="에러",$N271&amp;CHAR(10)&amp;VLOOKUP(CONCATENATE(D271,".",F271),DB데이터!$M:$N,2,FALSE),"")</f>
        <v>#N/A</v>
      </c>
    </row>
    <row r="272" spans="1:16" x14ac:dyDescent="0.25">
      <c r="A272" s="23">
        <v>265</v>
      </c>
      <c r="B272" s="27" t="s">
        <v>5184</v>
      </c>
      <c r="C272" s="27" t="s">
        <v>5298</v>
      </c>
      <c r="D272" s="27" t="s">
        <v>4320</v>
      </c>
      <c r="E272" s="27" t="s">
        <v>4213</v>
      </c>
      <c r="F272" s="27" t="s">
        <v>862</v>
      </c>
      <c r="G272" s="27"/>
      <c r="H272" s="27"/>
      <c r="I272" s="27" t="s">
        <v>37</v>
      </c>
      <c r="J272" s="28">
        <v>10</v>
      </c>
      <c r="K272" s="27" t="s">
        <v>52</v>
      </c>
      <c r="L272" s="29" t="s">
        <v>2352</v>
      </c>
      <c r="M272" s="30"/>
      <c r="N272" s="25" t="str">
        <f t="shared" si="4"/>
        <v xml:space="preserve"> 일매출회원등급품목시간[미사용]^TB_ANA_DD_SALES_GRD_ITEM_TM^ 성별코드^SEX_CD^^VARCHAR2^10^Y^'-'     </v>
      </c>
      <c r="O272" s="21" t="str">
        <f>IF(ISNA(VLOOKUP(N272,DB데이터!$N:$N,1,FALSE)), "에러", "")</f>
        <v>에러</v>
      </c>
      <c r="P272" s="57" t="e">
        <f>IF(O272="에러",$N272&amp;CHAR(10)&amp;VLOOKUP(CONCATENATE(D272,".",F272),DB데이터!$M:$N,2,FALSE),"")</f>
        <v>#N/A</v>
      </c>
    </row>
    <row r="273" spans="1:16" x14ac:dyDescent="0.25">
      <c r="A273" s="23">
        <v>266</v>
      </c>
      <c r="B273" s="27" t="s">
        <v>5184</v>
      </c>
      <c r="C273" s="27" t="s">
        <v>5298</v>
      </c>
      <c r="D273" s="27" t="s">
        <v>4320</v>
      </c>
      <c r="E273" s="27" t="s">
        <v>4215</v>
      </c>
      <c r="F273" s="27" t="s">
        <v>2351</v>
      </c>
      <c r="G273" s="27"/>
      <c r="H273" s="27"/>
      <c r="I273" s="27" t="s">
        <v>37</v>
      </c>
      <c r="J273" s="28">
        <v>3</v>
      </c>
      <c r="K273" s="27" t="s">
        <v>52</v>
      </c>
      <c r="L273" s="27" t="s">
        <v>2352</v>
      </c>
      <c r="M273" s="30"/>
      <c r="N273" s="25" t="str">
        <f t="shared" si="4"/>
        <v xml:space="preserve"> 일매출회원등급품목시간[미사용]^TB_ANA_DD_SALES_GRD_ITEM_TM^ 회원유형코드^MEM_TP_CD^^VARCHAR2^3^Y^'-'     </v>
      </c>
      <c r="O273" s="21" t="str">
        <f>IF(ISNA(VLOOKUP(N273,DB데이터!$N:$N,1,FALSE)), "에러", "")</f>
        <v>에러</v>
      </c>
      <c r="P273" s="57" t="e">
        <f>IF(O273="에러",$N273&amp;CHAR(10)&amp;VLOOKUP(CONCATENATE(D273,".",F273),DB데이터!$M:$N,2,FALSE),"")</f>
        <v>#N/A</v>
      </c>
    </row>
    <row r="274" spans="1:16" x14ac:dyDescent="0.25">
      <c r="A274" s="23">
        <v>267</v>
      </c>
      <c r="B274" s="27" t="s">
        <v>5184</v>
      </c>
      <c r="C274" s="27" t="s">
        <v>5298</v>
      </c>
      <c r="D274" s="27" t="s">
        <v>4320</v>
      </c>
      <c r="E274" s="27" t="s">
        <v>4228</v>
      </c>
      <c r="F274" s="27" t="s">
        <v>2354</v>
      </c>
      <c r="G274" s="27"/>
      <c r="H274" s="27"/>
      <c r="I274" s="27" t="s">
        <v>37</v>
      </c>
      <c r="J274" s="28">
        <v>1</v>
      </c>
      <c r="K274" s="27" t="s">
        <v>52</v>
      </c>
      <c r="L274" s="27" t="s">
        <v>2082</v>
      </c>
      <c r="M274" s="30"/>
      <c r="N274" s="25" t="str">
        <f t="shared" si="4"/>
        <v xml:space="preserve"> 일매출회원등급품목시간[미사용]^TB_ANA_DD_SALES_GRD_ITEM_TM^ 신규여부^NEW_YN^^VARCHAR2^1^Y^'N'     </v>
      </c>
      <c r="O274" s="21" t="str">
        <f>IF(ISNA(VLOOKUP(N274,DB데이터!$N:$N,1,FALSE)), "에러", "")</f>
        <v>에러</v>
      </c>
      <c r="P274" s="57" t="e">
        <f>IF(O274="에러",$N274&amp;CHAR(10)&amp;VLOOKUP(CONCATENATE(D274,".",F274),DB데이터!$M:$N,2,FALSE),"")</f>
        <v>#N/A</v>
      </c>
    </row>
    <row r="275" spans="1:16" x14ac:dyDescent="0.25">
      <c r="A275" s="23">
        <v>268</v>
      </c>
      <c r="B275" s="27" t="s">
        <v>5184</v>
      </c>
      <c r="C275" s="27" t="s">
        <v>5298</v>
      </c>
      <c r="D275" s="27" t="s">
        <v>4320</v>
      </c>
      <c r="E275" s="27" t="s">
        <v>4319</v>
      </c>
      <c r="F275" s="27" t="s">
        <v>2287</v>
      </c>
      <c r="G275" s="27"/>
      <c r="H275" s="27"/>
      <c r="I275" s="27" t="s">
        <v>37</v>
      </c>
      <c r="J275" s="28">
        <v>3</v>
      </c>
      <c r="K275" s="27" t="s">
        <v>52</v>
      </c>
      <c r="L275" s="27"/>
      <c r="M275" s="30"/>
      <c r="N275" s="25" t="str">
        <f t="shared" si="4"/>
        <v xml:space="preserve"> 일매출회원등급품목시간[미사용]^TB_ANA_DD_SALES_GRD_ITEM_TM^ 시간코드^TM_CD^^VARCHAR2^3^Y^</v>
      </c>
      <c r="O275" s="21" t="str">
        <f>IF(ISNA(VLOOKUP(N275,DB데이터!$N:$N,1,FALSE)), "에러", "")</f>
        <v>에러</v>
      </c>
      <c r="P275" s="57" t="e">
        <f>IF(O275="에러",$N275&amp;CHAR(10)&amp;VLOOKUP(CONCATENATE(D275,".",F275),DB데이터!$M:$N,2,FALSE),"")</f>
        <v>#N/A</v>
      </c>
    </row>
    <row r="276" spans="1:16" x14ac:dyDescent="0.25">
      <c r="A276" s="23">
        <v>269</v>
      </c>
      <c r="B276" s="27" t="s">
        <v>5184</v>
      </c>
      <c r="C276" s="27" t="s">
        <v>5298</v>
      </c>
      <c r="D276" s="27" t="s">
        <v>4320</v>
      </c>
      <c r="E276" s="27" t="s">
        <v>3482</v>
      </c>
      <c r="F276" s="27" t="s">
        <v>838</v>
      </c>
      <c r="G276" s="27"/>
      <c r="H276" s="27"/>
      <c r="I276" s="27" t="s">
        <v>37</v>
      </c>
      <c r="J276" s="28">
        <v>20</v>
      </c>
      <c r="K276" s="27" t="s">
        <v>52</v>
      </c>
      <c r="L276" s="27"/>
      <c r="M276" s="30"/>
      <c r="N276" s="25" t="str">
        <f t="shared" si="4"/>
        <v xml:space="preserve"> 일매출회원등급품목시간[미사용]^TB_ANA_DD_SALES_GRD_ITEM_TM^ 품목코드^ITEM_CD^^VARCHAR2^20^Y^</v>
      </c>
      <c r="O276" s="21" t="str">
        <f>IF(ISNA(VLOOKUP(N276,DB데이터!$N:$N,1,FALSE)), "에러", "")</f>
        <v>에러</v>
      </c>
      <c r="P276" s="57" t="e">
        <f>IF(O276="에러",$N276&amp;CHAR(10)&amp;VLOOKUP(CONCATENATE(D276,".",F276),DB데이터!$M:$N,2,FALSE),"")</f>
        <v>#N/A</v>
      </c>
    </row>
    <row r="277" spans="1:16" x14ac:dyDescent="0.25">
      <c r="A277" s="23">
        <v>270</v>
      </c>
      <c r="B277" s="27" t="s">
        <v>5184</v>
      </c>
      <c r="C277" s="27" t="s">
        <v>5298</v>
      </c>
      <c r="D277" s="27" t="s">
        <v>4320</v>
      </c>
      <c r="E277" s="27" t="s">
        <v>4221</v>
      </c>
      <c r="F277" s="27" t="s">
        <v>492</v>
      </c>
      <c r="G277" s="27"/>
      <c r="H277" s="27"/>
      <c r="I277" s="27" t="s">
        <v>110</v>
      </c>
      <c r="J277" s="28">
        <v>22</v>
      </c>
      <c r="K277" s="27" t="s">
        <v>52</v>
      </c>
      <c r="L277" s="27">
        <v>0</v>
      </c>
      <c r="M277" s="30"/>
      <c r="N277" s="25" t="str">
        <f t="shared" si="4"/>
        <v xml:space="preserve"> 일매출회원등급품목시간[미사용]^TB_ANA_DD_SALES_GRD_ITEM_TM^ 매출총금액^SALES_TOT_AMT^^NUMBER^22^Y^0</v>
      </c>
      <c r="O277" s="21" t="str">
        <f>IF(ISNA(VLOOKUP(N277,DB데이터!$N:$N,1,FALSE)), "에러", "")</f>
        <v>에러</v>
      </c>
      <c r="P277" s="57" t="e">
        <f>IF(O277="에러",$N277&amp;CHAR(10)&amp;VLOOKUP(CONCATENATE(D277,".",F277),DB데이터!$M:$N,2,FALSE),"")</f>
        <v>#N/A</v>
      </c>
    </row>
    <row r="278" spans="1:16" x14ac:dyDescent="0.25">
      <c r="A278" s="23">
        <v>271</v>
      </c>
      <c r="B278" s="27" t="s">
        <v>5184</v>
      </c>
      <c r="C278" s="27" t="s">
        <v>5298</v>
      </c>
      <c r="D278" s="27" t="s">
        <v>4320</v>
      </c>
      <c r="E278" s="27" t="s">
        <v>4218</v>
      </c>
      <c r="F278" s="27" t="s">
        <v>493</v>
      </c>
      <c r="G278" s="27"/>
      <c r="H278" s="27"/>
      <c r="I278" s="27" t="s">
        <v>110</v>
      </c>
      <c r="J278" s="28">
        <v>22</v>
      </c>
      <c r="K278" s="27" t="s">
        <v>52</v>
      </c>
      <c r="L278" s="27">
        <v>0</v>
      </c>
      <c r="M278" s="30"/>
      <c r="N278" s="25" t="str">
        <f t="shared" si="4"/>
        <v xml:space="preserve"> 일매출회원등급품목시간[미사용]^TB_ANA_DD_SALES_GRD_ITEM_TM^ 매출금액^SALES_AMT^^NUMBER^22^Y^0</v>
      </c>
      <c r="O278" s="21" t="str">
        <f>IF(ISNA(VLOOKUP(N278,DB데이터!$N:$N,1,FALSE)), "에러", "")</f>
        <v>에러</v>
      </c>
      <c r="P278" s="57" t="e">
        <f>IF(O278="에러",$N278&amp;CHAR(10)&amp;VLOOKUP(CONCATENATE(D278,".",F278),DB데이터!$M:$N,2,FALSE),"")</f>
        <v>#N/A</v>
      </c>
    </row>
    <row r="279" spans="1:16" x14ac:dyDescent="0.25">
      <c r="A279" s="23">
        <v>272</v>
      </c>
      <c r="B279" s="27" t="s">
        <v>5184</v>
      </c>
      <c r="C279" s="27" t="s">
        <v>5298</v>
      </c>
      <c r="D279" s="27" t="s">
        <v>4320</v>
      </c>
      <c r="E279" s="27" t="s">
        <v>4217</v>
      </c>
      <c r="F279" s="27" t="s">
        <v>494</v>
      </c>
      <c r="G279" s="27"/>
      <c r="H279" s="27"/>
      <c r="I279" s="27" t="s">
        <v>110</v>
      </c>
      <c r="J279" s="28">
        <v>22</v>
      </c>
      <c r="K279" s="27" t="s">
        <v>52</v>
      </c>
      <c r="L279" s="27">
        <v>0</v>
      </c>
      <c r="M279" s="30"/>
      <c r="N279" s="25" t="str">
        <f t="shared" si="4"/>
        <v xml:space="preserve"> 일매출회원등급품목시간[미사용]^TB_ANA_DD_SALES_GRD_ITEM_TM^ 매출공급금액^SALES_SUPP_AMT^^NUMBER^22^Y^0</v>
      </c>
      <c r="O279" s="21" t="str">
        <f>IF(ISNA(VLOOKUP(N279,DB데이터!$N:$N,1,FALSE)), "에러", "")</f>
        <v>에러</v>
      </c>
      <c r="P279" s="57" t="e">
        <f>IF(O279="에러",$N279&amp;CHAR(10)&amp;VLOOKUP(CONCATENATE(D279,".",F279),DB데이터!$M:$N,2,FALSE),"")</f>
        <v>#N/A</v>
      </c>
    </row>
    <row r="280" spans="1:16" x14ac:dyDescent="0.25">
      <c r="A280" s="23">
        <v>273</v>
      </c>
      <c r="B280" s="27" t="s">
        <v>5184</v>
      </c>
      <c r="C280" s="27" t="s">
        <v>5298</v>
      </c>
      <c r="D280" s="27" t="s">
        <v>4320</v>
      </c>
      <c r="E280" s="27" t="s">
        <v>4219</v>
      </c>
      <c r="F280" s="27" t="s">
        <v>1761</v>
      </c>
      <c r="G280" s="27"/>
      <c r="H280" s="27"/>
      <c r="I280" s="27" t="s">
        <v>110</v>
      </c>
      <c r="J280" s="28">
        <v>22</v>
      </c>
      <c r="K280" s="27" t="s">
        <v>52</v>
      </c>
      <c r="L280" s="27">
        <v>0</v>
      </c>
      <c r="M280" s="30"/>
      <c r="N280" s="25" t="str">
        <f t="shared" si="4"/>
        <v xml:space="preserve"> 일매출회원등급품목시간[미사용]^TB_ANA_DD_SALES_GRD_ITEM_TM^ 매출부가세액^SALES_VAT^^NUMBER^22^Y^0</v>
      </c>
      <c r="O280" s="21" t="str">
        <f>IF(ISNA(VLOOKUP(N280,DB데이터!$N:$N,1,FALSE)), "에러", "")</f>
        <v>에러</v>
      </c>
      <c r="P280" s="57" t="e">
        <f>IF(O280="에러",$N280&amp;CHAR(10)&amp;VLOOKUP(CONCATENATE(D280,".",F280),DB데이터!$M:$N,2,FALSE),"")</f>
        <v>#N/A</v>
      </c>
    </row>
    <row r="281" spans="1:16" x14ac:dyDescent="0.25">
      <c r="A281" s="23">
        <v>274</v>
      </c>
      <c r="B281" s="27" t="s">
        <v>5184</v>
      </c>
      <c r="C281" s="27" t="s">
        <v>5298</v>
      </c>
      <c r="D281" s="27" t="s">
        <v>4320</v>
      </c>
      <c r="E281" s="27" t="s">
        <v>4237</v>
      </c>
      <c r="F281" s="27" t="s">
        <v>495</v>
      </c>
      <c r="G281" s="27"/>
      <c r="H281" s="27"/>
      <c r="I281" s="27" t="s">
        <v>110</v>
      </c>
      <c r="J281" s="28">
        <v>22</v>
      </c>
      <c r="K281" s="27" t="s">
        <v>52</v>
      </c>
      <c r="L281" s="29">
        <v>0</v>
      </c>
      <c r="M281" s="30"/>
      <c r="N281" s="25" t="str">
        <f t="shared" si="4"/>
        <v xml:space="preserve"> 일매출회원등급품목시간[미사용]^TB_ANA_DD_SALES_GRD_ITEM_TM^ 할인금액^DC_AMT^^NUMBER^22^Y^0</v>
      </c>
      <c r="O281" s="21" t="str">
        <f>IF(ISNA(VLOOKUP(N281,DB데이터!$N:$N,1,FALSE)), "에러", "")</f>
        <v>에러</v>
      </c>
      <c r="P281" s="57" t="e">
        <f>IF(O281="에러",$N281&amp;CHAR(10)&amp;VLOOKUP(CONCATENATE(D281,".",F281),DB데이터!$M:$N,2,FALSE),"")</f>
        <v>#N/A</v>
      </c>
    </row>
    <row r="282" spans="1:16" x14ac:dyDescent="0.25">
      <c r="A282" s="23">
        <v>275</v>
      </c>
      <c r="B282" s="27" t="s">
        <v>5184</v>
      </c>
      <c r="C282" s="27" t="s">
        <v>5298</v>
      </c>
      <c r="D282" s="27" t="s">
        <v>4320</v>
      </c>
      <c r="E282" s="27" t="s">
        <v>4234</v>
      </c>
      <c r="F282" s="27" t="s">
        <v>565</v>
      </c>
      <c r="G282" s="27"/>
      <c r="H282" s="27"/>
      <c r="I282" s="27" t="s">
        <v>110</v>
      </c>
      <c r="J282" s="28">
        <v>22</v>
      </c>
      <c r="K282" s="27" t="s">
        <v>52</v>
      </c>
      <c r="L282" s="29">
        <v>0</v>
      </c>
      <c r="M282" s="30"/>
      <c r="N282" s="25" t="str">
        <f t="shared" si="4"/>
        <v xml:space="preserve"> 일매출회원등급품목시간[미사용]^TB_ANA_DD_SALES_GRD_ITEM_TM^ 쿠폰할인금액^COUP_DC_AMT^^NUMBER^22^Y^0</v>
      </c>
      <c r="O282" s="21" t="str">
        <f>IF(ISNA(VLOOKUP(N282,DB데이터!$N:$N,1,FALSE)), "에러", "")</f>
        <v>에러</v>
      </c>
      <c r="P282" s="57" t="e">
        <f>IF(O282="에러",$N282&amp;CHAR(10)&amp;VLOOKUP(CONCATENATE(D282,".",F282),DB데이터!$M:$N,2,FALSE),"")</f>
        <v>#N/A</v>
      </c>
    </row>
    <row r="283" spans="1:16" x14ac:dyDescent="0.25">
      <c r="A283" s="23">
        <v>276</v>
      </c>
      <c r="B283" s="27" t="s">
        <v>5184</v>
      </c>
      <c r="C283" s="27" t="s">
        <v>5298</v>
      </c>
      <c r="D283" s="27" t="s">
        <v>4320</v>
      </c>
      <c r="E283" s="27" t="s">
        <v>4216</v>
      </c>
      <c r="F283" s="27" t="s">
        <v>567</v>
      </c>
      <c r="G283" s="27"/>
      <c r="H283" s="27"/>
      <c r="I283" s="27" t="s">
        <v>110</v>
      </c>
      <c r="J283" s="28">
        <v>22</v>
      </c>
      <c r="K283" s="27" t="s">
        <v>52</v>
      </c>
      <c r="L283" s="29">
        <v>0</v>
      </c>
      <c r="M283" s="30"/>
      <c r="N283" s="25" t="str">
        <f t="shared" si="4"/>
        <v xml:space="preserve"> 일매출회원등급품목시간[미사용]^TB_ANA_DD_SALES_GRD_ITEM_TM^ 고객할인금액^CUST_DC_AMT^^NUMBER^22^Y^0</v>
      </c>
      <c r="O283" s="21" t="str">
        <f>IF(ISNA(VLOOKUP(N283,DB데이터!$N:$N,1,FALSE)), "에러", "")</f>
        <v>에러</v>
      </c>
      <c r="P283" s="57" t="e">
        <f>IF(O283="에러",$N283&amp;CHAR(10)&amp;VLOOKUP(CONCATENATE(D283,".",F283),DB데이터!$M:$N,2,FALSE),"")</f>
        <v>#N/A</v>
      </c>
    </row>
    <row r="284" spans="1:16" x14ac:dyDescent="0.25">
      <c r="A284" s="23">
        <v>277</v>
      </c>
      <c r="B284" s="27" t="s">
        <v>5184</v>
      </c>
      <c r="C284" s="27" t="s">
        <v>5298</v>
      </c>
      <c r="D284" s="27" t="s">
        <v>4320</v>
      </c>
      <c r="E284" s="27" t="s">
        <v>4236</v>
      </c>
      <c r="F284" s="27" t="s">
        <v>496</v>
      </c>
      <c r="G284" s="27"/>
      <c r="H284" s="27"/>
      <c r="I284" s="27" t="s">
        <v>110</v>
      </c>
      <c r="J284" s="28">
        <v>22</v>
      </c>
      <c r="K284" s="27" t="s">
        <v>52</v>
      </c>
      <c r="L284" s="29">
        <v>0</v>
      </c>
      <c r="M284" s="30"/>
      <c r="N284" s="25" t="str">
        <f t="shared" si="4"/>
        <v xml:space="preserve"> 일매출회원등급품목시간[미사용]^TB_ANA_DD_SALES_GRD_ITEM_TM^ 프로모션할인금액^PROM_DC_AMT^^NUMBER^22^Y^0</v>
      </c>
      <c r="O284" s="21" t="str">
        <f>IF(ISNA(VLOOKUP(N284,DB데이터!$N:$N,1,FALSE)), "에러", "")</f>
        <v>에러</v>
      </c>
      <c r="P284" s="57" t="e">
        <f>IF(O284="에러",$N284&amp;CHAR(10)&amp;VLOOKUP(CONCATENATE(D284,".",F284),DB데이터!$M:$N,2,FALSE),"")</f>
        <v>#N/A</v>
      </c>
    </row>
    <row r="285" spans="1:16" x14ac:dyDescent="0.25">
      <c r="A285" s="23">
        <v>278</v>
      </c>
      <c r="B285" s="27" t="s">
        <v>5184</v>
      </c>
      <c r="C285" s="27" t="s">
        <v>5298</v>
      </c>
      <c r="D285" s="27" t="s">
        <v>4320</v>
      </c>
      <c r="E285" s="27" t="s">
        <v>4242</v>
      </c>
      <c r="F285" s="27" t="s">
        <v>2285</v>
      </c>
      <c r="G285" s="27"/>
      <c r="H285" s="27"/>
      <c r="I285" s="27" t="s">
        <v>110</v>
      </c>
      <c r="J285" s="28">
        <v>22</v>
      </c>
      <c r="K285" s="27" t="s">
        <v>52</v>
      </c>
      <c r="L285" s="29">
        <v>0</v>
      </c>
      <c r="M285" s="30"/>
      <c r="N285" s="25" t="str">
        <f t="shared" si="4"/>
        <v xml:space="preserve"> 일매출회원등급품목시간[미사용]^TB_ANA_DD_SALES_GRD_ITEM_TM^ 프로모션증정금액^PROM_PRESENT_AMT^^NUMBER^22^Y^0</v>
      </c>
      <c r="O285" s="21" t="str">
        <f>IF(ISNA(VLOOKUP(N285,DB데이터!$N:$N,1,FALSE)), "에러", "")</f>
        <v>에러</v>
      </c>
      <c r="P285" s="57" t="e">
        <f>IF(O285="에러",$N285&amp;CHAR(10)&amp;VLOOKUP(CONCATENATE(D285,".",F285),DB데이터!$M:$N,2,FALSE),"")</f>
        <v>#N/A</v>
      </c>
    </row>
    <row r="286" spans="1:16" x14ac:dyDescent="0.25">
      <c r="A286" s="23">
        <v>279</v>
      </c>
      <c r="B286" s="27" t="s">
        <v>5184</v>
      </c>
      <c r="C286" s="27" t="s">
        <v>5298</v>
      </c>
      <c r="D286" s="27" t="s">
        <v>4320</v>
      </c>
      <c r="E286" s="27" t="s">
        <v>4227</v>
      </c>
      <c r="F286" s="27" t="s">
        <v>497</v>
      </c>
      <c r="G286" s="27"/>
      <c r="H286" s="27"/>
      <c r="I286" s="27" t="s">
        <v>110</v>
      </c>
      <c r="J286" s="28">
        <v>22</v>
      </c>
      <c r="K286" s="27" t="s">
        <v>52</v>
      </c>
      <c r="L286" s="29">
        <v>0</v>
      </c>
      <c r="M286" s="30"/>
      <c r="N286" s="25" t="str">
        <f t="shared" si="4"/>
        <v xml:space="preserve"> 일매출회원등급품목시간[미사용]^TB_ANA_DD_SALES_GRD_ITEM_TM^ 비매출할인금액^NON_SALES_DC_AMT^^NUMBER^22^Y^0</v>
      </c>
      <c r="O286" s="21" t="str">
        <f>IF(ISNA(VLOOKUP(N286,DB데이터!$N:$N,1,FALSE)), "에러", "")</f>
        <v>에러</v>
      </c>
      <c r="P286" s="57" t="e">
        <f>IF(O286="에러",$N286&amp;CHAR(10)&amp;VLOOKUP(CONCATENATE(D286,".",F286),DB데이터!$M:$N,2,FALSE),"")</f>
        <v>#N/A</v>
      </c>
    </row>
    <row r="287" spans="1:16" x14ac:dyDescent="0.25">
      <c r="A287" s="23">
        <v>280</v>
      </c>
      <c r="B287" s="27" t="s">
        <v>5184</v>
      </c>
      <c r="C287" s="27" t="s">
        <v>5298</v>
      </c>
      <c r="D287" s="27" t="s">
        <v>4320</v>
      </c>
      <c r="E287" s="27" t="s">
        <v>4314</v>
      </c>
      <c r="F287" s="27" t="s">
        <v>2290</v>
      </c>
      <c r="G287" s="27"/>
      <c r="H287" s="27"/>
      <c r="I287" s="27" t="s">
        <v>110</v>
      </c>
      <c r="J287" s="28">
        <v>22</v>
      </c>
      <c r="K287" s="27" t="s">
        <v>52</v>
      </c>
      <c r="L287" s="29">
        <v>0</v>
      </c>
      <c r="M287" s="30"/>
      <c r="N287" s="25" t="str">
        <f t="shared" si="4"/>
        <v xml:space="preserve"> 일매출회원등급품목시간[미사용]^TB_ANA_DD_SALES_GRD_ITEM_TM^ 비매출증정금액^NON_SALES_PRESENT_AMT^^NUMBER^22^Y^0</v>
      </c>
      <c r="O287" s="21" t="str">
        <f>IF(ISNA(VLOOKUP(N287,DB데이터!$N:$N,1,FALSE)), "에러", "")</f>
        <v>에러</v>
      </c>
      <c r="P287" s="57" t="e">
        <f>IF(O287="에러",$N287&amp;CHAR(10)&amp;VLOOKUP(CONCATENATE(D287,".",F287),DB데이터!$M:$N,2,FALSE),"")</f>
        <v>#N/A</v>
      </c>
    </row>
    <row r="288" spans="1:16" x14ac:dyDescent="0.25">
      <c r="A288" s="23">
        <v>281</v>
      </c>
      <c r="B288" s="27" t="s">
        <v>5184</v>
      </c>
      <c r="C288" s="27" t="s">
        <v>5298</v>
      </c>
      <c r="D288" s="27" t="s">
        <v>4320</v>
      </c>
      <c r="E288" s="27" t="s">
        <v>4316</v>
      </c>
      <c r="F288" s="27" t="s">
        <v>2292</v>
      </c>
      <c r="G288" s="27"/>
      <c r="H288" s="27"/>
      <c r="I288" s="27" t="s">
        <v>110</v>
      </c>
      <c r="J288" s="28">
        <v>22</v>
      </c>
      <c r="K288" s="27" t="s">
        <v>52</v>
      </c>
      <c r="L288" s="29">
        <v>0</v>
      </c>
      <c r="M288" s="30"/>
      <c r="N288" s="25" t="str">
        <f t="shared" si="4"/>
        <v xml:space="preserve"> 일매출회원등급품목시간[미사용]^TB_ANA_DD_SALES_GRD_ITEM_TM^ 비매출테스터금액^NON_SALES_TESTER_AMT^^NUMBER^22^Y^0</v>
      </c>
      <c r="O288" s="21" t="str">
        <f>IF(ISNA(VLOOKUP(N288,DB데이터!$N:$N,1,FALSE)), "에러", "")</f>
        <v>에러</v>
      </c>
      <c r="P288" s="57" t="e">
        <f>IF(O288="에러",$N288&amp;CHAR(10)&amp;VLOOKUP(CONCATENATE(D288,".",F288),DB데이터!$M:$N,2,FALSE),"")</f>
        <v>#N/A</v>
      </c>
    </row>
    <row r="289" spans="1:16" x14ac:dyDescent="0.25">
      <c r="A289" s="23">
        <v>282</v>
      </c>
      <c r="B289" s="27" t="s">
        <v>5184</v>
      </c>
      <c r="C289" s="27" t="s">
        <v>5298</v>
      </c>
      <c r="D289" s="27" t="s">
        <v>4320</v>
      </c>
      <c r="E289" s="27" t="s">
        <v>4310</v>
      </c>
      <c r="F289" s="27" t="s">
        <v>2294</v>
      </c>
      <c r="G289" s="27"/>
      <c r="H289" s="27"/>
      <c r="I289" s="27" t="s">
        <v>110</v>
      </c>
      <c r="J289" s="28">
        <v>22</v>
      </c>
      <c r="K289" s="27" t="s">
        <v>52</v>
      </c>
      <c r="L289" s="29">
        <v>0</v>
      </c>
      <c r="M289" s="30"/>
      <c r="N289" s="25" t="str">
        <f t="shared" si="4"/>
        <v xml:space="preserve"> 일매출회원등급품목시간[미사용]^TB_ANA_DD_SALES_GRD_ITEM_TM^ 비매출기부금액^NON_SALES_DONATE_AMT^^NUMBER^22^Y^0</v>
      </c>
      <c r="O289" s="21" t="str">
        <f>IF(ISNA(VLOOKUP(N289,DB데이터!$N:$N,1,FALSE)), "에러", "")</f>
        <v>에러</v>
      </c>
      <c r="P289" s="57" t="e">
        <f>IF(O289="에러",$N289&amp;CHAR(10)&amp;VLOOKUP(CONCATENATE(D289,".",F289),DB데이터!$M:$N,2,FALSE),"")</f>
        <v>#N/A</v>
      </c>
    </row>
    <row r="290" spans="1:16" x14ac:dyDescent="0.25">
      <c r="A290" s="23">
        <v>283</v>
      </c>
      <c r="B290" s="27" t="s">
        <v>5184</v>
      </c>
      <c r="C290" s="27" t="s">
        <v>5298</v>
      </c>
      <c r="D290" s="27" t="s">
        <v>4320</v>
      </c>
      <c r="E290" s="27" t="s">
        <v>4312</v>
      </c>
      <c r="F290" s="27" t="s">
        <v>2296</v>
      </c>
      <c r="G290" s="27"/>
      <c r="H290" s="27"/>
      <c r="I290" s="27" t="s">
        <v>110</v>
      </c>
      <c r="J290" s="28">
        <v>22</v>
      </c>
      <c r="K290" s="27" t="s">
        <v>52</v>
      </c>
      <c r="L290" s="29">
        <v>0</v>
      </c>
      <c r="M290" s="30"/>
      <c r="N290" s="25" t="str">
        <f t="shared" si="4"/>
        <v xml:space="preserve"> 일매출회원등급품목시간[미사용]^TB_ANA_DD_SALES_GRD_ITEM_TM^ 비매출기타금액^NON_SALES_ETC_AMT^^NUMBER^22^Y^0</v>
      </c>
      <c r="O290" s="21" t="str">
        <f>IF(ISNA(VLOOKUP(N290,DB데이터!$N:$N,1,FALSE)), "에러", "")</f>
        <v>에러</v>
      </c>
      <c r="P290" s="57" t="e">
        <f>IF(O290="에러",$N290&amp;CHAR(10)&amp;VLOOKUP(CONCATENATE(D290,".",F290),DB데이터!$M:$N,2,FALSE),"")</f>
        <v>#N/A</v>
      </c>
    </row>
    <row r="291" spans="1:16" x14ac:dyDescent="0.25">
      <c r="A291" s="23">
        <v>284</v>
      </c>
      <c r="B291" s="27" t="s">
        <v>5184</v>
      </c>
      <c r="C291" s="27" t="s">
        <v>5298</v>
      </c>
      <c r="D291" s="27" t="s">
        <v>4320</v>
      </c>
      <c r="E291" s="27" t="s">
        <v>4230</v>
      </c>
      <c r="F291" s="27" t="s">
        <v>2257</v>
      </c>
      <c r="G291" s="27"/>
      <c r="H291" s="27"/>
      <c r="I291" s="27" t="s">
        <v>110</v>
      </c>
      <c r="J291" s="28">
        <v>22</v>
      </c>
      <c r="K291" s="27" t="s">
        <v>52</v>
      </c>
      <c r="L291" s="29">
        <v>0</v>
      </c>
      <c r="M291" s="30"/>
      <c r="N291" s="25" t="str">
        <f t="shared" si="4"/>
        <v xml:space="preserve"> 일매출회원등급품목시간[미사용]^TB_ANA_DD_SALES_GRD_ITEM_TM^ 영수증건수^BILL_CNT^^NUMBER^22^Y^0</v>
      </c>
      <c r="O291" s="21" t="str">
        <f>IF(ISNA(VLOOKUP(N291,DB데이터!$N:$N,1,FALSE)), "에러", "")</f>
        <v>에러</v>
      </c>
      <c r="P291" s="57" t="e">
        <f>IF(O291="에러",$N291&amp;CHAR(10)&amp;VLOOKUP(CONCATENATE(D291,".",F291),DB데이터!$M:$N,2,FALSE),"")</f>
        <v>#N/A</v>
      </c>
    </row>
    <row r="292" spans="1:16" x14ac:dyDescent="0.25">
      <c r="A292" s="23">
        <v>285</v>
      </c>
      <c r="B292" s="27" t="s">
        <v>5184</v>
      </c>
      <c r="C292" s="27" t="s">
        <v>5298</v>
      </c>
      <c r="D292" s="27" t="s">
        <v>4320</v>
      </c>
      <c r="E292" s="27" t="s">
        <v>4239</v>
      </c>
      <c r="F292" s="27" t="s">
        <v>1142</v>
      </c>
      <c r="G292" s="27"/>
      <c r="H292" s="27"/>
      <c r="I292" s="27" t="s">
        <v>110</v>
      </c>
      <c r="J292" s="28">
        <v>22</v>
      </c>
      <c r="K292" s="27" t="s">
        <v>52</v>
      </c>
      <c r="L292" s="29">
        <v>0</v>
      </c>
      <c r="M292" s="30"/>
      <c r="N292" s="25" t="str">
        <f t="shared" si="4"/>
        <v xml:space="preserve"> 일매출회원등급품목시간[미사용]^TB_ANA_DD_SALES_GRD_ITEM_TM^ 매출수량^SALES_QTY^^NUMBER^22^Y^0</v>
      </c>
      <c r="O292" s="21" t="str">
        <f>IF(ISNA(VLOOKUP(N292,DB데이터!$N:$N,1,FALSE)), "에러", "")</f>
        <v>에러</v>
      </c>
      <c r="P292" s="57" t="e">
        <f>IF(O292="에러",$N292&amp;CHAR(10)&amp;VLOOKUP(CONCATENATE(D292,".",F292),DB데이터!$M:$N,2,FALSE),"")</f>
        <v>#N/A</v>
      </c>
    </row>
    <row r="293" spans="1:16" x14ac:dyDescent="0.25">
      <c r="A293" s="23">
        <v>286</v>
      </c>
      <c r="B293" s="27" t="s">
        <v>5184</v>
      </c>
      <c r="C293" s="27" t="s">
        <v>5298</v>
      </c>
      <c r="D293" s="27" t="s">
        <v>4320</v>
      </c>
      <c r="E293" s="27" t="s">
        <v>4244</v>
      </c>
      <c r="F293" s="27" t="s">
        <v>2298</v>
      </c>
      <c r="G293" s="27"/>
      <c r="H293" s="27"/>
      <c r="I293" s="27" t="s">
        <v>110</v>
      </c>
      <c r="J293" s="28">
        <v>22</v>
      </c>
      <c r="K293" s="27" t="s">
        <v>52</v>
      </c>
      <c r="L293" s="29">
        <v>0</v>
      </c>
      <c r="M293" s="30"/>
      <c r="N293" s="25" t="str">
        <f t="shared" si="4"/>
        <v xml:space="preserve"> 일매출회원등급품목시간[미사용]^TB_ANA_DD_SALES_GRD_ITEM_TM^ 프로모션할인수량^PROM_DC_QTY^^NUMBER^22^Y^0</v>
      </c>
      <c r="O293" s="21" t="str">
        <f>IF(ISNA(VLOOKUP(N293,DB데이터!$N:$N,1,FALSE)), "에러", "")</f>
        <v>에러</v>
      </c>
      <c r="P293" s="57" t="e">
        <f>IF(O293="에러",$N293&amp;CHAR(10)&amp;VLOOKUP(CONCATENATE(D293,".",F293),DB데이터!$M:$N,2,FALSE),"")</f>
        <v>#N/A</v>
      </c>
    </row>
    <row r="294" spans="1:16" x14ac:dyDescent="0.25">
      <c r="A294" s="23">
        <v>287</v>
      </c>
      <c r="B294" s="27" t="s">
        <v>5184</v>
      </c>
      <c r="C294" s="27" t="s">
        <v>5298</v>
      </c>
      <c r="D294" s="27" t="s">
        <v>4320</v>
      </c>
      <c r="E294" s="27" t="s">
        <v>4243</v>
      </c>
      <c r="F294" s="27" t="s">
        <v>842</v>
      </c>
      <c r="G294" s="27"/>
      <c r="H294" s="27"/>
      <c r="I294" s="27" t="s">
        <v>110</v>
      </c>
      <c r="J294" s="28">
        <v>22</v>
      </c>
      <c r="K294" s="27" t="s">
        <v>52</v>
      </c>
      <c r="L294" s="29">
        <v>0</v>
      </c>
      <c r="M294" s="30"/>
      <c r="N294" s="25" t="str">
        <f t="shared" si="4"/>
        <v xml:space="preserve"> 일매출회원등급품목시간[미사용]^TB_ANA_DD_SALES_GRD_ITEM_TM^ 프로모션증정수량^PROM_PRESENT_QTY^^NUMBER^22^Y^0</v>
      </c>
      <c r="O294" s="21" t="str">
        <f>IF(ISNA(VLOOKUP(N294,DB데이터!$N:$N,1,FALSE)), "에러", "")</f>
        <v>에러</v>
      </c>
      <c r="P294" s="57" t="e">
        <f>IF(O294="에러",$N294&amp;CHAR(10)&amp;VLOOKUP(CONCATENATE(D294,".",F294),DB데이터!$M:$N,2,FALSE),"")</f>
        <v>#N/A</v>
      </c>
    </row>
    <row r="295" spans="1:16" x14ac:dyDescent="0.25">
      <c r="A295" s="23">
        <v>288</v>
      </c>
      <c r="B295" s="27" t="s">
        <v>5184</v>
      </c>
      <c r="C295" s="27" t="s">
        <v>5298</v>
      </c>
      <c r="D295" s="27" t="s">
        <v>4320</v>
      </c>
      <c r="E295" s="27" t="s">
        <v>4241</v>
      </c>
      <c r="F295" s="27" t="s">
        <v>1140</v>
      </c>
      <c r="G295" s="27"/>
      <c r="H295" s="27"/>
      <c r="I295" s="27" t="s">
        <v>110</v>
      </c>
      <c r="J295" s="28">
        <v>22</v>
      </c>
      <c r="K295" s="27" t="s">
        <v>52</v>
      </c>
      <c r="L295" s="29">
        <v>0</v>
      </c>
      <c r="M295" s="30"/>
      <c r="N295" s="25" t="str">
        <f t="shared" si="4"/>
        <v xml:space="preserve"> 일매출회원등급품목시간[미사용]^TB_ANA_DD_SALES_GRD_ITEM_TM^ 비매출수량^NON_SALES_QTY^^NUMBER^22^Y^0</v>
      </c>
      <c r="O295" s="21" t="str">
        <f>IF(ISNA(VLOOKUP(N295,DB데이터!$N:$N,1,FALSE)), "에러", "")</f>
        <v>에러</v>
      </c>
      <c r="P295" s="57" t="e">
        <f>IF(O295="에러",$N295&amp;CHAR(10)&amp;VLOOKUP(CONCATENATE(D295,".",F295),DB데이터!$M:$N,2,FALSE),"")</f>
        <v>#N/A</v>
      </c>
    </row>
    <row r="296" spans="1:16" x14ac:dyDescent="0.25">
      <c r="A296" s="23">
        <v>289</v>
      </c>
      <c r="B296" s="27" t="s">
        <v>5184</v>
      </c>
      <c r="C296" s="27" t="s">
        <v>5298</v>
      </c>
      <c r="D296" s="27" t="s">
        <v>4320</v>
      </c>
      <c r="E296" s="27" t="s">
        <v>4315</v>
      </c>
      <c r="F296" s="27" t="s">
        <v>2300</v>
      </c>
      <c r="G296" s="27"/>
      <c r="H296" s="27"/>
      <c r="I296" s="27" t="s">
        <v>110</v>
      </c>
      <c r="J296" s="28">
        <v>22</v>
      </c>
      <c r="K296" s="27" t="s">
        <v>52</v>
      </c>
      <c r="L296" s="29">
        <v>0</v>
      </c>
      <c r="M296" s="30"/>
      <c r="N296" s="25" t="str">
        <f t="shared" si="4"/>
        <v xml:space="preserve"> 일매출회원등급품목시간[미사용]^TB_ANA_DD_SALES_GRD_ITEM_TM^ 비매출증정수량^NON_SALES_PRESENT_QTY^^NUMBER^22^Y^0</v>
      </c>
      <c r="O296" s="21" t="str">
        <f>IF(ISNA(VLOOKUP(N296,DB데이터!$N:$N,1,FALSE)), "에러", "")</f>
        <v>에러</v>
      </c>
      <c r="P296" s="57" t="e">
        <f>IF(O296="에러",$N296&amp;CHAR(10)&amp;VLOOKUP(CONCATENATE(D296,".",F296),DB데이터!$M:$N,2,FALSE),"")</f>
        <v>#N/A</v>
      </c>
    </row>
    <row r="297" spans="1:16" x14ac:dyDescent="0.25">
      <c r="A297" s="23">
        <v>290</v>
      </c>
      <c r="B297" s="27" t="s">
        <v>5184</v>
      </c>
      <c r="C297" s="27" t="s">
        <v>5298</v>
      </c>
      <c r="D297" s="27" t="s">
        <v>4320</v>
      </c>
      <c r="E297" s="27" t="s">
        <v>4317</v>
      </c>
      <c r="F297" s="27" t="s">
        <v>2302</v>
      </c>
      <c r="G297" s="27"/>
      <c r="H297" s="27"/>
      <c r="I297" s="27" t="s">
        <v>110</v>
      </c>
      <c r="J297" s="28">
        <v>22</v>
      </c>
      <c r="K297" s="27" t="s">
        <v>52</v>
      </c>
      <c r="L297" s="29">
        <v>0</v>
      </c>
      <c r="M297" s="30"/>
      <c r="N297" s="25" t="str">
        <f t="shared" si="4"/>
        <v xml:space="preserve"> 일매출회원등급품목시간[미사용]^TB_ANA_DD_SALES_GRD_ITEM_TM^ 비매출테스터수량^NON_SALES_TESTER_QTY^^NUMBER^22^Y^0</v>
      </c>
      <c r="O297" s="21" t="str">
        <f>IF(ISNA(VLOOKUP(N297,DB데이터!$N:$N,1,FALSE)), "에러", "")</f>
        <v>에러</v>
      </c>
      <c r="P297" s="57" t="e">
        <f>IF(O297="에러",$N297&amp;CHAR(10)&amp;VLOOKUP(CONCATENATE(D297,".",F297),DB데이터!$M:$N,2,FALSE),"")</f>
        <v>#N/A</v>
      </c>
    </row>
    <row r="298" spans="1:16" x14ac:dyDescent="0.25">
      <c r="A298" s="23">
        <v>291</v>
      </c>
      <c r="B298" s="27" t="s">
        <v>5184</v>
      </c>
      <c r="C298" s="27" t="s">
        <v>5298</v>
      </c>
      <c r="D298" s="27" t="s">
        <v>4320</v>
      </c>
      <c r="E298" s="27" t="s">
        <v>4311</v>
      </c>
      <c r="F298" s="27" t="s">
        <v>2304</v>
      </c>
      <c r="G298" s="27"/>
      <c r="H298" s="27"/>
      <c r="I298" s="27" t="s">
        <v>110</v>
      </c>
      <c r="J298" s="28">
        <v>22</v>
      </c>
      <c r="K298" s="27" t="s">
        <v>52</v>
      </c>
      <c r="L298" s="29">
        <v>0</v>
      </c>
      <c r="M298" s="30"/>
      <c r="N298" s="25" t="str">
        <f t="shared" si="4"/>
        <v xml:space="preserve"> 일매출회원등급품목시간[미사용]^TB_ANA_DD_SALES_GRD_ITEM_TM^ 비매출기부수량^NON_SALES_DONATE_QTY^^NUMBER^22^Y^0</v>
      </c>
      <c r="O298" s="21" t="str">
        <f>IF(ISNA(VLOOKUP(N298,DB데이터!$N:$N,1,FALSE)), "에러", "")</f>
        <v>에러</v>
      </c>
      <c r="P298" s="57" t="e">
        <f>IF(O298="에러",$N298&amp;CHAR(10)&amp;VLOOKUP(CONCATENATE(D298,".",F298),DB데이터!$M:$N,2,FALSE),"")</f>
        <v>#N/A</v>
      </c>
    </row>
    <row r="299" spans="1:16" x14ac:dyDescent="0.25">
      <c r="A299" s="23">
        <v>292</v>
      </c>
      <c r="B299" s="27" t="s">
        <v>5184</v>
      </c>
      <c r="C299" s="27" t="s">
        <v>5298</v>
      </c>
      <c r="D299" s="27" t="s">
        <v>4320</v>
      </c>
      <c r="E299" s="27" t="s">
        <v>4313</v>
      </c>
      <c r="F299" s="27" t="s">
        <v>2306</v>
      </c>
      <c r="G299" s="27"/>
      <c r="H299" s="27"/>
      <c r="I299" s="27" t="s">
        <v>110</v>
      </c>
      <c r="J299" s="28">
        <v>22</v>
      </c>
      <c r="K299" s="27" t="s">
        <v>52</v>
      </c>
      <c r="L299" s="29">
        <v>0</v>
      </c>
      <c r="M299" s="30"/>
      <c r="N299" s="25" t="str">
        <f t="shared" si="4"/>
        <v xml:space="preserve"> 일매출회원등급품목시간[미사용]^TB_ANA_DD_SALES_GRD_ITEM_TM^ 비매출기타수량^NON_SALES_ETC_QTY^^NUMBER^22^Y^0</v>
      </c>
      <c r="O299" s="21" t="str">
        <f>IF(ISNA(VLOOKUP(N299,DB데이터!$N:$N,1,FALSE)), "에러", "")</f>
        <v>에러</v>
      </c>
      <c r="P299" s="57" t="e">
        <f>IF(O299="에러",$N299&amp;CHAR(10)&amp;VLOOKUP(CONCATENATE(D299,".",F299),DB데이터!$M:$N,2,FALSE),"")</f>
        <v>#N/A</v>
      </c>
    </row>
    <row r="300" spans="1:16" x14ac:dyDescent="0.25">
      <c r="A300" s="23">
        <v>293</v>
      </c>
      <c r="B300" s="27" t="s">
        <v>5184</v>
      </c>
      <c r="C300" s="27" t="s">
        <v>5298</v>
      </c>
      <c r="D300" s="27" t="s">
        <v>4320</v>
      </c>
      <c r="E300" s="27" t="s">
        <v>4233</v>
      </c>
      <c r="F300" s="27" t="s">
        <v>527</v>
      </c>
      <c r="G300" s="27"/>
      <c r="H300" s="27"/>
      <c r="I300" s="27" t="s">
        <v>110</v>
      </c>
      <c r="J300" s="28">
        <v>22</v>
      </c>
      <c r="K300" s="27" t="s">
        <v>52</v>
      </c>
      <c r="L300" s="29">
        <v>0</v>
      </c>
      <c r="M300" s="30"/>
      <c r="N300" s="25" t="str">
        <f t="shared" si="4"/>
        <v xml:space="preserve"> 일매출회원등급품목시간[미사용]^TB_ANA_DD_SALES_GRD_ITEM_TM^ 취소건수^CNCL_CNT^^NUMBER^22^Y^0</v>
      </c>
      <c r="O300" s="21" t="str">
        <f>IF(ISNA(VLOOKUP(N300,DB데이터!$N:$N,1,FALSE)), "에러", "")</f>
        <v>에러</v>
      </c>
      <c r="P300" s="57" t="e">
        <f>IF(O300="에러",$N300&amp;CHAR(10)&amp;VLOOKUP(CONCATENATE(D300,".",F300),DB데이터!$M:$N,2,FALSE),"")</f>
        <v>#N/A</v>
      </c>
    </row>
    <row r="301" spans="1:16" x14ac:dyDescent="0.25">
      <c r="A301" s="23">
        <v>294</v>
      </c>
      <c r="B301" s="27" t="s">
        <v>5184</v>
      </c>
      <c r="C301" s="27" t="s">
        <v>5298</v>
      </c>
      <c r="D301" s="27" t="s">
        <v>4320</v>
      </c>
      <c r="E301" s="27" t="s">
        <v>4240</v>
      </c>
      <c r="F301" s="27" t="s">
        <v>843</v>
      </c>
      <c r="G301" s="27"/>
      <c r="H301" s="27"/>
      <c r="I301" s="27" t="s">
        <v>110</v>
      </c>
      <c r="J301" s="28">
        <v>22</v>
      </c>
      <c r="K301" s="27" t="s">
        <v>52</v>
      </c>
      <c r="L301" s="29">
        <v>0</v>
      </c>
      <c r="M301" s="30"/>
      <c r="N301" s="25" t="str">
        <f t="shared" si="4"/>
        <v xml:space="preserve"> 일매출회원등급품목시간[미사용]^TB_ANA_DD_SALES_GRD_ITEM_TM^ 매출취소수량^SALES_CNCL_QTY^^NUMBER^22^Y^0</v>
      </c>
      <c r="O301" s="21" t="str">
        <f>IF(ISNA(VLOOKUP(N301,DB데이터!$N:$N,1,FALSE)), "에러", "")</f>
        <v>에러</v>
      </c>
      <c r="P301" s="57" t="e">
        <f>IF(O301="에러",$N301&amp;CHAR(10)&amp;VLOOKUP(CONCATENATE(D301,".",F301),DB데이터!$M:$N,2,FALSE),"")</f>
        <v>#N/A</v>
      </c>
    </row>
    <row r="302" spans="1:16" x14ac:dyDescent="0.25">
      <c r="A302" s="23">
        <v>295</v>
      </c>
      <c r="B302" s="27" t="s">
        <v>5184</v>
      </c>
      <c r="C302" s="27" t="s">
        <v>5298</v>
      </c>
      <c r="D302" s="27" t="s">
        <v>4320</v>
      </c>
      <c r="E302" s="27" t="s">
        <v>4226</v>
      </c>
      <c r="F302" s="27" t="s">
        <v>2269</v>
      </c>
      <c r="G302" s="27"/>
      <c r="H302" s="27"/>
      <c r="I302" s="27" t="s">
        <v>110</v>
      </c>
      <c r="J302" s="28">
        <v>22</v>
      </c>
      <c r="K302" s="27" t="s">
        <v>52</v>
      </c>
      <c r="L302" s="29">
        <v>0</v>
      </c>
      <c r="M302" s="30"/>
      <c r="N302" s="25" t="str">
        <f t="shared" si="4"/>
        <v xml:space="preserve"> 일매출회원등급품목시간[미사용]^TB_ANA_DD_SALES_GRD_ITEM_TM^ 매출취소총금액^SALES_CNCL_TOT_AMT^^NUMBER^22^Y^0</v>
      </c>
      <c r="O302" s="21" t="str">
        <f>IF(ISNA(VLOOKUP(N302,DB데이터!$N:$N,1,FALSE)), "에러", "")</f>
        <v>에러</v>
      </c>
      <c r="P302" s="57" t="e">
        <f>IF(O302="에러",$N302&amp;CHAR(10)&amp;VLOOKUP(CONCATENATE(D302,".",F302),DB데이터!$M:$N,2,FALSE),"")</f>
        <v>#N/A</v>
      </c>
    </row>
    <row r="303" spans="1:16" x14ac:dyDescent="0.25">
      <c r="A303" s="23">
        <v>296</v>
      </c>
      <c r="B303" s="27" t="s">
        <v>5184</v>
      </c>
      <c r="C303" s="27" t="s">
        <v>5298</v>
      </c>
      <c r="D303" s="27" t="s">
        <v>4320</v>
      </c>
      <c r="E303" s="27" t="s">
        <v>4224</v>
      </c>
      <c r="F303" s="27" t="s">
        <v>2309</v>
      </c>
      <c r="G303" s="27"/>
      <c r="H303" s="27"/>
      <c r="I303" s="27" t="s">
        <v>110</v>
      </c>
      <c r="J303" s="28">
        <v>22</v>
      </c>
      <c r="K303" s="27" t="s">
        <v>52</v>
      </c>
      <c r="L303" s="29">
        <v>0</v>
      </c>
      <c r="M303" s="30"/>
      <c r="N303" s="25" t="str">
        <f t="shared" si="4"/>
        <v xml:space="preserve"> 일매출회원등급품목시간[미사용]^TB_ANA_DD_SALES_GRD_ITEM_TM^ 매출취소금액^SALES_CNCL_AMT^^NUMBER^22^Y^0</v>
      </c>
      <c r="O303" s="21" t="str">
        <f>IF(ISNA(VLOOKUP(N303,DB데이터!$N:$N,1,FALSE)), "에러", "")</f>
        <v>에러</v>
      </c>
      <c r="P303" s="57" t="e">
        <f>IF(O303="에러",$N303&amp;CHAR(10)&amp;VLOOKUP(CONCATENATE(D303,".",F303),DB데이터!$M:$N,2,FALSE),"")</f>
        <v>#N/A</v>
      </c>
    </row>
    <row r="304" spans="1:16" x14ac:dyDescent="0.25">
      <c r="A304" s="23">
        <v>297</v>
      </c>
      <c r="B304" s="27" t="s">
        <v>5184</v>
      </c>
      <c r="C304" s="27" t="s">
        <v>5298</v>
      </c>
      <c r="D304" s="27" t="s">
        <v>4320</v>
      </c>
      <c r="E304" s="27" t="s">
        <v>4223</v>
      </c>
      <c r="F304" s="27" t="s">
        <v>2311</v>
      </c>
      <c r="G304" s="27"/>
      <c r="H304" s="27"/>
      <c r="I304" s="27" t="s">
        <v>110</v>
      </c>
      <c r="J304" s="28">
        <v>22</v>
      </c>
      <c r="K304" s="27" t="s">
        <v>52</v>
      </c>
      <c r="L304" s="29">
        <v>0</v>
      </c>
      <c r="M304" s="30"/>
      <c r="N304" s="25" t="str">
        <f t="shared" si="4"/>
        <v xml:space="preserve"> 일매출회원등급품목시간[미사용]^TB_ANA_DD_SALES_GRD_ITEM_TM^ 매출취소공급금액^SALES_CNCL_SUPP_AMT^^NUMBER^22^Y^0</v>
      </c>
      <c r="O304" s="21" t="str">
        <f>IF(ISNA(VLOOKUP(N304,DB데이터!$N:$N,1,FALSE)), "에러", "")</f>
        <v>에러</v>
      </c>
      <c r="P304" s="57" t="e">
        <f>IF(O304="에러",$N304&amp;CHAR(10)&amp;VLOOKUP(CONCATENATE(D304,".",F304),DB데이터!$M:$N,2,FALSE),"")</f>
        <v>#N/A</v>
      </c>
    </row>
    <row r="305" spans="1:16" x14ac:dyDescent="0.25">
      <c r="A305" s="23">
        <v>298</v>
      </c>
      <c r="B305" s="27" t="s">
        <v>5184</v>
      </c>
      <c r="C305" s="27" t="s">
        <v>5298</v>
      </c>
      <c r="D305" s="27" t="s">
        <v>4320</v>
      </c>
      <c r="E305" s="27" t="s">
        <v>4225</v>
      </c>
      <c r="F305" s="27" t="s">
        <v>2313</v>
      </c>
      <c r="G305" s="27"/>
      <c r="H305" s="27"/>
      <c r="I305" s="27" t="s">
        <v>110</v>
      </c>
      <c r="J305" s="28">
        <v>22</v>
      </c>
      <c r="K305" s="27" t="s">
        <v>52</v>
      </c>
      <c r="L305" s="29">
        <v>0</v>
      </c>
      <c r="M305" s="30"/>
      <c r="N305" s="25" t="str">
        <f t="shared" si="4"/>
        <v xml:space="preserve"> 일매출회원등급품목시간[미사용]^TB_ANA_DD_SALES_GRD_ITEM_TM^ 매출취소부가세액^SALES_CNCL_VAT^^NUMBER^22^Y^0</v>
      </c>
      <c r="O305" s="21" t="str">
        <f>IF(ISNA(VLOOKUP(N305,DB데이터!$N:$N,1,FALSE)), "에러", "")</f>
        <v>에러</v>
      </c>
      <c r="P305" s="57" t="e">
        <f>IF(O305="에러",$N305&amp;CHAR(10)&amp;VLOOKUP(CONCATENATE(D305,".",F305),DB데이터!$M:$N,2,FALSE),"")</f>
        <v>#N/A</v>
      </c>
    </row>
    <row r="306" spans="1:16" x14ac:dyDescent="0.25">
      <c r="A306" s="23">
        <v>299</v>
      </c>
      <c r="B306" s="27" t="s">
        <v>5184</v>
      </c>
      <c r="C306" s="27" t="s">
        <v>5298</v>
      </c>
      <c r="D306" s="27" t="s">
        <v>4320</v>
      </c>
      <c r="E306" s="27" t="s">
        <v>3518</v>
      </c>
      <c r="F306" s="27" t="s">
        <v>54</v>
      </c>
      <c r="G306" s="27"/>
      <c r="H306" s="27"/>
      <c r="I306" s="27" t="s">
        <v>37</v>
      </c>
      <c r="J306" s="28">
        <v>14</v>
      </c>
      <c r="K306" s="27" t="s">
        <v>52</v>
      </c>
      <c r="L306" s="29"/>
      <c r="M306" s="30"/>
      <c r="N306" s="25" t="str">
        <f t="shared" si="4"/>
        <v xml:space="preserve"> 일매출회원등급품목시간[미사용]^TB_ANA_DD_SALES_GRD_ITEM_TM^ 등록일시^REG_DTM^^VARCHAR2^14^Y^</v>
      </c>
      <c r="O306" s="21" t="str">
        <f>IF(ISNA(VLOOKUP(N306,DB데이터!$N:$N,1,FALSE)), "에러", "")</f>
        <v>에러</v>
      </c>
      <c r="P306" s="57" t="e">
        <f>IF(O306="에러",$N306&amp;CHAR(10)&amp;VLOOKUP(CONCATENATE(D306,".",F306),DB데이터!$M:$N,2,FALSE),"")</f>
        <v>#N/A</v>
      </c>
    </row>
    <row r="307" spans="1:16" x14ac:dyDescent="0.25">
      <c r="A307" s="23">
        <v>300</v>
      </c>
      <c r="B307" s="27" t="s">
        <v>5184</v>
      </c>
      <c r="C307" s="27" t="s">
        <v>5298</v>
      </c>
      <c r="D307" s="27" t="s">
        <v>4320</v>
      </c>
      <c r="E307" s="27" t="s">
        <v>3519</v>
      </c>
      <c r="F307" s="27" t="s">
        <v>56</v>
      </c>
      <c r="G307" s="27"/>
      <c r="H307" s="27"/>
      <c r="I307" s="27" t="s">
        <v>37</v>
      </c>
      <c r="J307" s="28">
        <v>32</v>
      </c>
      <c r="K307" s="27" t="s">
        <v>52</v>
      </c>
      <c r="L307" s="29"/>
      <c r="M307" s="30"/>
      <c r="N307" s="25" t="str">
        <f t="shared" si="4"/>
        <v xml:space="preserve"> 일매출회원등급품목시간[미사용]^TB_ANA_DD_SALES_GRD_ITEM_TM^ 등록자ID^REGR_ID^^VARCHAR2^32^Y^</v>
      </c>
      <c r="O307" s="21" t="str">
        <f>IF(ISNA(VLOOKUP(N307,DB데이터!$N:$N,1,FALSE)), "에러", "")</f>
        <v>에러</v>
      </c>
      <c r="P307" s="57" t="e">
        <f>IF(O307="에러",$N307&amp;CHAR(10)&amp;VLOOKUP(CONCATENATE(D307,".",F307),DB데이터!$M:$N,2,FALSE),"")</f>
        <v>#N/A</v>
      </c>
    </row>
    <row r="308" spans="1:16" x14ac:dyDescent="0.25">
      <c r="A308" s="23">
        <v>301</v>
      </c>
      <c r="B308" s="27" t="s">
        <v>5184</v>
      </c>
      <c r="C308" s="27" t="s">
        <v>5298</v>
      </c>
      <c r="D308" s="27" t="s">
        <v>4320</v>
      </c>
      <c r="E308" s="27" t="s">
        <v>3520</v>
      </c>
      <c r="F308" s="27" t="s">
        <v>58</v>
      </c>
      <c r="G308" s="27"/>
      <c r="H308" s="27"/>
      <c r="I308" s="27" t="s">
        <v>37</v>
      </c>
      <c r="J308" s="28">
        <v>14</v>
      </c>
      <c r="K308" s="27" t="s">
        <v>52</v>
      </c>
      <c r="L308" s="29"/>
      <c r="M308" s="30"/>
      <c r="N308" s="25" t="str">
        <f t="shared" si="4"/>
        <v xml:space="preserve"> 일매출회원등급품목시간[미사용]^TB_ANA_DD_SALES_GRD_ITEM_TM^ 수정일시^MOD_DTM^^VARCHAR2^14^Y^</v>
      </c>
      <c r="O308" s="21" t="str">
        <f>IF(ISNA(VLOOKUP(N308,DB데이터!$N:$N,1,FALSE)), "에러", "")</f>
        <v>에러</v>
      </c>
      <c r="P308" s="57" t="e">
        <f>IF(O308="에러",$N308&amp;CHAR(10)&amp;VLOOKUP(CONCATENATE(D308,".",F308),DB데이터!$M:$N,2,FALSE),"")</f>
        <v>#N/A</v>
      </c>
    </row>
    <row r="309" spans="1:16" x14ac:dyDescent="0.25">
      <c r="A309" s="23">
        <v>302</v>
      </c>
      <c r="B309" s="27" t="s">
        <v>5184</v>
      </c>
      <c r="C309" s="27" t="s">
        <v>5298</v>
      </c>
      <c r="D309" s="27" t="s">
        <v>4320</v>
      </c>
      <c r="E309" s="27" t="s">
        <v>3521</v>
      </c>
      <c r="F309" s="27" t="s">
        <v>60</v>
      </c>
      <c r="G309" s="27"/>
      <c r="H309" s="27"/>
      <c r="I309" s="27" t="s">
        <v>37</v>
      </c>
      <c r="J309" s="28">
        <v>32</v>
      </c>
      <c r="K309" s="27" t="s">
        <v>52</v>
      </c>
      <c r="L309" s="29"/>
      <c r="M309" s="30"/>
      <c r="N309" s="25" t="str">
        <f t="shared" si="4"/>
        <v xml:space="preserve"> 일매출회원등급품목시간[미사용]^TB_ANA_DD_SALES_GRD_ITEM_TM^ 수정자ID^MODR_ID^^VARCHAR2^32^Y^</v>
      </c>
      <c r="O309" s="21" t="str">
        <f>IF(ISNA(VLOOKUP(N309,DB데이터!$N:$N,1,FALSE)), "에러", "")</f>
        <v>에러</v>
      </c>
      <c r="P309" s="57" t="e">
        <f>IF(O309="에러",$N309&amp;CHAR(10)&amp;VLOOKUP(CONCATENATE(D309,".",F309),DB데이터!$M:$N,2,FALSE),"")</f>
        <v>#N/A</v>
      </c>
    </row>
    <row r="310" spans="1:16" x14ac:dyDescent="0.25">
      <c r="A310" s="23">
        <v>303</v>
      </c>
      <c r="B310" s="27" t="s">
        <v>5184</v>
      </c>
      <c r="C310" s="27" t="s">
        <v>5298</v>
      </c>
      <c r="D310" s="27" t="s">
        <v>4320</v>
      </c>
      <c r="E310" s="27" t="s">
        <v>4304</v>
      </c>
      <c r="F310" s="27" t="s">
        <v>1051</v>
      </c>
      <c r="G310" s="27"/>
      <c r="H310" s="27"/>
      <c r="I310" s="27" t="s">
        <v>110</v>
      </c>
      <c r="J310" s="28">
        <v>22</v>
      </c>
      <c r="K310" s="27" t="s">
        <v>52</v>
      </c>
      <c r="L310" s="29">
        <v>0</v>
      </c>
      <c r="M310" s="30"/>
      <c r="N310" s="25" t="str">
        <f t="shared" si="4"/>
        <v xml:space="preserve"> 일매출회원등급품목시간[미사용]^TB_ANA_DD_SALES_GRD_ITEM_TM^ 교환회수금액^EXCHG_CLC_AMT^^NUMBER^22^Y^0</v>
      </c>
      <c r="O310" s="21" t="str">
        <f>IF(ISNA(VLOOKUP(N310,DB데이터!$N:$N,1,FALSE)), "에러", "")</f>
        <v>에러</v>
      </c>
      <c r="P310" s="57" t="e">
        <f>IF(O310="에러",$N310&amp;CHAR(10)&amp;VLOOKUP(CONCATENATE(D310,".",F310),DB데이터!$M:$N,2,FALSE),"")</f>
        <v>#N/A</v>
      </c>
    </row>
    <row r="311" spans="1:16" x14ac:dyDescent="0.25">
      <c r="A311" s="23">
        <v>304</v>
      </c>
      <c r="B311" s="27" t="s">
        <v>5184</v>
      </c>
      <c r="C311" s="27" t="s">
        <v>5298</v>
      </c>
      <c r="D311" s="27" t="s">
        <v>4320</v>
      </c>
      <c r="E311" s="27" t="s">
        <v>4302</v>
      </c>
      <c r="F311" s="27" t="s">
        <v>1052</v>
      </c>
      <c r="G311" s="27"/>
      <c r="H311" s="27"/>
      <c r="I311" s="27" t="s">
        <v>110</v>
      </c>
      <c r="J311" s="28">
        <v>22</v>
      </c>
      <c r="K311" s="27" t="s">
        <v>52</v>
      </c>
      <c r="L311" s="29">
        <v>0</v>
      </c>
      <c r="M311" s="30"/>
      <c r="N311" s="25" t="str">
        <f t="shared" si="4"/>
        <v xml:space="preserve"> 일매출회원등급품목시간[미사용]^TB_ANA_DD_SALES_GRD_ITEM_TM^ 교환판매금액^EXCHG_SALE_AMT^^NUMBER^22^Y^0</v>
      </c>
      <c r="O311" s="21" t="str">
        <f>IF(ISNA(VLOOKUP(N311,DB데이터!$N:$N,1,FALSE)), "에러", "")</f>
        <v>에러</v>
      </c>
      <c r="P311" s="57" t="e">
        <f>IF(O311="에러",$N311&amp;CHAR(10)&amp;VLOOKUP(CONCATENATE(D311,".",F311),DB데이터!$M:$N,2,FALSE),"")</f>
        <v>#N/A</v>
      </c>
    </row>
    <row r="312" spans="1:16" x14ac:dyDescent="0.25">
      <c r="A312" s="23">
        <v>305</v>
      </c>
      <c r="B312" s="27" t="s">
        <v>5184</v>
      </c>
      <c r="C312" s="27" t="s">
        <v>5298</v>
      </c>
      <c r="D312" s="27" t="s">
        <v>4320</v>
      </c>
      <c r="E312" s="27" t="s">
        <v>4305</v>
      </c>
      <c r="F312" s="27" t="s">
        <v>2317</v>
      </c>
      <c r="G312" s="27"/>
      <c r="H312" s="27"/>
      <c r="I312" s="27" t="s">
        <v>110</v>
      </c>
      <c r="J312" s="28">
        <v>22</v>
      </c>
      <c r="K312" s="27" t="s">
        <v>52</v>
      </c>
      <c r="L312" s="29">
        <v>0</v>
      </c>
      <c r="M312" s="30"/>
      <c r="N312" s="25" t="str">
        <f t="shared" si="4"/>
        <v xml:space="preserve"> 일매출회원등급품목시간[미사용]^TB_ANA_DD_SALES_GRD_ITEM_TM^ 교환회수수량^EXCHG_CLC_QTY^^NUMBER^22^Y^0</v>
      </c>
      <c r="O312" s="21" t="str">
        <f>IF(ISNA(VLOOKUP(N312,DB데이터!$N:$N,1,FALSE)), "에러", "")</f>
        <v>에러</v>
      </c>
      <c r="P312" s="57" t="e">
        <f>IF(O312="에러",$N312&amp;CHAR(10)&amp;VLOOKUP(CONCATENATE(D312,".",F312),DB데이터!$M:$N,2,FALSE),"")</f>
        <v>#N/A</v>
      </c>
    </row>
    <row r="313" spans="1:16" x14ac:dyDescent="0.25">
      <c r="A313" s="23">
        <v>306</v>
      </c>
      <c r="B313" s="27" t="s">
        <v>5184</v>
      </c>
      <c r="C313" s="27" t="s">
        <v>5298</v>
      </c>
      <c r="D313" s="27" t="s">
        <v>4320</v>
      </c>
      <c r="E313" s="27" t="s">
        <v>4303</v>
      </c>
      <c r="F313" s="27" t="s">
        <v>2319</v>
      </c>
      <c r="G313" s="27"/>
      <c r="H313" s="27"/>
      <c r="I313" s="27" t="s">
        <v>110</v>
      </c>
      <c r="J313" s="28">
        <v>22</v>
      </c>
      <c r="K313" s="27" t="s">
        <v>52</v>
      </c>
      <c r="L313" s="29">
        <v>0</v>
      </c>
      <c r="M313" s="30"/>
      <c r="N313" s="25" t="str">
        <f t="shared" si="4"/>
        <v xml:space="preserve"> 일매출회원등급품목시간[미사용]^TB_ANA_DD_SALES_GRD_ITEM_TM^ 교환판매수량^EXCHG_SALE_QTY^^NUMBER^22^Y^0</v>
      </c>
      <c r="O313" s="21" t="str">
        <f>IF(ISNA(VLOOKUP(N313,DB데이터!$N:$N,1,FALSE)), "에러", "")</f>
        <v>에러</v>
      </c>
      <c r="P313" s="57" t="e">
        <f>IF(O313="에러",$N313&amp;CHAR(10)&amp;VLOOKUP(CONCATENATE(D313,".",F313),DB데이터!$M:$N,2,FALSE),"")</f>
        <v>#N/A</v>
      </c>
    </row>
    <row r="314" spans="1:16" x14ac:dyDescent="0.25">
      <c r="A314" s="23">
        <v>307</v>
      </c>
      <c r="B314" s="27" t="s">
        <v>5184</v>
      </c>
      <c r="C314" s="27" t="s">
        <v>5298</v>
      </c>
      <c r="D314" s="27" t="s">
        <v>4320</v>
      </c>
      <c r="E314" s="27" t="s">
        <v>4307</v>
      </c>
      <c r="F314" s="27" t="s">
        <v>1055</v>
      </c>
      <c r="G314" s="27"/>
      <c r="H314" s="27"/>
      <c r="I314" s="27" t="s">
        <v>110</v>
      </c>
      <c r="J314" s="28">
        <v>22</v>
      </c>
      <c r="K314" s="27" t="s">
        <v>52</v>
      </c>
      <c r="L314" s="29">
        <v>0</v>
      </c>
      <c r="M314" s="30"/>
      <c r="N314" s="25" t="str">
        <f t="shared" si="4"/>
        <v xml:space="preserve"> 일매출회원등급품목시간[미사용]^TB_ANA_DD_SALES_GRD_ITEM_TM^ 매출취소일반수량^SALES_CNCL_NOR_QTY^^NUMBER^22^Y^0</v>
      </c>
      <c r="O314" s="21" t="str">
        <f>IF(ISNA(VLOOKUP(N314,DB데이터!$N:$N,1,FALSE)), "에러", "")</f>
        <v>에러</v>
      </c>
      <c r="P314" s="57" t="e">
        <f>IF(O314="에러",$N314&amp;CHAR(10)&amp;VLOOKUP(CONCATENATE(D314,".",F314),DB데이터!$M:$N,2,FALSE),"")</f>
        <v>#N/A</v>
      </c>
    </row>
    <row r="315" spans="1:16" x14ac:dyDescent="0.25">
      <c r="A315" s="23">
        <v>308</v>
      </c>
      <c r="B315" s="27" t="s">
        <v>5184</v>
      </c>
      <c r="C315" s="27" t="s">
        <v>5298</v>
      </c>
      <c r="D315" s="27" t="s">
        <v>4320</v>
      </c>
      <c r="E315" s="27" t="s">
        <v>4309</v>
      </c>
      <c r="F315" s="27" t="s">
        <v>1056</v>
      </c>
      <c r="G315" s="27"/>
      <c r="H315" s="27"/>
      <c r="I315" s="27" t="s">
        <v>110</v>
      </c>
      <c r="J315" s="28">
        <v>22</v>
      </c>
      <c r="K315" s="27" t="s">
        <v>52</v>
      </c>
      <c r="L315" s="29">
        <v>0</v>
      </c>
      <c r="M315" s="30"/>
      <c r="N315" s="25" t="str">
        <f t="shared" si="4"/>
        <v xml:space="preserve"> 일매출회원등급품목시간[미사용]^TB_ANA_DD_SALES_GRD_ITEM_TM^ 매출취소클레임수량^SALES_CNCL_CLAIM_QTY^^NUMBER^22^Y^0</v>
      </c>
      <c r="O315" s="21" t="str">
        <f>IF(ISNA(VLOOKUP(N315,DB데이터!$N:$N,1,FALSE)), "에러", "")</f>
        <v>에러</v>
      </c>
      <c r="P315" s="57" t="e">
        <f>IF(O315="에러",$N315&amp;CHAR(10)&amp;VLOOKUP(CONCATENATE(D315,".",F315),DB데이터!$M:$N,2,FALSE),"")</f>
        <v>#N/A</v>
      </c>
    </row>
    <row r="316" spans="1:16" x14ac:dyDescent="0.25">
      <c r="A316" s="23">
        <v>309</v>
      </c>
      <c r="B316" s="27" t="s">
        <v>5184</v>
      </c>
      <c r="C316" s="27" t="s">
        <v>5298</v>
      </c>
      <c r="D316" s="27" t="s">
        <v>4320</v>
      </c>
      <c r="E316" s="27" t="s">
        <v>4306</v>
      </c>
      <c r="F316" s="27" t="s">
        <v>2321</v>
      </c>
      <c r="G316" s="27"/>
      <c r="H316" s="27"/>
      <c r="I316" s="27" t="s">
        <v>110</v>
      </c>
      <c r="J316" s="28">
        <v>22</v>
      </c>
      <c r="K316" s="27" t="s">
        <v>52</v>
      </c>
      <c r="L316" s="29">
        <v>0</v>
      </c>
      <c r="M316" s="30"/>
      <c r="N316" s="25" t="str">
        <f t="shared" si="4"/>
        <v xml:space="preserve"> 일매출회원등급품목시간[미사용]^TB_ANA_DD_SALES_GRD_ITEM_TM^ 매출취소일반금액^SALES_CNCL_NOR_AMT^^NUMBER^22^Y^0</v>
      </c>
      <c r="O316" s="21" t="str">
        <f>IF(ISNA(VLOOKUP(N316,DB데이터!$N:$N,1,FALSE)), "에러", "")</f>
        <v>에러</v>
      </c>
      <c r="P316" s="57" t="e">
        <f>IF(O316="에러",$N316&amp;CHAR(10)&amp;VLOOKUP(CONCATENATE(D316,".",F316),DB데이터!$M:$N,2,FALSE),"")</f>
        <v>#N/A</v>
      </c>
    </row>
    <row r="317" spans="1:16" x14ac:dyDescent="0.25">
      <c r="A317" s="23">
        <v>310</v>
      </c>
      <c r="B317" s="27" t="s">
        <v>5184</v>
      </c>
      <c r="C317" s="27" t="s">
        <v>5298</v>
      </c>
      <c r="D317" s="27" t="s">
        <v>4320</v>
      </c>
      <c r="E317" s="27" t="s">
        <v>4308</v>
      </c>
      <c r="F317" s="27" t="s">
        <v>2323</v>
      </c>
      <c r="G317" s="27"/>
      <c r="H317" s="27"/>
      <c r="I317" s="27" t="s">
        <v>110</v>
      </c>
      <c r="J317" s="28">
        <v>22</v>
      </c>
      <c r="K317" s="27" t="s">
        <v>52</v>
      </c>
      <c r="L317" s="29">
        <v>0</v>
      </c>
      <c r="M317" s="30"/>
      <c r="N317" s="25" t="str">
        <f t="shared" si="4"/>
        <v xml:space="preserve"> 일매출회원등급품목시간[미사용]^TB_ANA_DD_SALES_GRD_ITEM_TM^ 매출취소클레임금액^SALES_CNCL_CLAIM_AMT^^NUMBER^22^Y^0</v>
      </c>
      <c r="O317" s="21" t="str">
        <f>IF(ISNA(VLOOKUP(N317,DB데이터!$N:$N,1,FALSE)), "에러", "")</f>
        <v>에러</v>
      </c>
      <c r="P317" s="57" t="e">
        <f>IF(O317="에러",$N317&amp;CHAR(10)&amp;VLOOKUP(CONCATENATE(D317,".",F317),DB데이터!$M:$N,2,FALSE),"")</f>
        <v>#N/A</v>
      </c>
    </row>
    <row r="318" spans="1:16" x14ac:dyDescent="0.25">
      <c r="A318" s="23">
        <v>311</v>
      </c>
      <c r="B318" s="27" t="s">
        <v>5184</v>
      </c>
      <c r="C318" s="27" t="s">
        <v>4321</v>
      </c>
      <c r="D318" s="27" t="s">
        <v>675</v>
      </c>
      <c r="E318" s="27" t="s">
        <v>4102</v>
      </c>
      <c r="F318" s="27" t="s">
        <v>479</v>
      </c>
      <c r="G318" s="27"/>
      <c r="H318" s="27"/>
      <c r="I318" s="27" t="s">
        <v>37</v>
      </c>
      <c r="J318" s="28">
        <v>8</v>
      </c>
      <c r="K318" s="27" t="s">
        <v>52</v>
      </c>
      <c r="L318" s="27"/>
      <c r="M318" s="30"/>
      <c r="N318" s="25" t="str">
        <f t="shared" si="4"/>
        <v xml:space="preserve"> 일매출그룹금액^TB_ANA_DD_SALES_GRP_AMT^ 매출일자^SALES_DT^^VARCHAR2^8^Y^</v>
      </c>
      <c r="O318" s="21" t="str">
        <f>IF(ISNA(VLOOKUP(N318,DB데이터!$N:$N,1,FALSE)), "에러", "")</f>
        <v>에러</v>
      </c>
      <c r="P318" s="57" t="str">
        <f>IF(O318="에러",$N318&amp;CHAR(10)&amp;VLOOKUP(CONCATENATE(D318,".",F318),DB데이터!$M:$N,2,FALSE),"")</f>
        <v xml:space="preserve"> 일매출그룹금액^TB_ANA_DD_SALES_GRP_AMT^ 매출일자^SALES_DT^^VARCHAR2^8^Y^
일매출그룹금액^TB_ANA_DD_SALES_GRP_AMT^매출일자^SALES_DT^Y^VARCHAR2^8^Y^</v>
      </c>
    </row>
    <row r="319" spans="1:16" x14ac:dyDescent="0.25">
      <c r="A319" s="23">
        <v>312</v>
      </c>
      <c r="B319" s="27" t="s">
        <v>5184</v>
      </c>
      <c r="C319" s="27" t="s">
        <v>4321</v>
      </c>
      <c r="D319" s="27" t="s">
        <v>675</v>
      </c>
      <c r="E319" s="27" t="s">
        <v>3709</v>
      </c>
      <c r="F319" s="27" t="s">
        <v>64</v>
      </c>
      <c r="G319" s="27"/>
      <c r="H319" s="27"/>
      <c r="I319" s="27" t="s">
        <v>37</v>
      </c>
      <c r="J319" s="28">
        <v>10</v>
      </c>
      <c r="K319" s="27" t="s">
        <v>52</v>
      </c>
      <c r="L319" s="27"/>
      <c r="M319" s="30"/>
      <c r="N319" s="25" t="str">
        <f t="shared" si="4"/>
        <v xml:space="preserve"> 일매출그룹금액^TB_ANA_DD_SALES_GRP_AMT^ 매장코드^SHOP_CD^^VARCHAR2^10^Y^</v>
      </c>
      <c r="O319" s="21" t="str">
        <f>IF(ISNA(VLOOKUP(N319,DB데이터!$N:$N,1,FALSE)), "에러", "")</f>
        <v>에러</v>
      </c>
      <c r="P319" s="57" t="str">
        <f>IF(O319="에러",$N319&amp;CHAR(10)&amp;VLOOKUP(CONCATENATE(D319,".",F319),DB데이터!$M:$N,2,FALSE),"")</f>
        <v xml:space="preserve"> 일매출그룹금액^TB_ANA_DD_SALES_GRP_AMT^ 매장코드^SHOP_CD^^VARCHAR2^10^Y^
일매출그룹금액^TB_ANA_DD_SALES_GRP_AMT^매장코드^SHOP_CD^Y^VARCHAR2^10^Y^</v>
      </c>
    </row>
    <row r="320" spans="1:16" x14ac:dyDescent="0.25">
      <c r="A320" s="23">
        <v>313</v>
      </c>
      <c r="B320" s="27" t="s">
        <v>5184</v>
      </c>
      <c r="C320" s="27" t="s">
        <v>4321</v>
      </c>
      <c r="D320" s="27" t="s">
        <v>675</v>
      </c>
      <c r="E320" s="27" t="s">
        <v>3779</v>
      </c>
      <c r="F320" s="27" t="s">
        <v>474</v>
      </c>
      <c r="G320" s="27"/>
      <c r="H320" s="27"/>
      <c r="I320" s="27" t="s">
        <v>37</v>
      </c>
      <c r="J320" s="28">
        <v>10</v>
      </c>
      <c r="K320" s="27" t="s">
        <v>52</v>
      </c>
      <c r="L320" s="27" t="s">
        <v>2352</v>
      </c>
      <c r="M320" s="30"/>
      <c r="N320" s="25" t="str">
        <f t="shared" si="4"/>
        <v xml:space="preserve"> 일매출그룹금액^TB_ANA_DD_SALES_GRP_AMT^ 회원등급코드^MEM_GRADE_CD^^VARCHAR2^10^Y^'-'     </v>
      </c>
      <c r="O320" s="21" t="str">
        <f>IF(ISNA(VLOOKUP(N320,DB데이터!$N:$N,1,FALSE)), "에러", "")</f>
        <v>에러</v>
      </c>
      <c r="P320" s="57" t="str">
        <f>IF(O320="에러",$N320&amp;CHAR(10)&amp;VLOOKUP(CONCATENATE(D320,".",F320),DB데이터!$M:$N,2,FALSE),"")</f>
        <v xml:space="preserve"> 일매출그룹금액^TB_ANA_DD_SALES_GRP_AMT^ 회원등급코드^MEM_GRADE_CD^^VARCHAR2^10^Y^'-'     
일매출그룹금액^TB_ANA_DD_SALES_GRP_AMT^회원등급코드^MEM_GRADE_CD^Y^VARCHAR2^10^Y^'-'</v>
      </c>
    </row>
    <row r="321" spans="1:16" x14ac:dyDescent="0.25">
      <c r="A321" s="23">
        <v>314</v>
      </c>
      <c r="B321" s="27" t="s">
        <v>5184</v>
      </c>
      <c r="C321" s="27" t="s">
        <v>4321</v>
      </c>
      <c r="D321" s="27" t="s">
        <v>675</v>
      </c>
      <c r="E321" s="27" t="s">
        <v>4324</v>
      </c>
      <c r="F321" s="27" t="s">
        <v>2370</v>
      </c>
      <c r="G321" s="27"/>
      <c r="H321" s="27"/>
      <c r="I321" s="27" t="s">
        <v>110</v>
      </c>
      <c r="J321" s="28">
        <v>22</v>
      </c>
      <c r="K321" s="27" t="s">
        <v>52</v>
      </c>
      <c r="L321" s="27">
        <v>0</v>
      </c>
      <c r="M321" s="30"/>
      <c r="N321" s="25" t="str">
        <f t="shared" si="4"/>
        <v xml:space="preserve"> 일매출그룹금액^TB_ANA_DD_SALES_GRP_AMT^ 매출그룹금액^SALES_GRP_AMT^^NUMBER^22^Y^0</v>
      </c>
      <c r="O321" s="21" t="str">
        <f>IF(ISNA(VLOOKUP(N321,DB데이터!$N:$N,1,FALSE)), "에러", "")</f>
        <v>에러</v>
      </c>
      <c r="P321" s="57" t="str">
        <f>IF(O321="에러",$N321&amp;CHAR(10)&amp;VLOOKUP(CONCATENATE(D321,".",F321),DB데이터!$M:$N,2,FALSE),"")</f>
        <v xml:space="preserve"> 일매출그룹금액^TB_ANA_DD_SALES_GRP_AMT^ 매출그룹금액^SALES_GRP_AMT^^NUMBER^22^Y^0
일매출그룹금액^TB_ANA_DD_SALES_GRP_AMT^매출그룹금액^SALES_GRP_AMT^Y^NUMBER^20,5^Y^0</v>
      </c>
    </row>
    <row r="322" spans="1:16" x14ac:dyDescent="0.25">
      <c r="A322" s="23">
        <v>315</v>
      </c>
      <c r="B322" s="27" t="s">
        <v>5184</v>
      </c>
      <c r="C322" s="27" t="s">
        <v>4321</v>
      </c>
      <c r="D322" s="27" t="s">
        <v>675</v>
      </c>
      <c r="E322" s="27" t="s">
        <v>4323</v>
      </c>
      <c r="F322" s="27" t="s">
        <v>2372</v>
      </c>
      <c r="G322" s="27"/>
      <c r="H322" s="27"/>
      <c r="I322" s="27" t="s">
        <v>37</v>
      </c>
      <c r="J322" s="28">
        <v>3</v>
      </c>
      <c r="K322" s="27" t="s">
        <v>52</v>
      </c>
      <c r="L322" s="27"/>
      <c r="M322" s="30"/>
      <c r="N322" s="25" t="str">
        <f t="shared" si="4"/>
        <v xml:space="preserve"> 일매출그룹금액^TB_ANA_DD_SALES_GRP_AMT^ 매출구분코드^SALES_DIV_CD^^VARCHAR2^3^Y^</v>
      </c>
      <c r="O322" s="21" t="str">
        <f>IF(ISNA(VLOOKUP(N322,DB데이터!$N:$N,1,FALSE)), "에러", "")</f>
        <v>에러</v>
      </c>
      <c r="P322" s="57" t="str">
        <f>IF(O322="에러",$N322&amp;CHAR(10)&amp;VLOOKUP(CONCATENATE(D322,".",F322),DB데이터!$M:$N,2,FALSE),"")</f>
        <v xml:space="preserve"> 일매출그룹금액^TB_ANA_DD_SALES_GRP_AMT^ 매출구분코드^SALES_DIV_CD^^VARCHAR2^3^Y^
일매출그룹금액^TB_ANA_DD_SALES_GRP_AMT^매출구분코드^SALES_DIV_CD^Y^VARCHAR2^3^Y^</v>
      </c>
    </row>
    <row r="323" spans="1:16" x14ac:dyDescent="0.25">
      <c r="A323" s="23">
        <v>316</v>
      </c>
      <c r="B323" s="27" t="s">
        <v>5184</v>
      </c>
      <c r="C323" s="27" t="s">
        <v>4321</v>
      </c>
      <c r="D323" s="27" t="s">
        <v>675</v>
      </c>
      <c r="E323" s="27" t="s">
        <v>4228</v>
      </c>
      <c r="F323" s="27" t="s">
        <v>2354</v>
      </c>
      <c r="G323" s="27"/>
      <c r="H323" s="27"/>
      <c r="I323" s="27" t="s">
        <v>37</v>
      </c>
      <c r="J323" s="28">
        <v>1</v>
      </c>
      <c r="K323" s="27" t="s">
        <v>52</v>
      </c>
      <c r="L323" s="27" t="s">
        <v>2082</v>
      </c>
      <c r="M323" s="30"/>
      <c r="N323" s="25" t="str">
        <f t="shared" si="4"/>
        <v xml:space="preserve"> 일매출그룹금액^TB_ANA_DD_SALES_GRP_AMT^ 신규여부^NEW_YN^^VARCHAR2^1^Y^'N'     </v>
      </c>
      <c r="O323" s="21" t="str">
        <f>IF(ISNA(VLOOKUP(N323,DB데이터!$N:$N,1,FALSE)), "에러", "")</f>
        <v>에러</v>
      </c>
      <c r="P323" s="57" t="str">
        <f>IF(O323="에러",$N323&amp;CHAR(10)&amp;VLOOKUP(CONCATENATE(D323,".",F323),DB데이터!$M:$N,2,FALSE),"")</f>
        <v xml:space="preserve"> 일매출그룹금액^TB_ANA_DD_SALES_GRP_AMT^ 신규여부^NEW_YN^^VARCHAR2^1^Y^'N'     
일매출그룹금액^TB_ANA_DD_SALES_GRP_AMT^신규여부^NEW_YN^Y^VARCHAR2^1^Y^'N'</v>
      </c>
    </row>
    <row r="324" spans="1:16" x14ac:dyDescent="0.25">
      <c r="A324" s="23">
        <v>317</v>
      </c>
      <c r="B324" s="27" t="s">
        <v>5184</v>
      </c>
      <c r="C324" s="27" t="s">
        <v>4321</v>
      </c>
      <c r="D324" s="27" t="s">
        <v>675</v>
      </c>
      <c r="E324" s="27" t="s">
        <v>4325</v>
      </c>
      <c r="F324" s="27" t="s">
        <v>2374</v>
      </c>
      <c r="G324" s="27"/>
      <c r="H324" s="27"/>
      <c r="I324" s="27" t="s">
        <v>37</v>
      </c>
      <c r="J324" s="28">
        <v>1</v>
      </c>
      <c r="K324" s="27" t="s">
        <v>52</v>
      </c>
      <c r="L324" s="29" t="s">
        <v>2082</v>
      </c>
      <c r="M324" s="30"/>
      <c r="N324" s="25" t="str">
        <f t="shared" si="4"/>
        <v xml:space="preserve"> 일매출그룹금액^TB_ANA_DD_SALES_GRP_AMT^ 프로모션여부^PROM_YN^^VARCHAR2^1^Y^'N'     </v>
      </c>
      <c r="O324" s="21" t="str">
        <f>IF(ISNA(VLOOKUP(N324,DB데이터!$N:$N,1,FALSE)), "에러", "")</f>
        <v>에러</v>
      </c>
      <c r="P324" s="57" t="str">
        <f>IF(O324="에러",$N324&amp;CHAR(10)&amp;VLOOKUP(CONCATENATE(D324,".",F324),DB데이터!$M:$N,2,FALSE),"")</f>
        <v xml:space="preserve"> 일매출그룹금액^TB_ANA_DD_SALES_GRP_AMT^ 프로모션여부^PROM_YN^^VARCHAR2^1^Y^'N'     
일매출그룹금액^TB_ANA_DD_SALES_GRP_AMT^프로모션여부^PROM_YN^Y^VARCHAR2^1^Y^'N'</v>
      </c>
    </row>
    <row r="325" spans="1:16" x14ac:dyDescent="0.25">
      <c r="A325" s="23">
        <v>318</v>
      </c>
      <c r="B325" s="27" t="s">
        <v>5184</v>
      </c>
      <c r="C325" s="27" t="s">
        <v>4321</v>
      </c>
      <c r="D325" s="27" t="s">
        <v>675</v>
      </c>
      <c r="E325" s="27" t="s">
        <v>4322</v>
      </c>
      <c r="F325" s="27" t="s">
        <v>498</v>
      </c>
      <c r="G325" s="27"/>
      <c r="H325" s="27"/>
      <c r="I325" s="27" t="s">
        <v>110</v>
      </c>
      <c r="J325" s="28">
        <v>22</v>
      </c>
      <c r="K325" s="27" t="s">
        <v>52</v>
      </c>
      <c r="L325" s="27">
        <v>0</v>
      </c>
      <c r="M325" s="30"/>
      <c r="N325" s="25" t="str">
        <f t="shared" si="4"/>
        <v xml:space="preserve"> 일매출그룹금액^TB_ANA_DD_SALES_GRP_AMT^ 매출건수^SALES_CNT^^NUMBER^22^Y^0</v>
      </c>
      <c r="O325" s="21" t="str">
        <f>IF(ISNA(VLOOKUP(N325,DB데이터!$N:$N,1,FALSE)), "에러", "")</f>
        <v>에러</v>
      </c>
      <c r="P325" s="57" t="str">
        <f>IF(O325="에러",$N325&amp;CHAR(10)&amp;VLOOKUP(CONCATENATE(D325,".",F325),DB데이터!$M:$N,2,FALSE),"")</f>
        <v xml:space="preserve"> 일매출그룹금액^TB_ANA_DD_SALES_GRP_AMT^ 매출건수^SALES_CNT^^NUMBER^22^Y^0
일매출그룹금액^TB_ANA_DD_SALES_GRP_AMT^매출건수^SALES_CNT^^NUMBER^20,5^Y^0</v>
      </c>
    </row>
    <row r="326" spans="1:16" x14ac:dyDescent="0.25">
      <c r="A326" s="23">
        <v>319</v>
      </c>
      <c r="B326" s="27" t="s">
        <v>5184</v>
      </c>
      <c r="C326" s="27" t="s">
        <v>4321</v>
      </c>
      <c r="D326" s="27" t="s">
        <v>675</v>
      </c>
      <c r="E326" s="27" t="s">
        <v>4218</v>
      </c>
      <c r="F326" s="27" t="s">
        <v>493</v>
      </c>
      <c r="G326" s="27"/>
      <c r="H326" s="27"/>
      <c r="I326" s="27" t="s">
        <v>110</v>
      </c>
      <c r="J326" s="28">
        <v>22</v>
      </c>
      <c r="K326" s="27" t="s">
        <v>52</v>
      </c>
      <c r="L326" s="29">
        <v>0</v>
      </c>
      <c r="M326" s="30"/>
      <c r="N326" s="25" t="str">
        <f t="shared" si="4"/>
        <v xml:space="preserve"> 일매출그룹금액^TB_ANA_DD_SALES_GRP_AMT^ 매출금액^SALES_AMT^^NUMBER^22^Y^0</v>
      </c>
      <c r="O326" s="21" t="str">
        <f>IF(ISNA(VLOOKUP(N326,DB데이터!$N:$N,1,FALSE)), "에러", "")</f>
        <v>에러</v>
      </c>
      <c r="P326" s="57" t="str">
        <f>IF(O326="에러",$N326&amp;CHAR(10)&amp;VLOOKUP(CONCATENATE(D326,".",F326),DB데이터!$M:$N,2,FALSE),"")</f>
        <v xml:space="preserve"> 일매출그룹금액^TB_ANA_DD_SALES_GRP_AMT^ 매출금액^SALES_AMT^^NUMBER^22^Y^0
일매출그룹금액^TB_ANA_DD_SALES_GRP_AMT^매출금액^SALES_AMT^^NUMBER^20,5^Y^0</v>
      </c>
    </row>
    <row r="327" spans="1:16" x14ac:dyDescent="0.25">
      <c r="A327" s="23">
        <v>320</v>
      </c>
      <c r="B327" s="27" t="s">
        <v>5184</v>
      </c>
      <c r="C327" s="27" t="s">
        <v>4321</v>
      </c>
      <c r="D327" s="27" t="s">
        <v>675</v>
      </c>
      <c r="E327" s="27" t="s">
        <v>4294</v>
      </c>
      <c r="F327" s="27" t="s">
        <v>2249</v>
      </c>
      <c r="G327" s="27"/>
      <c r="H327" s="27"/>
      <c r="I327" s="27" t="s">
        <v>110</v>
      </c>
      <c r="J327" s="28">
        <v>22</v>
      </c>
      <c r="K327" s="27" t="s">
        <v>52</v>
      </c>
      <c r="L327" s="29">
        <v>0</v>
      </c>
      <c r="M327" s="30"/>
      <c r="N327" s="25" t="str">
        <f t="shared" si="4"/>
        <v xml:space="preserve"> 일매출그룹금액^TB_ANA_DD_SALES_GRP_AMT^ 포인트매출금액^POINT_SALES_AMT^^NUMBER^22^Y^0</v>
      </c>
      <c r="O327" s="21" t="str">
        <f>IF(ISNA(VLOOKUP(N327,DB데이터!$N:$N,1,FALSE)), "에러", "")</f>
        <v>에러</v>
      </c>
      <c r="P327" s="57" t="str">
        <f>IF(O327="에러",$N327&amp;CHAR(10)&amp;VLOOKUP(CONCATENATE(D327,".",F327),DB데이터!$M:$N,2,FALSE),"")</f>
        <v xml:space="preserve"> 일매출그룹금액^TB_ANA_DD_SALES_GRP_AMT^ 포인트매출금액^POINT_SALES_AMT^^NUMBER^22^Y^0
일매출그룹금액^TB_ANA_DD_SALES_GRP_AMT^포인트매출금액^POINT_SALES_AMT^^NUMBER^20,5^Y^0</v>
      </c>
    </row>
    <row r="328" spans="1:16" x14ac:dyDescent="0.25">
      <c r="A328" s="23">
        <v>321</v>
      </c>
      <c r="B328" s="27" t="s">
        <v>5184</v>
      </c>
      <c r="C328" s="27" t="s">
        <v>4321</v>
      </c>
      <c r="D328" s="27" t="s">
        <v>675</v>
      </c>
      <c r="E328" s="27" t="s">
        <v>3518</v>
      </c>
      <c r="F328" s="27" t="s">
        <v>54</v>
      </c>
      <c r="G328" s="27"/>
      <c r="H328" s="27"/>
      <c r="I328" s="27" t="s">
        <v>37</v>
      </c>
      <c r="J328" s="28">
        <v>14</v>
      </c>
      <c r="K328" s="27" t="s">
        <v>52</v>
      </c>
      <c r="L328" s="29"/>
      <c r="M328" s="30"/>
      <c r="N328" s="25" t="str">
        <f t="shared" si="4"/>
        <v xml:space="preserve"> 일매출그룹금액^TB_ANA_DD_SALES_GRP_AMT^ 등록일시^REG_DTM^^VARCHAR2^14^Y^</v>
      </c>
      <c r="O328" s="21" t="str">
        <f>IF(ISNA(VLOOKUP(N328,DB데이터!$N:$N,1,FALSE)), "에러", "")</f>
        <v>에러</v>
      </c>
      <c r="P328" s="57" t="str">
        <f>IF(O328="에러",$N328&amp;CHAR(10)&amp;VLOOKUP(CONCATENATE(D328,".",F328),DB데이터!$M:$N,2,FALSE),"")</f>
        <v xml:space="preserve"> 일매출그룹금액^TB_ANA_DD_SALES_GRP_AMT^ 등록일시^REG_DTM^^VARCHAR2^14^Y^
일매출그룹금액^TB_ANA_DD_SALES_GRP_AMT^등록일시^REG_DTM^^VARCHAR2^14^Y^</v>
      </c>
    </row>
    <row r="329" spans="1:16" x14ac:dyDescent="0.25">
      <c r="A329" s="23">
        <v>322</v>
      </c>
      <c r="B329" s="27" t="s">
        <v>5184</v>
      </c>
      <c r="C329" s="27" t="s">
        <v>4321</v>
      </c>
      <c r="D329" s="27" t="s">
        <v>675</v>
      </c>
      <c r="E329" s="27" t="s">
        <v>3519</v>
      </c>
      <c r="F329" s="27" t="s">
        <v>56</v>
      </c>
      <c r="G329" s="27"/>
      <c r="H329" s="27"/>
      <c r="I329" s="27" t="s">
        <v>37</v>
      </c>
      <c r="J329" s="28">
        <v>32</v>
      </c>
      <c r="K329" s="27" t="s">
        <v>52</v>
      </c>
      <c r="L329" s="29"/>
      <c r="M329" s="30"/>
      <c r="N329" s="25" t="str">
        <f t="shared" ref="N329:N392" si="5">SUBSTITUTE(CONCATENATE(C329,"^",D329,"^",E329,"^",F329,"^",G329,"^",I329,"^",J329,"^",K329,"^",L329),"~","-")</f>
        <v xml:space="preserve"> 일매출그룹금액^TB_ANA_DD_SALES_GRP_AMT^ 등록자ID^REGR_ID^^VARCHAR2^32^Y^</v>
      </c>
      <c r="O329" s="21" t="str">
        <f>IF(ISNA(VLOOKUP(N329,DB데이터!$N:$N,1,FALSE)), "에러", "")</f>
        <v>에러</v>
      </c>
      <c r="P329" s="57" t="str">
        <f>IF(O329="에러",$N329&amp;CHAR(10)&amp;VLOOKUP(CONCATENATE(D329,".",F329),DB데이터!$M:$N,2,FALSE),"")</f>
        <v xml:space="preserve"> 일매출그룹금액^TB_ANA_DD_SALES_GRP_AMT^ 등록자ID^REGR_ID^^VARCHAR2^32^Y^
일매출그룹금액^TB_ANA_DD_SALES_GRP_AMT^등록자ID^REGR_ID^^VARCHAR2^32^Y^</v>
      </c>
    </row>
    <row r="330" spans="1:16" x14ac:dyDescent="0.25">
      <c r="A330" s="23">
        <v>323</v>
      </c>
      <c r="B330" s="27" t="s">
        <v>5184</v>
      </c>
      <c r="C330" s="27" t="s">
        <v>4321</v>
      </c>
      <c r="D330" s="27" t="s">
        <v>675</v>
      </c>
      <c r="E330" s="27" t="s">
        <v>3520</v>
      </c>
      <c r="F330" s="27" t="s">
        <v>58</v>
      </c>
      <c r="G330" s="27"/>
      <c r="H330" s="27"/>
      <c r="I330" s="27" t="s">
        <v>37</v>
      </c>
      <c r="J330" s="28">
        <v>14</v>
      </c>
      <c r="K330" s="27" t="s">
        <v>52</v>
      </c>
      <c r="L330" s="29"/>
      <c r="M330" s="30"/>
      <c r="N330" s="25" t="str">
        <f t="shared" si="5"/>
        <v xml:space="preserve"> 일매출그룹금액^TB_ANA_DD_SALES_GRP_AMT^ 수정일시^MOD_DTM^^VARCHAR2^14^Y^</v>
      </c>
      <c r="O330" s="21" t="str">
        <f>IF(ISNA(VLOOKUP(N330,DB데이터!$N:$N,1,FALSE)), "에러", "")</f>
        <v>에러</v>
      </c>
      <c r="P330" s="57" t="str">
        <f>IF(O330="에러",$N330&amp;CHAR(10)&amp;VLOOKUP(CONCATENATE(D330,".",F330),DB데이터!$M:$N,2,FALSE),"")</f>
        <v xml:space="preserve"> 일매출그룹금액^TB_ANA_DD_SALES_GRP_AMT^ 수정일시^MOD_DTM^^VARCHAR2^14^Y^
일매출그룹금액^TB_ANA_DD_SALES_GRP_AMT^수정일시^MOD_DTM^^VARCHAR2^14^Y^</v>
      </c>
    </row>
    <row r="331" spans="1:16" x14ac:dyDescent="0.25">
      <c r="A331" s="23">
        <v>324</v>
      </c>
      <c r="B331" s="27" t="s">
        <v>5184</v>
      </c>
      <c r="C331" s="27" t="s">
        <v>4321</v>
      </c>
      <c r="D331" s="27" t="s">
        <v>675</v>
      </c>
      <c r="E331" s="27" t="s">
        <v>3521</v>
      </c>
      <c r="F331" s="27" t="s">
        <v>60</v>
      </c>
      <c r="G331" s="27"/>
      <c r="H331" s="27"/>
      <c r="I331" s="27" t="s">
        <v>37</v>
      </c>
      <c r="J331" s="28">
        <v>32</v>
      </c>
      <c r="K331" s="27" t="s">
        <v>52</v>
      </c>
      <c r="L331" s="29"/>
      <c r="M331" s="30"/>
      <c r="N331" s="25" t="str">
        <f t="shared" si="5"/>
        <v xml:space="preserve"> 일매출그룹금액^TB_ANA_DD_SALES_GRP_AMT^ 수정자ID^MODR_ID^^VARCHAR2^32^Y^</v>
      </c>
      <c r="O331" s="21" t="str">
        <f>IF(ISNA(VLOOKUP(N331,DB데이터!$N:$N,1,FALSE)), "에러", "")</f>
        <v>에러</v>
      </c>
      <c r="P331" s="57" t="str">
        <f>IF(O331="에러",$N331&amp;CHAR(10)&amp;VLOOKUP(CONCATENATE(D331,".",F331),DB데이터!$M:$N,2,FALSE),"")</f>
        <v xml:space="preserve"> 일매출그룹금액^TB_ANA_DD_SALES_GRP_AMT^ 수정자ID^MODR_ID^^VARCHAR2^32^Y^
일매출그룹금액^TB_ANA_DD_SALES_GRP_AMT^수정자ID^MODR_ID^^VARCHAR2^32^Y^</v>
      </c>
    </row>
    <row r="332" spans="1:16" x14ac:dyDescent="0.25">
      <c r="A332" s="23">
        <v>325</v>
      </c>
      <c r="B332" s="27" t="s">
        <v>5184</v>
      </c>
      <c r="C332" s="27" t="s">
        <v>4326</v>
      </c>
      <c r="D332" s="27" t="s">
        <v>1221</v>
      </c>
      <c r="E332" s="27" t="s">
        <v>4102</v>
      </c>
      <c r="F332" s="27" t="s">
        <v>479</v>
      </c>
      <c r="G332" s="27"/>
      <c r="H332" s="27"/>
      <c r="I332" s="27" t="s">
        <v>37</v>
      </c>
      <c r="J332" s="28">
        <v>8</v>
      </c>
      <c r="K332" s="27" t="s">
        <v>52</v>
      </c>
      <c r="L332" s="29"/>
      <c r="M332" s="30"/>
      <c r="N332" s="25" t="str">
        <f t="shared" si="5"/>
        <v xml:space="preserve"> 일매출그룹금액프로모션^TB_ANA_DD_SALES_GRP_AMT_PROM^ 매출일자^SALES_DT^^VARCHAR2^8^Y^</v>
      </c>
      <c r="O332" s="21" t="str">
        <f>IF(ISNA(VLOOKUP(N332,DB데이터!$N:$N,1,FALSE)), "에러", "")</f>
        <v>에러</v>
      </c>
      <c r="P332" s="57" t="str">
        <f>IF(O332="에러",$N332&amp;CHAR(10)&amp;VLOOKUP(CONCATENATE(D332,".",F332),DB데이터!$M:$N,2,FALSE),"")</f>
        <v xml:space="preserve"> 일매출그룹금액프로모션^TB_ANA_DD_SALES_GRP_AMT_PROM^ 매출일자^SALES_DT^^VARCHAR2^8^Y^
일매출그룹금액프로모션^TB_ANA_DD_SALES_GRP_AMT_PROM^매출일자^SALES_DT^Y^VARCHAR2^8^Y^</v>
      </c>
    </row>
    <row r="333" spans="1:16" x14ac:dyDescent="0.25">
      <c r="A333" s="23">
        <v>326</v>
      </c>
      <c r="B333" s="27" t="s">
        <v>5184</v>
      </c>
      <c r="C333" s="27" t="s">
        <v>4326</v>
      </c>
      <c r="D333" s="27" t="s">
        <v>1221</v>
      </c>
      <c r="E333" s="27" t="s">
        <v>3709</v>
      </c>
      <c r="F333" s="27" t="s">
        <v>64</v>
      </c>
      <c r="G333" s="27"/>
      <c r="H333" s="27"/>
      <c r="I333" s="27" t="s">
        <v>37</v>
      </c>
      <c r="J333" s="28">
        <v>10</v>
      </c>
      <c r="K333" s="27" t="s">
        <v>52</v>
      </c>
      <c r="L333" s="29"/>
      <c r="M333" s="30"/>
      <c r="N333" s="25" t="str">
        <f t="shared" si="5"/>
        <v xml:space="preserve"> 일매출그룹금액프로모션^TB_ANA_DD_SALES_GRP_AMT_PROM^ 매장코드^SHOP_CD^^VARCHAR2^10^Y^</v>
      </c>
      <c r="O333" s="21" t="str">
        <f>IF(ISNA(VLOOKUP(N333,DB데이터!$N:$N,1,FALSE)), "에러", "")</f>
        <v>에러</v>
      </c>
      <c r="P333" s="57" t="str">
        <f>IF(O333="에러",$N333&amp;CHAR(10)&amp;VLOOKUP(CONCATENATE(D333,".",F333),DB데이터!$M:$N,2,FALSE),"")</f>
        <v xml:space="preserve"> 일매출그룹금액프로모션^TB_ANA_DD_SALES_GRP_AMT_PROM^ 매장코드^SHOP_CD^^VARCHAR2^10^Y^
일매출그룹금액프로모션^TB_ANA_DD_SALES_GRP_AMT_PROM^매장코드^SHOP_CD^Y^VARCHAR2^10^Y^</v>
      </c>
    </row>
    <row r="334" spans="1:16" x14ac:dyDescent="0.25">
      <c r="A334" s="23">
        <v>327</v>
      </c>
      <c r="B334" s="27" t="s">
        <v>5184</v>
      </c>
      <c r="C334" s="27" t="s">
        <v>4326</v>
      </c>
      <c r="D334" s="27" t="s">
        <v>1221</v>
      </c>
      <c r="E334" s="27" t="s">
        <v>4067</v>
      </c>
      <c r="F334" s="27" t="s">
        <v>766</v>
      </c>
      <c r="G334" s="27"/>
      <c r="H334" s="27"/>
      <c r="I334" s="27" t="s">
        <v>37</v>
      </c>
      <c r="J334" s="28">
        <v>6</v>
      </c>
      <c r="K334" s="27" t="s">
        <v>52</v>
      </c>
      <c r="L334" s="29" t="s">
        <v>3543</v>
      </c>
      <c r="M334" s="30"/>
      <c r="N334" s="25" t="str">
        <f t="shared" si="5"/>
        <v xml:space="preserve"> 일매출그룹금액프로모션^TB_ANA_DD_SALES_GRP_AMT_PROM^ 프로모션코드^PROM_CD^^VARCHAR2^6^Y^''</v>
      </c>
      <c r="O334" s="21" t="str">
        <f>IF(ISNA(VLOOKUP(N334,DB데이터!$N:$N,1,FALSE)), "에러", "")</f>
        <v>에러</v>
      </c>
      <c r="P334" s="57" t="str">
        <f>IF(O334="에러",$N334&amp;CHAR(10)&amp;VLOOKUP(CONCATENATE(D334,".",F334),DB데이터!$M:$N,2,FALSE),"")</f>
        <v xml:space="preserve"> 일매출그룹금액프로모션^TB_ANA_DD_SALES_GRP_AMT_PROM^ 프로모션코드^PROM_CD^^VARCHAR2^6^Y^''
일매출그룹금액프로모션^TB_ANA_DD_SALES_GRP_AMT_PROM^프로모션코드^PROM_CD^Y^VARCHAR2^6^Y^</v>
      </c>
    </row>
    <row r="335" spans="1:16" x14ac:dyDescent="0.25">
      <c r="A335" s="23">
        <v>328</v>
      </c>
      <c r="B335" s="27" t="s">
        <v>5184</v>
      </c>
      <c r="C335" s="27" t="s">
        <v>4326</v>
      </c>
      <c r="D335" s="27" t="s">
        <v>1221</v>
      </c>
      <c r="E335" s="27" t="s">
        <v>3779</v>
      </c>
      <c r="F335" s="27" t="s">
        <v>474</v>
      </c>
      <c r="G335" s="27"/>
      <c r="H335" s="27"/>
      <c r="I335" s="27" t="s">
        <v>37</v>
      </c>
      <c r="J335" s="28">
        <v>10</v>
      </c>
      <c r="K335" s="27" t="s">
        <v>52</v>
      </c>
      <c r="L335" s="29" t="s">
        <v>2352</v>
      </c>
      <c r="M335" s="30"/>
      <c r="N335" s="25" t="str">
        <f t="shared" si="5"/>
        <v xml:space="preserve"> 일매출그룹금액프로모션^TB_ANA_DD_SALES_GRP_AMT_PROM^ 회원등급코드^MEM_GRADE_CD^^VARCHAR2^10^Y^'-'     </v>
      </c>
      <c r="O335" s="21" t="str">
        <f>IF(ISNA(VLOOKUP(N335,DB데이터!$N:$N,1,FALSE)), "에러", "")</f>
        <v>에러</v>
      </c>
      <c r="P335" s="57" t="str">
        <f>IF(O335="에러",$N335&amp;CHAR(10)&amp;VLOOKUP(CONCATENATE(D335,".",F335),DB데이터!$M:$N,2,FALSE),"")</f>
        <v xml:space="preserve"> 일매출그룹금액프로모션^TB_ANA_DD_SALES_GRP_AMT_PROM^ 회원등급코드^MEM_GRADE_CD^^VARCHAR2^10^Y^'-'     
일매출그룹금액프로모션^TB_ANA_DD_SALES_GRP_AMT_PROM^회원등급코드^MEM_GRADE_CD^Y^VARCHAR2^10^Y^'-'</v>
      </c>
    </row>
    <row r="336" spans="1:16" x14ac:dyDescent="0.25">
      <c r="A336" s="23">
        <v>329</v>
      </c>
      <c r="B336" s="27" t="s">
        <v>5184</v>
      </c>
      <c r="C336" s="27" t="s">
        <v>4326</v>
      </c>
      <c r="D336" s="27" t="s">
        <v>1221</v>
      </c>
      <c r="E336" s="27" t="s">
        <v>4324</v>
      </c>
      <c r="F336" s="27" t="s">
        <v>2370</v>
      </c>
      <c r="G336" s="27"/>
      <c r="H336" s="27"/>
      <c r="I336" s="27" t="s">
        <v>110</v>
      </c>
      <c r="J336" s="28">
        <v>22</v>
      </c>
      <c r="K336" s="27" t="s">
        <v>52</v>
      </c>
      <c r="L336" s="29">
        <v>0</v>
      </c>
      <c r="M336" s="30"/>
      <c r="N336" s="25" t="str">
        <f t="shared" si="5"/>
        <v xml:space="preserve"> 일매출그룹금액프로모션^TB_ANA_DD_SALES_GRP_AMT_PROM^ 매출그룹금액^SALES_GRP_AMT^^NUMBER^22^Y^0</v>
      </c>
      <c r="O336" s="21" t="str">
        <f>IF(ISNA(VLOOKUP(N336,DB데이터!$N:$N,1,FALSE)), "에러", "")</f>
        <v>에러</v>
      </c>
      <c r="P336" s="57" t="str">
        <f>IF(O336="에러",$N336&amp;CHAR(10)&amp;VLOOKUP(CONCATENATE(D336,".",F336),DB데이터!$M:$N,2,FALSE),"")</f>
        <v xml:space="preserve"> 일매출그룹금액프로모션^TB_ANA_DD_SALES_GRP_AMT_PROM^ 매출그룹금액^SALES_GRP_AMT^^NUMBER^22^Y^0
일매출그룹금액프로모션^TB_ANA_DD_SALES_GRP_AMT_PROM^매출그룹금액^SALES_GRP_AMT^Y^NUMBER^20,5^Y^0</v>
      </c>
    </row>
    <row r="337" spans="1:16" x14ac:dyDescent="0.25">
      <c r="A337" s="23">
        <v>330</v>
      </c>
      <c r="B337" s="27" t="s">
        <v>5184</v>
      </c>
      <c r="C337" s="27" t="s">
        <v>4326</v>
      </c>
      <c r="D337" s="27" t="s">
        <v>1221</v>
      </c>
      <c r="E337" s="27" t="s">
        <v>4323</v>
      </c>
      <c r="F337" s="27" t="s">
        <v>2372</v>
      </c>
      <c r="G337" s="27"/>
      <c r="H337" s="27"/>
      <c r="I337" s="27" t="s">
        <v>37</v>
      </c>
      <c r="J337" s="28">
        <v>3</v>
      </c>
      <c r="K337" s="27" t="s">
        <v>52</v>
      </c>
      <c r="L337" s="29"/>
      <c r="M337" s="30"/>
      <c r="N337" s="25" t="str">
        <f t="shared" si="5"/>
        <v xml:space="preserve"> 일매출그룹금액프로모션^TB_ANA_DD_SALES_GRP_AMT_PROM^ 매출구분코드^SALES_DIV_CD^^VARCHAR2^3^Y^</v>
      </c>
      <c r="O337" s="21" t="str">
        <f>IF(ISNA(VLOOKUP(N337,DB데이터!$N:$N,1,FALSE)), "에러", "")</f>
        <v>에러</v>
      </c>
      <c r="P337" s="57" t="str">
        <f>IF(O337="에러",$N337&amp;CHAR(10)&amp;VLOOKUP(CONCATENATE(D337,".",F337),DB데이터!$M:$N,2,FALSE),"")</f>
        <v xml:space="preserve"> 일매출그룹금액프로모션^TB_ANA_DD_SALES_GRP_AMT_PROM^ 매출구분코드^SALES_DIV_CD^^VARCHAR2^3^Y^
일매출그룹금액프로모션^TB_ANA_DD_SALES_GRP_AMT_PROM^매출구분코드^SALES_DIV_CD^Y^VARCHAR2^3^Y^</v>
      </c>
    </row>
    <row r="338" spans="1:16" x14ac:dyDescent="0.25">
      <c r="A338" s="23">
        <v>331</v>
      </c>
      <c r="B338" s="27" t="s">
        <v>5184</v>
      </c>
      <c r="C338" s="27" t="s">
        <v>4326</v>
      </c>
      <c r="D338" s="27" t="s">
        <v>1221</v>
      </c>
      <c r="E338" s="27" t="s">
        <v>4228</v>
      </c>
      <c r="F338" s="27" t="s">
        <v>2354</v>
      </c>
      <c r="G338" s="27"/>
      <c r="H338" s="27"/>
      <c r="I338" s="27" t="s">
        <v>37</v>
      </c>
      <c r="J338" s="28">
        <v>1</v>
      </c>
      <c r="K338" s="27" t="s">
        <v>52</v>
      </c>
      <c r="L338" s="29" t="s">
        <v>2082</v>
      </c>
      <c r="M338" s="30"/>
      <c r="N338" s="25" t="str">
        <f t="shared" si="5"/>
        <v xml:space="preserve"> 일매출그룹금액프로모션^TB_ANA_DD_SALES_GRP_AMT_PROM^ 신규여부^NEW_YN^^VARCHAR2^1^Y^'N'     </v>
      </c>
      <c r="O338" s="21" t="str">
        <f>IF(ISNA(VLOOKUP(N338,DB데이터!$N:$N,1,FALSE)), "에러", "")</f>
        <v>에러</v>
      </c>
      <c r="P338" s="57" t="str">
        <f>IF(O338="에러",$N338&amp;CHAR(10)&amp;VLOOKUP(CONCATENATE(D338,".",F338),DB데이터!$M:$N,2,FALSE),"")</f>
        <v xml:space="preserve"> 일매출그룹금액프로모션^TB_ANA_DD_SALES_GRP_AMT_PROM^ 신규여부^NEW_YN^^VARCHAR2^1^Y^'N'     
일매출그룹금액프로모션^TB_ANA_DD_SALES_GRP_AMT_PROM^신규여부^NEW_YN^Y^VARCHAR2^1^Y^'N'</v>
      </c>
    </row>
    <row r="339" spans="1:16" x14ac:dyDescent="0.25">
      <c r="A339" s="23">
        <v>332</v>
      </c>
      <c r="B339" s="27" t="s">
        <v>5184</v>
      </c>
      <c r="C339" s="27" t="s">
        <v>4326</v>
      </c>
      <c r="D339" s="27" t="s">
        <v>1221</v>
      </c>
      <c r="E339" s="27" t="s">
        <v>4322</v>
      </c>
      <c r="F339" s="27" t="s">
        <v>498</v>
      </c>
      <c r="G339" s="27"/>
      <c r="H339" s="27"/>
      <c r="I339" s="27" t="s">
        <v>110</v>
      </c>
      <c r="J339" s="28">
        <v>22</v>
      </c>
      <c r="K339" s="27" t="s">
        <v>52</v>
      </c>
      <c r="L339" s="29">
        <v>0</v>
      </c>
      <c r="M339" s="30"/>
      <c r="N339" s="25" t="str">
        <f t="shared" si="5"/>
        <v xml:space="preserve"> 일매출그룹금액프로모션^TB_ANA_DD_SALES_GRP_AMT_PROM^ 매출건수^SALES_CNT^^NUMBER^22^Y^0</v>
      </c>
      <c r="O339" s="21" t="str">
        <f>IF(ISNA(VLOOKUP(N339,DB데이터!$N:$N,1,FALSE)), "에러", "")</f>
        <v>에러</v>
      </c>
      <c r="P339" s="57" t="str">
        <f>IF(O339="에러",$N339&amp;CHAR(10)&amp;VLOOKUP(CONCATENATE(D339,".",F339),DB데이터!$M:$N,2,FALSE),"")</f>
        <v xml:space="preserve"> 일매출그룹금액프로모션^TB_ANA_DD_SALES_GRP_AMT_PROM^ 매출건수^SALES_CNT^^NUMBER^22^Y^0
일매출그룹금액프로모션^TB_ANA_DD_SALES_GRP_AMT_PROM^매출건수^SALES_CNT^^NUMBER^20,5^Y^0</v>
      </c>
    </row>
    <row r="340" spans="1:16" x14ac:dyDescent="0.25">
      <c r="A340" s="23">
        <v>333</v>
      </c>
      <c r="B340" s="27" t="s">
        <v>5184</v>
      </c>
      <c r="C340" s="27" t="s">
        <v>4326</v>
      </c>
      <c r="D340" s="27" t="s">
        <v>1221</v>
      </c>
      <c r="E340" s="27" t="s">
        <v>4218</v>
      </c>
      <c r="F340" s="27" t="s">
        <v>493</v>
      </c>
      <c r="G340" s="27"/>
      <c r="H340" s="27"/>
      <c r="I340" s="27" t="s">
        <v>110</v>
      </c>
      <c r="J340" s="28">
        <v>22</v>
      </c>
      <c r="K340" s="27" t="s">
        <v>52</v>
      </c>
      <c r="L340" s="29">
        <v>0</v>
      </c>
      <c r="M340" s="30"/>
      <c r="N340" s="25" t="str">
        <f t="shared" si="5"/>
        <v xml:space="preserve"> 일매출그룹금액프로모션^TB_ANA_DD_SALES_GRP_AMT_PROM^ 매출금액^SALES_AMT^^NUMBER^22^Y^0</v>
      </c>
      <c r="O340" s="21" t="str">
        <f>IF(ISNA(VLOOKUP(N340,DB데이터!$N:$N,1,FALSE)), "에러", "")</f>
        <v>에러</v>
      </c>
      <c r="P340" s="57" t="str">
        <f>IF(O340="에러",$N340&amp;CHAR(10)&amp;VLOOKUP(CONCATENATE(D340,".",F340),DB데이터!$M:$N,2,FALSE),"")</f>
        <v xml:space="preserve"> 일매출그룹금액프로모션^TB_ANA_DD_SALES_GRP_AMT_PROM^ 매출금액^SALES_AMT^^NUMBER^22^Y^0
일매출그룹금액프로모션^TB_ANA_DD_SALES_GRP_AMT_PROM^매출금액^SALES_AMT^^NUMBER^20,5^Y^0</v>
      </c>
    </row>
    <row r="341" spans="1:16" x14ac:dyDescent="0.25">
      <c r="A341" s="23">
        <v>334</v>
      </c>
      <c r="B341" s="27" t="s">
        <v>5184</v>
      </c>
      <c r="C341" s="27" t="s">
        <v>4326</v>
      </c>
      <c r="D341" s="27" t="s">
        <v>1221</v>
      </c>
      <c r="E341" s="27" t="s">
        <v>4294</v>
      </c>
      <c r="F341" s="27" t="s">
        <v>2249</v>
      </c>
      <c r="G341" s="27"/>
      <c r="H341" s="27"/>
      <c r="I341" s="27" t="s">
        <v>110</v>
      </c>
      <c r="J341" s="28">
        <v>22</v>
      </c>
      <c r="K341" s="27" t="s">
        <v>52</v>
      </c>
      <c r="L341" s="29">
        <v>0</v>
      </c>
      <c r="M341" s="30"/>
      <c r="N341" s="25" t="str">
        <f t="shared" si="5"/>
        <v xml:space="preserve"> 일매출그룹금액프로모션^TB_ANA_DD_SALES_GRP_AMT_PROM^ 포인트매출금액^POINT_SALES_AMT^^NUMBER^22^Y^0</v>
      </c>
      <c r="O341" s="21" t="str">
        <f>IF(ISNA(VLOOKUP(N341,DB데이터!$N:$N,1,FALSE)), "에러", "")</f>
        <v>에러</v>
      </c>
      <c r="P341" s="57" t="str">
        <f>IF(O341="에러",$N341&amp;CHAR(10)&amp;VLOOKUP(CONCATENATE(D341,".",F341),DB데이터!$M:$N,2,FALSE),"")</f>
        <v xml:space="preserve"> 일매출그룹금액프로모션^TB_ANA_DD_SALES_GRP_AMT_PROM^ 포인트매출금액^POINT_SALES_AMT^^NUMBER^22^Y^0
일매출그룹금액프로모션^TB_ANA_DD_SALES_GRP_AMT_PROM^포인트매출금액^POINT_SALES_AMT^^NUMBER^20,5^Y^0</v>
      </c>
    </row>
    <row r="342" spans="1:16" x14ac:dyDescent="0.25">
      <c r="A342" s="23">
        <v>335</v>
      </c>
      <c r="B342" s="27" t="s">
        <v>5184</v>
      </c>
      <c r="C342" s="27" t="s">
        <v>4326</v>
      </c>
      <c r="D342" s="27" t="s">
        <v>1221</v>
      </c>
      <c r="E342" s="27" t="s">
        <v>3518</v>
      </c>
      <c r="F342" s="27" t="s">
        <v>54</v>
      </c>
      <c r="G342" s="27"/>
      <c r="H342" s="27"/>
      <c r="I342" s="27" t="s">
        <v>37</v>
      </c>
      <c r="J342" s="28">
        <v>14</v>
      </c>
      <c r="K342" s="27" t="s">
        <v>52</v>
      </c>
      <c r="L342" s="29"/>
      <c r="M342" s="30"/>
      <c r="N342" s="25" t="str">
        <f t="shared" si="5"/>
        <v xml:space="preserve"> 일매출그룹금액프로모션^TB_ANA_DD_SALES_GRP_AMT_PROM^ 등록일시^REG_DTM^^VARCHAR2^14^Y^</v>
      </c>
      <c r="O342" s="21" t="str">
        <f>IF(ISNA(VLOOKUP(N342,DB데이터!$N:$N,1,FALSE)), "에러", "")</f>
        <v>에러</v>
      </c>
      <c r="P342" s="57" t="str">
        <f>IF(O342="에러",$N342&amp;CHAR(10)&amp;VLOOKUP(CONCATENATE(D342,".",F342),DB데이터!$M:$N,2,FALSE),"")</f>
        <v xml:space="preserve"> 일매출그룹금액프로모션^TB_ANA_DD_SALES_GRP_AMT_PROM^ 등록일시^REG_DTM^^VARCHAR2^14^Y^
일매출그룹금액프로모션^TB_ANA_DD_SALES_GRP_AMT_PROM^등록일시^REG_DTM^^VARCHAR2^14^Y^</v>
      </c>
    </row>
    <row r="343" spans="1:16" x14ac:dyDescent="0.25">
      <c r="A343" s="23">
        <v>336</v>
      </c>
      <c r="B343" s="27" t="s">
        <v>5184</v>
      </c>
      <c r="C343" s="27" t="s">
        <v>4326</v>
      </c>
      <c r="D343" s="27" t="s">
        <v>1221</v>
      </c>
      <c r="E343" s="27" t="s">
        <v>3519</v>
      </c>
      <c r="F343" s="27" t="s">
        <v>56</v>
      </c>
      <c r="G343" s="27"/>
      <c r="H343" s="27"/>
      <c r="I343" s="27" t="s">
        <v>37</v>
      </c>
      <c r="J343" s="28">
        <v>32</v>
      </c>
      <c r="K343" s="27" t="s">
        <v>52</v>
      </c>
      <c r="L343" s="29"/>
      <c r="M343" s="30"/>
      <c r="N343" s="25" t="str">
        <f t="shared" si="5"/>
        <v xml:space="preserve"> 일매출그룹금액프로모션^TB_ANA_DD_SALES_GRP_AMT_PROM^ 등록자ID^REGR_ID^^VARCHAR2^32^Y^</v>
      </c>
      <c r="O343" s="21" t="str">
        <f>IF(ISNA(VLOOKUP(N343,DB데이터!$N:$N,1,FALSE)), "에러", "")</f>
        <v>에러</v>
      </c>
      <c r="P343" s="57" t="str">
        <f>IF(O343="에러",$N343&amp;CHAR(10)&amp;VLOOKUP(CONCATENATE(D343,".",F343),DB데이터!$M:$N,2,FALSE),"")</f>
        <v xml:space="preserve"> 일매출그룹금액프로모션^TB_ANA_DD_SALES_GRP_AMT_PROM^ 등록자ID^REGR_ID^^VARCHAR2^32^Y^
일매출그룹금액프로모션^TB_ANA_DD_SALES_GRP_AMT_PROM^등록자ID^REGR_ID^^VARCHAR2^32^Y^</v>
      </c>
    </row>
    <row r="344" spans="1:16" x14ac:dyDescent="0.25">
      <c r="A344" s="23">
        <v>337</v>
      </c>
      <c r="B344" s="27" t="s">
        <v>5184</v>
      </c>
      <c r="C344" s="27" t="s">
        <v>4326</v>
      </c>
      <c r="D344" s="27" t="s">
        <v>1221</v>
      </c>
      <c r="E344" s="27" t="s">
        <v>3520</v>
      </c>
      <c r="F344" s="27" t="s">
        <v>58</v>
      </c>
      <c r="G344" s="27"/>
      <c r="H344" s="27"/>
      <c r="I344" s="27" t="s">
        <v>37</v>
      </c>
      <c r="J344" s="28">
        <v>14</v>
      </c>
      <c r="K344" s="27" t="s">
        <v>52</v>
      </c>
      <c r="L344" s="29"/>
      <c r="M344" s="30"/>
      <c r="N344" s="25" t="str">
        <f t="shared" si="5"/>
        <v xml:space="preserve"> 일매출그룹금액프로모션^TB_ANA_DD_SALES_GRP_AMT_PROM^ 수정일시^MOD_DTM^^VARCHAR2^14^Y^</v>
      </c>
      <c r="O344" s="21" t="str">
        <f>IF(ISNA(VLOOKUP(N344,DB데이터!$N:$N,1,FALSE)), "에러", "")</f>
        <v>에러</v>
      </c>
      <c r="P344" s="57" t="str">
        <f>IF(O344="에러",$N344&amp;CHAR(10)&amp;VLOOKUP(CONCATENATE(D344,".",F344),DB데이터!$M:$N,2,FALSE),"")</f>
        <v xml:space="preserve"> 일매출그룹금액프로모션^TB_ANA_DD_SALES_GRP_AMT_PROM^ 수정일시^MOD_DTM^^VARCHAR2^14^Y^
일매출그룹금액프로모션^TB_ANA_DD_SALES_GRP_AMT_PROM^수정일시^MOD_DTM^^VARCHAR2^14^Y^</v>
      </c>
    </row>
    <row r="345" spans="1:16" x14ac:dyDescent="0.25">
      <c r="A345" s="23">
        <v>338</v>
      </c>
      <c r="B345" s="27" t="s">
        <v>5184</v>
      </c>
      <c r="C345" s="27" t="s">
        <v>4326</v>
      </c>
      <c r="D345" s="27" t="s">
        <v>1221</v>
      </c>
      <c r="E345" s="27" t="s">
        <v>3521</v>
      </c>
      <c r="F345" s="27" t="s">
        <v>60</v>
      </c>
      <c r="G345" s="27"/>
      <c r="H345" s="27"/>
      <c r="I345" s="27" t="s">
        <v>37</v>
      </c>
      <c r="J345" s="28">
        <v>32</v>
      </c>
      <c r="K345" s="27" t="s">
        <v>52</v>
      </c>
      <c r="L345" s="29"/>
      <c r="M345" s="30"/>
      <c r="N345" s="25" t="str">
        <f t="shared" si="5"/>
        <v xml:space="preserve"> 일매출그룹금액프로모션^TB_ANA_DD_SALES_GRP_AMT_PROM^ 수정자ID^MODR_ID^^VARCHAR2^32^Y^</v>
      </c>
      <c r="O345" s="21" t="str">
        <f>IF(ISNA(VLOOKUP(N345,DB데이터!$N:$N,1,FALSE)), "에러", "")</f>
        <v>에러</v>
      </c>
      <c r="P345" s="57" t="str">
        <f>IF(O345="에러",$N345&amp;CHAR(10)&amp;VLOOKUP(CONCATENATE(D345,".",F345),DB데이터!$M:$N,2,FALSE),"")</f>
        <v xml:space="preserve"> 일매출그룹금액프로모션^TB_ANA_DD_SALES_GRP_AMT_PROM^ 수정자ID^MODR_ID^^VARCHAR2^32^Y^
일매출그룹금액프로모션^TB_ANA_DD_SALES_GRP_AMT_PROM^수정자ID^MODR_ID^^VARCHAR2^32^Y^</v>
      </c>
    </row>
    <row r="346" spans="1:16" x14ac:dyDescent="0.25">
      <c r="A346" s="23">
        <v>339</v>
      </c>
      <c r="B346" s="27" t="s">
        <v>5184</v>
      </c>
      <c r="C346" s="27" t="s">
        <v>4327</v>
      </c>
      <c r="D346" s="27" t="s">
        <v>366</v>
      </c>
      <c r="E346" s="27" t="s">
        <v>4102</v>
      </c>
      <c r="F346" s="27" t="s">
        <v>479</v>
      </c>
      <c r="G346" s="27"/>
      <c r="H346" s="27"/>
      <c r="I346" s="27" t="s">
        <v>37</v>
      </c>
      <c r="J346" s="28">
        <v>8</v>
      </c>
      <c r="K346" s="27" t="s">
        <v>52</v>
      </c>
      <c r="L346" s="29"/>
      <c r="M346" s="30"/>
      <c r="N346" s="25" t="str">
        <f t="shared" si="5"/>
        <v xml:space="preserve"> 일매출품목^TB_ANA_DD_SALES_ITEM^ 매출일자^SALES_DT^^VARCHAR2^8^Y^</v>
      </c>
      <c r="O346" s="21" t="str">
        <f>IF(ISNA(VLOOKUP(N346,DB데이터!$N:$N,1,FALSE)), "에러", "")</f>
        <v>에러</v>
      </c>
      <c r="P346" s="57" t="str">
        <f>IF(O346="에러",$N346&amp;CHAR(10)&amp;VLOOKUP(CONCATENATE(D346,".",F346),DB데이터!$M:$N,2,FALSE),"")</f>
        <v xml:space="preserve"> 일매출품목^TB_ANA_DD_SALES_ITEM^ 매출일자^SALES_DT^^VARCHAR2^8^Y^
일매출품목^TB_ANA_DD_SALES_ITEM^매출일자^SALES_DT^Y^VARCHAR2^8^Y^</v>
      </c>
    </row>
    <row r="347" spans="1:16" x14ac:dyDescent="0.25">
      <c r="A347" s="23">
        <v>340</v>
      </c>
      <c r="B347" s="27" t="s">
        <v>5184</v>
      </c>
      <c r="C347" s="27" t="s">
        <v>4327</v>
      </c>
      <c r="D347" s="27" t="s">
        <v>366</v>
      </c>
      <c r="E347" s="27" t="s">
        <v>3709</v>
      </c>
      <c r="F347" s="27" t="s">
        <v>64</v>
      </c>
      <c r="G347" s="27"/>
      <c r="H347" s="27"/>
      <c r="I347" s="27" t="s">
        <v>37</v>
      </c>
      <c r="J347" s="28">
        <v>10</v>
      </c>
      <c r="K347" s="27" t="s">
        <v>52</v>
      </c>
      <c r="L347" s="29"/>
      <c r="M347" s="30"/>
      <c r="N347" s="25" t="str">
        <f t="shared" si="5"/>
        <v xml:space="preserve"> 일매출품목^TB_ANA_DD_SALES_ITEM^ 매장코드^SHOP_CD^^VARCHAR2^10^Y^</v>
      </c>
      <c r="O347" s="21" t="str">
        <f>IF(ISNA(VLOOKUP(N347,DB데이터!$N:$N,1,FALSE)), "에러", "")</f>
        <v>에러</v>
      </c>
      <c r="P347" s="57" t="str">
        <f>IF(O347="에러",$N347&amp;CHAR(10)&amp;VLOOKUP(CONCATENATE(D347,".",F347),DB데이터!$M:$N,2,FALSE),"")</f>
        <v xml:space="preserve"> 일매출품목^TB_ANA_DD_SALES_ITEM^ 매장코드^SHOP_CD^^VARCHAR2^10^Y^
일매출품목^TB_ANA_DD_SALES_ITEM^매장코드^SHOP_CD^Y^VARCHAR2^10^Y^</v>
      </c>
    </row>
    <row r="348" spans="1:16" x14ac:dyDescent="0.25">
      <c r="A348" s="23">
        <v>341</v>
      </c>
      <c r="B348" s="27" t="s">
        <v>5184</v>
      </c>
      <c r="C348" s="27" t="s">
        <v>4327</v>
      </c>
      <c r="D348" s="27" t="s">
        <v>366</v>
      </c>
      <c r="E348" s="27" t="s">
        <v>3482</v>
      </c>
      <c r="F348" s="27" t="s">
        <v>838</v>
      </c>
      <c r="G348" s="27"/>
      <c r="H348" s="27"/>
      <c r="I348" s="27" t="s">
        <v>37</v>
      </c>
      <c r="J348" s="28">
        <v>20</v>
      </c>
      <c r="K348" s="27" t="s">
        <v>52</v>
      </c>
      <c r="L348" s="29"/>
      <c r="M348" s="30"/>
      <c r="N348" s="25" t="str">
        <f t="shared" si="5"/>
        <v xml:space="preserve"> 일매출품목^TB_ANA_DD_SALES_ITEM^ 품목코드^ITEM_CD^^VARCHAR2^20^Y^</v>
      </c>
      <c r="O348" s="21" t="str">
        <f>IF(ISNA(VLOOKUP(N348,DB데이터!$N:$N,1,FALSE)), "에러", "")</f>
        <v>에러</v>
      </c>
      <c r="P348" s="57" t="str">
        <f>IF(O348="에러",$N348&amp;CHAR(10)&amp;VLOOKUP(CONCATENATE(D348,".",F348),DB데이터!$M:$N,2,FALSE),"")</f>
        <v xml:space="preserve"> 일매출품목^TB_ANA_DD_SALES_ITEM^ 품목코드^ITEM_CD^^VARCHAR2^20^Y^
일매출품목^TB_ANA_DD_SALES_ITEM^품목코드^ITEM_CD^Y^VARCHAR2^20^Y^</v>
      </c>
    </row>
    <row r="349" spans="1:16" x14ac:dyDescent="0.25">
      <c r="A349" s="23">
        <v>342</v>
      </c>
      <c r="B349" s="27" t="s">
        <v>5184</v>
      </c>
      <c r="C349" s="27" t="s">
        <v>4327</v>
      </c>
      <c r="D349" s="27" t="s">
        <v>366</v>
      </c>
      <c r="E349" s="27" t="s">
        <v>4221</v>
      </c>
      <c r="F349" s="27" t="s">
        <v>492</v>
      </c>
      <c r="G349" s="27"/>
      <c r="H349" s="27"/>
      <c r="I349" s="27" t="s">
        <v>110</v>
      </c>
      <c r="J349" s="28">
        <v>22</v>
      </c>
      <c r="K349" s="27" t="s">
        <v>52</v>
      </c>
      <c r="L349" s="29">
        <v>0</v>
      </c>
      <c r="M349" s="30"/>
      <c r="N349" s="25" t="str">
        <f t="shared" si="5"/>
        <v xml:space="preserve"> 일매출품목^TB_ANA_DD_SALES_ITEM^ 매출총금액^SALES_TOT_AMT^^NUMBER^22^Y^0</v>
      </c>
      <c r="O349" s="21" t="str">
        <f>IF(ISNA(VLOOKUP(N349,DB데이터!$N:$N,1,FALSE)), "에러", "")</f>
        <v>에러</v>
      </c>
      <c r="P349" s="57" t="str">
        <f>IF(O349="에러",$N349&amp;CHAR(10)&amp;VLOOKUP(CONCATENATE(D349,".",F349),DB데이터!$M:$N,2,FALSE),"")</f>
        <v xml:space="preserve"> 일매출품목^TB_ANA_DD_SALES_ITEM^ 매출총금액^SALES_TOT_AMT^^NUMBER^22^Y^0
일매출품목^TB_ANA_DD_SALES_ITEM^매출총금액^SALES_TOT_AMT^^NUMBER^20,5^Y^0</v>
      </c>
    </row>
    <row r="350" spans="1:16" x14ac:dyDescent="0.25">
      <c r="A350" s="23">
        <v>343</v>
      </c>
      <c r="B350" s="27" t="s">
        <v>5184</v>
      </c>
      <c r="C350" s="27" t="s">
        <v>4327</v>
      </c>
      <c r="D350" s="27" t="s">
        <v>366</v>
      </c>
      <c r="E350" s="27" t="s">
        <v>4218</v>
      </c>
      <c r="F350" s="27" t="s">
        <v>493</v>
      </c>
      <c r="G350" s="27"/>
      <c r="H350" s="27"/>
      <c r="I350" s="27" t="s">
        <v>110</v>
      </c>
      <c r="J350" s="28">
        <v>22</v>
      </c>
      <c r="K350" s="27" t="s">
        <v>52</v>
      </c>
      <c r="L350" s="29">
        <v>0</v>
      </c>
      <c r="M350" s="30"/>
      <c r="N350" s="25" t="str">
        <f t="shared" si="5"/>
        <v xml:space="preserve"> 일매출품목^TB_ANA_DD_SALES_ITEM^ 매출금액^SALES_AMT^^NUMBER^22^Y^0</v>
      </c>
      <c r="O350" s="21" t="str">
        <f>IF(ISNA(VLOOKUP(N350,DB데이터!$N:$N,1,FALSE)), "에러", "")</f>
        <v>에러</v>
      </c>
      <c r="P350" s="57" t="str">
        <f>IF(O350="에러",$N350&amp;CHAR(10)&amp;VLOOKUP(CONCATENATE(D350,".",F350),DB데이터!$M:$N,2,FALSE),"")</f>
        <v xml:space="preserve"> 일매출품목^TB_ANA_DD_SALES_ITEM^ 매출금액^SALES_AMT^^NUMBER^22^Y^0
일매출품목^TB_ANA_DD_SALES_ITEM^매출금액^SALES_AMT^^NUMBER^20,5^Y^0</v>
      </c>
    </row>
    <row r="351" spans="1:16" x14ac:dyDescent="0.25">
      <c r="A351" s="23">
        <v>344</v>
      </c>
      <c r="B351" s="27" t="s">
        <v>5184</v>
      </c>
      <c r="C351" s="27" t="s">
        <v>4327</v>
      </c>
      <c r="D351" s="27" t="s">
        <v>366</v>
      </c>
      <c r="E351" s="27" t="s">
        <v>4217</v>
      </c>
      <c r="F351" s="27" t="s">
        <v>494</v>
      </c>
      <c r="G351" s="27"/>
      <c r="H351" s="27"/>
      <c r="I351" s="27" t="s">
        <v>110</v>
      </c>
      <c r="J351" s="28">
        <v>22</v>
      </c>
      <c r="K351" s="27" t="s">
        <v>52</v>
      </c>
      <c r="L351" s="29">
        <v>0</v>
      </c>
      <c r="M351" s="30"/>
      <c r="N351" s="25" t="str">
        <f t="shared" si="5"/>
        <v xml:space="preserve"> 일매출품목^TB_ANA_DD_SALES_ITEM^ 매출공급금액^SALES_SUPP_AMT^^NUMBER^22^Y^0</v>
      </c>
      <c r="O351" s="21" t="str">
        <f>IF(ISNA(VLOOKUP(N351,DB데이터!$N:$N,1,FALSE)), "에러", "")</f>
        <v>에러</v>
      </c>
      <c r="P351" s="57" t="str">
        <f>IF(O351="에러",$N351&amp;CHAR(10)&amp;VLOOKUP(CONCATENATE(D351,".",F351),DB데이터!$M:$N,2,FALSE),"")</f>
        <v xml:space="preserve"> 일매출품목^TB_ANA_DD_SALES_ITEM^ 매출공급금액^SALES_SUPP_AMT^^NUMBER^22^Y^0
일매출품목^TB_ANA_DD_SALES_ITEM^매출공급금액^SALES_SUPP_AMT^^NUMBER^20,5^Y^0</v>
      </c>
    </row>
    <row r="352" spans="1:16" x14ac:dyDescent="0.25">
      <c r="A352" s="23">
        <v>345</v>
      </c>
      <c r="B352" s="27" t="s">
        <v>5184</v>
      </c>
      <c r="C352" s="27" t="s">
        <v>4327</v>
      </c>
      <c r="D352" s="27" t="s">
        <v>366</v>
      </c>
      <c r="E352" s="27" t="s">
        <v>4219</v>
      </c>
      <c r="F352" s="27" t="s">
        <v>1761</v>
      </c>
      <c r="G352" s="27"/>
      <c r="H352" s="27"/>
      <c r="I352" s="27" t="s">
        <v>110</v>
      </c>
      <c r="J352" s="28">
        <v>22</v>
      </c>
      <c r="K352" s="27" t="s">
        <v>52</v>
      </c>
      <c r="L352" s="29">
        <v>0</v>
      </c>
      <c r="M352" s="30"/>
      <c r="N352" s="25" t="str">
        <f t="shared" si="5"/>
        <v xml:space="preserve"> 일매출품목^TB_ANA_DD_SALES_ITEM^ 매출부가세액^SALES_VAT^^NUMBER^22^Y^0</v>
      </c>
      <c r="O352" s="21" t="str">
        <f>IF(ISNA(VLOOKUP(N352,DB데이터!$N:$N,1,FALSE)), "에러", "")</f>
        <v>에러</v>
      </c>
      <c r="P352" s="57" t="str">
        <f>IF(O352="에러",$N352&amp;CHAR(10)&amp;VLOOKUP(CONCATENATE(D352,".",F352),DB데이터!$M:$N,2,FALSE),"")</f>
        <v xml:space="preserve"> 일매출품목^TB_ANA_DD_SALES_ITEM^ 매출부가세액^SALES_VAT^^NUMBER^22^Y^0
일매출품목^TB_ANA_DD_SALES_ITEM^매출부가세액^SALES_VAT^^NUMBER^20,5^Y^0</v>
      </c>
    </row>
    <row r="353" spans="1:16" x14ac:dyDescent="0.25">
      <c r="A353" s="23">
        <v>346</v>
      </c>
      <c r="B353" s="27" t="s">
        <v>5184</v>
      </c>
      <c r="C353" s="27" t="s">
        <v>4327</v>
      </c>
      <c r="D353" s="27" t="s">
        <v>366</v>
      </c>
      <c r="E353" s="27" t="s">
        <v>4237</v>
      </c>
      <c r="F353" s="27" t="s">
        <v>495</v>
      </c>
      <c r="G353" s="27"/>
      <c r="H353" s="27"/>
      <c r="I353" s="27" t="s">
        <v>110</v>
      </c>
      <c r="J353" s="28">
        <v>22</v>
      </c>
      <c r="K353" s="27" t="s">
        <v>52</v>
      </c>
      <c r="L353" s="29">
        <v>0</v>
      </c>
      <c r="M353" s="30"/>
      <c r="N353" s="25" t="str">
        <f t="shared" si="5"/>
        <v xml:space="preserve"> 일매출품목^TB_ANA_DD_SALES_ITEM^ 할인금액^DC_AMT^^NUMBER^22^Y^0</v>
      </c>
      <c r="O353" s="21" t="str">
        <f>IF(ISNA(VLOOKUP(N353,DB데이터!$N:$N,1,FALSE)), "에러", "")</f>
        <v>에러</v>
      </c>
      <c r="P353" s="57" t="str">
        <f>IF(O353="에러",$N353&amp;CHAR(10)&amp;VLOOKUP(CONCATENATE(D353,".",F353),DB데이터!$M:$N,2,FALSE),"")</f>
        <v xml:space="preserve"> 일매출품목^TB_ANA_DD_SALES_ITEM^ 할인금액^DC_AMT^^NUMBER^22^Y^0
일매출품목^TB_ANA_DD_SALES_ITEM^할인금액^DC_AMT^^NUMBER^20,5^Y^0</v>
      </c>
    </row>
    <row r="354" spans="1:16" x14ac:dyDescent="0.25">
      <c r="A354" s="23">
        <v>347</v>
      </c>
      <c r="B354" s="27" t="s">
        <v>5184</v>
      </c>
      <c r="C354" s="27" t="s">
        <v>4327</v>
      </c>
      <c r="D354" s="27" t="s">
        <v>366</v>
      </c>
      <c r="E354" s="27" t="s">
        <v>4234</v>
      </c>
      <c r="F354" s="27" t="s">
        <v>565</v>
      </c>
      <c r="G354" s="27"/>
      <c r="H354" s="27"/>
      <c r="I354" s="27" t="s">
        <v>110</v>
      </c>
      <c r="J354" s="28">
        <v>22</v>
      </c>
      <c r="K354" s="27" t="s">
        <v>52</v>
      </c>
      <c r="L354" s="29">
        <v>0</v>
      </c>
      <c r="M354" s="30"/>
      <c r="N354" s="25" t="str">
        <f t="shared" si="5"/>
        <v xml:space="preserve"> 일매출품목^TB_ANA_DD_SALES_ITEM^ 쿠폰할인금액^COUP_DC_AMT^^NUMBER^22^Y^0</v>
      </c>
      <c r="O354" s="21" t="str">
        <f>IF(ISNA(VLOOKUP(N354,DB데이터!$N:$N,1,FALSE)), "에러", "")</f>
        <v>에러</v>
      </c>
      <c r="P354" s="57" t="str">
        <f>IF(O354="에러",$N354&amp;CHAR(10)&amp;VLOOKUP(CONCATENATE(D354,".",F354),DB데이터!$M:$N,2,FALSE),"")</f>
        <v xml:space="preserve"> 일매출품목^TB_ANA_DD_SALES_ITEM^ 쿠폰할인금액^COUP_DC_AMT^^NUMBER^22^Y^0
일매출품목^TB_ANA_DD_SALES_ITEM^쿠폰할인금액^COUP_DC_AMT^^NUMBER^20,5^Y^0</v>
      </c>
    </row>
    <row r="355" spans="1:16" x14ac:dyDescent="0.25">
      <c r="A355" s="23">
        <v>348</v>
      </c>
      <c r="B355" s="27" t="s">
        <v>5184</v>
      </c>
      <c r="C355" s="27" t="s">
        <v>4327</v>
      </c>
      <c r="D355" s="27" t="s">
        <v>366</v>
      </c>
      <c r="E355" s="27" t="s">
        <v>4216</v>
      </c>
      <c r="F355" s="27" t="s">
        <v>567</v>
      </c>
      <c r="G355" s="27"/>
      <c r="H355" s="27"/>
      <c r="I355" s="27" t="s">
        <v>110</v>
      </c>
      <c r="J355" s="28">
        <v>22</v>
      </c>
      <c r="K355" s="27" t="s">
        <v>52</v>
      </c>
      <c r="L355" s="29">
        <v>0</v>
      </c>
      <c r="M355" s="30"/>
      <c r="N355" s="25" t="str">
        <f t="shared" si="5"/>
        <v xml:space="preserve"> 일매출품목^TB_ANA_DD_SALES_ITEM^ 고객할인금액^CUST_DC_AMT^^NUMBER^22^Y^0</v>
      </c>
      <c r="O355" s="21" t="str">
        <f>IF(ISNA(VLOOKUP(N355,DB데이터!$N:$N,1,FALSE)), "에러", "")</f>
        <v>에러</v>
      </c>
      <c r="P355" s="57" t="str">
        <f>IF(O355="에러",$N355&amp;CHAR(10)&amp;VLOOKUP(CONCATENATE(D355,".",F355),DB데이터!$M:$N,2,FALSE),"")</f>
        <v xml:space="preserve"> 일매출품목^TB_ANA_DD_SALES_ITEM^ 고객할인금액^CUST_DC_AMT^^NUMBER^22^Y^0
일매출품목^TB_ANA_DD_SALES_ITEM^고객할인금액^CUST_DC_AMT^^NUMBER^20,5^Y^0</v>
      </c>
    </row>
    <row r="356" spans="1:16" x14ac:dyDescent="0.25">
      <c r="A356" s="23">
        <v>349</v>
      </c>
      <c r="B356" s="27" t="s">
        <v>5184</v>
      </c>
      <c r="C356" s="27" t="s">
        <v>4327</v>
      </c>
      <c r="D356" s="27" t="s">
        <v>366</v>
      </c>
      <c r="E356" s="27" t="s">
        <v>4236</v>
      </c>
      <c r="F356" s="27" t="s">
        <v>496</v>
      </c>
      <c r="G356" s="27"/>
      <c r="H356" s="27"/>
      <c r="I356" s="27" t="s">
        <v>110</v>
      </c>
      <c r="J356" s="28">
        <v>22</v>
      </c>
      <c r="K356" s="27" t="s">
        <v>52</v>
      </c>
      <c r="L356" s="29">
        <v>0</v>
      </c>
      <c r="M356" s="30"/>
      <c r="N356" s="25" t="str">
        <f t="shared" si="5"/>
        <v xml:space="preserve"> 일매출품목^TB_ANA_DD_SALES_ITEM^ 프로모션할인금액^PROM_DC_AMT^^NUMBER^22^Y^0</v>
      </c>
      <c r="O356" s="21" t="str">
        <f>IF(ISNA(VLOOKUP(N356,DB데이터!$N:$N,1,FALSE)), "에러", "")</f>
        <v>에러</v>
      </c>
      <c r="P356" s="57" t="str">
        <f>IF(O356="에러",$N356&amp;CHAR(10)&amp;VLOOKUP(CONCATENATE(D356,".",F356),DB데이터!$M:$N,2,FALSE),"")</f>
        <v xml:space="preserve"> 일매출품목^TB_ANA_DD_SALES_ITEM^ 프로모션할인금액^PROM_DC_AMT^^NUMBER^22^Y^0
일매출품목^TB_ANA_DD_SALES_ITEM^프로모션할인금액^PROM_DC_AMT^^NUMBER^20,5^Y^0</v>
      </c>
    </row>
    <row r="357" spans="1:16" x14ac:dyDescent="0.25">
      <c r="A357" s="23">
        <v>350</v>
      </c>
      <c r="B357" s="27" t="s">
        <v>5184</v>
      </c>
      <c r="C357" s="27" t="s">
        <v>4327</v>
      </c>
      <c r="D357" s="27" t="s">
        <v>366</v>
      </c>
      <c r="E357" s="27" t="s">
        <v>4242</v>
      </c>
      <c r="F357" s="27" t="s">
        <v>2285</v>
      </c>
      <c r="G357" s="27"/>
      <c r="H357" s="27"/>
      <c r="I357" s="27" t="s">
        <v>110</v>
      </c>
      <c r="J357" s="28">
        <v>22</v>
      </c>
      <c r="K357" s="27" t="s">
        <v>52</v>
      </c>
      <c r="L357" s="29">
        <v>0</v>
      </c>
      <c r="M357" s="30"/>
      <c r="N357" s="25" t="str">
        <f t="shared" si="5"/>
        <v xml:space="preserve"> 일매출품목^TB_ANA_DD_SALES_ITEM^ 프로모션증정금액^PROM_PRESENT_AMT^^NUMBER^22^Y^0</v>
      </c>
      <c r="O357" s="21" t="str">
        <f>IF(ISNA(VLOOKUP(N357,DB데이터!$N:$N,1,FALSE)), "에러", "")</f>
        <v>에러</v>
      </c>
      <c r="P357" s="57" t="str">
        <f>IF(O357="에러",$N357&amp;CHAR(10)&amp;VLOOKUP(CONCATENATE(D357,".",F357),DB데이터!$M:$N,2,FALSE),"")</f>
        <v xml:space="preserve"> 일매출품목^TB_ANA_DD_SALES_ITEM^ 프로모션증정금액^PROM_PRESENT_AMT^^NUMBER^22^Y^0
일매출품목^TB_ANA_DD_SALES_ITEM^프로모션증정금액^PROM_PRESENT_AMT^^NUMBER^20,5^Y^0</v>
      </c>
    </row>
    <row r="358" spans="1:16" x14ac:dyDescent="0.25">
      <c r="A358" s="23">
        <v>351</v>
      </c>
      <c r="B358" s="27" t="s">
        <v>5184</v>
      </c>
      <c r="C358" s="27" t="s">
        <v>4327</v>
      </c>
      <c r="D358" s="27" t="s">
        <v>366</v>
      </c>
      <c r="E358" s="27" t="s">
        <v>4227</v>
      </c>
      <c r="F358" s="27" t="s">
        <v>497</v>
      </c>
      <c r="G358" s="27"/>
      <c r="H358" s="27"/>
      <c r="I358" s="27" t="s">
        <v>110</v>
      </c>
      <c r="J358" s="28">
        <v>22</v>
      </c>
      <c r="K358" s="27" t="s">
        <v>52</v>
      </c>
      <c r="L358" s="29">
        <v>0</v>
      </c>
      <c r="M358" s="30"/>
      <c r="N358" s="25" t="str">
        <f t="shared" si="5"/>
        <v xml:space="preserve"> 일매출품목^TB_ANA_DD_SALES_ITEM^ 비매출할인금액^NON_SALES_DC_AMT^^NUMBER^22^Y^0</v>
      </c>
      <c r="O358" s="21" t="str">
        <f>IF(ISNA(VLOOKUP(N358,DB데이터!$N:$N,1,FALSE)), "에러", "")</f>
        <v>에러</v>
      </c>
      <c r="P358" s="57" t="str">
        <f>IF(O358="에러",$N358&amp;CHAR(10)&amp;VLOOKUP(CONCATENATE(D358,".",F358),DB데이터!$M:$N,2,FALSE),"")</f>
        <v xml:space="preserve"> 일매출품목^TB_ANA_DD_SALES_ITEM^ 비매출할인금액^NON_SALES_DC_AMT^^NUMBER^22^Y^0
일매출품목^TB_ANA_DD_SALES_ITEM^비매출할인금액^NON_SALES_DC_AMT^^NUMBER^20,5^Y^0</v>
      </c>
    </row>
    <row r="359" spans="1:16" x14ac:dyDescent="0.25">
      <c r="A359" s="23">
        <v>352</v>
      </c>
      <c r="B359" s="27" t="s">
        <v>5184</v>
      </c>
      <c r="C359" s="27" t="s">
        <v>4327</v>
      </c>
      <c r="D359" s="27" t="s">
        <v>366</v>
      </c>
      <c r="E359" s="27" t="s">
        <v>4314</v>
      </c>
      <c r="F359" s="27" t="s">
        <v>2290</v>
      </c>
      <c r="G359" s="27"/>
      <c r="H359" s="27"/>
      <c r="I359" s="27" t="s">
        <v>110</v>
      </c>
      <c r="J359" s="28">
        <v>22</v>
      </c>
      <c r="K359" s="27" t="s">
        <v>52</v>
      </c>
      <c r="L359" s="29">
        <v>0</v>
      </c>
      <c r="M359" s="30"/>
      <c r="N359" s="25" t="str">
        <f t="shared" si="5"/>
        <v xml:space="preserve"> 일매출품목^TB_ANA_DD_SALES_ITEM^ 비매출증정금액^NON_SALES_PRESENT_AMT^^NUMBER^22^Y^0</v>
      </c>
      <c r="O359" s="21" t="str">
        <f>IF(ISNA(VLOOKUP(N359,DB데이터!$N:$N,1,FALSE)), "에러", "")</f>
        <v>에러</v>
      </c>
      <c r="P359" s="57" t="str">
        <f>IF(O359="에러",$N359&amp;CHAR(10)&amp;VLOOKUP(CONCATENATE(D359,".",F359),DB데이터!$M:$N,2,FALSE),"")</f>
        <v xml:space="preserve"> 일매출품목^TB_ANA_DD_SALES_ITEM^ 비매출증정금액^NON_SALES_PRESENT_AMT^^NUMBER^22^Y^0
일매출품목^TB_ANA_DD_SALES_ITEM^비매출증정금액^NON_SALES_PRESENT_AMT^^NUMBER^20,5^Y^0</v>
      </c>
    </row>
    <row r="360" spans="1:16" x14ac:dyDescent="0.25">
      <c r="A360" s="23">
        <v>353</v>
      </c>
      <c r="B360" s="27" t="s">
        <v>5184</v>
      </c>
      <c r="C360" s="27" t="s">
        <v>4327</v>
      </c>
      <c r="D360" s="27" t="s">
        <v>366</v>
      </c>
      <c r="E360" s="27" t="s">
        <v>4316</v>
      </c>
      <c r="F360" s="27" t="s">
        <v>2292</v>
      </c>
      <c r="G360" s="27"/>
      <c r="H360" s="27"/>
      <c r="I360" s="27" t="s">
        <v>110</v>
      </c>
      <c r="J360" s="28">
        <v>22</v>
      </c>
      <c r="K360" s="27" t="s">
        <v>52</v>
      </c>
      <c r="L360" s="29">
        <v>0</v>
      </c>
      <c r="M360" s="30"/>
      <c r="N360" s="25" t="str">
        <f t="shared" si="5"/>
        <v xml:space="preserve"> 일매출품목^TB_ANA_DD_SALES_ITEM^ 비매출테스터금액^NON_SALES_TESTER_AMT^^NUMBER^22^Y^0</v>
      </c>
      <c r="O360" s="21" t="str">
        <f>IF(ISNA(VLOOKUP(N360,DB데이터!$N:$N,1,FALSE)), "에러", "")</f>
        <v>에러</v>
      </c>
      <c r="P360" s="57" t="str">
        <f>IF(O360="에러",$N360&amp;CHAR(10)&amp;VLOOKUP(CONCATENATE(D360,".",F360),DB데이터!$M:$N,2,FALSE),"")</f>
        <v xml:space="preserve"> 일매출품목^TB_ANA_DD_SALES_ITEM^ 비매출테스터금액^NON_SALES_TESTER_AMT^^NUMBER^22^Y^0
일매출품목^TB_ANA_DD_SALES_ITEM^비매출테스터금액^NON_SALES_TESTER_AMT^^NUMBER^20,5^Y^0</v>
      </c>
    </row>
    <row r="361" spans="1:16" x14ac:dyDescent="0.25">
      <c r="A361" s="23">
        <v>354</v>
      </c>
      <c r="B361" s="27" t="s">
        <v>5184</v>
      </c>
      <c r="C361" s="27" t="s">
        <v>4327</v>
      </c>
      <c r="D361" s="27" t="s">
        <v>366</v>
      </c>
      <c r="E361" s="27" t="s">
        <v>4310</v>
      </c>
      <c r="F361" s="27" t="s">
        <v>2294</v>
      </c>
      <c r="G361" s="27"/>
      <c r="H361" s="27"/>
      <c r="I361" s="27" t="s">
        <v>110</v>
      </c>
      <c r="J361" s="28">
        <v>22</v>
      </c>
      <c r="K361" s="27" t="s">
        <v>52</v>
      </c>
      <c r="L361" s="29">
        <v>0</v>
      </c>
      <c r="M361" s="30"/>
      <c r="N361" s="25" t="str">
        <f t="shared" si="5"/>
        <v xml:space="preserve"> 일매출품목^TB_ANA_DD_SALES_ITEM^ 비매출기부금액^NON_SALES_DONATE_AMT^^NUMBER^22^Y^0</v>
      </c>
      <c r="O361" s="21" t="str">
        <f>IF(ISNA(VLOOKUP(N361,DB데이터!$N:$N,1,FALSE)), "에러", "")</f>
        <v>에러</v>
      </c>
      <c r="P361" s="57" t="str">
        <f>IF(O361="에러",$N361&amp;CHAR(10)&amp;VLOOKUP(CONCATENATE(D361,".",F361),DB데이터!$M:$N,2,FALSE),"")</f>
        <v xml:space="preserve"> 일매출품목^TB_ANA_DD_SALES_ITEM^ 비매출기부금액^NON_SALES_DONATE_AMT^^NUMBER^22^Y^0
일매출품목^TB_ANA_DD_SALES_ITEM^비매출기부금액^NON_SALES_DONATE_AMT^^NUMBER^20,5^Y^0</v>
      </c>
    </row>
    <row r="362" spans="1:16" x14ac:dyDescent="0.25">
      <c r="A362" s="23">
        <v>355</v>
      </c>
      <c r="B362" s="27" t="s">
        <v>5184</v>
      </c>
      <c r="C362" s="27" t="s">
        <v>4327</v>
      </c>
      <c r="D362" s="27" t="s">
        <v>366</v>
      </c>
      <c r="E362" s="27" t="s">
        <v>4312</v>
      </c>
      <c r="F362" s="27" t="s">
        <v>2296</v>
      </c>
      <c r="G362" s="27"/>
      <c r="H362" s="27"/>
      <c r="I362" s="27" t="s">
        <v>110</v>
      </c>
      <c r="J362" s="28">
        <v>22</v>
      </c>
      <c r="K362" s="27" t="s">
        <v>52</v>
      </c>
      <c r="L362" s="29">
        <v>0</v>
      </c>
      <c r="M362" s="30"/>
      <c r="N362" s="25" t="str">
        <f t="shared" si="5"/>
        <v xml:space="preserve"> 일매출품목^TB_ANA_DD_SALES_ITEM^ 비매출기타금액^NON_SALES_ETC_AMT^^NUMBER^22^Y^0</v>
      </c>
      <c r="O362" s="21" t="str">
        <f>IF(ISNA(VLOOKUP(N362,DB데이터!$N:$N,1,FALSE)), "에러", "")</f>
        <v>에러</v>
      </c>
      <c r="P362" s="57" t="str">
        <f>IF(O362="에러",$N362&amp;CHAR(10)&amp;VLOOKUP(CONCATENATE(D362,".",F362),DB데이터!$M:$N,2,FALSE),"")</f>
        <v xml:space="preserve"> 일매출품목^TB_ANA_DD_SALES_ITEM^ 비매출기타금액^NON_SALES_ETC_AMT^^NUMBER^22^Y^0
일매출품목^TB_ANA_DD_SALES_ITEM^비매출기타금액^NON_SALES_ETC_AMT^^NUMBER^20,5^Y^0</v>
      </c>
    </row>
    <row r="363" spans="1:16" x14ac:dyDescent="0.25">
      <c r="A363" s="23">
        <v>356</v>
      </c>
      <c r="B363" s="27" t="s">
        <v>5184</v>
      </c>
      <c r="C363" s="27" t="s">
        <v>4327</v>
      </c>
      <c r="D363" s="27" t="s">
        <v>366</v>
      </c>
      <c r="E363" s="27" t="s">
        <v>4230</v>
      </c>
      <c r="F363" s="27" t="s">
        <v>2257</v>
      </c>
      <c r="G363" s="27"/>
      <c r="H363" s="27"/>
      <c r="I363" s="27" t="s">
        <v>110</v>
      </c>
      <c r="J363" s="28">
        <v>22</v>
      </c>
      <c r="K363" s="27" t="s">
        <v>52</v>
      </c>
      <c r="L363" s="27">
        <v>0</v>
      </c>
      <c r="M363" s="30"/>
      <c r="N363" s="25" t="str">
        <f t="shared" si="5"/>
        <v xml:space="preserve"> 일매출품목^TB_ANA_DD_SALES_ITEM^ 영수증건수^BILL_CNT^^NUMBER^22^Y^0</v>
      </c>
      <c r="O363" s="21" t="str">
        <f>IF(ISNA(VLOOKUP(N363,DB데이터!$N:$N,1,FALSE)), "에러", "")</f>
        <v>에러</v>
      </c>
      <c r="P363" s="57" t="str">
        <f>IF(O363="에러",$N363&amp;CHAR(10)&amp;VLOOKUP(CONCATENATE(D363,".",F363),DB데이터!$M:$N,2,FALSE),"")</f>
        <v xml:space="preserve"> 일매출품목^TB_ANA_DD_SALES_ITEM^ 영수증건수^BILL_CNT^^NUMBER^22^Y^0
일매출품목^TB_ANA_DD_SALES_ITEM^영수증건수^BILL_CNT^^NUMBER^20,5^Y^0</v>
      </c>
    </row>
    <row r="364" spans="1:16" x14ac:dyDescent="0.25">
      <c r="A364" s="23">
        <v>357</v>
      </c>
      <c r="B364" s="27" t="s">
        <v>5184</v>
      </c>
      <c r="C364" s="27" t="s">
        <v>4327</v>
      </c>
      <c r="D364" s="27" t="s">
        <v>366</v>
      </c>
      <c r="E364" s="27" t="s">
        <v>4239</v>
      </c>
      <c r="F364" s="27" t="s">
        <v>1142</v>
      </c>
      <c r="G364" s="27"/>
      <c r="H364" s="27"/>
      <c r="I364" s="27" t="s">
        <v>110</v>
      </c>
      <c r="J364" s="28">
        <v>22</v>
      </c>
      <c r="K364" s="27" t="s">
        <v>52</v>
      </c>
      <c r="L364" s="27">
        <v>0</v>
      </c>
      <c r="M364" s="30"/>
      <c r="N364" s="25" t="str">
        <f t="shared" si="5"/>
        <v xml:space="preserve"> 일매출품목^TB_ANA_DD_SALES_ITEM^ 매출수량^SALES_QTY^^NUMBER^22^Y^0</v>
      </c>
      <c r="O364" s="21" t="str">
        <f>IF(ISNA(VLOOKUP(N364,DB데이터!$N:$N,1,FALSE)), "에러", "")</f>
        <v>에러</v>
      </c>
      <c r="P364" s="57" t="str">
        <f>IF(O364="에러",$N364&amp;CHAR(10)&amp;VLOOKUP(CONCATENATE(D364,".",F364),DB데이터!$M:$N,2,FALSE),"")</f>
        <v xml:space="preserve"> 일매출품목^TB_ANA_DD_SALES_ITEM^ 매출수량^SALES_QTY^^NUMBER^22^Y^0
일매출품목^TB_ANA_DD_SALES_ITEM^매출수량^SALES_QTY^^NUMBER^20,5^Y^0</v>
      </c>
    </row>
    <row r="365" spans="1:16" x14ac:dyDescent="0.25">
      <c r="A365" s="23">
        <v>358</v>
      </c>
      <c r="B365" s="27" t="s">
        <v>5184</v>
      </c>
      <c r="C365" s="27" t="s">
        <v>4327</v>
      </c>
      <c r="D365" s="27" t="s">
        <v>366</v>
      </c>
      <c r="E365" s="27" t="s">
        <v>4244</v>
      </c>
      <c r="F365" s="27" t="s">
        <v>2298</v>
      </c>
      <c r="G365" s="27"/>
      <c r="H365" s="27"/>
      <c r="I365" s="27" t="s">
        <v>110</v>
      </c>
      <c r="J365" s="28">
        <v>22</v>
      </c>
      <c r="K365" s="27" t="s">
        <v>52</v>
      </c>
      <c r="L365" s="27">
        <v>0</v>
      </c>
      <c r="M365" s="30"/>
      <c r="N365" s="25" t="str">
        <f t="shared" si="5"/>
        <v xml:space="preserve"> 일매출품목^TB_ANA_DD_SALES_ITEM^ 프로모션할인수량^PROM_DC_QTY^^NUMBER^22^Y^0</v>
      </c>
      <c r="O365" s="21" t="str">
        <f>IF(ISNA(VLOOKUP(N365,DB데이터!$N:$N,1,FALSE)), "에러", "")</f>
        <v>에러</v>
      </c>
      <c r="P365" s="57" t="str">
        <f>IF(O365="에러",$N365&amp;CHAR(10)&amp;VLOOKUP(CONCATENATE(D365,".",F365),DB데이터!$M:$N,2,FALSE),"")</f>
        <v xml:space="preserve"> 일매출품목^TB_ANA_DD_SALES_ITEM^ 프로모션할인수량^PROM_DC_QTY^^NUMBER^22^Y^0
일매출품목^TB_ANA_DD_SALES_ITEM^프로모션할인수량^PROM_DC_QTY^^NUMBER^20,5^Y^0</v>
      </c>
    </row>
    <row r="366" spans="1:16" x14ac:dyDescent="0.25">
      <c r="A366" s="23">
        <v>359</v>
      </c>
      <c r="B366" s="27" t="s">
        <v>5184</v>
      </c>
      <c r="C366" s="27" t="s">
        <v>4327</v>
      </c>
      <c r="D366" s="27" t="s">
        <v>366</v>
      </c>
      <c r="E366" s="27" t="s">
        <v>4243</v>
      </c>
      <c r="F366" s="27" t="s">
        <v>842</v>
      </c>
      <c r="G366" s="27"/>
      <c r="H366" s="27"/>
      <c r="I366" s="27" t="s">
        <v>110</v>
      </c>
      <c r="J366" s="28">
        <v>22</v>
      </c>
      <c r="K366" s="27" t="s">
        <v>52</v>
      </c>
      <c r="L366" s="27">
        <v>0</v>
      </c>
      <c r="M366" s="30"/>
      <c r="N366" s="25" t="str">
        <f t="shared" si="5"/>
        <v xml:space="preserve"> 일매출품목^TB_ANA_DD_SALES_ITEM^ 프로모션증정수량^PROM_PRESENT_QTY^^NUMBER^22^Y^0</v>
      </c>
      <c r="O366" s="21" t="str">
        <f>IF(ISNA(VLOOKUP(N366,DB데이터!$N:$N,1,FALSE)), "에러", "")</f>
        <v>에러</v>
      </c>
      <c r="P366" s="57" t="str">
        <f>IF(O366="에러",$N366&amp;CHAR(10)&amp;VLOOKUP(CONCATENATE(D366,".",F366),DB데이터!$M:$N,2,FALSE),"")</f>
        <v xml:space="preserve"> 일매출품목^TB_ANA_DD_SALES_ITEM^ 프로모션증정수량^PROM_PRESENT_QTY^^NUMBER^22^Y^0
일매출품목^TB_ANA_DD_SALES_ITEM^프로모션증정수량^PROM_PRESENT_QTY^^NUMBER^20,5^Y^0</v>
      </c>
    </row>
    <row r="367" spans="1:16" x14ac:dyDescent="0.25">
      <c r="A367" s="23">
        <v>360</v>
      </c>
      <c r="B367" s="27" t="s">
        <v>5184</v>
      </c>
      <c r="C367" s="27" t="s">
        <v>4327</v>
      </c>
      <c r="D367" s="27" t="s">
        <v>366</v>
      </c>
      <c r="E367" s="27" t="s">
        <v>4241</v>
      </c>
      <c r="F367" s="27" t="s">
        <v>1140</v>
      </c>
      <c r="G367" s="27"/>
      <c r="H367" s="27"/>
      <c r="I367" s="27" t="s">
        <v>110</v>
      </c>
      <c r="J367" s="28">
        <v>22</v>
      </c>
      <c r="K367" s="27" t="s">
        <v>52</v>
      </c>
      <c r="L367" s="27">
        <v>0</v>
      </c>
      <c r="M367" s="30"/>
      <c r="N367" s="25" t="str">
        <f t="shared" si="5"/>
        <v xml:space="preserve"> 일매출품목^TB_ANA_DD_SALES_ITEM^ 비매출수량^NON_SALES_QTY^^NUMBER^22^Y^0</v>
      </c>
      <c r="O367" s="21" t="str">
        <f>IF(ISNA(VLOOKUP(N367,DB데이터!$N:$N,1,FALSE)), "에러", "")</f>
        <v>에러</v>
      </c>
      <c r="P367" s="57" t="str">
        <f>IF(O367="에러",$N367&amp;CHAR(10)&amp;VLOOKUP(CONCATENATE(D367,".",F367),DB데이터!$M:$N,2,FALSE),"")</f>
        <v xml:space="preserve"> 일매출품목^TB_ANA_DD_SALES_ITEM^ 비매출수량^NON_SALES_QTY^^NUMBER^22^Y^0
일매출품목^TB_ANA_DD_SALES_ITEM^비매출수량^NON_SALES_QTY^^NUMBER^20,5^Y^0</v>
      </c>
    </row>
    <row r="368" spans="1:16" x14ac:dyDescent="0.25">
      <c r="A368" s="23">
        <v>361</v>
      </c>
      <c r="B368" s="27" t="s">
        <v>5184</v>
      </c>
      <c r="C368" s="27" t="s">
        <v>4327</v>
      </c>
      <c r="D368" s="27" t="s">
        <v>366</v>
      </c>
      <c r="E368" s="27" t="s">
        <v>4315</v>
      </c>
      <c r="F368" s="27" t="s">
        <v>2300</v>
      </c>
      <c r="G368" s="27"/>
      <c r="H368" s="27"/>
      <c r="I368" s="27" t="s">
        <v>110</v>
      </c>
      <c r="J368" s="28">
        <v>22</v>
      </c>
      <c r="K368" s="27" t="s">
        <v>52</v>
      </c>
      <c r="L368" s="27">
        <v>0</v>
      </c>
      <c r="M368" s="30"/>
      <c r="N368" s="25" t="str">
        <f t="shared" si="5"/>
        <v xml:space="preserve"> 일매출품목^TB_ANA_DD_SALES_ITEM^ 비매출증정수량^NON_SALES_PRESENT_QTY^^NUMBER^22^Y^0</v>
      </c>
      <c r="O368" s="21" t="str">
        <f>IF(ISNA(VLOOKUP(N368,DB데이터!$N:$N,1,FALSE)), "에러", "")</f>
        <v>에러</v>
      </c>
      <c r="P368" s="57" t="str">
        <f>IF(O368="에러",$N368&amp;CHAR(10)&amp;VLOOKUP(CONCATENATE(D368,".",F368),DB데이터!$M:$N,2,FALSE),"")</f>
        <v xml:space="preserve"> 일매출품목^TB_ANA_DD_SALES_ITEM^ 비매출증정수량^NON_SALES_PRESENT_QTY^^NUMBER^22^Y^0
일매출품목^TB_ANA_DD_SALES_ITEM^비매출증정수량^NON_SALES_PRESENT_QTY^^NUMBER^20,5^Y^0</v>
      </c>
    </row>
    <row r="369" spans="1:16" x14ac:dyDescent="0.25">
      <c r="A369" s="23">
        <v>362</v>
      </c>
      <c r="B369" s="27" t="s">
        <v>5184</v>
      </c>
      <c r="C369" s="27" t="s">
        <v>4327</v>
      </c>
      <c r="D369" s="27" t="s">
        <v>366</v>
      </c>
      <c r="E369" s="27" t="s">
        <v>4317</v>
      </c>
      <c r="F369" s="27" t="s">
        <v>2302</v>
      </c>
      <c r="G369" s="27"/>
      <c r="H369" s="27"/>
      <c r="I369" s="27" t="s">
        <v>110</v>
      </c>
      <c r="J369" s="28">
        <v>22</v>
      </c>
      <c r="K369" s="27" t="s">
        <v>52</v>
      </c>
      <c r="L369" s="29">
        <v>0</v>
      </c>
      <c r="M369" s="30"/>
      <c r="N369" s="25" t="str">
        <f t="shared" si="5"/>
        <v xml:space="preserve"> 일매출품목^TB_ANA_DD_SALES_ITEM^ 비매출테스터수량^NON_SALES_TESTER_QTY^^NUMBER^22^Y^0</v>
      </c>
      <c r="O369" s="21" t="str">
        <f>IF(ISNA(VLOOKUP(N369,DB데이터!$N:$N,1,FALSE)), "에러", "")</f>
        <v>에러</v>
      </c>
      <c r="P369" s="57" t="str">
        <f>IF(O369="에러",$N369&amp;CHAR(10)&amp;VLOOKUP(CONCATENATE(D369,".",F369),DB데이터!$M:$N,2,FALSE),"")</f>
        <v xml:space="preserve"> 일매출품목^TB_ANA_DD_SALES_ITEM^ 비매출테스터수량^NON_SALES_TESTER_QTY^^NUMBER^22^Y^0
일매출품목^TB_ANA_DD_SALES_ITEM^비매출테스터수량^NON_SALES_TESTER_QTY^^NUMBER^20,5^Y^0</v>
      </c>
    </row>
    <row r="370" spans="1:16" x14ac:dyDescent="0.25">
      <c r="A370" s="23">
        <v>363</v>
      </c>
      <c r="B370" s="27" t="s">
        <v>5184</v>
      </c>
      <c r="C370" s="27" t="s">
        <v>4327</v>
      </c>
      <c r="D370" s="27" t="s">
        <v>366</v>
      </c>
      <c r="E370" s="27" t="s">
        <v>4311</v>
      </c>
      <c r="F370" s="27" t="s">
        <v>2304</v>
      </c>
      <c r="G370" s="27"/>
      <c r="H370" s="27"/>
      <c r="I370" s="27" t="s">
        <v>110</v>
      </c>
      <c r="J370" s="28">
        <v>22</v>
      </c>
      <c r="K370" s="27" t="s">
        <v>52</v>
      </c>
      <c r="L370" s="29">
        <v>0</v>
      </c>
      <c r="M370" s="30"/>
      <c r="N370" s="25" t="str">
        <f t="shared" si="5"/>
        <v xml:space="preserve"> 일매출품목^TB_ANA_DD_SALES_ITEM^ 비매출기부수량^NON_SALES_DONATE_QTY^^NUMBER^22^Y^0</v>
      </c>
      <c r="O370" s="21" t="str">
        <f>IF(ISNA(VLOOKUP(N370,DB데이터!$N:$N,1,FALSE)), "에러", "")</f>
        <v>에러</v>
      </c>
      <c r="P370" s="57" t="str">
        <f>IF(O370="에러",$N370&amp;CHAR(10)&amp;VLOOKUP(CONCATENATE(D370,".",F370),DB데이터!$M:$N,2,FALSE),"")</f>
        <v xml:space="preserve"> 일매출품목^TB_ANA_DD_SALES_ITEM^ 비매출기부수량^NON_SALES_DONATE_QTY^^NUMBER^22^Y^0
일매출품목^TB_ANA_DD_SALES_ITEM^비매출기부수량^NON_SALES_DONATE_QTY^^NUMBER^20,5^Y^0</v>
      </c>
    </row>
    <row r="371" spans="1:16" x14ac:dyDescent="0.25">
      <c r="A371" s="23">
        <v>364</v>
      </c>
      <c r="B371" s="27" t="s">
        <v>5184</v>
      </c>
      <c r="C371" s="27" t="s">
        <v>4327</v>
      </c>
      <c r="D371" s="27" t="s">
        <v>366</v>
      </c>
      <c r="E371" s="27" t="s">
        <v>4313</v>
      </c>
      <c r="F371" s="27" t="s">
        <v>2306</v>
      </c>
      <c r="G371" s="27"/>
      <c r="H371" s="27"/>
      <c r="I371" s="27" t="s">
        <v>110</v>
      </c>
      <c r="J371" s="28">
        <v>22</v>
      </c>
      <c r="K371" s="27" t="s">
        <v>52</v>
      </c>
      <c r="L371" s="27">
        <v>0</v>
      </c>
      <c r="M371" s="30"/>
      <c r="N371" s="25" t="str">
        <f t="shared" si="5"/>
        <v xml:space="preserve"> 일매출품목^TB_ANA_DD_SALES_ITEM^ 비매출기타수량^NON_SALES_ETC_QTY^^NUMBER^22^Y^0</v>
      </c>
      <c r="O371" s="21" t="str">
        <f>IF(ISNA(VLOOKUP(N371,DB데이터!$N:$N,1,FALSE)), "에러", "")</f>
        <v>에러</v>
      </c>
      <c r="P371" s="57" t="str">
        <f>IF(O371="에러",$N371&amp;CHAR(10)&amp;VLOOKUP(CONCATENATE(D371,".",F371),DB데이터!$M:$N,2,FALSE),"")</f>
        <v xml:space="preserve"> 일매출품목^TB_ANA_DD_SALES_ITEM^ 비매출기타수량^NON_SALES_ETC_QTY^^NUMBER^22^Y^0
일매출품목^TB_ANA_DD_SALES_ITEM^비매출기타수량^NON_SALES_ETC_QTY^^NUMBER^20,5^Y^0</v>
      </c>
    </row>
    <row r="372" spans="1:16" x14ac:dyDescent="0.25">
      <c r="A372" s="23">
        <v>365</v>
      </c>
      <c r="B372" s="27" t="s">
        <v>5184</v>
      </c>
      <c r="C372" s="27" t="s">
        <v>4327</v>
      </c>
      <c r="D372" s="27" t="s">
        <v>366</v>
      </c>
      <c r="E372" s="27" t="s">
        <v>4233</v>
      </c>
      <c r="F372" s="27" t="s">
        <v>527</v>
      </c>
      <c r="G372" s="27"/>
      <c r="H372" s="27"/>
      <c r="I372" s="27" t="s">
        <v>110</v>
      </c>
      <c r="J372" s="28">
        <v>22</v>
      </c>
      <c r="K372" s="27" t="s">
        <v>52</v>
      </c>
      <c r="L372" s="29">
        <v>0</v>
      </c>
      <c r="M372" s="30"/>
      <c r="N372" s="25" t="str">
        <f t="shared" si="5"/>
        <v xml:space="preserve"> 일매출품목^TB_ANA_DD_SALES_ITEM^ 취소건수^CNCL_CNT^^NUMBER^22^Y^0</v>
      </c>
      <c r="O372" s="21" t="str">
        <f>IF(ISNA(VLOOKUP(N372,DB데이터!$N:$N,1,FALSE)), "에러", "")</f>
        <v>에러</v>
      </c>
      <c r="P372" s="57" t="str">
        <f>IF(O372="에러",$N372&amp;CHAR(10)&amp;VLOOKUP(CONCATENATE(D372,".",F372),DB데이터!$M:$N,2,FALSE),"")</f>
        <v xml:space="preserve"> 일매출품목^TB_ANA_DD_SALES_ITEM^ 취소건수^CNCL_CNT^^NUMBER^22^Y^0
일매출품목^TB_ANA_DD_SALES_ITEM^취소건수^CNCL_CNT^^NUMBER^20,5^Y^0</v>
      </c>
    </row>
    <row r="373" spans="1:16" x14ac:dyDescent="0.25">
      <c r="A373" s="23">
        <v>366</v>
      </c>
      <c r="B373" s="27" t="s">
        <v>5184</v>
      </c>
      <c r="C373" s="27" t="s">
        <v>4327</v>
      </c>
      <c r="D373" s="27" t="s">
        <v>366</v>
      </c>
      <c r="E373" s="27" t="s">
        <v>4240</v>
      </c>
      <c r="F373" s="27" t="s">
        <v>843</v>
      </c>
      <c r="G373" s="27"/>
      <c r="H373" s="27"/>
      <c r="I373" s="27" t="s">
        <v>110</v>
      </c>
      <c r="J373" s="28">
        <v>22</v>
      </c>
      <c r="K373" s="27" t="s">
        <v>52</v>
      </c>
      <c r="L373" s="29">
        <v>0</v>
      </c>
      <c r="M373" s="30"/>
      <c r="N373" s="25" t="str">
        <f t="shared" si="5"/>
        <v xml:space="preserve"> 일매출품목^TB_ANA_DD_SALES_ITEM^ 매출취소수량^SALES_CNCL_QTY^^NUMBER^22^Y^0</v>
      </c>
      <c r="O373" s="21" t="str">
        <f>IF(ISNA(VLOOKUP(N373,DB데이터!$N:$N,1,FALSE)), "에러", "")</f>
        <v>에러</v>
      </c>
      <c r="P373" s="57" t="str">
        <f>IF(O373="에러",$N373&amp;CHAR(10)&amp;VLOOKUP(CONCATENATE(D373,".",F373),DB데이터!$M:$N,2,FALSE),"")</f>
        <v xml:space="preserve"> 일매출품목^TB_ANA_DD_SALES_ITEM^ 매출취소수량^SALES_CNCL_QTY^^NUMBER^22^Y^0
일매출품목^TB_ANA_DD_SALES_ITEM^매출취소수량^SALES_CNCL_QTY^^NUMBER^20,5^Y^0</v>
      </c>
    </row>
    <row r="374" spans="1:16" x14ac:dyDescent="0.25">
      <c r="A374" s="23">
        <v>367</v>
      </c>
      <c r="B374" s="27" t="s">
        <v>5184</v>
      </c>
      <c r="C374" s="27" t="s">
        <v>4327</v>
      </c>
      <c r="D374" s="27" t="s">
        <v>366</v>
      </c>
      <c r="E374" s="27" t="s">
        <v>4226</v>
      </c>
      <c r="F374" s="27" t="s">
        <v>2269</v>
      </c>
      <c r="G374" s="27"/>
      <c r="H374" s="27"/>
      <c r="I374" s="27" t="s">
        <v>110</v>
      </c>
      <c r="J374" s="28">
        <v>22</v>
      </c>
      <c r="K374" s="27" t="s">
        <v>52</v>
      </c>
      <c r="L374" s="29">
        <v>0</v>
      </c>
      <c r="M374" s="30"/>
      <c r="N374" s="25" t="str">
        <f t="shared" si="5"/>
        <v xml:space="preserve"> 일매출품목^TB_ANA_DD_SALES_ITEM^ 매출취소총금액^SALES_CNCL_TOT_AMT^^NUMBER^22^Y^0</v>
      </c>
      <c r="O374" s="21" t="str">
        <f>IF(ISNA(VLOOKUP(N374,DB데이터!$N:$N,1,FALSE)), "에러", "")</f>
        <v>에러</v>
      </c>
      <c r="P374" s="57" t="str">
        <f>IF(O374="에러",$N374&amp;CHAR(10)&amp;VLOOKUP(CONCATENATE(D374,".",F374),DB데이터!$M:$N,2,FALSE),"")</f>
        <v xml:space="preserve"> 일매출품목^TB_ANA_DD_SALES_ITEM^ 매출취소총금액^SALES_CNCL_TOT_AMT^^NUMBER^22^Y^0
일매출품목^TB_ANA_DD_SALES_ITEM^매출취소총금액^SALES_CNCL_TOT_AMT^^NUMBER^20,5^Y^0</v>
      </c>
    </row>
    <row r="375" spans="1:16" x14ac:dyDescent="0.25">
      <c r="A375" s="23">
        <v>368</v>
      </c>
      <c r="B375" s="27" t="s">
        <v>5184</v>
      </c>
      <c r="C375" s="27" t="s">
        <v>4327</v>
      </c>
      <c r="D375" s="27" t="s">
        <v>366</v>
      </c>
      <c r="E375" s="27" t="s">
        <v>4224</v>
      </c>
      <c r="F375" s="27" t="s">
        <v>2309</v>
      </c>
      <c r="G375" s="27"/>
      <c r="H375" s="27"/>
      <c r="I375" s="27" t="s">
        <v>110</v>
      </c>
      <c r="J375" s="28">
        <v>22</v>
      </c>
      <c r="K375" s="27" t="s">
        <v>52</v>
      </c>
      <c r="L375" s="29">
        <v>0</v>
      </c>
      <c r="M375" s="30"/>
      <c r="N375" s="25" t="str">
        <f t="shared" si="5"/>
        <v xml:space="preserve"> 일매출품목^TB_ANA_DD_SALES_ITEM^ 매출취소금액^SALES_CNCL_AMT^^NUMBER^22^Y^0</v>
      </c>
      <c r="O375" s="21" t="str">
        <f>IF(ISNA(VLOOKUP(N375,DB데이터!$N:$N,1,FALSE)), "에러", "")</f>
        <v>에러</v>
      </c>
      <c r="P375" s="57" t="str">
        <f>IF(O375="에러",$N375&amp;CHAR(10)&amp;VLOOKUP(CONCATENATE(D375,".",F375),DB데이터!$M:$N,2,FALSE),"")</f>
        <v xml:space="preserve"> 일매출품목^TB_ANA_DD_SALES_ITEM^ 매출취소금액^SALES_CNCL_AMT^^NUMBER^22^Y^0
일매출품목^TB_ANA_DD_SALES_ITEM^매출취소금액^SALES_CNCL_AMT^^NUMBER^20,5^Y^0</v>
      </c>
    </row>
    <row r="376" spans="1:16" x14ac:dyDescent="0.25">
      <c r="A376" s="23">
        <v>369</v>
      </c>
      <c r="B376" s="27" t="s">
        <v>5184</v>
      </c>
      <c r="C376" s="27" t="s">
        <v>4327</v>
      </c>
      <c r="D376" s="27" t="s">
        <v>366</v>
      </c>
      <c r="E376" s="27" t="s">
        <v>4223</v>
      </c>
      <c r="F376" s="27" t="s">
        <v>2311</v>
      </c>
      <c r="G376" s="27"/>
      <c r="H376" s="27"/>
      <c r="I376" s="27" t="s">
        <v>110</v>
      </c>
      <c r="J376" s="28">
        <v>22</v>
      </c>
      <c r="K376" s="27" t="s">
        <v>52</v>
      </c>
      <c r="L376" s="29">
        <v>0</v>
      </c>
      <c r="M376" s="30"/>
      <c r="N376" s="25" t="str">
        <f t="shared" si="5"/>
        <v xml:space="preserve"> 일매출품목^TB_ANA_DD_SALES_ITEM^ 매출취소공급금액^SALES_CNCL_SUPP_AMT^^NUMBER^22^Y^0</v>
      </c>
      <c r="O376" s="21" t="str">
        <f>IF(ISNA(VLOOKUP(N376,DB데이터!$N:$N,1,FALSE)), "에러", "")</f>
        <v>에러</v>
      </c>
      <c r="P376" s="57" t="str">
        <f>IF(O376="에러",$N376&amp;CHAR(10)&amp;VLOOKUP(CONCATENATE(D376,".",F376),DB데이터!$M:$N,2,FALSE),"")</f>
        <v xml:space="preserve"> 일매출품목^TB_ANA_DD_SALES_ITEM^ 매출취소공급금액^SALES_CNCL_SUPP_AMT^^NUMBER^22^Y^0
일매출품목^TB_ANA_DD_SALES_ITEM^매출취소공급금액^SALES_CNCL_SUPP_AMT^^NUMBER^20,5^Y^0</v>
      </c>
    </row>
    <row r="377" spans="1:16" x14ac:dyDescent="0.25">
      <c r="A377" s="23">
        <v>370</v>
      </c>
      <c r="B377" s="27" t="s">
        <v>5184</v>
      </c>
      <c r="C377" s="27" t="s">
        <v>4327</v>
      </c>
      <c r="D377" s="27" t="s">
        <v>366</v>
      </c>
      <c r="E377" s="27" t="s">
        <v>4225</v>
      </c>
      <c r="F377" s="27" t="s">
        <v>2313</v>
      </c>
      <c r="G377" s="27"/>
      <c r="H377" s="27"/>
      <c r="I377" s="27" t="s">
        <v>110</v>
      </c>
      <c r="J377" s="28">
        <v>22</v>
      </c>
      <c r="K377" s="27" t="s">
        <v>52</v>
      </c>
      <c r="L377" s="27">
        <v>0</v>
      </c>
      <c r="M377" s="30"/>
      <c r="N377" s="25" t="str">
        <f t="shared" si="5"/>
        <v xml:space="preserve"> 일매출품목^TB_ANA_DD_SALES_ITEM^ 매출취소부가세액^SALES_CNCL_VAT^^NUMBER^22^Y^0</v>
      </c>
      <c r="O377" s="21" t="str">
        <f>IF(ISNA(VLOOKUP(N377,DB데이터!$N:$N,1,FALSE)), "에러", "")</f>
        <v>에러</v>
      </c>
      <c r="P377" s="57" t="str">
        <f>IF(O377="에러",$N377&amp;CHAR(10)&amp;VLOOKUP(CONCATENATE(D377,".",F377),DB데이터!$M:$N,2,FALSE),"")</f>
        <v xml:space="preserve"> 일매출품목^TB_ANA_DD_SALES_ITEM^ 매출취소부가세액^SALES_CNCL_VAT^^NUMBER^22^Y^0
일매출품목^TB_ANA_DD_SALES_ITEM^매출취소부가세액^SALES_CNCL_VAT^^NUMBER^20,5^Y^0</v>
      </c>
    </row>
    <row r="378" spans="1:16" x14ac:dyDescent="0.25">
      <c r="A378" s="23">
        <v>371</v>
      </c>
      <c r="B378" s="27" t="s">
        <v>5184</v>
      </c>
      <c r="C378" s="27" t="s">
        <v>4327</v>
      </c>
      <c r="D378" s="27" t="s">
        <v>366</v>
      </c>
      <c r="E378" s="27" t="s">
        <v>3518</v>
      </c>
      <c r="F378" s="27" t="s">
        <v>54</v>
      </c>
      <c r="G378" s="27"/>
      <c r="H378" s="27"/>
      <c r="I378" s="27" t="s">
        <v>37</v>
      </c>
      <c r="J378" s="28">
        <v>14</v>
      </c>
      <c r="K378" s="27" t="s">
        <v>52</v>
      </c>
      <c r="L378" s="27"/>
      <c r="M378" s="30"/>
      <c r="N378" s="25" t="str">
        <f t="shared" si="5"/>
        <v xml:space="preserve"> 일매출품목^TB_ANA_DD_SALES_ITEM^ 등록일시^REG_DTM^^VARCHAR2^14^Y^</v>
      </c>
      <c r="O378" s="21" t="str">
        <f>IF(ISNA(VLOOKUP(N378,DB데이터!$N:$N,1,FALSE)), "에러", "")</f>
        <v>에러</v>
      </c>
      <c r="P378" s="57" t="str">
        <f>IF(O378="에러",$N378&amp;CHAR(10)&amp;VLOOKUP(CONCATENATE(D378,".",F378),DB데이터!$M:$N,2,FALSE),"")</f>
        <v xml:space="preserve"> 일매출품목^TB_ANA_DD_SALES_ITEM^ 등록일시^REG_DTM^^VARCHAR2^14^Y^
일매출품목^TB_ANA_DD_SALES_ITEM^등록일시^REG_DTM^^VARCHAR2^14^Y^</v>
      </c>
    </row>
    <row r="379" spans="1:16" x14ac:dyDescent="0.25">
      <c r="A379" s="23">
        <v>372</v>
      </c>
      <c r="B379" s="27" t="s">
        <v>5184</v>
      </c>
      <c r="C379" s="27" t="s">
        <v>4327</v>
      </c>
      <c r="D379" s="27" t="s">
        <v>366</v>
      </c>
      <c r="E379" s="27" t="s">
        <v>3519</v>
      </c>
      <c r="F379" s="27" t="s">
        <v>56</v>
      </c>
      <c r="G379" s="27"/>
      <c r="H379" s="27"/>
      <c r="I379" s="27" t="s">
        <v>37</v>
      </c>
      <c r="J379" s="28">
        <v>32</v>
      </c>
      <c r="K379" s="27" t="s">
        <v>52</v>
      </c>
      <c r="L379" s="27"/>
      <c r="M379" s="30"/>
      <c r="N379" s="25" t="str">
        <f t="shared" si="5"/>
        <v xml:space="preserve"> 일매출품목^TB_ANA_DD_SALES_ITEM^ 등록자ID^REGR_ID^^VARCHAR2^32^Y^</v>
      </c>
      <c r="O379" s="21" t="str">
        <f>IF(ISNA(VLOOKUP(N379,DB데이터!$N:$N,1,FALSE)), "에러", "")</f>
        <v>에러</v>
      </c>
      <c r="P379" s="57" t="str">
        <f>IF(O379="에러",$N379&amp;CHAR(10)&amp;VLOOKUP(CONCATENATE(D379,".",F379),DB데이터!$M:$N,2,FALSE),"")</f>
        <v xml:space="preserve"> 일매출품목^TB_ANA_DD_SALES_ITEM^ 등록자ID^REGR_ID^^VARCHAR2^32^Y^
일매출품목^TB_ANA_DD_SALES_ITEM^등록자ID^REGR_ID^^VARCHAR2^32^Y^</v>
      </c>
    </row>
    <row r="380" spans="1:16" x14ac:dyDescent="0.25">
      <c r="A380" s="23">
        <v>373</v>
      </c>
      <c r="B380" s="27" t="s">
        <v>5184</v>
      </c>
      <c r="C380" s="27" t="s">
        <v>4327</v>
      </c>
      <c r="D380" s="27" t="s">
        <v>366</v>
      </c>
      <c r="E380" s="27" t="s">
        <v>3520</v>
      </c>
      <c r="F380" s="27" t="s">
        <v>58</v>
      </c>
      <c r="G380" s="27"/>
      <c r="H380" s="27"/>
      <c r="I380" s="27" t="s">
        <v>37</v>
      </c>
      <c r="J380" s="28">
        <v>14</v>
      </c>
      <c r="K380" s="27" t="s">
        <v>52</v>
      </c>
      <c r="L380" s="27"/>
      <c r="M380" s="30"/>
      <c r="N380" s="25" t="str">
        <f t="shared" si="5"/>
        <v xml:space="preserve"> 일매출품목^TB_ANA_DD_SALES_ITEM^ 수정일시^MOD_DTM^^VARCHAR2^14^Y^</v>
      </c>
      <c r="O380" s="21" t="str">
        <f>IF(ISNA(VLOOKUP(N380,DB데이터!$N:$N,1,FALSE)), "에러", "")</f>
        <v>에러</v>
      </c>
      <c r="P380" s="57" t="str">
        <f>IF(O380="에러",$N380&amp;CHAR(10)&amp;VLOOKUP(CONCATENATE(D380,".",F380),DB데이터!$M:$N,2,FALSE),"")</f>
        <v xml:space="preserve"> 일매출품목^TB_ANA_DD_SALES_ITEM^ 수정일시^MOD_DTM^^VARCHAR2^14^Y^
일매출품목^TB_ANA_DD_SALES_ITEM^수정일시^MOD_DTM^^VARCHAR2^14^Y^</v>
      </c>
    </row>
    <row r="381" spans="1:16" x14ac:dyDescent="0.25">
      <c r="A381" s="23">
        <v>374</v>
      </c>
      <c r="B381" s="27" t="s">
        <v>5184</v>
      </c>
      <c r="C381" s="27" t="s">
        <v>4327</v>
      </c>
      <c r="D381" s="27" t="s">
        <v>366</v>
      </c>
      <c r="E381" s="27" t="s">
        <v>3521</v>
      </c>
      <c r="F381" s="27" t="s">
        <v>60</v>
      </c>
      <c r="G381" s="27"/>
      <c r="H381" s="27"/>
      <c r="I381" s="27" t="s">
        <v>37</v>
      </c>
      <c r="J381" s="28">
        <v>32</v>
      </c>
      <c r="K381" s="27" t="s">
        <v>52</v>
      </c>
      <c r="L381" s="27"/>
      <c r="M381" s="30"/>
      <c r="N381" s="25" t="str">
        <f t="shared" si="5"/>
        <v xml:space="preserve"> 일매출품목^TB_ANA_DD_SALES_ITEM^ 수정자ID^MODR_ID^^VARCHAR2^32^Y^</v>
      </c>
      <c r="O381" s="21" t="str">
        <f>IF(ISNA(VLOOKUP(N381,DB데이터!$N:$N,1,FALSE)), "에러", "")</f>
        <v>에러</v>
      </c>
      <c r="P381" s="57" t="str">
        <f>IF(O381="에러",$N381&amp;CHAR(10)&amp;VLOOKUP(CONCATENATE(D381,".",F381),DB데이터!$M:$N,2,FALSE),"")</f>
        <v xml:space="preserve"> 일매출품목^TB_ANA_DD_SALES_ITEM^ 수정자ID^MODR_ID^^VARCHAR2^32^Y^
일매출품목^TB_ANA_DD_SALES_ITEM^수정자ID^MODR_ID^^VARCHAR2^32^Y^</v>
      </c>
    </row>
    <row r="382" spans="1:16" x14ac:dyDescent="0.25">
      <c r="A382" s="23">
        <v>375</v>
      </c>
      <c r="B382" s="27" t="s">
        <v>5184</v>
      </c>
      <c r="C382" s="27" t="s">
        <v>4327</v>
      </c>
      <c r="D382" s="27" t="s">
        <v>366</v>
      </c>
      <c r="E382" s="27" t="s">
        <v>4304</v>
      </c>
      <c r="F382" s="27" t="s">
        <v>1051</v>
      </c>
      <c r="G382" s="27"/>
      <c r="H382" s="27"/>
      <c r="I382" s="27" t="s">
        <v>110</v>
      </c>
      <c r="J382" s="28">
        <v>22</v>
      </c>
      <c r="K382" s="27" t="s">
        <v>52</v>
      </c>
      <c r="L382" s="27">
        <v>0</v>
      </c>
      <c r="M382" s="30"/>
      <c r="N382" s="25" t="str">
        <f t="shared" si="5"/>
        <v xml:space="preserve"> 일매출품목^TB_ANA_DD_SALES_ITEM^ 교환회수금액^EXCHG_CLC_AMT^^NUMBER^22^Y^0</v>
      </c>
      <c r="O382" s="21" t="str">
        <f>IF(ISNA(VLOOKUP(N382,DB데이터!$N:$N,1,FALSE)), "에러", "")</f>
        <v>에러</v>
      </c>
      <c r="P382" s="57" t="str">
        <f>IF(O382="에러",$N382&amp;CHAR(10)&amp;VLOOKUP(CONCATENATE(D382,".",F382),DB데이터!$M:$N,2,FALSE),"")</f>
        <v xml:space="preserve"> 일매출품목^TB_ANA_DD_SALES_ITEM^ 교환회수금액^EXCHG_CLC_AMT^^NUMBER^22^Y^0
일매출품목^TB_ANA_DD_SALES_ITEM^교환회수금액^EXCHG_CLC_AMT^^NUMBER^20,5^Y^0</v>
      </c>
    </row>
    <row r="383" spans="1:16" x14ac:dyDescent="0.25">
      <c r="A383" s="23">
        <v>376</v>
      </c>
      <c r="B383" s="27" t="s">
        <v>5184</v>
      </c>
      <c r="C383" s="27" t="s">
        <v>4327</v>
      </c>
      <c r="D383" s="27" t="s">
        <v>366</v>
      </c>
      <c r="E383" s="27" t="s">
        <v>4302</v>
      </c>
      <c r="F383" s="27" t="s">
        <v>1052</v>
      </c>
      <c r="G383" s="27"/>
      <c r="H383" s="27"/>
      <c r="I383" s="27" t="s">
        <v>110</v>
      </c>
      <c r="J383" s="28">
        <v>22</v>
      </c>
      <c r="K383" s="27" t="s">
        <v>52</v>
      </c>
      <c r="L383" s="27">
        <v>0</v>
      </c>
      <c r="M383" s="30"/>
      <c r="N383" s="25" t="str">
        <f t="shared" si="5"/>
        <v xml:space="preserve"> 일매출품목^TB_ANA_DD_SALES_ITEM^ 교환판매금액^EXCHG_SALE_AMT^^NUMBER^22^Y^0</v>
      </c>
      <c r="O383" s="21" t="str">
        <f>IF(ISNA(VLOOKUP(N383,DB데이터!$N:$N,1,FALSE)), "에러", "")</f>
        <v>에러</v>
      </c>
      <c r="P383" s="57" t="str">
        <f>IF(O383="에러",$N383&amp;CHAR(10)&amp;VLOOKUP(CONCATENATE(D383,".",F383),DB데이터!$M:$N,2,FALSE),"")</f>
        <v xml:space="preserve"> 일매출품목^TB_ANA_DD_SALES_ITEM^ 교환판매금액^EXCHG_SALE_AMT^^NUMBER^22^Y^0
일매출품목^TB_ANA_DD_SALES_ITEM^교환판매금액^EXCHG_SALE_AMT^^NUMBER^20,5^Y^0</v>
      </c>
    </row>
    <row r="384" spans="1:16" x14ac:dyDescent="0.25">
      <c r="A384" s="23">
        <v>377</v>
      </c>
      <c r="B384" s="27" t="s">
        <v>5184</v>
      </c>
      <c r="C384" s="27" t="s">
        <v>4327</v>
      </c>
      <c r="D384" s="27" t="s">
        <v>366</v>
      </c>
      <c r="E384" s="27" t="s">
        <v>4305</v>
      </c>
      <c r="F384" s="27" t="s">
        <v>2317</v>
      </c>
      <c r="G384" s="27"/>
      <c r="H384" s="27"/>
      <c r="I384" s="27" t="s">
        <v>110</v>
      </c>
      <c r="J384" s="28">
        <v>22</v>
      </c>
      <c r="K384" s="27" t="s">
        <v>52</v>
      </c>
      <c r="L384" s="38">
        <v>0</v>
      </c>
      <c r="M384" s="30"/>
      <c r="N384" s="25" t="str">
        <f t="shared" si="5"/>
        <v xml:space="preserve"> 일매출품목^TB_ANA_DD_SALES_ITEM^ 교환회수수량^EXCHG_CLC_QTY^^NUMBER^22^Y^0</v>
      </c>
      <c r="O384" s="21" t="str">
        <f>IF(ISNA(VLOOKUP(N384,DB데이터!$N:$N,1,FALSE)), "에러", "")</f>
        <v>에러</v>
      </c>
      <c r="P384" s="57" t="str">
        <f>IF(O384="에러",$N384&amp;CHAR(10)&amp;VLOOKUP(CONCATENATE(D384,".",F384),DB데이터!$M:$N,2,FALSE),"")</f>
        <v xml:space="preserve"> 일매출품목^TB_ANA_DD_SALES_ITEM^ 교환회수수량^EXCHG_CLC_QTY^^NUMBER^22^Y^0
일매출품목^TB_ANA_DD_SALES_ITEM^교환회수수량^EXCHG_CLC_QTY^^NUMBER^20,5^Y^0</v>
      </c>
    </row>
    <row r="385" spans="1:16" x14ac:dyDescent="0.25">
      <c r="A385" s="23">
        <v>378</v>
      </c>
      <c r="B385" s="27" t="s">
        <v>5184</v>
      </c>
      <c r="C385" s="27" t="s">
        <v>4327</v>
      </c>
      <c r="D385" s="27" t="s">
        <v>366</v>
      </c>
      <c r="E385" s="27" t="s">
        <v>4303</v>
      </c>
      <c r="F385" s="27" t="s">
        <v>2319</v>
      </c>
      <c r="G385" s="27"/>
      <c r="H385" s="27"/>
      <c r="I385" s="27" t="s">
        <v>110</v>
      </c>
      <c r="J385" s="28">
        <v>22</v>
      </c>
      <c r="K385" s="27" t="s">
        <v>52</v>
      </c>
      <c r="L385" s="38">
        <v>0</v>
      </c>
      <c r="M385" s="30"/>
      <c r="N385" s="25" t="str">
        <f t="shared" si="5"/>
        <v xml:space="preserve"> 일매출품목^TB_ANA_DD_SALES_ITEM^ 교환판매수량^EXCHG_SALE_QTY^^NUMBER^22^Y^0</v>
      </c>
      <c r="O385" s="21" t="str">
        <f>IF(ISNA(VLOOKUP(N385,DB데이터!$N:$N,1,FALSE)), "에러", "")</f>
        <v>에러</v>
      </c>
      <c r="P385" s="57" t="str">
        <f>IF(O385="에러",$N385&amp;CHAR(10)&amp;VLOOKUP(CONCATENATE(D385,".",F385),DB데이터!$M:$N,2,FALSE),"")</f>
        <v xml:space="preserve"> 일매출품목^TB_ANA_DD_SALES_ITEM^ 교환판매수량^EXCHG_SALE_QTY^^NUMBER^22^Y^0
일매출품목^TB_ANA_DD_SALES_ITEM^교환판매수량^EXCHG_SALE_QTY^^NUMBER^20,5^Y^0</v>
      </c>
    </row>
    <row r="386" spans="1:16" x14ac:dyDescent="0.25">
      <c r="A386" s="23">
        <v>379</v>
      </c>
      <c r="B386" s="27" t="s">
        <v>5184</v>
      </c>
      <c r="C386" s="27" t="s">
        <v>4327</v>
      </c>
      <c r="D386" s="27" t="s">
        <v>366</v>
      </c>
      <c r="E386" s="27" t="s">
        <v>4307</v>
      </c>
      <c r="F386" s="27" t="s">
        <v>1055</v>
      </c>
      <c r="G386" s="27"/>
      <c r="H386" s="27"/>
      <c r="I386" s="27" t="s">
        <v>110</v>
      </c>
      <c r="J386" s="28">
        <v>22</v>
      </c>
      <c r="K386" s="27" t="s">
        <v>52</v>
      </c>
      <c r="L386" s="38">
        <v>0</v>
      </c>
      <c r="M386" s="30"/>
      <c r="N386" s="25" t="str">
        <f t="shared" si="5"/>
        <v xml:space="preserve"> 일매출품목^TB_ANA_DD_SALES_ITEM^ 매출취소일반수량^SALES_CNCL_NOR_QTY^^NUMBER^22^Y^0</v>
      </c>
      <c r="O386" s="21" t="str">
        <f>IF(ISNA(VLOOKUP(N386,DB데이터!$N:$N,1,FALSE)), "에러", "")</f>
        <v>에러</v>
      </c>
      <c r="P386" s="57" t="str">
        <f>IF(O386="에러",$N386&amp;CHAR(10)&amp;VLOOKUP(CONCATENATE(D386,".",F386),DB데이터!$M:$N,2,FALSE),"")</f>
        <v xml:space="preserve"> 일매출품목^TB_ANA_DD_SALES_ITEM^ 매출취소일반수량^SALES_CNCL_NOR_QTY^^NUMBER^22^Y^0
일매출품목^TB_ANA_DD_SALES_ITEM^매출취소일반수량^SALES_CNCL_NOR_QTY^^NUMBER^20,5^Y^0</v>
      </c>
    </row>
    <row r="387" spans="1:16" x14ac:dyDescent="0.25">
      <c r="A387" s="23">
        <v>380</v>
      </c>
      <c r="B387" s="27" t="s">
        <v>5184</v>
      </c>
      <c r="C387" s="27" t="s">
        <v>4327</v>
      </c>
      <c r="D387" s="27" t="s">
        <v>366</v>
      </c>
      <c r="E387" s="27" t="s">
        <v>4309</v>
      </c>
      <c r="F387" s="27" t="s">
        <v>1056</v>
      </c>
      <c r="G387" s="27"/>
      <c r="H387" s="27"/>
      <c r="I387" s="27" t="s">
        <v>110</v>
      </c>
      <c r="J387" s="28">
        <v>22</v>
      </c>
      <c r="K387" s="27" t="s">
        <v>52</v>
      </c>
      <c r="L387" s="38">
        <v>0</v>
      </c>
      <c r="M387" s="30"/>
      <c r="N387" s="25" t="str">
        <f t="shared" si="5"/>
        <v xml:space="preserve"> 일매출품목^TB_ANA_DD_SALES_ITEM^ 매출취소클레임수량^SALES_CNCL_CLAIM_QTY^^NUMBER^22^Y^0</v>
      </c>
      <c r="O387" s="21" t="str">
        <f>IF(ISNA(VLOOKUP(N387,DB데이터!$N:$N,1,FALSE)), "에러", "")</f>
        <v>에러</v>
      </c>
      <c r="P387" s="57" t="str">
        <f>IF(O387="에러",$N387&amp;CHAR(10)&amp;VLOOKUP(CONCATENATE(D387,".",F387),DB데이터!$M:$N,2,FALSE),"")</f>
        <v xml:space="preserve"> 일매출품목^TB_ANA_DD_SALES_ITEM^ 매출취소클레임수량^SALES_CNCL_CLAIM_QTY^^NUMBER^22^Y^0
일매출품목^TB_ANA_DD_SALES_ITEM^매출취소클레임수량^SALES_CNCL_CLAIM_QTY^^NUMBER^20,5^Y^0</v>
      </c>
    </row>
    <row r="388" spans="1:16" x14ac:dyDescent="0.25">
      <c r="A388" s="23">
        <v>381</v>
      </c>
      <c r="B388" s="27" t="s">
        <v>5184</v>
      </c>
      <c r="C388" s="27" t="s">
        <v>4327</v>
      </c>
      <c r="D388" s="27" t="s">
        <v>366</v>
      </c>
      <c r="E388" s="27" t="s">
        <v>4306</v>
      </c>
      <c r="F388" s="27" t="s">
        <v>2321</v>
      </c>
      <c r="G388" s="27"/>
      <c r="H388" s="27"/>
      <c r="I388" s="27" t="s">
        <v>110</v>
      </c>
      <c r="J388" s="28">
        <v>22</v>
      </c>
      <c r="K388" s="27" t="s">
        <v>52</v>
      </c>
      <c r="L388" s="38">
        <v>0</v>
      </c>
      <c r="M388" s="30"/>
      <c r="N388" s="25" t="str">
        <f t="shared" si="5"/>
        <v xml:space="preserve"> 일매출품목^TB_ANA_DD_SALES_ITEM^ 매출취소일반금액^SALES_CNCL_NOR_AMT^^NUMBER^22^Y^0</v>
      </c>
      <c r="O388" s="21" t="str">
        <f>IF(ISNA(VLOOKUP(N388,DB데이터!$N:$N,1,FALSE)), "에러", "")</f>
        <v>에러</v>
      </c>
      <c r="P388" s="57" t="str">
        <f>IF(O388="에러",$N388&amp;CHAR(10)&amp;VLOOKUP(CONCATENATE(D388,".",F388),DB데이터!$M:$N,2,FALSE),"")</f>
        <v xml:space="preserve"> 일매출품목^TB_ANA_DD_SALES_ITEM^ 매출취소일반금액^SALES_CNCL_NOR_AMT^^NUMBER^22^Y^0
일매출품목^TB_ANA_DD_SALES_ITEM^매출취소일반금액^SALES_CNCL_NOR_AMT^^NUMBER^20,5^Y^0</v>
      </c>
    </row>
    <row r="389" spans="1:16" x14ac:dyDescent="0.25">
      <c r="A389" s="23">
        <v>382</v>
      </c>
      <c r="B389" s="27" t="s">
        <v>5184</v>
      </c>
      <c r="C389" s="27" t="s">
        <v>4327</v>
      </c>
      <c r="D389" s="27" t="s">
        <v>366</v>
      </c>
      <c r="E389" s="27" t="s">
        <v>4308</v>
      </c>
      <c r="F389" s="27" t="s">
        <v>2323</v>
      </c>
      <c r="G389" s="27"/>
      <c r="H389" s="27"/>
      <c r="I389" s="27" t="s">
        <v>110</v>
      </c>
      <c r="J389" s="28">
        <v>22</v>
      </c>
      <c r="K389" s="27" t="s">
        <v>52</v>
      </c>
      <c r="L389" s="38">
        <v>0</v>
      </c>
      <c r="M389" s="30"/>
      <c r="N389" s="25" t="str">
        <f t="shared" si="5"/>
        <v xml:space="preserve"> 일매출품목^TB_ANA_DD_SALES_ITEM^ 매출취소클레임금액^SALES_CNCL_CLAIM_AMT^^NUMBER^22^Y^0</v>
      </c>
      <c r="O389" s="21" t="str">
        <f>IF(ISNA(VLOOKUP(N389,DB데이터!$N:$N,1,FALSE)), "에러", "")</f>
        <v>에러</v>
      </c>
      <c r="P389" s="57" t="str">
        <f>IF(O389="에러",$N389&amp;CHAR(10)&amp;VLOOKUP(CONCATENATE(D389,".",F389),DB데이터!$M:$N,2,FALSE),"")</f>
        <v xml:space="preserve"> 일매출품목^TB_ANA_DD_SALES_ITEM^ 매출취소클레임금액^SALES_CNCL_CLAIM_AMT^^NUMBER^22^Y^0
일매출품목^TB_ANA_DD_SALES_ITEM^매출취소클레임금액^SALES_CNCL_CLAIM_AMT^^NUMBER^20,5^Y^0</v>
      </c>
    </row>
    <row r="390" spans="1:16" x14ac:dyDescent="0.25">
      <c r="A390" s="23">
        <v>383</v>
      </c>
      <c r="B390" s="27" t="s">
        <v>5184</v>
      </c>
      <c r="C390" s="27" t="s">
        <v>4327</v>
      </c>
      <c r="D390" s="27" t="s">
        <v>366</v>
      </c>
      <c r="E390" s="27" t="s">
        <v>5342</v>
      </c>
      <c r="F390" s="27" t="s">
        <v>5343</v>
      </c>
      <c r="G390" s="27"/>
      <c r="H390" s="27"/>
      <c r="I390" s="27" t="s">
        <v>110</v>
      </c>
      <c r="J390" s="28">
        <v>22</v>
      </c>
      <c r="K390" s="27" t="s">
        <v>52</v>
      </c>
      <c r="L390" s="38">
        <v>0</v>
      </c>
      <c r="M390" s="30"/>
      <c r="N390" s="25" t="str">
        <f t="shared" si="5"/>
        <v xml:space="preserve"> 일매출품목^TB_ANA_DD_SALES_ITEM^비매출증정금액(프로모션제외)^NON_SALES_REAL_PRESENT_QTY^^NUMBER^22^Y^0</v>
      </c>
      <c r="O390" s="21" t="str">
        <f>IF(ISNA(VLOOKUP(N390,DB데이터!$N:$N,1,FALSE)), "에러", "")</f>
        <v>에러</v>
      </c>
      <c r="P390" s="57" t="e">
        <f>IF(O390="에러",$N390&amp;CHAR(10)&amp;VLOOKUP(CONCATENATE(D390,".",F390),DB데이터!$M:$N,2,FALSE),"")</f>
        <v>#N/A</v>
      </c>
    </row>
    <row r="391" spans="1:16" x14ac:dyDescent="0.25">
      <c r="A391" s="23">
        <v>384</v>
      </c>
      <c r="B391" s="27" t="s">
        <v>5184</v>
      </c>
      <c r="C391" s="27" t="s">
        <v>4327</v>
      </c>
      <c r="D391" s="27" t="s">
        <v>366</v>
      </c>
      <c r="E391" s="27" t="s">
        <v>5342</v>
      </c>
      <c r="F391" s="27" t="s">
        <v>5344</v>
      </c>
      <c r="G391" s="27"/>
      <c r="H391" s="27"/>
      <c r="I391" s="27" t="s">
        <v>110</v>
      </c>
      <c r="J391" s="28">
        <v>22</v>
      </c>
      <c r="K391" s="27" t="s">
        <v>52</v>
      </c>
      <c r="L391" s="38">
        <v>0</v>
      </c>
      <c r="M391" s="30"/>
      <c r="N391" s="25" t="str">
        <f t="shared" si="5"/>
        <v xml:space="preserve"> 일매출품목^TB_ANA_DD_SALES_ITEM^비매출증정금액(프로모션제외)^NON_SALES_REAL_PRESENT_AMT^^NUMBER^22^Y^0</v>
      </c>
      <c r="O391" s="21" t="str">
        <f>IF(ISNA(VLOOKUP(N391,DB데이터!$N:$N,1,FALSE)), "에러", "")</f>
        <v>에러</v>
      </c>
      <c r="P391" s="57" t="e">
        <f>IF(O391="에러",$N391&amp;CHAR(10)&amp;VLOOKUP(CONCATENATE(D391,".",F391),DB데이터!$M:$N,2,FALSE),"")</f>
        <v>#N/A</v>
      </c>
    </row>
    <row r="392" spans="1:16" x14ac:dyDescent="0.25">
      <c r="A392" s="23">
        <v>385</v>
      </c>
      <c r="B392" s="27" t="s">
        <v>5184</v>
      </c>
      <c r="C392" s="27" t="s">
        <v>4327</v>
      </c>
      <c r="D392" s="27" t="s">
        <v>366</v>
      </c>
      <c r="E392" s="27" t="s">
        <v>5342</v>
      </c>
      <c r="F392" s="27" t="s">
        <v>5345</v>
      </c>
      <c r="G392" s="27"/>
      <c r="H392" s="27"/>
      <c r="I392" s="27" t="s">
        <v>110</v>
      </c>
      <c r="J392" s="28">
        <v>22</v>
      </c>
      <c r="K392" s="27" t="s">
        <v>52</v>
      </c>
      <c r="L392" s="38">
        <v>0</v>
      </c>
      <c r="M392" s="30"/>
      <c r="N392" s="25" t="str">
        <f t="shared" si="5"/>
        <v xml:space="preserve"> 일매출품목^TB_ANA_DD_SALES_ITEM^비매출증정금액(프로모션제외)^NON_SALES_PROM_PRESENT_QTY^^NUMBER^22^Y^0</v>
      </c>
      <c r="O392" s="21" t="str">
        <f>IF(ISNA(VLOOKUP(N392,DB데이터!$N:$N,1,FALSE)), "에러", "")</f>
        <v>에러</v>
      </c>
      <c r="P392" s="57" t="e">
        <f>IF(O392="에러",$N392&amp;CHAR(10)&amp;VLOOKUP(CONCATENATE(D392,".",F392),DB데이터!$M:$N,2,FALSE),"")</f>
        <v>#N/A</v>
      </c>
    </row>
    <row r="393" spans="1:16" x14ac:dyDescent="0.25">
      <c r="A393" s="23">
        <v>386</v>
      </c>
      <c r="B393" s="27" t="s">
        <v>5184</v>
      </c>
      <c r="C393" s="27" t="s">
        <v>4327</v>
      </c>
      <c r="D393" s="27" t="s">
        <v>366</v>
      </c>
      <c r="E393" s="27" t="s">
        <v>5342</v>
      </c>
      <c r="F393" s="27" t="s">
        <v>5346</v>
      </c>
      <c r="G393" s="27"/>
      <c r="H393" s="27"/>
      <c r="I393" s="27" t="s">
        <v>110</v>
      </c>
      <c r="J393" s="28">
        <v>22</v>
      </c>
      <c r="K393" s="27" t="s">
        <v>52</v>
      </c>
      <c r="L393" s="38">
        <v>0</v>
      </c>
      <c r="M393" s="30"/>
      <c r="N393" s="25" t="str">
        <f t="shared" ref="N393:N456" si="6">SUBSTITUTE(CONCATENATE(C393,"^",D393,"^",E393,"^",F393,"^",G393,"^",I393,"^",J393,"^",K393,"^",L393),"~","-")</f>
        <v xml:space="preserve"> 일매출품목^TB_ANA_DD_SALES_ITEM^비매출증정금액(프로모션제외)^NON_SALES_PROM_PRESENT_AMT^^NUMBER^22^Y^0</v>
      </c>
      <c r="O393" s="21" t="str">
        <f>IF(ISNA(VLOOKUP(N393,DB데이터!$N:$N,1,FALSE)), "에러", "")</f>
        <v>에러</v>
      </c>
      <c r="P393" s="57" t="e">
        <f>IF(O393="에러",$N393&amp;CHAR(10)&amp;VLOOKUP(CONCATENATE(D393,".",F393),DB데이터!$M:$N,2,FALSE),"")</f>
        <v>#N/A</v>
      </c>
    </row>
    <row r="394" spans="1:16" x14ac:dyDescent="0.25">
      <c r="A394" s="23">
        <v>387</v>
      </c>
      <c r="B394" s="27" t="s">
        <v>5184</v>
      </c>
      <c r="C394" s="27" t="s">
        <v>4328</v>
      </c>
      <c r="D394" s="27" t="s">
        <v>1223</v>
      </c>
      <c r="E394" s="27" t="s">
        <v>4102</v>
      </c>
      <c r="F394" s="27" t="s">
        <v>479</v>
      </c>
      <c r="G394" s="27"/>
      <c r="H394" s="27"/>
      <c r="I394" s="27" t="s">
        <v>37</v>
      </c>
      <c r="J394" s="28">
        <v>8</v>
      </c>
      <c r="K394" s="27" t="s">
        <v>52</v>
      </c>
      <c r="L394" s="38"/>
      <c r="M394" s="30"/>
      <c r="N394" s="25" t="str">
        <f t="shared" si="6"/>
        <v xml:space="preserve"> 일매출품목연령대^TB_ANA_DD_SALES_ITEM_AGE^ 매출일자^SALES_DT^^VARCHAR2^8^Y^</v>
      </c>
      <c r="O394" s="21" t="str">
        <f>IF(ISNA(VLOOKUP(N394,DB데이터!$N:$N,1,FALSE)), "에러", "")</f>
        <v>에러</v>
      </c>
      <c r="P394" s="57" t="str">
        <f>IF(O394="에러",$N394&amp;CHAR(10)&amp;VLOOKUP(CONCATENATE(D394,".",F394),DB데이터!$M:$N,2,FALSE),"")</f>
        <v xml:space="preserve"> 일매출품목연령대^TB_ANA_DD_SALES_ITEM_AGE^ 매출일자^SALES_DT^^VARCHAR2^8^Y^
일매출품목연령대^TB_ANA_DD_SALES_ITEM_AGE^매출일자^SALES_DT^Y^VARCHAR2^8^Y^</v>
      </c>
    </row>
    <row r="395" spans="1:16" x14ac:dyDescent="0.25">
      <c r="A395" s="23">
        <v>388</v>
      </c>
      <c r="B395" s="27" t="s">
        <v>5184</v>
      </c>
      <c r="C395" s="27" t="s">
        <v>4328</v>
      </c>
      <c r="D395" s="27" t="s">
        <v>1223</v>
      </c>
      <c r="E395" s="27" t="s">
        <v>3709</v>
      </c>
      <c r="F395" s="27" t="s">
        <v>64</v>
      </c>
      <c r="G395" s="27"/>
      <c r="H395" s="27"/>
      <c r="I395" s="27" t="s">
        <v>37</v>
      </c>
      <c r="J395" s="28">
        <v>10</v>
      </c>
      <c r="K395" s="27" t="s">
        <v>52</v>
      </c>
      <c r="L395" s="38"/>
      <c r="M395" s="30"/>
      <c r="N395" s="25" t="str">
        <f t="shared" si="6"/>
        <v xml:space="preserve"> 일매출품목연령대^TB_ANA_DD_SALES_ITEM_AGE^ 매장코드^SHOP_CD^^VARCHAR2^10^Y^</v>
      </c>
      <c r="O395" s="21" t="str">
        <f>IF(ISNA(VLOOKUP(N395,DB데이터!$N:$N,1,FALSE)), "에러", "")</f>
        <v>에러</v>
      </c>
      <c r="P395" s="57" t="str">
        <f>IF(O395="에러",$N395&amp;CHAR(10)&amp;VLOOKUP(CONCATENATE(D395,".",F395),DB데이터!$M:$N,2,FALSE),"")</f>
        <v xml:space="preserve"> 일매출품목연령대^TB_ANA_DD_SALES_ITEM_AGE^ 매장코드^SHOP_CD^^VARCHAR2^10^Y^
일매출품목연령대^TB_ANA_DD_SALES_ITEM_AGE^매장코드^SHOP_CD^Y^VARCHAR2^10^Y^</v>
      </c>
    </row>
    <row r="396" spans="1:16" x14ac:dyDescent="0.25">
      <c r="A396" s="23">
        <v>389</v>
      </c>
      <c r="B396" s="27" t="s">
        <v>5184</v>
      </c>
      <c r="C396" s="27" t="s">
        <v>4328</v>
      </c>
      <c r="D396" s="27" t="s">
        <v>1223</v>
      </c>
      <c r="E396" s="27" t="s">
        <v>3482</v>
      </c>
      <c r="F396" s="27" t="s">
        <v>838</v>
      </c>
      <c r="G396" s="27"/>
      <c r="H396" s="27"/>
      <c r="I396" s="27" t="s">
        <v>37</v>
      </c>
      <c r="J396" s="28">
        <v>20</v>
      </c>
      <c r="K396" s="27" t="s">
        <v>52</v>
      </c>
      <c r="L396" s="38"/>
      <c r="M396" s="30"/>
      <c r="N396" s="25" t="str">
        <f t="shared" si="6"/>
        <v xml:space="preserve"> 일매출품목연령대^TB_ANA_DD_SALES_ITEM_AGE^ 품목코드^ITEM_CD^^VARCHAR2^20^Y^</v>
      </c>
      <c r="O396" s="21" t="str">
        <f>IF(ISNA(VLOOKUP(N396,DB데이터!$N:$N,1,FALSE)), "에러", "")</f>
        <v>에러</v>
      </c>
      <c r="P396" s="57" t="str">
        <f>IF(O396="에러",$N396&amp;CHAR(10)&amp;VLOOKUP(CONCATENATE(D396,".",F396),DB데이터!$M:$N,2,FALSE),"")</f>
        <v xml:space="preserve"> 일매출품목연령대^TB_ANA_DD_SALES_ITEM_AGE^ 품목코드^ITEM_CD^^VARCHAR2^20^Y^
일매출품목연령대^TB_ANA_DD_SALES_ITEM_AGE^품목코드^ITEM_CD^Y^VARCHAR2^20^Y^</v>
      </c>
    </row>
    <row r="397" spans="1:16" x14ac:dyDescent="0.25">
      <c r="A397" s="23">
        <v>390</v>
      </c>
      <c r="B397" s="27" t="s">
        <v>5184</v>
      </c>
      <c r="C397" s="27" t="s">
        <v>4328</v>
      </c>
      <c r="D397" s="27" t="s">
        <v>1223</v>
      </c>
      <c r="E397" s="27" t="s">
        <v>4333</v>
      </c>
      <c r="F397" s="27" t="s">
        <v>2325</v>
      </c>
      <c r="G397" s="27"/>
      <c r="H397" s="27"/>
      <c r="I397" s="27" t="s">
        <v>110</v>
      </c>
      <c r="J397" s="28">
        <v>22</v>
      </c>
      <c r="K397" s="27" t="s">
        <v>52</v>
      </c>
      <c r="L397" s="38">
        <v>0</v>
      </c>
      <c r="M397" s="30"/>
      <c r="N397" s="25" t="str">
        <f t="shared" si="6"/>
        <v xml:space="preserve"> 일매출품목연령대^TB_ANA_DD_SALES_ITEM_AGE^ 비회원매출수량^NON_MEM_SALES_QTY^^NUMBER^22^Y^0</v>
      </c>
      <c r="O397" s="21" t="str">
        <f>IF(ISNA(VLOOKUP(N397,DB데이터!$N:$N,1,FALSE)), "에러", "")</f>
        <v>에러</v>
      </c>
      <c r="P397" s="57" t="str">
        <f>IF(O397="에러",$N397&amp;CHAR(10)&amp;VLOOKUP(CONCATENATE(D397,".",F397),DB데이터!$M:$N,2,FALSE),"")</f>
        <v xml:space="preserve"> 일매출품목연령대^TB_ANA_DD_SALES_ITEM_AGE^ 비회원매출수량^NON_MEM_SALES_QTY^^NUMBER^22^Y^0
일매출품목연령대^TB_ANA_DD_SALES_ITEM_AGE^비회원매출수량^NON_MEM_SALES_QTY^^NUMBER^20,5^Y^0</v>
      </c>
    </row>
    <row r="398" spans="1:16" x14ac:dyDescent="0.25">
      <c r="A398" s="23">
        <v>391</v>
      </c>
      <c r="B398" s="27" t="s">
        <v>5184</v>
      </c>
      <c r="C398" s="27" t="s">
        <v>4328</v>
      </c>
      <c r="D398" s="27" t="s">
        <v>1223</v>
      </c>
      <c r="E398" s="27" t="s">
        <v>4375</v>
      </c>
      <c r="F398" s="27" t="s">
        <v>2327</v>
      </c>
      <c r="G398" s="27"/>
      <c r="H398" s="27"/>
      <c r="I398" s="27" t="s">
        <v>110</v>
      </c>
      <c r="J398" s="28">
        <v>22</v>
      </c>
      <c r="K398" s="27" t="s">
        <v>52</v>
      </c>
      <c r="L398" s="38">
        <v>0</v>
      </c>
      <c r="M398" s="30"/>
      <c r="N398" s="25" t="str">
        <f t="shared" si="6"/>
        <v xml:space="preserve"> 일매출품목연령대^TB_ANA_DD_SALES_ITEM_AGE^ 정회원매출수량^NOR_MEM_SALES_QTY^^NUMBER^22^Y^0</v>
      </c>
      <c r="O398" s="21" t="str">
        <f>IF(ISNA(VLOOKUP(N398,DB데이터!$N:$N,1,FALSE)), "에러", "")</f>
        <v>에러</v>
      </c>
      <c r="P398" s="57" t="str">
        <f>IF(O398="에러",$N398&amp;CHAR(10)&amp;VLOOKUP(CONCATENATE(D398,".",F398),DB데이터!$M:$N,2,FALSE),"")</f>
        <v xml:space="preserve"> 일매출품목연령대^TB_ANA_DD_SALES_ITEM_AGE^ 정회원매출수량^NOR_MEM_SALES_QTY^^NUMBER^22^Y^0
일매출품목연령대^TB_ANA_DD_SALES_ITEM_AGE^정회원매출수량^NOR_MEM_SALES_QTY^^NUMBER^20,5^Y^0</v>
      </c>
    </row>
    <row r="399" spans="1:16" x14ac:dyDescent="0.25">
      <c r="A399" s="23">
        <v>392</v>
      </c>
      <c r="B399" s="27" t="s">
        <v>5184</v>
      </c>
      <c r="C399" s="27" t="s">
        <v>4328</v>
      </c>
      <c r="D399" s="27" t="s">
        <v>1223</v>
      </c>
      <c r="E399" s="27" t="s">
        <v>4381</v>
      </c>
      <c r="F399" s="27" t="s">
        <v>2329</v>
      </c>
      <c r="G399" s="27"/>
      <c r="H399" s="27"/>
      <c r="I399" s="27" t="s">
        <v>110</v>
      </c>
      <c r="J399" s="28">
        <v>22</v>
      </c>
      <c r="K399" s="27" t="s">
        <v>52</v>
      </c>
      <c r="L399" s="38">
        <v>0</v>
      </c>
      <c r="M399" s="30"/>
      <c r="N399" s="25" t="str">
        <f t="shared" si="6"/>
        <v xml:space="preserve"> 일매출품목연령대^TB_ANA_DD_SALES_ITEM_AGE^ 준회원매출수량^TMP_MEM_SALES_QTY^^NUMBER^22^Y^0</v>
      </c>
      <c r="O399" s="21" t="str">
        <f>IF(ISNA(VLOOKUP(N399,DB데이터!$N:$N,1,FALSE)), "에러", "")</f>
        <v>에러</v>
      </c>
      <c r="P399" s="57" t="str">
        <f>IF(O399="에러",$N399&amp;CHAR(10)&amp;VLOOKUP(CONCATENATE(D399,".",F399),DB데이터!$M:$N,2,FALSE),"")</f>
        <v xml:space="preserve"> 일매출품목연령대^TB_ANA_DD_SALES_ITEM_AGE^ 준회원매출수량^TMP_MEM_SALES_QTY^^NUMBER^22^Y^0
일매출품목연령대^TB_ANA_DD_SALES_ITEM_AGE^준회원매출수량^TMP_MEM_SALES_QTY^^NUMBER^20,5^Y^0</v>
      </c>
    </row>
    <row r="400" spans="1:16" x14ac:dyDescent="0.25">
      <c r="A400" s="23">
        <v>393</v>
      </c>
      <c r="B400" s="27" t="s">
        <v>5184</v>
      </c>
      <c r="C400" s="27" t="s">
        <v>4328</v>
      </c>
      <c r="D400" s="27" t="s">
        <v>1223</v>
      </c>
      <c r="E400" s="27" t="s">
        <v>4330</v>
      </c>
      <c r="F400" s="27" t="s">
        <v>2331</v>
      </c>
      <c r="G400" s="27"/>
      <c r="H400" s="27"/>
      <c r="I400" s="27" t="s">
        <v>110</v>
      </c>
      <c r="J400" s="28">
        <v>22</v>
      </c>
      <c r="K400" s="27" t="s">
        <v>52</v>
      </c>
      <c r="L400" s="38">
        <v>0</v>
      </c>
      <c r="M400" s="30"/>
      <c r="N400" s="25" t="str">
        <f t="shared" si="6"/>
        <v xml:space="preserve"> 일매출품목연령대^TB_ANA_DD_SALES_ITEM_AGE^ 비회원(없음)매출수량^NON_MEM_XX_SALES_QTY^^NUMBER^22^Y^0</v>
      </c>
      <c r="O400" s="21" t="str">
        <f>IF(ISNA(VLOOKUP(N400,DB데이터!$N:$N,1,FALSE)), "에러", "")</f>
        <v>에러</v>
      </c>
      <c r="P400" s="57" t="str">
        <f>IF(O400="에러",$N400&amp;CHAR(10)&amp;VLOOKUP(CONCATENATE(D400,".",F400),DB데이터!$M:$N,2,FALSE),"")</f>
        <v xml:space="preserve"> 일매출품목연령대^TB_ANA_DD_SALES_ITEM_AGE^ 비회원(없음)매출수량^NON_MEM_XX_SALES_QTY^^NUMBER^22^Y^0
일매출품목연령대^TB_ANA_DD_SALES_ITEM_AGE^비회원(없음)매출수량^NON_MEM_XX_SALES_QTY^^NUMBER^20,5^Y^0</v>
      </c>
    </row>
    <row r="401" spans="1:16" x14ac:dyDescent="0.25">
      <c r="A401" s="23">
        <v>394</v>
      </c>
      <c r="B401" s="27" t="s">
        <v>5184</v>
      </c>
      <c r="C401" s="27" t="s">
        <v>4328</v>
      </c>
      <c r="D401" s="27" t="s">
        <v>1223</v>
      </c>
      <c r="E401" s="27" t="s">
        <v>4372</v>
      </c>
      <c r="F401" s="27" t="s">
        <v>2333</v>
      </c>
      <c r="G401" s="27"/>
      <c r="H401" s="27"/>
      <c r="I401" s="27" t="s">
        <v>110</v>
      </c>
      <c r="J401" s="28">
        <v>22</v>
      </c>
      <c r="K401" s="27" t="s">
        <v>52</v>
      </c>
      <c r="L401" s="38">
        <v>0</v>
      </c>
      <c r="M401" s="30"/>
      <c r="N401" s="25" t="str">
        <f t="shared" si="6"/>
        <v xml:space="preserve"> 일매출품목연령대^TB_ANA_DD_SALES_ITEM_AGE^ 정회원(없음)매출수량^NOR_MEM_XX_SALES_QTY^^NUMBER^22^Y^0</v>
      </c>
      <c r="O401" s="21" t="str">
        <f>IF(ISNA(VLOOKUP(N401,DB데이터!$N:$N,1,FALSE)), "에러", "")</f>
        <v>에러</v>
      </c>
      <c r="P401" s="57" t="str">
        <f>IF(O401="에러",$N401&amp;CHAR(10)&amp;VLOOKUP(CONCATENATE(D401,".",F401),DB데이터!$M:$N,2,FALSE),"")</f>
        <v xml:space="preserve"> 일매출품목연령대^TB_ANA_DD_SALES_ITEM_AGE^ 정회원(없음)매출수량^NOR_MEM_XX_SALES_QTY^^NUMBER^22^Y^0
일매출품목연령대^TB_ANA_DD_SALES_ITEM_AGE^정회원(없음)매출수량^NOR_MEM_XX_SALES_QTY^^NUMBER^20,5^Y^0</v>
      </c>
    </row>
    <row r="402" spans="1:16" x14ac:dyDescent="0.25">
      <c r="A402" s="23">
        <v>395</v>
      </c>
      <c r="B402" s="27" t="s">
        <v>5184</v>
      </c>
      <c r="C402" s="27" t="s">
        <v>4328</v>
      </c>
      <c r="D402" s="27" t="s">
        <v>1223</v>
      </c>
      <c r="E402" s="27" t="s">
        <v>4378</v>
      </c>
      <c r="F402" s="27" t="s">
        <v>2335</v>
      </c>
      <c r="G402" s="27"/>
      <c r="H402" s="27"/>
      <c r="I402" s="27" t="s">
        <v>110</v>
      </c>
      <c r="J402" s="28">
        <v>22</v>
      </c>
      <c r="K402" s="27" t="s">
        <v>52</v>
      </c>
      <c r="L402" s="38">
        <v>0</v>
      </c>
      <c r="M402" s="30"/>
      <c r="N402" s="25" t="str">
        <f t="shared" si="6"/>
        <v xml:space="preserve"> 일매출품목연령대^TB_ANA_DD_SALES_ITEM_AGE^ 준회원(없음)매출수량^TMP_MEM_XX_SALES_QTY^^NUMBER^22^Y^0</v>
      </c>
      <c r="O402" s="21" t="str">
        <f>IF(ISNA(VLOOKUP(N402,DB데이터!$N:$N,1,FALSE)), "에러", "")</f>
        <v>에러</v>
      </c>
      <c r="P402" s="57" t="str">
        <f>IF(O402="에러",$N402&amp;CHAR(10)&amp;VLOOKUP(CONCATENATE(D402,".",F402),DB데이터!$M:$N,2,FALSE),"")</f>
        <v xml:space="preserve"> 일매출품목연령대^TB_ANA_DD_SALES_ITEM_AGE^ 준회원(없음)매출수량^TMP_MEM_XX_SALES_QTY^^NUMBER^22^Y^0
일매출품목연령대^TB_ANA_DD_SALES_ITEM_AGE^준회원(없음)매출수량^TMP_MEM_XX_SALES_QTY^^NUMBER^20,5^Y^0</v>
      </c>
    </row>
    <row r="403" spans="1:16" x14ac:dyDescent="0.25">
      <c r="A403" s="23">
        <v>396</v>
      </c>
      <c r="B403" s="27" t="s">
        <v>5184</v>
      </c>
      <c r="C403" s="27" t="s">
        <v>4328</v>
      </c>
      <c r="D403" s="27" t="s">
        <v>1223</v>
      </c>
      <c r="E403" s="27" t="s">
        <v>4369</v>
      </c>
      <c r="F403" s="27" t="s">
        <v>2337</v>
      </c>
      <c r="G403" s="27"/>
      <c r="H403" s="27"/>
      <c r="I403" s="27" t="s">
        <v>110</v>
      </c>
      <c r="J403" s="28">
        <v>22</v>
      </c>
      <c r="K403" s="27" t="s">
        <v>52</v>
      </c>
      <c r="L403" s="38">
        <v>0</v>
      </c>
      <c r="M403" s="30"/>
      <c r="N403" s="25" t="str">
        <f t="shared" si="6"/>
        <v xml:space="preserve"> 일매출품목연령대^TB_ANA_DD_SALES_ITEM_AGE^ 연령대(없음)매출수량^AGE_XX_SALES_QTY^^NUMBER^22^Y^0</v>
      </c>
      <c r="O403" s="21" t="str">
        <f>IF(ISNA(VLOOKUP(N403,DB데이터!$N:$N,1,FALSE)), "에러", "")</f>
        <v>에러</v>
      </c>
      <c r="P403" s="57" t="str">
        <f>IF(O403="에러",$N403&amp;CHAR(10)&amp;VLOOKUP(CONCATENATE(D403,".",F403),DB데이터!$M:$N,2,FALSE),"")</f>
        <v xml:space="preserve"> 일매출품목연령대^TB_ANA_DD_SALES_ITEM_AGE^ 연령대(없음)매출수량^AGE_XX_SALES_QTY^^NUMBER^22^Y^0
일매출품목연령대^TB_ANA_DD_SALES_ITEM_AGE^연령대(없음)매출수량^AGE_XX_SALES_QTY^^NUMBER^20,5^Y^0</v>
      </c>
    </row>
    <row r="404" spans="1:16" x14ac:dyDescent="0.25">
      <c r="A404" s="23">
        <v>397</v>
      </c>
      <c r="B404" s="27" t="s">
        <v>5184</v>
      </c>
      <c r="C404" s="27" t="s">
        <v>4328</v>
      </c>
      <c r="D404" s="27" t="s">
        <v>1223</v>
      </c>
      <c r="E404" s="27" t="s">
        <v>4336</v>
      </c>
      <c r="F404" s="27" t="s">
        <v>2339</v>
      </c>
      <c r="G404" s="27"/>
      <c r="H404" s="27"/>
      <c r="I404" s="27" t="s">
        <v>110</v>
      </c>
      <c r="J404" s="28">
        <v>22</v>
      </c>
      <c r="K404" s="27" t="s">
        <v>52</v>
      </c>
      <c r="L404" s="38">
        <v>0</v>
      </c>
      <c r="M404" s="30"/>
      <c r="N404" s="25" t="str">
        <f t="shared" si="6"/>
        <v xml:space="preserve"> 일매출품목연령대^TB_ANA_DD_SALES_ITEM_AGE^ 연령대(00-14)매출수량^AGE_01_SALES_QTY^^NUMBER^22^Y^0</v>
      </c>
      <c r="O404" s="21" t="str">
        <f>IF(ISNA(VLOOKUP(N404,DB데이터!$N:$N,1,FALSE)), "에러", "")</f>
        <v>에러</v>
      </c>
      <c r="P404" s="57" t="str">
        <f>IF(O404="에러",$N404&amp;CHAR(10)&amp;VLOOKUP(CONCATENATE(D404,".",F404),DB데이터!$M:$N,2,FALSE),"")</f>
        <v xml:space="preserve"> 일매출품목연령대^TB_ANA_DD_SALES_ITEM_AGE^ 연령대(00-14)매출수량^AGE_01_SALES_QTY^^NUMBER^22^Y^0
일매출품목연령대^TB_ANA_DD_SALES_ITEM_AGE^연령대(00-14)매출수량^AGE_01_SALES_QTY^^NUMBER^20,5^Y^0</v>
      </c>
    </row>
    <row r="405" spans="1:16" x14ac:dyDescent="0.25">
      <c r="A405" s="23">
        <v>398</v>
      </c>
      <c r="B405" s="27" t="s">
        <v>5184</v>
      </c>
      <c r="C405" s="27" t="s">
        <v>4328</v>
      </c>
      <c r="D405" s="27" t="s">
        <v>1223</v>
      </c>
      <c r="E405" s="27" t="s">
        <v>4339</v>
      </c>
      <c r="F405" s="27" t="s">
        <v>1093</v>
      </c>
      <c r="G405" s="27"/>
      <c r="H405" s="27"/>
      <c r="I405" s="27" t="s">
        <v>110</v>
      </c>
      <c r="J405" s="28">
        <v>22</v>
      </c>
      <c r="K405" s="27" t="s">
        <v>52</v>
      </c>
      <c r="L405" s="38">
        <v>0</v>
      </c>
      <c r="M405" s="30"/>
      <c r="N405" s="25" t="str">
        <f t="shared" si="6"/>
        <v xml:space="preserve"> 일매출품목연령대^TB_ANA_DD_SALES_ITEM_AGE^ 연령대(15-19)매출수량^AGE_02_SALES_QTY^^NUMBER^22^Y^0</v>
      </c>
      <c r="O405" s="21" t="str">
        <f>IF(ISNA(VLOOKUP(N405,DB데이터!$N:$N,1,FALSE)), "에러", "")</f>
        <v>에러</v>
      </c>
      <c r="P405" s="57" t="str">
        <f>IF(O405="에러",$N405&amp;CHAR(10)&amp;VLOOKUP(CONCATENATE(D405,".",F405),DB데이터!$M:$N,2,FALSE),"")</f>
        <v xml:space="preserve"> 일매출품목연령대^TB_ANA_DD_SALES_ITEM_AGE^ 연령대(15-19)매출수량^AGE_02_SALES_QTY^^NUMBER^22^Y^0
일매출품목연령대^TB_ANA_DD_SALES_ITEM_AGE^연령대(15-19)매출수량^AGE_02_SALES_QTY^^NUMBER^20,5^Y^0</v>
      </c>
    </row>
    <row r="406" spans="1:16" x14ac:dyDescent="0.25">
      <c r="A406" s="23">
        <v>399</v>
      </c>
      <c r="B406" s="27" t="s">
        <v>5184</v>
      </c>
      <c r="C406" s="27" t="s">
        <v>4328</v>
      </c>
      <c r="D406" s="27" t="s">
        <v>1223</v>
      </c>
      <c r="E406" s="27" t="s">
        <v>4342</v>
      </c>
      <c r="F406" s="27" t="s">
        <v>1094</v>
      </c>
      <c r="G406" s="27"/>
      <c r="H406" s="27"/>
      <c r="I406" s="27" t="s">
        <v>110</v>
      </c>
      <c r="J406" s="28">
        <v>22</v>
      </c>
      <c r="K406" s="27" t="s">
        <v>52</v>
      </c>
      <c r="L406" s="38">
        <v>0</v>
      </c>
      <c r="M406" s="30"/>
      <c r="N406" s="25" t="str">
        <f t="shared" si="6"/>
        <v xml:space="preserve"> 일매출품목연령대^TB_ANA_DD_SALES_ITEM_AGE^ 연령대(20-24)매출수량^AGE_03_SALES_QTY^^NUMBER^22^Y^0</v>
      </c>
      <c r="O406" s="21" t="str">
        <f>IF(ISNA(VLOOKUP(N406,DB데이터!$N:$N,1,FALSE)), "에러", "")</f>
        <v>에러</v>
      </c>
      <c r="P406" s="57" t="str">
        <f>IF(O406="에러",$N406&amp;CHAR(10)&amp;VLOOKUP(CONCATENATE(D406,".",F406),DB데이터!$M:$N,2,FALSE),"")</f>
        <v xml:space="preserve"> 일매출품목연령대^TB_ANA_DD_SALES_ITEM_AGE^ 연령대(20-24)매출수량^AGE_03_SALES_QTY^^NUMBER^22^Y^0
일매출품목연령대^TB_ANA_DD_SALES_ITEM_AGE^연령대(20-24)매출수량^AGE_03_SALES_QTY^^NUMBER^20,5^Y^0</v>
      </c>
    </row>
    <row r="407" spans="1:16" x14ac:dyDescent="0.25">
      <c r="A407" s="23">
        <v>400</v>
      </c>
      <c r="B407" s="27" t="s">
        <v>5184</v>
      </c>
      <c r="C407" s="27" t="s">
        <v>4328</v>
      </c>
      <c r="D407" s="27" t="s">
        <v>1223</v>
      </c>
      <c r="E407" s="27" t="s">
        <v>4345</v>
      </c>
      <c r="F407" s="27" t="s">
        <v>1095</v>
      </c>
      <c r="G407" s="27"/>
      <c r="H407" s="27"/>
      <c r="I407" s="27" t="s">
        <v>110</v>
      </c>
      <c r="J407" s="28">
        <v>22</v>
      </c>
      <c r="K407" s="27" t="s">
        <v>52</v>
      </c>
      <c r="L407" s="38">
        <v>0</v>
      </c>
      <c r="M407" s="30"/>
      <c r="N407" s="25" t="str">
        <f t="shared" si="6"/>
        <v xml:space="preserve"> 일매출품목연령대^TB_ANA_DD_SALES_ITEM_AGE^ 연령대(25-29)매출수량^AGE_04_SALES_QTY^^NUMBER^22^Y^0</v>
      </c>
      <c r="O407" s="21" t="str">
        <f>IF(ISNA(VLOOKUP(N407,DB데이터!$N:$N,1,FALSE)), "에러", "")</f>
        <v>에러</v>
      </c>
      <c r="P407" s="57" t="str">
        <f>IF(O407="에러",$N407&amp;CHAR(10)&amp;VLOOKUP(CONCATENATE(D407,".",F407),DB데이터!$M:$N,2,FALSE),"")</f>
        <v xml:space="preserve"> 일매출품목연령대^TB_ANA_DD_SALES_ITEM_AGE^ 연령대(25-29)매출수량^AGE_04_SALES_QTY^^NUMBER^22^Y^0
일매출품목연령대^TB_ANA_DD_SALES_ITEM_AGE^연령대(25-29)매출수량^AGE_04_SALES_QTY^^NUMBER^20,5^Y^0</v>
      </c>
    </row>
    <row r="408" spans="1:16" x14ac:dyDescent="0.25">
      <c r="A408" s="23">
        <v>401</v>
      </c>
      <c r="B408" s="27" t="s">
        <v>5184</v>
      </c>
      <c r="C408" s="27" t="s">
        <v>4328</v>
      </c>
      <c r="D408" s="27" t="s">
        <v>1223</v>
      </c>
      <c r="E408" s="27" t="s">
        <v>4348</v>
      </c>
      <c r="F408" s="27" t="s">
        <v>1096</v>
      </c>
      <c r="G408" s="27"/>
      <c r="H408" s="27"/>
      <c r="I408" s="27" t="s">
        <v>110</v>
      </c>
      <c r="J408" s="28">
        <v>22</v>
      </c>
      <c r="K408" s="27" t="s">
        <v>52</v>
      </c>
      <c r="L408" s="38">
        <v>0</v>
      </c>
      <c r="M408" s="30"/>
      <c r="N408" s="25" t="str">
        <f t="shared" si="6"/>
        <v xml:space="preserve"> 일매출품목연령대^TB_ANA_DD_SALES_ITEM_AGE^ 연령대(30-34)매출수량^AGE_05_SALES_QTY^^NUMBER^22^Y^0</v>
      </c>
      <c r="O408" s="21" t="str">
        <f>IF(ISNA(VLOOKUP(N408,DB데이터!$N:$N,1,FALSE)), "에러", "")</f>
        <v>에러</v>
      </c>
      <c r="P408" s="57" t="str">
        <f>IF(O408="에러",$N408&amp;CHAR(10)&amp;VLOOKUP(CONCATENATE(D408,".",F408),DB데이터!$M:$N,2,FALSE),"")</f>
        <v xml:space="preserve"> 일매출품목연령대^TB_ANA_DD_SALES_ITEM_AGE^ 연령대(30-34)매출수량^AGE_05_SALES_QTY^^NUMBER^22^Y^0
일매출품목연령대^TB_ANA_DD_SALES_ITEM_AGE^연령대(30-34)매출수량^AGE_05_SALES_QTY^^NUMBER^20,5^Y^0</v>
      </c>
    </row>
    <row r="409" spans="1:16" x14ac:dyDescent="0.25">
      <c r="A409" s="23">
        <v>402</v>
      </c>
      <c r="B409" s="27" t="s">
        <v>5184</v>
      </c>
      <c r="C409" s="27" t="s">
        <v>4328</v>
      </c>
      <c r="D409" s="27" t="s">
        <v>1223</v>
      </c>
      <c r="E409" s="27" t="s">
        <v>4351</v>
      </c>
      <c r="F409" s="27" t="s">
        <v>1097</v>
      </c>
      <c r="G409" s="27"/>
      <c r="H409" s="27"/>
      <c r="I409" s="27" t="s">
        <v>110</v>
      </c>
      <c r="J409" s="28">
        <v>22</v>
      </c>
      <c r="K409" s="27" t="s">
        <v>52</v>
      </c>
      <c r="L409" s="38">
        <v>0</v>
      </c>
      <c r="M409" s="30"/>
      <c r="N409" s="25" t="str">
        <f t="shared" si="6"/>
        <v xml:space="preserve"> 일매출품목연령대^TB_ANA_DD_SALES_ITEM_AGE^ 연령대(35-39)매출수량^AGE_06_SALES_QTY^^NUMBER^22^Y^0</v>
      </c>
      <c r="O409" s="21" t="str">
        <f>IF(ISNA(VLOOKUP(N409,DB데이터!$N:$N,1,FALSE)), "에러", "")</f>
        <v>에러</v>
      </c>
      <c r="P409" s="57" t="str">
        <f>IF(O409="에러",$N409&amp;CHAR(10)&amp;VLOOKUP(CONCATENATE(D409,".",F409),DB데이터!$M:$N,2,FALSE),"")</f>
        <v xml:space="preserve"> 일매출품목연령대^TB_ANA_DD_SALES_ITEM_AGE^ 연령대(35-39)매출수량^AGE_06_SALES_QTY^^NUMBER^22^Y^0
일매출품목연령대^TB_ANA_DD_SALES_ITEM_AGE^연령대(35-39)매출수량^AGE_06_SALES_QTY^^NUMBER^20,5^Y^0</v>
      </c>
    </row>
    <row r="410" spans="1:16" x14ac:dyDescent="0.25">
      <c r="A410" s="23">
        <v>403</v>
      </c>
      <c r="B410" s="27" t="s">
        <v>5184</v>
      </c>
      <c r="C410" s="27" t="s">
        <v>4328</v>
      </c>
      <c r="D410" s="27" t="s">
        <v>1223</v>
      </c>
      <c r="E410" s="27" t="s">
        <v>4354</v>
      </c>
      <c r="F410" s="27" t="s">
        <v>1098</v>
      </c>
      <c r="G410" s="27"/>
      <c r="H410" s="27"/>
      <c r="I410" s="27" t="s">
        <v>110</v>
      </c>
      <c r="J410" s="28">
        <v>22</v>
      </c>
      <c r="K410" s="27" t="s">
        <v>52</v>
      </c>
      <c r="L410" s="38">
        <v>0</v>
      </c>
      <c r="M410" s="30"/>
      <c r="N410" s="25" t="str">
        <f t="shared" si="6"/>
        <v xml:space="preserve"> 일매출품목연령대^TB_ANA_DD_SALES_ITEM_AGE^ 연령대(40-44)매출수량^AGE_07_SALES_QTY^^NUMBER^22^Y^0</v>
      </c>
      <c r="O410" s="21" t="str">
        <f>IF(ISNA(VLOOKUP(N410,DB데이터!$N:$N,1,FALSE)), "에러", "")</f>
        <v>에러</v>
      </c>
      <c r="P410" s="57" t="str">
        <f>IF(O410="에러",$N410&amp;CHAR(10)&amp;VLOOKUP(CONCATENATE(D410,".",F410),DB데이터!$M:$N,2,FALSE),"")</f>
        <v xml:space="preserve"> 일매출품목연령대^TB_ANA_DD_SALES_ITEM_AGE^ 연령대(40-44)매출수량^AGE_07_SALES_QTY^^NUMBER^22^Y^0
일매출품목연령대^TB_ANA_DD_SALES_ITEM_AGE^연령대(40-44)매출수량^AGE_07_SALES_QTY^^NUMBER^20,5^Y^0</v>
      </c>
    </row>
    <row r="411" spans="1:16" x14ac:dyDescent="0.25">
      <c r="A411" s="23">
        <v>404</v>
      </c>
      <c r="B411" s="27" t="s">
        <v>5184</v>
      </c>
      <c r="C411" s="27" t="s">
        <v>4328</v>
      </c>
      <c r="D411" s="27" t="s">
        <v>1223</v>
      </c>
      <c r="E411" s="27" t="s">
        <v>4357</v>
      </c>
      <c r="F411" s="27" t="s">
        <v>1099</v>
      </c>
      <c r="G411" s="27"/>
      <c r="H411" s="27"/>
      <c r="I411" s="27" t="s">
        <v>110</v>
      </c>
      <c r="J411" s="28">
        <v>22</v>
      </c>
      <c r="K411" s="27" t="s">
        <v>52</v>
      </c>
      <c r="L411" s="38">
        <v>0</v>
      </c>
      <c r="M411" s="30"/>
      <c r="N411" s="25" t="str">
        <f t="shared" si="6"/>
        <v xml:space="preserve"> 일매출품목연령대^TB_ANA_DD_SALES_ITEM_AGE^ 연령대(45-49)매출수량^AGE_08_SALES_QTY^^NUMBER^22^Y^0</v>
      </c>
      <c r="O411" s="21" t="str">
        <f>IF(ISNA(VLOOKUP(N411,DB데이터!$N:$N,1,FALSE)), "에러", "")</f>
        <v>에러</v>
      </c>
      <c r="P411" s="57" t="str">
        <f>IF(O411="에러",$N411&amp;CHAR(10)&amp;VLOOKUP(CONCATENATE(D411,".",F411),DB데이터!$M:$N,2,FALSE),"")</f>
        <v xml:space="preserve"> 일매출품목연령대^TB_ANA_DD_SALES_ITEM_AGE^ 연령대(45-49)매출수량^AGE_08_SALES_QTY^^NUMBER^22^Y^0
일매출품목연령대^TB_ANA_DD_SALES_ITEM_AGE^연령대(45-49)매출수량^AGE_08_SALES_QTY^^NUMBER^20,5^Y^0</v>
      </c>
    </row>
    <row r="412" spans="1:16" x14ac:dyDescent="0.25">
      <c r="A412" s="23">
        <v>405</v>
      </c>
      <c r="B412" s="27" t="s">
        <v>5184</v>
      </c>
      <c r="C412" s="27" t="s">
        <v>4328</v>
      </c>
      <c r="D412" s="27" t="s">
        <v>1223</v>
      </c>
      <c r="E412" s="27" t="s">
        <v>4360</v>
      </c>
      <c r="F412" s="27" t="s">
        <v>1100</v>
      </c>
      <c r="G412" s="27"/>
      <c r="H412" s="27"/>
      <c r="I412" s="27" t="s">
        <v>110</v>
      </c>
      <c r="J412" s="28">
        <v>22</v>
      </c>
      <c r="K412" s="27" t="s">
        <v>52</v>
      </c>
      <c r="L412" s="38">
        <v>0</v>
      </c>
      <c r="M412" s="30"/>
      <c r="N412" s="25" t="str">
        <f t="shared" si="6"/>
        <v xml:space="preserve"> 일매출품목연령대^TB_ANA_DD_SALES_ITEM_AGE^ 연령대(50-54)매출수량^AGE_09_SALES_QTY^^NUMBER^22^Y^0</v>
      </c>
      <c r="O412" s="21" t="str">
        <f>IF(ISNA(VLOOKUP(N412,DB데이터!$N:$N,1,FALSE)), "에러", "")</f>
        <v>에러</v>
      </c>
      <c r="P412" s="57" t="str">
        <f>IF(O412="에러",$N412&amp;CHAR(10)&amp;VLOOKUP(CONCATENATE(D412,".",F412),DB데이터!$M:$N,2,FALSE),"")</f>
        <v xml:space="preserve"> 일매출품목연령대^TB_ANA_DD_SALES_ITEM_AGE^ 연령대(50-54)매출수량^AGE_09_SALES_QTY^^NUMBER^22^Y^0
일매출품목연령대^TB_ANA_DD_SALES_ITEM_AGE^연령대(50-54)매출수량^AGE_09_SALES_QTY^^NUMBER^20,5^Y^0</v>
      </c>
    </row>
    <row r="413" spans="1:16" x14ac:dyDescent="0.25">
      <c r="A413" s="23">
        <v>406</v>
      </c>
      <c r="B413" s="27" t="s">
        <v>5184</v>
      </c>
      <c r="C413" s="27" t="s">
        <v>4328</v>
      </c>
      <c r="D413" s="27" t="s">
        <v>1223</v>
      </c>
      <c r="E413" s="27" t="s">
        <v>4363</v>
      </c>
      <c r="F413" s="27" t="s">
        <v>1101</v>
      </c>
      <c r="G413" s="27"/>
      <c r="H413" s="27"/>
      <c r="I413" s="27" t="s">
        <v>110</v>
      </c>
      <c r="J413" s="28">
        <v>22</v>
      </c>
      <c r="K413" s="27" t="s">
        <v>52</v>
      </c>
      <c r="L413" s="38">
        <v>0</v>
      </c>
      <c r="M413" s="30"/>
      <c r="N413" s="25" t="str">
        <f t="shared" si="6"/>
        <v xml:space="preserve"> 일매출품목연령대^TB_ANA_DD_SALES_ITEM_AGE^ 연령대(55-59)매출수량^AGE_10_SALES_QTY^^NUMBER^22^Y^0</v>
      </c>
      <c r="O413" s="21" t="str">
        <f>IF(ISNA(VLOOKUP(N413,DB데이터!$N:$N,1,FALSE)), "에러", "")</f>
        <v>에러</v>
      </c>
      <c r="P413" s="57" t="str">
        <f>IF(O413="에러",$N413&amp;CHAR(10)&amp;VLOOKUP(CONCATENATE(D413,".",F413),DB데이터!$M:$N,2,FALSE),"")</f>
        <v xml:space="preserve"> 일매출품목연령대^TB_ANA_DD_SALES_ITEM_AGE^ 연령대(55-59)매출수량^AGE_10_SALES_QTY^^NUMBER^22^Y^0
일매출품목연령대^TB_ANA_DD_SALES_ITEM_AGE^연령대(55-59)매출수량^AGE_10_SALES_QTY^^NUMBER^20,5^Y^0</v>
      </c>
    </row>
    <row r="414" spans="1:16" x14ac:dyDescent="0.25">
      <c r="A414" s="23">
        <v>407</v>
      </c>
      <c r="B414" s="27" t="s">
        <v>5184</v>
      </c>
      <c r="C414" s="27" t="s">
        <v>4328</v>
      </c>
      <c r="D414" s="27" t="s">
        <v>1223</v>
      </c>
      <c r="E414" s="27" t="s">
        <v>4366</v>
      </c>
      <c r="F414" s="27" t="s">
        <v>1102</v>
      </c>
      <c r="G414" s="27"/>
      <c r="H414" s="27"/>
      <c r="I414" s="27" t="s">
        <v>110</v>
      </c>
      <c r="J414" s="28">
        <v>22</v>
      </c>
      <c r="K414" s="27" t="s">
        <v>52</v>
      </c>
      <c r="L414" s="38">
        <v>0</v>
      </c>
      <c r="M414" s="30"/>
      <c r="N414" s="25" t="str">
        <f t="shared" si="6"/>
        <v xml:space="preserve"> 일매출품목연령대^TB_ANA_DD_SALES_ITEM_AGE^ 연령대(60-99)매출수량^AGE_11_SALES_QTY^^NUMBER^22^Y^0</v>
      </c>
      <c r="O414" s="21" t="str">
        <f>IF(ISNA(VLOOKUP(N414,DB데이터!$N:$N,1,FALSE)), "에러", "")</f>
        <v>에러</v>
      </c>
      <c r="P414" s="57" t="str">
        <f>IF(O414="에러",$N414&amp;CHAR(10)&amp;VLOOKUP(CONCATENATE(D414,".",F414),DB데이터!$M:$N,2,FALSE),"")</f>
        <v xml:space="preserve"> 일매출품목연령대^TB_ANA_DD_SALES_ITEM_AGE^ 연령대(60-99)매출수량^AGE_11_SALES_QTY^^NUMBER^22^Y^0
일매출품목연령대^TB_ANA_DD_SALES_ITEM_AGE^연령대(60-99)매출수량^AGE_11_SALES_QTY^^NUMBER^20,5^Y^0</v>
      </c>
    </row>
    <row r="415" spans="1:16" x14ac:dyDescent="0.25">
      <c r="A415" s="23">
        <v>408</v>
      </c>
      <c r="B415" s="27" t="s">
        <v>5184</v>
      </c>
      <c r="C415" s="27" t="s">
        <v>4328</v>
      </c>
      <c r="D415" s="27" t="s">
        <v>1223</v>
      </c>
      <c r="E415" s="27" t="s">
        <v>4332</v>
      </c>
      <c r="F415" s="27" t="s">
        <v>1103</v>
      </c>
      <c r="G415" s="27"/>
      <c r="H415" s="27"/>
      <c r="I415" s="27" t="s">
        <v>110</v>
      </c>
      <c r="J415" s="28">
        <v>22</v>
      </c>
      <c r="K415" s="27" t="s">
        <v>52</v>
      </c>
      <c r="L415" s="38">
        <v>0</v>
      </c>
      <c r="M415" s="30"/>
      <c r="N415" s="25" t="str">
        <f t="shared" si="6"/>
        <v xml:space="preserve"> 일매출품목연령대^TB_ANA_DD_SALES_ITEM_AGE^ 비회원매출금액^NON_MEM_SALES_AMT^^NUMBER^22^Y^0</v>
      </c>
      <c r="O415" s="21" t="str">
        <f>IF(ISNA(VLOOKUP(N415,DB데이터!$N:$N,1,FALSE)), "에러", "")</f>
        <v>에러</v>
      </c>
      <c r="P415" s="57" t="str">
        <f>IF(O415="에러",$N415&amp;CHAR(10)&amp;VLOOKUP(CONCATENATE(D415,".",F415),DB데이터!$M:$N,2,FALSE),"")</f>
        <v xml:space="preserve"> 일매출품목연령대^TB_ANA_DD_SALES_ITEM_AGE^ 비회원매출금액^NON_MEM_SALES_AMT^^NUMBER^22^Y^0
일매출품목연령대^TB_ANA_DD_SALES_ITEM_AGE^비회원매출금액^NON_MEM_SALES_AMT^^NUMBER^20,5^Y^0</v>
      </c>
    </row>
    <row r="416" spans="1:16" x14ac:dyDescent="0.25">
      <c r="A416" s="23">
        <v>409</v>
      </c>
      <c r="B416" s="27" t="s">
        <v>5184</v>
      </c>
      <c r="C416" s="27" t="s">
        <v>4328</v>
      </c>
      <c r="D416" s="27" t="s">
        <v>1223</v>
      </c>
      <c r="E416" s="27" t="s">
        <v>4374</v>
      </c>
      <c r="F416" s="27" t="s">
        <v>1104</v>
      </c>
      <c r="G416" s="27"/>
      <c r="H416" s="27"/>
      <c r="I416" s="27" t="s">
        <v>110</v>
      </c>
      <c r="J416" s="28">
        <v>22</v>
      </c>
      <c r="K416" s="27" t="s">
        <v>52</v>
      </c>
      <c r="L416" s="38">
        <v>0</v>
      </c>
      <c r="M416" s="30"/>
      <c r="N416" s="25" t="str">
        <f t="shared" si="6"/>
        <v xml:space="preserve"> 일매출품목연령대^TB_ANA_DD_SALES_ITEM_AGE^ 정회원매출금액^NOR_MEM_SALES_AMT^^NUMBER^22^Y^0</v>
      </c>
      <c r="O416" s="21" t="str">
        <f>IF(ISNA(VLOOKUP(N416,DB데이터!$N:$N,1,FALSE)), "에러", "")</f>
        <v>에러</v>
      </c>
      <c r="P416" s="57" t="str">
        <f>IF(O416="에러",$N416&amp;CHAR(10)&amp;VLOOKUP(CONCATENATE(D416,".",F416),DB데이터!$M:$N,2,FALSE),"")</f>
        <v xml:space="preserve"> 일매출품목연령대^TB_ANA_DD_SALES_ITEM_AGE^ 정회원매출금액^NOR_MEM_SALES_AMT^^NUMBER^22^Y^0
일매출품목연령대^TB_ANA_DD_SALES_ITEM_AGE^정회원매출금액^NOR_MEM_SALES_AMT^^NUMBER^20,5^Y^0</v>
      </c>
    </row>
    <row r="417" spans="1:16" x14ac:dyDescent="0.25">
      <c r="A417" s="23">
        <v>410</v>
      </c>
      <c r="B417" s="27" t="s">
        <v>5184</v>
      </c>
      <c r="C417" s="27" t="s">
        <v>4328</v>
      </c>
      <c r="D417" s="27" t="s">
        <v>1223</v>
      </c>
      <c r="E417" s="27" t="s">
        <v>4380</v>
      </c>
      <c r="F417" s="27" t="s">
        <v>1105</v>
      </c>
      <c r="G417" s="27"/>
      <c r="H417" s="27"/>
      <c r="I417" s="27" t="s">
        <v>110</v>
      </c>
      <c r="J417" s="28">
        <v>22</v>
      </c>
      <c r="K417" s="27" t="s">
        <v>52</v>
      </c>
      <c r="L417" s="38">
        <v>0</v>
      </c>
      <c r="M417" s="30"/>
      <c r="N417" s="25" t="str">
        <f t="shared" si="6"/>
        <v xml:space="preserve"> 일매출품목연령대^TB_ANA_DD_SALES_ITEM_AGE^ 준회원매출금액^TMP_MEM_SALES_AMT^^NUMBER^22^Y^0</v>
      </c>
      <c r="O417" s="21" t="str">
        <f>IF(ISNA(VLOOKUP(N417,DB데이터!$N:$N,1,FALSE)), "에러", "")</f>
        <v>에러</v>
      </c>
      <c r="P417" s="57" t="str">
        <f>IF(O417="에러",$N417&amp;CHAR(10)&amp;VLOOKUP(CONCATENATE(D417,".",F417),DB데이터!$M:$N,2,FALSE),"")</f>
        <v xml:space="preserve"> 일매출품목연령대^TB_ANA_DD_SALES_ITEM_AGE^ 준회원매출금액^TMP_MEM_SALES_AMT^^NUMBER^22^Y^0
일매출품목연령대^TB_ANA_DD_SALES_ITEM_AGE^준회원매출금액^TMP_MEM_SALES_AMT^^NUMBER^20,5^Y^0</v>
      </c>
    </row>
    <row r="418" spans="1:16" x14ac:dyDescent="0.25">
      <c r="A418" s="23">
        <v>411</v>
      </c>
      <c r="B418" s="27" t="s">
        <v>5184</v>
      </c>
      <c r="C418" s="27" t="s">
        <v>4328</v>
      </c>
      <c r="D418" s="27" t="s">
        <v>1223</v>
      </c>
      <c r="E418" s="27" t="s">
        <v>4329</v>
      </c>
      <c r="F418" s="27" t="s">
        <v>1106</v>
      </c>
      <c r="G418" s="27"/>
      <c r="H418" s="27"/>
      <c r="I418" s="27" t="s">
        <v>110</v>
      </c>
      <c r="J418" s="28">
        <v>22</v>
      </c>
      <c r="K418" s="27" t="s">
        <v>52</v>
      </c>
      <c r="L418" s="38">
        <v>0</v>
      </c>
      <c r="M418" s="30"/>
      <c r="N418" s="25" t="str">
        <f t="shared" si="6"/>
        <v xml:space="preserve"> 일매출품목연령대^TB_ANA_DD_SALES_ITEM_AGE^ 비회원(없음)매출금액^NON_MEM_XX_SALES_AMT^^NUMBER^22^Y^0</v>
      </c>
      <c r="O418" s="21" t="str">
        <f>IF(ISNA(VLOOKUP(N418,DB데이터!$N:$N,1,FALSE)), "에러", "")</f>
        <v>에러</v>
      </c>
      <c r="P418" s="57" t="str">
        <f>IF(O418="에러",$N418&amp;CHAR(10)&amp;VLOOKUP(CONCATENATE(D418,".",F418),DB데이터!$M:$N,2,FALSE),"")</f>
        <v xml:space="preserve"> 일매출품목연령대^TB_ANA_DD_SALES_ITEM_AGE^ 비회원(없음)매출금액^NON_MEM_XX_SALES_AMT^^NUMBER^22^Y^0
일매출품목연령대^TB_ANA_DD_SALES_ITEM_AGE^비회원(없음)매출금액^NON_MEM_XX_SALES_AMT^^NUMBER^20,5^Y^0</v>
      </c>
    </row>
    <row r="419" spans="1:16" x14ac:dyDescent="0.25">
      <c r="A419" s="23">
        <v>412</v>
      </c>
      <c r="B419" s="27" t="s">
        <v>5184</v>
      </c>
      <c r="C419" s="27" t="s">
        <v>4328</v>
      </c>
      <c r="D419" s="27" t="s">
        <v>1223</v>
      </c>
      <c r="E419" s="27" t="s">
        <v>4371</v>
      </c>
      <c r="F419" s="27" t="s">
        <v>1107</v>
      </c>
      <c r="G419" s="27"/>
      <c r="H419" s="27"/>
      <c r="I419" s="27" t="s">
        <v>110</v>
      </c>
      <c r="J419" s="28">
        <v>22</v>
      </c>
      <c r="K419" s="27" t="s">
        <v>52</v>
      </c>
      <c r="L419" s="38">
        <v>0</v>
      </c>
      <c r="M419" s="30"/>
      <c r="N419" s="25" t="str">
        <f t="shared" si="6"/>
        <v xml:space="preserve"> 일매출품목연령대^TB_ANA_DD_SALES_ITEM_AGE^ 정회원(없음)매출금액^NOR_MEM_XX_SALES_AMT^^NUMBER^22^Y^0</v>
      </c>
      <c r="O419" s="21" t="str">
        <f>IF(ISNA(VLOOKUP(N419,DB데이터!$N:$N,1,FALSE)), "에러", "")</f>
        <v>에러</v>
      </c>
      <c r="P419" s="57" t="str">
        <f>IF(O419="에러",$N419&amp;CHAR(10)&amp;VLOOKUP(CONCATENATE(D419,".",F419),DB데이터!$M:$N,2,FALSE),"")</f>
        <v xml:space="preserve"> 일매출품목연령대^TB_ANA_DD_SALES_ITEM_AGE^ 정회원(없음)매출금액^NOR_MEM_XX_SALES_AMT^^NUMBER^22^Y^0
일매출품목연령대^TB_ANA_DD_SALES_ITEM_AGE^정회원(없음)매출금액^NOR_MEM_XX_SALES_AMT^^NUMBER^20,5^Y^0</v>
      </c>
    </row>
    <row r="420" spans="1:16" x14ac:dyDescent="0.25">
      <c r="A420" s="23">
        <v>413</v>
      </c>
      <c r="B420" s="27" t="s">
        <v>5184</v>
      </c>
      <c r="C420" s="27" t="s">
        <v>4328</v>
      </c>
      <c r="D420" s="27" t="s">
        <v>1223</v>
      </c>
      <c r="E420" s="27" t="s">
        <v>4377</v>
      </c>
      <c r="F420" s="27" t="s">
        <v>1108</v>
      </c>
      <c r="G420" s="27"/>
      <c r="H420" s="27"/>
      <c r="I420" s="27" t="s">
        <v>110</v>
      </c>
      <c r="J420" s="28">
        <v>22</v>
      </c>
      <c r="K420" s="27" t="s">
        <v>52</v>
      </c>
      <c r="L420" s="38">
        <v>0</v>
      </c>
      <c r="M420" s="30"/>
      <c r="N420" s="25" t="str">
        <f t="shared" si="6"/>
        <v xml:space="preserve"> 일매출품목연령대^TB_ANA_DD_SALES_ITEM_AGE^ 준회원(없음)매출금액^TMP_MEM_XX_SALES_AMT^^NUMBER^22^Y^0</v>
      </c>
      <c r="O420" s="21" t="str">
        <f>IF(ISNA(VLOOKUP(N420,DB데이터!$N:$N,1,FALSE)), "에러", "")</f>
        <v>에러</v>
      </c>
      <c r="P420" s="57" t="str">
        <f>IF(O420="에러",$N420&amp;CHAR(10)&amp;VLOOKUP(CONCATENATE(D420,".",F420),DB데이터!$M:$N,2,FALSE),"")</f>
        <v xml:space="preserve"> 일매출품목연령대^TB_ANA_DD_SALES_ITEM_AGE^ 준회원(없음)매출금액^TMP_MEM_XX_SALES_AMT^^NUMBER^22^Y^0
일매출품목연령대^TB_ANA_DD_SALES_ITEM_AGE^준회원(없음)매출금액^TMP_MEM_XX_SALES_AMT^^NUMBER^20,5^Y^0</v>
      </c>
    </row>
    <row r="421" spans="1:16" x14ac:dyDescent="0.25">
      <c r="A421" s="23">
        <v>414</v>
      </c>
      <c r="B421" s="27" t="s">
        <v>5184</v>
      </c>
      <c r="C421" s="27" t="s">
        <v>4328</v>
      </c>
      <c r="D421" s="27" t="s">
        <v>1223</v>
      </c>
      <c r="E421" s="27" t="s">
        <v>4368</v>
      </c>
      <c r="F421" s="27" t="s">
        <v>1109</v>
      </c>
      <c r="G421" s="27"/>
      <c r="H421" s="27"/>
      <c r="I421" s="27" t="s">
        <v>110</v>
      </c>
      <c r="J421" s="28">
        <v>22</v>
      </c>
      <c r="K421" s="27" t="s">
        <v>52</v>
      </c>
      <c r="L421" s="38">
        <v>0</v>
      </c>
      <c r="M421" s="30"/>
      <c r="N421" s="25" t="str">
        <f t="shared" si="6"/>
        <v xml:space="preserve"> 일매출품목연령대^TB_ANA_DD_SALES_ITEM_AGE^ 연령대(없음)매출금액^AGE_XX_SALES_AMT^^NUMBER^22^Y^0</v>
      </c>
      <c r="O421" s="21" t="str">
        <f>IF(ISNA(VLOOKUP(N421,DB데이터!$N:$N,1,FALSE)), "에러", "")</f>
        <v>에러</v>
      </c>
      <c r="P421" s="57" t="str">
        <f>IF(O421="에러",$N421&amp;CHAR(10)&amp;VLOOKUP(CONCATENATE(D421,".",F421),DB데이터!$M:$N,2,FALSE),"")</f>
        <v xml:space="preserve"> 일매출품목연령대^TB_ANA_DD_SALES_ITEM_AGE^ 연령대(없음)매출금액^AGE_XX_SALES_AMT^^NUMBER^22^Y^0
일매출품목연령대^TB_ANA_DD_SALES_ITEM_AGE^연령대(없음)매출금액^AGE_XX_SALES_AMT^^NUMBER^20,5^Y^0</v>
      </c>
    </row>
    <row r="422" spans="1:16" x14ac:dyDescent="0.25">
      <c r="A422" s="23">
        <v>415</v>
      </c>
      <c r="B422" s="27" t="s">
        <v>5184</v>
      </c>
      <c r="C422" s="27" t="s">
        <v>4328</v>
      </c>
      <c r="D422" s="27" t="s">
        <v>1223</v>
      </c>
      <c r="E422" s="27" t="s">
        <v>4335</v>
      </c>
      <c r="F422" s="27" t="s">
        <v>1110</v>
      </c>
      <c r="G422" s="27"/>
      <c r="H422" s="27"/>
      <c r="I422" s="27" t="s">
        <v>110</v>
      </c>
      <c r="J422" s="28">
        <v>22</v>
      </c>
      <c r="K422" s="27" t="s">
        <v>52</v>
      </c>
      <c r="L422" s="38">
        <v>0</v>
      </c>
      <c r="M422" s="30"/>
      <c r="N422" s="25" t="str">
        <f t="shared" si="6"/>
        <v xml:space="preserve"> 일매출품목연령대^TB_ANA_DD_SALES_ITEM_AGE^ 연령대(00-14)매출금액^AGE_01_SALES_AMT^^NUMBER^22^Y^0</v>
      </c>
      <c r="O422" s="21" t="str">
        <f>IF(ISNA(VLOOKUP(N422,DB데이터!$N:$N,1,FALSE)), "에러", "")</f>
        <v>에러</v>
      </c>
      <c r="P422" s="57" t="str">
        <f>IF(O422="에러",$N422&amp;CHAR(10)&amp;VLOOKUP(CONCATENATE(D422,".",F422),DB데이터!$M:$N,2,FALSE),"")</f>
        <v xml:space="preserve"> 일매출품목연령대^TB_ANA_DD_SALES_ITEM_AGE^ 연령대(00-14)매출금액^AGE_01_SALES_AMT^^NUMBER^22^Y^0
일매출품목연령대^TB_ANA_DD_SALES_ITEM_AGE^연령대(00-14)매출금액^AGE_01_SALES_AMT^^NUMBER^20,5^Y^0</v>
      </c>
    </row>
    <row r="423" spans="1:16" x14ac:dyDescent="0.25">
      <c r="A423" s="23">
        <v>416</v>
      </c>
      <c r="B423" s="27" t="s">
        <v>5184</v>
      </c>
      <c r="C423" s="27" t="s">
        <v>4328</v>
      </c>
      <c r="D423" s="27" t="s">
        <v>1223</v>
      </c>
      <c r="E423" s="27" t="s">
        <v>4338</v>
      </c>
      <c r="F423" s="27" t="s">
        <v>1111</v>
      </c>
      <c r="G423" s="27"/>
      <c r="H423" s="27"/>
      <c r="I423" s="27" t="s">
        <v>110</v>
      </c>
      <c r="J423" s="28">
        <v>22</v>
      </c>
      <c r="K423" s="27" t="s">
        <v>52</v>
      </c>
      <c r="L423" s="38">
        <v>0</v>
      </c>
      <c r="M423" s="30"/>
      <c r="N423" s="25" t="str">
        <f t="shared" si="6"/>
        <v xml:space="preserve"> 일매출품목연령대^TB_ANA_DD_SALES_ITEM_AGE^ 연령대(15-19)매출금액^AGE_02_SALES_AMT^^NUMBER^22^Y^0</v>
      </c>
      <c r="O423" s="21" t="str">
        <f>IF(ISNA(VLOOKUP(N423,DB데이터!$N:$N,1,FALSE)), "에러", "")</f>
        <v>에러</v>
      </c>
      <c r="P423" s="57" t="str">
        <f>IF(O423="에러",$N423&amp;CHAR(10)&amp;VLOOKUP(CONCATENATE(D423,".",F423),DB데이터!$M:$N,2,FALSE),"")</f>
        <v xml:space="preserve"> 일매출품목연령대^TB_ANA_DD_SALES_ITEM_AGE^ 연령대(15-19)매출금액^AGE_02_SALES_AMT^^NUMBER^22^Y^0
일매출품목연령대^TB_ANA_DD_SALES_ITEM_AGE^연령대(15-19)매출금액^AGE_02_SALES_AMT^^NUMBER^20,5^Y^0</v>
      </c>
    </row>
    <row r="424" spans="1:16" x14ac:dyDescent="0.25">
      <c r="A424" s="23">
        <v>417</v>
      </c>
      <c r="B424" s="27" t="s">
        <v>5184</v>
      </c>
      <c r="C424" s="27" t="s">
        <v>4328</v>
      </c>
      <c r="D424" s="27" t="s">
        <v>1223</v>
      </c>
      <c r="E424" s="27" t="s">
        <v>4341</v>
      </c>
      <c r="F424" s="27" t="s">
        <v>1112</v>
      </c>
      <c r="G424" s="27"/>
      <c r="H424" s="27"/>
      <c r="I424" s="27" t="s">
        <v>110</v>
      </c>
      <c r="J424" s="28">
        <v>22</v>
      </c>
      <c r="K424" s="27" t="s">
        <v>52</v>
      </c>
      <c r="L424" s="38">
        <v>0</v>
      </c>
      <c r="M424" s="30"/>
      <c r="N424" s="25" t="str">
        <f t="shared" si="6"/>
        <v xml:space="preserve"> 일매출품목연령대^TB_ANA_DD_SALES_ITEM_AGE^ 연령대(20-24)매출금액^AGE_03_SALES_AMT^^NUMBER^22^Y^0</v>
      </c>
      <c r="O424" s="21" t="str">
        <f>IF(ISNA(VLOOKUP(N424,DB데이터!$N:$N,1,FALSE)), "에러", "")</f>
        <v>에러</v>
      </c>
      <c r="P424" s="57" t="str">
        <f>IF(O424="에러",$N424&amp;CHAR(10)&amp;VLOOKUP(CONCATENATE(D424,".",F424),DB데이터!$M:$N,2,FALSE),"")</f>
        <v xml:space="preserve"> 일매출품목연령대^TB_ANA_DD_SALES_ITEM_AGE^ 연령대(20-24)매출금액^AGE_03_SALES_AMT^^NUMBER^22^Y^0
일매출품목연령대^TB_ANA_DD_SALES_ITEM_AGE^연령대(20-24)매출금액^AGE_03_SALES_AMT^^NUMBER^20,5^Y^0</v>
      </c>
    </row>
    <row r="425" spans="1:16" x14ac:dyDescent="0.25">
      <c r="A425" s="23">
        <v>418</v>
      </c>
      <c r="B425" s="27" t="s">
        <v>5184</v>
      </c>
      <c r="C425" s="27" t="s">
        <v>4328</v>
      </c>
      <c r="D425" s="27" t="s">
        <v>1223</v>
      </c>
      <c r="E425" s="27" t="s">
        <v>4344</v>
      </c>
      <c r="F425" s="27" t="s">
        <v>1113</v>
      </c>
      <c r="G425" s="27"/>
      <c r="H425" s="27"/>
      <c r="I425" s="27" t="s">
        <v>110</v>
      </c>
      <c r="J425" s="28">
        <v>22</v>
      </c>
      <c r="K425" s="27" t="s">
        <v>52</v>
      </c>
      <c r="L425" s="38">
        <v>0</v>
      </c>
      <c r="M425" s="30"/>
      <c r="N425" s="25" t="str">
        <f t="shared" si="6"/>
        <v xml:space="preserve"> 일매출품목연령대^TB_ANA_DD_SALES_ITEM_AGE^ 연령대(25-29)매출금액^AGE_04_SALES_AMT^^NUMBER^22^Y^0</v>
      </c>
      <c r="O425" s="21" t="str">
        <f>IF(ISNA(VLOOKUP(N425,DB데이터!$N:$N,1,FALSE)), "에러", "")</f>
        <v>에러</v>
      </c>
      <c r="P425" s="57" t="str">
        <f>IF(O425="에러",$N425&amp;CHAR(10)&amp;VLOOKUP(CONCATENATE(D425,".",F425),DB데이터!$M:$N,2,FALSE),"")</f>
        <v xml:space="preserve"> 일매출품목연령대^TB_ANA_DD_SALES_ITEM_AGE^ 연령대(25-29)매출금액^AGE_04_SALES_AMT^^NUMBER^22^Y^0
일매출품목연령대^TB_ANA_DD_SALES_ITEM_AGE^연령대(25-29)매출금액^AGE_04_SALES_AMT^^NUMBER^20,5^Y^0</v>
      </c>
    </row>
    <row r="426" spans="1:16" x14ac:dyDescent="0.25">
      <c r="A426" s="23">
        <v>419</v>
      </c>
      <c r="B426" s="27" t="s">
        <v>5184</v>
      </c>
      <c r="C426" s="27" t="s">
        <v>4328</v>
      </c>
      <c r="D426" s="27" t="s">
        <v>1223</v>
      </c>
      <c r="E426" s="27" t="s">
        <v>4347</v>
      </c>
      <c r="F426" s="27" t="s">
        <v>1114</v>
      </c>
      <c r="G426" s="27"/>
      <c r="H426" s="27"/>
      <c r="I426" s="27" t="s">
        <v>110</v>
      </c>
      <c r="J426" s="28">
        <v>22</v>
      </c>
      <c r="K426" s="27" t="s">
        <v>52</v>
      </c>
      <c r="L426" s="38">
        <v>0</v>
      </c>
      <c r="M426" s="30"/>
      <c r="N426" s="25" t="str">
        <f t="shared" si="6"/>
        <v xml:space="preserve"> 일매출품목연령대^TB_ANA_DD_SALES_ITEM_AGE^ 연령대(30-34)매출금액^AGE_05_SALES_AMT^^NUMBER^22^Y^0</v>
      </c>
      <c r="O426" s="21" t="str">
        <f>IF(ISNA(VLOOKUP(N426,DB데이터!$N:$N,1,FALSE)), "에러", "")</f>
        <v>에러</v>
      </c>
      <c r="P426" s="57" t="str">
        <f>IF(O426="에러",$N426&amp;CHAR(10)&amp;VLOOKUP(CONCATENATE(D426,".",F426),DB데이터!$M:$N,2,FALSE),"")</f>
        <v xml:space="preserve"> 일매출품목연령대^TB_ANA_DD_SALES_ITEM_AGE^ 연령대(30-34)매출금액^AGE_05_SALES_AMT^^NUMBER^22^Y^0
일매출품목연령대^TB_ANA_DD_SALES_ITEM_AGE^연령대(30-34)매출금액^AGE_05_SALES_AMT^^NUMBER^20,5^Y^0</v>
      </c>
    </row>
    <row r="427" spans="1:16" x14ac:dyDescent="0.25">
      <c r="A427" s="23">
        <v>420</v>
      </c>
      <c r="B427" s="27" t="s">
        <v>5184</v>
      </c>
      <c r="C427" s="27" t="s">
        <v>4328</v>
      </c>
      <c r="D427" s="27" t="s">
        <v>1223</v>
      </c>
      <c r="E427" s="27" t="s">
        <v>4350</v>
      </c>
      <c r="F427" s="27" t="s">
        <v>1115</v>
      </c>
      <c r="G427" s="27"/>
      <c r="H427" s="27"/>
      <c r="I427" s="27" t="s">
        <v>110</v>
      </c>
      <c r="J427" s="28">
        <v>22</v>
      </c>
      <c r="K427" s="27" t="s">
        <v>52</v>
      </c>
      <c r="L427" s="38">
        <v>0</v>
      </c>
      <c r="M427" s="30"/>
      <c r="N427" s="25" t="str">
        <f t="shared" si="6"/>
        <v xml:space="preserve"> 일매출품목연령대^TB_ANA_DD_SALES_ITEM_AGE^ 연령대(35-39)매출금액^AGE_06_SALES_AMT^^NUMBER^22^Y^0</v>
      </c>
      <c r="O427" s="21" t="str">
        <f>IF(ISNA(VLOOKUP(N427,DB데이터!$N:$N,1,FALSE)), "에러", "")</f>
        <v>에러</v>
      </c>
      <c r="P427" s="57" t="str">
        <f>IF(O427="에러",$N427&amp;CHAR(10)&amp;VLOOKUP(CONCATENATE(D427,".",F427),DB데이터!$M:$N,2,FALSE),"")</f>
        <v xml:space="preserve"> 일매출품목연령대^TB_ANA_DD_SALES_ITEM_AGE^ 연령대(35-39)매출금액^AGE_06_SALES_AMT^^NUMBER^22^Y^0
일매출품목연령대^TB_ANA_DD_SALES_ITEM_AGE^연령대(35-39)매출금액^AGE_06_SALES_AMT^^NUMBER^20,5^Y^0</v>
      </c>
    </row>
    <row r="428" spans="1:16" x14ac:dyDescent="0.25">
      <c r="A428" s="23">
        <v>421</v>
      </c>
      <c r="B428" s="27" t="s">
        <v>5184</v>
      </c>
      <c r="C428" s="27" t="s">
        <v>4328</v>
      </c>
      <c r="D428" s="27" t="s">
        <v>1223</v>
      </c>
      <c r="E428" s="27" t="s">
        <v>4353</v>
      </c>
      <c r="F428" s="27" t="s">
        <v>1116</v>
      </c>
      <c r="G428" s="27"/>
      <c r="H428" s="27"/>
      <c r="I428" s="27" t="s">
        <v>110</v>
      </c>
      <c r="J428" s="28">
        <v>22</v>
      </c>
      <c r="K428" s="27" t="s">
        <v>52</v>
      </c>
      <c r="L428" s="38">
        <v>0</v>
      </c>
      <c r="M428" s="30"/>
      <c r="N428" s="25" t="str">
        <f t="shared" si="6"/>
        <v xml:space="preserve"> 일매출품목연령대^TB_ANA_DD_SALES_ITEM_AGE^ 연령대(40-44)매출금액^AGE_07_SALES_AMT^^NUMBER^22^Y^0</v>
      </c>
      <c r="O428" s="21" t="str">
        <f>IF(ISNA(VLOOKUP(N428,DB데이터!$N:$N,1,FALSE)), "에러", "")</f>
        <v>에러</v>
      </c>
      <c r="P428" s="57" t="str">
        <f>IF(O428="에러",$N428&amp;CHAR(10)&amp;VLOOKUP(CONCATENATE(D428,".",F428),DB데이터!$M:$N,2,FALSE),"")</f>
        <v xml:space="preserve"> 일매출품목연령대^TB_ANA_DD_SALES_ITEM_AGE^ 연령대(40-44)매출금액^AGE_07_SALES_AMT^^NUMBER^22^Y^0
일매출품목연령대^TB_ANA_DD_SALES_ITEM_AGE^연령대(40-44)매출금액^AGE_07_SALES_AMT^^NUMBER^20,5^Y^0</v>
      </c>
    </row>
    <row r="429" spans="1:16" x14ac:dyDescent="0.25">
      <c r="A429" s="23">
        <v>422</v>
      </c>
      <c r="B429" s="27" t="s">
        <v>5184</v>
      </c>
      <c r="C429" s="27" t="s">
        <v>4328</v>
      </c>
      <c r="D429" s="27" t="s">
        <v>1223</v>
      </c>
      <c r="E429" s="27" t="s">
        <v>4356</v>
      </c>
      <c r="F429" s="27" t="s">
        <v>1117</v>
      </c>
      <c r="G429" s="27"/>
      <c r="H429" s="27"/>
      <c r="I429" s="27" t="s">
        <v>110</v>
      </c>
      <c r="J429" s="28">
        <v>22</v>
      </c>
      <c r="K429" s="27" t="s">
        <v>52</v>
      </c>
      <c r="L429" s="38">
        <v>0</v>
      </c>
      <c r="M429" s="30"/>
      <c r="N429" s="25" t="str">
        <f t="shared" si="6"/>
        <v xml:space="preserve"> 일매출품목연령대^TB_ANA_DD_SALES_ITEM_AGE^ 연령대(45-49)매출금액^AGE_08_SALES_AMT^^NUMBER^22^Y^0</v>
      </c>
      <c r="O429" s="21" t="str">
        <f>IF(ISNA(VLOOKUP(N429,DB데이터!$N:$N,1,FALSE)), "에러", "")</f>
        <v>에러</v>
      </c>
      <c r="P429" s="57" t="str">
        <f>IF(O429="에러",$N429&amp;CHAR(10)&amp;VLOOKUP(CONCATENATE(D429,".",F429),DB데이터!$M:$N,2,FALSE),"")</f>
        <v xml:space="preserve"> 일매출품목연령대^TB_ANA_DD_SALES_ITEM_AGE^ 연령대(45-49)매출금액^AGE_08_SALES_AMT^^NUMBER^22^Y^0
일매출품목연령대^TB_ANA_DD_SALES_ITEM_AGE^연령대(45-49)매출금액^AGE_08_SALES_AMT^^NUMBER^20,5^Y^0</v>
      </c>
    </row>
    <row r="430" spans="1:16" x14ac:dyDescent="0.25">
      <c r="A430" s="23">
        <v>423</v>
      </c>
      <c r="B430" s="27" t="s">
        <v>5184</v>
      </c>
      <c r="C430" s="27" t="s">
        <v>4328</v>
      </c>
      <c r="D430" s="27" t="s">
        <v>1223</v>
      </c>
      <c r="E430" s="27" t="s">
        <v>4359</v>
      </c>
      <c r="F430" s="27" t="s">
        <v>1118</v>
      </c>
      <c r="G430" s="27"/>
      <c r="H430" s="27"/>
      <c r="I430" s="27" t="s">
        <v>110</v>
      </c>
      <c r="J430" s="28">
        <v>22</v>
      </c>
      <c r="K430" s="27" t="s">
        <v>52</v>
      </c>
      <c r="L430" s="38">
        <v>0</v>
      </c>
      <c r="M430" s="30"/>
      <c r="N430" s="25" t="str">
        <f t="shared" si="6"/>
        <v xml:space="preserve"> 일매출품목연령대^TB_ANA_DD_SALES_ITEM_AGE^ 연령대(50-54)매출금액^AGE_09_SALES_AMT^^NUMBER^22^Y^0</v>
      </c>
      <c r="O430" s="21" t="str">
        <f>IF(ISNA(VLOOKUP(N430,DB데이터!$N:$N,1,FALSE)), "에러", "")</f>
        <v>에러</v>
      </c>
      <c r="P430" s="57" t="str">
        <f>IF(O430="에러",$N430&amp;CHAR(10)&amp;VLOOKUP(CONCATENATE(D430,".",F430),DB데이터!$M:$N,2,FALSE),"")</f>
        <v xml:space="preserve"> 일매출품목연령대^TB_ANA_DD_SALES_ITEM_AGE^ 연령대(50-54)매출금액^AGE_09_SALES_AMT^^NUMBER^22^Y^0
일매출품목연령대^TB_ANA_DD_SALES_ITEM_AGE^연령대(50-54)매출금액^AGE_09_SALES_AMT^^NUMBER^20,5^Y^0</v>
      </c>
    </row>
    <row r="431" spans="1:16" x14ac:dyDescent="0.25">
      <c r="A431" s="23">
        <v>424</v>
      </c>
      <c r="B431" s="27" t="s">
        <v>5184</v>
      </c>
      <c r="C431" s="27" t="s">
        <v>4328</v>
      </c>
      <c r="D431" s="27" t="s">
        <v>1223</v>
      </c>
      <c r="E431" s="27" t="s">
        <v>4362</v>
      </c>
      <c r="F431" s="27" t="s">
        <v>1119</v>
      </c>
      <c r="G431" s="27"/>
      <c r="H431" s="27"/>
      <c r="I431" s="27" t="s">
        <v>110</v>
      </c>
      <c r="J431" s="28">
        <v>22</v>
      </c>
      <c r="K431" s="27" t="s">
        <v>52</v>
      </c>
      <c r="L431" s="38">
        <v>0</v>
      </c>
      <c r="M431" s="30"/>
      <c r="N431" s="25" t="str">
        <f t="shared" si="6"/>
        <v xml:space="preserve"> 일매출품목연령대^TB_ANA_DD_SALES_ITEM_AGE^ 연령대(55-59)매출금액^AGE_10_SALES_AMT^^NUMBER^22^Y^0</v>
      </c>
      <c r="O431" s="21" t="str">
        <f>IF(ISNA(VLOOKUP(N431,DB데이터!$N:$N,1,FALSE)), "에러", "")</f>
        <v>에러</v>
      </c>
      <c r="P431" s="57" t="str">
        <f>IF(O431="에러",$N431&amp;CHAR(10)&amp;VLOOKUP(CONCATENATE(D431,".",F431),DB데이터!$M:$N,2,FALSE),"")</f>
        <v xml:space="preserve"> 일매출품목연령대^TB_ANA_DD_SALES_ITEM_AGE^ 연령대(55-59)매출금액^AGE_10_SALES_AMT^^NUMBER^22^Y^0
일매출품목연령대^TB_ANA_DD_SALES_ITEM_AGE^연령대(55-59)매출금액^AGE_10_SALES_AMT^^NUMBER^20,5^Y^0</v>
      </c>
    </row>
    <row r="432" spans="1:16" x14ac:dyDescent="0.25">
      <c r="A432" s="23">
        <v>425</v>
      </c>
      <c r="B432" s="27" t="s">
        <v>5184</v>
      </c>
      <c r="C432" s="27" t="s">
        <v>4328</v>
      </c>
      <c r="D432" s="27" t="s">
        <v>1223</v>
      </c>
      <c r="E432" s="27" t="s">
        <v>4365</v>
      </c>
      <c r="F432" s="27" t="s">
        <v>1120</v>
      </c>
      <c r="G432" s="27"/>
      <c r="H432" s="27"/>
      <c r="I432" s="27" t="s">
        <v>110</v>
      </c>
      <c r="J432" s="28">
        <v>22</v>
      </c>
      <c r="K432" s="27" t="s">
        <v>52</v>
      </c>
      <c r="L432" s="38">
        <v>0</v>
      </c>
      <c r="M432" s="30"/>
      <c r="N432" s="25" t="str">
        <f t="shared" si="6"/>
        <v xml:space="preserve"> 일매출품목연령대^TB_ANA_DD_SALES_ITEM_AGE^ 연령대(60-99)매출금액^AGE_11_SALES_AMT^^NUMBER^22^Y^0</v>
      </c>
      <c r="O432" s="21" t="str">
        <f>IF(ISNA(VLOOKUP(N432,DB데이터!$N:$N,1,FALSE)), "에러", "")</f>
        <v>에러</v>
      </c>
      <c r="P432" s="57" t="str">
        <f>IF(O432="에러",$N432&amp;CHAR(10)&amp;VLOOKUP(CONCATENATE(D432,".",F432),DB데이터!$M:$N,2,FALSE),"")</f>
        <v xml:space="preserve"> 일매출품목연령대^TB_ANA_DD_SALES_ITEM_AGE^ 연령대(60-99)매출금액^AGE_11_SALES_AMT^^NUMBER^22^Y^0
일매출품목연령대^TB_ANA_DD_SALES_ITEM_AGE^연령대(60-99)매출금액^AGE_11_SALES_AMT^^NUMBER^20,5^Y^0</v>
      </c>
    </row>
    <row r="433" spans="1:16" x14ac:dyDescent="0.25">
      <c r="A433" s="23">
        <v>426</v>
      </c>
      <c r="B433" s="27" t="s">
        <v>5184</v>
      </c>
      <c r="C433" s="27" t="s">
        <v>4328</v>
      </c>
      <c r="D433" s="27" t="s">
        <v>1223</v>
      </c>
      <c r="E433" s="27" t="s">
        <v>4334</v>
      </c>
      <c r="F433" s="27" t="s">
        <v>1121</v>
      </c>
      <c r="G433" s="27"/>
      <c r="H433" s="27"/>
      <c r="I433" s="27" t="s">
        <v>110</v>
      </c>
      <c r="J433" s="28">
        <v>22</v>
      </c>
      <c r="K433" s="27" t="s">
        <v>52</v>
      </c>
      <c r="L433" s="38">
        <v>0</v>
      </c>
      <c r="M433" s="30"/>
      <c r="N433" s="25" t="str">
        <f t="shared" si="6"/>
        <v xml:space="preserve"> 일매출품목연령대^TB_ANA_DD_SALES_ITEM_AGE^ 비회원영수건수^NON_MEM_BILL_CNT^^NUMBER^22^Y^0</v>
      </c>
      <c r="O433" s="21" t="str">
        <f>IF(ISNA(VLOOKUP(N433,DB데이터!$N:$N,1,FALSE)), "에러", "")</f>
        <v>에러</v>
      </c>
      <c r="P433" s="57" t="str">
        <f>IF(O433="에러",$N433&amp;CHAR(10)&amp;VLOOKUP(CONCATENATE(D433,".",F433),DB데이터!$M:$N,2,FALSE),"")</f>
        <v xml:space="preserve"> 일매출품목연령대^TB_ANA_DD_SALES_ITEM_AGE^ 비회원영수건수^NON_MEM_BILL_CNT^^NUMBER^22^Y^0
일매출품목연령대^TB_ANA_DD_SALES_ITEM_AGE^비회원영수건수^NON_MEM_BILL_CNT^^NUMBER^20,5^Y^0</v>
      </c>
    </row>
    <row r="434" spans="1:16" x14ac:dyDescent="0.25">
      <c r="A434" s="23">
        <v>427</v>
      </c>
      <c r="B434" s="27" t="s">
        <v>5184</v>
      </c>
      <c r="C434" s="27" t="s">
        <v>4328</v>
      </c>
      <c r="D434" s="27" t="s">
        <v>1223</v>
      </c>
      <c r="E434" s="27" t="s">
        <v>4376</v>
      </c>
      <c r="F434" s="27" t="s">
        <v>1122</v>
      </c>
      <c r="G434" s="27"/>
      <c r="H434" s="27"/>
      <c r="I434" s="27" t="s">
        <v>110</v>
      </c>
      <c r="J434" s="28">
        <v>22</v>
      </c>
      <c r="K434" s="27" t="s">
        <v>52</v>
      </c>
      <c r="L434" s="38">
        <v>0</v>
      </c>
      <c r="M434" s="30"/>
      <c r="N434" s="25" t="str">
        <f t="shared" si="6"/>
        <v xml:space="preserve"> 일매출품목연령대^TB_ANA_DD_SALES_ITEM_AGE^ 정회원영수건수^NOR_MEM_BILL_CNT^^NUMBER^22^Y^0</v>
      </c>
      <c r="O434" s="21" t="str">
        <f>IF(ISNA(VLOOKUP(N434,DB데이터!$N:$N,1,FALSE)), "에러", "")</f>
        <v>에러</v>
      </c>
      <c r="P434" s="57" t="str">
        <f>IF(O434="에러",$N434&amp;CHAR(10)&amp;VLOOKUP(CONCATENATE(D434,".",F434),DB데이터!$M:$N,2,FALSE),"")</f>
        <v xml:space="preserve"> 일매출품목연령대^TB_ANA_DD_SALES_ITEM_AGE^ 정회원영수건수^NOR_MEM_BILL_CNT^^NUMBER^22^Y^0
일매출품목연령대^TB_ANA_DD_SALES_ITEM_AGE^정회원영수건수^NOR_MEM_BILL_CNT^^NUMBER^20,5^Y^0</v>
      </c>
    </row>
    <row r="435" spans="1:16" x14ac:dyDescent="0.25">
      <c r="A435" s="23">
        <v>428</v>
      </c>
      <c r="B435" s="27" t="s">
        <v>5184</v>
      </c>
      <c r="C435" s="27" t="s">
        <v>4328</v>
      </c>
      <c r="D435" s="27" t="s">
        <v>1223</v>
      </c>
      <c r="E435" s="27" t="s">
        <v>4382</v>
      </c>
      <c r="F435" s="27" t="s">
        <v>1123</v>
      </c>
      <c r="G435" s="27"/>
      <c r="H435" s="27"/>
      <c r="I435" s="27" t="s">
        <v>110</v>
      </c>
      <c r="J435" s="28">
        <v>22</v>
      </c>
      <c r="K435" s="27" t="s">
        <v>52</v>
      </c>
      <c r="L435" s="38">
        <v>0</v>
      </c>
      <c r="M435" s="30"/>
      <c r="N435" s="25" t="str">
        <f t="shared" si="6"/>
        <v xml:space="preserve"> 일매출품목연령대^TB_ANA_DD_SALES_ITEM_AGE^ 준회원영수건수^TMP_MEM_BILL_CNT^^NUMBER^22^Y^0</v>
      </c>
      <c r="O435" s="21" t="str">
        <f>IF(ISNA(VLOOKUP(N435,DB데이터!$N:$N,1,FALSE)), "에러", "")</f>
        <v>에러</v>
      </c>
      <c r="P435" s="57" t="str">
        <f>IF(O435="에러",$N435&amp;CHAR(10)&amp;VLOOKUP(CONCATENATE(D435,".",F435),DB데이터!$M:$N,2,FALSE),"")</f>
        <v xml:space="preserve"> 일매출품목연령대^TB_ANA_DD_SALES_ITEM_AGE^ 준회원영수건수^TMP_MEM_BILL_CNT^^NUMBER^22^Y^0
일매출품목연령대^TB_ANA_DD_SALES_ITEM_AGE^준회원영수건수^TMP_MEM_BILL_CNT^^NUMBER^20,5^Y^0</v>
      </c>
    </row>
    <row r="436" spans="1:16" x14ac:dyDescent="0.25">
      <c r="A436" s="23">
        <v>429</v>
      </c>
      <c r="B436" s="27" t="s">
        <v>5184</v>
      </c>
      <c r="C436" s="27" t="s">
        <v>4328</v>
      </c>
      <c r="D436" s="27" t="s">
        <v>1223</v>
      </c>
      <c r="E436" s="27" t="s">
        <v>4331</v>
      </c>
      <c r="F436" s="27" t="s">
        <v>1124</v>
      </c>
      <c r="G436" s="27"/>
      <c r="H436" s="27"/>
      <c r="I436" s="27" t="s">
        <v>110</v>
      </c>
      <c r="J436" s="28">
        <v>22</v>
      </c>
      <c r="K436" s="27" t="s">
        <v>52</v>
      </c>
      <c r="L436" s="27">
        <v>0</v>
      </c>
      <c r="M436" s="30"/>
      <c r="N436" s="25" t="str">
        <f t="shared" si="6"/>
        <v xml:space="preserve"> 일매출품목연령대^TB_ANA_DD_SALES_ITEM_AGE^ 비회원(없음)영수건수^NON_MEM_XX_BILL_CNT^^NUMBER^22^Y^0</v>
      </c>
      <c r="O436" s="21" t="str">
        <f>IF(ISNA(VLOOKUP(N436,DB데이터!$N:$N,1,FALSE)), "에러", "")</f>
        <v>에러</v>
      </c>
      <c r="P436" s="57" t="str">
        <f>IF(O436="에러",$N436&amp;CHAR(10)&amp;VLOOKUP(CONCATENATE(D436,".",F436),DB데이터!$M:$N,2,FALSE),"")</f>
        <v xml:space="preserve"> 일매출품목연령대^TB_ANA_DD_SALES_ITEM_AGE^ 비회원(없음)영수건수^NON_MEM_XX_BILL_CNT^^NUMBER^22^Y^0
일매출품목연령대^TB_ANA_DD_SALES_ITEM_AGE^비회원(없음)영수건수^NON_MEM_XX_BILL_CNT^^NUMBER^20,5^Y^0</v>
      </c>
    </row>
    <row r="437" spans="1:16" x14ac:dyDescent="0.25">
      <c r="A437" s="23">
        <v>430</v>
      </c>
      <c r="B437" s="27" t="s">
        <v>5184</v>
      </c>
      <c r="C437" s="27" t="s">
        <v>4328</v>
      </c>
      <c r="D437" s="27" t="s">
        <v>1223</v>
      </c>
      <c r="E437" s="27" t="s">
        <v>4373</v>
      </c>
      <c r="F437" s="27" t="s">
        <v>1125</v>
      </c>
      <c r="G437" s="27"/>
      <c r="H437" s="27"/>
      <c r="I437" s="27" t="s">
        <v>110</v>
      </c>
      <c r="J437" s="28">
        <v>22</v>
      </c>
      <c r="K437" s="27" t="s">
        <v>52</v>
      </c>
      <c r="L437" s="27">
        <v>0</v>
      </c>
      <c r="M437" s="30"/>
      <c r="N437" s="25" t="str">
        <f t="shared" si="6"/>
        <v xml:space="preserve"> 일매출품목연령대^TB_ANA_DD_SALES_ITEM_AGE^ 정회원(없음)영수건수^NOR_MEM_XX_BILL_CNT^^NUMBER^22^Y^0</v>
      </c>
      <c r="O437" s="21" t="str">
        <f>IF(ISNA(VLOOKUP(N437,DB데이터!$N:$N,1,FALSE)), "에러", "")</f>
        <v>에러</v>
      </c>
      <c r="P437" s="57" t="str">
        <f>IF(O437="에러",$N437&amp;CHAR(10)&amp;VLOOKUP(CONCATENATE(D437,".",F437),DB데이터!$M:$N,2,FALSE),"")</f>
        <v xml:space="preserve"> 일매출품목연령대^TB_ANA_DD_SALES_ITEM_AGE^ 정회원(없음)영수건수^NOR_MEM_XX_BILL_CNT^^NUMBER^22^Y^0
일매출품목연령대^TB_ANA_DD_SALES_ITEM_AGE^정회원(없음)영수건수^NOR_MEM_XX_BILL_CNT^^NUMBER^20,5^Y^0</v>
      </c>
    </row>
    <row r="438" spans="1:16" x14ac:dyDescent="0.25">
      <c r="A438" s="23">
        <v>431</v>
      </c>
      <c r="B438" s="27" t="s">
        <v>5184</v>
      </c>
      <c r="C438" s="27" t="s">
        <v>4328</v>
      </c>
      <c r="D438" s="27" t="s">
        <v>1223</v>
      </c>
      <c r="E438" s="27" t="s">
        <v>4379</v>
      </c>
      <c r="F438" s="27" t="s">
        <v>1126</v>
      </c>
      <c r="G438" s="27"/>
      <c r="H438" s="27"/>
      <c r="I438" s="27" t="s">
        <v>110</v>
      </c>
      <c r="J438" s="28">
        <v>22</v>
      </c>
      <c r="K438" s="27" t="s">
        <v>52</v>
      </c>
      <c r="L438" s="27">
        <v>0</v>
      </c>
      <c r="M438" s="30"/>
      <c r="N438" s="25" t="str">
        <f t="shared" si="6"/>
        <v xml:space="preserve"> 일매출품목연령대^TB_ANA_DD_SALES_ITEM_AGE^ 준회원(없음)영수건수^TMP_MEM_XX_BILL_CNT^^NUMBER^22^Y^0</v>
      </c>
      <c r="O438" s="21" t="str">
        <f>IF(ISNA(VLOOKUP(N438,DB데이터!$N:$N,1,FALSE)), "에러", "")</f>
        <v>에러</v>
      </c>
      <c r="P438" s="57" t="str">
        <f>IF(O438="에러",$N438&amp;CHAR(10)&amp;VLOOKUP(CONCATENATE(D438,".",F438),DB데이터!$M:$N,2,FALSE),"")</f>
        <v xml:space="preserve"> 일매출품목연령대^TB_ANA_DD_SALES_ITEM_AGE^ 준회원(없음)영수건수^TMP_MEM_XX_BILL_CNT^^NUMBER^22^Y^0
일매출품목연령대^TB_ANA_DD_SALES_ITEM_AGE^준회원(없음)영수건수^TMP_MEM_XX_BILL_CNT^^NUMBER^20,5^Y^0</v>
      </c>
    </row>
    <row r="439" spans="1:16" x14ac:dyDescent="0.25">
      <c r="A439" s="23">
        <v>432</v>
      </c>
      <c r="B439" s="27" t="s">
        <v>5184</v>
      </c>
      <c r="C439" s="27" t="s">
        <v>4328</v>
      </c>
      <c r="D439" s="27" t="s">
        <v>1223</v>
      </c>
      <c r="E439" s="27" t="s">
        <v>4370</v>
      </c>
      <c r="F439" s="27" t="s">
        <v>1127</v>
      </c>
      <c r="G439" s="27"/>
      <c r="H439" s="27"/>
      <c r="I439" s="27" t="s">
        <v>110</v>
      </c>
      <c r="J439" s="28">
        <v>22</v>
      </c>
      <c r="K439" s="27" t="s">
        <v>52</v>
      </c>
      <c r="L439" s="27">
        <v>0</v>
      </c>
      <c r="M439" s="30"/>
      <c r="N439" s="25" t="str">
        <f t="shared" si="6"/>
        <v xml:space="preserve"> 일매출품목연령대^TB_ANA_DD_SALES_ITEM_AGE^ 연령대(없음)영수건수^AGE_XX_BILL_CNT^^NUMBER^22^Y^0</v>
      </c>
      <c r="O439" s="21" t="str">
        <f>IF(ISNA(VLOOKUP(N439,DB데이터!$N:$N,1,FALSE)), "에러", "")</f>
        <v>에러</v>
      </c>
      <c r="P439" s="57" t="str">
        <f>IF(O439="에러",$N439&amp;CHAR(10)&amp;VLOOKUP(CONCATENATE(D439,".",F439),DB데이터!$M:$N,2,FALSE),"")</f>
        <v xml:space="preserve"> 일매출품목연령대^TB_ANA_DD_SALES_ITEM_AGE^ 연령대(없음)영수건수^AGE_XX_BILL_CNT^^NUMBER^22^Y^0
일매출품목연령대^TB_ANA_DD_SALES_ITEM_AGE^연령대(없음)영수건수^AGE_XX_BILL_CNT^^NUMBER^20,5^Y^0</v>
      </c>
    </row>
    <row r="440" spans="1:16" x14ac:dyDescent="0.25">
      <c r="A440" s="23">
        <v>433</v>
      </c>
      <c r="B440" s="27" t="s">
        <v>5184</v>
      </c>
      <c r="C440" s="27" t="s">
        <v>4328</v>
      </c>
      <c r="D440" s="27" t="s">
        <v>1223</v>
      </c>
      <c r="E440" s="27" t="s">
        <v>4337</v>
      </c>
      <c r="F440" s="27" t="s">
        <v>1128</v>
      </c>
      <c r="G440" s="27"/>
      <c r="H440" s="27"/>
      <c r="I440" s="27" t="s">
        <v>110</v>
      </c>
      <c r="J440" s="28">
        <v>22</v>
      </c>
      <c r="K440" s="27" t="s">
        <v>52</v>
      </c>
      <c r="L440" s="27">
        <v>0</v>
      </c>
      <c r="M440" s="30"/>
      <c r="N440" s="25" t="str">
        <f t="shared" si="6"/>
        <v xml:space="preserve"> 일매출품목연령대^TB_ANA_DD_SALES_ITEM_AGE^ 연령대(00-14)영수건수^AGE_01_BILL_CNT^^NUMBER^22^Y^0</v>
      </c>
      <c r="O440" s="21" t="str">
        <f>IF(ISNA(VLOOKUP(N440,DB데이터!$N:$N,1,FALSE)), "에러", "")</f>
        <v>에러</v>
      </c>
      <c r="P440" s="57" t="str">
        <f>IF(O440="에러",$N440&amp;CHAR(10)&amp;VLOOKUP(CONCATENATE(D440,".",F440),DB데이터!$M:$N,2,FALSE),"")</f>
        <v xml:space="preserve"> 일매출품목연령대^TB_ANA_DD_SALES_ITEM_AGE^ 연령대(00-14)영수건수^AGE_01_BILL_CNT^^NUMBER^22^Y^0
일매출품목연령대^TB_ANA_DD_SALES_ITEM_AGE^연령대(00-14)영수건수^AGE_01_BILL_CNT^^NUMBER^20,5^Y^0</v>
      </c>
    </row>
    <row r="441" spans="1:16" x14ac:dyDescent="0.25">
      <c r="A441" s="23">
        <v>434</v>
      </c>
      <c r="B441" s="27" t="s">
        <v>5184</v>
      </c>
      <c r="C441" s="27" t="s">
        <v>4328</v>
      </c>
      <c r="D441" s="27" t="s">
        <v>1223</v>
      </c>
      <c r="E441" s="27" t="s">
        <v>4340</v>
      </c>
      <c r="F441" s="27" t="s">
        <v>1129</v>
      </c>
      <c r="G441" s="27"/>
      <c r="H441" s="27"/>
      <c r="I441" s="27" t="s">
        <v>110</v>
      </c>
      <c r="J441" s="28">
        <v>22</v>
      </c>
      <c r="K441" s="27" t="s">
        <v>52</v>
      </c>
      <c r="L441" s="27">
        <v>0</v>
      </c>
      <c r="M441" s="30"/>
      <c r="N441" s="25" t="str">
        <f t="shared" si="6"/>
        <v xml:space="preserve"> 일매출품목연령대^TB_ANA_DD_SALES_ITEM_AGE^ 연령대(15-19)영수건수^AGE_02_BILL_CNT^^NUMBER^22^Y^0</v>
      </c>
      <c r="O441" s="21" t="str">
        <f>IF(ISNA(VLOOKUP(N441,DB데이터!$N:$N,1,FALSE)), "에러", "")</f>
        <v>에러</v>
      </c>
      <c r="P441" s="57" t="str">
        <f>IF(O441="에러",$N441&amp;CHAR(10)&amp;VLOOKUP(CONCATENATE(D441,".",F441),DB데이터!$M:$N,2,FALSE),"")</f>
        <v xml:space="preserve"> 일매출품목연령대^TB_ANA_DD_SALES_ITEM_AGE^ 연령대(15-19)영수건수^AGE_02_BILL_CNT^^NUMBER^22^Y^0
일매출품목연령대^TB_ANA_DD_SALES_ITEM_AGE^연령대(15-19)영수건수^AGE_02_BILL_CNT^^NUMBER^20,5^Y^0</v>
      </c>
    </row>
    <row r="442" spans="1:16" x14ac:dyDescent="0.25">
      <c r="A442" s="23">
        <v>435</v>
      </c>
      <c r="B442" s="27" t="s">
        <v>5184</v>
      </c>
      <c r="C442" s="27" t="s">
        <v>4328</v>
      </c>
      <c r="D442" s="27" t="s">
        <v>1223</v>
      </c>
      <c r="E442" s="27" t="s">
        <v>4343</v>
      </c>
      <c r="F442" s="27" t="s">
        <v>1130</v>
      </c>
      <c r="G442" s="27"/>
      <c r="H442" s="27"/>
      <c r="I442" s="27" t="s">
        <v>110</v>
      </c>
      <c r="J442" s="28">
        <v>22</v>
      </c>
      <c r="K442" s="27" t="s">
        <v>52</v>
      </c>
      <c r="L442" s="27">
        <v>0</v>
      </c>
      <c r="M442" s="30"/>
      <c r="N442" s="25" t="str">
        <f t="shared" si="6"/>
        <v xml:space="preserve"> 일매출품목연령대^TB_ANA_DD_SALES_ITEM_AGE^ 연령대(20-24)영수건수^AGE_03_BILL_CNT^^NUMBER^22^Y^0</v>
      </c>
      <c r="O442" s="21" t="str">
        <f>IF(ISNA(VLOOKUP(N442,DB데이터!$N:$N,1,FALSE)), "에러", "")</f>
        <v>에러</v>
      </c>
      <c r="P442" s="57" t="str">
        <f>IF(O442="에러",$N442&amp;CHAR(10)&amp;VLOOKUP(CONCATENATE(D442,".",F442),DB데이터!$M:$N,2,FALSE),"")</f>
        <v xml:space="preserve"> 일매출품목연령대^TB_ANA_DD_SALES_ITEM_AGE^ 연령대(20-24)영수건수^AGE_03_BILL_CNT^^NUMBER^22^Y^0
일매출품목연령대^TB_ANA_DD_SALES_ITEM_AGE^연령대(20-24)영수건수^AGE_03_BILL_CNT^^NUMBER^20,5^Y^0</v>
      </c>
    </row>
    <row r="443" spans="1:16" x14ac:dyDescent="0.25">
      <c r="A443" s="23">
        <v>436</v>
      </c>
      <c r="B443" s="27" t="s">
        <v>5184</v>
      </c>
      <c r="C443" s="27" t="s">
        <v>4328</v>
      </c>
      <c r="D443" s="27" t="s">
        <v>1223</v>
      </c>
      <c r="E443" s="27" t="s">
        <v>4346</v>
      </c>
      <c r="F443" s="27" t="s">
        <v>1131</v>
      </c>
      <c r="G443" s="27"/>
      <c r="H443" s="27"/>
      <c r="I443" s="27" t="s">
        <v>110</v>
      </c>
      <c r="J443" s="28">
        <v>22</v>
      </c>
      <c r="K443" s="27" t="s">
        <v>52</v>
      </c>
      <c r="L443" s="29">
        <v>0</v>
      </c>
      <c r="M443" s="30"/>
      <c r="N443" s="25" t="str">
        <f t="shared" si="6"/>
        <v xml:space="preserve"> 일매출품목연령대^TB_ANA_DD_SALES_ITEM_AGE^ 연령대(25-29)영수건수^AGE_04_BILL_CNT^^NUMBER^22^Y^0</v>
      </c>
      <c r="O443" s="21" t="str">
        <f>IF(ISNA(VLOOKUP(N443,DB데이터!$N:$N,1,FALSE)), "에러", "")</f>
        <v>에러</v>
      </c>
      <c r="P443" s="57" t="str">
        <f>IF(O443="에러",$N443&amp;CHAR(10)&amp;VLOOKUP(CONCATENATE(D443,".",F443),DB데이터!$M:$N,2,FALSE),"")</f>
        <v xml:space="preserve"> 일매출품목연령대^TB_ANA_DD_SALES_ITEM_AGE^ 연령대(25-29)영수건수^AGE_04_BILL_CNT^^NUMBER^22^Y^0
일매출품목연령대^TB_ANA_DD_SALES_ITEM_AGE^연령대(25-29)영수건수^AGE_04_BILL_CNT^^NUMBER^20,5^Y^0</v>
      </c>
    </row>
    <row r="444" spans="1:16" x14ac:dyDescent="0.25">
      <c r="A444" s="23">
        <v>437</v>
      </c>
      <c r="B444" s="27" t="s">
        <v>5184</v>
      </c>
      <c r="C444" s="27" t="s">
        <v>4328</v>
      </c>
      <c r="D444" s="27" t="s">
        <v>1223</v>
      </c>
      <c r="E444" s="27" t="s">
        <v>4349</v>
      </c>
      <c r="F444" s="27" t="s">
        <v>1132</v>
      </c>
      <c r="G444" s="27"/>
      <c r="H444" s="27"/>
      <c r="I444" s="27" t="s">
        <v>110</v>
      </c>
      <c r="J444" s="28">
        <v>22</v>
      </c>
      <c r="K444" s="27" t="s">
        <v>52</v>
      </c>
      <c r="L444" s="29">
        <v>0</v>
      </c>
      <c r="M444" s="30"/>
      <c r="N444" s="25" t="str">
        <f t="shared" si="6"/>
        <v xml:space="preserve"> 일매출품목연령대^TB_ANA_DD_SALES_ITEM_AGE^ 연령대(30-34)영수건수^AGE_05_BILL_CNT^^NUMBER^22^Y^0</v>
      </c>
      <c r="O444" s="21" t="str">
        <f>IF(ISNA(VLOOKUP(N444,DB데이터!$N:$N,1,FALSE)), "에러", "")</f>
        <v>에러</v>
      </c>
      <c r="P444" s="57" t="str">
        <f>IF(O444="에러",$N444&amp;CHAR(10)&amp;VLOOKUP(CONCATENATE(D444,".",F444),DB데이터!$M:$N,2,FALSE),"")</f>
        <v xml:space="preserve"> 일매출품목연령대^TB_ANA_DD_SALES_ITEM_AGE^ 연령대(30-34)영수건수^AGE_05_BILL_CNT^^NUMBER^22^Y^0
일매출품목연령대^TB_ANA_DD_SALES_ITEM_AGE^연령대(30-34)영수건수^AGE_05_BILL_CNT^^NUMBER^20,5^Y^0</v>
      </c>
    </row>
    <row r="445" spans="1:16" x14ac:dyDescent="0.25">
      <c r="A445" s="23">
        <v>438</v>
      </c>
      <c r="B445" s="27" t="s">
        <v>5184</v>
      </c>
      <c r="C445" s="27" t="s">
        <v>4328</v>
      </c>
      <c r="D445" s="27" t="s">
        <v>1223</v>
      </c>
      <c r="E445" s="27" t="s">
        <v>4352</v>
      </c>
      <c r="F445" s="27" t="s">
        <v>1133</v>
      </c>
      <c r="G445" s="27"/>
      <c r="H445" s="27"/>
      <c r="I445" s="27" t="s">
        <v>110</v>
      </c>
      <c r="J445" s="28">
        <v>22</v>
      </c>
      <c r="K445" s="27" t="s">
        <v>52</v>
      </c>
      <c r="L445" s="29">
        <v>0</v>
      </c>
      <c r="M445" s="30"/>
      <c r="N445" s="25" t="str">
        <f t="shared" si="6"/>
        <v xml:space="preserve"> 일매출품목연령대^TB_ANA_DD_SALES_ITEM_AGE^ 연령대(35-39)영수건수^AGE_06_BILL_CNT^^NUMBER^22^Y^0</v>
      </c>
      <c r="O445" s="21" t="str">
        <f>IF(ISNA(VLOOKUP(N445,DB데이터!$N:$N,1,FALSE)), "에러", "")</f>
        <v>에러</v>
      </c>
      <c r="P445" s="57" t="str">
        <f>IF(O445="에러",$N445&amp;CHAR(10)&amp;VLOOKUP(CONCATENATE(D445,".",F445),DB데이터!$M:$N,2,FALSE),"")</f>
        <v xml:space="preserve"> 일매출품목연령대^TB_ANA_DD_SALES_ITEM_AGE^ 연령대(35-39)영수건수^AGE_06_BILL_CNT^^NUMBER^22^Y^0
일매출품목연령대^TB_ANA_DD_SALES_ITEM_AGE^연령대(35-39)영수건수^AGE_06_BILL_CNT^^NUMBER^20,5^Y^0</v>
      </c>
    </row>
    <row r="446" spans="1:16" x14ac:dyDescent="0.25">
      <c r="A446" s="23">
        <v>439</v>
      </c>
      <c r="B446" s="27" t="s">
        <v>5184</v>
      </c>
      <c r="C446" s="27" t="s">
        <v>4328</v>
      </c>
      <c r="D446" s="27" t="s">
        <v>1223</v>
      </c>
      <c r="E446" s="27" t="s">
        <v>4355</v>
      </c>
      <c r="F446" s="27" t="s">
        <v>1134</v>
      </c>
      <c r="G446" s="27"/>
      <c r="H446" s="27"/>
      <c r="I446" s="27" t="s">
        <v>110</v>
      </c>
      <c r="J446" s="28">
        <v>22</v>
      </c>
      <c r="K446" s="27" t="s">
        <v>52</v>
      </c>
      <c r="L446" s="29">
        <v>0</v>
      </c>
      <c r="M446" s="30"/>
      <c r="N446" s="25" t="str">
        <f t="shared" si="6"/>
        <v xml:space="preserve"> 일매출품목연령대^TB_ANA_DD_SALES_ITEM_AGE^ 연령대(40-44)영수건수^AGE_07_BILL_CNT^^NUMBER^22^Y^0</v>
      </c>
      <c r="O446" s="21" t="str">
        <f>IF(ISNA(VLOOKUP(N446,DB데이터!$N:$N,1,FALSE)), "에러", "")</f>
        <v>에러</v>
      </c>
      <c r="P446" s="57" t="str">
        <f>IF(O446="에러",$N446&amp;CHAR(10)&amp;VLOOKUP(CONCATENATE(D446,".",F446),DB데이터!$M:$N,2,FALSE),"")</f>
        <v xml:space="preserve"> 일매출품목연령대^TB_ANA_DD_SALES_ITEM_AGE^ 연령대(40-44)영수건수^AGE_07_BILL_CNT^^NUMBER^22^Y^0
일매출품목연령대^TB_ANA_DD_SALES_ITEM_AGE^연령대(40-44)영수건수^AGE_07_BILL_CNT^^NUMBER^20,5^Y^0</v>
      </c>
    </row>
    <row r="447" spans="1:16" x14ac:dyDescent="0.25">
      <c r="A447" s="23">
        <v>440</v>
      </c>
      <c r="B447" s="27" t="s">
        <v>5184</v>
      </c>
      <c r="C447" s="27" t="s">
        <v>4328</v>
      </c>
      <c r="D447" s="27" t="s">
        <v>1223</v>
      </c>
      <c r="E447" s="27" t="s">
        <v>4358</v>
      </c>
      <c r="F447" s="27" t="s">
        <v>1135</v>
      </c>
      <c r="G447" s="27"/>
      <c r="H447" s="27"/>
      <c r="I447" s="27" t="s">
        <v>110</v>
      </c>
      <c r="J447" s="28">
        <v>22</v>
      </c>
      <c r="K447" s="27" t="s">
        <v>52</v>
      </c>
      <c r="L447" s="29">
        <v>0</v>
      </c>
      <c r="M447" s="30"/>
      <c r="N447" s="25" t="str">
        <f t="shared" si="6"/>
        <v xml:space="preserve"> 일매출품목연령대^TB_ANA_DD_SALES_ITEM_AGE^ 연령대(45-49)영수건수^AGE_08_BILL_CNT^^NUMBER^22^Y^0</v>
      </c>
      <c r="O447" s="21" t="str">
        <f>IF(ISNA(VLOOKUP(N447,DB데이터!$N:$N,1,FALSE)), "에러", "")</f>
        <v>에러</v>
      </c>
      <c r="P447" s="57" t="str">
        <f>IF(O447="에러",$N447&amp;CHAR(10)&amp;VLOOKUP(CONCATENATE(D447,".",F447),DB데이터!$M:$N,2,FALSE),"")</f>
        <v xml:space="preserve"> 일매출품목연령대^TB_ANA_DD_SALES_ITEM_AGE^ 연령대(45-49)영수건수^AGE_08_BILL_CNT^^NUMBER^22^Y^0
일매출품목연령대^TB_ANA_DD_SALES_ITEM_AGE^연령대(45-49)영수건수^AGE_08_BILL_CNT^^NUMBER^20,5^Y^0</v>
      </c>
    </row>
    <row r="448" spans="1:16" x14ac:dyDescent="0.25">
      <c r="A448" s="23">
        <v>441</v>
      </c>
      <c r="B448" s="27" t="s">
        <v>5184</v>
      </c>
      <c r="C448" s="27" t="s">
        <v>4328</v>
      </c>
      <c r="D448" s="27" t="s">
        <v>1223</v>
      </c>
      <c r="E448" s="27" t="s">
        <v>4361</v>
      </c>
      <c r="F448" s="27" t="s">
        <v>1136</v>
      </c>
      <c r="G448" s="27"/>
      <c r="H448" s="27"/>
      <c r="I448" s="27" t="s">
        <v>110</v>
      </c>
      <c r="J448" s="28">
        <v>22</v>
      </c>
      <c r="K448" s="27" t="s">
        <v>52</v>
      </c>
      <c r="L448" s="29">
        <v>0</v>
      </c>
      <c r="M448" s="30"/>
      <c r="N448" s="25" t="str">
        <f t="shared" si="6"/>
        <v xml:space="preserve"> 일매출품목연령대^TB_ANA_DD_SALES_ITEM_AGE^ 연령대(50-54)영수건수^AGE_09_BILL_CNT^^NUMBER^22^Y^0</v>
      </c>
      <c r="O448" s="21" t="str">
        <f>IF(ISNA(VLOOKUP(N448,DB데이터!$N:$N,1,FALSE)), "에러", "")</f>
        <v>에러</v>
      </c>
      <c r="P448" s="57" t="str">
        <f>IF(O448="에러",$N448&amp;CHAR(10)&amp;VLOOKUP(CONCATENATE(D448,".",F448),DB데이터!$M:$N,2,FALSE),"")</f>
        <v xml:space="preserve"> 일매출품목연령대^TB_ANA_DD_SALES_ITEM_AGE^ 연령대(50-54)영수건수^AGE_09_BILL_CNT^^NUMBER^22^Y^0
일매출품목연령대^TB_ANA_DD_SALES_ITEM_AGE^연령대(50-54)영수건수^AGE_09_BILL_CNT^^NUMBER^20,5^Y^0</v>
      </c>
    </row>
    <row r="449" spans="1:16" x14ac:dyDescent="0.25">
      <c r="A449" s="23">
        <v>442</v>
      </c>
      <c r="B449" s="27" t="s">
        <v>5184</v>
      </c>
      <c r="C449" s="27" t="s">
        <v>4328</v>
      </c>
      <c r="D449" s="27" t="s">
        <v>1223</v>
      </c>
      <c r="E449" s="27" t="s">
        <v>4364</v>
      </c>
      <c r="F449" s="27" t="s">
        <v>1137</v>
      </c>
      <c r="G449" s="27"/>
      <c r="H449" s="27"/>
      <c r="I449" s="27" t="s">
        <v>110</v>
      </c>
      <c r="J449" s="28">
        <v>22</v>
      </c>
      <c r="K449" s="27" t="s">
        <v>52</v>
      </c>
      <c r="L449" s="29">
        <v>0</v>
      </c>
      <c r="M449" s="30"/>
      <c r="N449" s="25" t="str">
        <f t="shared" si="6"/>
        <v xml:space="preserve"> 일매출품목연령대^TB_ANA_DD_SALES_ITEM_AGE^ 연령대(55-59)영수건수^AGE_10_BILL_CNT^^NUMBER^22^Y^0</v>
      </c>
      <c r="O449" s="21" t="str">
        <f>IF(ISNA(VLOOKUP(N449,DB데이터!$N:$N,1,FALSE)), "에러", "")</f>
        <v>에러</v>
      </c>
      <c r="P449" s="57" t="str">
        <f>IF(O449="에러",$N449&amp;CHAR(10)&amp;VLOOKUP(CONCATENATE(D449,".",F449),DB데이터!$M:$N,2,FALSE),"")</f>
        <v xml:space="preserve"> 일매출품목연령대^TB_ANA_DD_SALES_ITEM_AGE^ 연령대(55-59)영수건수^AGE_10_BILL_CNT^^NUMBER^22^Y^0
일매출품목연령대^TB_ANA_DD_SALES_ITEM_AGE^연령대(55-59)영수건수^AGE_10_BILL_CNT^^NUMBER^20,5^Y^0</v>
      </c>
    </row>
    <row r="450" spans="1:16" x14ac:dyDescent="0.25">
      <c r="A450" s="23">
        <v>443</v>
      </c>
      <c r="B450" s="27" t="s">
        <v>5184</v>
      </c>
      <c r="C450" s="27" t="s">
        <v>4328</v>
      </c>
      <c r="D450" s="27" t="s">
        <v>1223</v>
      </c>
      <c r="E450" s="27" t="s">
        <v>4367</v>
      </c>
      <c r="F450" s="27" t="s">
        <v>1138</v>
      </c>
      <c r="G450" s="27"/>
      <c r="H450" s="27"/>
      <c r="I450" s="27" t="s">
        <v>110</v>
      </c>
      <c r="J450" s="28">
        <v>22</v>
      </c>
      <c r="K450" s="27" t="s">
        <v>52</v>
      </c>
      <c r="L450" s="29">
        <v>0</v>
      </c>
      <c r="M450" s="30"/>
      <c r="N450" s="25" t="str">
        <f t="shared" si="6"/>
        <v xml:space="preserve"> 일매출품목연령대^TB_ANA_DD_SALES_ITEM_AGE^ 연령대(60-99)영수건수^AGE_11_BILL_CNT^^NUMBER^22^Y^0</v>
      </c>
      <c r="O450" s="21" t="str">
        <f>IF(ISNA(VLOOKUP(N450,DB데이터!$N:$N,1,FALSE)), "에러", "")</f>
        <v>에러</v>
      </c>
      <c r="P450" s="57" t="str">
        <f>IF(O450="에러",$N450&amp;CHAR(10)&amp;VLOOKUP(CONCATENATE(D450,".",F450),DB데이터!$M:$N,2,FALSE),"")</f>
        <v xml:space="preserve"> 일매출품목연령대^TB_ANA_DD_SALES_ITEM_AGE^ 연령대(60-99)영수건수^AGE_11_BILL_CNT^^NUMBER^22^Y^0
일매출품목연령대^TB_ANA_DD_SALES_ITEM_AGE^연령대(60-99)영수건수^AGE_11_BILL_CNT^^NUMBER^20,5^Y^0</v>
      </c>
    </row>
    <row r="451" spans="1:16" x14ac:dyDescent="0.25">
      <c r="A451" s="23">
        <v>444</v>
      </c>
      <c r="B451" s="27" t="s">
        <v>5184</v>
      </c>
      <c r="C451" s="27" t="s">
        <v>4328</v>
      </c>
      <c r="D451" s="27" t="s">
        <v>1223</v>
      </c>
      <c r="E451" s="27" t="s">
        <v>3518</v>
      </c>
      <c r="F451" s="27" t="s">
        <v>54</v>
      </c>
      <c r="G451" s="27"/>
      <c r="H451" s="27"/>
      <c r="I451" s="27" t="s">
        <v>37</v>
      </c>
      <c r="J451" s="28">
        <v>14</v>
      </c>
      <c r="K451" s="27" t="s">
        <v>52</v>
      </c>
      <c r="L451" s="29"/>
      <c r="M451" s="30"/>
      <c r="N451" s="25" t="str">
        <f t="shared" si="6"/>
        <v xml:space="preserve"> 일매출품목연령대^TB_ANA_DD_SALES_ITEM_AGE^ 등록일시^REG_DTM^^VARCHAR2^14^Y^</v>
      </c>
      <c r="O451" s="21" t="str">
        <f>IF(ISNA(VLOOKUP(N451,DB데이터!$N:$N,1,FALSE)), "에러", "")</f>
        <v>에러</v>
      </c>
      <c r="P451" s="57" t="str">
        <f>IF(O451="에러",$N451&amp;CHAR(10)&amp;VLOOKUP(CONCATENATE(D451,".",F451),DB데이터!$M:$N,2,FALSE),"")</f>
        <v xml:space="preserve"> 일매출품목연령대^TB_ANA_DD_SALES_ITEM_AGE^ 등록일시^REG_DTM^^VARCHAR2^14^Y^
일매출품목연령대^TB_ANA_DD_SALES_ITEM_AGE^등록일시^REG_DTM^^VARCHAR2^14^Y^</v>
      </c>
    </row>
    <row r="452" spans="1:16" x14ac:dyDescent="0.25">
      <c r="A452" s="23">
        <v>445</v>
      </c>
      <c r="B452" s="27" t="s">
        <v>5184</v>
      </c>
      <c r="C452" s="27" t="s">
        <v>4328</v>
      </c>
      <c r="D452" s="27" t="s">
        <v>1223</v>
      </c>
      <c r="E452" s="27" t="s">
        <v>3519</v>
      </c>
      <c r="F452" s="27" t="s">
        <v>56</v>
      </c>
      <c r="G452" s="27"/>
      <c r="H452" s="27"/>
      <c r="I452" s="27" t="s">
        <v>37</v>
      </c>
      <c r="J452" s="28">
        <v>32</v>
      </c>
      <c r="K452" s="27" t="s">
        <v>52</v>
      </c>
      <c r="L452" s="29"/>
      <c r="M452" s="30"/>
      <c r="N452" s="25" t="str">
        <f t="shared" si="6"/>
        <v xml:space="preserve"> 일매출품목연령대^TB_ANA_DD_SALES_ITEM_AGE^ 등록자ID^REGR_ID^^VARCHAR2^32^Y^</v>
      </c>
      <c r="O452" s="21" t="str">
        <f>IF(ISNA(VLOOKUP(N452,DB데이터!$N:$N,1,FALSE)), "에러", "")</f>
        <v>에러</v>
      </c>
      <c r="P452" s="57" t="str">
        <f>IF(O452="에러",$N452&amp;CHAR(10)&amp;VLOOKUP(CONCATENATE(D452,".",F452),DB데이터!$M:$N,2,FALSE),"")</f>
        <v xml:space="preserve"> 일매출품목연령대^TB_ANA_DD_SALES_ITEM_AGE^ 등록자ID^REGR_ID^^VARCHAR2^32^Y^
일매출품목연령대^TB_ANA_DD_SALES_ITEM_AGE^등록자ID^REGR_ID^^VARCHAR2^32^Y^</v>
      </c>
    </row>
    <row r="453" spans="1:16" x14ac:dyDescent="0.25">
      <c r="A453" s="23">
        <v>446</v>
      </c>
      <c r="B453" s="27" t="s">
        <v>5184</v>
      </c>
      <c r="C453" s="27" t="s">
        <v>4328</v>
      </c>
      <c r="D453" s="27" t="s">
        <v>1223</v>
      </c>
      <c r="E453" s="27" t="s">
        <v>3520</v>
      </c>
      <c r="F453" s="27" t="s">
        <v>58</v>
      </c>
      <c r="G453" s="27"/>
      <c r="H453" s="27"/>
      <c r="I453" s="27" t="s">
        <v>37</v>
      </c>
      <c r="J453" s="28">
        <v>14</v>
      </c>
      <c r="K453" s="27" t="s">
        <v>52</v>
      </c>
      <c r="L453" s="29"/>
      <c r="M453" s="30"/>
      <c r="N453" s="25" t="str">
        <f t="shared" si="6"/>
        <v xml:space="preserve"> 일매출품목연령대^TB_ANA_DD_SALES_ITEM_AGE^ 수정일시^MOD_DTM^^VARCHAR2^14^Y^</v>
      </c>
      <c r="O453" s="21" t="str">
        <f>IF(ISNA(VLOOKUP(N453,DB데이터!$N:$N,1,FALSE)), "에러", "")</f>
        <v>에러</v>
      </c>
      <c r="P453" s="57" t="str">
        <f>IF(O453="에러",$N453&amp;CHAR(10)&amp;VLOOKUP(CONCATENATE(D453,".",F453),DB데이터!$M:$N,2,FALSE),"")</f>
        <v xml:space="preserve"> 일매출품목연령대^TB_ANA_DD_SALES_ITEM_AGE^ 수정일시^MOD_DTM^^VARCHAR2^14^Y^
일매출품목연령대^TB_ANA_DD_SALES_ITEM_AGE^수정일시^MOD_DTM^^VARCHAR2^14^Y^</v>
      </c>
    </row>
    <row r="454" spans="1:16" x14ac:dyDescent="0.25">
      <c r="A454" s="23">
        <v>447</v>
      </c>
      <c r="B454" s="27" t="s">
        <v>5184</v>
      </c>
      <c r="C454" s="27" t="s">
        <v>4328</v>
      </c>
      <c r="D454" s="27" t="s">
        <v>1223</v>
      </c>
      <c r="E454" s="27" t="s">
        <v>3521</v>
      </c>
      <c r="F454" s="27" t="s">
        <v>60</v>
      </c>
      <c r="G454" s="27"/>
      <c r="H454" s="27"/>
      <c r="I454" s="27" t="s">
        <v>37</v>
      </c>
      <c r="J454" s="28">
        <v>32</v>
      </c>
      <c r="K454" s="27" t="s">
        <v>52</v>
      </c>
      <c r="L454" s="29"/>
      <c r="M454" s="30"/>
      <c r="N454" s="25" t="str">
        <f t="shared" si="6"/>
        <v xml:space="preserve"> 일매출품목연령대^TB_ANA_DD_SALES_ITEM_AGE^ 수정자ID^MODR_ID^^VARCHAR2^32^Y^</v>
      </c>
      <c r="O454" s="21" t="str">
        <f>IF(ISNA(VLOOKUP(N454,DB데이터!$N:$N,1,FALSE)), "에러", "")</f>
        <v>에러</v>
      </c>
      <c r="P454" s="57" t="str">
        <f>IF(O454="에러",$N454&amp;CHAR(10)&amp;VLOOKUP(CONCATENATE(D454,".",F454),DB데이터!$M:$N,2,FALSE),"")</f>
        <v xml:space="preserve"> 일매출품목연령대^TB_ANA_DD_SALES_ITEM_AGE^ 수정자ID^MODR_ID^^VARCHAR2^32^Y^
일매출품목연령대^TB_ANA_DD_SALES_ITEM_AGE^수정자ID^MODR_ID^^VARCHAR2^32^Y^</v>
      </c>
    </row>
    <row r="455" spans="1:16" x14ac:dyDescent="0.25">
      <c r="A455" s="23">
        <v>448</v>
      </c>
      <c r="B455" s="27" t="s">
        <v>5184</v>
      </c>
      <c r="C455" s="27" t="s">
        <v>4383</v>
      </c>
      <c r="D455" s="27" t="s">
        <v>373</v>
      </c>
      <c r="E455" s="27" t="s">
        <v>4102</v>
      </c>
      <c r="F455" s="27" t="s">
        <v>479</v>
      </c>
      <c r="G455" s="27"/>
      <c r="H455" s="27"/>
      <c r="I455" s="27" t="s">
        <v>37</v>
      </c>
      <c r="J455" s="28">
        <v>8</v>
      </c>
      <c r="K455" s="27" t="s">
        <v>52</v>
      </c>
      <c r="L455" s="29"/>
      <c r="M455" s="30"/>
      <c r="N455" s="25" t="str">
        <f t="shared" si="6"/>
        <v xml:space="preserve"> 일매출품목사원^TB_ANA_DD_SALES_ITEM_EMP^ 매출일자^SALES_DT^^VARCHAR2^8^Y^</v>
      </c>
      <c r="O455" s="21" t="str">
        <f>IF(ISNA(VLOOKUP(N455,DB데이터!$N:$N,1,FALSE)), "에러", "")</f>
        <v>에러</v>
      </c>
      <c r="P455" s="57" t="str">
        <f>IF(O455="에러",$N455&amp;CHAR(10)&amp;VLOOKUP(CONCATENATE(D455,".",F455),DB데이터!$M:$N,2,FALSE),"")</f>
        <v xml:space="preserve"> 일매출품목사원^TB_ANA_DD_SALES_ITEM_EMP^ 매출일자^SALES_DT^^VARCHAR2^8^Y^
일매출품목사원^TB_ANA_DD_SALES_ITEM_EMP^매출일자^SALES_DT^Y^VARCHAR2^8^Y^</v>
      </c>
    </row>
    <row r="456" spans="1:16" x14ac:dyDescent="0.25">
      <c r="A456" s="23">
        <v>449</v>
      </c>
      <c r="B456" s="27" t="s">
        <v>5184</v>
      </c>
      <c r="C456" s="27" t="s">
        <v>4383</v>
      </c>
      <c r="D456" s="27" t="s">
        <v>373</v>
      </c>
      <c r="E456" s="27" t="s">
        <v>3709</v>
      </c>
      <c r="F456" s="27" t="s">
        <v>64</v>
      </c>
      <c r="G456" s="27"/>
      <c r="H456" s="27"/>
      <c r="I456" s="27" t="s">
        <v>37</v>
      </c>
      <c r="J456" s="28">
        <v>10</v>
      </c>
      <c r="K456" s="27" t="s">
        <v>52</v>
      </c>
      <c r="L456" s="29"/>
      <c r="M456" s="30"/>
      <c r="N456" s="25" t="str">
        <f t="shared" si="6"/>
        <v xml:space="preserve"> 일매출품목사원^TB_ANA_DD_SALES_ITEM_EMP^ 매장코드^SHOP_CD^^VARCHAR2^10^Y^</v>
      </c>
      <c r="O456" s="21" t="str">
        <f>IF(ISNA(VLOOKUP(N456,DB데이터!$N:$N,1,FALSE)), "에러", "")</f>
        <v>에러</v>
      </c>
      <c r="P456" s="57" t="str">
        <f>IF(O456="에러",$N456&amp;CHAR(10)&amp;VLOOKUP(CONCATENATE(D456,".",F456),DB데이터!$M:$N,2,FALSE),"")</f>
        <v xml:space="preserve"> 일매출품목사원^TB_ANA_DD_SALES_ITEM_EMP^ 매장코드^SHOP_CD^^VARCHAR2^10^Y^
일매출품목사원^TB_ANA_DD_SALES_ITEM_EMP^매장코드^SHOP_CD^Y^VARCHAR2^10^Y^</v>
      </c>
    </row>
    <row r="457" spans="1:16" x14ac:dyDescent="0.25">
      <c r="A457" s="23">
        <v>450</v>
      </c>
      <c r="B457" s="27" t="s">
        <v>5184</v>
      </c>
      <c r="C457" s="27" t="s">
        <v>4383</v>
      </c>
      <c r="D457" s="27" t="s">
        <v>373</v>
      </c>
      <c r="E457" s="27" t="s">
        <v>3679</v>
      </c>
      <c r="F457" s="27" t="s">
        <v>1475</v>
      </c>
      <c r="G457" s="27"/>
      <c r="H457" s="27"/>
      <c r="I457" s="27" t="s">
        <v>37</v>
      </c>
      <c r="J457" s="28">
        <v>20</v>
      </c>
      <c r="K457" s="27" t="s">
        <v>52</v>
      </c>
      <c r="L457" s="29"/>
      <c r="M457" s="30"/>
      <c r="N457" s="25" t="str">
        <f t="shared" ref="N457:N494" si="7">SUBSTITUTE(CONCATENATE(C457,"^",D457,"^",E457,"^",F457,"^",G457,"^",I457,"^",J457,"^",K457,"^",L457),"~","-")</f>
        <v xml:space="preserve"> 일매출품목사원^TB_ANA_DD_SALES_ITEM_EMP^ 사원번호^EMP_NO^^VARCHAR2^20^Y^</v>
      </c>
      <c r="O457" s="21" t="str">
        <f>IF(ISNA(VLOOKUP(N457,DB데이터!$N:$N,1,FALSE)), "에러", "")</f>
        <v>에러</v>
      </c>
      <c r="P457" s="57" t="str">
        <f>IF(O457="에러",$N457&amp;CHAR(10)&amp;VLOOKUP(CONCATENATE(D457,".",F457),DB데이터!$M:$N,2,FALSE),"")</f>
        <v xml:space="preserve"> 일매출품목사원^TB_ANA_DD_SALES_ITEM_EMP^ 사원번호^EMP_NO^^VARCHAR2^20^Y^
일매출품목사원^TB_ANA_DD_SALES_ITEM_EMP^사원번호^EMP_NO^Y^VARCHAR2^20^Y^</v>
      </c>
    </row>
    <row r="458" spans="1:16" x14ac:dyDescent="0.25">
      <c r="A458" s="23">
        <v>451</v>
      </c>
      <c r="B458" s="27" t="s">
        <v>5184</v>
      </c>
      <c r="C458" s="27" t="s">
        <v>4383</v>
      </c>
      <c r="D458" s="27" t="s">
        <v>373</v>
      </c>
      <c r="E458" s="27" t="s">
        <v>3482</v>
      </c>
      <c r="F458" s="27" t="s">
        <v>838</v>
      </c>
      <c r="G458" s="27"/>
      <c r="H458" s="27"/>
      <c r="I458" s="27" t="s">
        <v>37</v>
      </c>
      <c r="J458" s="28">
        <v>20</v>
      </c>
      <c r="K458" s="27" t="s">
        <v>52</v>
      </c>
      <c r="L458" s="29"/>
      <c r="M458" s="30"/>
      <c r="N458" s="25" t="str">
        <f t="shared" si="7"/>
        <v xml:space="preserve"> 일매출품목사원^TB_ANA_DD_SALES_ITEM_EMP^ 품목코드^ITEM_CD^^VARCHAR2^20^Y^</v>
      </c>
      <c r="O458" s="21" t="str">
        <f>IF(ISNA(VLOOKUP(N458,DB데이터!$N:$N,1,FALSE)), "에러", "")</f>
        <v>에러</v>
      </c>
      <c r="P458" s="57" t="str">
        <f>IF(O458="에러",$N458&amp;CHAR(10)&amp;VLOOKUP(CONCATENATE(D458,".",F458),DB데이터!$M:$N,2,FALSE),"")</f>
        <v xml:space="preserve"> 일매출품목사원^TB_ANA_DD_SALES_ITEM_EMP^ 품목코드^ITEM_CD^^VARCHAR2^20^Y^
일매출품목사원^TB_ANA_DD_SALES_ITEM_EMP^품목코드^ITEM_CD^Y^VARCHAR2^20^Y^</v>
      </c>
    </row>
    <row r="459" spans="1:16" x14ac:dyDescent="0.25">
      <c r="A459" s="23">
        <v>452</v>
      </c>
      <c r="B459" s="27" t="s">
        <v>5184</v>
      </c>
      <c r="C459" s="27" t="s">
        <v>4383</v>
      </c>
      <c r="D459" s="27" t="s">
        <v>373</v>
      </c>
      <c r="E459" s="27" t="s">
        <v>4221</v>
      </c>
      <c r="F459" s="27" t="s">
        <v>492</v>
      </c>
      <c r="G459" s="27"/>
      <c r="H459" s="27"/>
      <c r="I459" s="27" t="s">
        <v>110</v>
      </c>
      <c r="J459" s="28">
        <v>22</v>
      </c>
      <c r="K459" s="27" t="s">
        <v>52</v>
      </c>
      <c r="L459" s="29">
        <v>0</v>
      </c>
      <c r="M459" s="30"/>
      <c r="N459" s="25" t="str">
        <f t="shared" si="7"/>
        <v xml:space="preserve"> 일매출품목사원^TB_ANA_DD_SALES_ITEM_EMP^ 매출총금액^SALES_TOT_AMT^^NUMBER^22^Y^0</v>
      </c>
      <c r="O459" s="21" t="str">
        <f>IF(ISNA(VLOOKUP(N459,DB데이터!$N:$N,1,FALSE)), "에러", "")</f>
        <v>에러</v>
      </c>
      <c r="P459" s="57" t="str">
        <f>IF(O459="에러",$N459&amp;CHAR(10)&amp;VLOOKUP(CONCATENATE(D459,".",F459),DB데이터!$M:$N,2,FALSE),"")</f>
        <v xml:space="preserve"> 일매출품목사원^TB_ANA_DD_SALES_ITEM_EMP^ 매출총금액^SALES_TOT_AMT^^NUMBER^22^Y^0
일매출품목사원^TB_ANA_DD_SALES_ITEM_EMP^매출총금액^SALES_TOT_AMT^^NUMBER^20,5^Y^0</v>
      </c>
    </row>
    <row r="460" spans="1:16" x14ac:dyDescent="0.25">
      <c r="A460" s="23">
        <v>453</v>
      </c>
      <c r="B460" s="27" t="s">
        <v>5184</v>
      </c>
      <c r="C460" s="27" t="s">
        <v>4383</v>
      </c>
      <c r="D460" s="27" t="s">
        <v>373</v>
      </c>
      <c r="E460" s="27" t="s">
        <v>4218</v>
      </c>
      <c r="F460" s="27" t="s">
        <v>493</v>
      </c>
      <c r="G460" s="27"/>
      <c r="H460" s="27"/>
      <c r="I460" s="27" t="s">
        <v>110</v>
      </c>
      <c r="J460" s="28">
        <v>22</v>
      </c>
      <c r="K460" s="27" t="s">
        <v>52</v>
      </c>
      <c r="L460" s="29">
        <v>0</v>
      </c>
      <c r="M460" s="30"/>
      <c r="N460" s="25" t="str">
        <f t="shared" si="7"/>
        <v xml:space="preserve"> 일매출품목사원^TB_ANA_DD_SALES_ITEM_EMP^ 매출금액^SALES_AMT^^NUMBER^22^Y^0</v>
      </c>
      <c r="O460" s="21" t="str">
        <f>IF(ISNA(VLOOKUP(N460,DB데이터!$N:$N,1,FALSE)), "에러", "")</f>
        <v>에러</v>
      </c>
      <c r="P460" s="57" t="str">
        <f>IF(O460="에러",$N460&amp;CHAR(10)&amp;VLOOKUP(CONCATENATE(D460,".",F460),DB데이터!$M:$N,2,FALSE),"")</f>
        <v xml:space="preserve"> 일매출품목사원^TB_ANA_DD_SALES_ITEM_EMP^ 매출금액^SALES_AMT^^NUMBER^22^Y^0
일매출품목사원^TB_ANA_DD_SALES_ITEM_EMP^매출금액^SALES_AMT^^NUMBER^20,5^Y^0</v>
      </c>
    </row>
    <row r="461" spans="1:16" x14ac:dyDescent="0.25">
      <c r="A461" s="23">
        <v>454</v>
      </c>
      <c r="B461" s="27" t="s">
        <v>5184</v>
      </c>
      <c r="C461" s="27" t="s">
        <v>4383</v>
      </c>
      <c r="D461" s="27" t="s">
        <v>373</v>
      </c>
      <c r="E461" s="27" t="s">
        <v>4217</v>
      </c>
      <c r="F461" s="27" t="s">
        <v>494</v>
      </c>
      <c r="G461" s="27"/>
      <c r="H461" s="27"/>
      <c r="I461" s="27" t="s">
        <v>110</v>
      </c>
      <c r="J461" s="28">
        <v>22</v>
      </c>
      <c r="K461" s="27" t="s">
        <v>52</v>
      </c>
      <c r="L461" s="29">
        <v>0</v>
      </c>
      <c r="M461" s="30"/>
      <c r="N461" s="25" t="str">
        <f t="shared" si="7"/>
        <v xml:space="preserve"> 일매출품목사원^TB_ANA_DD_SALES_ITEM_EMP^ 매출공급금액^SALES_SUPP_AMT^^NUMBER^22^Y^0</v>
      </c>
      <c r="O461" s="21" t="str">
        <f>IF(ISNA(VLOOKUP(N461,DB데이터!$N:$N,1,FALSE)), "에러", "")</f>
        <v>에러</v>
      </c>
      <c r="P461" s="57" t="str">
        <f>IF(O461="에러",$N461&amp;CHAR(10)&amp;VLOOKUP(CONCATENATE(D461,".",F461),DB데이터!$M:$N,2,FALSE),"")</f>
        <v xml:space="preserve"> 일매출품목사원^TB_ANA_DD_SALES_ITEM_EMP^ 매출공급금액^SALES_SUPP_AMT^^NUMBER^22^Y^0
일매출품목사원^TB_ANA_DD_SALES_ITEM_EMP^매출공급금액^SALES_SUPP_AMT^^NUMBER^20,5^Y^0</v>
      </c>
    </row>
    <row r="462" spans="1:16" x14ac:dyDescent="0.25">
      <c r="A462" s="23">
        <v>455</v>
      </c>
      <c r="B462" s="27" t="s">
        <v>5184</v>
      </c>
      <c r="C462" s="27" t="s">
        <v>4383</v>
      </c>
      <c r="D462" s="27" t="s">
        <v>373</v>
      </c>
      <c r="E462" s="27" t="s">
        <v>4219</v>
      </c>
      <c r="F462" s="27" t="s">
        <v>1761</v>
      </c>
      <c r="G462" s="27"/>
      <c r="H462" s="27"/>
      <c r="I462" s="27" t="s">
        <v>110</v>
      </c>
      <c r="J462" s="28">
        <v>22</v>
      </c>
      <c r="K462" s="27" t="s">
        <v>52</v>
      </c>
      <c r="L462" s="29">
        <v>0</v>
      </c>
      <c r="M462" s="30"/>
      <c r="N462" s="25" t="str">
        <f t="shared" si="7"/>
        <v xml:space="preserve"> 일매출품목사원^TB_ANA_DD_SALES_ITEM_EMP^ 매출부가세액^SALES_VAT^^NUMBER^22^Y^0</v>
      </c>
      <c r="O462" s="21" t="str">
        <f>IF(ISNA(VLOOKUP(N462,DB데이터!$N:$N,1,FALSE)), "에러", "")</f>
        <v>에러</v>
      </c>
      <c r="P462" s="57" t="str">
        <f>IF(O462="에러",$N462&amp;CHAR(10)&amp;VLOOKUP(CONCATENATE(D462,".",F462),DB데이터!$M:$N,2,FALSE),"")</f>
        <v xml:space="preserve"> 일매출품목사원^TB_ANA_DD_SALES_ITEM_EMP^ 매출부가세액^SALES_VAT^^NUMBER^22^Y^0
일매출품목사원^TB_ANA_DD_SALES_ITEM_EMP^매출부가세액^SALES_VAT^^NUMBER^20,5^Y^0</v>
      </c>
    </row>
    <row r="463" spans="1:16" x14ac:dyDescent="0.25">
      <c r="A463" s="23">
        <v>456</v>
      </c>
      <c r="B463" s="27" t="s">
        <v>5184</v>
      </c>
      <c r="C463" s="27" t="s">
        <v>4383</v>
      </c>
      <c r="D463" s="27" t="s">
        <v>373</v>
      </c>
      <c r="E463" s="27" t="s">
        <v>4237</v>
      </c>
      <c r="F463" s="27" t="s">
        <v>495</v>
      </c>
      <c r="G463" s="27"/>
      <c r="H463" s="27"/>
      <c r="I463" s="27" t="s">
        <v>110</v>
      </c>
      <c r="J463" s="28">
        <v>22</v>
      </c>
      <c r="K463" s="27" t="s">
        <v>52</v>
      </c>
      <c r="L463" s="29">
        <v>0</v>
      </c>
      <c r="M463" s="30"/>
      <c r="N463" s="25" t="str">
        <f t="shared" si="7"/>
        <v xml:space="preserve"> 일매출품목사원^TB_ANA_DD_SALES_ITEM_EMP^ 할인금액^DC_AMT^^NUMBER^22^Y^0</v>
      </c>
      <c r="O463" s="21" t="str">
        <f>IF(ISNA(VLOOKUP(N463,DB데이터!$N:$N,1,FALSE)), "에러", "")</f>
        <v>에러</v>
      </c>
      <c r="P463" s="57" t="str">
        <f>IF(O463="에러",$N463&amp;CHAR(10)&amp;VLOOKUP(CONCATENATE(D463,".",F463),DB데이터!$M:$N,2,FALSE),"")</f>
        <v xml:space="preserve"> 일매출품목사원^TB_ANA_DD_SALES_ITEM_EMP^ 할인금액^DC_AMT^^NUMBER^22^Y^0
일매출품목사원^TB_ANA_DD_SALES_ITEM_EMP^할인금액^DC_AMT^^NUMBER^20,5^Y^0</v>
      </c>
    </row>
    <row r="464" spans="1:16" x14ac:dyDescent="0.25">
      <c r="A464" s="23">
        <v>457</v>
      </c>
      <c r="B464" s="27" t="s">
        <v>5184</v>
      </c>
      <c r="C464" s="27" t="s">
        <v>4383</v>
      </c>
      <c r="D464" s="27" t="s">
        <v>373</v>
      </c>
      <c r="E464" s="27" t="s">
        <v>4234</v>
      </c>
      <c r="F464" s="27" t="s">
        <v>565</v>
      </c>
      <c r="G464" s="27"/>
      <c r="H464" s="27"/>
      <c r="I464" s="27" t="s">
        <v>110</v>
      </c>
      <c r="J464" s="28">
        <v>22</v>
      </c>
      <c r="K464" s="27" t="s">
        <v>52</v>
      </c>
      <c r="L464" s="29">
        <v>0</v>
      </c>
      <c r="M464" s="30"/>
      <c r="N464" s="25" t="str">
        <f t="shared" si="7"/>
        <v xml:space="preserve"> 일매출품목사원^TB_ANA_DD_SALES_ITEM_EMP^ 쿠폰할인금액^COUP_DC_AMT^^NUMBER^22^Y^0</v>
      </c>
      <c r="O464" s="21" t="str">
        <f>IF(ISNA(VLOOKUP(N464,DB데이터!$N:$N,1,FALSE)), "에러", "")</f>
        <v>에러</v>
      </c>
      <c r="P464" s="57" t="str">
        <f>IF(O464="에러",$N464&amp;CHAR(10)&amp;VLOOKUP(CONCATENATE(D464,".",F464),DB데이터!$M:$N,2,FALSE),"")</f>
        <v xml:space="preserve"> 일매출품목사원^TB_ANA_DD_SALES_ITEM_EMP^ 쿠폰할인금액^COUP_DC_AMT^^NUMBER^22^Y^0
일매출품목사원^TB_ANA_DD_SALES_ITEM_EMP^쿠폰할인금액^COUP_DC_AMT^^NUMBER^20,5^Y^0</v>
      </c>
    </row>
    <row r="465" spans="1:16" x14ac:dyDescent="0.25">
      <c r="A465" s="23">
        <v>458</v>
      </c>
      <c r="B465" s="27" t="s">
        <v>5184</v>
      </c>
      <c r="C465" s="27" t="s">
        <v>4383</v>
      </c>
      <c r="D465" s="27" t="s">
        <v>373</v>
      </c>
      <c r="E465" s="27" t="s">
        <v>4216</v>
      </c>
      <c r="F465" s="27" t="s">
        <v>567</v>
      </c>
      <c r="G465" s="27"/>
      <c r="H465" s="27"/>
      <c r="I465" s="27" t="s">
        <v>110</v>
      </c>
      <c r="J465" s="28">
        <v>22</v>
      </c>
      <c r="K465" s="27" t="s">
        <v>52</v>
      </c>
      <c r="L465" s="29">
        <v>0</v>
      </c>
      <c r="M465" s="30"/>
      <c r="N465" s="25" t="str">
        <f t="shared" si="7"/>
        <v xml:space="preserve"> 일매출품목사원^TB_ANA_DD_SALES_ITEM_EMP^ 고객할인금액^CUST_DC_AMT^^NUMBER^22^Y^0</v>
      </c>
      <c r="O465" s="21" t="str">
        <f>IF(ISNA(VLOOKUP(N465,DB데이터!$N:$N,1,FALSE)), "에러", "")</f>
        <v>에러</v>
      </c>
      <c r="P465" s="57" t="str">
        <f>IF(O465="에러",$N465&amp;CHAR(10)&amp;VLOOKUP(CONCATENATE(D465,".",F465),DB데이터!$M:$N,2,FALSE),"")</f>
        <v xml:space="preserve"> 일매출품목사원^TB_ANA_DD_SALES_ITEM_EMP^ 고객할인금액^CUST_DC_AMT^^NUMBER^22^Y^0
일매출품목사원^TB_ANA_DD_SALES_ITEM_EMP^고객할인금액^CUST_DC_AMT^^NUMBER^20,5^Y^0</v>
      </c>
    </row>
    <row r="466" spans="1:16" x14ac:dyDescent="0.25">
      <c r="A466" s="23">
        <v>459</v>
      </c>
      <c r="B466" s="27" t="s">
        <v>5184</v>
      </c>
      <c r="C466" s="27" t="s">
        <v>4383</v>
      </c>
      <c r="D466" s="27" t="s">
        <v>373</v>
      </c>
      <c r="E466" s="27" t="s">
        <v>4236</v>
      </c>
      <c r="F466" s="27" t="s">
        <v>496</v>
      </c>
      <c r="G466" s="27"/>
      <c r="H466" s="27"/>
      <c r="I466" s="27" t="s">
        <v>110</v>
      </c>
      <c r="J466" s="28">
        <v>22</v>
      </c>
      <c r="K466" s="27" t="s">
        <v>52</v>
      </c>
      <c r="L466" s="29">
        <v>0</v>
      </c>
      <c r="M466" s="30"/>
      <c r="N466" s="25" t="str">
        <f t="shared" si="7"/>
        <v xml:space="preserve"> 일매출품목사원^TB_ANA_DD_SALES_ITEM_EMP^ 프로모션할인금액^PROM_DC_AMT^^NUMBER^22^Y^0</v>
      </c>
      <c r="O466" s="21" t="str">
        <f>IF(ISNA(VLOOKUP(N466,DB데이터!$N:$N,1,FALSE)), "에러", "")</f>
        <v>에러</v>
      </c>
      <c r="P466" s="57" t="str">
        <f>IF(O466="에러",$N466&amp;CHAR(10)&amp;VLOOKUP(CONCATENATE(D466,".",F466),DB데이터!$M:$N,2,FALSE),"")</f>
        <v xml:space="preserve"> 일매출품목사원^TB_ANA_DD_SALES_ITEM_EMP^ 프로모션할인금액^PROM_DC_AMT^^NUMBER^22^Y^0
일매출품목사원^TB_ANA_DD_SALES_ITEM_EMP^프로모션할인금액^PROM_DC_AMT^^NUMBER^20,5^Y^0</v>
      </c>
    </row>
    <row r="467" spans="1:16" x14ac:dyDescent="0.25">
      <c r="A467" s="23">
        <v>460</v>
      </c>
      <c r="B467" s="27" t="s">
        <v>5184</v>
      </c>
      <c r="C467" s="27" t="s">
        <v>4383</v>
      </c>
      <c r="D467" s="27" t="s">
        <v>373</v>
      </c>
      <c r="E467" s="27" t="s">
        <v>4242</v>
      </c>
      <c r="F467" s="27" t="s">
        <v>2285</v>
      </c>
      <c r="G467" s="27"/>
      <c r="H467" s="27"/>
      <c r="I467" s="27" t="s">
        <v>110</v>
      </c>
      <c r="J467" s="28">
        <v>22</v>
      </c>
      <c r="K467" s="27" t="s">
        <v>52</v>
      </c>
      <c r="L467" s="29">
        <v>0</v>
      </c>
      <c r="M467" s="30"/>
      <c r="N467" s="25" t="str">
        <f t="shared" si="7"/>
        <v xml:space="preserve"> 일매출품목사원^TB_ANA_DD_SALES_ITEM_EMP^ 프로모션증정금액^PROM_PRESENT_AMT^^NUMBER^22^Y^0</v>
      </c>
      <c r="O467" s="21" t="str">
        <f>IF(ISNA(VLOOKUP(N467,DB데이터!$N:$N,1,FALSE)), "에러", "")</f>
        <v>에러</v>
      </c>
      <c r="P467" s="57" t="str">
        <f>IF(O467="에러",$N467&amp;CHAR(10)&amp;VLOOKUP(CONCATENATE(D467,".",F467),DB데이터!$M:$N,2,FALSE),"")</f>
        <v xml:space="preserve"> 일매출품목사원^TB_ANA_DD_SALES_ITEM_EMP^ 프로모션증정금액^PROM_PRESENT_AMT^^NUMBER^22^Y^0
일매출품목사원^TB_ANA_DD_SALES_ITEM_EMP^프로모션증정금액^PROM_PRESENT_AMT^^NUMBER^20,5^Y^0</v>
      </c>
    </row>
    <row r="468" spans="1:16" x14ac:dyDescent="0.25">
      <c r="A468" s="23">
        <v>461</v>
      </c>
      <c r="B468" s="27" t="s">
        <v>5184</v>
      </c>
      <c r="C468" s="27" t="s">
        <v>4383</v>
      </c>
      <c r="D468" s="27" t="s">
        <v>373</v>
      </c>
      <c r="E468" s="27" t="s">
        <v>4227</v>
      </c>
      <c r="F468" s="27" t="s">
        <v>497</v>
      </c>
      <c r="G468" s="27"/>
      <c r="H468" s="27"/>
      <c r="I468" s="27" t="s">
        <v>110</v>
      </c>
      <c r="J468" s="28">
        <v>22</v>
      </c>
      <c r="K468" s="27" t="s">
        <v>52</v>
      </c>
      <c r="L468" s="29">
        <v>0</v>
      </c>
      <c r="M468" s="30"/>
      <c r="N468" s="25" t="str">
        <f t="shared" si="7"/>
        <v xml:space="preserve"> 일매출품목사원^TB_ANA_DD_SALES_ITEM_EMP^ 비매출할인금액^NON_SALES_DC_AMT^^NUMBER^22^Y^0</v>
      </c>
      <c r="O468" s="21" t="str">
        <f>IF(ISNA(VLOOKUP(N468,DB데이터!$N:$N,1,FALSE)), "에러", "")</f>
        <v>에러</v>
      </c>
      <c r="P468" s="57" t="str">
        <f>IF(O468="에러",$N468&amp;CHAR(10)&amp;VLOOKUP(CONCATENATE(D468,".",F468),DB데이터!$M:$N,2,FALSE),"")</f>
        <v xml:space="preserve"> 일매출품목사원^TB_ANA_DD_SALES_ITEM_EMP^ 비매출할인금액^NON_SALES_DC_AMT^^NUMBER^22^Y^0
일매출품목사원^TB_ANA_DD_SALES_ITEM_EMP^비매출할인금액^NON_SALES_DC_AMT^^NUMBER^20,5^Y^0</v>
      </c>
    </row>
    <row r="469" spans="1:16" x14ac:dyDescent="0.25">
      <c r="A469" s="23">
        <v>462</v>
      </c>
      <c r="B469" s="27" t="s">
        <v>5184</v>
      </c>
      <c r="C469" s="27" t="s">
        <v>4383</v>
      </c>
      <c r="D469" s="27" t="s">
        <v>373</v>
      </c>
      <c r="E469" s="27" t="s">
        <v>4314</v>
      </c>
      <c r="F469" s="27" t="s">
        <v>2290</v>
      </c>
      <c r="G469" s="27"/>
      <c r="H469" s="27"/>
      <c r="I469" s="27" t="s">
        <v>110</v>
      </c>
      <c r="J469" s="28">
        <v>22</v>
      </c>
      <c r="K469" s="27" t="s">
        <v>52</v>
      </c>
      <c r="L469" s="29">
        <v>0</v>
      </c>
      <c r="M469" s="30"/>
      <c r="N469" s="25" t="str">
        <f t="shared" si="7"/>
        <v xml:space="preserve"> 일매출품목사원^TB_ANA_DD_SALES_ITEM_EMP^ 비매출증정금액^NON_SALES_PRESENT_AMT^^NUMBER^22^Y^0</v>
      </c>
      <c r="O469" s="21" t="str">
        <f>IF(ISNA(VLOOKUP(N469,DB데이터!$N:$N,1,FALSE)), "에러", "")</f>
        <v>에러</v>
      </c>
      <c r="P469" s="57" t="str">
        <f>IF(O469="에러",$N469&amp;CHAR(10)&amp;VLOOKUP(CONCATENATE(D469,".",F469),DB데이터!$M:$N,2,FALSE),"")</f>
        <v xml:space="preserve"> 일매출품목사원^TB_ANA_DD_SALES_ITEM_EMP^ 비매출증정금액^NON_SALES_PRESENT_AMT^^NUMBER^22^Y^0
일매출품목사원^TB_ANA_DD_SALES_ITEM_EMP^비매출증정금액^NON_SALES_PRESENT_AMT^^NUMBER^20,5^Y^0</v>
      </c>
    </row>
    <row r="470" spans="1:16" x14ac:dyDescent="0.25">
      <c r="A470" s="23">
        <v>463</v>
      </c>
      <c r="B470" s="27" t="s">
        <v>5184</v>
      </c>
      <c r="C470" s="27" t="s">
        <v>4383</v>
      </c>
      <c r="D470" s="27" t="s">
        <v>373</v>
      </c>
      <c r="E470" s="27" t="s">
        <v>4316</v>
      </c>
      <c r="F470" s="27" t="s">
        <v>2292</v>
      </c>
      <c r="G470" s="27"/>
      <c r="H470" s="27"/>
      <c r="I470" s="27" t="s">
        <v>110</v>
      </c>
      <c r="J470" s="28">
        <v>22</v>
      </c>
      <c r="K470" s="27" t="s">
        <v>52</v>
      </c>
      <c r="L470" s="29">
        <v>0</v>
      </c>
      <c r="M470" s="30"/>
      <c r="N470" s="25" t="str">
        <f t="shared" si="7"/>
        <v xml:space="preserve"> 일매출품목사원^TB_ANA_DD_SALES_ITEM_EMP^ 비매출테스터금액^NON_SALES_TESTER_AMT^^NUMBER^22^Y^0</v>
      </c>
      <c r="O470" s="21" t="str">
        <f>IF(ISNA(VLOOKUP(N470,DB데이터!$N:$N,1,FALSE)), "에러", "")</f>
        <v>에러</v>
      </c>
      <c r="P470" s="57" t="str">
        <f>IF(O470="에러",$N470&amp;CHAR(10)&amp;VLOOKUP(CONCATENATE(D470,".",F470),DB데이터!$M:$N,2,FALSE),"")</f>
        <v xml:space="preserve"> 일매출품목사원^TB_ANA_DD_SALES_ITEM_EMP^ 비매출테스터금액^NON_SALES_TESTER_AMT^^NUMBER^22^Y^0
일매출품목사원^TB_ANA_DD_SALES_ITEM_EMP^비매출테스터금액^NON_SALES_TESTER_AMT^^NUMBER^20,5^Y^0</v>
      </c>
    </row>
    <row r="471" spans="1:16" x14ac:dyDescent="0.25">
      <c r="A471" s="23">
        <v>464</v>
      </c>
      <c r="B471" s="27" t="s">
        <v>5184</v>
      </c>
      <c r="C471" s="27" t="s">
        <v>4383</v>
      </c>
      <c r="D471" s="27" t="s">
        <v>373</v>
      </c>
      <c r="E471" s="27" t="s">
        <v>4310</v>
      </c>
      <c r="F471" s="27" t="s">
        <v>2294</v>
      </c>
      <c r="G471" s="27"/>
      <c r="H471" s="27"/>
      <c r="I471" s="27" t="s">
        <v>110</v>
      </c>
      <c r="J471" s="28">
        <v>22</v>
      </c>
      <c r="K471" s="27" t="s">
        <v>52</v>
      </c>
      <c r="L471" s="29">
        <v>0</v>
      </c>
      <c r="M471" s="30"/>
      <c r="N471" s="25" t="str">
        <f t="shared" si="7"/>
        <v xml:space="preserve"> 일매출품목사원^TB_ANA_DD_SALES_ITEM_EMP^ 비매출기부금액^NON_SALES_DONATE_AMT^^NUMBER^22^Y^0</v>
      </c>
      <c r="O471" s="21" t="str">
        <f>IF(ISNA(VLOOKUP(N471,DB데이터!$N:$N,1,FALSE)), "에러", "")</f>
        <v>에러</v>
      </c>
      <c r="P471" s="57" t="str">
        <f>IF(O471="에러",$N471&amp;CHAR(10)&amp;VLOOKUP(CONCATENATE(D471,".",F471),DB데이터!$M:$N,2,FALSE),"")</f>
        <v xml:space="preserve"> 일매출품목사원^TB_ANA_DD_SALES_ITEM_EMP^ 비매출기부금액^NON_SALES_DONATE_AMT^^NUMBER^22^Y^0
일매출품목사원^TB_ANA_DD_SALES_ITEM_EMP^비매출기부금액^NON_SALES_DONATE_AMT^^NUMBER^20,5^Y^0</v>
      </c>
    </row>
    <row r="472" spans="1:16" x14ac:dyDescent="0.25">
      <c r="A472" s="23">
        <v>465</v>
      </c>
      <c r="B472" s="27" t="s">
        <v>5184</v>
      </c>
      <c r="C472" s="27" t="s">
        <v>4383</v>
      </c>
      <c r="D472" s="27" t="s">
        <v>373</v>
      </c>
      <c r="E472" s="27" t="s">
        <v>4312</v>
      </c>
      <c r="F472" s="27" t="s">
        <v>2296</v>
      </c>
      <c r="G472" s="27"/>
      <c r="H472" s="27"/>
      <c r="I472" s="27" t="s">
        <v>110</v>
      </c>
      <c r="J472" s="28">
        <v>22</v>
      </c>
      <c r="K472" s="27" t="s">
        <v>52</v>
      </c>
      <c r="L472" s="29">
        <v>0</v>
      </c>
      <c r="M472" s="30"/>
      <c r="N472" s="25" t="str">
        <f t="shared" si="7"/>
        <v xml:space="preserve"> 일매출품목사원^TB_ANA_DD_SALES_ITEM_EMP^ 비매출기타금액^NON_SALES_ETC_AMT^^NUMBER^22^Y^0</v>
      </c>
      <c r="O472" s="21" t="str">
        <f>IF(ISNA(VLOOKUP(N472,DB데이터!$N:$N,1,FALSE)), "에러", "")</f>
        <v>에러</v>
      </c>
      <c r="P472" s="57" t="str">
        <f>IF(O472="에러",$N472&amp;CHAR(10)&amp;VLOOKUP(CONCATENATE(D472,".",F472),DB데이터!$M:$N,2,FALSE),"")</f>
        <v xml:space="preserve"> 일매출품목사원^TB_ANA_DD_SALES_ITEM_EMP^ 비매출기타금액^NON_SALES_ETC_AMT^^NUMBER^22^Y^0
일매출품목사원^TB_ANA_DD_SALES_ITEM_EMP^비매출기타금액^NON_SALES_ETC_AMT^^NUMBER^20,5^Y^0</v>
      </c>
    </row>
    <row r="473" spans="1:16" x14ac:dyDescent="0.25">
      <c r="A473" s="23">
        <v>466</v>
      </c>
      <c r="B473" s="27" t="s">
        <v>5184</v>
      </c>
      <c r="C473" s="27" t="s">
        <v>4383</v>
      </c>
      <c r="D473" s="27" t="s">
        <v>373</v>
      </c>
      <c r="E473" s="27" t="s">
        <v>4230</v>
      </c>
      <c r="F473" s="27" t="s">
        <v>2257</v>
      </c>
      <c r="G473" s="27"/>
      <c r="H473" s="27"/>
      <c r="I473" s="27" t="s">
        <v>110</v>
      </c>
      <c r="J473" s="28">
        <v>22</v>
      </c>
      <c r="K473" s="27" t="s">
        <v>52</v>
      </c>
      <c r="L473" s="29">
        <v>0</v>
      </c>
      <c r="M473" s="30"/>
      <c r="N473" s="25" t="str">
        <f t="shared" si="7"/>
        <v xml:space="preserve"> 일매출품목사원^TB_ANA_DD_SALES_ITEM_EMP^ 영수증건수^BILL_CNT^^NUMBER^22^Y^0</v>
      </c>
      <c r="O473" s="21" t="str">
        <f>IF(ISNA(VLOOKUP(N473,DB데이터!$N:$N,1,FALSE)), "에러", "")</f>
        <v>에러</v>
      </c>
      <c r="P473" s="57" t="str">
        <f>IF(O473="에러",$N473&amp;CHAR(10)&amp;VLOOKUP(CONCATENATE(D473,".",F473),DB데이터!$M:$N,2,FALSE),"")</f>
        <v xml:space="preserve"> 일매출품목사원^TB_ANA_DD_SALES_ITEM_EMP^ 영수증건수^BILL_CNT^^NUMBER^22^Y^0
일매출품목사원^TB_ANA_DD_SALES_ITEM_EMP^영수증건수^BILL_CNT^^NUMBER^20,5^Y^0</v>
      </c>
    </row>
    <row r="474" spans="1:16" x14ac:dyDescent="0.25">
      <c r="A474" s="23">
        <v>467</v>
      </c>
      <c r="B474" s="27" t="s">
        <v>5184</v>
      </c>
      <c r="C474" s="27" t="s">
        <v>4383</v>
      </c>
      <c r="D474" s="27" t="s">
        <v>373</v>
      </c>
      <c r="E474" s="27" t="s">
        <v>4239</v>
      </c>
      <c r="F474" s="27" t="s">
        <v>1142</v>
      </c>
      <c r="G474" s="27"/>
      <c r="H474" s="27"/>
      <c r="I474" s="27" t="s">
        <v>110</v>
      </c>
      <c r="J474" s="28">
        <v>22</v>
      </c>
      <c r="K474" s="27" t="s">
        <v>52</v>
      </c>
      <c r="L474" s="29">
        <v>0</v>
      </c>
      <c r="M474" s="30"/>
      <c r="N474" s="25" t="str">
        <f t="shared" si="7"/>
        <v xml:space="preserve"> 일매출품목사원^TB_ANA_DD_SALES_ITEM_EMP^ 매출수량^SALES_QTY^^NUMBER^22^Y^0</v>
      </c>
      <c r="O474" s="21" t="str">
        <f>IF(ISNA(VLOOKUP(N474,DB데이터!$N:$N,1,FALSE)), "에러", "")</f>
        <v>에러</v>
      </c>
      <c r="P474" s="57" t="str">
        <f>IF(O474="에러",$N474&amp;CHAR(10)&amp;VLOOKUP(CONCATENATE(D474,".",F474),DB데이터!$M:$N,2,FALSE),"")</f>
        <v xml:space="preserve"> 일매출품목사원^TB_ANA_DD_SALES_ITEM_EMP^ 매출수량^SALES_QTY^^NUMBER^22^Y^0
일매출품목사원^TB_ANA_DD_SALES_ITEM_EMP^매출수량^SALES_QTY^^NUMBER^20,5^Y^0</v>
      </c>
    </row>
    <row r="475" spans="1:16" x14ac:dyDescent="0.25">
      <c r="A475" s="23">
        <v>468</v>
      </c>
      <c r="B475" s="27" t="s">
        <v>5184</v>
      </c>
      <c r="C475" s="27" t="s">
        <v>4383</v>
      </c>
      <c r="D475" s="27" t="s">
        <v>373</v>
      </c>
      <c r="E475" s="27" t="s">
        <v>4244</v>
      </c>
      <c r="F475" s="27" t="s">
        <v>2298</v>
      </c>
      <c r="G475" s="27"/>
      <c r="H475" s="27"/>
      <c r="I475" s="27" t="s">
        <v>110</v>
      </c>
      <c r="J475" s="28">
        <v>22</v>
      </c>
      <c r="K475" s="27" t="s">
        <v>52</v>
      </c>
      <c r="L475" s="29">
        <v>0</v>
      </c>
      <c r="M475" s="30"/>
      <c r="N475" s="25" t="str">
        <f t="shared" si="7"/>
        <v xml:space="preserve"> 일매출품목사원^TB_ANA_DD_SALES_ITEM_EMP^ 프로모션할인수량^PROM_DC_QTY^^NUMBER^22^Y^0</v>
      </c>
      <c r="O475" s="21" t="str">
        <f>IF(ISNA(VLOOKUP(N475,DB데이터!$N:$N,1,FALSE)), "에러", "")</f>
        <v>에러</v>
      </c>
      <c r="P475" s="57" t="str">
        <f>IF(O475="에러",$N475&amp;CHAR(10)&amp;VLOOKUP(CONCATENATE(D475,".",F475),DB데이터!$M:$N,2,FALSE),"")</f>
        <v xml:space="preserve"> 일매출품목사원^TB_ANA_DD_SALES_ITEM_EMP^ 프로모션할인수량^PROM_DC_QTY^^NUMBER^22^Y^0
일매출품목사원^TB_ANA_DD_SALES_ITEM_EMP^프로모션할인수량^PROM_DC_QTY^^NUMBER^20,5^Y^0</v>
      </c>
    </row>
    <row r="476" spans="1:16" x14ac:dyDescent="0.25">
      <c r="A476" s="23">
        <v>469</v>
      </c>
      <c r="B476" s="27" t="s">
        <v>5184</v>
      </c>
      <c r="C476" s="27" t="s">
        <v>4383</v>
      </c>
      <c r="D476" s="27" t="s">
        <v>373</v>
      </c>
      <c r="E476" s="27" t="s">
        <v>4243</v>
      </c>
      <c r="F476" s="27" t="s">
        <v>842</v>
      </c>
      <c r="G476" s="27"/>
      <c r="H476" s="27"/>
      <c r="I476" s="27" t="s">
        <v>110</v>
      </c>
      <c r="J476" s="28">
        <v>22</v>
      </c>
      <c r="K476" s="27" t="s">
        <v>52</v>
      </c>
      <c r="L476" s="29">
        <v>0</v>
      </c>
      <c r="M476" s="30"/>
      <c r="N476" s="25" t="str">
        <f t="shared" si="7"/>
        <v xml:space="preserve"> 일매출품목사원^TB_ANA_DD_SALES_ITEM_EMP^ 프로모션증정수량^PROM_PRESENT_QTY^^NUMBER^22^Y^0</v>
      </c>
      <c r="O476" s="21" t="str">
        <f>IF(ISNA(VLOOKUP(N476,DB데이터!$N:$N,1,FALSE)), "에러", "")</f>
        <v>에러</v>
      </c>
      <c r="P476" s="57" t="str">
        <f>IF(O476="에러",$N476&amp;CHAR(10)&amp;VLOOKUP(CONCATENATE(D476,".",F476),DB데이터!$M:$N,2,FALSE),"")</f>
        <v xml:space="preserve"> 일매출품목사원^TB_ANA_DD_SALES_ITEM_EMP^ 프로모션증정수량^PROM_PRESENT_QTY^^NUMBER^22^Y^0
일매출품목사원^TB_ANA_DD_SALES_ITEM_EMP^프로모션증정수량^PROM_PRESENT_QTY^^NUMBER^20,5^Y^0</v>
      </c>
    </row>
    <row r="477" spans="1:16" x14ac:dyDescent="0.25">
      <c r="A477" s="23">
        <v>470</v>
      </c>
      <c r="B477" s="27" t="s">
        <v>5184</v>
      </c>
      <c r="C477" s="27" t="s">
        <v>4383</v>
      </c>
      <c r="D477" s="27" t="s">
        <v>373</v>
      </c>
      <c r="E477" s="27" t="s">
        <v>4241</v>
      </c>
      <c r="F477" s="27" t="s">
        <v>1140</v>
      </c>
      <c r="G477" s="27"/>
      <c r="H477" s="27"/>
      <c r="I477" s="27" t="s">
        <v>110</v>
      </c>
      <c r="J477" s="28">
        <v>22</v>
      </c>
      <c r="K477" s="27" t="s">
        <v>52</v>
      </c>
      <c r="L477" s="27">
        <v>0</v>
      </c>
      <c r="M477" s="30"/>
      <c r="N477" s="25" t="str">
        <f t="shared" si="7"/>
        <v xml:space="preserve"> 일매출품목사원^TB_ANA_DD_SALES_ITEM_EMP^ 비매출수량^NON_SALES_QTY^^NUMBER^22^Y^0</v>
      </c>
      <c r="O477" s="21" t="str">
        <f>IF(ISNA(VLOOKUP(N477,DB데이터!$N:$N,1,FALSE)), "에러", "")</f>
        <v>에러</v>
      </c>
      <c r="P477" s="57" t="str">
        <f>IF(O477="에러",$N477&amp;CHAR(10)&amp;VLOOKUP(CONCATENATE(D477,".",F477),DB데이터!$M:$N,2,FALSE),"")</f>
        <v xml:space="preserve"> 일매출품목사원^TB_ANA_DD_SALES_ITEM_EMP^ 비매출수량^NON_SALES_QTY^^NUMBER^22^Y^0
일매출품목사원^TB_ANA_DD_SALES_ITEM_EMP^비매출수량^NON_SALES_QTY^^NUMBER^20,5^Y^0</v>
      </c>
    </row>
    <row r="478" spans="1:16" x14ac:dyDescent="0.25">
      <c r="A478" s="23">
        <v>471</v>
      </c>
      <c r="B478" s="27" t="s">
        <v>5184</v>
      </c>
      <c r="C478" s="27" t="s">
        <v>4383</v>
      </c>
      <c r="D478" s="27" t="s">
        <v>373</v>
      </c>
      <c r="E478" s="27" t="s">
        <v>4315</v>
      </c>
      <c r="F478" s="27" t="s">
        <v>2300</v>
      </c>
      <c r="G478" s="27"/>
      <c r="H478" s="27"/>
      <c r="I478" s="27" t="s">
        <v>110</v>
      </c>
      <c r="J478" s="28">
        <v>22</v>
      </c>
      <c r="K478" s="27" t="s">
        <v>52</v>
      </c>
      <c r="L478" s="27">
        <v>0</v>
      </c>
      <c r="M478" s="30"/>
      <c r="N478" s="25" t="str">
        <f t="shared" si="7"/>
        <v xml:space="preserve"> 일매출품목사원^TB_ANA_DD_SALES_ITEM_EMP^ 비매출증정수량^NON_SALES_PRESENT_QTY^^NUMBER^22^Y^0</v>
      </c>
      <c r="O478" s="21" t="str">
        <f>IF(ISNA(VLOOKUP(N478,DB데이터!$N:$N,1,FALSE)), "에러", "")</f>
        <v>에러</v>
      </c>
      <c r="P478" s="57" t="str">
        <f>IF(O478="에러",$N478&amp;CHAR(10)&amp;VLOOKUP(CONCATENATE(D478,".",F478),DB데이터!$M:$N,2,FALSE),"")</f>
        <v xml:space="preserve"> 일매출품목사원^TB_ANA_DD_SALES_ITEM_EMP^ 비매출증정수량^NON_SALES_PRESENT_QTY^^NUMBER^22^Y^0
일매출품목사원^TB_ANA_DD_SALES_ITEM_EMP^비매출증정수량^NON_SALES_PRESENT_QTY^^NUMBER^20,5^Y^0</v>
      </c>
    </row>
    <row r="479" spans="1:16" x14ac:dyDescent="0.25">
      <c r="A479" s="23">
        <v>472</v>
      </c>
      <c r="B479" s="27" t="s">
        <v>5184</v>
      </c>
      <c r="C479" s="27" t="s">
        <v>4383</v>
      </c>
      <c r="D479" s="27" t="s">
        <v>373</v>
      </c>
      <c r="E479" s="27" t="s">
        <v>4317</v>
      </c>
      <c r="F479" s="27" t="s">
        <v>2302</v>
      </c>
      <c r="G479" s="27"/>
      <c r="H479" s="27"/>
      <c r="I479" s="27" t="s">
        <v>110</v>
      </c>
      <c r="J479" s="28">
        <v>22</v>
      </c>
      <c r="K479" s="27" t="s">
        <v>52</v>
      </c>
      <c r="L479" s="27">
        <v>0</v>
      </c>
      <c r="M479" s="30"/>
      <c r="N479" s="25" t="str">
        <f t="shared" si="7"/>
        <v xml:space="preserve"> 일매출품목사원^TB_ANA_DD_SALES_ITEM_EMP^ 비매출테스터수량^NON_SALES_TESTER_QTY^^NUMBER^22^Y^0</v>
      </c>
      <c r="O479" s="21" t="str">
        <f>IF(ISNA(VLOOKUP(N479,DB데이터!$N:$N,1,FALSE)), "에러", "")</f>
        <v>에러</v>
      </c>
      <c r="P479" s="57" t="str">
        <f>IF(O479="에러",$N479&amp;CHAR(10)&amp;VLOOKUP(CONCATENATE(D479,".",F479),DB데이터!$M:$N,2,FALSE),"")</f>
        <v xml:space="preserve"> 일매출품목사원^TB_ANA_DD_SALES_ITEM_EMP^ 비매출테스터수량^NON_SALES_TESTER_QTY^^NUMBER^22^Y^0
일매출품목사원^TB_ANA_DD_SALES_ITEM_EMP^비매출테스터수량^NON_SALES_TESTER_QTY^^NUMBER^20,5^Y^0</v>
      </c>
    </row>
    <row r="480" spans="1:16" x14ac:dyDescent="0.25">
      <c r="A480" s="23">
        <v>473</v>
      </c>
      <c r="B480" s="27" t="s">
        <v>5184</v>
      </c>
      <c r="C480" s="27" t="s">
        <v>4383</v>
      </c>
      <c r="D480" s="27" t="s">
        <v>373</v>
      </c>
      <c r="E480" s="27" t="s">
        <v>4311</v>
      </c>
      <c r="F480" s="27" t="s">
        <v>2304</v>
      </c>
      <c r="G480" s="27"/>
      <c r="H480" s="27"/>
      <c r="I480" s="27" t="s">
        <v>110</v>
      </c>
      <c r="J480" s="28">
        <v>22</v>
      </c>
      <c r="K480" s="27" t="s">
        <v>52</v>
      </c>
      <c r="L480" s="27">
        <v>0</v>
      </c>
      <c r="M480" s="30"/>
      <c r="N480" s="25" t="str">
        <f t="shared" si="7"/>
        <v xml:space="preserve"> 일매출품목사원^TB_ANA_DD_SALES_ITEM_EMP^ 비매출기부수량^NON_SALES_DONATE_QTY^^NUMBER^22^Y^0</v>
      </c>
      <c r="O480" s="21" t="str">
        <f>IF(ISNA(VLOOKUP(N480,DB데이터!$N:$N,1,FALSE)), "에러", "")</f>
        <v>에러</v>
      </c>
      <c r="P480" s="57" t="str">
        <f>IF(O480="에러",$N480&amp;CHAR(10)&amp;VLOOKUP(CONCATENATE(D480,".",F480),DB데이터!$M:$N,2,FALSE),"")</f>
        <v xml:space="preserve"> 일매출품목사원^TB_ANA_DD_SALES_ITEM_EMP^ 비매출기부수량^NON_SALES_DONATE_QTY^^NUMBER^22^Y^0
일매출품목사원^TB_ANA_DD_SALES_ITEM_EMP^비매출기부수량^NON_SALES_DONATE_QTY^^NUMBER^20,5^Y^0</v>
      </c>
    </row>
    <row r="481" spans="1:16" x14ac:dyDescent="0.25">
      <c r="A481" s="23">
        <v>474</v>
      </c>
      <c r="B481" s="27" t="s">
        <v>5184</v>
      </c>
      <c r="C481" s="27" t="s">
        <v>4383</v>
      </c>
      <c r="D481" s="27" t="s">
        <v>373</v>
      </c>
      <c r="E481" s="27" t="s">
        <v>4313</v>
      </c>
      <c r="F481" s="27" t="s">
        <v>2306</v>
      </c>
      <c r="G481" s="27"/>
      <c r="H481" s="27"/>
      <c r="I481" s="27" t="s">
        <v>110</v>
      </c>
      <c r="J481" s="28">
        <v>22</v>
      </c>
      <c r="K481" s="27" t="s">
        <v>52</v>
      </c>
      <c r="L481" s="27">
        <v>0</v>
      </c>
      <c r="M481" s="30"/>
      <c r="N481" s="25" t="str">
        <f t="shared" si="7"/>
        <v xml:space="preserve"> 일매출품목사원^TB_ANA_DD_SALES_ITEM_EMP^ 비매출기타수량^NON_SALES_ETC_QTY^^NUMBER^22^Y^0</v>
      </c>
      <c r="O481" s="21" t="str">
        <f>IF(ISNA(VLOOKUP(N481,DB데이터!$N:$N,1,FALSE)), "에러", "")</f>
        <v>에러</v>
      </c>
      <c r="P481" s="57" t="str">
        <f>IF(O481="에러",$N481&amp;CHAR(10)&amp;VLOOKUP(CONCATENATE(D481,".",F481),DB데이터!$M:$N,2,FALSE),"")</f>
        <v xml:space="preserve"> 일매출품목사원^TB_ANA_DD_SALES_ITEM_EMP^ 비매출기타수량^NON_SALES_ETC_QTY^^NUMBER^22^Y^0
일매출품목사원^TB_ANA_DD_SALES_ITEM_EMP^비매출기타수량^NON_SALES_ETC_QTY^^NUMBER^20,5^Y^0</v>
      </c>
    </row>
    <row r="482" spans="1:16" x14ac:dyDescent="0.25">
      <c r="A482" s="23">
        <v>475</v>
      </c>
      <c r="B482" s="27" t="s">
        <v>5184</v>
      </c>
      <c r="C482" s="27" t="s">
        <v>4383</v>
      </c>
      <c r="D482" s="27" t="s">
        <v>373</v>
      </c>
      <c r="E482" s="27" t="s">
        <v>4233</v>
      </c>
      <c r="F482" s="27" t="s">
        <v>527</v>
      </c>
      <c r="G482" s="27"/>
      <c r="H482" s="27"/>
      <c r="I482" s="27" t="s">
        <v>110</v>
      </c>
      <c r="J482" s="28">
        <v>22</v>
      </c>
      <c r="K482" s="27" t="s">
        <v>52</v>
      </c>
      <c r="L482" s="27">
        <v>0</v>
      </c>
      <c r="M482" s="30"/>
      <c r="N482" s="25" t="str">
        <f t="shared" si="7"/>
        <v xml:space="preserve"> 일매출품목사원^TB_ANA_DD_SALES_ITEM_EMP^ 취소건수^CNCL_CNT^^NUMBER^22^Y^0</v>
      </c>
      <c r="O482" s="21" t="str">
        <f>IF(ISNA(VLOOKUP(N482,DB데이터!$N:$N,1,FALSE)), "에러", "")</f>
        <v>에러</v>
      </c>
      <c r="P482" s="57" t="str">
        <f>IF(O482="에러",$N482&amp;CHAR(10)&amp;VLOOKUP(CONCATENATE(D482,".",F482),DB데이터!$M:$N,2,FALSE),"")</f>
        <v xml:space="preserve"> 일매출품목사원^TB_ANA_DD_SALES_ITEM_EMP^ 취소건수^CNCL_CNT^^NUMBER^22^Y^0
일매출품목사원^TB_ANA_DD_SALES_ITEM_EMP^취소건수^CNCL_CNT^^NUMBER^20,5^Y^0</v>
      </c>
    </row>
    <row r="483" spans="1:16" x14ac:dyDescent="0.25">
      <c r="A483" s="23">
        <v>476</v>
      </c>
      <c r="B483" s="27" t="s">
        <v>5184</v>
      </c>
      <c r="C483" s="27" t="s">
        <v>4383</v>
      </c>
      <c r="D483" s="27" t="s">
        <v>373</v>
      </c>
      <c r="E483" s="27" t="s">
        <v>4240</v>
      </c>
      <c r="F483" s="27" t="s">
        <v>843</v>
      </c>
      <c r="G483" s="27"/>
      <c r="H483" s="27"/>
      <c r="I483" s="27" t="s">
        <v>110</v>
      </c>
      <c r="J483" s="28">
        <v>22</v>
      </c>
      <c r="K483" s="27" t="s">
        <v>52</v>
      </c>
      <c r="L483" s="27">
        <v>0</v>
      </c>
      <c r="M483" s="30"/>
      <c r="N483" s="25" t="str">
        <f t="shared" si="7"/>
        <v xml:space="preserve"> 일매출품목사원^TB_ANA_DD_SALES_ITEM_EMP^ 매출취소수량^SALES_CNCL_QTY^^NUMBER^22^Y^0</v>
      </c>
      <c r="O483" s="21" t="str">
        <f>IF(ISNA(VLOOKUP(N483,DB데이터!$N:$N,1,FALSE)), "에러", "")</f>
        <v>에러</v>
      </c>
      <c r="P483" s="57" t="str">
        <f>IF(O483="에러",$N483&amp;CHAR(10)&amp;VLOOKUP(CONCATENATE(D483,".",F483),DB데이터!$M:$N,2,FALSE),"")</f>
        <v xml:space="preserve"> 일매출품목사원^TB_ANA_DD_SALES_ITEM_EMP^ 매출취소수량^SALES_CNCL_QTY^^NUMBER^22^Y^0
일매출품목사원^TB_ANA_DD_SALES_ITEM_EMP^매출취소수량^SALES_CNCL_QTY^^NUMBER^20,5^Y^0</v>
      </c>
    </row>
    <row r="484" spans="1:16" x14ac:dyDescent="0.25">
      <c r="A484" s="23">
        <v>477</v>
      </c>
      <c r="B484" s="27" t="s">
        <v>5184</v>
      </c>
      <c r="C484" s="27" t="s">
        <v>4383</v>
      </c>
      <c r="D484" s="27" t="s">
        <v>373</v>
      </c>
      <c r="E484" s="27" t="s">
        <v>4226</v>
      </c>
      <c r="F484" s="27" t="s">
        <v>2269</v>
      </c>
      <c r="G484" s="27"/>
      <c r="H484" s="27"/>
      <c r="I484" s="27" t="s">
        <v>110</v>
      </c>
      <c r="J484" s="28">
        <v>22</v>
      </c>
      <c r="K484" s="27" t="s">
        <v>52</v>
      </c>
      <c r="L484" s="29">
        <v>0</v>
      </c>
      <c r="M484" s="30"/>
      <c r="N484" s="25" t="str">
        <f t="shared" si="7"/>
        <v xml:space="preserve"> 일매출품목사원^TB_ANA_DD_SALES_ITEM_EMP^ 매출취소총금액^SALES_CNCL_TOT_AMT^^NUMBER^22^Y^0</v>
      </c>
      <c r="O484" s="21" t="str">
        <f>IF(ISNA(VLOOKUP(N484,DB데이터!$N:$N,1,FALSE)), "에러", "")</f>
        <v>에러</v>
      </c>
      <c r="P484" s="57" t="str">
        <f>IF(O484="에러",$N484&amp;CHAR(10)&amp;VLOOKUP(CONCATENATE(D484,".",F484),DB데이터!$M:$N,2,FALSE),"")</f>
        <v xml:space="preserve"> 일매출품목사원^TB_ANA_DD_SALES_ITEM_EMP^ 매출취소총금액^SALES_CNCL_TOT_AMT^^NUMBER^22^Y^0
일매출품목사원^TB_ANA_DD_SALES_ITEM_EMP^매출취소총금액^SALES_CNCL_TOT_AMT^^NUMBER^20,5^Y^0</v>
      </c>
    </row>
    <row r="485" spans="1:16" x14ac:dyDescent="0.25">
      <c r="A485" s="23">
        <v>478</v>
      </c>
      <c r="B485" s="27" t="s">
        <v>5184</v>
      </c>
      <c r="C485" s="27" t="s">
        <v>4383</v>
      </c>
      <c r="D485" s="27" t="s">
        <v>373</v>
      </c>
      <c r="E485" s="27" t="s">
        <v>4224</v>
      </c>
      <c r="F485" s="27" t="s">
        <v>2309</v>
      </c>
      <c r="G485" s="27"/>
      <c r="H485" s="27"/>
      <c r="I485" s="27" t="s">
        <v>110</v>
      </c>
      <c r="J485" s="28">
        <v>22</v>
      </c>
      <c r="K485" s="27" t="s">
        <v>52</v>
      </c>
      <c r="L485" s="29">
        <v>0</v>
      </c>
      <c r="M485" s="30"/>
      <c r="N485" s="25" t="str">
        <f t="shared" si="7"/>
        <v xml:space="preserve"> 일매출품목사원^TB_ANA_DD_SALES_ITEM_EMP^ 매출취소금액^SALES_CNCL_AMT^^NUMBER^22^Y^0</v>
      </c>
      <c r="O485" s="21" t="str">
        <f>IF(ISNA(VLOOKUP(N485,DB데이터!$N:$N,1,FALSE)), "에러", "")</f>
        <v>에러</v>
      </c>
      <c r="P485" s="57" t="str">
        <f>IF(O485="에러",$N485&amp;CHAR(10)&amp;VLOOKUP(CONCATENATE(D485,".",F485),DB데이터!$M:$N,2,FALSE),"")</f>
        <v xml:space="preserve"> 일매출품목사원^TB_ANA_DD_SALES_ITEM_EMP^ 매출취소금액^SALES_CNCL_AMT^^NUMBER^22^Y^0
일매출품목사원^TB_ANA_DD_SALES_ITEM_EMP^매출취소금액^SALES_CNCL_AMT^^NUMBER^20,5^Y^0</v>
      </c>
    </row>
    <row r="486" spans="1:16" x14ac:dyDescent="0.25">
      <c r="A486" s="23">
        <v>479</v>
      </c>
      <c r="B486" s="27" t="s">
        <v>5184</v>
      </c>
      <c r="C486" s="27" t="s">
        <v>4383</v>
      </c>
      <c r="D486" s="27" t="s">
        <v>373</v>
      </c>
      <c r="E486" s="27" t="s">
        <v>4223</v>
      </c>
      <c r="F486" s="27" t="s">
        <v>2311</v>
      </c>
      <c r="G486" s="27"/>
      <c r="H486" s="27"/>
      <c r="I486" s="27" t="s">
        <v>110</v>
      </c>
      <c r="J486" s="28">
        <v>22</v>
      </c>
      <c r="K486" s="27" t="s">
        <v>52</v>
      </c>
      <c r="L486" s="29">
        <v>0</v>
      </c>
      <c r="M486" s="30"/>
      <c r="N486" s="25" t="str">
        <f t="shared" si="7"/>
        <v xml:space="preserve"> 일매출품목사원^TB_ANA_DD_SALES_ITEM_EMP^ 매출취소공급금액^SALES_CNCL_SUPP_AMT^^NUMBER^22^Y^0</v>
      </c>
      <c r="O486" s="21" t="str">
        <f>IF(ISNA(VLOOKUP(N486,DB데이터!$N:$N,1,FALSE)), "에러", "")</f>
        <v>에러</v>
      </c>
      <c r="P486" s="57" t="str">
        <f>IF(O486="에러",$N486&amp;CHAR(10)&amp;VLOOKUP(CONCATENATE(D486,".",F486),DB데이터!$M:$N,2,FALSE),"")</f>
        <v xml:space="preserve"> 일매출품목사원^TB_ANA_DD_SALES_ITEM_EMP^ 매출취소공급금액^SALES_CNCL_SUPP_AMT^^NUMBER^22^Y^0
일매출품목사원^TB_ANA_DD_SALES_ITEM_EMP^매출취소공급금액^SALES_CNCL_SUPP_AMT^^NUMBER^20,5^Y^0</v>
      </c>
    </row>
    <row r="487" spans="1:16" x14ac:dyDescent="0.25">
      <c r="A487" s="23">
        <v>480</v>
      </c>
      <c r="B487" s="27" t="s">
        <v>5184</v>
      </c>
      <c r="C487" s="27" t="s">
        <v>4383</v>
      </c>
      <c r="D487" s="27" t="s">
        <v>373</v>
      </c>
      <c r="E487" s="27" t="s">
        <v>4225</v>
      </c>
      <c r="F487" s="27" t="s">
        <v>2313</v>
      </c>
      <c r="G487" s="27"/>
      <c r="H487" s="27"/>
      <c r="I487" s="27" t="s">
        <v>110</v>
      </c>
      <c r="J487" s="28">
        <v>22</v>
      </c>
      <c r="K487" s="27" t="s">
        <v>52</v>
      </c>
      <c r="L487" s="29">
        <v>0</v>
      </c>
      <c r="M487" s="30"/>
      <c r="N487" s="25" t="str">
        <f t="shared" si="7"/>
        <v xml:space="preserve"> 일매출품목사원^TB_ANA_DD_SALES_ITEM_EMP^ 매출취소부가세액^SALES_CNCL_VAT^^NUMBER^22^Y^0</v>
      </c>
      <c r="O487" s="21" t="str">
        <f>IF(ISNA(VLOOKUP(N487,DB데이터!$N:$N,1,FALSE)), "에러", "")</f>
        <v>에러</v>
      </c>
      <c r="P487" s="57" t="str">
        <f>IF(O487="에러",$N487&amp;CHAR(10)&amp;VLOOKUP(CONCATENATE(D487,".",F487),DB데이터!$M:$N,2,FALSE),"")</f>
        <v xml:space="preserve"> 일매출품목사원^TB_ANA_DD_SALES_ITEM_EMP^ 매출취소부가세액^SALES_CNCL_VAT^^NUMBER^22^Y^0
일매출품목사원^TB_ANA_DD_SALES_ITEM_EMP^매출취소부가세액^SALES_CNCL_VAT^^NUMBER^20,5^Y^0</v>
      </c>
    </row>
    <row r="488" spans="1:16" x14ac:dyDescent="0.25">
      <c r="A488" s="23">
        <v>481</v>
      </c>
      <c r="B488" s="27" t="s">
        <v>5184</v>
      </c>
      <c r="C488" s="27" t="s">
        <v>4383</v>
      </c>
      <c r="D488" s="27" t="s">
        <v>373</v>
      </c>
      <c r="E488" s="27" t="s">
        <v>4304</v>
      </c>
      <c r="F488" s="27" t="s">
        <v>1051</v>
      </c>
      <c r="G488" s="27"/>
      <c r="H488" s="27"/>
      <c r="I488" s="27" t="s">
        <v>110</v>
      </c>
      <c r="J488" s="28">
        <v>22</v>
      </c>
      <c r="K488" s="27" t="s">
        <v>52</v>
      </c>
      <c r="L488" s="29">
        <v>0</v>
      </c>
      <c r="M488" s="30"/>
      <c r="N488" s="25" t="str">
        <f t="shared" si="7"/>
        <v xml:space="preserve"> 일매출품목사원^TB_ANA_DD_SALES_ITEM_EMP^ 교환회수금액^EXCHG_CLC_AMT^^NUMBER^22^Y^0</v>
      </c>
      <c r="O488" s="21" t="str">
        <f>IF(ISNA(VLOOKUP(N488,DB데이터!$N:$N,1,FALSE)), "에러", "")</f>
        <v>에러</v>
      </c>
      <c r="P488" s="57" t="str">
        <f>IF(O488="에러",$N488&amp;CHAR(10)&amp;VLOOKUP(CONCATENATE(D488,".",F488),DB데이터!$M:$N,2,FALSE),"")</f>
        <v xml:space="preserve"> 일매출품목사원^TB_ANA_DD_SALES_ITEM_EMP^ 교환회수금액^EXCHG_CLC_AMT^^NUMBER^22^Y^0
일매출품목사원^TB_ANA_DD_SALES_ITEM_EMP^교환회수금액^EXCHG_CLC_AMT^^NUMBER^20,5^Y^0</v>
      </c>
    </row>
    <row r="489" spans="1:16" x14ac:dyDescent="0.25">
      <c r="A489" s="23">
        <v>482</v>
      </c>
      <c r="B489" s="27" t="s">
        <v>5184</v>
      </c>
      <c r="C489" s="27" t="s">
        <v>4383</v>
      </c>
      <c r="D489" s="27" t="s">
        <v>373</v>
      </c>
      <c r="E489" s="27" t="s">
        <v>4302</v>
      </c>
      <c r="F489" s="27" t="s">
        <v>1052</v>
      </c>
      <c r="G489" s="27"/>
      <c r="H489" s="27"/>
      <c r="I489" s="27" t="s">
        <v>110</v>
      </c>
      <c r="J489" s="28">
        <v>22</v>
      </c>
      <c r="K489" s="27" t="s">
        <v>52</v>
      </c>
      <c r="L489" s="29">
        <v>0</v>
      </c>
      <c r="M489" s="30"/>
      <c r="N489" s="25" t="str">
        <f t="shared" si="7"/>
        <v xml:space="preserve"> 일매출품목사원^TB_ANA_DD_SALES_ITEM_EMP^ 교환판매금액^EXCHG_SALE_AMT^^NUMBER^22^Y^0</v>
      </c>
      <c r="O489" s="21" t="str">
        <f>IF(ISNA(VLOOKUP(N489,DB데이터!$N:$N,1,FALSE)), "에러", "")</f>
        <v>에러</v>
      </c>
      <c r="P489" s="57" t="str">
        <f>IF(O489="에러",$N489&amp;CHAR(10)&amp;VLOOKUP(CONCATENATE(D489,".",F489),DB데이터!$M:$N,2,FALSE),"")</f>
        <v xml:space="preserve"> 일매출품목사원^TB_ANA_DD_SALES_ITEM_EMP^ 교환판매금액^EXCHG_SALE_AMT^^NUMBER^22^Y^0
일매출품목사원^TB_ANA_DD_SALES_ITEM_EMP^교환판매금액^EXCHG_SALE_AMT^^NUMBER^20,5^Y^0</v>
      </c>
    </row>
    <row r="490" spans="1:16" x14ac:dyDescent="0.25">
      <c r="A490" s="23">
        <v>483</v>
      </c>
      <c r="B490" s="27" t="s">
        <v>5184</v>
      </c>
      <c r="C490" s="27" t="s">
        <v>4383</v>
      </c>
      <c r="D490" s="27" t="s">
        <v>373</v>
      </c>
      <c r="E490" s="27" t="s">
        <v>4305</v>
      </c>
      <c r="F490" s="27" t="s">
        <v>2317</v>
      </c>
      <c r="G490" s="27"/>
      <c r="H490" s="27"/>
      <c r="I490" s="27" t="s">
        <v>110</v>
      </c>
      <c r="J490" s="28">
        <v>22</v>
      </c>
      <c r="K490" s="27" t="s">
        <v>52</v>
      </c>
      <c r="L490" s="29">
        <v>0</v>
      </c>
      <c r="M490" s="30"/>
      <c r="N490" s="25" t="str">
        <f t="shared" si="7"/>
        <v xml:space="preserve"> 일매출품목사원^TB_ANA_DD_SALES_ITEM_EMP^ 교환회수수량^EXCHG_CLC_QTY^^NUMBER^22^Y^0</v>
      </c>
      <c r="O490" s="21" t="str">
        <f>IF(ISNA(VLOOKUP(N490,DB데이터!$N:$N,1,FALSE)), "에러", "")</f>
        <v>에러</v>
      </c>
      <c r="P490" s="57" t="str">
        <f>IF(O490="에러",$N490&amp;CHAR(10)&amp;VLOOKUP(CONCATENATE(D490,".",F490),DB데이터!$M:$N,2,FALSE),"")</f>
        <v xml:space="preserve"> 일매출품목사원^TB_ANA_DD_SALES_ITEM_EMP^ 교환회수수량^EXCHG_CLC_QTY^^NUMBER^22^Y^0
일매출품목사원^TB_ANA_DD_SALES_ITEM_EMP^교환회수수량^EXCHG_CLC_QTY^^NUMBER^20,5^Y^0</v>
      </c>
    </row>
    <row r="491" spans="1:16" x14ac:dyDescent="0.25">
      <c r="A491" s="23">
        <v>484</v>
      </c>
      <c r="B491" s="27" t="s">
        <v>5184</v>
      </c>
      <c r="C491" s="27" t="s">
        <v>4383</v>
      </c>
      <c r="D491" s="27" t="s">
        <v>373</v>
      </c>
      <c r="E491" s="27" t="s">
        <v>4303</v>
      </c>
      <c r="F491" s="27" t="s">
        <v>2319</v>
      </c>
      <c r="G491" s="27"/>
      <c r="H491" s="27"/>
      <c r="I491" s="27" t="s">
        <v>110</v>
      </c>
      <c r="J491" s="28">
        <v>22</v>
      </c>
      <c r="K491" s="27" t="s">
        <v>52</v>
      </c>
      <c r="L491" s="29">
        <v>0</v>
      </c>
      <c r="M491" s="30"/>
      <c r="N491" s="25" t="str">
        <f t="shared" si="7"/>
        <v xml:space="preserve"> 일매출품목사원^TB_ANA_DD_SALES_ITEM_EMP^ 교환판매수량^EXCHG_SALE_QTY^^NUMBER^22^Y^0</v>
      </c>
      <c r="O491" s="21" t="str">
        <f>IF(ISNA(VLOOKUP(N491,DB데이터!$N:$N,1,FALSE)), "에러", "")</f>
        <v>에러</v>
      </c>
      <c r="P491" s="57" t="str">
        <f>IF(O491="에러",$N491&amp;CHAR(10)&amp;VLOOKUP(CONCATENATE(D491,".",F491),DB데이터!$M:$N,2,FALSE),"")</f>
        <v xml:space="preserve"> 일매출품목사원^TB_ANA_DD_SALES_ITEM_EMP^ 교환판매수량^EXCHG_SALE_QTY^^NUMBER^22^Y^0
일매출품목사원^TB_ANA_DD_SALES_ITEM_EMP^교환판매수량^EXCHG_SALE_QTY^^NUMBER^20,5^Y^0</v>
      </c>
    </row>
    <row r="492" spans="1:16" x14ac:dyDescent="0.25">
      <c r="A492" s="23">
        <v>485</v>
      </c>
      <c r="B492" s="27" t="s">
        <v>5184</v>
      </c>
      <c r="C492" s="27" t="s">
        <v>4383</v>
      </c>
      <c r="D492" s="27" t="s">
        <v>373</v>
      </c>
      <c r="E492" s="27" t="s">
        <v>4307</v>
      </c>
      <c r="F492" s="27" t="s">
        <v>1055</v>
      </c>
      <c r="G492" s="27"/>
      <c r="H492" s="27"/>
      <c r="I492" s="27" t="s">
        <v>110</v>
      </c>
      <c r="J492" s="28">
        <v>22</v>
      </c>
      <c r="K492" s="27" t="s">
        <v>52</v>
      </c>
      <c r="L492" s="29">
        <v>0</v>
      </c>
      <c r="M492" s="30"/>
      <c r="N492" s="25" t="str">
        <f t="shared" si="7"/>
        <v xml:space="preserve"> 일매출품목사원^TB_ANA_DD_SALES_ITEM_EMP^ 매출취소일반수량^SALES_CNCL_NOR_QTY^^NUMBER^22^Y^0</v>
      </c>
      <c r="O492" s="21" t="str">
        <f>IF(ISNA(VLOOKUP(N492,DB데이터!$N:$N,1,FALSE)), "에러", "")</f>
        <v>에러</v>
      </c>
      <c r="P492" s="57" t="str">
        <f>IF(O492="에러",$N492&amp;CHAR(10)&amp;VLOOKUP(CONCATENATE(D492,".",F492),DB데이터!$M:$N,2,FALSE),"")</f>
        <v xml:space="preserve"> 일매출품목사원^TB_ANA_DD_SALES_ITEM_EMP^ 매출취소일반수량^SALES_CNCL_NOR_QTY^^NUMBER^22^Y^0
일매출품목사원^TB_ANA_DD_SALES_ITEM_EMP^매출취소일반수량^SALES_CNCL_NOR_QTY^^NUMBER^20,5^Y^0</v>
      </c>
    </row>
    <row r="493" spans="1:16" x14ac:dyDescent="0.25">
      <c r="A493" s="23">
        <v>486</v>
      </c>
      <c r="B493" s="27" t="s">
        <v>5184</v>
      </c>
      <c r="C493" s="27" t="s">
        <v>4383</v>
      </c>
      <c r="D493" s="27" t="s">
        <v>373</v>
      </c>
      <c r="E493" s="27" t="s">
        <v>4309</v>
      </c>
      <c r="F493" s="27" t="s">
        <v>1056</v>
      </c>
      <c r="G493" s="27"/>
      <c r="H493" s="27"/>
      <c r="I493" s="27" t="s">
        <v>110</v>
      </c>
      <c r="J493" s="28">
        <v>22</v>
      </c>
      <c r="K493" s="27" t="s">
        <v>52</v>
      </c>
      <c r="L493" s="29">
        <v>0</v>
      </c>
      <c r="M493" s="30"/>
      <c r="N493" s="25" t="str">
        <f t="shared" si="7"/>
        <v xml:space="preserve"> 일매출품목사원^TB_ANA_DD_SALES_ITEM_EMP^ 매출취소클레임수량^SALES_CNCL_CLAIM_QTY^^NUMBER^22^Y^0</v>
      </c>
      <c r="O493" s="21" t="str">
        <f>IF(ISNA(VLOOKUP(N493,DB데이터!$N:$N,1,FALSE)), "에러", "")</f>
        <v>에러</v>
      </c>
      <c r="P493" s="57" t="str">
        <f>IF(O493="에러",$N493&amp;CHAR(10)&amp;VLOOKUP(CONCATENATE(D493,".",F493),DB데이터!$M:$N,2,FALSE),"")</f>
        <v xml:space="preserve"> 일매출품목사원^TB_ANA_DD_SALES_ITEM_EMP^ 매출취소클레임수량^SALES_CNCL_CLAIM_QTY^^NUMBER^22^Y^0
일매출품목사원^TB_ANA_DD_SALES_ITEM_EMP^매출취소클레임수량^SALES_CNCL_CLAIM_QTY^^NUMBER^20,5^Y^0</v>
      </c>
    </row>
    <row r="494" spans="1:16" x14ac:dyDescent="0.25">
      <c r="A494" s="23">
        <v>487</v>
      </c>
      <c r="B494" s="27" t="s">
        <v>5184</v>
      </c>
      <c r="C494" s="27" t="s">
        <v>4383</v>
      </c>
      <c r="D494" s="27" t="s">
        <v>373</v>
      </c>
      <c r="E494" s="27" t="s">
        <v>4306</v>
      </c>
      <c r="F494" s="27" t="s">
        <v>2321</v>
      </c>
      <c r="G494" s="27"/>
      <c r="H494" s="27"/>
      <c r="I494" s="27" t="s">
        <v>110</v>
      </c>
      <c r="J494" s="28">
        <v>22</v>
      </c>
      <c r="K494" s="27" t="s">
        <v>52</v>
      </c>
      <c r="L494" s="29">
        <v>0</v>
      </c>
      <c r="M494" s="30"/>
      <c r="N494" s="25" t="str">
        <f t="shared" si="7"/>
        <v xml:space="preserve"> 일매출품목사원^TB_ANA_DD_SALES_ITEM_EMP^ 매출취소일반금액^SALES_CNCL_NOR_AMT^^NUMBER^22^Y^0</v>
      </c>
      <c r="O494" s="21" t="str">
        <f>IF(ISNA(VLOOKUP(N494,DB데이터!$N:$N,1,FALSE)), "에러", "")</f>
        <v>에러</v>
      </c>
      <c r="P494" s="57" t="str">
        <f>IF(O494="에러",$N494&amp;CHAR(10)&amp;VLOOKUP(CONCATENATE(D494,".",F494),DB데이터!$M:$N,2,FALSE),"")</f>
        <v xml:space="preserve"> 일매출품목사원^TB_ANA_DD_SALES_ITEM_EMP^ 매출취소일반금액^SALES_CNCL_NOR_AMT^^NUMBER^22^Y^0
일매출품목사원^TB_ANA_DD_SALES_ITEM_EMP^매출취소일반금액^SALES_CNCL_NOR_AMT^^NUMBER^20,5^Y^0</v>
      </c>
    </row>
    <row r="495" spans="1:16" x14ac:dyDescent="0.25">
      <c r="A495" s="23">
        <v>488</v>
      </c>
      <c r="B495" s="27" t="s">
        <v>5184</v>
      </c>
      <c r="C495" s="27" t="s">
        <v>4383</v>
      </c>
      <c r="D495" s="27" t="s">
        <v>373</v>
      </c>
      <c r="E495" s="27" t="s">
        <v>4308</v>
      </c>
      <c r="F495" s="27" t="s">
        <v>2323</v>
      </c>
      <c r="G495" s="27"/>
      <c r="H495" s="27"/>
      <c r="I495" s="27" t="s">
        <v>110</v>
      </c>
      <c r="J495" s="28">
        <v>22</v>
      </c>
      <c r="K495" s="27" t="s">
        <v>52</v>
      </c>
      <c r="L495" s="29">
        <v>0</v>
      </c>
      <c r="M495" s="30"/>
      <c r="N495" s="25" t="e">
        <f>SUBSTITUTE(CONCATENATE(#REF!,"^",#REF!,"^",#REF!,"^",#REF!,"^",#REF!,"^",#REF!,"^",#REF!,"^",#REF!,"^",#REF!),"~","-")</f>
        <v>#REF!</v>
      </c>
      <c r="O495" s="21" t="str">
        <f>IF(ISNA(VLOOKUP(N495,DB데이터!$N:$N,1,FALSE)), "에러", "")</f>
        <v/>
      </c>
      <c r="P495" s="57" t="str">
        <f>IF(O495="에러",$N495&amp;CHAR(10)&amp;VLOOKUP(CONCATENATE(#REF!,".",#REF!),DB데이터!$M:$N,2,FALSE),"")</f>
        <v/>
      </c>
    </row>
    <row r="496" spans="1:16" x14ac:dyDescent="0.25">
      <c r="A496" s="23">
        <v>489</v>
      </c>
      <c r="B496" s="27" t="s">
        <v>5184</v>
      </c>
      <c r="C496" s="27" t="s">
        <v>4383</v>
      </c>
      <c r="D496" s="27" t="s">
        <v>373</v>
      </c>
      <c r="E496" s="27" t="s">
        <v>3518</v>
      </c>
      <c r="F496" s="27" t="s">
        <v>54</v>
      </c>
      <c r="G496" s="27"/>
      <c r="H496" s="27"/>
      <c r="I496" s="27" t="s">
        <v>37</v>
      </c>
      <c r="J496" s="28">
        <v>14</v>
      </c>
      <c r="K496" s="27" t="s">
        <v>52</v>
      </c>
      <c r="L496" s="29"/>
      <c r="M496" s="30"/>
      <c r="N496" s="25" t="e">
        <f>SUBSTITUTE(CONCATENATE(#REF!,"^",#REF!,"^",#REF!,"^",#REF!,"^",#REF!,"^",#REF!,"^",#REF!,"^",#REF!,"^",#REF!),"~","-")</f>
        <v>#REF!</v>
      </c>
      <c r="O496" s="21" t="str">
        <f>IF(ISNA(VLOOKUP(N496,DB데이터!$N:$N,1,FALSE)), "에러", "")</f>
        <v/>
      </c>
      <c r="P496" s="57" t="str">
        <f>IF(O496="에러",$N496&amp;CHAR(10)&amp;VLOOKUP(CONCATENATE(#REF!,".",#REF!),DB데이터!$M:$N,2,FALSE),"")</f>
        <v/>
      </c>
    </row>
    <row r="497" spans="1:16" x14ac:dyDescent="0.25">
      <c r="A497" s="23">
        <v>490</v>
      </c>
      <c r="B497" s="27" t="s">
        <v>5184</v>
      </c>
      <c r="C497" s="27" t="s">
        <v>4383</v>
      </c>
      <c r="D497" s="27" t="s">
        <v>373</v>
      </c>
      <c r="E497" s="27" t="s">
        <v>3519</v>
      </c>
      <c r="F497" s="27" t="s">
        <v>56</v>
      </c>
      <c r="G497" s="27"/>
      <c r="H497" s="27"/>
      <c r="I497" s="27" t="s">
        <v>37</v>
      </c>
      <c r="J497" s="28">
        <v>32</v>
      </c>
      <c r="K497" s="27" t="s">
        <v>52</v>
      </c>
      <c r="L497" s="29"/>
      <c r="M497" s="30"/>
      <c r="N497" s="25" t="e">
        <f>SUBSTITUTE(CONCATENATE(#REF!,"^",#REF!,"^",#REF!,"^",#REF!,"^",#REF!,"^",#REF!,"^",#REF!,"^",#REF!,"^",#REF!),"~","-")</f>
        <v>#REF!</v>
      </c>
      <c r="O497" s="21" t="str">
        <f>IF(ISNA(VLOOKUP(N497,DB데이터!$N:$N,1,FALSE)), "에러", "")</f>
        <v/>
      </c>
      <c r="P497" s="57" t="str">
        <f>IF(O497="에러",$N497&amp;CHAR(10)&amp;VLOOKUP(CONCATENATE(#REF!,".",#REF!),DB데이터!$M:$N,2,FALSE),"")</f>
        <v/>
      </c>
    </row>
    <row r="498" spans="1:16" x14ac:dyDescent="0.25">
      <c r="A498" s="23">
        <v>491</v>
      </c>
      <c r="B498" s="27" t="s">
        <v>5184</v>
      </c>
      <c r="C498" s="27" t="s">
        <v>4383</v>
      </c>
      <c r="D498" s="27" t="s">
        <v>373</v>
      </c>
      <c r="E498" s="27" t="s">
        <v>3520</v>
      </c>
      <c r="F498" s="27" t="s">
        <v>58</v>
      </c>
      <c r="G498" s="27"/>
      <c r="H498" s="27"/>
      <c r="I498" s="27" t="s">
        <v>37</v>
      </c>
      <c r="J498" s="28">
        <v>14</v>
      </c>
      <c r="K498" s="27" t="s">
        <v>52</v>
      </c>
      <c r="L498" s="29"/>
      <c r="M498" s="30"/>
      <c r="N498" s="25" t="e">
        <f>SUBSTITUTE(CONCATENATE(#REF!,"^",#REF!,"^",#REF!,"^",#REF!,"^",#REF!,"^",#REF!,"^",#REF!,"^",#REF!,"^",#REF!),"~","-")</f>
        <v>#REF!</v>
      </c>
      <c r="O498" s="21" t="str">
        <f>IF(ISNA(VLOOKUP(N498,DB데이터!$N:$N,1,FALSE)), "에러", "")</f>
        <v/>
      </c>
      <c r="P498" s="57" t="str">
        <f>IF(O498="에러",$N498&amp;CHAR(10)&amp;VLOOKUP(CONCATENATE(#REF!,".",#REF!),DB데이터!$M:$N,2,FALSE),"")</f>
        <v/>
      </c>
    </row>
    <row r="499" spans="1:16" x14ac:dyDescent="0.25">
      <c r="A499" s="23">
        <v>492</v>
      </c>
      <c r="B499" s="27" t="s">
        <v>5184</v>
      </c>
      <c r="C499" s="27" t="s">
        <v>4383</v>
      </c>
      <c r="D499" s="27" t="s">
        <v>373</v>
      </c>
      <c r="E499" s="27" t="s">
        <v>3521</v>
      </c>
      <c r="F499" s="27" t="s">
        <v>60</v>
      </c>
      <c r="G499" s="27"/>
      <c r="H499" s="27"/>
      <c r="I499" s="27" t="s">
        <v>37</v>
      </c>
      <c r="J499" s="28">
        <v>32</v>
      </c>
      <c r="K499" s="27" t="s">
        <v>52</v>
      </c>
      <c r="L499" s="29"/>
      <c r="M499" s="30"/>
      <c r="N499" s="25" t="e">
        <f>SUBSTITUTE(CONCATENATE(#REF!,"^",#REF!,"^",#REF!,"^",#REF!,"^",#REF!,"^",#REF!,"^",#REF!,"^",#REF!,"^",#REF!),"~","-")</f>
        <v>#REF!</v>
      </c>
      <c r="O499" s="21" t="str">
        <f>IF(ISNA(VLOOKUP(N499,DB데이터!$N:$N,1,FALSE)), "에러", "")</f>
        <v/>
      </c>
      <c r="P499" s="57" t="str">
        <f>IF(O499="에러",$N499&amp;CHAR(10)&amp;VLOOKUP(CONCATENATE(#REF!,".",#REF!),DB데이터!$M:$N,2,FALSE),"")</f>
        <v/>
      </c>
    </row>
    <row r="500" spans="1:16" x14ac:dyDescent="0.25">
      <c r="A500" s="23">
        <v>493</v>
      </c>
      <c r="B500" s="27" t="s">
        <v>5184</v>
      </c>
      <c r="C500" s="27" t="s">
        <v>4384</v>
      </c>
      <c r="D500" s="27" t="s">
        <v>677</v>
      </c>
      <c r="E500" s="27" t="s">
        <v>4102</v>
      </c>
      <c r="F500" s="27" t="s">
        <v>479</v>
      </c>
      <c r="G500" s="27" t="s">
        <v>52</v>
      </c>
      <c r="H500" s="27"/>
      <c r="I500" s="27" t="s">
        <v>37</v>
      </c>
      <c r="J500" s="28">
        <v>8</v>
      </c>
      <c r="K500" s="27" t="s">
        <v>52</v>
      </c>
      <c r="L500" s="29"/>
      <c r="M500" s="30"/>
      <c r="N500" s="25" t="e">
        <f>SUBSTITUTE(CONCATENATE(#REF!,"^",#REF!,"^",#REF!,"^",#REF!,"^",#REF!,"^",#REF!,"^",#REF!,"^",#REF!,"^",#REF!),"~","-")</f>
        <v>#REF!</v>
      </c>
      <c r="O500" s="21" t="str">
        <f>IF(ISNA(VLOOKUP(N500,DB데이터!$N:$N,1,FALSE)), "에러", "")</f>
        <v/>
      </c>
      <c r="P500" s="57" t="str">
        <f>IF(O500="에러",$N500&amp;CHAR(10)&amp;VLOOKUP(CONCATENATE(#REF!,".",#REF!),DB데이터!$M:$N,2,FALSE),"")</f>
        <v/>
      </c>
    </row>
    <row r="501" spans="1:16" x14ac:dyDescent="0.25">
      <c r="A501" s="23">
        <v>494</v>
      </c>
      <c r="B501" s="27" t="s">
        <v>5184</v>
      </c>
      <c r="C501" s="27" t="s">
        <v>4384</v>
      </c>
      <c r="D501" s="27" t="s">
        <v>677</v>
      </c>
      <c r="E501" s="27" t="s">
        <v>3709</v>
      </c>
      <c r="F501" s="27" t="s">
        <v>64</v>
      </c>
      <c r="G501" s="27" t="s">
        <v>52</v>
      </c>
      <c r="H501" s="27"/>
      <c r="I501" s="27" t="s">
        <v>37</v>
      </c>
      <c r="J501" s="28">
        <v>10</v>
      </c>
      <c r="K501" s="27" t="s">
        <v>52</v>
      </c>
      <c r="L501" s="29"/>
      <c r="M501" s="30"/>
      <c r="N501" s="25" t="e">
        <f>SUBSTITUTE(CONCATENATE(#REF!,"^",#REF!,"^",#REF!,"^",#REF!,"^",#REF!,"^",#REF!,"^",#REF!,"^",#REF!,"^",#REF!),"~","-")</f>
        <v>#REF!</v>
      </c>
      <c r="O501" s="21" t="str">
        <f>IF(ISNA(VLOOKUP(N501,DB데이터!$N:$N,1,FALSE)), "에러", "")</f>
        <v/>
      </c>
      <c r="P501" s="57" t="str">
        <f>IF(O501="에러",$N501&amp;CHAR(10)&amp;VLOOKUP(CONCATENATE(#REF!,".",#REF!),DB데이터!$M:$N,2,FALSE),"")</f>
        <v/>
      </c>
    </row>
    <row r="502" spans="1:16" x14ac:dyDescent="0.25">
      <c r="A502" s="23">
        <v>495</v>
      </c>
      <c r="B502" s="27" t="s">
        <v>5184</v>
      </c>
      <c r="C502" s="27" t="s">
        <v>4384</v>
      </c>
      <c r="D502" s="27" t="s">
        <v>677</v>
      </c>
      <c r="E502" s="27" t="s">
        <v>4067</v>
      </c>
      <c r="F502" s="27" t="s">
        <v>766</v>
      </c>
      <c r="G502" s="27" t="s">
        <v>52</v>
      </c>
      <c r="H502" s="27"/>
      <c r="I502" s="27" t="s">
        <v>37</v>
      </c>
      <c r="J502" s="28">
        <v>6</v>
      </c>
      <c r="K502" s="27" t="s">
        <v>52</v>
      </c>
      <c r="L502" s="29"/>
      <c r="M502" s="30"/>
      <c r="N502" s="25" t="e">
        <f>SUBSTITUTE(CONCATENATE(#REF!,"^",#REF!,"^",#REF!,"^",#REF!,"^",#REF!,"^",#REF!,"^",#REF!,"^",#REF!,"^",#REF!),"~","-")</f>
        <v>#REF!</v>
      </c>
      <c r="O502" s="21" t="str">
        <f>IF(ISNA(VLOOKUP(N502,DB데이터!$N:$N,1,FALSE)), "에러", "")</f>
        <v/>
      </c>
      <c r="P502" s="57" t="str">
        <f>IF(O502="에러",$N502&amp;CHAR(10)&amp;VLOOKUP(CONCATENATE(#REF!,".",#REF!),DB데이터!$M:$N,2,FALSE),"")</f>
        <v/>
      </c>
    </row>
    <row r="503" spans="1:16" x14ac:dyDescent="0.25">
      <c r="A503" s="23">
        <v>496</v>
      </c>
      <c r="B503" s="27" t="s">
        <v>5184</v>
      </c>
      <c r="C503" s="27" t="s">
        <v>4384</v>
      </c>
      <c r="D503" s="27" t="s">
        <v>677</v>
      </c>
      <c r="E503" s="27" t="s">
        <v>4393</v>
      </c>
      <c r="F503" s="27" t="s">
        <v>4394</v>
      </c>
      <c r="G503" s="27" t="s">
        <v>52</v>
      </c>
      <c r="H503" s="27"/>
      <c r="I503" s="27" t="s">
        <v>37</v>
      </c>
      <c r="J503" s="28">
        <v>3</v>
      </c>
      <c r="K503" s="27" t="s">
        <v>52</v>
      </c>
      <c r="L503" s="29" t="s">
        <v>2379</v>
      </c>
      <c r="M503" s="30"/>
      <c r="N503" s="25" t="e">
        <f>SUBSTITUTE(CONCATENATE(#REF!,"^",#REF!,"^",#REF!,"^",#REF!,"^",#REF!,"^",#REF!,"^",#REF!,"^",#REF!,"^",#REF!),"~","-")</f>
        <v>#REF!</v>
      </c>
      <c r="O503" s="21" t="str">
        <f>IF(ISNA(VLOOKUP(N503,DB데이터!$N:$N,1,FALSE)), "에러", "")</f>
        <v/>
      </c>
      <c r="P503" s="57" t="str">
        <f>IF(O503="에러",$N503&amp;CHAR(10)&amp;VLOOKUP(CONCATENATE(#REF!,".",#REF!),DB데이터!$M:$N,2,FALSE),"")</f>
        <v/>
      </c>
    </row>
    <row r="504" spans="1:16" x14ac:dyDescent="0.25">
      <c r="A504" s="23">
        <v>497</v>
      </c>
      <c r="B504" s="27" t="s">
        <v>5184</v>
      </c>
      <c r="C504" s="27" t="s">
        <v>4384</v>
      </c>
      <c r="D504" s="27" t="s">
        <v>677</v>
      </c>
      <c r="E504" s="27" t="s">
        <v>4385</v>
      </c>
      <c r="F504" s="27" t="s">
        <v>4194</v>
      </c>
      <c r="G504" s="27" t="s">
        <v>52</v>
      </c>
      <c r="H504" s="27"/>
      <c r="I504" s="27" t="s">
        <v>37</v>
      </c>
      <c r="J504" s="28">
        <v>3</v>
      </c>
      <c r="K504" s="27" t="s">
        <v>52</v>
      </c>
      <c r="L504" s="29"/>
      <c r="M504" s="30"/>
      <c r="N504" s="25" t="e">
        <f>SUBSTITUTE(CONCATENATE(#REF!,"^",#REF!,"^",#REF!,"^",#REF!,"^",#REF!,"^",#REF!,"^",#REF!,"^",#REF!,"^",#REF!),"~","-")</f>
        <v>#REF!</v>
      </c>
      <c r="O504" s="21" t="str">
        <f>IF(ISNA(VLOOKUP(N504,DB데이터!$N:$N,1,FALSE)), "에러", "")</f>
        <v/>
      </c>
      <c r="P504" s="57" t="str">
        <f>IF(O504="에러",$N504&amp;CHAR(10)&amp;VLOOKUP(CONCATENATE(#REF!,".",#REF!),DB데이터!$M:$N,2,FALSE),"")</f>
        <v/>
      </c>
    </row>
    <row r="505" spans="1:16" x14ac:dyDescent="0.25">
      <c r="A505" s="23">
        <v>498</v>
      </c>
      <c r="B505" s="27" t="s">
        <v>5184</v>
      </c>
      <c r="C505" s="27" t="s">
        <v>4384</v>
      </c>
      <c r="D505" s="27" t="s">
        <v>677</v>
      </c>
      <c r="E505" s="27" t="s">
        <v>3482</v>
      </c>
      <c r="F505" s="27" t="s">
        <v>838</v>
      </c>
      <c r="G505" s="27" t="s">
        <v>52</v>
      </c>
      <c r="H505" s="27"/>
      <c r="I505" s="27" t="s">
        <v>37</v>
      </c>
      <c r="J505" s="28">
        <v>20</v>
      </c>
      <c r="K505" s="27" t="s">
        <v>52</v>
      </c>
      <c r="L505" s="29"/>
      <c r="M505" s="30"/>
      <c r="N505" s="25" t="e">
        <f>SUBSTITUTE(CONCATENATE(#REF!,"^",#REF!,"^",#REF!,"^",#REF!,"^",#REF!,"^",#REF!,"^",#REF!,"^",#REF!,"^",#REF!),"~","-")</f>
        <v>#REF!</v>
      </c>
      <c r="O505" s="21" t="str">
        <f>IF(ISNA(VLOOKUP(N505,DB데이터!$N:$N,1,FALSE)), "에러", "")</f>
        <v/>
      </c>
      <c r="P505" s="57" t="str">
        <f>IF(O505="에러",$N505&amp;CHAR(10)&amp;VLOOKUP(CONCATENATE(#REF!,".",#REF!),DB데이터!$M:$N,2,FALSE),"")</f>
        <v/>
      </c>
    </row>
    <row r="506" spans="1:16" x14ac:dyDescent="0.25">
      <c r="A506" s="23">
        <v>499</v>
      </c>
      <c r="B506" s="27" t="s">
        <v>5184</v>
      </c>
      <c r="C506" s="27" t="s">
        <v>4384</v>
      </c>
      <c r="D506" s="27" t="s">
        <v>677</v>
      </c>
      <c r="E506" s="27" t="s">
        <v>4239</v>
      </c>
      <c r="F506" s="27" t="s">
        <v>1142</v>
      </c>
      <c r="G506" s="27"/>
      <c r="H506" s="27"/>
      <c r="I506" s="27" t="s">
        <v>110</v>
      </c>
      <c r="J506" s="28">
        <v>22</v>
      </c>
      <c r="K506" s="27" t="s">
        <v>52</v>
      </c>
      <c r="L506" s="29">
        <v>0</v>
      </c>
      <c r="M506" s="30"/>
      <c r="N506" s="25" t="e">
        <f>SUBSTITUTE(CONCATENATE(#REF!,"^",#REF!,"^",#REF!,"^",#REF!,"^",#REF!,"^",#REF!,"^",#REF!,"^",#REF!,"^",#REF!),"~","-")</f>
        <v>#REF!</v>
      </c>
      <c r="O506" s="21" t="str">
        <f>IF(ISNA(VLOOKUP(N506,DB데이터!$N:$N,1,FALSE)), "에러", "")</f>
        <v/>
      </c>
      <c r="P506" s="57" t="str">
        <f>IF(O506="에러",$N506&amp;CHAR(10)&amp;VLOOKUP(CONCATENATE(#REF!,".",#REF!),DB데이터!$M:$N,2,FALSE),"")</f>
        <v/>
      </c>
    </row>
    <row r="507" spans="1:16" x14ac:dyDescent="0.25">
      <c r="A507" s="23">
        <v>500</v>
      </c>
      <c r="B507" s="27" t="s">
        <v>5184</v>
      </c>
      <c r="C507" s="27" t="s">
        <v>4384</v>
      </c>
      <c r="D507" s="27" t="s">
        <v>677</v>
      </c>
      <c r="E507" s="27" t="s">
        <v>4244</v>
      </c>
      <c r="F507" s="27" t="s">
        <v>2298</v>
      </c>
      <c r="G507" s="27"/>
      <c r="H507" s="27"/>
      <c r="I507" s="27" t="s">
        <v>110</v>
      </c>
      <c r="J507" s="28">
        <v>22</v>
      </c>
      <c r="K507" s="27" t="s">
        <v>52</v>
      </c>
      <c r="L507" s="29">
        <v>0</v>
      </c>
      <c r="M507" s="30"/>
      <c r="N507" s="25" t="e">
        <f>SUBSTITUTE(CONCATENATE(#REF!,"^",#REF!,"^",#REF!,"^",#REF!,"^",#REF!,"^",#REF!,"^",#REF!,"^",#REF!,"^",#REF!),"~","-")</f>
        <v>#REF!</v>
      </c>
      <c r="O507" s="21" t="str">
        <f>IF(ISNA(VLOOKUP(N507,DB데이터!$N:$N,1,FALSE)), "에러", "")</f>
        <v/>
      </c>
      <c r="P507" s="57" t="str">
        <f>IF(O507="에러",$N507&amp;CHAR(10)&amp;VLOOKUP(CONCATENATE(#REF!,".",#REF!),DB데이터!$M:$N,2,FALSE),"")</f>
        <v/>
      </c>
    </row>
    <row r="508" spans="1:16" x14ac:dyDescent="0.25">
      <c r="A508" s="23">
        <v>501</v>
      </c>
      <c r="B508" s="27" t="s">
        <v>5184</v>
      </c>
      <c r="C508" s="27" t="s">
        <v>4384</v>
      </c>
      <c r="D508" s="27" t="s">
        <v>677</v>
      </c>
      <c r="E508" s="27" t="s">
        <v>4243</v>
      </c>
      <c r="F508" s="27" t="s">
        <v>842</v>
      </c>
      <c r="G508" s="27"/>
      <c r="H508" s="27"/>
      <c r="I508" s="27" t="s">
        <v>110</v>
      </c>
      <c r="J508" s="28">
        <v>22</v>
      </c>
      <c r="K508" s="27" t="s">
        <v>52</v>
      </c>
      <c r="L508" s="29">
        <v>0</v>
      </c>
      <c r="M508" s="30"/>
      <c r="N508" s="25" t="e">
        <f>SUBSTITUTE(CONCATENATE(#REF!,"^",#REF!,"^",#REF!,"^",#REF!,"^",#REF!,"^",#REF!,"^",#REF!,"^",#REF!,"^",#REF!),"~","-")</f>
        <v>#REF!</v>
      </c>
      <c r="O508" s="21" t="str">
        <f>IF(ISNA(VLOOKUP(N508,DB데이터!$N:$N,1,FALSE)), "에러", "")</f>
        <v/>
      </c>
      <c r="P508" s="57" t="str">
        <f>IF(O508="에러",$N508&amp;CHAR(10)&amp;VLOOKUP(CONCATENATE(#REF!,".",#REF!),DB데이터!$M:$N,2,FALSE),"")</f>
        <v/>
      </c>
    </row>
    <row r="509" spans="1:16" x14ac:dyDescent="0.25">
      <c r="A509" s="23">
        <v>502</v>
      </c>
      <c r="B509" s="27" t="s">
        <v>5184</v>
      </c>
      <c r="C509" s="27" t="s">
        <v>4384</v>
      </c>
      <c r="D509" s="27" t="s">
        <v>677</v>
      </c>
      <c r="E509" s="27" t="s">
        <v>4391</v>
      </c>
      <c r="F509" s="27" t="s">
        <v>2381</v>
      </c>
      <c r="G509" s="27"/>
      <c r="H509" s="27"/>
      <c r="I509" s="27" t="s">
        <v>110</v>
      </c>
      <c r="J509" s="28">
        <v>22</v>
      </c>
      <c r="K509" s="27" t="s">
        <v>52</v>
      </c>
      <c r="L509" s="29">
        <v>0</v>
      </c>
      <c r="M509" s="30"/>
      <c r="N509" s="25" t="e">
        <f>SUBSTITUTE(CONCATENATE(#REF!,"^",#REF!,"^",#REF!,"^",#REF!,"^",#REF!,"^",#REF!,"^",#REF!,"^",#REF!,"^",#REF!),"~","-")</f>
        <v>#REF!</v>
      </c>
      <c r="O509" s="21" t="str">
        <f>IF(ISNA(VLOOKUP(N509,DB데이터!$N:$N,1,FALSE)), "에러", "")</f>
        <v/>
      </c>
      <c r="P509" s="57" t="str">
        <f>IF(O509="에러",$N509&amp;CHAR(10)&amp;VLOOKUP(CONCATENATE(#REF!,".",#REF!),DB데이터!$M:$N,2,FALSE),"")</f>
        <v/>
      </c>
    </row>
    <row r="510" spans="1:16" x14ac:dyDescent="0.25">
      <c r="A510" s="23">
        <v>503</v>
      </c>
      <c r="B510" s="27" t="s">
        <v>5184</v>
      </c>
      <c r="C510" s="27" t="s">
        <v>4384</v>
      </c>
      <c r="D510" s="27" t="s">
        <v>677</v>
      </c>
      <c r="E510" s="27" t="s">
        <v>4221</v>
      </c>
      <c r="F510" s="27" t="s">
        <v>492</v>
      </c>
      <c r="G510" s="27"/>
      <c r="H510" s="27"/>
      <c r="I510" s="27" t="s">
        <v>110</v>
      </c>
      <c r="J510" s="28">
        <v>22</v>
      </c>
      <c r="K510" s="27" t="s">
        <v>52</v>
      </c>
      <c r="L510" s="29">
        <v>0</v>
      </c>
      <c r="M510" s="30"/>
      <c r="N510" s="25" t="e">
        <f>SUBSTITUTE(CONCATENATE(#REF!,"^",#REF!,"^",#REF!,"^",#REF!,"^",#REF!,"^",#REF!,"^",#REF!,"^",#REF!,"^",#REF!),"~","-")</f>
        <v>#REF!</v>
      </c>
      <c r="O510" s="21" t="str">
        <f>IF(ISNA(VLOOKUP(N510,DB데이터!$N:$N,1,FALSE)), "에러", "")</f>
        <v/>
      </c>
      <c r="P510" s="57" t="str">
        <f>IF(O510="에러",$N510&amp;CHAR(10)&amp;VLOOKUP(CONCATENATE(#REF!,".",#REF!),DB데이터!$M:$N,2,FALSE),"")</f>
        <v/>
      </c>
    </row>
    <row r="511" spans="1:16" x14ac:dyDescent="0.25">
      <c r="A511" s="23">
        <v>504</v>
      </c>
      <c r="B511" s="27" t="s">
        <v>5184</v>
      </c>
      <c r="C511" s="27" t="s">
        <v>4384</v>
      </c>
      <c r="D511" s="27" t="s">
        <v>677</v>
      </c>
      <c r="E511" s="27" t="s">
        <v>4218</v>
      </c>
      <c r="F511" s="27" t="s">
        <v>493</v>
      </c>
      <c r="G511" s="27"/>
      <c r="H511" s="27"/>
      <c r="I511" s="27" t="s">
        <v>110</v>
      </c>
      <c r="J511" s="28">
        <v>22</v>
      </c>
      <c r="K511" s="27" t="s">
        <v>52</v>
      </c>
      <c r="L511" s="29">
        <v>0</v>
      </c>
      <c r="M511" s="30"/>
      <c r="N511" s="25" t="e">
        <f>SUBSTITUTE(CONCATENATE(#REF!,"^",#REF!,"^",#REF!,"^",#REF!,"^",#REF!,"^",#REF!,"^",#REF!,"^",#REF!,"^",#REF!),"~","-")</f>
        <v>#REF!</v>
      </c>
      <c r="O511" s="21" t="str">
        <f>IF(ISNA(VLOOKUP(N511,DB데이터!$N:$N,1,FALSE)), "에러", "")</f>
        <v/>
      </c>
      <c r="P511" s="57" t="str">
        <f>IF(O511="에러",$N511&amp;CHAR(10)&amp;VLOOKUP(CONCATENATE(#REF!,".",#REF!),DB데이터!$M:$N,2,FALSE),"")</f>
        <v/>
      </c>
    </row>
    <row r="512" spans="1:16" x14ac:dyDescent="0.25">
      <c r="A512" s="23">
        <v>505</v>
      </c>
      <c r="B512" s="27" t="s">
        <v>5184</v>
      </c>
      <c r="C512" s="27" t="s">
        <v>4384</v>
      </c>
      <c r="D512" s="27" t="s">
        <v>677</v>
      </c>
      <c r="E512" s="27" t="s">
        <v>4386</v>
      </c>
      <c r="F512" s="27" t="s">
        <v>494</v>
      </c>
      <c r="G512" s="27"/>
      <c r="H512" s="27"/>
      <c r="I512" s="27" t="s">
        <v>110</v>
      </c>
      <c r="J512" s="28">
        <v>22</v>
      </c>
      <c r="K512" s="27" t="s">
        <v>52</v>
      </c>
      <c r="L512" s="29">
        <v>0</v>
      </c>
      <c r="M512" s="30"/>
      <c r="N512" s="25" t="e">
        <f>SUBSTITUTE(CONCATENATE(#REF!,"^",#REF!,"^",#REF!,"^",#REF!,"^",#REF!,"^",#REF!,"^",#REF!,"^",#REF!,"^",#REF!),"~","-")</f>
        <v>#REF!</v>
      </c>
      <c r="O512" s="21" t="str">
        <f>IF(ISNA(VLOOKUP(N512,DB데이터!$N:$N,1,FALSE)), "에러", "")</f>
        <v/>
      </c>
      <c r="P512" s="57" t="str">
        <f>IF(O512="에러",$N512&amp;CHAR(10)&amp;VLOOKUP(CONCATENATE(#REF!,".",#REF!),DB데이터!$M:$N,2,FALSE),"")</f>
        <v/>
      </c>
    </row>
    <row r="513" spans="1:16" x14ac:dyDescent="0.25">
      <c r="A513" s="23">
        <v>506</v>
      </c>
      <c r="B513" s="27" t="s">
        <v>5184</v>
      </c>
      <c r="C513" s="27" t="s">
        <v>4384</v>
      </c>
      <c r="D513" s="27" t="s">
        <v>677</v>
      </c>
      <c r="E513" s="27" t="s">
        <v>4387</v>
      </c>
      <c r="F513" s="27" t="s">
        <v>1761</v>
      </c>
      <c r="G513" s="27"/>
      <c r="H513" s="27"/>
      <c r="I513" s="27" t="s">
        <v>110</v>
      </c>
      <c r="J513" s="28">
        <v>22</v>
      </c>
      <c r="K513" s="27" t="s">
        <v>52</v>
      </c>
      <c r="L513" s="29">
        <v>0</v>
      </c>
      <c r="M513" s="30"/>
      <c r="N513" s="25" t="e">
        <f>SUBSTITUTE(CONCATENATE(#REF!,"^",#REF!,"^",#REF!,"^",#REF!,"^",#REF!,"^",#REF!,"^",#REF!,"^",#REF!,"^",#REF!),"~","-")</f>
        <v>#REF!</v>
      </c>
      <c r="O513" s="21" t="str">
        <f>IF(ISNA(VLOOKUP(N513,DB데이터!$N:$N,1,FALSE)), "에러", "")</f>
        <v/>
      </c>
      <c r="P513" s="57" t="str">
        <f>IF(O513="에러",$N513&amp;CHAR(10)&amp;VLOOKUP(CONCATENATE(#REF!,".",#REF!),DB데이터!$M:$N,2,FALSE),"")</f>
        <v/>
      </c>
    </row>
    <row r="514" spans="1:16" x14ac:dyDescent="0.25">
      <c r="A514" s="23">
        <v>507</v>
      </c>
      <c r="B514" s="27" t="s">
        <v>5184</v>
      </c>
      <c r="C514" s="27" t="s">
        <v>4384</v>
      </c>
      <c r="D514" s="27" t="s">
        <v>677</v>
      </c>
      <c r="E514" s="27" t="s">
        <v>4403</v>
      </c>
      <c r="F514" s="27" t="s">
        <v>495</v>
      </c>
      <c r="G514" s="27"/>
      <c r="H514" s="27"/>
      <c r="I514" s="27" t="s">
        <v>110</v>
      </c>
      <c r="J514" s="28">
        <v>22</v>
      </c>
      <c r="K514" s="27" t="s">
        <v>52</v>
      </c>
      <c r="L514" s="29">
        <v>0</v>
      </c>
      <c r="M514" s="30"/>
      <c r="N514" s="25" t="e">
        <f>SUBSTITUTE(CONCATENATE(#REF!,"^",#REF!,"^",#REF!,"^",#REF!,"^",#REF!,"^",#REF!,"^",#REF!,"^",#REF!,"^",#REF!),"~","-")</f>
        <v>#REF!</v>
      </c>
      <c r="O514" s="21" t="str">
        <f>IF(ISNA(VLOOKUP(N514,DB데이터!$N:$N,1,FALSE)), "에러", "")</f>
        <v/>
      </c>
      <c r="P514" s="57" t="str">
        <f>IF(O514="에러",$N514&amp;CHAR(10)&amp;VLOOKUP(CONCATENATE(#REF!,".",#REF!),DB데이터!$M:$N,2,FALSE),"")</f>
        <v/>
      </c>
    </row>
    <row r="515" spans="1:16" x14ac:dyDescent="0.25">
      <c r="A515" s="23">
        <v>508</v>
      </c>
      <c r="B515" s="27" t="s">
        <v>5184</v>
      </c>
      <c r="C515" s="27" t="s">
        <v>4384</v>
      </c>
      <c r="D515" s="27" t="s">
        <v>677</v>
      </c>
      <c r="E515" s="27" t="s">
        <v>4236</v>
      </c>
      <c r="F515" s="27" t="s">
        <v>496</v>
      </c>
      <c r="G515" s="27"/>
      <c r="H515" s="27"/>
      <c r="I515" s="27" t="s">
        <v>110</v>
      </c>
      <c r="J515" s="28">
        <v>22</v>
      </c>
      <c r="K515" s="27" t="s">
        <v>52</v>
      </c>
      <c r="L515" s="29">
        <v>0</v>
      </c>
      <c r="M515" s="30"/>
      <c r="N515" s="25" t="e">
        <f>SUBSTITUTE(CONCATENATE(#REF!,"^",#REF!,"^",#REF!,"^",#REF!,"^",#REF!,"^",#REF!,"^",#REF!,"^",#REF!,"^",#REF!),"~","-")</f>
        <v>#REF!</v>
      </c>
      <c r="O515" s="21" t="str">
        <f>IF(ISNA(VLOOKUP(N515,DB데이터!$N:$N,1,FALSE)), "에러", "")</f>
        <v/>
      </c>
      <c r="P515" s="57" t="str">
        <f>IF(O515="에러",$N515&amp;CHAR(10)&amp;VLOOKUP(CONCATENATE(#REF!,".",#REF!),DB데이터!$M:$N,2,FALSE),"")</f>
        <v/>
      </c>
    </row>
    <row r="516" spans="1:16" x14ac:dyDescent="0.25">
      <c r="A516" s="23">
        <v>509</v>
      </c>
      <c r="B516" s="27" t="s">
        <v>5184</v>
      </c>
      <c r="C516" s="27" t="s">
        <v>4384</v>
      </c>
      <c r="D516" s="27" t="s">
        <v>677</v>
      </c>
      <c r="E516" s="27" t="s">
        <v>4242</v>
      </c>
      <c r="F516" s="27" t="s">
        <v>2285</v>
      </c>
      <c r="G516" s="27"/>
      <c r="H516" s="27"/>
      <c r="I516" s="27" t="s">
        <v>110</v>
      </c>
      <c r="J516" s="28">
        <v>22</v>
      </c>
      <c r="K516" s="27" t="s">
        <v>52</v>
      </c>
      <c r="L516" s="29">
        <v>0</v>
      </c>
      <c r="M516" s="30"/>
      <c r="N516" s="25" t="e">
        <f>SUBSTITUTE(CONCATENATE(#REF!,"^",#REF!,"^",#REF!,"^",#REF!,"^",#REF!,"^",#REF!,"^",#REF!,"^",#REF!,"^",#REF!),"~","-")</f>
        <v>#REF!</v>
      </c>
      <c r="O516" s="21" t="str">
        <f>IF(ISNA(VLOOKUP(N516,DB데이터!$N:$N,1,FALSE)), "에러", "")</f>
        <v/>
      </c>
      <c r="P516" s="57" t="str">
        <f>IF(O516="에러",$N516&amp;CHAR(10)&amp;VLOOKUP(CONCATENATE(#REF!,".",#REF!),DB데이터!$M:$N,2,FALSE),"")</f>
        <v/>
      </c>
    </row>
    <row r="517" spans="1:16" x14ac:dyDescent="0.25">
      <c r="A517" s="23">
        <v>510</v>
      </c>
      <c r="B517" s="27" t="s">
        <v>5184</v>
      </c>
      <c r="C517" s="27" t="s">
        <v>4384</v>
      </c>
      <c r="D517" s="27" t="s">
        <v>677</v>
      </c>
      <c r="E517" s="27" t="s">
        <v>4390</v>
      </c>
      <c r="F517" s="27" t="s">
        <v>497</v>
      </c>
      <c r="G517" s="27"/>
      <c r="H517" s="27"/>
      <c r="I517" s="27" t="s">
        <v>110</v>
      </c>
      <c r="J517" s="28">
        <v>22</v>
      </c>
      <c r="K517" s="27" t="s">
        <v>52</v>
      </c>
      <c r="L517" s="29">
        <v>0</v>
      </c>
      <c r="M517" s="30"/>
      <c r="N517" s="25" t="e">
        <f>SUBSTITUTE(CONCATENATE(#REF!,"^",#REF!,"^",#REF!,"^",#REF!,"^",#REF!,"^",#REF!,"^",#REF!,"^",#REF!,"^",#REF!),"~","-")</f>
        <v>#REF!</v>
      </c>
      <c r="O517" s="21" t="str">
        <f>IF(ISNA(VLOOKUP(N517,DB데이터!$N:$N,1,FALSE)), "에러", "")</f>
        <v/>
      </c>
      <c r="P517" s="57" t="str">
        <f>IF(O517="에러",$N517&amp;CHAR(10)&amp;VLOOKUP(CONCATENATE(#REF!,".",#REF!),DB데이터!$M:$N,2,FALSE),"")</f>
        <v/>
      </c>
    </row>
    <row r="518" spans="1:16" x14ac:dyDescent="0.25">
      <c r="A518" s="23">
        <v>511</v>
      </c>
      <c r="B518" s="27" t="s">
        <v>5184</v>
      </c>
      <c r="C518" s="27" t="s">
        <v>4384</v>
      </c>
      <c r="D518" s="27" t="s">
        <v>677</v>
      </c>
      <c r="E518" s="27" t="s">
        <v>4240</v>
      </c>
      <c r="F518" s="27" t="s">
        <v>843</v>
      </c>
      <c r="G518" s="27"/>
      <c r="H518" s="27"/>
      <c r="I518" s="27" t="s">
        <v>110</v>
      </c>
      <c r="J518" s="28">
        <v>22</v>
      </c>
      <c r="K518" s="27" t="s">
        <v>52</v>
      </c>
      <c r="L518" s="29">
        <v>0</v>
      </c>
      <c r="M518" s="30"/>
      <c r="N518" s="25" t="e">
        <f>SUBSTITUTE(CONCATENATE(#REF!,"^",#REF!,"^",#REF!,"^",#REF!,"^",#REF!,"^",#REF!,"^",#REF!,"^",#REF!,"^",#REF!),"~","-")</f>
        <v>#REF!</v>
      </c>
      <c r="O518" s="21" t="str">
        <f>IF(ISNA(VLOOKUP(N518,DB데이터!$N:$N,1,FALSE)), "에러", "")</f>
        <v/>
      </c>
      <c r="P518" s="57" t="str">
        <f>IF(O518="에러",$N518&amp;CHAR(10)&amp;VLOOKUP(CONCATENATE(#REF!,".",#REF!),DB데이터!$M:$N,2,FALSE),"")</f>
        <v/>
      </c>
    </row>
    <row r="519" spans="1:16" x14ac:dyDescent="0.25">
      <c r="A519" s="23">
        <v>512</v>
      </c>
      <c r="B519" s="27" t="s">
        <v>5184</v>
      </c>
      <c r="C519" s="27" t="s">
        <v>4384</v>
      </c>
      <c r="D519" s="27" t="s">
        <v>677</v>
      </c>
      <c r="E519" s="27" t="s">
        <v>4226</v>
      </c>
      <c r="F519" s="27" t="s">
        <v>2269</v>
      </c>
      <c r="G519" s="27"/>
      <c r="H519" s="27"/>
      <c r="I519" s="27" t="s">
        <v>110</v>
      </c>
      <c r="J519" s="28">
        <v>22</v>
      </c>
      <c r="K519" s="27" t="s">
        <v>52</v>
      </c>
      <c r="L519" s="29">
        <v>0</v>
      </c>
      <c r="M519" s="30"/>
      <c r="N519" s="25" t="e">
        <f>SUBSTITUTE(CONCATENATE(#REF!,"^",#REF!,"^",#REF!,"^",#REF!,"^",#REF!,"^",#REF!,"^",#REF!,"^",#REF!,"^",#REF!),"~","-")</f>
        <v>#REF!</v>
      </c>
      <c r="O519" s="21" t="str">
        <f>IF(ISNA(VLOOKUP(N519,DB데이터!$N:$N,1,FALSE)), "에러", "")</f>
        <v/>
      </c>
      <c r="P519" s="57" t="str">
        <f>IF(O519="에러",$N519&amp;CHAR(10)&amp;VLOOKUP(CONCATENATE(#REF!,".",#REF!),DB데이터!$M:$N,2,FALSE),"")</f>
        <v/>
      </c>
    </row>
    <row r="520" spans="1:16" x14ac:dyDescent="0.25">
      <c r="A520" s="23">
        <v>513</v>
      </c>
      <c r="B520" s="27" t="s">
        <v>5184</v>
      </c>
      <c r="C520" s="27" t="s">
        <v>4384</v>
      </c>
      <c r="D520" s="27" t="s">
        <v>677</v>
      </c>
      <c r="E520" s="27" t="s">
        <v>4224</v>
      </c>
      <c r="F520" s="27" t="s">
        <v>2309</v>
      </c>
      <c r="G520" s="27"/>
      <c r="H520" s="27"/>
      <c r="I520" s="27" t="s">
        <v>110</v>
      </c>
      <c r="J520" s="28">
        <v>22</v>
      </c>
      <c r="K520" s="27" t="s">
        <v>52</v>
      </c>
      <c r="L520" s="29">
        <v>0</v>
      </c>
      <c r="M520" s="30"/>
      <c r="N520" s="25" t="e">
        <f>SUBSTITUTE(CONCATENATE(#REF!,"^",#REF!,"^",#REF!,"^",#REF!,"^",#REF!,"^",#REF!,"^",#REF!,"^",#REF!,"^",#REF!),"~","-")</f>
        <v>#REF!</v>
      </c>
      <c r="O520" s="21" t="str">
        <f>IF(ISNA(VLOOKUP(N520,DB데이터!$N:$N,1,FALSE)), "에러", "")</f>
        <v/>
      </c>
      <c r="P520" s="57" t="str">
        <f>IF(O520="에러",$N520&amp;CHAR(10)&amp;VLOOKUP(CONCATENATE(#REF!,".",#REF!),DB데이터!$M:$N,2,FALSE),"")</f>
        <v/>
      </c>
    </row>
    <row r="521" spans="1:16" x14ac:dyDescent="0.25">
      <c r="A521" s="23">
        <v>514</v>
      </c>
      <c r="B521" s="27" t="s">
        <v>5184</v>
      </c>
      <c r="C521" s="27" t="s">
        <v>4384</v>
      </c>
      <c r="D521" s="27" t="s">
        <v>677</v>
      </c>
      <c r="E521" s="27" t="s">
        <v>4388</v>
      </c>
      <c r="F521" s="27" t="s">
        <v>2311</v>
      </c>
      <c r="G521" s="27"/>
      <c r="H521" s="27"/>
      <c r="I521" s="27" t="s">
        <v>110</v>
      </c>
      <c r="J521" s="28">
        <v>22</v>
      </c>
      <c r="K521" s="27" t="s">
        <v>52</v>
      </c>
      <c r="L521" s="29">
        <v>0</v>
      </c>
      <c r="M521" s="30"/>
      <c r="N521" s="25" t="e">
        <f>SUBSTITUTE(CONCATENATE(#REF!,"^",#REF!,"^",#REF!,"^",#REF!,"^",#REF!,"^",#REF!,"^",#REF!,"^",#REF!,"^",#REF!),"~","-")</f>
        <v>#REF!</v>
      </c>
      <c r="O521" s="21" t="str">
        <f>IF(ISNA(VLOOKUP(N521,DB데이터!$N:$N,1,FALSE)), "에러", "")</f>
        <v/>
      </c>
      <c r="P521" s="57" t="str">
        <f>IF(O521="에러",$N521&amp;CHAR(10)&amp;VLOOKUP(CONCATENATE(#REF!,".",#REF!),DB데이터!$M:$N,2,FALSE),"")</f>
        <v/>
      </c>
    </row>
    <row r="522" spans="1:16" x14ac:dyDescent="0.25">
      <c r="A522" s="23">
        <v>515</v>
      </c>
      <c r="B522" s="27" t="s">
        <v>5184</v>
      </c>
      <c r="C522" s="27" t="s">
        <v>4384</v>
      </c>
      <c r="D522" s="27" t="s">
        <v>677</v>
      </c>
      <c r="E522" s="27" t="s">
        <v>4389</v>
      </c>
      <c r="F522" s="27" t="s">
        <v>2313</v>
      </c>
      <c r="G522" s="27"/>
      <c r="H522" s="27"/>
      <c r="I522" s="27" t="s">
        <v>110</v>
      </c>
      <c r="J522" s="28">
        <v>22</v>
      </c>
      <c r="K522" s="27" t="s">
        <v>52</v>
      </c>
      <c r="L522" s="29">
        <v>0</v>
      </c>
      <c r="M522" s="30"/>
      <c r="N522" s="25" t="e">
        <f>SUBSTITUTE(CONCATENATE(#REF!,"^",#REF!,"^",#REF!,"^",#REF!,"^",#REF!,"^",#REF!,"^",#REF!,"^",#REF!,"^",#REF!),"~","-")</f>
        <v>#REF!</v>
      </c>
      <c r="O522" s="21" t="str">
        <f>IF(ISNA(VLOOKUP(N522,DB데이터!$N:$N,1,FALSE)), "에러", "")</f>
        <v/>
      </c>
      <c r="P522" s="57" t="str">
        <f>IF(O522="에러",$N522&amp;CHAR(10)&amp;VLOOKUP(CONCATENATE(#REF!,".",#REF!),DB데이터!$M:$N,2,FALSE),"")</f>
        <v/>
      </c>
    </row>
    <row r="523" spans="1:16" x14ac:dyDescent="0.25">
      <c r="A523" s="23">
        <v>516</v>
      </c>
      <c r="B523" s="27" t="s">
        <v>5184</v>
      </c>
      <c r="C523" s="27" t="s">
        <v>4384</v>
      </c>
      <c r="D523" s="27" t="s">
        <v>677</v>
      </c>
      <c r="E523" s="27" t="s">
        <v>3518</v>
      </c>
      <c r="F523" s="27" t="s">
        <v>54</v>
      </c>
      <c r="G523" s="27"/>
      <c r="H523" s="27"/>
      <c r="I523" s="27" t="s">
        <v>37</v>
      </c>
      <c r="J523" s="28">
        <v>14</v>
      </c>
      <c r="K523" s="27" t="s">
        <v>52</v>
      </c>
      <c r="L523" s="29"/>
      <c r="M523" s="30"/>
      <c r="N523" s="25" t="e">
        <f>SUBSTITUTE(CONCATENATE(#REF!,"^",#REF!,"^",#REF!,"^",#REF!,"^",#REF!,"^",#REF!,"^",#REF!,"^",#REF!,"^",#REF!),"~","-")</f>
        <v>#REF!</v>
      </c>
      <c r="O523" s="21" t="str">
        <f>IF(ISNA(VLOOKUP(N523,DB데이터!$N:$N,1,FALSE)), "에러", "")</f>
        <v/>
      </c>
      <c r="P523" s="57" t="str">
        <f>IF(O523="에러",$N523&amp;CHAR(10)&amp;VLOOKUP(CONCATENATE(#REF!,".",#REF!),DB데이터!$M:$N,2,FALSE),"")</f>
        <v/>
      </c>
    </row>
    <row r="524" spans="1:16" x14ac:dyDescent="0.25">
      <c r="A524" s="23">
        <v>517</v>
      </c>
      <c r="B524" s="27" t="s">
        <v>5184</v>
      </c>
      <c r="C524" s="27" t="s">
        <v>4384</v>
      </c>
      <c r="D524" s="27" t="s">
        <v>677</v>
      </c>
      <c r="E524" s="27" t="s">
        <v>3519</v>
      </c>
      <c r="F524" s="27" t="s">
        <v>56</v>
      </c>
      <c r="G524" s="27"/>
      <c r="H524" s="27"/>
      <c r="I524" s="27" t="s">
        <v>37</v>
      </c>
      <c r="J524" s="28">
        <v>32</v>
      </c>
      <c r="K524" s="27" t="s">
        <v>52</v>
      </c>
      <c r="L524" s="29"/>
      <c r="M524" s="30"/>
      <c r="N524" s="25" t="e">
        <f>SUBSTITUTE(CONCATENATE(#REF!,"^",#REF!,"^",#REF!,"^",#REF!,"^",#REF!,"^",#REF!,"^",#REF!,"^",#REF!,"^",#REF!),"~","-")</f>
        <v>#REF!</v>
      </c>
      <c r="O524" s="21" t="str">
        <f>IF(ISNA(VLOOKUP(N524,DB데이터!$N:$N,1,FALSE)), "에러", "")</f>
        <v/>
      </c>
      <c r="P524" s="57" t="str">
        <f>IF(O524="에러",$N524&amp;CHAR(10)&amp;VLOOKUP(CONCATENATE(#REF!,".",#REF!),DB데이터!$M:$N,2,FALSE),"")</f>
        <v/>
      </c>
    </row>
    <row r="525" spans="1:16" x14ac:dyDescent="0.25">
      <c r="A525" s="23">
        <v>518</v>
      </c>
      <c r="B525" s="27" t="s">
        <v>5184</v>
      </c>
      <c r="C525" s="27" t="s">
        <v>4384</v>
      </c>
      <c r="D525" s="27" t="s">
        <v>677</v>
      </c>
      <c r="E525" s="27" t="s">
        <v>3520</v>
      </c>
      <c r="F525" s="27" t="s">
        <v>58</v>
      </c>
      <c r="G525" s="27"/>
      <c r="H525" s="27"/>
      <c r="I525" s="27" t="s">
        <v>37</v>
      </c>
      <c r="J525" s="28">
        <v>14</v>
      </c>
      <c r="K525" s="27" t="s">
        <v>52</v>
      </c>
      <c r="L525" s="29"/>
      <c r="M525" s="30"/>
      <c r="N525" s="25" t="e">
        <f>SUBSTITUTE(CONCATENATE(#REF!,"^",#REF!,"^",#REF!,"^",#REF!,"^",#REF!,"^",#REF!,"^",#REF!,"^",#REF!,"^",#REF!),"~","-")</f>
        <v>#REF!</v>
      </c>
      <c r="O525" s="21" t="str">
        <f>IF(ISNA(VLOOKUP(N525,DB데이터!$N:$N,1,FALSE)), "에러", "")</f>
        <v/>
      </c>
      <c r="P525" s="57" t="str">
        <f>IF(O525="에러",$N525&amp;CHAR(10)&amp;VLOOKUP(CONCATENATE(#REF!,".",#REF!),DB데이터!$M:$N,2,FALSE),"")</f>
        <v/>
      </c>
    </row>
    <row r="526" spans="1:16" x14ac:dyDescent="0.25">
      <c r="A526" s="23">
        <v>519</v>
      </c>
      <c r="B526" s="27" t="s">
        <v>5184</v>
      </c>
      <c r="C526" s="27" t="s">
        <v>4384</v>
      </c>
      <c r="D526" s="27" t="s">
        <v>677</v>
      </c>
      <c r="E526" s="27" t="s">
        <v>3521</v>
      </c>
      <c r="F526" s="27" t="s">
        <v>60</v>
      </c>
      <c r="G526" s="27"/>
      <c r="H526" s="27"/>
      <c r="I526" s="27" t="s">
        <v>37</v>
      </c>
      <c r="J526" s="28">
        <v>32</v>
      </c>
      <c r="K526" s="27" t="s">
        <v>52</v>
      </c>
      <c r="L526" s="29"/>
      <c r="M526" s="30"/>
      <c r="N526" s="25" t="e">
        <f>SUBSTITUTE(CONCATENATE(#REF!,"^",#REF!,"^",#REF!,"^",#REF!,"^",#REF!,"^",#REF!,"^",#REF!,"^",#REF!,"^",#REF!),"~","-")</f>
        <v>#REF!</v>
      </c>
      <c r="O526" s="21" t="str">
        <f>IF(ISNA(VLOOKUP(N526,DB데이터!$N:$N,1,FALSE)), "에러", "")</f>
        <v/>
      </c>
      <c r="P526" s="57" t="str">
        <f>IF(O526="에러",$N526&amp;CHAR(10)&amp;VLOOKUP(CONCATENATE(#REF!,".",#REF!),DB데이터!$M:$N,2,FALSE),"")</f>
        <v/>
      </c>
    </row>
    <row r="527" spans="1:16" x14ac:dyDescent="0.25">
      <c r="A527" s="23">
        <v>520</v>
      </c>
      <c r="B527" s="27" t="s">
        <v>5184</v>
      </c>
      <c r="C527" s="27" t="s">
        <v>4384</v>
      </c>
      <c r="D527" s="27" t="s">
        <v>677</v>
      </c>
      <c r="E527" s="27" t="s">
        <v>4404</v>
      </c>
      <c r="F527" s="27" t="s">
        <v>2389</v>
      </c>
      <c r="G527" s="27"/>
      <c r="H527" s="27"/>
      <c r="I527" s="27" t="s">
        <v>110</v>
      </c>
      <c r="J527" s="28">
        <v>22</v>
      </c>
      <c r="K527" s="27" t="s">
        <v>52</v>
      </c>
      <c r="L527" s="29">
        <v>0</v>
      </c>
      <c r="M527" s="30"/>
      <c r="N527" s="25" t="e">
        <f>SUBSTITUTE(CONCATENATE(#REF!,"^",#REF!,"^",#REF!,"^",#REF!,"^",#REF!,"^",#REF!,"^",#REF!,"^",#REF!,"^",#REF!),"~","-")</f>
        <v>#REF!</v>
      </c>
      <c r="O527" s="21" t="str">
        <f>IF(ISNA(VLOOKUP(N527,DB데이터!$N:$N,1,FALSE)), "에러", "")</f>
        <v/>
      </c>
      <c r="P527" s="57" t="str">
        <f>IF(O527="에러",$N527&amp;CHAR(10)&amp;VLOOKUP(CONCATENATE(#REF!,".",#REF!),DB데이터!$M:$N,2,FALSE),"")</f>
        <v/>
      </c>
    </row>
    <row r="528" spans="1:16" x14ac:dyDescent="0.25">
      <c r="A528" s="23">
        <v>521</v>
      </c>
      <c r="B528" s="27" t="s">
        <v>5184</v>
      </c>
      <c r="C528" s="27" t="s">
        <v>4384</v>
      </c>
      <c r="D528" s="27" t="s">
        <v>677</v>
      </c>
      <c r="E528" s="27" t="s">
        <v>4401</v>
      </c>
      <c r="F528" s="27" t="s">
        <v>2391</v>
      </c>
      <c r="G528" s="27"/>
      <c r="H528" s="27"/>
      <c r="I528" s="27" t="s">
        <v>110</v>
      </c>
      <c r="J528" s="28">
        <v>22</v>
      </c>
      <c r="K528" s="27" t="s">
        <v>52</v>
      </c>
      <c r="L528" s="29">
        <v>0</v>
      </c>
      <c r="M528" s="30"/>
      <c r="N528" s="25" t="e">
        <f>SUBSTITUTE(CONCATENATE(#REF!,"^",#REF!,"^",#REF!,"^",#REF!,"^",#REF!,"^",#REF!,"^",#REF!,"^",#REF!,"^",#REF!),"~","-")</f>
        <v>#REF!</v>
      </c>
      <c r="O528" s="21" t="str">
        <f>IF(ISNA(VLOOKUP(N528,DB데이터!$N:$N,1,FALSE)), "에러", "")</f>
        <v/>
      </c>
      <c r="P528" s="57" t="str">
        <f>IF(O528="에러",$N528&amp;CHAR(10)&amp;VLOOKUP(CONCATENATE(#REF!,".",#REF!),DB데이터!$M:$N,2,FALSE),"")</f>
        <v/>
      </c>
    </row>
    <row r="529" spans="1:16" x14ac:dyDescent="0.25">
      <c r="A529" s="23">
        <v>522</v>
      </c>
      <c r="B529" s="27" t="s">
        <v>5184</v>
      </c>
      <c r="C529" s="27" t="s">
        <v>4384</v>
      </c>
      <c r="D529" s="27" t="s">
        <v>677</v>
      </c>
      <c r="E529" s="27" t="s">
        <v>4399</v>
      </c>
      <c r="F529" s="27" t="s">
        <v>2393</v>
      </c>
      <c r="G529" s="27"/>
      <c r="H529" s="27"/>
      <c r="I529" s="27" t="s">
        <v>110</v>
      </c>
      <c r="J529" s="28">
        <v>22</v>
      </c>
      <c r="K529" s="27" t="s">
        <v>52</v>
      </c>
      <c r="L529" s="29">
        <v>0</v>
      </c>
      <c r="M529" s="30"/>
      <c r="N529" s="25" t="e">
        <f>SUBSTITUTE(CONCATENATE(#REF!,"^",#REF!,"^",#REF!,"^",#REF!,"^",#REF!,"^",#REF!,"^",#REF!,"^",#REF!,"^",#REF!),"~","-")</f>
        <v>#REF!</v>
      </c>
      <c r="O529" s="21" t="str">
        <f>IF(ISNA(VLOOKUP(N529,DB데이터!$N:$N,1,FALSE)), "에러", "")</f>
        <v/>
      </c>
      <c r="P529" s="57" t="str">
        <f>IF(O529="에러",$N529&amp;CHAR(10)&amp;VLOOKUP(CONCATENATE(#REF!,".",#REF!),DB데이터!$M:$N,2,FALSE),"")</f>
        <v/>
      </c>
    </row>
    <row r="530" spans="1:16" x14ac:dyDescent="0.25">
      <c r="A530" s="23">
        <v>523</v>
      </c>
      <c r="B530" s="27" t="s">
        <v>5184</v>
      </c>
      <c r="C530" s="27" t="s">
        <v>4384</v>
      </c>
      <c r="D530" s="27" t="s">
        <v>677</v>
      </c>
      <c r="E530" s="27" t="s">
        <v>4392</v>
      </c>
      <c r="F530" s="27" t="s">
        <v>2395</v>
      </c>
      <c r="G530" s="27"/>
      <c r="H530" s="27"/>
      <c r="I530" s="27" t="s">
        <v>110</v>
      </c>
      <c r="J530" s="28">
        <v>22</v>
      </c>
      <c r="K530" s="27" t="s">
        <v>52</v>
      </c>
      <c r="L530" s="29">
        <v>0</v>
      </c>
      <c r="M530" s="30"/>
      <c r="N530" s="25" t="e">
        <f>SUBSTITUTE(CONCATENATE(#REF!,"^",#REF!,"^",#REF!,"^",#REF!,"^",#REF!,"^",#REF!,"^",#REF!,"^",#REF!,"^",#REF!),"~","-")</f>
        <v>#REF!</v>
      </c>
      <c r="O530" s="21" t="str">
        <f>IF(ISNA(VLOOKUP(N530,DB데이터!$N:$N,1,FALSE)), "에러", "")</f>
        <v/>
      </c>
      <c r="P530" s="57" t="str">
        <f>IF(O530="에러",$N530&amp;CHAR(10)&amp;VLOOKUP(CONCATENATE(#REF!,".",#REF!),DB데이터!$M:$N,2,FALSE),"")</f>
        <v/>
      </c>
    </row>
    <row r="531" spans="1:16" x14ac:dyDescent="0.25">
      <c r="A531" s="23">
        <v>524</v>
      </c>
      <c r="B531" s="27" t="s">
        <v>5184</v>
      </c>
      <c r="C531" s="27" t="s">
        <v>4384</v>
      </c>
      <c r="D531" s="27" t="s">
        <v>677</v>
      </c>
      <c r="E531" s="27" t="s">
        <v>4396</v>
      </c>
      <c r="F531" s="27" t="s">
        <v>2088</v>
      </c>
      <c r="G531" s="27"/>
      <c r="H531" s="27"/>
      <c r="I531" s="27" t="s">
        <v>37</v>
      </c>
      <c r="J531" s="28">
        <v>4</v>
      </c>
      <c r="K531" s="27" t="s">
        <v>52</v>
      </c>
      <c r="L531" s="29" t="s">
        <v>2397</v>
      </c>
      <c r="M531" s="30"/>
      <c r="N531" s="25" t="e">
        <f>SUBSTITUTE(CONCATENATE(#REF!,"^",#REF!,"^",#REF!,"^",#REF!,"^",#REF!,"^",#REF!,"^",#REF!,"^",#REF!,"^",#REF!),"~","-")</f>
        <v>#REF!</v>
      </c>
      <c r="O531" s="21" t="str">
        <f>IF(ISNA(VLOOKUP(N531,DB데이터!$N:$N,1,FALSE)), "에러", "")</f>
        <v/>
      </c>
      <c r="P531" s="57" t="str">
        <f>IF(O531="에러",$N531&amp;CHAR(10)&amp;VLOOKUP(CONCATENATE(#REF!,".",#REF!),DB데이터!$M:$N,2,FALSE),"")</f>
        <v/>
      </c>
    </row>
    <row r="532" spans="1:16" x14ac:dyDescent="0.25">
      <c r="A532" s="23">
        <v>525</v>
      </c>
      <c r="B532" s="27" t="s">
        <v>5184</v>
      </c>
      <c r="C532" s="27" t="s">
        <v>4384</v>
      </c>
      <c r="D532" s="27" t="s">
        <v>677</v>
      </c>
      <c r="E532" s="27" t="s">
        <v>4397</v>
      </c>
      <c r="F532" s="27" t="s">
        <v>2253</v>
      </c>
      <c r="G532" s="27"/>
      <c r="H532" s="27"/>
      <c r="I532" s="27" t="s">
        <v>110</v>
      </c>
      <c r="J532" s="28">
        <v>22</v>
      </c>
      <c r="K532" s="27" t="s">
        <v>52</v>
      </c>
      <c r="L532" s="29">
        <v>0</v>
      </c>
      <c r="M532" s="30"/>
      <c r="N532" s="25" t="e">
        <f>SUBSTITUTE(CONCATENATE(#REF!,"^",#REF!,"^",#REF!,"^",#REF!,"^",#REF!,"^",#REF!,"^",#REF!,"^",#REF!,"^",#REF!),"~","-")</f>
        <v>#REF!</v>
      </c>
      <c r="O532" s="21" t="str">
        <f>IF(ISNA(VLOOKUP(N532,DB데이터!$N:$N,1,FALSE)), "에러", "")</f>
        <v/>
      </c>
      <c r="P532" s="57" t="str">
        <f>IF(O532="에러",$N532&amp;CHAR(10)&amp;VLOOKUP(CONCATENATE(#REF!,".",#REF!),DB데이터!$M:$N,2,FALSE),"")</f>
        <v/>
      </c>
    </row>
    <row r="533" spans="1:16" x14ac:dyDescent="0.25">
      <c r="A533" s="23">
        <v>526</v>
      </c>
      <c r="B533" s="27" t="s">
        <v>5184</v>
      </c>
      <c r="C533" s="27" t="s">
        <v>4384</v>
      </c>
      <c r="D533" s="27" t="s">
        <v>677</v>
      </c>
      <c r="E533" s="27" t="s">
        <v>4402</v>
      </c>
      <c r="F533" s="27" t="s">
        <v>2400</v>
      </c>
      <c r="G533" s="27"/>
      <c r="H533" s="27"/>
      <c r="I533" s="27" t="s">
        <v>110</v>
      </c>
      <c r="J533" s="28">
        <v>22</v>
      </c>
      <c r="K533" s="27" t="s">
        <v>52</v>
      </c>
      <c r="L533" s="29">
        <v>0</v>
      </c>
      <c r="M533" s="30"/>
      <c r="N533" s="25" t="e">
        <f>SUBSTITUTE(CONCATENATE(#REF!,"^",#REF!,"^",#REF!,"^",#REF!,"^",#REF!,"^",#REF!,"^",#REF!,"^",#REF!,"^",#REF!),"~","-")</f>
        <v>#REF!</v>
      </c>
      <c r="O533" s="21" t="str">
        <f>IF(ISNA(VLOOKUP(N533,DB데이터!$N:$N,1,FALSE)), "에러", "")</f>
        <v/>
      </c>
      <c r="P533" s="57" t="str">
        <f>IF(O533="에러",$N533&amp;CHAR(10)&amp;VLOOKUP(CONCATENATE(#REF!,".",#REF!),DB데이터!$M:$N,2,FALSE),"")</f>
        <v/>
      </c>
    </row>
    <row r="534" spans="1:16" x14ac:dyDescent="0.25">
      <c r="A534" s="23">
        <v>527</v>
      </c>
      <c r="B534" s="27" t="s">
        <v>5184</v>
      </c>
      <c r="C534" s="27" t="s">
        <v>4384</v>
      </c>
      <c r="D534" s="27" t="s">
        <v>677</v>
      </c>
      <c r="E534" s="27" t="s">
        <v>4400</v>
      </c>
      <c r="F534" s="27" t="s">
        <v>2402</v>
      </c>
      <c r="G534" s="27"/>
      <c r="H534" s="27"/>
      <c r="I534" s="27" t="s">
        <v>110</v>
      </c>
      <c r="J534" s="28">
        <v>22</v>
      </c>
      <c r="K534" s="27" t="s">
        <v>52</v>
      </c>
      <c r="L534" s="29">
        <v>0</v>
      </c>
      <c r="M534" s="30"/>
      <c r="N534" s="25" t="e">
        <f>SUBSTITUTE(CONCATENATE(#REF!,"^",#REF!,"^",#REF!,"^",#REF!,"^",#REF!,"^",#REF!,"^",#REF!,"^",#REF!,"^",#REF!),"~","-")</f>
        <v>#REF!</v>
      </c>
      <c r="O534" s="21" t="str">
        <f>IF(ISNA(VLOOKUP(N534,DB데이터!$N:$N,1,FALSE)), "에러", "")</f>
        <v/>
      </c>
      <c r="P534" s="57" t="str">
        <f>IF(O534="에러",$N534&amp;CHAR(10)&amp;VLOOKUP(CONCATENATE(#REF!,".",#REF!),DB데이터!$M:$N,2,FALSE),"")</f>
        <v/>
      </c>
    </row>
    <row r="535" spans="1:16" x14ac:dyDescent="0.25">
      <c r="A535" s="23">
        <v>528</v>
      </c>
      <c r="B535" s="27" t="s">
        <v>5184</v>
      </c>
      <c r="C535" s="27" t="s">
        <v>4384</v>
      </c>
      <c r="D535" s="27" t="s">
        <v>677</v>
      </c>
      <c r="E535" s="27" t="s">
        <v>4398</v>
      </c>
      <c r="F535" s="27" t="s">
        <v>2281</v>
      </c>
      <c r="G535" s="27"/>
      <c r="H535" s="27"/>
      <c r="I535" s="27" t="s">
        <v>110</v>
      </c>
      <c r="J535" s="28">
        <v>22</v>
      </c>
      <c r="K535" s="27" t="s">
        <v>52</v>
      </c>
      <c r="L535" s="29">
        <v>0</v>
      </c>
      <c r="M535" s="30"/>
      <c r="N535" s="25" t="e">
        <f>SUBSTITUTE(CONCATENATE(#REF!,"^",#REF!,"^",#REF!,"^",#REF!,"^",#REF!,"^",#REF!,"^",#REF!,"^",#REF!,"^",#REF!),"~","-")</f>
        <v>#REF!</v>
      </c>
      <c r="O535" s="21" t="str">
        <f>IF(ISNA(VLOOKUP(N535,DB데이터!$N:$N,1,FALSE)), "에러", "")</f>
        <v/>
      </c>
      <c r="P535" s="57" t="str">
        <f>IF(O535="에러",$N535&amp;CHAR(10)&amp;VLOOKUP(CONCATENATE(#REF!,".",#REF!),DB데이터!$M:$N,2,FALSE),"")</f>
        <v/>
      </c>
    </row>
    <row r="536" spans="1:16" x14ac:dyDescent="0.25">
      <c r="A536" s="23">
        <v>529</v>
      </c>
      <c r="B536" s="27" t="s">
        <v>5184</v>
      </c>
      <c r="C536" s="27" t="s">
        <v>4384</v>
      </c>
      <c r="D536" s="27" t="s">
        <v>677</v>
      </c>
      <c r="E536" s="27" t="s">
        <v>4209</v>
      </c>
      <c r="F536" s="27" t="s">
        <v>2255</v>
      </c>
      <c r="G536" s="27"/>
      <c r="H536" s="27"/>
      <c r="I536" s="27" t="s">
        <v>110</v>
      </c>
      <c r="J536" s="28">
        <v>22</v>
      </c>
      <c r="K536" s="27" t="s">
        <v>52</v>
      </c>
      <c r="L536" s="29">
        <v>0</v>
      </c>
      <c r="M536" s="30"/>
      <c r="N536" s="25" t="str">
        <f t="shared" ref="N536:N543" si="8">SUBSTITUTE(CONCATENATE(C544,"^",D544,"^",E544,"^",F544,"^",G544,"^",I544,"^",J544,"^",K544,"^",L544),"~","-")</f>
        <v xml:space="preserve"> 일매출품목시간[미사용]^TB_ANA_DD_SALES_ITEM_TM^ 품목코드^ITEM_CD^^VARCHAR2^20^Y^</v>
      </c>
      <c r="O536" s="21" t="str">
        <f>IF(ISNA(VLOOKUP(N536,DB데이터!$N:$N,1,FALSE)), "에러", "")</f>
        <v>에러</v>
      </c>
      <c r="P536" s="57" t="str">
        <f>IF(O536="에러",$N536&amp;CHAR(10)&amp;VLOOKUP(CONCATENATE(D544,".",F544),DB데이터!$M:$N,2,FALSE),"")</f>
        <v xml:space="preserve"> 일매출품목시간[미사용]^TB_ANA_DD_SALES_ITEM_TM^ 품목코드^ITEM_CD^^VARCHAR2^20^Y^
일매출품목시간^TB_ANA_DD_SALES_ITEM_TM^품목코드^ITEM_CD^Y^VARCHAR2^20^Y^</v>
      </c>
    </row>
    <row r="537" spans="1:16" x14ac:dyDescent="0.25">
      <c r="A537" s="23">
        <v>530</v>
      </c>
      <c r="B537" s="27" t="s">
        <v>5184</v>
      </c>
      <c r="C537" s="27" t="s">
        <v>4384</v>
      </c>
      <c r="D537" s="27" t="s">
        <v>677</v>
      </c>
      <c r="E537" s="27" t="s">
        <v>4289</v>
      </c>
      <c r="F537" s="27" t="s">
        <v>2283</v>
      </c>
      <c r="G537" s="27"/>
      <c r="H537" s="27"/>
      <c r="I537" s="27" t="s">
        <v>110</v>
      </c>
      <c r="J537" s="28">
        <v>22</v>
      </c>
      <c r="K537" s="27" t="s">
        <v>52</v>
      </c>
      <c r="L537" s="29">
        <v>0</v>
      </c>
      <c r="M537" s="30"/>
      <c r="N537" s="25" t="str">
        <f t="shared" si="8"/>
        <v xml:space="preserve"> 일매출품목시간[미사용]^TB_ANA_DD_SALES_ITEM_TM^ 매출총금액^SALES_TOT_AMT^^NUMBER^22^Y^0</v>
      </c>
      <c r="O537" s="21" t="str">
        <f>IF(ISNA(VLOOKUP(N537,DB데이터!$N:$N,1,FALSE)), "에러", "")</f>
        <v>에러</v>
      </c>
      <c r="P537" s="57" t="str">
        <f>IF(O537="에러",$N537&amp;CHAR(10)&amp;VLOOKUP(CONCATENATE(D545,".",F545),DB데이터!$M:$N,2,FALSE),"")</f>
        <v xml:space="preserve"> 일매출품목시간[미사용]^TB_ANA_DD_SALES_ITEM_TM^ 매출총금액^SALES_TOT_AMT^^NUMBER^22^Y^0
일매출품목시간^TB_ANA_DD_SALES_ITEM_TM^매출총금액^SALES_TOT_AMT^^NUMBER^20,5^Y^0</v>
      </c>
    </row>
    <row r="538" spans="1:16" x14ac:dyDescent="0.25">
      <c r="A538" s="23">
        <v>531</v>
      </c>
      <c r="B538" s="27" t="s">
        <v>5184</v>
      </c>
      <c r="C538" s="27" t="s">
        <v>4384</v>
      </c>
      <c r="D538" s="27" t="s">
        <v>677</v>
      </c>
      <c r="E538" s="27" t="s">
        <v>4395</v>
      </c>
      <c r="F538" s="27" t="s">
        <v>2405</v>
      </c>
      <c r="G538" s="27"/>
      <c r="H538" s="27"/>
      <c r="I538" s="27" t="s">
        <v>110</v>
      </c>
      <c r="J538" s="28">
        <v>22</v>
      </c>
      <c r="K538" s="27" t="s">
        <v>52</v>
      </c>
      <c r="L538" s="29">
        <v>0</v>
      </c>
      <c r="M538" s="30"/>
      <c r="N538" s="25" t="str">
        <f t="shared" si="8"/>
        <v xml:space="preserve"> 일매출품목시간[미사용]^TB_ANA_DD_SALES_ITEM_TM^ 매출금액^SALES_AMT^^NUMBER^22^Y^0</v>
      </c>
      <c r="O538" s="21" t="str">
        <f>IF(ISNA(VLOOKUP(N538,DB데이터!$N:$N,1,FALSE)), "에러", "")</f>
        <v>에러</v>
      </c>
      <c r="P538" s="57" t="str">
        <f>IF(O538="에러",$N538&amp;CHAR(10)&amp;VLOOKUP(CONCATENATE(D546,".",F546),DB데이터!$M:$N,2,FALSE),"")</f>
        <v xml:space="preserve"> 일매출품목시간[미사용]^TB_ANA_DD_SALES_ITEM_TM^ 매출금액^SALES_AMT^^NUMBER^22^Y^0
일매출품목시간^TB_ANA_DD_SALES_ITEM_TM^매출금액^SALES_AMT^^NUMBER^20,5^Y^0</v>
      </c>
    </row>
    <row r="539" spans="1:16" x14ac:dyDescent="0.25">
      <c r="A539" s="23">
        <v>532</v>
      </c>
      <c r="B539" s="27" t="s">
        <v>5184</v>
      </c>
      <c r="C539" s="27" t="s">
        <v>4384</v>
      </c>
      <c r="D539" s="27" t="s">
        <v>677</v>
      </c>
      <c r="E539" s="27" t="s">
        <v>4407</v>
      </c>
      <c r="F539" s="27" t="s">
        <v>4408</v>
      </c>
      <c r="G539" s="27"/>
      <c r="H539" s="27"/>
      <c r="I539" s="27" t="s">
        <v>110</v>
      </c>
      <c r="J539" s="28">
        <v>22</v>
      </c>
      <c r="K539" s="27" t="s">
        <v>5347</v>
      </c>
      <c r="L539" s="29"/>
      <c r="M539" s="30"/>
      <c r="N539" s="25" t="str">
        <f t="shared" si="8"/>
        <v xml:space="preserve"> 일매출품목시간[미사용]^TB_ANA_DD_SALES_ITEM_TM^ 매출공급금액^SALES_SUPP_AMT^^NUMBER^22^Y^0</v>
      </c>
      <c r="O539" s="21" t="str">
        <f>IF(ISNA(VLOOKUP(N539,DB데이터!$N:$N,1,FALSE)), "에러", "")</f>
        <v>에러</v>
      </c>
      <c r="P539" s="57" t="str">
        <f>IF(O539="에러",$N539&amp;CHAR(10)&amp;VLOOKUP(CONCATENATE(D547,".",F547),DB데이터!$M:$N,2,FALSE),"")</f>
        <v xml:space="preserve"> 일매출품목시간[미사용]^TB_ANA_DD_SALES_ITEM_TM^ 매출공급금액^SALES_SUPP_AMT^^NUMBER^22^Y^0
일매출품목시간^TB_ANA_DD_SALES_ITEM_TM^매출공급금액^SALES_SUPP_AMT^^NUMBER^20,5^Y^0</v>
      </c>
    </row>
    <row r="540" spans="1:16" x14ac:dyDescent="0.25">
      <c r="A540" s="23">
        <v>533</v>
      </c>
      <c r="B540" s="27" t="s">
        <v>5184</v>
      </c>
      <c r="C540" s="27" t="s">
        <v>4384</v>
      </c>
      <c r="D540" s="27" t="s">
        <v>677</v>
      </c>
      <c r="E540" s="27" t="s">
        <v>4405</v>
      </c>
      <c r="F540" s="27" t="s">
        <v>4406</v>
      </c>
      <c r="G540" s="27"/>
      <c r="H540" s="27"/>
      <c r="I540" s="27" t="s">
        <v>110</v>
      </c>
      <c r="J540" s="28">
        <v>22</v>
      </c>
      <c r="K540" s="27" t="s">
        <v>5347</v>
      </c>
      <c r="L540" s="29"/>
      <c r="M540" s="30"/>
      <c r="N540" s="25" t="str">
        <f t="shared" si="8"/>
        <v xml:space="preserve"> 일매출품목시간[미사용]^TB_ANA_DD_SALES_ITEM_TM^ 매출부가세액^SALES_VAT^^NUMBER^22^Y^0</v>
      </c>
      <c r="O540" s="21" t="str">
        <f>IF(ISNA(VLOOKUP(N540,DB데이터!$N:$N,1,FALSE)), "에러", "")</f>
        <v>에러</v>
      </c>
      <c r="P540" s="57" t="str">
        <f>IF(O540="에러",$N540&amp;CHAR(10)&amp;VLOOKUP(CONCATENATE(D548,".",F548),DB데이터!$M:$N,2,FALSE),"")</f>
        <v xml:space="preserve"> 일매출품목시간[미사용]^TB_ANA_DD_SALES_ITEM_TM^ 매출부가세액^SALES_VAT^^NUMBER^22^Y^0
일매출품목시간^TB_ANA_DD_SALES_ITEM_TM^매출부가세액^SALES_VAT^^NUMBER^20,5^Y^0</v>
      </c>
    </row>
    <row r="541" spans="1:16" x14ac:dyDescent="0.25">
      <c r="A541" s="23">
        <v>534</v>
      </c>
      <c r="B541" s="27" t="s">
        <v>5184</v>
      </c>
      <c r="C541" s="27" t="s">
        <v>5299</v>
      </c>
      <c r="D541" s="27" t="s">
        <v>376</v>
      </c>
      <c r="E541" s="27" t="s">
        <v>4102</v>
      </c>
      <c r="F541" s="27" t="s">
        <v>479</v>
      </c>
      <c r="G541" s="27"/>
      <c r="H541" s="27"/>
      <c r="I541" s="27" t="s">
        <v>37</v>
      </c>
      <c r="J541" s="28">
        <v>8</v>
      </c>
      <c r="K541" s="27" t="s">
        <v>52</v>
      </c>
      <c r="L541" s="29"/>
      <c r="M541" s="30"/>
      <c r="N541" s="25" t="str">
        <f t="shared" si="8"/>
        <v xml:space="preserve"> 일매출품목시간[미사용]^TB_ANA_DD_SALES_ITEM_TM^ 할인금액^DC_AMT^^NUMBER^22^Y^0</v>
      </c>
      <c r="O541" s="21" t="str">
        <f>IF(ISNA(VLOOKUP(N541,DB데이터!$N:$N,1,FALSE)), "에러", "")</f>
        <v>에러</v>
      </c>
      <c r="P541" s="57" t="str">
        <f>IF(O541="에러",$N541&amp;CHAR(10)&amp;VLOOKUP(CONCATENATE(D549,".",F549),DB데이터!$M:$N,2,FALSE),"")</f>
        <v xml:space="preserve"> 일매출품목시간[미사용]^TB_ANA_DD_SALES_ITEM_TM^ 할인금액^DC_AMT^^NUMBER^22^Y^0
일매출품목시간^TB_ANA_DD_SALES_ITEM_TM^할인금액^DC_AMT^^NUMBER^20,5^Y^0</v>
      </c>
    </row>
    <row r="542" spans="1:16" x14ac:dyDescent="0.25">
      <c r="A542" s="23">
        <v>535</v>
      </c>
      <c r="B542" s="27" t="s">
        <v>5184</v>
      </c>
      <c r="C542" s="27" t="s">
        <v>5299</v>
      </c>
      <c r="D542" s="27" t="s">
        <v>376</v>
      </c>
      <c r="E542" s="27" t="s">
        <v>3709</v>
      </c>
      <c r="F542" s="27" t="s">
        <v>64</v>
      </c>
      <c r="G542" s="27"/>
      <c r="H542" s="27"/>
      <c r="I542" s="27" t="s">
        <v>37</v>
      </c>
      <c r="J542" s="28">
        <v>10</v>
      </c>
      <c r="K542" s="27" t="s">
        <v>52</v>
      </c>
      <c r="L542" s="29"/>
      <c r="M542" s="30"/>
      <c r="N542" s="25" t="str">
        <f t="shared" si="8"/>
        <v xml:space="preserve"> 일매출품목시간[미사용]^TB_ANA_DD_SALES_ITEM_TM^ 쿠폰할인금액^COUP_DC_AMT^^NUMBER^22^Y^0</v>
      </c>
      <c r="O542" s="21" t="str">
        <f>IF(ISNA(VLOOKUP(N542,DB데이터!$N:$N,1,FALSE)), "에러", "")</f>
        <v>에러</v>
      </c>
      <c r="P542" s="57" t="str">
        <f>IF(O542="에러",$N542&amp;CHAR(10)&amp;VLOOKUP(CONCATENATE(D550,".",F550),DB데이터!$M:$N,2,FALSE),"")</f>
        <v xml:space="preserve"> 일매출품목시간[미사용]^TB_ANA_DD_SALES_ITEM_TM^ 쿠폰할인금액^COUP_DC_AMT^^NUMBER^22^Y^0
일매출품목시간^TB_ANA_DD_SALES_ITEM_TM^쿠폰할인금액^COUP_DC_AMT^^NUMBER^20,5^Y^0</v>
      </c>
    </row>
    <row r="543" spans="1:16" x14ac:dyDescent="0.25">
      <c r="A543" s="23">
        <v>536</v>
      </c>
      <c r="B543" s="27" t="s">
        <v>5184</v>
      </c>
      <c r="C543" s="27" t="s">
        <v>5299</v>
      </c>
      <c r="D543" s="27" t="s">
        <v>376</v>
      </c>
      <c r="E543" s="27" t="s">
        <v>4319</v>
      </c>
      <c r="F543" s="27" t="s">
        <v>2287</v>
      </c>
      <c r="G543" s="27"/>
      <c r="H543" s="27"/>
      <c r="I543" s="27" t="s">
        <v>37</v>
      </c>
      <c r="J543" s="28">
        <v>2</v>
      </c>
      <c r="K543" s="27" t="s">
        <v>52</v>
      </c>
      <c r="L543" s="29"/>
      <c r="M543" s="30"/>
      <c r="N543" s="25" t="str">
        <f t="shared" si="8"/>
        <v xml:space="preserve"> 일매출품목시간[미사용]^TB_ANA_DD_SALES_ITEM_TM^ 고객할인금액^CUST_DC_AMT^^NUMBER^22^Y^0</v>
      </c>
      <c r="O543" s="21" t="str">
        <f>IF(ISNA(VLOOKUP(N543,DB데이터!$N:$N,1,FALSE)), "에러", "")</f>
        <v>에러</v>
      </c>
      <c r="P543" s="57" t="str">
        <f>IF(O543="에러",$N543&amp;CHAR(10)&amp;VLOOKUP(CONCATENATE(D551,".",F551),DB데이터!$M:$N,2,FALSE),"")</f>
        <v xml:space="preserve"> 일매출품목시간[미사용]^TB_ANA_DD_SALES_ITEM_TM^ 고객할인금액^CUST_DC_AMT^^NUMBER^22^Y^0
일매출품목시간^TB_ANA_DD_SALES_ITEM_TM^고객할인금액^CUST_DC_AMT^^NUMBER^20,5^Y^0</v>
      </c>
    </row>
    <row r="544" spans="1:16" x14ac:dyDescent="0.25">
      <c r="A544" s="23">
        <v>537</v>
      </c>
      <c r="B544" s="27" t="s">
        <v>5184</v>
      </c>
      <c r="C544" s="27" t="s">
        <v>5299</v>
      </c>
      <c r="D544" s="27" t="s">
        <v>376</v>
      </c>
      <c r="E544" s="27" t="s">
        <v>3482</v>
      </c>
      <c r="F544" s="27" t="s">
        <v>838</v>
      </c>
      <c r="G544" s="27"/>
      <c r="H544" s="27"/>
      <c r="I544" s="27" t="s">
        <v>37</v>
      </c>
      <c r="J544" s="28">
        <v>20</v>
      </c>
      <c r="K544" s="27" t="s">
        <v>52</v>
      </c>
      <c r="L544" s="27"/>
      <c r="M544" s="30"/>
      <c r="N544" s="25" t="str">
        <f t="shared" ref="N544:N607" si="9">SUBSTITUTE(CONCATENATE(C593,"^",D593,"^",E593,"^",F593,"^",G593,"^",I593,"^",J593,"^",K593,"^",L593),"~","-")</f>
        <v xml:space="preserve"> 일매출코레일^TB_ANA_DD_SALES_KORAIL^ 매출총금액^SALES_TOT_AMT^^NUMBER^22^Y^0</v>
      </c>
      <c r="O544" s="21" t="str">
        <f>IF(ISNA(VLOOKUP(N544,DB데이터!$N:$N,1,FALSE)), "에러", "")</f>
        <v>에러</v>
      </c>
      <c r="P544" s="57" t="str">
        <f>IF(O544="에러",$N544&amp;CHAR(10)&amp;VLOOKUP(CONCATENATE(D593,".",F593),DB데이터!$M:$N,2,FALSE),"")</f>
        <v xml:space="preserve"> 일매출코레일^TB_ANA_DD_SALES_KORAIL^ 매출총금액^SALES_TOT_AMT^^NUMBER^22^Y^0
일매출코레일^TB_ANA_DD_SALES_KORAIL^매출총금액^SALES_TOT_AMT^^NUMBER^20,5^Y^0</v>
      </c>
    </row>
    <row r="545" spans="1:16" x14ac:dyDescent="0.25">
      <c r="A545" s="23">
        <v>538</v>
      </c>
      <c r="B545" s="27" t="s">
        <v>5184</v>
      </c>
      <c r="C545" s="27" t="s">
        <v>5299</v>
      </c>
      <c r="D545" s="27" t="s">
        <v>376</v>
      </c>
      <c r="E545" s="27" t="s">
        <v>4221</v>
      </c>
      <c r="F545" s="27" t="s">
        <v>492</v>
      </c>
      <c r="G545" s="27"/>
      <c r="H545" s="27"/>
      <c r="I545" s="27" t="s">
        <v>110</v>
      </c>
      <c r="J545" s="28">
        <v>22</v>
      </c>
      <c r="K545" s="27" t="s">
        <v>52</v>
      </c>
      <c r="L545" s="27">
        <v>0</v>
      </c>
      <c r="M545" s="30"/>
      <c r="N545" s="25" t="str">
        <f t="shared" si="9"/>
        <v xml:space="preserve"> 일매출코레일^TB_ANA_DD_SALES_KORAIL^ 매출금액^SALES_AMT^^NUMBER^22^Y^0</v>
      </c>
      <c r="O545" s="21" t="str">
        <f>IF(ISNA(VLOOKUP(N545,DB데이터!$N:$N,1,FALSE)), "에러", "")</f>
        <v>에러</v>
      </c>
      <c r="P545" s="57" t="str">
        <f>IF(O545="에러",$N545&amp;CHAR(10)&amp;VLOOKUP(CONCATENATE(D594,".",F594),DB데이터!$M:$N,2,FALSE),"")</f>
        <v xml:space="preserve"> 일매출코레일^TB_ANA_DD_SALES_KORAIL^ 매출금액^SALES_AMT^^NUMBER^22^Y^0
일매출코레일^TB_ANA_DD_SALES_KORAIL^매출금액^SALES_AMT^^NUMBER^20,5^Y^0</v>
      </c>
    </row>
    <row r="546" spans="1:16" x14ac:dyDescent="0.25">
      <c r="A546" s="23">
        <v>539</v>
      </c>
      <c r="B546" s="27" t="s">
        <v>5184</v>
      </c>
      <c r="C546" s="27" t="s">
        <v>5299</v>
      </c>
      <c r="D546" s="27" t="s">
        <v>376</v>
      </c>
      <c r="E546" s="27" t="s">
        <v>4218</v>
      </c>
      <c r="F546" s="27" t="s">
        <v>493</v>
      </c>
      <c r="G546" s="27"/>
      <c r="H546" s="27"/>
      <c r="I546" s="27" t="s">
        <v>110</v>
      </c>
      <c r="J546" s="28">
        <v>22</v>
      </c>
      <c r="K546" s="27" t="s">
        <v>52</v>
      </c>
      <c r="L546" s="27">
        <v>0</v>
      </c>
      <c r="M546" s="30"/>
      <c r="N546" s="25" t="str">
        <f t="shared" si="9"/>
        <v xml:space="preserve"> 일매출코레일^TB_ANA_DD_SALES_KORAIL^ 매출공급금액^SALES_SUPP_AMT^^NUMBER^22^Y^0</v>
      </c>
      <c r="O546" s="21" t="str">
        <f>IF(ISNA(VLOOKUP(N546,DB데이터!$N:$N,1,FALSE)), "에러", "")</f>
        <v>에러</v>
      </c>
      <c r="P546" s="57" t="str">
        <f>IF(O546="에러",$N546&amp;CHAR(10)&amp;VLOOKUP(CONCATENATE(D595,".",F595),DB데이터!$M:$N,2,FALSE),"")</f>
        <v xml:space="preserve"> 일매출코레일^TB_ANA_DD_SALES_KORAIL^ 매출공급금액^SALES_SUPP_AMT^^NUMBER^22^Y^0
일매출코레일^TB_ANA_DD_SALES_KORAIL^매출공급금액^SALES_SUPP_AMT^^NUMBER^20,5^Y^0</v>
      </c>
    </row>
    <row r="547" spans="1:16" x14ac:dyDescent="0.25">
      <c r="A547" s="23">
        <v>540</v>
      </c>
      <c r="B547" s="27" t="s">
        <v>5184</v>
      </c>
      <c r="C547" s="27" t="s">
        <v>5299</v>
      </c>
      <c r="D547" s="27" t="s">
        <v>376</v>
      </c>
      <c r="E547" s="27" t="s">
        <v>4217</v>
      </c>
      <c r="F547" s="27" t="s">
        <v>494</v>
      </c>
      <c r="G547" s="27"/>
      <c r="H547" s="27"/>
      <c r="I547" s="27" t="s">
        <v>110</v>
      </c>
      <c r="J547" s="28">
        <v>22</v>
      </c>
      <c r="K547" s="27" t="s">
        <v>52</v>
      </c>
      <c r="L547" s="27">
        <v>0</v>
      </c>
      <c r="M547" s="30"/>
      <c r="N547" s="25" t="str">
        <f t="shared" si="9"/>
        <v xml:space="preserve"> 일매출코레일^TB_ANA_DD_SALES_KORAIL^ 매출부가세액^SALES_VAT^^NUMBER^22^Y^0</v>
      </c>
      <c r="O547" s="21" t="str">
        <f>IF(ISNA(VLOOKUP(N547,DB데이터!$N:$N,1,FALSE)), "에러", "")</f>
        <v>에러</v>
      </c>
      <c r="P547" s="57" t="str">
        <f>IF(O547="에러",$N547&amp;CHAR(10)&amp;VLOOKUP(CONCATENATE(D596,".",F596),DB데이터!$M:$N,2,FALSE),"")</f>
        <v xml:space="preserve"> 일매출코레일^TB_ANA_DD_SALES_KORAIL^ 매출부가세액^SALES_VAT^^NUMBER^22^Y^0
일매출코레일^TB_ANA_DD_SALES_KORAIL^매출부가세액^SALES_VAT^^NUMBER^20,5^Y^0</v>
      </c>
    </row>
    <row r="548" spans="1:16" x14ac:dyDescent="0.25">
      <c r="A548" s="23">
        <v>541</v>
      </c>
      <c r="B548" s="27" t="s">
        <v>5184</v>
      </c>
      <c r="C548" s="27" t="s">
        <v>5299</v>
      </c>
      <c r="D548" s="27" t="s">
        <v>376</v>
      </c>
      <c r="E548" s="27" t="s">
        <v>4219</v>
      </c>
      <c r="F548" s="27" t="s">
        <v>1761</v>
      </c>
      <c r="G548" s="27"/>
      <c r="H548" s="27"/>
      <c r="I548" s="27" t="s">
        <v>110</v>
      </c>
      <c r="J548" s="28">
        <v>22</v>
      </c>
      <c r="K548" s="27" t="s">
        <v>52</v>
      </c>
      <c r="L548" s="27">
        <v>0</v>
      </c>
      <c r="M548" s="30"/>
      <c r="N548" s="25" t="str">
        <f t="shared" si="9"/>
        <v xml:space="preserve"> 일매출코레일^TB_ANA_DD_SALES_KORAIL^ 과면세구분코드^TAX_DIV_CD^^VARCHAR2^1^Y^</v>
      </c>
      <c r="O548" s="21" t="str">
        <f>IF(ISNA(VLOOKUP(N548,DB데이터!$N:$N,1,FALSE)), "에러", "")</f>
        <v>에러</v>
      </c>
      <c r="P548" s="57" t="str">
        <f>IF(O548="에러",$N548&amp;CHAR(10)&amp;VLOOKUP(CONCATENATE(D597,".",F597),DB데이터!$M:$N,2,FALSE),"")</f>
        <v xml:space="preserve"> 일매출코레일^TB_ANA_DD_SALES_KORAIL^ 과면세구분코드^TAX_DIV_CD^^VARCHAR2^1^Y^
일매출코레일^TB_ANA_DD_SALES_KORAIL^과면세구분코드^TAX_DIV_CD^^VARCHAR2^1^Y^</v>
      </c>
    </row>
    <row r="549" spans="1:16" x14ac:dyDescent="0.25">
      <c r="A549" s="23">
        <v>542</v>
      </c>
      <c r="B549" s="27" t="s">
        <v>5184</v>
      </c>
      <c r="C549" s="27" t="s">
        <v>5299</v>
      </c>
      <c r="D549" s="27" t="s">
        <v>376</v>
      </c>
      <c r="E549" s="27" t="s">
        <v>4237</v>
      </c>
      <c r="F549" s="27" t="s">
        <v>495</v>
      </c>
      <c r="G549" s="27"/>
      <c r="H549" s="27"/>
      <c r="I549" s="27" t="s">
        <v>110</v>
      </c>
      <c r="J549" s="28">
        <v>22</v>
      </c>
      <c r="K549" s="27" t="s">
        <v>52</v>
      </c>
      <c r="L549" s="29">
        <v>0</v>
      </c>
      <c r="M549" s="30"/>
      <c r="N549" s="25" t="str">
        <f t="shared" si="9"/>
        <v xml:space="preserve"> 일매출코레일^TB_ANA_DD_SALES_KORAIL^ 등록일시^REG_DTM^^VARCHAR2^14^Y^</v>
      </c>
      <c r="O549" s="21" t="str">
        <f>IF(ISNA(VLOOKUP(N549,DB데이터!$N:$N,1,FALSE)), "에러", "")</f>
        <v>에러</v>
      </c>
      <c r="P549" s="57" t="str">
        <f>IF(O549="에러",$N549&amp;CHAR(10)&amp;VLOOKUP(CONCATENATE(D598,".",F598),DB데이터!$M:$N,2,FALSE),"")</f>
        <v xml:space="preserve"> 일매출코레일^TB_ANA_DD_SALES_KORAIL^ 등록일시^REG_DTM^^VARCHAR2^14^Y^
일매출코레일^TB_ANA_DD_SALES_KORAIL^등록일시^REG_DTM^^VARCHAR2^14^Y^</v>
      </c>
    </row>
    <row r="550" spans="1:16" x14ac:dyDescent="0.25">
      <c r="A550" s="23">
        <v>543</v>
      </c>
      <c r="B550" s="27" t="s">
        <v>5184</v>
      </c>
      <c r="C550" s="27" t="s">
        <v>5299</v>
      </c>
      <c r="D550" s="27" t="s">
        <v>376</v>
      </c>
      <c r="E550" s="27" t="s">
        <v>4234</v>
      </c>
      <c r="F550" s="27" t="s">
        <v>565</v>
      </c>
      <c r="G550" s="27"/>
      <c r="H550" s="27"/>
      <c r="I550" s="27" t="s">
        <v>110</v>
      </c>
      <c r="J550" s="28">
        <v>22</v>
      </c>
      <c r="K550" s="27" t="s">
        <v>52</v>
      </c>
      <c r="L550" s="29">
        <v>0</v>
      </c>
      <c r="M550" s="30"/>
      <c r="N550" s="25" t="str">
        <f t="shared" si="9"/>
        <v xml:space="preserve"> 일매출코레일^TB_ANA_DD_SALES_KORAIL^ 등록자ID^REGR_ID^^VARCHAR2^32^Y^</v>
      </c>
      <c r="O550" s="21" t="str">
        <f>IF(ISNA(VLOOKUP(N550,DB데이터!$N:$N,1,FALSE)), "에러", "")</f>
        <v>에러</v>
      </c>
      <c r="P550" s="57" t="str">
        <f>IF(O550="에러",$N550&amp;CHAR(10)&amp;VLOOKUP(CONCATENATE(D599,".",F599),DB데이터!$M:$N,2,FALSE),"")</f>
        <v xml:space="preserve"> 일매출코레일^TB_ANA_DD_SALES_KORAIL^ 등록자ID^REGR_ID^^VARCHAR2^32^Y^
일매출코레일^TB_ANA_DD_SALES_KORAIL^등록자ID^REGR_ID^^VARCHAR2^32^Y^</v>
      </c>
    </row>
    <row r="551" spans="1:16" x14ac:dyDescent="0.25">
      <c r="A551" s="23">
        <v>544</v>
      </c>
      <c r="B551" s="27" t="s">
        <v>5184</v>
      </c>
      <c r="C551" s="27" t="s">
        <v>5299</v>
      </c>
      <c r="D551" s="27" t="s">
        <v>376</v>
      </c>
      <c r="E551" s="27" t="s">
        <v>4216</v>
      </c>
      <c r="F551" s="27" t="s">
        <v>567</v>
      </c>
      <c r="G551" s="27"/>
      <c r="H551" s="27"/>
      <c r="I551" s="27" t="s">
        <v>110</v>
      </c>
      <c r="J551" s="28">
        <v>22</v>
      </c>
      <c r="K551" s="27" t="s">
        <v>52</v>
      </c>
      <c r="L551" s="29">
        <v>0</v>
      </c>
      <c r="M551" s="30"/>
      <c r="N551" s="25" t="str">
        <f t="shared" si="9"/>
        <v xml:space="preserve"> 일매출코레일^TB_ANA_DD_SALES_KORAIL^ 수정일시^MOD_DTM^^VARCHAR2^14^Y^</v>
      </c>
      <c r="O551" s="21" t="str">
        <f>IF(ISNA(VLOOKUP(N551,DB데이터!$N:$N,1,FALSE)), "에러", "")</f>
        <v>에러</v>
      </c>
      <c r="P551" s="57" t="str">
        <f>IF(O551="에러",$N551&amp;CHAR(10)&amp;VLOOKUP(CONCATENATE(D600,".",F600),DB데이터!$M:$N,2,FALSE),"")</f>
        <v xml:space="preserve"> 일매출코레일^TB_ANA_DD_SALES_KORAIL^ 수정일시^MOD_DTM^^VARCHAR2^14^Y^
일매출코레일^TB_ANA_DD_SALES_KORAIL^수정일시^MOD_DTM^^VARCHAR2^14^Y^</v>
      </c>
    </row>
    <row r="552" spans="1:16" x14ac:dyDescent="0.25">
      <c r="A552" s="23">
        <v>545</v>
      </c>
      <c r="B552" s="27" t="s">
        <v>5184</v>
      </c>
      <c r="C552" s="27" t="s">
        <v>5299</v>
      </c>
      <c r="D552" s="27" t="s">
        <v>376</v>
      </c>
      <c r="E552" s="27" t="s">
        <v>4236</v>
      </c>
      <c r="F552" s="27" t="s">
        <v>496</v>
      </c>
      <c r="G552" s="27"/>
      <c r="H552" s="27"/>
      <c r="I552" s="27" t="s">
        <v>110</v>
      </c>
      <c r="J552" s="28">
        <v>22</v>
      </c>
      <c r="K552" s="27" t="s">
        <v>52</v>
      </c>
      <c r="L552" s="29">
        <v>0</v>
      </c>
      <c r="M552" s="30"/>
      <c r="N552" s="25" t="str">
        <f t="shared" si="9"/>
        <v xml:space="preserve"> 일매출코레일^TB_ANA_DD_SALES_KORAIL^ 수정자ID^MODR_ID^^VARCHAR2^32^Y^</v>
      </c>
      <c r="O552" s="21" t="str">
        <f>IF(ISNA(VLOOKUP(N552,DB데이터!$N:$N,1,FALSE)), "에러", "")</f>
        <v>에러</v>
      </c>
      <c r="P552" s="57" t="str">
        <f>IF(O552="에러",$N552&amp;CHAR(10)&amp;VLOOKUP(CONCATENATE(D601,".",F601),DB데이터!$M:$N,2,FALSE),"")</f>
        <v xml:space="preserve"> 일매출코레일^TB_ANA_DD_SALES_KORAIL^ 수정자ID^MODR_ID^^VARCHAR2^32^Y^
일매출코레일^TB_ANA_DD_SALES_KORAIL^수정자ID^MODR_ID^^VARCHAR2^32^Y^</v>
      </c>
    </row>
    <row r="553" spans="1:16" x14ac:dyDescent="0.25">
      <c r="A553" s="23">
        <v>546</v>
      </c>
      <c r="B553" s="27" t="s">
        <v>5184</v>
      </c>
      <c r="C553" s="27" t="s">
        <v>5299</v>
      </c>
      <c r="D553" s="27" t="s">
        <v>376</v>
      </c>
      <c r="E553" s="27" t="s">
        <v>4242</v>
      </c>
      <c r="F553" s="27" t="s">
        <v>2285</v>
      </c>
      <c r="G553" s="27"/>
      <c r="H553" s="27"/>
      <c r="I553" s="27" t="s">
        <v>110</v>
      </c>
      <c r="J553" s="28">
        <v>22</v>
      </c>
      <c r="K553" s="27" t="s">
        <v>52</v>
      </c>
      <c r="L553" s="29">
        <v>0</v>
      </c>
      <c r="M553" s="30"/>
      <c r="N553" s="25" t="str">
        <f t="shared" si="9"/>
        <v xml:space="preserve"> 일매출회원등급^TB_ANA_DD_SALES_MEM_GRADE^ 매출일자^SALES_DT^^VARCHAR2^8^Y^</v>
      </c>
      <c r="O553" s="21" t="str">
        <f>IF(ISNA(VLOOKUP(N553,DB데이터!$N:$N,1,FALSE)), "에러", "")</f>
        <v>에러</v>
      </c>
      <c r="P553" s="57" t="str">
        <f>IF(O553="에러",$N553&amp;CHAR(10)&amp;VLOOKUP(CONCATENATE(D602,".",F602),DB데이터!$M:$N,2,FALSE),"")</f>
        <v xml:space="preserve"> 일매출회원등급^TB_ANA_DD_SALES_MEM_GRADE^ 매출일자^SALES_DT^^VARCHAR2^8^Y^
일매출회원등급^TB_ANA_DD_SALES_MEM_GRADE^매출일자^SALES_DT^Y^VARCHAR2^8^Y^</v>
      </c>
    </row>
    <row r="554" spans="1:16" x14ac:dyDescent="0.25">
      <c r="A554" s="23">
        <v>547</v>
      </c>
      <c r="B554" s="27" t="s">
        <v>5184</v>
      </c>
      <c r="C554" s="27" t="s">
        <v>5299</v>
      </c>
      <c r="D554" s="27" t="s">
        <v>376</v>
      </c>
      <c r="E554" s="27" t="s">
        <v>4227</v>
      </c>
      <c r="F554" s="27" t="s">
        <v>497</v>
      </c>
      <c r="G554" s="27"/>
      <c r="H554" s="27"/>
      <c r="I554" s="27" t="s">
        <v>110</v>
      </c>
      <c r="J554" s="28">
        <v>22</v>
      </c>
      <c r="K554" s="27" t="s">
        <v>52</v>
      </c>
      <c r="L554" s="29">
        <v>0</v>
      </c>
      <c r="M554" s="30"/>
      <c r="N554" s="25" t="str">
        <f t="shared" si="9"/>
        <v xml:space="preserve"> 일매출회원등급^TB_ANA_DD_SALES_MEM_GRADE^ 매장코드^SHOP_CD^^VARCHAR2^10^Y^</v>
      </c>
      <c r="O554" s="21" t="str">
        <f>IF(ISNA(VLOOKUP(N554,DB데이터!$N:$N,1,FALSE)), "에러", "")</f>
        <v>에러</v>
      </c>
      <c r="P554" s="57" t="str">
        <f>IF(O554="에러",$N554&amp;CHAR(10)&amp;VLOOKUP(CONCATENATE(D603,".",F603),DB데이터!$M:$N,2,FALSE),"")</f>
        <v xml:space="preserve"> 일매출회원등급^TB_ANA_DD_SALES_MEM_GRADE^ 매장코드^SHOP_CD^^VARCHAR2^10^Y^
일매출회원등급^TB_ANA_DD_SALES_MEM_GRADE^매장코드^SHOP_CD^Y^VARCHAR2^10^Y^</v>
      </c>
    </row>
    <row r="555" spans="1:16" x14ac:dyDescent="0.25">
      <c r="A555" s="23">
        <v>548</v>
      </c>
      <c r="B555" s="27" t="s">
        <v>5184</v>
      </c>
      <c r="C555" s="27" t="s">
        <v>5299</v>
      </c>
      <c r="D555" s="27" t="s">
        <v>376</v>
      </c>
      <c r="E555" s="27" t="s">
        <v>4314</v>
      </c>
      <c r="F555" s="27" t="s">
        <v>2290</v>
      </c>
      <c r="G555" s="27"/>
      <c r="H555" s="27"/>
      <c r="I555" s="27" t="s">
        <v>110</v>
      </c>
      <c r="J555" s="28">
        <v>22</v>
      </c>
      <c r="K555" s="27" t="s">
        <v>52</v>
      </c>
      <c r="L555" s="29">
        <v>0</v>
      </c>
      <c r="M555" s="30"/>
      <c r="N555" s="25" t="str">
        <f t="shared" si="9"/>
        <v xml:space="preserve"> 일매출회원등급^TB_ANA_DD_SALES_MEM_GRADE^ 회원등급코드^MEM_GRADE_CD^^VARCHAR2^10^Y^</v>
      </c>
      <c r="O555" s="21" t="str">
        <f>IF(ISNA(VLOOKUP(N555,DB데이터!$N:$N,1,FALSE)), "에러", "")</f>
        <v>에러</v>
      </c>
      <c r="P555" s="57" t="str">
        <f>IF(O555="에러",$N555&amp;CHAR(10)&amp;VLOOKUP(CONCATENATE(D604,".",F604),DB데이터!$M:$N,2,FALSE),"")</f>
        <v xml:space="preserve"> 일매출회원등급^TB_ANA_DD_SALES_MEM_GRADE^ 회원등급코드^MEM_GRADE_CD^^VARCHAR2^10^Y^
일매출회원등급^TB_ANA_DD_SALES_MEM_GRADE^회원등급코드^MEM_GRADE_CD^Y^VARCHAR2^10^Y^</v>
      </c>
    </row>
    <row r="556" spans="1:16" x14ac:dyDescent="0.25">
      <c r="A556" s="23">
        <v>549</v>
      </c>
      <c r="B556" s="27" t="s">
        <v>5184</v>
      </c>
      <c r="C556" s="27" t="s">
        <v>5299</v>
      </c>
      <c r="D556" s="27" t="s">
        <v>376</v>
      </c>
      <c r="E556" s="27" t="s">
        <v>4316</v>
      </c>
      <c r="F556" s="27" t="s">
        <v>2292</v>
      </c>
      <c r="G556" s="27"/>
      <c r="H556" s="27"/>
      <c r="I556" s="27" t="s">
        <v>110</v>
      </c>
      <c r="J556" s="28">
        <v>22</v>
      </c>
      <c r="K556" s="27" t="s">
        <v>52</v>
      </c>
      <c r="L556" s="29">
        <v>0</v>
      </c>
      <c r="M556" s="30"/>
      <c r="N556" s="25" t="str">
        <f t="shared" si="9"/>
        <v xml:space="preserve"> 일매출회원등급^TB_ANA_DD_SALES_MEM_GRADE^ 회원유형코드^MEM_TP_CD^^VARCHAR2^3^Y^'-' </v>
      </c>
      <c r="O556" s="21" t="str">
        <f>IF(ISNA(VLOOKUP(N556,DB데이터!$N:$N,1,FALSE)), "에러", "")</f>
        <v>에러</v>
      </c>
      <c r="P556" s="57" t="str">
        <f>IF(O556="에러",$N556&amp;CHAR(10)&amp;VLOOKUP(CONCATENATE(D605,".",F605),DB데이터!$M:$N,2,FALSE),"")</f>
        <v xml:space="preserve"> 일매출회원등급^TB_ANA_DD_SALES_MEM_GRADE^ 회원유형코드^MEM_TP_CD^^VARCHAR2^3^Y^'-' 
일매출회원등급^TB_ANA_DD_SALES_MEM_GRADE^회원유형코드^MEM_TP_CD^Y^VARCHAR2^3^Y^'-'</v>
      </c>
    </row>
    <row r="557" spans="1:16" x14ac:dyDescent="0.25">
      <c r="A557" s="23">
        <v>550</v>
      </c>
      <c r="B557" s="27" t="s">
        <v>5184</v>
      </c>
      <c r="C557" s="27" t="s">
        <v>5299</v>
      </c>
      <c r="D557" s="27" t="s">
        <v>376</v>
      </c>
      <c r="E557" s="27" t="s">
        <v>4310</v>
      </c>
      <c r="F557" s="27" t="s">
        <v>2294</v>
      </c>
      <c r="G557" s="27"/>
      <c r="H557" s="27"/>
      <c r="I557" s="27" t="s">
        <v>110</v>
      </c>
      <c r="J557" s="28">
        <v>22</v>
      </c>
      <c r="K557" s="27" t="s">
        <v>52</v>
      </c>
      <c r="L557" s="29">
        <v>0</v>
      </c>
      <c r="M557" s="30"/>
      <c r="N557" s="25" t="str">
        <f t="shared" si="9"/>
        <v xml:space="preserve"> 일매출회원등급^TB_ANA_DD_SALES_MEM_GRADE^ 신규여부^NEW_YN^^VARCHAR2^1^Y^'N' </v>
      </c>
      <c r="O557" s="21" t="str">
        <f>IF(ISNA(VLOOKUP(N557,DB데이터!$N:$N,1,FALSE)), "에러", "")</f>
        <v>에러</v>
      </c>
      <c r="P557" s="57" t="str">
        <f>IF(O557="에러",$N557&amp;CHAR(10)&amp;VLOOKUP(CONCATENATE(D606,".",F606),DB데이터!$M:$N,2,FALSE),"")</f>
        <v xml:space="preserve"> 일매출회원등급^TB_ANA_DD_SALES_MEM_GRADE^ 신규여부^NEW_YN^^VARCHAR2^1^Y^'N' 
일매출회원등급^TB_ANA_DD_SALES_MEM_GRADE^신규여부^NEW_YN^Y^VARCHAR2^1^Y^'N'</v>
      </c>
    </row>
    <row r="558" spans="1:16" x14ac:dyDescent="0.25">
      <c r="A558" s="23">
        <v>551</v>
      </c>
      <c r="B558" s="27" t="s">
        <v>5184</v>
      </c>
      <c r="C558" s="27" t="s">
        <v>5299</v>
      </c>
      <c r="D558" s="27" t="s">
        <v>376</v>
      </c>
      <c r="E558" s="27" t="s">
        <v>4312</v>
      </c>
      <c r="F558" s="27" t="s">
        <v>2296</v>
      </c>
      <c r="G558" s="27"/>
      <c r="H558" s="27"/>
      <c r="I558" s="27" t="s">
        <v>110</v>
      </c>
      <c r="J558" s="28">
        <v>22</v>
      </c>
      <c r="K558" s="27" t="s">
        <v>52</v>
      </c>
      <c r="L558" s="29">
        <v>0</v>
      </c>
      <c r="M558" s="30"/>
      <c r="N558" s="25" t="str">
        <f t="shared" si="9"/>
        <v xml:space="preserve"> 일매출회원등급^TB_ANA_DD_SALES_MEM_GRADE^ 매출총금액^SALES_TOT_AMT^^NUMBER^22^Y^0</v>
      </c>
      <c r="O558" s="21" t="str">
        <f>IF(ISNA(VLOOKUP(N558,DB데이터!$N:$N,1,FALSE)), "에러", "")</f>
        <v>에러</v>
      </c>
      <c r="P558" s="57" t="str">
        <f>IF(O558="에러",$N558&amp;CHAR(10)&amp;VLOOKUP(CONCATENATE(D607,".",F607),DB데이터!$M:$N,2,FALSE),"")</f>
        <v xml:space="preserve"> 일매출회원등급^TB_ANA_DD_SALES_MEM_GRADE^ 매출총금액^SALES_TOT_AMT^^NUMBER^22^Y^0
일매출회원등급^TB_ANA_DD_SALES_MEM_GRADE^매출총금액^SALES_TOT_AMT^^NUMBER^20,5^Y^0</v>
      </c>
    </row>
    <row r="559" spans="1:16" x14ac:dyDescent="0.25">
      <c r="A559" s="23">
        <v>552</v>
      </c>
      <c r="B559" s="27" t="s">
        <v>5184</v>
      </c>
      <c r="C559" s="27" t="s">
        <v>5299</v>
      </c>
      <c r="D559" s="27" t="s">
        <v>376</v>
      </c>
      <c r="E559" s="27" t="s">
        <v>4230</v>
      </c>
      <c r="F559" s="27" t="s">
        <v>2257</v>
      </c>
      <c r="G559" s="27"/>
      <c r="H559" s="27"/>
      <c r="I559" s="27" t="s">
        <v>110</v>
      </c>
      <c r="J559" s="28">
        <v>22</v>
      </c>
      <c r="K559" s="27" t="s">
        <v>52</v>
      </c>
      <c r="L559" s="29">
        <v>0</v>
      </c>
      <c r="M559" s="30"/>
      <c r="N559" s="25" t="str">
        <f t="shared" si="9"/>
        <v xml:space="preserve"> 일매출회원등급^TB_ANA_DD_SALES_MEM_GRADE^ 매출금액^SALES_AMT^^NUMBER^22^Y^0</v>
      </c>
      <c r="O559" s="21" t="str">
        <f>IF(ISNA(VLOOKUP(N559,DB데이터!$N:$N,1,FALSE)), "에러", "")</f>
        <v>에러</v>
      </c>
      <c r="P559" s="57" t="str">
        <f>IF(O559="에러",$N559&amp;CHAR(10)&amp;VLOOKUP(CONCATENATE(D608,".",F608),DB데이터!$M:$N,2,FALSE),"")</f>
        <v xml:space="preserve"> 일매출회원등급^TB_ANA_DD_SALES_MEM_GRADE^ 매출금액^SALES_AMT^^NUMBER^22^Y^0
일매출회원등급^TB_ANA_DD_SALES_MEM_GRADE^매출금액^SALES_AMT^^NUMBER^20,5^Y^0</v>
      </c>
    </row>
    <row r="560" spans="1:16" x14ac:dyDescent="0.25">
      <c r="A560" s="23">
        <v>553</v>
      </c>
      <c r="B560" s="27" t="s">
        <v>5184</v>
      </c>
      <c r="C560" s="27" t="s">
        <v>5299</v>
      </c>
      <c r="D560" s="27" t="s">
        <v>376</v>
      </c>
      <c r="E560" s="27" t="s">
        <v>4239</v>
      </c>
      <c r="F560" s="27" t="s">
        <v>1142</v>
      </c>
      <c r="G560" s="27"/>
      <c r="H560" s="27"/>
      <c r="I560" s="27" t="s">
        <v>110</v>
      </c>
      <c r="J560" s="28">
        <v>22</v>
      </c>
      <c r="K560" s="27" t="s">
        <v>52</v>
      </c>
      <c r="L560" s="29">
        <v>0</v>
      </c>
      <c r="M560" s="30"/>
      <c r="N560" s="25" t="str">
        <f t="shared" si="9"/>
        <v xml:space="preserve"> 일매출회원등급^TB_ANA_DD_SALES_MEM_GRADE^ 매출공급금액^SALES_SUPP_AMT^^NUMBER^22^Y^0</v>
      </c>
      <c r="O560" s="21" t="str">
        <f>IF(ISNA(VLOOKUP(N560,DB데이터!$N:$N,1,FALSE)), "에러", "")</f>
        <v>에러</v>
      </c>
      <c r="P560" s="57" t="str">
        <f>IF(O560="에러",$N560&amp;CHAR(10)&amp;VLOOKUP(CONCATENATE(D609,".",F609),DB데이터!$M:$N,2,FALSE),"")</f>
        <v xml:space="preserve"> 일매출회원등급^TB_ANA_DD_SALES_MEM_GRADE^ 매출공급금액^SALES_SUPP_AMT^^NUMBER^22^Y^0
일매출회원등급^TB_ANA_DD_SALES_MEM_GRADE^매출공급금액^SALES_SUPP_AMT^^NUMBER^20,5^Y^0</v>
      </c>
    </row>
    <row r="561" spans="1:16" x14ac:dyDescent="0.25">
      <c r="A561" s="23">
        <v>554</v>
      </c>
      <c r="B561" s="27" t="s">
        <v>5184</v>
      </c>
      <c r="C561" s="27" t="s">
        <v>5299</v>
      </c>
      <c r="D561" s="27" t="s">
        <v>376</v>
      </c>
      <c r="E561" s="27" t="s">
        <v>4244</v>
      </c>
      <c r="F561" s="27" t="s">
        <v>2298</v>
      </c>
      <c r="G561" s="27"/>
      <c r="H561" s="27"/>
      <c r="I561" s="27" t="s">
        <v>110</v>
      </c>
      <c r="J561" s="28">
        <v>22</v>
      </c>
      <c r="K561" s="27" t="s">
        <v>52</v>
      </c>
      <c r="L561" s="29">
        <v>0</v>
      </c>
      <c r="M561" s="30"/>
      <c r="N561" s="25" t="str">
        <f t="shared" si="9"/>
        <v xml:space="preserve"> 일매출회원등급^TB_ANA_DD_SALES_MEM_GRADE^ 매출부가세액^SALES_VAT^^NUMBER^22^Y^0</v>
      </c>
      <c r="O561" s="21" t="str">
        <f>IF(ISNA(VLOOKUP(N561,DB데이터!$N:$N,1,FALSE)), "에러", "")</f>
        <v>에러</v>
      </c>
      <c r="P561" s="57" t="str">
        <f>IF(O561="에러",$N561&amp;CHAR(10)&amp;VLOOKUP(CONCATENATE(D610,".",F610),DB데이터!$M:$N,2,FALSE),"")</f>
        <v xml:space="preserve"> 일매출회원등급^TB_ANA_DD_SALES_MEM_GRADE^ 매출부가세액^SALES_VAT^^NUMBER^22^Y^0
일매출회원등급^TB_ANA_DD_SALES_MEM_GRADE^매출부가세액^SALES_VAT^^NUMBER^20,5^Y^0</v>
      </c>
    </row>
    <row r="562" spans="1:16" x14ac:dyDescent="0.25">
      <c r="A562" s="23">
        <v>555</v>
      </c>
      <c r="B562" s="27" t="s">
        <v>5184</v>
      </c>
      <c r="C562" s="27" t="s">
        <v>5299</v>
      </c>
      <c r="D562" s="27" t="s">
        <v>376</v>
      </c>
      <c r="E562" s="27" t="s">
        <v>4243</v>
      </c>
      <c r="F562" s="27" t="s">
        <v>842</v>
      </c>
      <c r="G562" s="27"/>
      <c r="H562" s="27"/>
      <c r="I562" s="27" t="s">
        <v>110</v>
      </c>
      <c r="J562" s="28">
        <v>22</v>
      </c>
      <c r="K562" s="27" t="s">
        <v>52</v>
      </c>
      <c r="L562" s="29">
        <v>0</v>
      </c>
      <c r="M562" s="30"/>
      <c r="N562" s="25" t="str">
        <f t="shared" si="9"/>
        <v xml:space="preserve"> 일매출회원등급^TB_ANA_DD_SALES_MEM_GRADE^ 할인금액^DC_AMT^^NUMBER^22^Y^0</v>
      </c>
      <c r="O562" s="21" t="str">
        <f>IF(ISNA(VLOOKUP(N562,DB데이터!$N:$N,1,FALSE)), "에러", "")</f>
        <v>에러</v>
      </c>
      <c r="P562" s="57" t="str">
        <f>IF(O562="에러",$N562&amp;CHAR(10)&amp;VLOOKUP(CONCATENATE(D611,".",F611),DB데이터!$M:$N,2,FALSE),"")</f>
        <v xml:space="preserve"> 일매출회원등급^TB_ANA_DD_SALES_MEM_GRADE^ 할인금액^DC_AMT^^NUMBER^22^Y^0
일매출회원등급^TB_ANA_DD_SALES_MEM_GRADE^할인금액^DC_AMT^^NUMBER^20,5^Y^0</v>
      </c>
    </row>
    <row r="563" spans="1:16" x14ac:dyDescent="0.25">
      <c r="A563" s="23">
        <v>556</v>
      </c>
      <c r="B563" s="27" t="s">
        <v>5184</v>
      </c>
      <c r="C563" s="27" t="s">
        <v>5299</v>
      </c>
      <c r="D563" s="27" t="s">
        <v>376</v>
      </c>
      <c r="E563" s="27" t="s">
        <v>4241</v>
      </c>
      <c r="F563" s="27" t="s">
        <v>1140</v>
      </c>
      <c r="G563" s="27"/>
      <c r="H563" s="27"/>
      <c r="I563" s="27" t="s">
        <v>110</v>
      </c>
      <c r="J563" s="28">
        <v>22</v>
      </c>
      <c r="K563" s="27" t="s">
        <v>52</v>
      </c>
      <c r="L563" s="29">
        <v>0</v>
      </c>
      <c r="M563" s="30"/>
      <c r="N563" s="25" t="str">
        <f t="shared" si="9"/>
        <v xml:space="preserve"> 일매출회원등급^TB_ANA_DD_SALES_MEM_GRADE^ 쿠폰할인금액^COUP_DC_AMT^^NUMBER^22^Y^0</v>
      </c>
      <c r="O563" s="21" t="str">
        <f>IF(ISNA(VLOOKUP(N563,DB데이터!$N:$N,1,FALSE)), "에러", "")</f>
        <v>에러</v>
      </c>
      <c r="P563" s="57" t="str">
        <f>IF(O563="에러",$N563&amp;CHAR(10)&amp;VLOOKUP(CONCATENATE(D612,".",F612),DB데이터!$M:$N,2,FALSE),"")</f>
        <v xml:space="preserve"> 일매출회원등급^TB_ANA_DD_SALES_MEM_GRADE^ 쿠폰할인금액^COUP_DC_AMT^^NUMBER^22^Y^0
일매출회원등급^TB_ANA_DD_SALES_MEM_GRADE^쿠폰할인금액^COUP_DC_AMT^^NUMBER^20,5^Y^0</v>
      </c>
    </row>
    <row r="564" spans="1:16" x14ac:dyDescent="0.25">
      <c r="A564" s="23">
        <v>557</v>
      </c>
      <c r="B564" s="27" t="s">
        <v>5184</v>
      </c>
      <c r="C564" s="27" t="s">
        <v>5299</v>
      </c>
      <c r="D564" s="27" t="s">
        <v>376</v>
      </c>
      <c r="E564" s="27" t="s">
        <v>4315</v>
      </c>
      <c r="F564" s="27" t="s">
        <v>2300</v>
      </c>
      <c r="G564" s="27"/>
      <c r="H564" s="27"/>
      <c r="I564" s="27" t="s">
        <v>110</v>
      </c>
      <c r="J564" s="28">
        <v>22</v>
      </c>
      <c r="K564" s="27" t="s">
        <v>52</v>
      </c>
      <c r="L564" s="29">
        <v>0</v>
      </c>
      <c r="M564" s="30"/>
      <c r="N564" s="25" t="str">
        <f t="shared" si="9"/>
        <v xml:space="preserve"> 일매출회원등급^TB_ANA_DD_SALES_MEM_GRADE^ 고객할인금액^CUST_DC_AMT^^NUMBER^22^Y^0</v>
      </c>
      <c r="O564" s="21" t="str">
        <f>IF(ISNA(VLOOKUP(N564,DB데이터!$N:$N,1,FALSE)), "에러", "")</f>
        <v>에러</v>
      </c>
      <c r="P564" s="57" t="str">
        <f>IF(O564="에러",$N564&amp;CHAR(10)&amp;VLOOKUP(CONCATENATE(D613,".",F613),DB데이터!$M:$N,2,FALSE),"")</f>
        <v xml:space="preserve"> 일매출회원등급^TB_ANA_DD_SALES_MEM_GRADE^ 고객할인금액^CUST_DC_AMT^^NUMBER^22^Y^0
일매출회원등급^TB_ANA_DD_SALES_MEM_GRADE^고객할인금액^CUST_DC_AMT^^NUMBER^20,5^Y^0</v>
      </c>
    </row>
    <row r="565" spans="1:16" x14ac:dyDescent="0.25">
      <c r="A565" s="23">
        <v>558</v>
      </c>
      <c r="B565" s="27" t="s">
        <v>5184</v>
      </c>
      <c r="C565" s="27" t="s">
        <v>5299</v>
      </c>
      <c r="D565" s="27" t="s">
        <v>376</v>
      </c>
      <c r="E565" s="27" t="s">
        <v>4317</v>
      </c>
      <c r="F565" s="27" t="s">
        <v>2302</v>
      </c>
      <c r="G565" s="27"/>
      <c r="H565" s="27"/>
      <c r="I565" s="27" t="s">
        <v>110</v>
      </c>
      <c r="J565" s="28">
        <v>22</v>
      </c>
      <c r="K565" s="27" t="s">
        <v>52</v>
      </c>
      <c r="L565" s="29">
        <v>0</v>
      </c>
      <c r="M565" s="30"/>
      <c r="N565" s="25" t="str">
        <f t="shared" si="9"/>
        <v xml:space="preserve"> 일매출회원등급^TB_ANA_DD_SALES_MEM_GRADE^ 프로모션할인금액^PROM_DC_AMT^^NUMBER^22^Y^0</v>
      </c>
      <c r="O565" s="21" t="str">
        <f>IF(ISNA(VLOOKUP(N565,DB데이터!$N:$N,1,FALSE)), "에러", "")</f>
        <v>에러</v>
      </c>
      <c r="P565" s="57" t="str">
        <f>IF(O565="에러",$N565&amp;CHAR(10)&amp;VLOOKUP(CONCATENATE(D614,".",F614),DB데이터!$M:$N,2,FALSE),"")</f>
        <v xml:space="preserve"> 일매출회원등급^TB_ANA_DD_SALES_MEM_GRADE^ 프로모션할인금액^PROM_DC_AMT^^NUMBER^22^Y^0
일매출회원등급^TB_ANA_DD_SALES_MEM_GRADE^프로모션할인금액^PROM_DC_AMT^^NUMBER^20,5^Y^0</v>
      </c>
    </row>
    <row r="566" spans="1:16" x14ac:dyDescent="0.25">
      <c r="A566" s="23">
        <v>559</v>
      </c>
      <c r="B566" s="27" t="s">
        <v>5184</v>
      </c>
      <c r="C566" s="27" t="s">
        <v>5299</v>
      </c>
      <c r="D566" s="27" t="s">
        <v>376</v>
      </c>
      <c r="E566" s="27" t="s">
        <v>4311</v>
      </c>
      <c r="F566" s="27" t="s">
        <v>2304</v>
      </c>
      <c r="G566" s="27"/>
      <c r="H566" s="27"/>
      <c r="I566" s="27" t="s">
        <v>110</v>
      </c>
      <c r="J566" s="28">
        <v>22</v>
      </c>
      <c r="K566" s="27" t="s">
        <v>52</v>
      </c>
      <c r="L566" s="29">
        <v>0</v>
      </c>
      <c r="M566" s="30"/>
      <c r="N566" s="25" t="str">
        <f t="shared" si="9"/>
        <v xml:space="preserve"> 일매출회원등급^TB_ANA_DD_SALES_MEM_GRADE^ 비매출할인금액^NON_SALES_DC_AMT^^NUMBER^22^Y^0</v>
      </c>
      <c r="O566" s="21" t="str">
        <f>IF(ISNA(VLOOKUP(N566,DB데이터!$N:$N,1,FALSE)), "에러", "")</f>
        <v>에러</v>
      </c>
      <c r="P566" s="57" t="str">
        <f>IF(O566="에러",$N566&amp;CHAR(10)&amp;VLOOKUP(CONCATENATE(D615,".",F615),DB데이터!$M:$N,2,FALSE),"")</f>
        <v xml:space="preserve"> 일매출회원등급^TB_ANA_DD_SALES_MEM_GRADE^ 비매출할인금액^NON_SALES_DC_AMT^^NUMBER^22^Y^0
일매출회원등급^TB_ANA_DD_SALES_MEM_GRADE^비매출할인금액^NON_SALES_DC_AMT^^NUMBER^20,5^Y^0</v>
      </c>
    </row>
    <row r="567" spans="1:16" x14ac:dyDescent="0.25">
      <c r="A567" s="23">
        <v>560</v>
      </c>
      <c r="B567" s="27" t="s">
        <v>5184</v>
      </c>
      <c r="C567" s="27" t="s">
        <v>5299</v>
      </c>
      <c r="D567" s="27" t="s">
        <v>376</v>
      </c>
      <c r="E567" s="27" t="s">
        <v>4313</v>
      </c>
      <c r="F567" s="27" t="s">
        <v>2306</v>
      </c>
      <c r="G567" s="27"/>
      <c r="H567" s="27"/>
      <c r="I567" s="27" t="s">
        <v>110</v>
      </c>
      <c r="J567" s="28">
        <v>22</v>
      </c>
      <c r="K567" s="27" t="s">
        <v>52</v>
      </c>
      <c r="L567" s="29">
        <v>0</v>
      </c>
      <c r="M567" s="30"/>
      <c r="N567" s="25" t="str">
        <f t="shared" si="9"/>
        <v xml:space="preserve"> 일매출회원등급^TB_ANA_DD_SALES_MEM_GRADE^ 현금금액^CASH_AMT^^NUMBER^22^Y^0</v>
      </c>
      <c r="O567" s="21" t="str">
        <f>IF(ISNA(VLOOKUP(N567,DB데이터!$N:$N,1,FALSE)), "에러", "")</f>
        <v>에러</v>
      </c>
      <c r="P567" s="57" t="str">
        <f>IF(O567="에러",$N567&amp;CHAR(10)&amp;VLOOKUP(CONCATENATE(D616,".",F616),DB데이터!$M:$N,2,FALSE),"")</f>
        <v xml:space="preserve"> 일매출회원등급^TB_ANA_DD_SALES_MEM_GRADE^ 현금금액^CASH_AMT^^NUMBER^22^Y^0
일매출회원등급^TB_ANA_DD_SALES_MEM_GRADE^현금금액^CASH_AMT^^NUMBER^20,5^Y^0</v>
      </c>
    </row>
    <row r="568" spans="1:16" x14ac:dyDescent="0.25">
      <c r="A568" s="23">
        <v>561</v>
      </c>
      <c r="B568" s="27" t="s">
        <v>5184</v>
      </c>
      <c r="C568" s="27" t="s">
        <v>5299</v>
      </c>
      <c r="D568" s="27" t="s">
        <v>376</v>
      </c>
      <c r="E568" s="27" t="s">
        <v>4233</v>
      </c>
      <c r="F568" s="27" t="s">
        <v>527</v>
      </c>
      <c r="G568" s="27"/>
      <c r="H568" s="27"/>
      <c r="I568" s="27" t="s">
        <v>110</v>
      </c>
      <c r="J568" s="28">
        <v>22</v>
      </c>
      <c r="K568" s="27" t="s">
        <v>52</v>
      </c>
      <c r="L568" s="29">
        <v>0</v>
      </c>
      <c r="M568" s="30"/>
      <c r="N568" s="25" t="str">
        <f t="shared" si="9"/>
        <v xml:space="preserve"> 일매출회원등급^TB_ANA_DD_SALES_MEM_GRADE^ 카드금액^CARD_AMT^^NUMBER^22^Y^0</v>
      </c>
      <c r="O568" s="21" t="str">
        <f>IF(ISNA(VLOOKUP(N568,DB데이터!$N:$N,1,FALSE)), "에러", "")</f>
        <v>에러</v>
      </c>
      <c r="P568" s="57" t="str">
        <f>IF(O568="에러",$N568&amp;CHAR(10)&amp;VLOOKUP(CONCATENATE(D617,".",F617),DB데이터!$M:$N,2,FALSE),"")</f>
        <v xml:space="preserve"> 일매출회원등급^TB_ANA_DD_SALES_MEM_GRADE^ 카드금액^CARD_AMT^^NUMBER^22^Y^0
일매출회원등급^TB_ANA_DD_SALES_MEM_GRADE^카드금액^CARD_AMT^^NUMBER^20,5^Y^0</v>
      </c>
    </row>
    <row r="569" spans="1:16" x14ac:dyDescent="0.25">
      <c r="A569" s="23">
        <v>562</v>
      </c>
      <c r="B569" s="27" t="s">
        <v>5184</v>
      </c>
      <c r="C569" s="27" t="s">
        <v>5299</v>
      </c>
      <c r="D569" s="27" t="s">
        <v>376</v>
      </c>
      <c r="E569" s="27" t="s">
        <v>4240</v>
      </c>
      <c r="F569" s="27" t="s">
        <v>843</v>
      </c>
      <c r="G569" s="27"/>
      <c r="H569" s="27"/>
      <c r="I569" s="27" t="s">
        <v>110</v>
      </c>
      <c r="J569" s="28">
        <v>22</v>
      </c>
      <c r="K569" s="27" t="s">
        <v>52</v>
      </c>
      <c r="L569" s="29">
        <v>0</v>
      </c>
      <c r="M569" s="30"/>
      <c r="N569" s="25" t="str">
        <f t="shared" si="9"/>
        <v xml:space="preserve"> 일매출회원등급^TB_ANA_DD_SALES_MEM_GRADE^ 포인트매출금액^POINT_SALES_AMT^^NUMBER^22^Y^0</v>
      </c>
      <c r="O569" s="21" t="str">
        <f>IF(ISNA(VLOOKUP(N569,DB데이터!$N:$N,1,FALSE)), "에러", "")</f>
        <v>에러</v>
      </c>
      <c r="P569" s="57" t="str">
        <f>IF(O569="에러",$N569&amp;CHAR(10)&amp;VLOOKUP(CONCATENATE(D618,".",F618),DB데이터!$M:$N,2,FALSE),"")</f>
        <v xml:space="preserve"> 일매출회원등급^TB_ANA_DD_SALES_MEM_GRADE^ 포인트매출금액^POINT_SALES_AMT^^NUMBER^22^Y^0
일매출회원등급^TB_ANA_DD_SALES_MEM_GRADE^포인트매출금액^POINT_SALES_AMT^^NUMBER^20,5^Y^0</v>
      </c>
    </row>
    <row r="570" spans="1:16" x14ac:dyDescent="0.25">
      <c r="A570" s="23">
        <v>563</v>
      </c>
      <c r="B570" s="27" t="s">
        <v>5184</v>
      </c>
      <c r="C570" s="27" t="s">
        <v>5299</v>
      </c>
      <c r="D570" s="27" t="s">
        <v>376</v>
      </c>
      <c r="E570" s="27" t="s">
        <v>4226</v>
      </c>
      <c r="F570" s="27" t="s">
        <v>2269</v>
      </c>
      <c r="G570" s="27"/>
      <c r="H570" s="27"/>
      <c r="I570" s="27" t="s">
        <v>110</v>
      </c>
      <c r="J570" s="28">
        <v>22</v>
      </c>
      <c r="K570" s="27" t="s">
        <v>52</v>
      </c>
      <c r="L570" s="29">
        <v>0</v>
      </c>
      <c r="M570" s="30"/>
      <c r="N570" s="25" t="str">
        <f t="shared" si="9"/>
        <v xml:space="preserve"> 일매출회원등급^TB_ANA_DD_SALES_MEM_GRADE^ 기타매출금액^ETC_SALES_AMT^^NUMBER^22^Y^0</v>
      </c>
      <c r="O570" s="21" t="str">
        <f>IF(ISNA(VLOOKUP(N570,DB데이터!$N:$N,1,FALSE)), "에러", "")</f>
        <v>에러</v>
      </c>
      <c r="P570" s="57" t="str">
        <f>IF(O570="에러",$N570&amp;CHAR(10)&amp;VLOOKUP(CONCATENATE(D619,".",F619),DB데이터!$M:$N,2,FALSE),"")</f>
        <v xml:space="preserve"> 일매출회원등급^TB_ANA_DD_SALES_MEM_GRADE^ 기타매출금액^ETC_SALES_AMT^^NUMBER^22^Y^0
일매출회원등급^TB_ANA_DD_SALES_MEM_GRADE^기타매출금액^ETC_SALES_AMT^^NUMBER^20,5^Y^0</v>
      </c>
    </row>
    <row r="571" spans="1:16" x14ac:dyDescent="0.25">
      <c r="A571" s="23">
        <v>564</v>
      </c>
      <c r="B571" s="27" t="s">
        <v>5184</v>
      </c>
      <c r="C571" s="27" t="s">
        <v>5299</v>
      </c>
      <c r="D571" s="27" t="s">
        <v>376</v>
      </c>
      <c r="E571" s="27" t="s">
        <v>4224</v>
      </c>
      <c r="F571" s="27" t="s">
        <v>2309</v>
      </c>
      <c r="G571" s="27"/>
      <c r="H571" s="27"/>
      <c r="I571" s="27" t="s">
        <v>110</v>
      </c>
      <c r="J571" s="28">
        <v>22</v>
      </c>
      <c r="K571" s="27" t="s">
        <v>52</v>
      </c>
      <c r="L571" s="29">
        <v>0</v>
      </c>
      <c r="M571" s="30"/>
      <c r="N571" s="25" t="str">
        <f t="shared" si="9"/>
        <v xml:space="preserve"> 일매출회원등급^TB_ANA_DD_SALES_MEM_GRADE^ 프로모션사용포인트금액^PROM_USE_POINT_AMT^^NUMBER^22^Y^0</v>
      </c>
      <c r="O571" s="21" t="str">
        <f>IF(ISNA(VLOOKUP(N571,DB데이터!$N:$N,1,FALSE)), "에러", "")</f>
        <v>에러</v>
      </c>
      <c r="P571" s="57" t="str">
        <f>IF(O571="에러",$N571&amp;CHAR(10)&amp;VLOOKUP(CONCATENATE(D620,".",F620),DB데이터!$M:$N,2,FALSE),"")</f>
        <v xml:space="preserve"> 일매출회원등급^TB_ANA_DD_SALES_MEM_GRADE^ 프로모션사용포인트금액^PROM_USE_POINT_AMT^^NUMBER^22^Y^0
일매출회원등급^TB_ANA_DD_SALES_MEM_GRADE^프로모션사용포인트금액^PROM_USE_POINT_AMT^^NUMBER^20,5^Y^0</v>
      </c>
    </row>
    <row r="572" spans="1:16" x14ac:dyDescent="0.25">
      <c r="A572" s="23">
        <v>565</v>
      </c>
      <c r="B572" s="27" t="s">
        <v>5184</v>
      </c>
      <c r="C572" s="27" t="s">
        <v>5299</v>
      </c>
      <c r="D572" s="27" t="s">
        <v>376</v>
      </c>
      <c r="E572" s="27" t="s">
        <v>4223</v>
      </c>
      <c r="F572" s="27" t="s">
        <v>2311</v>
      </c>
      <c r="G572" s="27"/>
      <c r="H572" s="27"/>
      <c r="I572" s="27" t="s">
        <v>110</v>
      </c>
      <c r="J572" s="28">
        <v>22</v>
      </c>
      <c r="K572" s="27" t="s">
        <v>52</v>
      </c>
      <c r="L572" s="29">
        <v>0</v>
      </c>
      <c r="M572" s="30"/>
      <c r="N572" s="25" t="str">
        <f t="shared" si="9"/>
        <v xml:space="preserve"> 일매출회원등급^TB_ANA_DD_SALES_MEM_GRADE^ 적립포인트금액^ACC_POINT_AMT^^NUMBER^22^Y^0</v>
      </c>
      <c r="O572" s="21" t="str">
        <f>IF(ISNA(VLOOKUP(N572,DB데이터!$N:$N,1,FALSE)), "에러", "")</f>
        <v>에러</v>
      </c>
      <c r="P572" s="57" t="str">
        <f>IF(O572="에러",$N572&amp;CHAR(10)&amp;VLOOKUP(CONCATENATE(D621,".",F621),DB데이터!$M:$N,2,FALSE),"")</f>
        <v xml:space="preserve"> 일매출회원등급^TB_ANA_DD_SALES_MEM_GRADE^ 적립포인트금액^ACC_POINT_AMT^^NUMBER^22^Y^0
일매출회원등급^TB_ANA_DD_SALES_MEM_GRADE^적립포인트금액^ACC_POINT_AMT^^NUMBER^20,5^Y^0</v>
      </c>
    </row>
    <row r="573" spans="1:16" x14ac:dyDescent="0.25">
      <c r="A573" s="23">
        <v>566</v>
      </c>
      <c r="B573" s="27" t="s">
        <v>5184</v>
      </c>
      <c r="C573" s="27" t="s">
        <v>5299</v>
      </c>
      <c r="D573" s="27" t="s">
        <v>376</v>
      </c>
      <c r="E573" s="27" t="s">
        <v>4225</v>
      </c>
      <c r="F573" s="27" t="s">
        <v>2313</v>
      </c>
      <c r="G573" s="27"/>
      <c r="H573" s="27"/>
      <c r="I573" s="27" t="s">
        <v>110</v>
      </c>
      <c r="J573" s="28">
        <v>22</v>
      </c>
      <c r="K573" s="27" t="s">
        <v>52</v>
      </c>
      <c r="L573" s="29">
        <v>0</v>
      </c>
      <c r="M573" s="30"/>
      <c r="N573" s="25" t="str">
        <f t="shared" si="9"/>
        <v xml:space="preserve"> 일매출회원등급^TB_ANA_DD_SALES_MEM_GRADE^ 영수증건수^BILL_CNT^^NUMBER^22^Y^0</v>
      </c>
      <c r="O573" s="21" t="str">
        <f>IF(ISNA(VLOOKUP(N573,DB데이터!$N:$N,1,FALSE)), "에러", "")</f>
        <v>에러</v>
      </c>
      <c r="P573" s="57" t="str">
        <f>IF(O573="에러",$N573&amp;CHAR(10)&amp;VLOOKUP(CONCATENATE(D622,".",F622),DB데이터!$M:$N,2,FALSE),"")</f>
        <v xml:space="preserve"> 일매출회원등급^TB_ANA_DD_SALES_MEM_GRADE^ 영수증건수^BILL_CNT^^NUMBER^22^Y^0
일매출회원등급^TB_ANA_DD_SALES_MEM_GRADE^영수증건수^BILL_CNT^^NUMBER^20,5^Y^0</v>
      </c>
    </row>
    <row r="574" spans="1:16" x14ac:dyDescent="0.25">
      <c r="A574" s="23">
        <v>567</v>
      </c>
      <c r="B574" s="27" t="s">
        <v>5184</v>
      </c>
      <c r="C574" s="27" t="s">
        <v>5299</v>
      </c>
      <c r="D574" s="27" t="s">
        <v>376</v>
      </c>
      <c r="E574" s="27" t="s">
        <v>3518</v>
      </c>
      <c r="F574" s="27" t="s">
        <v>54</v>
      </c>
      <c r="G574" s="27"/>
      <c r="H574" s="27"/>
      <c r="I574" s="27" t="s">
        <v>37</v>
      </c>
      <c r="J574" s="28">
        <v>14</v>
      </c>
      <c r="K574" s="27" t="s">
        <v>52</v>
      </c>
      <c r="L574" s="29"/>
      <c r="M574" s="30"/>
      <c r="N574" s="25" t="str">
        <f t="shared" si="9"/>
        <v xml:space="preserve"> 일매출회원등급^TB_ANA_DD_SALES_MEM_GRADE^ 현금건수^CASH_CNT^^NUMBER^22^Y^0</v>
      </c>
      <c r="O574" s="21" t="str">
        <f>IF(ISNA(VLOOKUP(N574,DB데이터!$N:$N,1,FALSE)), "에러", "")</f>
        <v>에러</v>
      </c>
      <c r="P574" s="57" t="str">
        <f>IF(O574="에러",$N574&amp;CHAR(10)&amp;VLOOKUP(CONCATENATE(D623,".",F623),DB데이터!$M:$N,2,FALSE),"")</f>
        <v xml:space="preserve"> 일매출회원등급^TB_ANA_DD_SALES_MEM_GRADE^ 현금건수^CASH_CNT^^NUMBER^22^Y^0
일매출회원등급^TB_ANA_DD_SALES_MEM_GRADE^현금건수^CASH_CNT^^NUMBER^20,5^Y^0</v>
      </c>
    </row>
    <row r="575" spans="1:16" x14ac:dyDescent="0.25">
      <c r="A575" s="23">
        <v>568</v>
      </c>
      <c r="B575" s="27" t="s">
        <v>5184</v>
      </c>
      <c r="C575" s="27" t="s">
        <v>5299</v>
      </c>
      <c r="D575" s="27" t="s">
        <v>376</v>
      </c>
      <c r="E575" s="27" t="s">
        <v>3519</v>
      </c>
      <c r="F575" s="27" t="s">
        <v>56</v>
      </c>
      <c r="G575" s="27"/>
      <c r="H575" s="27"/>
      <c r="I575" s="27" t="s">
        <v>37</v>
      </c>
      <c r="J575" s="28">
        <v>32</v>
      </c>
      <c r="K575" s="27" t="s">
        <v>52</v>
      </c>
      <c r="L575" s="29"/>
      <c r="M575" s="30"/>
      <c r="N575" s="25" t="str">
        <f t="shared" si="9"/>
        <v xml:space="preserve"> 일매출회원등급^TB_ANA_DD_SALES_MEM_GRADE^ 카드건수^CARD_CNT^^NUMBER^22^Y^0</v>
      </c>
      <c r="O575" s="21" t="str">
        <f>IF(ISNA(VLOOKUP(N575,DB데이터!$N:$N,1,FALSE)), "에러", "")</f>
        <v>에러</v>
      </c>
      <c r="P575" s="57" t="str">
        <f>IF(O575="에러",$N575&amp;CHAR(10)&amp;VLOOKUP(CONCATENATE(D624,".",F624),DB데이터!$M:$N,2,FALSE),"")</f>
        <v xml:space="preserve"> 일매출회원등급^TB_ANA_DD_SALES_MEM_GRADE^ 카드건수^CARD_CNT^^NUMBER^22^Y^0
일매출회원등급^TB_ANA_DD_SALES_MEM_GRADE^카드건수^CARD_CNT^^NUMBER^20,5^Y^0</v>
      </c>
    </row>
    <row r="576" spans="1:16" x14ac:dyDescent="0.25">
      <c r="A576" s="23">
        <v>569</v>
      </c>
      <c r="B576" s="27" t="s">
        <v>5184</v>
      </c>
      <c r="C576" s="27" t="s">
        <v>5299</v>
      </c>
      <c r="D576" s="27" t="s">
        <v>376</v>
      </c>
      <c r="E576" s="27" t="s">
        <v>3520</v>
      </c>
      <c r="F576" s="27" t="s">
        <v>58</v>
      </c>
      <c r="G576" s="27"/>
      <c r="H576" s="27"/>
      <c r="I576" s="27" t="s">
        <v>37</v>
      </c>
      <c r="J576" s="28">
        <v>14</v>
      </c>
      <c r="K576" s="27" t="s">
        <v>52</v>
      </c>
      <c r="L576" s="29"/>
      <c r="M576" s="30"/>
      <c r="N576" s="25" t="str">
        <f t="shared" si="9"/>
        <v xml:space="preserve"> 일매출회원등급^TB_ANA_DD_SALES_MEM_GRADE^ 포인트매출건수^POINT_SALES_CNT^^NUMBER^22^Y^0</v>
      </c>
      <c r="O576" s="21" t="str">
        <f>IF(ISNA(VLOOKUP(N576,DB데이터!$N:$N,1,FALSE)), "에러", "")</f>
        <v>에러</v>
      </c>
      <c r="P576" s="57" t="str">
        <f>IF(O576="에러",$N576&amp;CHAR(10)&amp;VLOOKUP(CONCATENATE(D625,".",F625),DB데이터!$M:$N,2,FALSE),"")</f>
        <v xml:space="preserve"> 일매출회원등급^TB_ANA_DD_SALES_MEM_GRADE^ 포인트매출건수^POINT_SALES_CNT^^NUMBER^22^Y^0
일매출회원등급^TB_ANA_DD_SALES_MEM_GRADE^포인트매출건수^POINT_SALES_CNT^^NUMBER^20,5^Y^0</v>
      </c>
    </row>
    <row r="577" spans="1:16" x14ac:dyDescent="0.25">
      <c r="A577" s="23">
        <v>570</v>
      </c>
      <c r="B577" s="27" t="s">
        <v>5184</v>
      </c>
      <c r="C577" s="27" t="s">
        <v>5299</v>
      </c>
      <c r="D577" s="27" t="s">
        <v>376</v>
      </c>
      <c r="E577" s="27" t="s">
        <v>3521</v>
      </c>
      <c r="F577" s="27" t="s">
        <v>60</v>
      </c>
      <c r="G577" s="27"/>
      <c r="H577" s="27"/>
      <c r="I577" s="27" t="s">
        <v>37</v>
      </c>
      <c r="J577" s="28">
        <v>32</v>
      </c>
      <c r="K577" s="27" t="s">
        <v>52</v>
      </c>
      <c r="L577" s="29"/>
      <c r="M577" s="30"/>
      <c r="N577" s="25" t="str">
        <f t="shared" si="9"/>
        <v xml:space="preserve"> 일매출회원등급^TB_ANA_DD_SALES_MEM_GRADE^ 기타매출건수^ETC_SALES_CNT^^NUMBER^22^Y^0</v>
      </c>
      <c r="O577" s="21" t="str">
        <f>IF(ISNA(VLOOKUP(N577,DB데이터!$N:$N,1,FALSE)), "에러", "")</f>
        <v>에러</v>
      </c>
      <c r="P577" s="57" t="str">
        <f>IF(O577="에러",$N577&amp;CHAR(10)&amp;VLOOKUP(CONCATENATE(D626,".",F626),DB데이터!$M:$N,2,FALSE),"")</f>
        <v xml:space="preserve"> 일매출회원등급^TB_ANA_DD_SALES_MEM_GRADE^ 기타매출건수^ETC_SALES_CNT^^NUMBER^22^Y^0
일매출회원등급^TB_ANA_DD_SALES_MEM_GRADE^기타매출건수^ETC_SALES_CNT^^NUMBER^20,5^Y^0</v>
      </c>
    </row>
    <row r="578" spans="1:16" x14ac:dyDescent="0.25">
      <c r="A578" s="23">
        <v>571</v>
      </c>
      <c r="B578" s="27" t="s">
        <v>5184</v>
      </c>
      <c r="C578" s="27" t="s">
        <v>5299</v>
      </c>
      <c r="D578" s="27" t="s">
        <v>376</v>
      </c>
      <c r="E578" s="27" t="s">
        <v>4304</v>
      </c>
      <c r="F578" s="27" t="s">
        <v>1051</v>
      </c>
      <c r="G578" s="27"/>
      <c r="H578" s="27"/>
      <c r="I578" s="27" t="s">
        <v>110</v>
      </c>
      <c r="J578" s="28">
        <v>22</v>
      </c>
      <c r="K578" s="27" t="s">
        <v>52</v>
      </c>
      <c r="L578" s="29">
        <v>0</v>
      </c>
      <c r="M578" s="30"/>
      <c r="N578" s="25" t="str">
        <f t="shared" si="9"/>
        <v xml:space="preserve"> 일매출회원등급^TB_ANA_DD_SALES_MEM_GRADE^ 취소건수^CNCL_CNT^^NUMBER^22^Y^0</v>
      </c>
      <c r="O578" s="21" t="str">
        <f>IF(ISNA(VLOOKUP(N578,DB데이터!$N:$N,1,FALSE)), "에러", "")</f>
        <v>에러</v>
      </c>
      <c r="P578" s="57" t="str">
        <f>IF(O578="에러",$N578&amp;CHAR(10)&amp;VLOOKUP(CONCATENATE(D627,".",F627),DB데이터!$M:$N,2,FALSE),"")</f>
        <v xml:space="preserve"> 일매출회원등급^TB_ANA_DD_SALES_MEM_GRADE^ 취소건수^CNCL_CNT^^NUMBER^22^Y^0
일매출회원등급^TB_ANA_DD_SALES_MEM_GRADE^취소건수^CNCL_CNT^^NUMBER^20,5^Y^0</v>
      </c>
    </row>
    <row r="579" spans="1:16" x14ac:dyDescent="0.25">
      <c r="A579" s="23">
        <v>572</v>
      </c>
      <c r="B579" s="27" t="s">
        <v>5184</v>
      </c>
      <c r="C579" s="27" t="s">
        <v>5299</v>
      </c>
      <c r="D579" s="27" t="s">
        <v>376</v>
      </c>
      <c r="E579" s="27" t="s">
        <v>4302</v>
      </c>
      <c r="F579" s="27" t="s">
        <v>1052</v>
      </c>
      <c r="G579" s="27"/>
      <c r="H579" s="27"/>
      <c r="I579" s="27" t="s">
        <v>110</v>
      </c>
      <c r="J579" s="28">
        <v>22</v>
      </c>
      <c r="K579" s="27" t="s">
        <v>52</v>
      </c>
      <c r="L579" s="29">
        <v>0</v>
      </c>
      <c r="M579" s="30"/>
      <c r="N579" s="25" t="str">
        <f t="shared" si="9"/>
        <v xml:space="preserve"> 일매출회원등급^TB_ANA_DD_SALES_MEM_GRADE^ 매출총건수^SALES_TOT_CNT^^NUMBER^22^Y^0</v>
      </c>
      <c r="O579" s="21" t="str">
        <f>IF(ISNA(VLOOKUP(N579,DB데이터!$N:$N,1,FALSE)), "에러", "")</f>
        <v>에러</v>
      </c>
      <c r="P579" s="57" t="str">
        <f>IF(O579="에러",$N579&amp;CHAR(10)&amp;VLOOKUP(CONCATENATE(D628,".",F628),DB데이터!$M:$N,2,FALSE),"")</f>
        <v xml:space="preserve"> 일매출회원등급^TB_ANA_DD_SALES_MEM_GRADE^ 매출총건수^SALES_TOT_CNT^^NUMBER^22^Y^0
일매출회원등급^TB_ANA_DD_SALES_MEM_GRADE^매출총건수^SALES_TOT_CNT^^NUMBER^20,5^Y^0</v>
      </c>
    </row>
    <row r="580" spans="1:16" x14ac:dyDescent="0.25">
      <c r="A580" s="23">
        <v>573</v>
      </c>
      <c r="B580" s="27" t="s">
        <v>5184</v>
      </c>
      <c r="C580" s="27" t="s">
        <v>5299</v>
      </c>
      <c r="D580" s="27" t="s">
        <v>376</v>
      </c>
      <c r="E580" s="27" t="s">
        <v>4305</v>
      </c>
      <c r="F580" s="27" t="s">
        <v>2317</v>
      </c>
      <c r="G580" s="27"/>
      <c r="H580" s="27"/>
      <c r="I580" s="27" t="s">
        <v>110</v>
      </c>
      <c r="J580" s="28">
        <v>22</v>
      </c>
      <c r="K580" s="27" t="s">
        <v>52</v>
      </c>
      <c r="L580" s="29">
        <v>0</v>
      </c>
      <c r="M580" s="30"/>
      <c r="N580" s="25" t="str">
        <f t="shared" si="9"/>
        <v xml:space="preserve"> 일매출회원등급^TB_ANA_DD_SALES_MEM_GRADE^ 매출취소건수^SALES_CNCL_CNT^^NUMBER^22^Y^0</v>
      </c>
      <c r="O580" s="21" t="str">
        <f>IF(ISNA(VLOOKUP(N580,DB데이터!$N:$N,1,FALSE)), "에러", "")</f>
        <v>에러</v>
      </c>
      <c r="P580" s="57" t="str">
        <f>IF(O580="에러",$N580&amp;CHAR(10)&amp;VLOOKUP(CONCATENATE(D629,".",F629),DB데이터!$M:$N,2,FALSE),"")</f>
        <v xml:space="preserve"> 일매출회원등급^TB_ANA_DD_SALES_MEM_GRADE^ 매출취소건수^SALES_CNCL_CNT^^NUMBER^22^Y^0
일매출회원등급^TB_ANA_DD_SALES_MEM_GRADE^매출취소건수^SALES_CNCL_CNT^^NUMBER^20,5^Y^0</v>
      </c>
    </row>
    <row r="581" spans="1:16" x14ac:dyDescent="0.25">
      <c r="A581" s="23">
        <v>574</v>
      </c>
      <c r="B581" s="27" t="s">
        <v>5184</v>
      </c>
      <c r="C581" s="27" t="s">
        <v>5299</v>
      </c>
      <c r="D581" s="27" t="s">
        <v>376</v>
      </c>
      <c r="E581" s="27" t="s">
        <v>4303</v>
      </c>
      <c r="F581" s="27" t="s">
        <v>2319</v>
      </c>
      <c r="G581" s="27"/>
      <c r="H581" s="27"/>
      <c r="I581" s="27" t="s">
        <v>110</v>
      </c>
      <c r="J581" s="28">
        <v>22</v>
      </c>
      <c r="K581" s="27" t="s">
        <v>52</v>
      </c>
      <c r="L581" s="29">
        <v>0</v>
      </c>
      <c r="M581" s="30"/>
      <c r="N581" s="25" t="str">
        <f t="shared" si="9"/>
        <v xml:space="preserve"> 일매출회원등급^TB_ANA_DD_SALES_MEM_GRADE^ 매출취소총금액^SALES_CNCL_TOT_AMT^^NUMBER^22^Y^0</v>
      </c>
      <c r="O581" s="21" t="str">
        <f>IF(ISNA(VLOOKUP(N581,DB데이터!$N:$N,1,FALSE)), "에러", "")</f>
        <v>에러</v>
      </c>
      <c r="P581" s="57" t="str">
        <f>IF(O581="에러",$N581&amp;CHAR(10)&amp;VLOOKUP(CONCATENATE(D630,".",F630),DB데이터!$M:$N,2,FALSE),"")</f>
        <v xml:space="preserve"> 일매출회원등급^TB_ANA_DD_SALES_MEM_GRADE^ 매출취소총금액^SALES_CNCL_TOT_AMT^^NUMBER^22^Y^0
일매출회원등급^TB_ANA_DD_SALES_MEM_GRADE^매출취소총금액^SALES_CNCL_TOT_AMT^^NUMBER^20,5^Y^0</v>
      </c>
    </row>
    <row r="582" spans="1:16" x14ac:dyDescent="0.25">
      <c r="A582" s="23">
        <v>575</v>
      </c>
      <c r="B582" s="27" t="s">
        <v>5184</v>
      </c>
      <c r="C582" s="27" t="s">
        <v>5299</v>
      </c>
      <c r="D582" s="27" t="s">
        <v>376</v>
      </c>
      <c r="E582" s="27" t="s">
        <v>4307</v>
      </c>
      <c r="F582" s="27" t="s">
        <v>1055</v>
      </c>
      <c r="G582" s="27"/>
      <c r="H582" s="27"/>
      <c r="I582" s="27" t="s">
        <v>110</v>
      </c>
      <c r="J582" s="28">
        <v>22</v>
      </c>
      <c r="K582" s="27" t="s">
        <v>52</v>
      </c>
      <c r="L582" s="29">
        <v>0</v>
      </c>
      <c r="M582" s="30"/>
      <c r="N582" s="25" t="str">
        <f t="shared" si="9"/>
        <v xml:space="preserve"> 일매출회원등급^TB_ANA_DD_SALES_MEM_GRADE^ 현금취소금액^CASH_CNCL_AMT^^NUMBER^22^Y^0</v>
      </c>
      <c r="O582" s="21" t="str">
        <f>IF(ISNA(VLOOKUP(N582,DB데이터!$N:$N,1,FALSE)), "에러", "")</f>
        <v>에러</v>
      </c>
      <c r="P582" s="57" t="str">
        <f>IF(O582="에러",$N582&amp;CHAR(10)&amp;VLOOKUP(CONCATENATE(D631,".",F631),DB데이터!$M:$N,2,FALSE),"")</f>
        <v xml:space="preserve"> 일매출회원등급^TB_ANA_DD_SALES_MEM_GRADE^ 현금취소금액^CASH_CNCL_AMT^^NUMBER^22^Y^0
일매출회원등급^TB_ANA_DD_SALES_MEM_GRADE^현금취소금액^CASH_CNCL_AMT^^NUMBER^20,5^Y^0</v>
      </c>
    </row>
    <row r="583" spans="1:16" x14ac:dyDescent="0.25">
      <c r="A583" s="23">
        <v>576</v>
      </c>
      <c r="B583" s="27" t="s">
        <v>5184</v>
      </c>
      <c r="C583" s="27" t="s">
        <v>5299</v>
      </c>
      <c r="D583" s="27" t="s">
        <v>376</v>
      </c>
      <c r="E583" s="27" t="s">
        <v>4309</v>
      </c>
      <c r="F583" s="27" t="s">
        <v>1056</v>
      </c>
      <c r="G583" s="27"/>
      <c r="H583" s="27"/>
      <c r="I583" s="27" t="s">
        <v>110</v>
      </c>
      <c r="J583" s="28">
        <v>22</v>
      </c>
      <c r="K583" s="27" t="s">
        <v>52</v>
      </c>
      <c r="L583" s="29">
        <v>0</v>
      </c>
      <c r="M583" s="30"/>
      <c r="N583" s="25" t="str">
        <f t="shared" si="9"/>
        <v xml:space="preserve"> 일매출회원등급^TB_ANA_DD_SALES_MEM_GRADE^ 카드취소금액^CARD_CNCL_AMT^^NUMBER^22^Y^0</v>
      </c>
      <c r="O583" s="21" t="str">
        <f>IF(ISNA(VLOOKUP(N583,DB데이터!$N:$N,1,FALSE)), "에러", "")</f>
        <v>에러</v>
      </c>
      <c r="P583" s="57" t="str">
        <f>IF(O583="에러",$N583&amp;CHAR(10)&amp;VLOOKUP(CONCATENATE(D632,".",F632),DB데이터!$M:$N,2,FALSE),"")</f>
        <v xml:space="preserve"> 일매출회원등급^TB_ANA_DD_SALES_MEM_GRADE^ 카드취소금액^CARD_CNCL_AMT^^NUMBER^22^Y^0
일매출회원등급^TB_ANA_DD_SALES_MEM_GRADE^카드취소금액^CARD_CNCL_AMT^^NUMBER^20,5^Y^0</v>
      </c>
    </row>
    <row r="584" spans="1:16" x14ac:dyDescent="0.25">
      <c r="A584" s="23">
        <v>577</v>
      </c>
      <c r="B584" s="27" t="s">
        <v>5184</v>
      </c>
      <c r="C584" s="27" t="s">
        <v>5299</v>
      </c>
      <c r="D584" s="27" t="s">
        <v>376</v>
      </c>
      <c r="E584" s="27" t="s">
        <v>4306</v>
      </c>
      <c r="F584" s="27" t="s">
        <v>2321</v>
      </c>
      <c r="G584" s="27"/>
      <c r="H584" s="27"/>
      <c r="I584" s="27" t="s">
        <v>110</v>
      </c>
      <c r="J584" s="28">
        <v>22</v>
      </c>
      <c r="K584" s="27" t="s">
        <v>52</v>
      </c>
      <c r="L584" s="29">
        <v>0</v>
      </c>
      <c r="M584" s="30"/>
      <c r="N584" s="25" t="str">
        <f t="shared" si="9"/>
        <v xml:space="preserve"> 일매출회원등급^TB_ANA_DD_SALES_MEM_GRADE^ 포인트매출취소금액^POINT_SALES_CNCL_AMT^^NUMBER^22^Y^0</v>
      </c>
      <c r="O584" s="21" t="str">
        <f>IF(ISNA(VLOOKUP(N584,DB데이터!$N:$N,1,FALSE)), "에러", "")</f>
        <v>에러</v>
      </c>
      <c r="P584" s="57" t="str">
        <f>IF(O584="에러",$N584&amp;CHAR(10)&amp;VLOOKUP(CONCATENATE(D633,".",F633),DB데이터!$M:$N,2,FALSE),"")</f>
        <v xml:space="preserve"> 일매출회원등급^TB_ANA_DD_SALES_MEM_GRADE^ 포인트매출취소금액^POINT_SALES_CNCL_AMT^^NUMBER^22^Y^0
일매출회원등급^TB_ANA_DD_SALES_MEM_GRADE^포인트매출취소금액^POINT_SALES_CNCL_AMT^^NUMBER^20,5^Y^0</v>
      </c>
    </row>
    <row r="585" spans="1:16" x14ac:dyDescent="0.25">
      <c r="A585" s="23">
        <v>578</v>
      </c>
      <c r="B585" s="27" t="s">
        <v>5184</v>
      </c>
      <c r="C585" s="27" t="s">
        <v>5299</v>
      </c>
      <c r="D585" s="27" t="s">
        <v>376</v>
      </c>
      <c r="E585" s="27" t="s">
        <v>4308</v>
      </c>
      <c r="F585" s="27" t="s">
        <v>2323</v>
      </c>
      <c r="G585" s="27"/>
      <c r="H585" s="27"/>
      <c r="I585" s="27" t="s">
        <v>110</v>
      </c>
      <c r="J585" s="28">
        <v>22</v>
      </c>
      <c r="K585" s="27" t="s">
        <v>52</v>
      </c>
      <c r="L585" s="29">
        <v>0</v>
      </c>
      <c r="M585" s="30"/>
      <c r="N585" s="25" t="str">
        <f t="shared" si="9"/>
        <v xml:space="preserve"> 일매출회원등급^TB_ANA_DD_SALES_MEM_GRADE^ 기타매출취소금액^ETC_SALES_CNCL_AMT^^NUMBER^22^Y^0</v>
      </c>
      <c r="O585" s="21" t="str">
        <f>IF(ISNA(VLOOKUP(N585,DB데이터!$N:$N,1,FALSE)), "에러", "")</f>
        <v>에러</v>
      </c>
      <c r="P585" s="57" t="str">
        <f>IF(O585="에러",$N585&amp;CHAR(10)&amp;VLOOKUP(CONCATENATE(D634,".",F634),DB데이터!$M:$N,2,FALSE),"")</f>
        <v xml:space="preserve"> 일매출회원등급^TB_ANA_DD_SALES_MEM_GRADE^ 기타매출취소금액^ETC_SALES_CNCL_AMT^^NUMBER^22^Y^0
일매출회원등급^TB_ANA_DD_SALES_MEM_GRADE^기타매출취소금액^ETC_SALES_CNCL_AMT^^NUMBER^20,5^Y^0</v>
      </c>
    </row>
    <row r="586" spans="1:16" x14ac:dyDescent="0.25">
      <c r="A586" s="23">
        <v>579</v>
      </c>
      <c r="B586" s="27" t="s">
        <v>5184</v>
      </c>
      <c r="C586" s="27" t="s">
        <v>4409</v>
      </c>
      <c r="D586" s="27" t="s">
        <v>370</v>
      </c>
      <c r="E586" s="27" t="s">
        <v>4102</v>
      </c>
      <c r="F586" s="27" t="s">
        <v>479</v>
      </c>
      <c r="G586" s="27"/>
      <c r="H586" s="27"/>
      <c r="I586" s="27" t="s">
        <v>37</v>
      </c>
      <c r="J586" s="28">
        <v>8</v>
      </c>
      <c r="K586" s="27" t="s">
        <v>52</v>
      </c>
      <c r="L586" s="29"/>
      <c r="M586" s="30"/>
      <c r="N586" s="25" t="str">
        <f t="shared" si="9"/>
        <v xml:space="preserve"> 일매출회원등급^TB_ANA_DD_SALES_MEM_GRADE^ 고객수^CUST_CNT^^NUMBER^22^Y^0</v>
      </c>
      <c r="O586" s="21" t="str">
        <f>IF(ISNA(VLOOKUP(N586,DB데이터!$N:$N,1,FALSE)), "에러", "")</f>
        <v>에러</v>
      </c>
      <c r="P586" s="57" t="str">
        <f>IF(O586="에러",$N586&amp;CHAR(10)&amp;VLOOKUP(CONCATENATE(D635,".",F635),DB데이터!$M:$N,2,FALSE),"")</f>
        <v xml:space="preserve"> 일매출회원등급^TB_ANA_DD_SALES_MEM_GRADE^ 고객수^CUST_CNT^^NUMBER^22^Y^0
일매출회원등급^TB_ANA_DD_SALES_MEM_GRADE^고객수^CUST_CNT^^NUMBER^20,5^Y^0</v>
      </c>
    </row>
    <row r="587" spans="1:16" x14ac:dyDescent="0.25">
      <c r="A587" s="23">
        <v>580</v>
      </c>
      <c r="B587" s="27" t="s">
        <v>5184</v>
      </c>
      <c r="C587" s="27" t="s">
        <v>4409</v>
      </c>
      <c r="D587" s="27" t="s">
        <v>370</v>
      </c>
      <c r="E587" s="27" t="s">
        <v>3709</v>
      </c>
      <c r="F587" s="27" t="s">
        <v>64</v>
      </c>
      <c r="G587" s="27"/>
      <c r="H587" s="27"/>
      <c r="I587" s="27" t="s">
        <v>37</v>
      </c>
      <c r="J587" s="28">
        <v>10</v>
      </c>
      <c r="K587" s="27" t="s">
        <v>52</v>
      </c>
      <c r="L587" s="29"/>
      <c r="M587" s="30"/>
      <c r="N587" s="25" t="str">
        <f t="shared" si="9"/>
        <v xml:space="preserve"> 일매출회원등급^TB_ANA_DD_SALES_MEM_GRADE^ 등록일시^REG_DTM^^VARCHAR2^14^Y^</v>
      </c>
      <c r="O587" s="21" t="str">
        <f>IF(ISNA(VLOOKUP(N587,DB데이터!$N:$N,1,FALSE)), "에러", "")</f>
        <v>에러</v>
      </c>
      <c r="P587" s="57" t="str">
        <f>IF(O587="에러",$N587&amp;CHAR(10)&amp;VLOOKUP(CONCATENATE(D636,".",F636),DB데이터!$M:$N,2,FALSE),"")</f>
        <v xml:space="preserve"> 일매출회원등급^TB_ANA_DD_SALES_MEM_GRADE^ 등록일시^REG_DTM^^VARCHAR2^14^Y^
일매출회원등급^TB_ANA_DD_SALES_MEM_GRADE^등록일시^REG_DTM^^VARCHAR2^14^Y^</v>
      </c>
    </row>
    <row r="588" spans="1:16" x14ac:dyDescent="0.25">
      <c r="A588" s="23">
        <v>581</v>
      </c>
      <c r="B588" s="27" t="s">
        <v>5184</v>
      </c>
      <c r="C588" s="27" t="s">
        <v>4409</v>
      </c>
      <c r="D588" s="27" t="s">
        <v>370</v>
      </c>
      <c r="E588" s="27" t="s">
        <v>3806</v>
      </c>
      <c r="F588" s="27" t="s">
        <v>481</v>
      </c>
      <c r="G588" s="27"/>
      <c r="H588" s="27"/>
      <c r="I588" s="27" t="s">
        <v>37</v>
      </c>
      <c r="J588" s="28">
        <v>5</v>
      </c>
      <c r="K588" s="27" t="s">
        <v>52</v>
      </c>
      <c r="L588" s="27"/>
      <c r="M588" s="30"/>
      <c r="N588" s="25" t="str">
        <f t="shared" si="9"/>
        <v xml:space="preserve"> 일매출회원등급^TB_ANA_DD_SALES_MEM_GRADE^ 등록자ID^REGR_ID^^VARCHAR2^32^Y^</v>
      </c>
      <c r="O588" s="21" t="str">
        <f>IF(ISNA(VLOOKUP(N588,DB데이터!$N:$N,1,FALSE)), "에러", "")</f>
        <v>에러</v>
      </c>
      <c r="P588" s="57" t="str">
        <f>IF(O588="에러",$N588&amp;CHAR(10)&amp;VLOOKUP(CONCATENATE(D637,".",F637),DB데이터!$M:$N,2,FALSE),"")</f>
        <v xml:space="preserve"> 일매출회원등급^TB_ANA_DD_SALES_MEM_GRADE^ 등록자ID^REGR_ID^^VARCHAR2^32^Y^
일매출회원등급^TB_ANA_DD_SALES_MEM_GRADE^등록자ID^REGR_ID^^VARCHAR2^32^Y^</v>
      </c>
    </row>
    <row r="589" spans="1:16" x14ac:dyDescent="0.25">
      <c r="A589" s="23">
        <v>582</v>
      </c>
      <c r="B589" s="27" t="s">
        <v>5184</v>
      </c>
      <c r="C589" s="27" t="s">
        <v>4409</v>
      </c>
      <c r="D589" s="27" t="s">
        <v>370</v>
      </c>
      <c r="E589" s="27" t="s">
        <v>4411</v>
      </c>
      <c r="F589" s="27" t="s">
        <v>2376</v>
      </c>
      <c r="G589" s="27"/>
      <c r="H589" s="27"/>
      <c r="I589" s="27" t="s">
        <v>37</v>
      </c>
      <c r="J589" s="28">
        <v>20</v>
      </c>
      <c r="K589" s="27" t="s">
        <v>52</v>
      </c>
      <c r="L589" s="27"/>
      <c r="M589" s="30"/>
      <c r="N589" s="25" t="str">
        <f t="shared" si="9"/>
        <v xml:space="preserve"> 일매출회원등급^TB_ANA_DD_SALES_MEM_GRADE^ 수정일시^MOD_DTM^^VARCHAR2^14^Y^</v>
      </c>
      <c r="O589" s="21" t="str">
        <f>IF(ISNA(VLOOKUP(N589,DB데이터!$N:$N,1,FALSE)), "에러", "")</f>
        <v>에러</v>
      </c>
      <c r="P589" s="57" t="str">
        <f>IF(O589="에러",$N589&amp;CHAR(10)&amp;VLOOKUP(CONCATENATE(D638,".",F638),DB데이터!$M:$N,2,FALSE),"")</f>
        <v xml:space="preserve"> 일매출회원등급^TB_ANA_DD_SALES_MEM_GRADE^ 수정일시^MOD_DTM^^VARCHAR2^14^Y^
일매출회원등급^TB_ANA_DD_SALES_MEM_GRADE^수정일시^MOD_DTM^^VARCHAR2^14^Y^</v>
      </c>
    </row>
    <row r="590" spans="1:16" x14ac:dyDescent="0.25">
      <c r="A590" s="23">
        <v>583</v>
      </c>
      <c r="B590" s="27" t="s">
        <v>5184</v>
      </c>
      <c r="C590" s="27" t="s">
        <v>4409</v>
      </c>
      <c r="D590" s="27" t="s">
        <v>370</v>
      </c>
      <c r="E590" s="27" t="s">
        <v>4410</v>
      </c>
      <c r="F590" s="27" t="s">
        <v>2378</v>
      </c>
      <c r="G590" s="27"/>
      <c r="H590" s="27"/>
      <c r="I590" s="27" t="s">
        <v>37</v>
      </c>
      <c r="J590" s="28">
        <v>300</v>
      </c>
      <c r="K590" s="27" t="s">
        <v>5347</v>
      </c>
      <c r="L590" s="27"/>
      <c r="M590" s="30"/>
      <c r="N590" s="25" t="str">
        <f t="shared" si="9"/>
        <v xml:space="preserve"> 일매출회원등급^TB_ANA_DD_SALES_MEM_GRADE^ 수정자ID^MODR_ID^^VARCHAR2^32^Y^</v>
      </c>
      <c r="O590" s="21" t="str">
        <f>IF(ISNA(VLOOKUP(N590,DB데이터!$N:$N,1,FALSE)), "에러", "")</f>
        <v>에러</v>
      </c>
      <c r="P590" s="57" t="str">
        <f>IF(O590="에러",$N590&amp;CHAR(10)&amp;VLOOKUP(CONCATENATE(D639,".",F639),DB데이터!$M:$N,2,FALSE),"")</f>
        <v xml:space="preserve"> 일매출회원등급^TB_ANA_DD_SALES_MEM_GRADE^ 수정자ID^MODR_ID^^VARCHAR2^32^Y^
일매출회원등급^TB_ANA_DD_SALES_MEM_GRADE^수정자ID^MODR_ID^^VARCHAR2^32^Y^</v>
      </c>
    </row>
    <row r="591" spans="1:16" x14ac:dyDescent="0.25">
      <c r="A591" s="23">
        <v>584</v>
      </c>
      <c r="B591" s="27" t="s">
        <v>5184</v>
      </c>
      <c r="C591" s="27" t="s">
        <v>4409</v>
      </c>
      <c r="D591" s="27" t="s">
        <v>370</v>
      </c>
      <c r="E591" s="27" t="s">
        <v>3803</v>
      </c>
      <c r="F591" s="27" t="s">
        <v>1580</v>
      </c>
      <c r="G591" s="27"/>
      <c r="H591" s="27"/>
      <c r="I591" s="27" t="s">
        <v>37</v>
      </c>
      <c r="J591" s="28">
        <v>20</v>
      </c>
      <c r="K591" s="27" t="s">
        <v>52</v>
      </c>
      <c r="L591" s="27"/>
      <c r="M591" s="30"/>
      <c r="N591" s="25" t="str">
        <f t="shared" si="9"/>
        <v xml:space="preserve"> 일매출회원등급^TB_ANA_DD_SALES_MEM_GRADE^ 프로모션사용포인트취소금액^PROM_USE_POINT_CNCL_AMT^^NUMBER^22^Y^0</v>
      </c>
      <c r="O591" s="21" t="str">
        <f>IF(ISNA(VLOOKUP(N591,DB데이터!$N:$N,1,FALSE)), "에러", "")</f>
        <v>에러</v>
      </c>
      <c r="P591" s="57" t="str">
        <f>IF(O591="에러",$N591&amp;CHAR(10)&amp;VLOOKUP(CONCATENATE(D640,".",F640),DB데이터!$M:$N,2,FALSE),"")</f>
        <v xml:space="preserve"> 일매출회원등급^TB_ANA_DD_SALES_MEM_GRADE^ 프로모션사용포인트취소금액^PROM_USE_POINT_CNCL_AMT^^NUMBER^22^Y^0
일매출회원등급^TB_ANA_DD_SALES_MEM_GRADE^프로모션사용포인트취소금액^PROM_USE_POINT_CNCL_AMT^^NUMBER^20,5^Y^0</v>
      </c>
    </row>
    <row r="592" spans="1:16" x14ac:dyDescent="0.25">
      <c r="A592" s="23">
        <v>585</v>
      </c>
      <c r="B592" s="27" t="s">
        <v>5184</v>
      </c>
      <c r="C592" s="27" t="s">
        <v>4409</v>
      </c>
      <c r="D592" s="27" t="s">
        <v>370</v>
      </c>
      <c r="E592" s="27" t="s">
        <v>4239</v>
      </c>
      <c r="F592" s="27" t="s">
        <v>1142</v>
      </c>
      <c r="G592" s="27"/>
      <c r="H592" s="27"/>
      <c r="I592" s="27" t="s">
        <v>110</v>
      </c>
      <c r="J592" s="28">
        <v>22</v>
      </c>
      <c r="K592" s="27" t="s">
        <v>52</v>
      </c>
      <c r="L592" s="27">
        <v>0</v>
      </c>
      <c r="M592" s="30"/>
      <c r="N592" s="25" t="str">
        <f t="shared" si="9"/>
        <v xml:space="preserve"> 일매출회원등급^TB_ANA_DD_SALES_MEM_GRADE^ 적립포인트취소금액^ACC_POINT_CNCL_AMT^^NUMBER^22^Y^0</v>
      </c>
      <c r="O592" s="21" t="str">
        <f>IF(ISNA(VLOOKUP(N592,DB데이터!$N:$N,1,FALSE)), "에러", "")</f>
        <v>에러</v>
      </c>
      <c r="P592" s="57" t="str">
        <f>IF(O592="에러",$N592&amp;CHAR(10)&amp;VLOOKUP(CONCATENATE(D641,".",F641),DB데이터!$M:$N,2,FALSE),"")</f>
        <v xml:space="preserve"> 일매출회원등급^TB_ANA_DD_SALES_MEM_GRADE^ 적립포인트취소금액^ACC_POINT_CNCL_AMT^^NUMBER^22^Y^0
일매출회원등급^TB_ANA_DD_SALES_MEM_GRADE^적립포인트취소금액^ACC_POINT_CNCL_AMT^^NUMBER^20,5^Y^0</v>
      </c>
    </row>
    <row r="593" spans="1:16" x14ac:dyDescent="0.25">
      <c r="A593" s="23">
        <v>586</v>
      </c>
      <c r="B593" s="27" t="s">
        <v>5184</v>
      </c>
      <c r="C593" s="27" t="s">
        <v>4409</v>
      </c>
      <c r="D593" s="27" t="s">
        <v>370</v>
      </c>
      <c r="E593" s="27" t="s">
        <v>4221</v>
      </c>
      <c r="F593" s="27" t="s">
        <v>492</v>
      </c>
      <c r="G593" s="27"/>
      <c r="H593" s="27"/>
      <c r="I593" s="27" t="s">
        <v>110</v>
      </c>
      <c r="J593" s="28">
        <v>22</v>
      </c>
      <c r="K593" s="27" t="s">
        <v>52</v>
      </c>
      <c r="L593" s="27">
        <v>0</v>
      </c>
      <c r="M593" s="30"/>
      <c r="N593" s="25" t="str">
        <f t="shared" si="9"/>
        <v xml:space="preserve"> 일매출회원등급^TB_ANA_DD_SALES_MEM_GRADE^ 매출수량^SALES_QTY^^NUMBER^22^Y^0</v>
      </c>
      <c r="O593" s="21" t="str">
        <f>IF(ISNA(VLOOKUP(N593,DB데이터!$N:$N,1,FALSE)), "에러", "")</f>
        <v>에러</v>
      </c>
      <c r="P593" s="57" t="str">
        <f>IF(O593="에러",$N593&amp;CHAR(10)&amp;VLOOKUP(CONCATENATE(D642,".",F642),DB데이터!$M:$N,2,FALSE),"")</f>
        <v xml:space="preserve"> 일매출회원등급^TB_ANA_DD_SALES_MEM_GRADE^ 매출수량^SALES_QTY^^NUMBER^22^Y^0
일매출회원등급^TB_ANA_DD_SALES_MEM_GRADE^매출수량^SALES_QTY^^NUMBER^20,5^Y^0</v>
      </c>
    </row>
    <row r="594" spans="1:16" x14ac:dyDescent="0.25">
      <c r="A594" s="23">
        <v>587</v>
      </c>
      <c r="B594" s="27" t="s">
        <v>5184</v>
      </c>
      <c r="C594" s="27" t="s">
        <v>4409</v>
      </c>
      <c r="D594" s="27" t="s">
        <v>370</v>
      </c>
      <c r="E594" s="27" t="s">
        <v>4218</v>
      </c>
      <c r="F594" s="27" t="s">
        <v>493</v>
      </c>
      <c r="G594" s="27"/>
      <c r="H594" s="27"/>
      <c r="I594" s="27" t="s">
        <v>110</v>
      </c>
      <c r="J594" s="28">
        <v>22</v>
      </c>
      <c r="K594" s="27" t="s">
        <v>52</v>
      </c>
      <c r="L594" s="27">
        <v>0</v>
      </c>
      <c r="M594" s="30"/>
      <c r="N594" s="25" t="str">
        <f t="shared" si="9"/>
        <v xml:space="preserve"> 일매출회원등급^TB_ANA_DD_SALES_MEM_GRADE^ 프로모션증정금액^PROM_PRESENT_AMT^^NUMBER^22^Y^0</v>
      </c>
      <c r="O594" s="21" t="str">
        <f>IF(ISNA(VLOOKUP(N594,DB데이터!$N:$N,1,FALSE)), "에러", "")</f>
        <v>에러</v>
      </c>
      <c r="P594" s="57" t="e">
        <f>IF(O594="에러",$N594&amp;CHAR(10)&amp;VLOOKUP(CONCATENATE(D643,".",F643),DB데이터!$M:$N,2,FALSE),"")</f>
        <v>#N/A</v>
      </c>
    </row>
    <row r="595" spans="1:16" x14ac:dyDescent="0.25">
      <c r="A595" s="23">
        <v>588</v>
      </c>
      <c r="B595" s="27" t="s">
        <v>5184</v>
      </c>
      <c r="C595" s="27" t="s">
        <v>4409</v>
      </c>
      <c r="D595" s="27" t="s">
        <v>370</v>
      </c>
      <c r="E595" s="27" t="s">
        <v>4217</v>
      </c>
      <c r="F595" s="27" t="s">
        <v>494</v>
      </c>
      <c r="G595" s="27"/>
      <c r="H595" s="27"/>
      <c r="I595" s="27" t="s">
        <v>110</v>
      </c>
      <c r="J595" s="28">
        <v>22</v>
      </c>
      <c r="K595" s="27" t="s">
        <v>52</v>
      </c>
      <c r="L595" s="29">
        <v>0</v>
      </c>
      <c r="M595" s="30"/>
      <c r="N595" s="25" t="str">
        <f t="shared" si="9"/>
        <v xml:space="preserve"> 일매출회원유형시간^TB_ANA_DD_SALES_MEM_TP_TM^ 매출일자^SALES_DT^^VARCHAR2^8^Y^</v>
      </c>
      <c r="O595" s="21" t="str">
        <f>IF(ISNA(VLOOKUP(N595,DB데이터!$N:$N,1,FALSE)), "에러", "")</f>
        <v>에러</v>
      </c>
      <c r="P595" s="57" t="str">
        <f>IF(O595="에러",$N595&amp;CHAR(10)&amp;VLOOKUP(CONCATENATE(D644,".",F644),DB데이터!$M:$N,2,FALSE),"")</f>
        <v xml:space="preserve"> 일매출회원유형시간^TB_ANA_DD_SALES_MEM_TP_TM^ 매출일자^SALES_DT^^VARCHAR2^8^Y^
일매출회원유형시간^TB_ANA_DD_SALES_MEM_TP_TM^매출일자^SALES_DT^Y^VARCHAR2^8^Y^</v>
      </c>
    </row>
    <row r="596" spans="1:16" x14ac:dyDescent="0.25">
      <c r="A596" s="23">
        <v>589</v>
      </c>
      <c r="B596" s="27" t="s">
        <v>5184</v>
      </c>
      <c r="C596" s="27" t="s">
        <v>4409</v>
      </c>
      <c r="D596" s="27" t="s">
        <v>370</v>
      </c>
      <c r="E596" s="27" t="s">
        <v>4219</v>
      </c>
      <c r="F596" s="27" t="s">
        <v>1761</v>
      </c>
      <c r="G596" s="27"/>
      <c r="H596" s="27"/>
      <c r="I596" s="27" t="s">
        <v>110</v>
      </c>
      <c r="J596" s="28">
        <v>22</v>
      </c>
      <c r="K596" s="27" t="s">
        <v>52</v>
      </c>
      <c r="L596" s="29">
        <v>0</v>
      </c>
      <c r="M596" s="30"/>
      <c r="N596" s="25" t="str">
        <f t="shared" si="9"/>
        <v xml:space="preserve"> 일매출회원유형시간^TB_ANA_DD_SALES_MEM_TP_TM^ 매장코드^SHOP_CD^^VARCHAR2^10^Y^</v>
      </c>
      <c r="O596" s="21" t="str">
        <f>IF(ISNA(VLOOKUP(N596,DB데이터!$N:$N,1,FALSE)), "에러", "")</f>
        <v>에러</v>
      </c>
      <c r="P596" s="57" t="str">
        <f>IF(O596="에러",$N596&amp;CHAR(10)&amp;VLOOKUP(CONCATENATE(D645,".",F645),DB데이터!$M:$N,2,FALSE),"")</f>
        <v xml:space="preserve"> 일매출회원유형시간^TB_ANA_DD_SALES_MEM_TP_TM^ 매장코드^SHOP_CD^^VARCHAR2^10^Y^
일매출회원유형시간^TB_ANA_DD_SALES_MEM_TP_TM^매장코드^SHOP_CD^Y^VARCHAR2^10^Y^</v>
      </c>
    </row>
    <row r="597" spans="1:16" x14ac:dyDescent="0.25">
      <c r="A597" s="23">
        <v>590</v>
      </c>
      <c r="B597" s="27" t="s">
        <v>5184</v>
      </c>
      <c r="C597" s="27" t="s">
        <v>4409</v>
      </c>
      <c r="D597" s="27" t="s">
        <v>370</v>
      </c>
      <c r="E597" s="27" t="s">
        <v>3504</v>
      </c>
      <c r="F597" s="27" t="s">
        <v>1629</v>
      </c>
      <c r="G597" s="27"/>
      <c r="H597" s="27"/>
      <c r="I597" s="27" t="s">
        <v>37</v>
      </c>
      <c r="J597" s="28">
        <v>1</v>
      </c>
      <c r="K597" s="27" t="s">
        <v>52</v>
      </c>
      <c r="L597" s="27"/>
      <c r="M597" s="30"/>
      <c r="N597" s="25" t="str">
        <f t="shared" si="9"/>
        <v xml:space="preserve"> 일매출회원유형시간^TB_ANA_DD_SALES_MEM_TP_TM^ 회원유형코드^MEM_TP_CD^^VARCHAR2^3^Y^'-' </v>
      </c>
      <c r="O597" s="21" t="str">
        <f>IF(ISNA(VLOOKUP(N597,DB데이터!$N:$N,1,FALSE)), "에러", "")</f>
        <v>에러</v>
      </c>
      <c r="P597" s="57" t="str">
        <f>IF(O597="에러",$N597&amp;CHAR(10)&amp;VLOOKUP(CONCATENATE(D646,".",F646),DB데이터!$M:$N,2,FALSE),"")</f>
        <v xml:space="preserve"> 일매출회원유형시간^TB_ANA_DD_SALES_MEM_TP_TM^ 회원유형코드^MEM_TP_CD^^VARCHAR2^3^Y^'-' 
일매출회원유형시간^TB_ANA_DD_SALES_MEM_TP_TM^회원유형코드^MEM_TP_CD^Y^VARCHAR2^3^Y^'-'</v>
      </c>
    </row>
    <row r="598" spans="1:16" x14ac:dyDescent="0.25">
      <c r="A598" s="23">
        <v>591</v>
      </c>
      <c r="B598" s="27" t="s">
        <v>5184</v>
      </c>
      <c r="C598" s="27" t="s">
        <v>4409</v>
      </c>
      <c r="D598" s="27" t="s">
        <v>370</v>
      </c>
      <c r="E598" s="27" t="s">
        <v>3518</v>
      </c>
      <c r="F598" s="27" t="s">
        <v>54</v>
      </c>
      <c r="G598" s="27"/>
      <c r="H598" s="27"/>
      <c r="I598" s="27" t="s">
        <v>37</v>
      </c>
      <c r="J598" s="28">
        <v>14</v>
      </c>
      <c r="K598" s="27" t="s">
        <v>52</v>
      </c>
      <c r="L598" s="29"/>
      <c r="M598" s="30"/>
      <c r="N598" s="25" t="str">
        <f t="shared" si="9"/>
        <v xml:space="preserve"> 일매출회원유형시간^TB_ANA_DD_SALES_MEM_TP_TM^ 시간코드^TM_CD^^VARCHAR2^2^Y^</v>
      </c>
      <c r="O598" s="21" t="str">
        <f>IF(ISNA(VLOOKUP(N598,DB데이터!$N:$N,1,FALSE)), "에러", "")</f>
        <v>에러</v>
      </c>
      <c r="P598" s="57" t="str">
        <f>IF(O598="에러",$N598&amp;CHAR(10)&amp;VLOOKUP(CONCATENATE(D647,".",F647),DB데이터!$M:$N,2,FALSE),"")</f>
        <v xml:space="preserve"> 일매출회원유형시간^TB_ANA_DD_SALES_MEM_TP_TM^ 시간코드^TM_CD^^VARCHAR2^2^Y^
일매출회원유형시간^TB_ANA_DD_SALES_MEM_TP_TM^시간코드^TM_CD^Y^VARCHAR2^2^Y^</v>
      </c>
    </row>
    <row r="599" spans="1:16" x14ac:dyDescent="0.25">
      <c r="A599" s="23">
        <v>592</v>
      </c>
      <c r="B599" s="27" t="s">
        <v>5184</v>
      </c>
      <c r="C599" s="27" t="s">
        <v>4409</v>
      </c>
      <c r="D599" s="27" t="s">
        <v>370</v>
      </c>
      <c r="E599" s="27" t="s">
        <v>3519</v>
      </c>
      <c r="F599" s="27" t="s">
        <v>56</v>
      </c>
      <c r="G599" s="27"/>
      <c r="H599" s="27"/>
      <c r="I599" s="27" t="s">
        <v>37</v>
      </c>
      <c r="J599" s="28">
        <v>32</v>
      </c>
      <c r="K599" s="27" t="s">
        <v>52</v>
      </c>
      <c r="L599" s="29"/>
      <c r="M599" s="30"/>
      <c r="N599" s="25" t="str">
        <f t="shared" si="9"/>
        <v xml:space="preserve"> 일매출회원유형시간^TB_ANA_DD_SALES_MEM_TP_TM^ 매출총금액^SALES_TOT_AMT^^NUMBER^22^Y^0</v>
      </c>
      <c r="O599" s="21" t="str">
        <f>IF(ISNA(VLOOKUP(N599,DB데이터!$N:$N,1,FALSE)), "에러", "")</f>
        <v>에러</v>
      </c>
      <c r="P599" s="57" t="str">
        <f>IF(O599="에러",$N599&amp;CHAR(10)&amp;VLOOKUP(CONCATENATE(D648,".",F648),DB데이터!$M:$N,2,FALSE),"")</f>
        <v xml:space="preserve"> 일매출회원유형시간^TB_ANA_DD_SALES_MEM_TP_TM^ 매출총금액^SALES_TOT_AMT^^NUMBER^22^Y^0
일매출회원유형시간^TB_ANA_DD_SALES_MEM_TP_TM^매출총금액^SALES_TOT_AMT^^NUMBER^20,5^Y^0</v>
      </c>
    </row>
    <row r="600" spans="1:16" x14ac:dyDescent="0.25">
      <c r="A600" s="23">
        <v>593</v>
      </c>
      <c r="B600" s="27" t="s">
        <v>5184</v>
      </c>
      <c r="C600" s="27" t="s">
        <v>4409</v>
      </c>
      <c r="D600" s="27" t="s">
        <v>370</v>
      </c>
      <c r="E600" s="27" t="s">
        <v>3520</v>
      </c>
      <c r="F600" s="27" t="s">
        <v>58</v>
      </c>
      <c r="G600" s="27"/>
      <c r="H600" s="27"/>
      <c r="I600" s="27" t="s">
        <v>37</v>
      </c>
      <c r="J600" s="28">
        <v>14</v>
      </c>
      <c r="K600" s="27" t="s">
        <v>52</v>
      </c>
      <c r="L600" s="29"/>
      <c r="M600" s="30"/>
      <c r="N600" s="25" t="str">
        <f t="shared" si="9"/>
        <v xml:space="preserve"> 일매출회원유형시간^TB_ANA_DD_SALES_MEM_TP_TM^ 매출금액^SALES_AMT^^NUMBER^22^Y^0</v>
      </c>
      <c r="O600" s="21" t="str">
        <f>IF(ISNA(VLOOKUP(N600,DB데이터!$N:$N,1,FALSE)), "에러", "")</f>
        <v>에러</v>
      </c>
      <c r="P600" s="57" t="str">
        <f>IF(O600="에러",$N600&amp;CHAR(10)&amp;VLOOKUP(CONCATENATE(D649,".",F649),DB데이터!$M:$N,2,FALSE),"")</f>
        <v xml:space="preserve"> 일매출회원유형시간^TB_ANA_DD_SALES_MEM_TP_TM^ 매출금액^SALES_AMT^^NUMBER^22^Y^0
일매출회원유형시간^TB_ANA_DD_SALES_MEM_TP_TM^매출금액^SALES_AMT^^NUMBER^20,5^Y^0</v>
      </c>
    </row>
    <row r="601" spans="1:16" x14ac:dyDescent="0.25">
      <c r="A601" s="23">
        <v>594</v>
      </c>
      <c r="B601" s="27" t="s">
        <v>5184</v>
      </c>
      <c r="C601" s="27" t="s">
        <v>4409</v>
      </c>
      <c r="D601" s="27" t="s">
        <v>370</v>
      </c>
      <c r="E601" s="27" t="s">
        <v>3521</v>
      </c>
      <c r="F601" s="27" t="s">
        <v>60</v>
      </c>
      <c r="G601" s="27"/>
      <c r="H601" s="27"/>
      <c r="I601" s="27" t="s">
        <v>37</v>
      </c>
      <c r="J601" s="28">
        <v>32</v>
      </c>
      <c r="K601" s="27" t="s">
        <v>52</v>
      </c>
      <c r="L601" s="29"/>
      <c r="M601" s="30"/>
      <c r="N601" s="25" t="str">
        <f t="shared" si="9"/>
        <v xml:space="preserve"> 일매출회원유형시간^TB_ANA_DD_SALES_MEM_TP_TM^ 포인트매출금액^POINT_SALES_AMT^^NUMBER^22^Y^0</v>
      </c>
      <c r="O601" s="21" t="str">
        <f>IF(ISNA(VLOOKUP(N601,DB데이터!$N:$N,1,FALSE)), "에러", "")</f>
        <v>에러</v>
      </c>
      <c r="P601" s="57" t="str">
        <f>IF(O601="에러",$N601&amp;CHAR(10)&amp;VLOOKUP(CONCATENATE(D650,".",F650),DB데이터!$M:$N,2,FALSE),"")</f>
        <v xml:space="preserve"> 일매출회원유형시간^TB_ANA_DD_SALES_MEM_TP_TM^ 포인트매출금액^POINT_SALES_AMT^^NUMBER^22^Y^0
일매출회원유형시간^TB_ANA_DD_SALES_MEM_TP_TM^포인트매출금액^POINT_SALES_AMT^^NUMBER^20,5^Y^0</v>
      </c>
    </row>
    <row r="602" spans="1:16" x14ac:dyDescent="0.25">
      <c r="A602" s="23">
        <v>595</v>
      </c>
      <c r="B602" s="27" t="s">
        <v>5184</v>
      </c>
      <c r="C602" s="27" t="s">
        <v>4412</v>
      </c>
      <c r="D602" s="27" t="s">
        <v>709</v>
      </c>
      <c r="E602" s="27" t="s">
        <v>4102</v>
      </c>
      <c r="F602" s="27" t="s">
        <v>479</v>
      </c>
      <c r="G602" s="27"/>
      <c r="H602" s="27"/>
      <c r="I602" s="27" t="s">
        <v>37</v>
      </c>
      <c r="J602" s="28">
        <v>8</v>
      </c>
      <c r="K602" s="27" t="s">
        <v>52</v>
      </c>
      <c r="L602" s="29"/>
      <c r="M602" s="30"/>
      <c r="N602" s="25" t="str">
        <f t="shared" si="9"/>
        <v xml:space="preserve"> 일매출회원유형시간^TB_ANA_DD_SALES_MEM_TP_TM^ 적립포인트금액^ACC_POINT_AMT^^NUMBER^22^Y^0</v>
      </c>
      <c r="O602" s="21" t="str">
        <f>IF(ISNA(VLOOKUP(N602,DB데이터!$N:$N,1,FALSE)), "에러", "")</f>
        <v>에러</v>
      </c>
      <c r="P602" s="57" t="str">
        <f>IF(O602="에러",$N602&amp;CHAR(10)&amp;VLOOKUP(CONCATENATE(D651,".",F651),DB데이터!$M:$N,2,FALSE),"")</f>
        <v xml:space="preserve"> 일매출회원유형시간^TB_ANA_DD_SALES_MEM_TP_TM^ 적립포인트금액^ACC_POINT_AMT^^NUMBER^22^Y^0
일매출회원유형시간^TB_ANA_DD_SALES_MEM_TP_TM^적립포인트금액^ACC_POINT_AMT^^NUMBER^20,5^Y^0</v>
      </c>
    </row>
    <row r="603" spans="1:16" x14ac:dyDescent="0.25">
      <c r="A603" s="23">
        <v>596</v>
      </c>
      <c r="B603" s="27" t="s">
        <v>5184</v>
      </c>
      <c r="C603" s="27" t="s">
        <v>4412</v>
      </c>
      <c r="D603" s="27" t="s">
        <v>709</v>
      </c>
      <c r="E603" s="27" t="s">
        <v>3709</v>
      </c>
      <c r="F603" s="27" t="s">
        <v>64</v>
      </c>
      <c r="G603" s="27"/>
      <c r="H603" s="27"/>
      <c r="I603" s="27" t="s">
        <v>37</v>
      </c>
      <c r="J603" s="28">
        <v>10</v>
      </c>
      <c r="K603" s="27" t="s">
        <v>52</v>
      </c>
      <c r="L603" s="29"/>
      <c r="M603" s="30"/>
      <c r="N603" s="25" t="str">
        <f t="shared" si="9"/>
        <v xml:space="preserve"> 일매출회원유형시간^TB_ANA_DD_SALES_MEM_TP_TM^ 영수증건수^BILL_CNT^^NUMBER^22^Y^0</v>
      </c>
      <c r="O603" s="21" t="str">
        <f>IF(ISNA(VLOOKUP(N603,DB데이터!$N:$N,1,FALSE)), "에러", "")</f>
        <v>에러</v>
      </c>
      <c r="P603" s="57" t="str">
        <f>IF(O603="에러",$N603&amp;CHAR(10)&amp;VLOOKUP(CONCATENATE(D652,".",F652),DB데이터!$M:$N,2,FALSE),"")</f>
        <v xml:space="preserve"> 일매출회원유형시간^TB_ANA_DD_SALES_MEM_TP_TM^ 영수증건수^BILL_CNT^^NUMBER^22^Y^0
일매출회원유형시간^TB_ANA_DD_SALES_MEM_TP_TM^영수증건수^BILL_CNT^^NUMBER^20,5^Y^0</v>
      </c>
    </row>
    <row r="604" spans="1:16" x14ac:dyDescent="0.25">
      <c r="A604" s="23">
        <v>597</v>
      </c>
      <c r="B604" s="27" t="s">
        <v>5184</v>
      </c>
      <c r="C604" s="27" t="s">
        <v>4412</v>
      </c>
      <c r="D604" s="27" t="s">
        <v>709</v>
      </c>
      <c r="E604" s="27" t="s">
        <v>3779</v>
      </c>
      <c r="F604" s="27" t="s">
        <v>474</v>
      </c>
      <c r="G604" s="27"/>
      <c r="H604" s="27"/>
      <c r="I604" s="27" t="s">
        <v>37</v>
      </c>
      <c r="J604" s="28">
        <v>10</v>
      </c>
      <c r="K604" s="27" t="s">
        <v>52</v>
      </c>
      <c r="L604" s="29"/>
      <c r="M604" s="30"/>
      <c r="N604" s="25" t="str">
        <f t="shared" si="9"/>
        <v xml:space="preserve"> 일매출회원유형시간^TB_ANA_DD_SALES_MEM_TP_TM^ 매출총건수^SALES_TOT_CNT^^NUMBER^22^Y^0</v>
      </c>
      <c r="O604" s="21" t="str">
        <f>IF(ISNA(VLOOKUP(N604,DB데이터!$N:$N,1,FALSE)), "에러", "")</f>
        <v>에러</v>
      </c>
      <c r="P604" s="57" t="str">
        <f>IF(O604="에러",$N604&amp;CHAR(10)&amp;VLOOKUP(CONCATENATE(D653,".",F653),DB데이터!$M:$N,2,FALSE),"")</f>
        <v xml:space="preserve"> 일매출회원유형시간^TB_ANA_DD_SALES_MEM_TP_TM^ 매출총건수^SALES_TOT_CNT^^NUMBER^22^Y^0
일매출회원유형시간^TB_ANA_DD_SALES_MEM_TP_TM^매출총건수^SALES_TOT_CNT^^NUMBER^20,5^Y^0</v>
      </c>
    </row>
    <row r="605" spans="1:16" x14ac:dyDescent="0.25">
      <c r="A605" s="23">
        <v>598</v>
      </c>
      <c r="B605" s="27" t="s">
        <v>5184</v>
      </c>
      <c r="C605" s="27" t="s">
        <v>4412</v>
      </c>
      <c r="D605" s="27" t="s">
        <v>709</v>
      </c>
      <c r="E605" s="27" t="s">
        <v>4215</v>
      </c>
      <c r="F605" s="27" t="s">
        <v>2351</v>
      </c>
      <c r="G605" s="27"/>
      <c r="H605" s="27"/>
      <c r="I605" s="27" t="s">
        <v>37</v>
      </c>
      <c r="J605" s="28">
        <v>3</v>
      </c>
      <c r="K605" s="27" t="s">
        <v>52</v>
      </c>
      <c r="L605" s="29" t="s">
        <v>2410</v>
      </c>
      <c r="M605" s="30"/>
      <c r="N605" s="25" t="str">
        <f t="shared" si="9"/>
        <v xml:space="preserve"> 일매출회원유형시간^TB_ANA_DD_SALES_MEM_TP_TM^ 매출수량^SALES_QTY^^NUMBER^22^Y^0</v>
      </c>
      <c r="O605" s="21" t="str">
        <f>IF(ISNA(VLOOKUP(N605,DB데이터!$N:$N,1,FALSE)), "에러", "")</f>
        <v>에러</v>
      </c>
      <c r="P605" s="57" t="str">
        <f>IF(O605="에러",$N605&amp;CHAR(10)&amp;VLOOKUP(CONCATENATE(D654,".",F654),DB데이터!$M:$N,2,FALSE),"")</f>
        <v xml:space="preserve"> 일매출회원유형시간^TB_ANA_DD_SALES_MEM_TP_TM^ 매출수량^SALES_QTY^^NUMBER^22^Y^0
일매출회원유형시간^TB_ANA_DD_SALES_MEM_TP_TM^매출수량^SALES_QTY^^NUMBER^20,5^Y^0</v>
      </c>
    </row>
    <row r="606" spans="1:16" x14ac:dyDescent="0.25">
      <c r="A606" s="23">
        <v>599</v>
      </c>
      <c r="B606" s="27" t="s">
        <v>5184</v>
      </c>
      <c r="C606" s="27" t="s">
        <v>4412</v>
      </c>
      <c r="D606" s="27" t="s">
        <v>709</v>
      </c>
      <c r="E606" s="27" t="s">
        <v>4228</v>
      </c>
      <c r="F606" s="27" t="s">
        <v>2354</v>
      </c>
      <c r="G606" s="27"/>
      <c r="H606" s="27"/>
      <c r="I606" s="27" t="s">
        <v>37</v>
      </c>
      <c r="J606" s="28">
        <v>1</v>
      </c>
      <c r="K606" s="27" t="s">
        <v>52</v>
      </c>
      <c r="L606" s="29" t="s">
        <v>1496</v>
      </c>
      <c r="M606" s="30"/>
      <c r="N606" s="25" t="str">
        <f t="shared" si="9"/>
        <v xml:space="preserve"> 일매출회원유형시간^TB_ANA_DD_SALES_MEM_TP_TM^ 프로모션증정수량^PROM_PRESENT_QTY^^NUMBER^22^Y^0</v>
      </c>
      <c r="O606" s="21" t="str">
        <f>IF(ISNA(VLOOKUP(N606,DB데이터!$N:$N,1,FALSE)), "에러", "")</f>
        <v>에러</v>
      </c>
      <c r="P606" s="57" t="str">
        <f>IF(O606="에러",$N606&amp;CHAR(10)&amp;VLOOKUP(CONCATENATE(D655,".",F655),DB데이터!$M:$N,2,FALSE),"")</f>
        <v xml:space="preserve"> 일매출회원유형시간^TB_ANA_DD_SALES_MEM_TP_TM^ 프로모션증정수량^PROM_PRESENT_QTY^^NUMBER^22^Y^0
일매출회원유형시간^TB_ANA_DD_SALES_MEM_TP_TM^프로모션증정수량^PROM_PRESENT_QTY^^NUMBER^20,5^Y^0</v>
      </c>
    </row>
    <row r="607" spans="1:16" x14ac:dyDescent="0.25">
      <c r="A607" s="23">
        <v>600</v>
      </c>
      <c r="B607" s="27" t="s">
        <v>5184</v>
      </c>
      <c r="C607" s="27" t="s">
        <v>4412</v>
      </c>
      <c r="D607" s="27" t="s">
        <v>709</v>
      </c>
      <c r="E607" s="27" t="s">
        <v>4221</v>
      </c>
      <c r="F607" s="27" t="s">
        <v>492</v>
      </c>
      <c r="G607" s="27"/>
      <c r="H607" s="27"/>
      <c r="I607" s="27" t="s">
        <v>110</v>
      </c>
      <c r="J607" s="28">
        <v>22</v>
      </c>
      <c r="K607" s="27" t="s">
        <v>52</v>
      </c>
      <c r="L607" s="29">
        <v>0</v>
      </c>
      <c r="M607" s="30"/>
      <c r="N607" s="25" t="str">
        <f t="shared" si="9"/>
        <v xml:space="preserve"> 일매출회원유형시간^TB_ANA_DD_SALES_MEM_TP_TM^ 비매출수량^NON_SALES_QTY^^NUMBER^22^Y^0</v>
      </c>
      <c r="O607" s="21" t="str">
        <f>IF(ISNA(VLOOKUP(N607,DB데이터!$N:$N,1,FALSE)), "에러", "")</f>
        <v>에러</v>
      </c>
      <c r="P607" s="57" t="str">
        <f>IF(O607="에러",$N607&amp;CHAR(10)&amp;VLOOKUP(CONCATENATE(D656,".",F656),DB데이터!$M:$N,2,FALSE),"")</f>
        <v xml:space="preserve"> 일매출회원유형시간^TB_ANA_DD_SALES_MEM_TP_TM^ 비매출수량^NON_SALES_QTY^^NUMBER^22^Y^0
일매출회원유형시간^TB_ANA_DD_SALES_MEM_TP_TM^비매출수량^NON_SALES_QTY^^NUMBER^20,5^Y^0</v>
      </c>
    </row>
    <row r="608" spans="1:16" x14ac:dyDescent="0.25">
      <c r="A608" s="23">
        <v>601</v>
      </c>
      <c r="B608" s="27" t="s">
        <v>5184</v>
      </c>
      <c r="C608" s="27" t="s">
        <v>4412</v>
      </c>
      <c r="D608" s="27" t="s">
        <v>709</v>
      </c>
      <c r="E608" s="27" t="s">
        <v>4218</v>
      </c>
      <c r="F608" s="27" t="s">
        <v>493</v>
      </c>
      <c r="G608" s="27"/>
      <c r="H608" s="27"/>
      <c r="I608" s="27" t="s">
        <v>110</v>
      </c>
      <c r="J608" s="28">
        <v>22</v>
      </c>
      <c r="K608" s="27" t="s">
        <v>52</v>
      </c>
      <c r="L608" s="29">
        <v>0</v>
      </c>
      <c r="M608" s="30"/>
      <c r="N608" s="25" t="str">
        <f t="shared" ref="N608:N671" si="10">SUBSTITUTE(CONCATENATE(C657,"^",D657,"^",E657,"^",F657,"^",G657,"^",I657,"^",J657,"^",K657,"^",L657),"~","-")</f>
        <v xml:space="preserve"> 일매출회원유형시간^TB_ANA_DD_SALES_MEM_TP_TM^ 등록일시^REG_DTM^^VARCHAR2^14^Y^</v>
      </c>
      <c r="O608" s="21" t="str">
        <f>IF(ISNA(VLOOKUP(N608,DB데이터!$N:$N,1,FALSE)), "에러", "")</f>
        <v>에러</v>
      </c>
      <c r="P608" s="57" t="str">
        <f>IF(O608="에러",$N608&amp;CHAR(10)&amp;VLOOKUP(CONCATENATE(D657,".",F657),DB데이터!$M:$N,2,FALSE),"")</f>
        <v xml:space="preserve"> 일매출회원유형시간^TB_ANA_DD_SALES_MEM_TP_TM^ 등록일시^REG_DTM^^VARCHAR2^14^Y^
일매출회원유형시간^TB_ANA_DD_SALES_MEM_TP_TM^등록일시^REG_DTM^^VARCHAR2^14^Y^</v>
      </c>
    </row>
    <row r="609" spans="1:16" x14ac:dyDescent="0.25">
      <c r="A609" s="23">
        <v>602</v>
      </c>
      <c r="B609" s="27" t="s">
        <v>5184</v>
      </c>
      <c r="C609" s="27" t="s">
        <v>4412</v>
      </c>
      <c r="D609" s="27" t="s">
        <v>709</v>
      </c>
      <c r="E609" s="27" t="s">
        <v>4217</v>
      </c>
      <c r="F609" s="27" t="s">
        <v>494</v>
      </c>
      <c r="G609" s="27"/>
      <c r="H609" s="27"/>
      <c r="I609" s="27" t="s">
        <v>110</v>
      </c>
      <c r="J609" s="28">
        <v>22</v>
      </c>
      <c r="K609" s="27" t="s">
        <v>52</v>
      </c>
      <c r="L609" s="29">
        <v>0</v>
      </c>
      <c r="M609" s="30"/>
      <c r="N609" s="25" t="str">
        <f t="shared" si="10"/>
        <v xml:space="preserve"> 일매출회원유형시간^TB_ANA_DD_SALES_MEM_TP_TM^ 등록자ID^REGR_ID^^VARCHAR2^32^Y^</v>
      </c>
      <c r="O609" s="21" t="str">
        <f>IF(ISNA(VLOOKUP(N609,DB데이터!$N:$N,1,FALSE)), "에러", "")</f>
        <v>에러</v>
      </c>
      <c r="P609" s="57" t="str">
        <f>IF(O609="에러",$N609&amp;CHAR(10)&amp;VLOOKUP(CONCATENATE(D658,".",F658),DB데이터!$M:$N,2,FALSE),"")</f>
        <v xml:space="preserve"> 일매출회원유형시간^TB_ANA_DD_SALES_MEM_TP_TM^ 등록자ID^REGR_ID^^VARCHAR2^32^Y^
일매출회원유형시간^TB_ANA_DD_SALES_MEM_TP_TM^등록자ID^REGR_ID^^VARCHAR2^32^Y^</v>
      </c>
    </row>
    <row r="610" spans="1:16" x14ac:dyDescent="0.25">
      <c r="A610" s="23">
        <v>603</v>
      </c>
      <c r="B610" s="27" t="s">
        <v>5184</v>
      </c>
      <c r="C610" s="27" t="s">
        <v>4412</v>
      </c>
      <c r="D610" s="27" t="s">
        <v>709</v>
      </c>
      <c r="E610" s="27" t="s">
        <v>4219</v>
      </c>
      <c r="F610" s="27" t="s">
        <v>1761</v>
      </c>
      <c r="G610" s="27"/>
      <c r="H610" s="27"/>
      <c r="I610" s="27" t="s">
        <v>110</v>
      </c>
      <c r="J610" s="28">
        <v>22</v>
      </c>
      <c r="K610" s="27" t="s">
        <v>52</v>
      </c>
      <c r="L610" s="29">
        <v>0</v>
      </c>
      <c r="M610" s="30"/>
      <c r="N610" s="25" t="str">
        <f t="shared" si="10"/>
        <v xml:space="preserve"> 일매출회원유형시간^TB_ANA_DD_SALES_MEM_TP_TM^ 수정일시^MOD_DTM^^VARCHAR2^14^Y^</v>
      </c>
      <c r="O610" s="21" t="str">
        <f>IF(ISNA(VLOOKUP(N610,DB데이터!$N:$N,1,FALSE)), "에러", "")</f>
        <v>에러</v>
      </c>
      <c r="P610" s="57" t="str">
        <f>IF(O610="에러",$N610&amp;CHAR(10)&amp;VLOOKUP(CONCATENATE(D659,".",F659),DB데이터!$M:$N,2,FALSE),"")</f>
        <v xml:space="preserve"> 일매출회원유형시간^TB_ANA_DD_SALES_MEM_TP_TM^ 수정일시^MOD_DTM^^VARCHAR2^14^Y^
일매출회원유형시간^TB_ANA_DD_SALES_MEM_TP_TM^수정일시^MOD_DTM^^VARCHAR2^14^Y^</v>
      </c>
    </row>
    <row r="611" spans="1:16" x14ac:dyDescent="0.25">
      <c r="A611" s="23">
        <v>604</v>
      </c>
      <c r="B611" s="27" t="s">
        <v>5184</v>
      </c>
      <c r="C611" s="27" t="s">
        <v>4412</v>
      </c>
      <c r="D611" s="27" t="s">
        <v>709</v>
      </c>
      <c r="E611" s="27" t="s">
        <v>4237</v>
      </c>
      <c r="F611" s="27" t="s">
        <v>495</v>
      </c>
      <c r="G611" s="27"/>
      <c r="H611" s="27"/>
      <c r="I611" s="27" t="s">
        <v>110</v>
      </c>
      <c r="J611" s="28">
        <v>22</v>
      </c>
      <c r="K611" s="27" t="s">
        <v>52</v>
      </c>
      <c r="L611" s="29">
        <v>0</v>
      </c>
      <c r="M611" s="30"/>
      <c r="N611" s="25" t="str">
        <f t="shared" si="10"/>
        <v xml:space="preserve"> 일매출회원유형시간^TB_ANA_DD_SALES_MEM_TP_TM^ 수정자ID^MODR_ID^^VARCHAR2^32^Y^</v>
      </c>
      <c r="O611" s="21" t="str">
        <f>IF(ISNA(VLOOKUP(N611,DB데이터!$N:$N,1,FALSE)), "에러", "")</f>
        <v>에러</v>
      </c>
      <c r="P611" s="57" t="str">
        <f>IF(O611="에러",$N611&amp;CHAR(10)&amp;VLOOKUP(CONCATENATE(D660,".",F660),DB데이터!$M:$N,2,FALSE),"")</f>
        <v xml:space="preserve"> 일매출회원유형시간^TB_ANA_DD_SALES_MEM_TP_TM^ 수정자ID^MODR_ID^^VARCHAR2^32^Y^
일매출회원유형시간^TB_ANA_DD_SALES_MEM_TP_TM^수정자ID^MODR_ID^^VARCHAR2^32^Y^</v>
      </c>
    </row>
    <row r="612" spans="1:16" x14ac:dyDescent="0.25">
      <c r="A612" s="23">
        <v>605</v>
      </c>
      <c r="B612" s="27" t="s">
        <v>5184</v>
      </c>
      <c r="C612" s="27" t="s">
        <v>4412</v>
      </c>
      <c r="D612" s="27" t="s">
        <v>709</v>
      </c>
      <c r="E612" s="27" t="s">
        <v>4234</v>
      </c>
      <c r="F612" s="27" t="s">
        <v>565</v>
      </c>
      <c r="G612" s="27"/>
      <c r="H612" s="27"/>
      <c r="I612" s="27" t="s">
        <v>110</v>
      </c>
      <c r="J612" s="28">
        <v>22</v>
      </c>
      <c r="K612" s="27" t="s">
        <v>52</v>
      </c>
      <c r="L612" s="29">
        <v>0</v>
      </c>
      <c r="M612" s="30"/>
      <c r="N612" s="25" t="str">
        <f t="shared" si="10"/>
        <v xml:space="preserve"> 일매출결제수단^TB_ANA_DD_SALES_PAY_WAY^ 매출일자^SALES_DT^^VARCHAR2^8^Y^</v>
      </c>
      <c r="O612" s="21" t="str">
        <f>IF(ISNA(VLOOKUP(N612,DB데이터!$N:$N,1,FALSE)), "에러", "")</f>
        <v>에러</v>
      </c>
      <c r="P612" s="57" t="str">
        <f>IF(O612="에러",$N612&amp;CHAR(10)&amp;VLOOKUP(CONCATENATE(D661,".",F661),DB데이터!$M:$N,2,FALSE),"")</f>
        <v xml:space="preserve"> 일매출결제수단^TB_ANA_DD_SALES_PAY_WAY^ 매출일자^SALES_DT^^VARCHAR2^8^Y^
일매출결제수단^TB_ANA_DD_SALES_PAY_WAY^매출일자^SALES_DT^Y^VARCHAR2^8^Y^</v>
      </c>
    </row>
    <row r="613" spans="1:16" x14ac:dyDescent="0.25">
      <c r="A613" s="23">
        <v>606</v>
      </c>
      <c r="B613" s="27" t="s">
        <v>5184</v>
      </c>
      <c r="C613" s="27" t="s">
        <v>4412</v>
      </c>
      <c r="D613" s="27" t="s">
        <v>709</v>
      </c>
      <c r="E613" s="27" t="s">
        <v>4216</v>
      </c>
      <c r="F613" s="27" t="s">
        <v>567</v>
      </c>
      <c r="G613" s="27"/>
      <c r="H613" s="27"/>
      <c r="I613" s="27" t="s">
        <v>110</v>
      </c>
      <c r="J613" s="28">
        <v>22</v>
      </c>
      <c r="K613" s="27" t="s">
        <v>52</v>
      </c>
      <c r="L613" s="29">
        <v>0</v>
      </c>
      <c r="M613" s="30"/>
      <c r="N613" s="25" t="str">
        <f t="shared" si="10"/>
        <v xml:space="preserve"> 일매출결제수단^TB_ANA_DD_SALES_PAY_WAY^ 매장코드^SHOP_CD^^VARCHAR2^10^Y^</v>
      </c>
      <c r="O613" s="21" t="str">
        <f>IF(ISNA(VLOOKUP(N613,DB데이터!$N:$N,1,FALSE)), "에러", "")</f>
        <v>에러</v>
      </c>
      <c r="P613" s="57" t="str">
        <f>IF(O613="에러",$N613&amp;CHAR(10)&amp;VLOOKUP(CONCATENATE(D662,".",F662),DB데이터!$M:$N,2,FALSE),"")</f>
        <v xml:space="preserve"> 일매출결제수단^TB_ANA_DD_SALES_PAY_WAY^ 매장코드^SHOP_CD^^VARCHAR2^10^Y^
일매출결제수단^TB_ANA_DD_SALES_PAY_WAY^매장코드^SHOP_CD^Y^VARCHAR2^10^Y^</v>
      </c>
    </row>
    <row r="614" spans="1:16" x14ac:dyDescent="0.25">
      <c r="A614" s="23">
        <v>607</v>
      </c>
      <c r="B614" s="27" t="s">
        <v>5184</v>
      </c>
      <c r="C614" s="27" t="s">
        <v>4412</v>
      </c>
      <c r="D614" s="27" t="s">
        <v>709</v>
      </c>
      <c r="E614" s="27" t="s">
        <v>4236</v>
      </c>
      <c r="F614" s="27" t="s">
        <v>496</v>
      </c>
      <c r="G614" s="27"/>
      <c r="H614" s="27"/>
      <c r="I614" s="27" t="s">
        <v>110</v>
      </c>
      <c r="J614" s="28">
        <v>22</v>
      </c>
      <c r="K614" s="27" t="s">
        <v>52</v>
      </c>
      <c r="L614" s="29">
        <v>0</v>
      </c>
      <c r="M614" s="30"/>
      <c r="N614" s="25" t="str">
        <f t="shared" si="10"/>
        <v xml:space="preserve"> 일매출결제수단^TB_ANA_DD_SALES_PAY_WAY^ 결제수단코드^PAY_WAY_CD^^VARCHAR2^3^Y^</v>
      </c>
      <c r="O614" s="21" t="str">
        <f>IF(ISNA(VLOOKUP(N614,DB데이터!$N:$N,1,FALSE)), "에러", "")</f>
        <v>에러</v>
      </c>
      <c r="P614" s="57" t="str">
        <f>IF(O614="에러",$N614&amp;CHAR(10)&amp;VLOOKUP(CONCATENATE(D663,".",F663),DB데이터!$M:$N,2,FALSE),"")</f>
        <v xml:space="preserve"> 일매출결제수단^TB_ANA_DD_SALES_PAY_WAY^ 결제수단코드^PAY_WAY_CD^^VARCHAR2^3^Y^
일매출결제수단^TB_ANA_DD_SALES_PAY_WAY^결제수단코드^PAY_WAY_CD^Y^VARCHAR2^3^Y^</v>
      </c>
    </row>
    <row r="615" spans="1:16" x14ac:dyDescent="0.25">
      <c r="A615" s="23">
        <v>608</v>
      </c>
      <c r="B615" s="27" t="s">
        <v>5184</v>
      </c>
      <c r="C615" s="27" t="s">
        <v>4412</v>
      </c>
      <c r="D615" s="27" t="s">
        <v>709</v>
      </c>
      <c r="E615" s="27" t="s">
        <v>4227</v>
      </c>
      <c r="F615" s="27" t="s">
        <v>497</v>
      </c>
      <c r="G615" s="27"/>
      <c r="H615" s="27"/>
      <c r="I615" s="27" t="s">
        <v>110</v>
      </c>
      <c r="J615" s="28">
        <v>22</v>
      </c>
      <c r="K615" s="27" t="s">
        <v>52</v>
      </c>
      <c r="L615" s="29">
        <v>0</v>
      </c>
      <c r="M615" s="30"/>
      <c r="N615" s="25" t="str">
        <f t="shared" si="10"/>
        <v xml:space="preserve"> 일매출결제수단^TB_ANA_DD_SALES_PAY_WAY^ 결제수단상세코드^PAY_WAY_DTL_CD^^VARCHAR2^3^Y^</v>
      </c>
      <c r="O615" s="21" t="str">
        <f>IF(ISNA(VLOOKUP(N615,DB데이터!$N:$N,1,FALSE)), "에러", "")</f>
        <v>에러</v>
      </c>
      <c r="P615" s="57" t="str">
        <f>IF(O615="에러",$N615&amp;CHAR(10)&amp;VLOOKUP(CONCATENATE(D664,".",F664),DB데이터!$M:$N,2,FALSE),"")</f>
        <v xml:space="preserve"> 일매출결제수단^TB_ANA_DD_SALES_PAY_WAY^ 결제수단상세코드^PAY_WAY_DTL_CD^^VARCHAR2^3^Y^
일매출결제수단^TB_ANA_DD_SALES_PAY_WAY^결제수단상세코드^PAY_WAY_DTL_CD^Y^VARCHAR2^3^Y^</v>
      </c>
    </row>
    <row r="616" spans="1:16" x14ac:dyDescent="0.25">
      <c r="A616" s="23">
        <v>609</v>
      </c>
      <c r="B616" s="27" t="s">
        <v>5184</v>
      </c>
      <c r="C616" s="27" t="s">
        <v>4412</v>
      </c>
      <c r="D616" s="27" t="s">
        <v>709</v>
      </c>
      <c r="E616" s="27" t="s">
        <v>4298</v>
      </c>
      <c r="F616" s="27" t="s">
        <v>2245</v>
      </c>
      <c r="G616" s="27"/>
      <c r="H616" s="27"/>
      <c r="I616" s="27" t="s">
        <v>110</v>
      </c>
      <c r="J616" s="28">
        <v>22</v>
      </c>
      <c r="K616" s="27" t="s">
        <v>52</v>
      </c>
      <c r="L616" s="29">
        <v>0</v>
      </c>
      <c r="M616" s="30"/>
      <c r="N616" s="25" t="str">
        <f t="shared" si="10"/>
        <v xml:space="preserve"> 일매출결제수단^TB_ANA_DD_SALES_PAY_WAY^ 결제금액^PAY_AMT^^NUMBER^22^Y^0</v>
      </c>
      <c r="O616" s="21" t="str">
        <f>IF(ISNA(VLOOKUP(N616,DB데이터!$N:$N,1,FALSE)), "에러", "")</f>
        <v>에러</v>
      </c>
      <c r="P616" s="57" t="str">
        <f>IF(O616="에러",$N616&amp;CHAR(10)&amp;VLOOKUP(CONCATENATE(D665,".",F665),DB데이터!$M:$N,2,FALSE),"")</f>
        <v xml:space="preserve"> 일매출결제수단^TB_ANA_DD_SALES_PAY_WAY^ 결제금액^PAY_AMT^^NUMBER^22^Y^0
일매출결제수단^TB_ANA_DD_SALES_PAY_WAY^결제금액^PAY_AMT^^NUMBER^20,5^Y^0</v>
      </c>
    </row>
    <row r="617" spans="1:16" x14ac:dyDescent="0.25">
      <c r="A617" s="23">
        <v>610</v>
      </c>
      <c r="B617" s="27" t="s">
        <v>5184</v>
      </c>
      <c r="C617" s="27" t="s">
        <v>4412</v>
      </c>
      <c r="D617" s="27" t="s">
        <v>709</v>
      </c>
      <c r="E617" s="27" t="s">
        <v>4291</v>
      </c>
      <c r="F617" s="27" t="s">
        <v>2247</v>
      </c>
      <c r="G617" s="27"/>
      <c r="H617" s="27"/>
      <c r="I617" s="27" t="s">
        <v>110</v>
      </c>
      <c r="J617" s="28">
        <v>22</v>
      </c>
      <c r="K617" s="27" t="s">
        <v>52</v>
      </c>
      <c r="L617" s="29">
        <v>0</v>
      </c>
      <c r="M617" s="30"/>
      <c r="N617" s="25" t="str">
        <f t="shared" si="10"/>
        <v xml:space="preserve"> 일매출결제수단^TB_ANA_DD_SALES_PAY_WAY^ 결제취소금액^PAY_CNCL_AMT^^NUMBER^22^Y^0</v>
      </c>
      <c r="O617" s="21" t="str">
        <f>IF(ISNA(VLOOKUP(N617,DB데이터!$N:$N,1,FALSE)), "에러", "")</f>
        <v>에러</v>
      </c>
      <c r="P617" s="57" t="str">
        <f>IF(O617="에러",$N617&amp;CHAR(10)&amp;VLOOKUP(CONCATENATE(D666,".",F666),DB데이터!$M:$N,2,FALSE),"")</f>
        <v xml:space="preserve"> 일매출결제수단^TB_ANA_DD_SALES_PAY_WAY^ 결제취소금액^PAY_CNCL_AMT^^NUMBER^22^Y^0
일매출결제수단^TB_ANA_DD_SALES_PAY_WAY^결제취소금액^PAY_CNCL_AMT^^NUMBER^20,5^Y^0</v>
      </c>
    </row>
    <row r="618" spans="1:16" x14ac:dyDescent="0.25">
      <c r="A618" s="23">
        <v>611</v>
      </c>
      <c r="B618" s="27" t="s">
        <v>5184</v>
      </c>
      <c r="C618" s="27" t="s">
        <v>4412</v>
      </c>
      <c r="D618" s="27" t="s">
        <v>709</v>
      </c>
      <c r="E618" s="27" t="s">
        <v>4294</v>
      </c>
      <c r="F618" s="27" t="s">
        <v>2249</v>
      </c>
      <c r="G618" s="27"/>
      <c r="H618" s="27"/>
      <c r="I618" s="27" t="s">
        <v>110</v>
      </c>
      <c r="J618" s="28">
        <v>22</v>
      </c>
      <c r="K618" s="27" t="s">
        <v>52</v>
      </c>
      <c r="L618" s="29">
        <v>0</v>
      </c>
      <c r="M618" s="30"/>
      <c r="N618" s="25" t="str">
        <f t="shared" si="10"/>
        <v xml:space="preserve"> 일매출결제수단^TB_ANA_DD_SALES_PAY_WAY^ 결제건수^PAY_CNT^^NUMBER^22^Y^0</v>
      </c>
      <c r="O618" s="21" t="str">
        <f>IF(ISNA(VLOOKUP(N618,DB데이터!$N:$N,1,FALSE)), "에러", "")</f>
        <v>에러</v>
      </c>
      <c r="P618" s="57" t="str">
        <f>IF(O618="에러",$N618&amp;CHAR(10)&amp;VLOOKUP(CONCATENATE(D667,".",F667),DB데이터!$M:$N,2,FALSE),"")</f>
        <v xml:space="preserve"> 일매출결제수단^TB_ANA_DD_SALES_PAY_WAY^ 결제건수^PAY_CNT^^NUMBER^22^Y^0
일매출결제수단^TB_ANA_DD_SALES_PAY_WAY^결제건수^PAY_CNT^^NUMBER^5^Y^0</v>
      </c>
    </row>
    <row r="619" spans="1:16" x14ac:dyDescent="0.25">
      <c r="A619" s="23">
        <v>612</v>
      </c>
      <c r="B619" s="27" t="s">
        <v>5184</v>
      </c>
      <c r="C619" s="27" t="s">
        <v>4412</v>
      </c>
      <c r="D619" s="27" t="s">
        <v>709</v>
      </c>
      <c r="E619" s="27" t="s">
        <v>4287</v>
      </c>
      <c r="F619" s="27" t="s">
        <v>2251</v>
      </c>
      <c r="G619" s="27"/>
      <c r="H619" s="27"/>
      <c r="I619" s="27" t="s">
        <v>110</v>
      </c>
      <c r="J619" s="28">
        <v>22</v>
      </c>
      <c r="K619" s="27" t="s">
        <v>52</v>
      </c>
      <c r="L619" s="29">
        <v>0</v>
      </c>
      <c r="M619" s="30"/>
      <c r="N619" s="25" t="str">
        <f t="shared" si="10"/>
        <v xml:space="preserve"> 일매출결제수단^TB_ANA_DD_SALES_PAY_WAY^ 결제취소건수^PAY_CNCL_CNT^^NUMBER^22^Y^0</v>
      </c>
      <c r="O619" s="21" t="str">
        <f>IF(ISNA(VLOOKUP(N619,DB데이터!$N:$N,1,FALSE)), "에러", "")</f>
        <v>에러</v>
      </c>
      <c r="P619" s="57" t="str">
        <f>IF(O619="에러",$N619&amp;CHAR(10)&amp;VLOOKUP(CONCATENATE(D668,".",F668),DB데이터!$M:$N,2,FALSE),"")</f>
        <v xml:space="preserve"> 일매출결제수단^TB_ANA_DD_SALES_PAY_WAY^ 결제취소건수^PAY_CNCL_CNT^^NUMBER^22^Y^0
일매출결제수단^TB_ANA_DD_SALES_PAY_WAY^결제취소건수^PAY_CNCL_CNT^^NUMBER^5^Y^0</v>
      </c>
    </row>
    <row r="620" spans="1:16" x14ac:dyDescent="0.25">
      <c r="A620" s="23">
        <v>613</v>
      </c>
      <c r="B620" s="27" t="s">
        <v>5184</v>
      </c>
      <c r="C620" s="27" t="s">
        <v>4412</v>
      </c>
      <c r="D620" s="27" t="s">
        <v>709</v>
      </c>
      <c r="E620" s="27" t="s">
        <v>4251</v>
      </c>
      <c r="F620" s="27" t="s">
        <v>2253</v>
      </c>
      <c r="G620" s="27"/>
      <c r="H620" s="27"/>
      <c r="I620" s="27" t="s">
        <v>110</v>
      </c>
      <c r="J620" s="28">
        <v>22</v>
      </c>
      <c r="K620" s="27" t="s">
        <v>52</v>
      </c>
      <c r="L620" s="29">
        <v>0</v>
      </c>
      <c r="M620" s="30"/>
      <c r="N620" s="25" t="str">
        <f t="shared" si="10"/>
        <v xml:space="preserve"> 일매출결제수단^TB_ANA_DD_SALES_PAY_WAY^ 등록일시^REG_DTM^^VARCHAR2^14^Y^</v>
      </c>
      <c r="O620" s="21" t="str">
        <f>IF(ISNA(VLOOKUP(N620,DB데이터!$N:$N,1,FALSE)), "에러", "")</f>
        <v>에러</v>
      </c>
      <c r="P620" s="57" t="str">
        <f>IF(O620="에러",$N620&amp;CHAR(10)&amp;VLOOKUP(CONCATENATE(D669,".",F669),DB데이터!$M:$N,2,FALSE),"")</f>
        <v xml:space="preserve"> 일매출결제수단^TB_ANA_DD_SALES_PAY_WAY^ 등록일시^REG_DTM^^VARCHAR2^14^Y^
일매출결제수단^TB_ANA_DD_SALES_PAY_WAY^등록일시^REG_DTM^^VARCHAR2^14^Y^</v>
      </c>
    </row>
    <row r="621" spans="1:16" x14ac:dyDescent="0.25">
      <c r="A621" s="23">
        <v>614</v>
      </c>
      <c r="B621" s="27" t="s">
        <v>5184</v>
      </c>
      <c r="C621" s="27" t="s">
        <v>4412</v>
      </c>
      <c r="D621" s="27" t="s">
        <v>709</v>
      </c>
      <c r="E621" s="27" t="s">
        <v>4209</v>
      </c>
      <c r="F621" s="27" t="s">
        <v>2255</v>
      </c>
      <c r="G621" s="27"/>
      <c r="H621" s="27"/>
      <c r="I621" s="27" t="s">
        <v>110</v>
      </c>
      <c r="J621" s="28">
        <v>22</v>
      </c>
      <c r="K621" s="27" t="s">
        <v>52</v>
      </c>
      <c r="L621" s="29">
        <v>0</v>
      </c>
      <c r="M621" s="30"/>
      <c r="N621" s="25" t="str">
        <f t="shared" si="10"/>
        <v xml:space="preserve"> 일매출결제수단^TB_ANA_DD_SALES_PAY_WAY^ 등록자ID^REGR_ID^^VARCHAR2^32^Y^</v>
      </c>
      <c r="O621" s="21" t="str">
        <f>IF(ISNA(VLOOKUP(N621,DB데이터!$N:$N,1,FALSE)), "에러", "")</f>
        <v>에러</v>
      </c>
      <c r="P621" s="57" t="str">
        <f>IF(O621="에러",$N621&amp;CHAR(10)&amp;VLOOKUP(CONCATENATE(D670,".",F670),DB데이터!$M:$N,2,FALSE),"")</f>
        <v xml:space="preserve"> 일매출결제수단^TB_ANA_DD_SALES_PAY_WAY^ 등록자ID^REGR_ID^^VARCHAR2^32^Y^
일매출결제수단^TB_ANA_DD_SALES_PAY_WAY^등록자ID^REGR_ID^^VARCHAR2^32^Y^</v>
      </c>
    </row>
    <row r="622" spans="1:16" x14ac:dyDescent="0.25">
      <c r="A622" s="23">
        <v>615</v>
      </c>
      <c r="B622" s="27" t="s">
        <v>5184</v>
      </c>
      <c r="C622" s="27" t="s">
        <v>4412</v>
      </c>
      <c r="D622" s="27" t="s">
        <v>709</v>
      </c>
      <c r="E622" s="27" t="s">
        <v>4230</v>
      </c>
      <c r="F622" s="27" t="s">
        <v>2257</v>
      </c>
      <c r="G622" s="27"/>
      <c r="H622" s="27"/>
      <c r="I622" s="27" t="s">
        <v>110</v>
      </c>
      <c r="J622" s="28">
        <v>22</v>
      </c>
      <c r="K622" s="27" t="s">
        <v>52</v>
      </c>
      <c r="L622" s="29">
        <v>0</v>
      </c>
      <c r="M622" s="30"/>
      <c r="N622" s="25" t="str">
        <f t="shared" si="10"/>
        <v xml:space="preserve"> 일매출결제수단^TB_ANA_DD_SALES_PAY_WAY^ 수정일시^MOD_DTM^^VARCHAR2^14^Y^</v>
      </c>
      <c r="O622" s="21" t="str">
        <f>IF(ISNA(VLOOKUP(N622,DB데이터!$N:$N,1,FALSE)), "에러", "")</f>
        <v>에러</v>
      </c>
      <c r="P622" s="57" t="str">
        <f>IF(O622="에러",$N622&amp;CHAR(10)&amp;VLOOKUP(CONCATENATE(D671,".",F671),DB데이터!$M:$N,2,FALSE),"")</f>
        <v xml:space="preserve"> 일매출결제수단^TB_ANA_DD_SALES_PAY_WAY^ 수정일시^MOD_DTM^^VARCHAR2^14^Y^
일매출결제수단^TB_ANA_DD_SALES_PAY_WAY^수정일시^MOD_DTM^^VARCHAR2^14^Y^</v>
      </c>
    </row>
    <row r="623" spans="1:16" x14ac:dyDescent="0.25">
      <c r="A623" s="23">
        <v>616</v>
      </c>
      <c r="B623" s="27" t="s">
        <v>5184</v>
      </c>
      <c r="C623" s="27" t="s">
        <v>4412</v>
      </c>
      <c r="D623" s="27" t="s">
        <v>709</v>
      </c>
      <c r="E623" s="27" t="s">
        <v>4297</v>
      </c>
      <c r="F623" s="27" t="s">
        <v>2259</v>
      </c>
      <c r="G623" s="27"/>
      <c r="H623" s="27"/>
      <c r="I623" s="27" t="s">
        <v>110</v>
      </c>
      <c r="J623" s="28">
        <v>22</v>
      </c>
      <c r="K623" s="27" t="s">
        <v>52</v>
      </c>
      <c r="L623" s="29">
        <v>0</v>
      </c>
      <c r="M623" s="30"/>
      <c r="N623" s="25" t="str">
        <f t="shared" si="10"/>
        <v xml:space="preserve"> 일매출결제수단^TB_ANA_DD_SALES_PAY_WAY^ 수정자ID^MODR_ID^^VARCHAR2^32^Y^</v>
      </c>
      <c r="O623" s="21" t="str">
        <f>IF(ISNA(VLOOKUP(N623,DB데이터!$N:$N,1,FALSE)), "에러", "")</f>
        <v>에러</v>
      </c>
      <c r="P623" s="57" t="str">
        <f>IF(O623="에러",$N623&amp;CHAR(10)&amp;VLOOKUP(CONCATENATE(D672,".",F672),DB데이터!$M:$N,2,FALSE),"")</f>
        <v xml:space="preserve"> 일매출결제수단^TB_ANA_DD_SALES_PAY_WAY^ 수정자ID^MODR_ID^^VARCHAR2^32^Y^
일매출결제수단^TB_ANA_DD_SALES_PAY_WAY^수정자ID^MODR_ID^^VARCHAR2^32^Y^</v>
      </c>
    </row>
    <row r="624" spans="1:16" x14ac:dyDescent="0.25">
      <c r="A624" s="23">
        <v>617</v>
      </c>
      <c r="B624" s="27" t="s">
        <v>5184</v>
      </c>
      <c r="C624" s="27" t="s">
        <v>4412</v>
      </c>
      <c r="D624" s="27" t="s">
        <v>709</v>
      </c>
      <c r="E624" s="27" t="s">
        <v>4290</v>
      </c>
      <c r="F624" s="27" t="s">
        <v>2261</v>
      </c>
      <c r="G624" s="27"/>
      <c r="H624" s="27"/>
      <c r="I624" s="27" t="s">
        <v>110</v>
      </c>
      <c r="J624" s="28">
        <v>22</v>
      </c>
      <c r="K624" s="27" t="s">
        <v>52</v>
      </c>
      <c r="L624" s="29">
        <v>0</v>
      </c>
      <c r="M624" s="30"/>
      <c r="N624" s="25" t="str">
        <f t="shared" si="10"/>
        <v xml:space="preserve"> 일매출프로모션^TB_ANA_DD_SALES_PROM^ 매출일자^SALES_DT^^VARCHAR2^8^Y^</v>
      </c>
      <c r="O624" s="21" t="str">
        <f>IF(ISNA(VLOOKUP(N624,DB데이터!$N:$N,1,FALSE)), "에러", "")</f>
        <v>에러</v>
      </c>
      <c r="P624" s="57" t="str">
        <f>IF(O624="에러",$N624&amp;CHAR(10)&amp;VLOOKUP(CONCATENATE(D673,".",F673),DB데이터!$M:$N,2,FALSE),"")</f>
        <v xml:space="preserve"> 일매출프로모션^TB_ANA_DD_SALES_PROM^ 매출일자^SALES_DT^^VARCHAR2^8^Y^
일매출프로모션^TB_ANA_DD_SALES_PROM^매출일자^SALES_DT^Y^VARCHAR2^8^Y^</v>
      </c>
    </row>
    <row r="625" spans="1:16" x14ac:dyDescent="0.25">
      <c r="A625" s="23">
        <v>618</v>
      </c>
      <c r="B625" s="27" t="s">
        <v>5184</v>
      </c>
      <c r="C625" s="27" t="s">
        <v>4412</v>
      </c>
      <c r="D625" s="27" t="s">
        <v>709</v>
      </c>
      <c r="E625" s="27" t="s">
        <v>4293</v>
      </c>
      <c r="F625" s="27" t="s">
        <v>2263</v>
      </c>
      <c r="G625" s="27"/>
      <c r="H625" s="27"/>
      <c r="I625" s="27" t="s">
        <v>110</v>
      </c>
      <c r="J625" s="28">
        <v>22</v>
      </c>
      <c r="K625" s="27" t="s">
        <v>52</v>
      </c>
      <c r="L625" s="29">
        <v>0</v>
      </c>
      <c r="M625" s="30"/>
      <c r="N625" s="25" t="str">
        <f t="shared" si="10"/>
        <v xml:space="preserve"> 일매출프로모션^TB_ANA_DD_SALES_PROM^ 매장코드^SHOP_CD^^VARCHAR2^10^Y^</v>
      </c>
      <c r="O625" s="21" t="str">
        <f>IF(ISNA(VLOOKUP(N625,DB데이터!$N:$N,1,FALSE)), "에러", "")</f>
        <v>에러</v>
      </c>
      <c r="P625" s="57" t="str">
        <f>IF(O625="에러",$N625&amp;CHAR(10)&amp;VLOOKUP(CONCATENATE(D674,".",F674),DB데이터!$M:$N,2,FALSE),"")</f>
        <v xml:space="preserve"> 일매출프로모션^TB_ANA_DD_SALES_PROM^ 매장코드^SHOP_CD^^VARCHAR2^10^Y^
일매출프로모션^TB_ANA_DD_SALES_PROM^매장코드^SHOP_CD^Y^VARCHAR2^10^Y^</v>
      </c>
    </row>
    <row r="626" spans="1:16" x14ac:dyDescent="0.25">
      <c r="A626" s="23">
        <v>619</v>
      </c>
      <c r="B626" s="27" t="s">
        <v>5184</v>
      </c>
      <c r="C626" s="27" t="s">
        <v>4412</v>
      </c>
      <c r="D626" s="27" t="s">
        <v>709</v>
      </c>
      <c r="E626" s="27" t="s">
        <v>4286</v>
      </c>
      <c r="F626" s="27" t="s">
        <v>2265</v>
      </c>
      <c r="G626" s="27"/>
      <c r="H626" s="27"/>
      <c r="I626" s="27" t="s">
        <v>110</v>
      </c>
      <c r="J626" s="28">
        <v>22</v>
      </c>
      <c r="K626" s="27" t="s">
        <v>52</v>
      </c>
      <c r="L626" s="29">
        <v>0</v>
      </c>
      <c r="M626" s="30"/>
      <c r="N626" s="25" t="str">
        <f t="shared" si="10"/>
        <v xml:space="preserve"> 일매출프로모션^TB_ANA_DD_SALES_PROM^ 프로모션코드^PROM_CD^^VARCHAR2^6^Y^</v>
      </c>
      <c r="O626" s="21" t="str">
        <f>IF(ISNA(VLOOKUP(N626,DB데이터!$N:$N,1,FALSE)), "에러", "")</f>
        <v>에러</v>
      </c>
      <c r="P626" s="57" t="str">
        <f>IF(O626="에러",$N626&amp;CHAR(10)&amp;VLOOKUP(CONCATENATE(D675,".",F675),DB데이터!$M:$N,2,FALSE),"")</f>
        <v xml:space="preserve"> 일매출프로모션^TB_ANA_DD_SALES_PROM^ 프로모션코드^PROM_CD^^VARCHAR2^6^Y^
일매출프로모션^TB_ANA_DD_SALES_PROM^프로모션코드^PROM_CD^Y^VARCHAR2^6^Y^</v>
      </c>
    </row>
    <row r="627" spans="1:16" x14ac:dyDescent="0.25">
      <c r="A627" s="23">
        <v>620</v>
      </c>
      <c r="B627" s="27" t="s">
        <v>5184</v>
      </c>
      <c r="C627" s="27" t="s">
        <v>4412</v>
      </c>
      <c r="D627" s="27" t="s">
        <v>709</v>
      </c>
      <c r="E627" s="27" t="s">
        <v>4233</v>
      </c>
      <c r="F627" s="27" t="s">
        <v>527</v>
      </c>
      <c r="G627" s="27"/>
      <c r="H627" s="27"/>
      <c r="I627" s="27" t="s">
        <v>110</v>
      </c>
      <c r="J627" s="28">
        <v>22</v>
      </c>
      <c r="K627" s="27" t="s">
        <v>52</v>
      </c>
      <c r="L627" s="29">
        <v>0</v>
      </c>
      <c r="M627" s="30"/>
      <c r="N627" s="25" t="str">
        <f t="shared" si="10"/>
        <v xml:space="preserve"> 일매출프로모션^TB_ANA_DD_SALES_PROM^ 오퍼코드^OFFR_CD^^VARCHAR2^3^Y^'001' </v>
      </c>
      <c r="O627" s="21" t="str">
        <f>IF(ISNA(VLOOKUP(N627,DB데이터!$N:$N,1,FALSE)), "에러", "")</f>
        <v>에러</v>
      </c>
      <c r="P627" s="57" t="e">
        <f>IF(O627="에러",$N627&amp;CHAR(10)&amp;VLOOKUP(CONCATENATE(D676,".",F676),DB데이터!$M:$N,2,FALSE),"")</f>
        <v>#N/A</v>
      </c>
    </row>
    <row r="628" spans="1:16" x14ac:dyDescent="0.25">
      <c r="A628" s="23">
        <v>621</v>
      </c>
      <c r="B628" s="27" t="s">
        <v>5184</v>
      </c>
      <c r="C628" s="27" t="s">
        <v>4412</v>
      </c>
      <c r="D628" s="27" t="s">
        <v>709</v>
      </c>
      <c r="E628" s="27" t="s">
        <v>4220</v>
      </c>
      <c r="F628" s="27" t="s">
        <v>529</v>
      </c>
      <c r="G628" s="27"/>
      <c r="H628" s="27"/>
      <c r="I628" s="27" t="s">
        <v>110</v>
      </c>
      <c r="J628" s="28">
        <v>22</v>
      </c>
      <c r="K628" s="27" t="s">
        <v>52</v>
      </c>
      <c r="L628" s="29">
        <v>0</v>
      </c>
      <c r="M628" s="30"/>
      <c r="N628" s="25" t="str">
        <f t="shared" si="10"/>
        <v xml:space="preserve"> 일매출프로모션^TB_ANA_DD_SALES_PROM^ RULE코드^RULE_CD^^VARCHAR2^3^Y^</v>
      </c>
      <c r="O628" s="21" t="str">
        <f>IF(ISNA(VLOOKUP(N628,DB데이터!$N:$N,1,FALSE)), "에러", "")</f>
        <v>에러</v>
      </c>
      <c r="P628" s="57" t="e">
        <f>IF(O628="에러",$N628&amp;CHAR(10)&amp;VLOOKUP(CONCATENATE(D677,".",F677),DB데이터!$M:$N,2,FALSE),"")</f>
        <v>#N/A</v>
      </c>
    </row>
    <row r="629" spans="1:16" x14ac:dyDescent="0.25">
      <c r="A629" s="23">
        <v>622</v>
      </c>
      <c r="B629" s="27" t="s">
        <v>5184</v>
      </c>
      <c r="C629" s="27" t="s">
        <v>4412</v>
      </c>
      <c r="D629" s="27" t="s">
        <v>709</v>
      </c>
      <c r="E629" s="27" t="s">
        <v>4222</v>
      </c>
      <c r="F629" s="27" t="s">
        <v>2267</v>
      </c>
      <c r="G629" s="27"/>
      <c r="H629" s="27"/>
      <c r="I629" s="27" t="s">
        <v>110</v>
      </c>
      <c r="J629" s="28">
        <v>22</v>
      </c>
      <c r="K629" s="27" t="s">
        <v>52</v>
      </c>
      <c r="L629" s="29">
        <v>0</v>
      </c>
      <c r="M629" s="30"/>
      <c r="N629" s="25" t="str">
        <f t="shared" si="10"/>
        <v xml:space="preserve"> 일매출프로모션^TB_ANA_DD_SALES_PROM^ 영수증건수^BILL_CNT^^NUMBER^22^Y^0</v>
      </c>
      <c r="O629" s="21" t="str">
        <f>IF(ISNA(VLOOKUP(N629,DB데이터!$N:$N,1,FALSE)), "에러", "")</f>
        <v>에러</v>
      </c>
      <c r="P629" s="57" t="str">
        <f>IF(O629="에러",$N629&amp;CHAR(10)&amp;VLOOKUP(CONCATENATE(D678,".",F678),DB데이터!$M:$N,2,FALSE),"")</f>
        <v xml:space="preserve"> 일매출프로모션^TB_ANA_DD_SALES_PROM^ 영수증건수^BILL_CNT^^NUMBER^22^Y^0
일매출프로모션^TB_ANA_DD_SALES_PROM^영수증건수^BILL_CNT^^NUMBER^20,5^Y^0</v>
      </c>
    </row>
    <row r="630" spans="1:16" x14ac:dyDescent="0.25">
      <c r="A630" s="23">
        <v>623</v>
      </c>
      <c r="B630" s="27" t="s">
        <v>5184</v>
      </c>
      <c r="C630" s="27" t="s">
        <v>4412</v>
      </c>
      <c r="D630" s="27" t="s">
        <v>709</v>
      </c>
      <c r="E630" s="27" t="s">
        <v>4226</v>
      </c>
      <c r="F630" s="27" t="s">
        <v>2269</v>
      </c>
      <c r="G630" s="27"/>
      <c r="H630" s="27"/>
      <c r="I630" s="27" t="s">
        <v>110</v>
      </c>
      <c r="J630" s="28">
        <v>22</v>
      </c>
      <c r="K630" s="27" t="s">
        <v>52</v>
      </c>
      <c r="L630" s="29">
        <v>0</v>
      </c>
      <c r="M630" s="30"/>
      <c r="N630" s="25" t="str">
        <f t="shared" si="10"/>
        <v xml:space="preserve"> 일매출프로모션^TB_ANA_DD_SALES_PROM^ 매출총금액^SALES_TOT_AMT^^NUMBER^22^Y^0</v>
      </c>
      <c r="O630" s="21" t="str">
        <f>IF(ISNA(VLOOKUP(N630,DB데이터!$N:$N,1,FALSE)), "에러", "")</f>
        <v>에러</v>
      </c>
      <c r="P630" s="57" t="str">
        <f>IF(O630="에러",$N630&amp;CHAR(10)&amp;VLOOKUP(CONCATENATE(D679,".",F679),DB데이터!$M:$N,2,FALSE),"")</f>
        <v xml:space="preserve"> 일매출프로모션^TB_ANA_DD_SALES_PROM^ 매출총금액^SALES_TOT_AMT^^NUMBER^22^Y^0
일매출프로모션^TB_ANA_DD_SALES_PROM^매출총금액^SALES_TOT_AMT^^NUMBER^20,5^Y^0</v>
      </c>
    </row>
    <row r="631" spans="1:16" x14ac:dyDescent="0.25">
      <c r="A631" s="23">
        <v>624</v>
      </c>
      <c r="B631" s="27" t="s">
        <v>5184</v>
      </c>
      <c r="C631" s="27" t="s">
        <v>4412</v>
      </c>
      <c r="D631" s="27" t="s">
        <v>709</v>
      </c>
      <c r="E631" s="27" t="s">
        <v>4299</v>
      </c>
      <c r="F631" s="27" t="s">
        <v>2271</v>
      </c>
      <c r="G631" s="27"/>
      <c r="H631" s="27"/>
      <c r="I631" s="27" t="s">
        <v>110</v>
      </c>
      <c r="J631" s="28">
        <v>22</v>
      </c>
      <c r="K631" s="27" t="s">
        <v>52</v>
      </c>
      <c r="L631" s="29">
        <v>0</v>
      </c>
      <c r="M631" s="30"/>
      <c r="N631" s="25" t="str">
        <f t="shared" si="10"/>
        <v xml:space="preserve"> 일매출프로모션^TB_ANA_DD_SALES_PROM^ 매출금액^SALES_AMT^^NUMBER^22^Y^0</v>
      </c>
      <c r="O631" s="21" t="str">
        <f>IF(ISNA(VLOOKUP(N631,DB데이터!$N:$N,1,FALSE)), "에러", "")</f>
        <v>에러</v>
      </c>
      <c r="P631" s="57" t="str">
        <f>IF(O631="에러",$N631&amp;CHAR(10)&amp;VLOOKUP(CONCATENATE(D680,".",F680),DB데이터!$M:$N,2,FALSE),"")</f>
        <v xml:space="preserve"> 일매출프로모션^TB_ANA_DD_SALES_PROM^ 매출금액^SALES_AMT^^NUMBER^22^Y^0
일매출프로모션^TB_ANA_DD_SALES_PROM^매출금액^SALES_AMT^^NUMBER^20,5^Y^0</v>
      </c>
    </row>
    <row r="632" spans="1:16" x14ac:dyDescent="0.25">
      <c r="A632" s="23">
        <v>625</v>
      </c>
      <c r="B632" s="27" t="s">
        <v>5184</v>
      </c>
      <c r="C632" s="27" t="s">
        <v>4412</v>
      </c>
      <c r="D632" s="27" t="s">
        <v>709</v>
      </c>
      <c r="E632" s="27" t="s">
        <v>4292</v>
      </c>
      <c r="F632" s="27" t="s">
        <v>2273</v>
      </c>
      <c r="G632" s="27"/>
      <c r="H632" s="27"/>
      <c r="I632" s="27" t="s">
        <v>110</v>
      </c>
      <c r="J632" s="28">
        <v>22</v>
      </c>
      <c r="K632" s="27" t="s">
        <v>52</v>
      </c>
      <c r="L632" s="29">
        <v>0</v>
      </c>
      <c r="M632" s="30"/>
      <c r="N632" s="25" t="str">
        <f t="shared" si="10"/>
        <v xml:space="preserve"> 일매출프로모션^TB_ANA_DD_SALES_PROM^ 매출공급금액(미사용)^SALES_SUPP_AMT^^NUMBER^22^Y^0</v>
      </c>
      <c r="O632" s="21" t="str">
        <f>IF(ISNA(VLOOKUP(N632,DB데이터!$N:$N,1,FALSE)), "에러", "")</f>
        <v>에러</v>
      </c>
      <c r="P632" s="57" t="str">
        <f>IF(O632="에러",$N632&amp;CHAR(10)&amp;VLOOKUP(CONCATENATE(D681,".",F681),DB데이터!$M:$N,2,FALSE),"")</f>
        <v xml:space="preserve"> 일매출프로모션^TB_ANA_DD_SALES_PROM^ 매출공급금액(미사용)^SALES_SUPP_AMT^^NUMBER^22^Y^0
일매출프로모션^TB_ANA_DD_SALES_PROM^매출공급금액(미사용)^SALES_SUPP_AMT^^NUMBER^20,5^Y^0</v>
      </c>
    </row>
    <row r="633" spans="1:16" x14ac:dyDescent="0.25">
      <c r="A633" s="23">
        <v>626</v>
      </c>
      <c r="B633" s="27" t="s">
        <v>5184</v>
      </c>
      <c r="C633" s="27" t="s">
        <v>4412</v>
      </c>
      <c r="D633" s="27" t="s">
        <v>709</v>
      </c>
      <c r="E633" s="27" t="s">
        <v>4295</v>
      </c>
      <c r="F633" s="27" t="s">
        <v>2275</v>
      </c>
      <c r="G633" s="27"/>
      <c r="H633" s="27"/>
      <c r="I633" s="27" t="s">
        <v>110</v>
      </c>
      <c r="J633" s="28">
        <v>22</v>
      </c>
      <c r="K633" s="27" t="s">
        <v>52</v>
      </c>
      <c r="L633" s="29">
        <v>0</v>
      </c>
      <c r="M633" s="30"/>
      <c r="N633" s="25" t="str">
        <f t="shared" si="10"/>
        <v xml:space="preserve"> 일매출프로모션^TB_ANA_DD_SALES_PROM^ 매출부가세액(미사용)^SALES_VAT^^NUMBER^22^Y^0</v>
      </c>
      <c r="O633" s="21" t="str">
        <f>IF(ISNA(VLOOKUP(N633,DB데이터!$N:$N,1,FALSE)), "에러", "")</f>
        <v>에러</v>
      </c>
      <c r="P633" s="57" t="str">
        <f>IF(O633="에러",$N633&amp;CHAR(10)&amp;VLOOKUP(CONCATENATE(D682,".",F682),DB데이터!$M:$N,2,FALSE),"")</f>
        <v xml:space="preserve"> 일매출프로모션^TB_ANA_DD_SALES_PROM^ 매출부가세액(미사용)^SALES_VAT^^NUMBER^22^Y^0
일매출프로모션^TB_ANA_DD_SALES_PROM^매출부가세액(미사용)^SALES_VAT^^NUMBER^20,5^Y^0</v>
      </c>
    </row>
    <row r="634" spans="1:16" x14ac:dyDescent="0.25">
      <c r="A634" s="23">
        <v>627</v>
      </c>
      <c r="B634" s="27" t="s">
        <v>5184</v>
      </c>
      <c r="C634" s="27" t="s">
        <v>4412</v>
      </c>
      <c r="D634" s="27" t="s">
        <v>709</v>
      </c>
      <c r="E634" s="27" t="s">
        <v>4288</v>
      </c>
      <c r="F634" s="27" t="s">
        <v>2277</v>
      </c>
      <c r="G634" s="27"/>
      <c r="H634" s="27"/>
      <c r="I634" s="27" t="s">
        <v>110</v>
      </c>
      <c r="J634" s="28">
        <v>22</v>
      </c>
      <c r="K634" s="27" t="s">
        <v>52</v>
      </c>
      <c r="L634" s="29">
        <v>0</v>
      </c>
      <c r="M634" s="30"/>
      <c r="N634" s="25" t="str">
        <f t="shared" si="10"/>
        <v xml:space="preserve"> 일매출프로모션^TB_ANA_DD_SALES_PROM^ 할인금액(미사용)^DC_AMT^^NUMBER^22^Y^0</v>
      </c>
      <c r="O634" s="21" t="str">
        <f>IF(ISNA(VLOOKUP(N634,DB데이터!$N:$N,1,FALSE)), "에러", "")</f>
        <v>에러</v>
      </c>
      <c r="P634" s="57" t="str">
        <f>IF(O634="에러",$N634&amp;CHAR(10)&amp;VLOOKUP(CONCATENATE(D683,".",F683),DB데이터!$M:$N,2,FALSE),"")</f>
        <v xml:space="preserve"> 일매출프로모션^TB_ANA_DD_SALES_PROM^ 할인금액(미사용)^DC_AMT^^NUMBER^22^Y^0
일매출프로모션^TB_ANA_DD_SALES_PROM^할인금액(미사용)^DC_AMT^^NUMBER^20,5^Y^0</v>
      </c>
    </row>
    <row r="635" spans="1:16" x14ac:dyDescent="0.25">
      <c r="A635" s="23">
        <v>628</v>
      </c>
      <c r="B635" s="27" t="s">
        <v>5184</v>
      </c>
      <c r="C635" s="27" t="s">
        <v>4412</v>
      </c>
      <c r="D635" s="27" t="s">
        <v>709</v>
      </c>
      <c r="E635" s="27" t="s">
        <v>4285</v>
      </c>
      <c r="F635" s="27" t="s">
        <v>2279</v>
      </c>
      <c r="G635" s="27"/>
      <c r="H635" s="27"/>
      <c r="I635" s="27" t="s">
        <v>110</v>
      </c>
      <c r="J635" s="28">
        <v>22</v>
      </c>
      <c r="K635" s="27" t="s">
        <v>52</v>
      </c>
      <c r="L635" s="27">
        <v>0</v>
      </c>
      <c r="M635" s="30"/>
      <c r="N635" s="25" t="str">
        <f t="shared" si="10"/>
        <v xml:space="preserve"> 일매출프로모션^TB_ANA_DD_SALES_PROM^ 프로모션할인금액^PROM_DC_AMT^^NUMBER^22^Y^0</v>
      </c>
      <c r="O635" s="21" t="str">
        <f>IF(ISNA(VLOOKUP(N635,DB데이터!$N:$N,1,FALSE)), "에러", "")</f>
        <v>에러</v>
      </c>
      <c r="P635" s="57" t="str">
        <f>IF(O635="에러",$N635&amp;CHAR(10)&amp;VLOOKUP(CONCATENATE(D684,".",F684),DB데이터!$M:$N,2,FALSE),"")</f>
        <v xml:space="preserve"> 일매출프로모션^TB_ANA_DD_SALES_PROM^ 프로모션할인금액^PROM_DC_AMT^^NUMBER^22^Y^0
일매출프로모션^TB_ANA_DD_SALES_PROM^프로모션할인금액^PROM_DC_AMT^^NUMBER^20,5^Y^0</v>
      </c>
    </row>
    <row r="636" spans="1:16" x14ac:dyDescent="0.25">
      <c r="A636" s="23">
        <v>629</v>
      </c>
      <c r="B636" s="27" t="s">
        <v>5184</v>
      </c>
      <c r="C636" s="27" t="s">
        <v>4412</v>
      </c>
      <c r="D636" s="27" t="s">
        <v>709</v>
      </c>
      <c r="E636" s="27" t="s">
        <v>3518</v>
      </c>
      <c r="F636" s="27" t="s">
        <v>54</v>
      </c>
      <c r="G636" s="27"/>
      <c r="H636" s="27"/>
      <c r="I636" s="27" t="s">
        <v>37</v>
      </c>
      <c r="J636" s="28">
        <v>14</v>
      </c>
      <c r="K636" s="27" t="s">
        <v>52</v>
      </c>
      <c r="L636" s="27"/>
      <c r="M636" s="30"/>
      <c r="N636" s="25" t="str">
        <f t="shared" si="10"/>
        <v xml:space="preserve"> 일매출프로모션^TB_ANA_DD_SALES_PROM^ 프로모션증정금액^PROM_PRESENT_AMT^^NUMBER^22^Y^0</v>
      </c>
      <c r="O636" s="21" t="str">
        <f>IF(ISNA(VLOOKUP(N636,DB데이터!$N:$N,1,FALSE)), "에러", "")</f>
        <v>에러</v>
      </c>
      <c r="P636" s="57" t="str">
        <f>IF(O636="에러",$N636&amp;CHAR(10)&amp;VLOOKUP(CONCATENATE(D685,".",F685),DB데이터!$M:$N,2,FALSE),"")</f>
        <v xml:space="preserve"> 일매출프로모션^TB_ANA_DD_SALES_PROM^ 프로모션증정금액^PROM_PRESENT_AMT^^NUMBER^22^Y^0
일매출프로모션^TB_ANA_DD_SALES_PROM^프로모션증정금액^PROM_PRESENT_AMT^^NUMBER^20,5^Y^0</v>
      </c>
    </row>
    <row r="637" spans="1:16" x14ac:dyDescent="0.25">
      <c r="A637" s="23">
        <v>630</v>
      </c>
      <c r="B637" s="27" t="s">
        <v>5184</v>
      </c>
      <c r="C637" s="27" t="s">
        <v>4412</v>
      </c>
      <c r="D637" s="27" t="s">
        <v>709</v>
      </c>
      <c r="E637" s="27" t="s">
        <v>3519</v>
      </c>
      <c r="F637" s="27" t="s">
        <v>56</v>
      </c>
      <c r="G637" s="27"/>
      <c r="H637" s="27"/>
      <c r="I637" s="27" t="s">
        <v>37</v>
      </c>
      <c r="J637" s="28">
        <v>32</v>
      </c>
      <c r="K637" s="27" t="s">
        <v>52</v>
      </c>
      <c r="L637" s="27"/>
      <c r="M637" s="30"/>
      <c r="N637" s="25" t="str">
        <f t="shared" si="10"/>
        <v xml:space="preserve"> 일매출프로모션^TB_ANA_DD_SALES_PROM^ 비매출할인금액(미사용)^NON_SALES_DC_AMT^^NUMBER^22^Y^0</v>
      </c>
      <c r="O637" s="21" t="str">
        <f>IF(ISNA(VLOOKUP(N637,DB데이터!$N:$N,1,FALSE)), "에러", "")</f>
        <v>에러</v>
      </c>
      <c r="P637" s="57" t="str">
        <f>IF(O637="에러",$N637&amp;CHAR(10)&amp;VLOOKUP(CONCATENATE(D686,".",F686),DB데이터!$M:$N,2,FALSE),"")</f>
        <v xml:space="preserve"> 일매출프로모션^TB_ANA_DD_SALES_PROM^ 비매출할인금액(미사용)^NON_SALES_DC_AMT^^NUMBER^22^Y^0
일매출프로모션^TB_ANA_DD_SALES_PROM^비매출할인금액(미사용)^NON_SALES_DC_AMT^^NUMBER^20,5^Y^0</v>
      </c>
    </row>
    <row r="638" spans="1:16" x14ac:dyDescent="0.25">
      <c r="A638" s="23">
        <v>631</v>
      </c>
      <c r="B638" s="27" t="s">
        <v>5184</v>
      </c>
      <c r="C638" s="27" t="s">
        <v>4412</v>
      </c>
      <c r="D638" s="27" t="s">
        <v>709</v>
      </c>
      <c r="E638" s="27" t="s">
        <v>3520</v>
      </c>
      <c r="F638" s="27" t="s">
        <v>58</v>
      </c>
      <c r="G638" s="27"/>
      <c r="H638" s="27"/>
      <c r="I638" s="27" t="s">
        <v>37</v>
      </c>
      <c r="J638" s="28">
        <v>14</v>
      </c>
      <c r="K638" s="27" t="s">
        <v>52</v>
      </c>
      <c r="L638" s="27"/>
      <c r="M638" s="30"/>
      <c r="N638" s="25" t="str">
        <f t="shared" si="10"/>
        <v xml:space="preserve"> 일매출프로모션^TB_ANA_DD_SALES_PROM^ 적립포인트금액^ACC_POINT_AMT^^NUMBER^22^Y^0</v>
      </c>
      <c r="O638" s="21" t="str">
        <f>IF(ISNA(VLOOKUP(N638,DB데이터!$N:$N,1,FALSE)), "에러", "")</f>
        <v>에러</v>
      </c>
      <c r="P638" s="57" t="str">
        <f>IF(O638="에러",$N638&amp;CHAR(10)&amp;VLOOKUP(CONCATENATE(D687,".",F687),DB데이터!$M:$N,2,FALSE),"")</f>
        <v xml:space="preserve"> 일매출프로모션^TB_ANA_DD_SALES_PROM^ 적립포인트금액^ACC_POINT_AMT^^NUMBER^22^Y^0
일매출프로모션^TB_ANA_DD_SALES_PROM^적립포인트금액^ACC_POINT_AMT^^NUMBER^20,5^Y^0</v>
      </c>
    </row>
    <row r="639" spans="1:16" x14ac:dyDescent="0.25">
      <c r="A639" s="23">
        <v>632</v>
      </c>
      <c r="B639" s="27" t="s">
        <v>5184</v>
      </c>
      <c r="C639" s="27" t="s">
        <v>4412</v>
      </c>
      <c r="D639" s="27" t="s">
        <v>709</v>
      </c>
      <c r="E639" s="27" t="s">
        <v>3521</v>
      </c>
      <c r="F639" s="27" t="s">
        <v>60</v>
      </c>
      <c r="G639" s="27"/>
      <c r="H639" s="27"/>
      <c r="I639" s="27" t="s">
        <v>37</v>
      </c>
      <c r="J639" s="28">
        <v>32</v>
      </c>
      <c r="K639" s="27" t="s">
        <v>52</v>
      </c>
      <c r="L639" s="29"/>
      <c r="M639" s="30"/>
      <c r="N639" s="25" t="str">
        <f t="shared" si="10"/>
        <v xml:space="preserve"> 일매출프로모션^TB_ANA_DD_SALES_PROM^ 사용포인트금액(미사용)^USE_POINT_AMT^^NUMBER^22^Y^0</v>
      </c>
      <c r="O639" s="21" t="str">
        <f>IF(ISNA(VLOOKUP(N639,DB데이터!$N:$N,1,FALSE)), "에러", "")</f>
        <v>에러</v>
      </c>
      <c r="P639" s="57" t="str">
        <f>IF(O639="에러",$N639&amp;CHAR(10)&amp;VLOOKUP(CONCATENATE(D688,".",F688),DB데이터!$M:$N,2,FALSE),"")</f>
        <v xml:space="preserve"> 일매출프로모션^TB_ANA_DD_SALES_PROM^ 사용포인트금액(미사용)^USE_POINT_AMT^^NUMBER^22^Y^0
일매출프로모션^TB_ANA_DD_SALES_PROM^사용포인트금액(미사용)^USE_POINT_AMT^^NUMBER^20,5^Y^0</v>
      </c>
    </row>
    <row r="640" spans="1:16" x14ac:dyDescent="0.25">
      <c r="A640" s="23">
        <v>633</v>
      </c>
      <c r="B640" s="27" t="s">
        <v>5184</v>
      </c>
      <c r="C640" s="27" t="s">
        <v>4412</v>
      </c>
      <c r="D640" s="27" t="s">
        <v>709</v>
      </c>
      <c r="E640" s="27" t="s">
        <v>4296</v>
      </c>
      <c r="F640" s="27" t="s">
        <v>2281</v>
      </c>
      <c r="G640" s="27"/>
      <c r="H640" s="27"/>
      <c r="I640" s="27" t="s">
        <v>110</v>
      </c>
      <c r="J640" s="28">
        <v>22</v>
      </c>
      <c r="K640" s="27" t="s">
        <v>52</v>
      </c>
      <c r="L640" s="29">
        <v>0</v>
      </c>
      <c r="M640" s="30"/>
      <c r="N640" s="25" t="str">
        <f t="shared" si="10"/>
        <v xml:space="preserve"> 일매출프로모션^TB_ANA_DD_SALES_PROM^ 프로모션사용포인트금액(미사용)^PROM_USE_POINT_AMT^^NUMBER^22^Y^0</v>
      </c>
      <c r="O640" s="21" t="str">
        <f>IF(ISNA(VLOOKUP(N640,DB데이터!$N:$N,1,FALSE)), "에러", "")</f>
        <v>에러</v>
      </c>
      <c r="P640" s="57" t="str">
        <f>IF(O640="에러",$N640&amp;CHAR(10)&amp;VLOOKUP(CONCATENATE(D689,".",F689),DB데이터!$M:$N,2,FALSE),"")</f>
        <v xml:space="preserve"> 일매출프로모션^TB_ANA_DD_SALES_PROM^ 프로모션사용포인트금액(미사용)^PROM_USE_POINT_AMT^^NUMBER^22^Y^0
일매출프로모션^TB_ANA_DD_SALES_PROM^프로모션사용포인트금액(미사용)^PROM_USE_POINT_AMT^^NUMBER^20,5^Y^0</v>
      </c>
    </row>
    <row r="641" spans="1:16" x14ac:dyDescent="0.25">
      <c r="A641" s="23">
        <v>634</v>
      </c>
      <c r="B641" s="27" t="s">
        <v>5184</v>
      </c>
      <c r="C641" s="27" t="s">
        <v>4412</v>
      </c>
      <c r="D641" s="27" t="s">
        <v>709</v>
      </c>
      <c r="E641" s="27" t="s">
        <v>4289</v>
      </c>
      <c r="F641" s="27" t="s">
        <v>2283</v>
      </c>
      <c r="G641" s="27"/>
      <c r="H641" s="27"/>
      <c r="I641" s="27" t="s">
        <v>110</v>
      </c>
      <c r="J641" s="28">
        <v>22</v>
      </c>
      <c r="K641" s="27" t="s">
        <v>52</v>
      </c>
      <c r="L641" s="27">
        <v>0</v>
      </c>
      <c r="M641" s="30"/>
      <c r="N641" s="25" t="str">
        <f t="shared" si="10"/>
        <v xml:space="preserve"> 일매출프로모션^TB_ANA_DD_SALES_PROM^ 취소건수^CNCL_CNT^^NUMBER^22^Y^0</v>
      </c>
      <c r="O641" s="21" t="str">
        <f>IF(ISNA(VLOOKUP(N641,DB데이터!$N:$N,1,FALSE)), "에러", "")</f>
        <v>에러</v>
      </c>
      <c r="P641" s="57" t="str">
        <f>IF(O641="에러",$N641&amp;CHAR(10)&amp;VLOOKUP(CONCATENATE(D690,".",F690),DB데이터!$M:$N,2,FALSE),"")</f>
        <v xml:space="preserve"> 일매출프로모션^TB_ANA_DD_SALES_PROM^ 취소건수^CNCL_CNT^^NUMBER^22^Y^0
일매출프로모션^TB_ANA_DD_SALES_PROM^취소건수^CNCL_CNT^^NUMBER^20,5^Y^0</v>
      </c>
    </row>
    <row r="642" spans="1:16" x14ac:dyDescent="0.25">
      <c r="A642" s="23">
        <v>635</v>
      </c>
      <c r="B642" s="27" t="s">
        <v>5184</v>
      </c>
      <c r="C642" s="27" t="s">
        <v>4412</v>
      </c>
      <c r="D642" s="27" t="s">
        <v>709</v>
      </c>
      <c r="E642" s="27" t="s">
        <v>4239</v>
      </c>
      <c r="F642" s="27" t="s">
        <v>1142</v>
      </c>
      <c r="G642" s="27"/>
      <c r="H642" s="27"/>
      <c r="I642" s="27" t="s">
        <v>110</v>
      </c>
      <c r="J642" s="28">
        <v>22</v>
      </c>
      <c r="K642" s="27" t="s">
        <v>52</v>
      </c>
      <c r="L642" s="29">
        <v>0</v>
      </c>
      <c r="M642" s="30"/>
      <c r="N642" s="25" t="str">
        <f t="shared" si="10"/>
        <v xml:space="preserve"> 일매출프로모션^TB_ANA_DD_SALES_PROM^ 매출취소총금액^SALES_CNCL_TOT_AMT^^NUMBER^22^Y^0</v>
      </c>
      <c r="O642" s="21" t="str">
        <f>IF(ISNA(VLOOKUP(N642,DB데이터!$N:$N,1,FALSE)), "에러", "")</f>
        <v>에러</v>
      </c>
      <c r="P642" s="57" t="str">
        <f>IF(O642="에러",$N642&amp;CHAR(10)&amp;VLOOKUP(CONCATENATE(D691,".",F691),DB데이터!$M:$N,2,FALSE),"")</f>
        <v xml:space="preserve"> 일매출프로모션^TB_ANA_DD_SALES_PROM^ 매출취소총금액^SALES_CNCL_TOT_AMT^^NUMBER^22^Y^0
일매출프로모션^TB_ANA_DD_SALES_PROM^매출취소총금액^SALES_CNCL_TOT_AMT^^NUMBER^20,5^Y^0</v>
      </c>
    </row>
    <row r="643" spans="1:16" x14ac:dyDescent="0.25">
      <c r="A643" s="23">
        <v>636</v>
      </c>
      <c r="B643" s="27" t="s">
        <v>5184</v>
      </c>
      <c r="C643" s="27" t="s">
        <v>4412</v>
      </c>
      <c r="D643" s="27" t="s">
        <v>709</v>
      </c>
      <c r="E643" s="27" t="s">
        <v>4242</v>
      </c>
      <c r="F643" s="27" t="s">
        <v>2285</v>
      </c>
      <c r="G643" s="27"/>
      <c r="H643" s="27"/>
      <c r="I643" s="27" t="s">
        <v>110</v>
      </c>
      <c r="J643" s="28">
        <v>22</v>
      </c>
      <c r="K643" s="27" t="s">
        <v>52</v>
      </c>
      <c r="L643" s="29">
        <v>0</v>
      </c>
      <c r="M643" s="30"/>
      <c r="N643" s="25" t="str">
        <f t="shared" si="10"/>
        <v xml:space="preserve"> 일매출프로모션^TB_ANA_DD_SALES_PROM^ 매출취소금액^SALES_CNCL_AMT^^NUMBER^22^Y^0</v>
      </c>
      <c r="O643" s="21" t="str">
        <f>IF(ISNA(VLOOKUP(N643,DB데이터!$N:$N,1,FALSE)), "에러", "")</f>
        <v>에러</v>
      </c>
      <c r="P643" s="57" t="str">
        <f>IF(O643="에러",$N643&amp;CHAR(10)&amp;VLOOKUP(CONCATENATE(D692,".",F692),DB데이터!$M:$N,2,FALSE),"")</f>
        <v xml:space="preserve"> 일매출프로모션^TB_ANA_DD_SALES_PROM^ 매출취소금액^SALES_CNCL_AMT^^NUMBER^22^Y^0
일매출프로모션^TB_ANA_DD_SALES_PROM^매출취소금액^SALES_CNCL_AMT^^NUMBER^20,5^Y^0</v>
      </c>
    </row>
    <row r="644" spans="1:16" x14ac:dyDescent="0.25">
      <c r="A644" s="23">
        <v>637</v>
      </c>
      <c r="B644" s="27" t="s">
        <v>5184</v>
      </c>
      <c r="C644" s="27" t="s">
        <v>4413</v>
      </c>
      <c r="D644" s="27" t="s">
        <v>1225</v>
      </c>
      <c r="E644" s="27" t="s">
        <v>4102</v>
      </c>
      <c r="F644" s="27" t="s">
        <v>479</v>
      </c>
      <c r="G644" s="27"/>
      <c r="H644" s="27"/>
      <c r="I644" s="27" t="s">
        <v>37</v>
      </c>
      <c r="J644" s="28">
        <v>8</v>
      </c>
      <c r="K644" s="27" t="s">
        <v>52</v>
      </c>
      <c r="L644" s="27"/>
      <c r="M644" s="30"/>
      <c r="N644" s="25" t="str">
        <f t="shared" si="10"/>
        <v xml:space="preserve"> 일매출프로모션^TB_ANA_DD_SALES_PROM^ 매출취소공급금액(미사용)^SALES_CNCL_SUPP_AMT^^NUMBER^22^Y^0</v>
      </c>
      <c r="O644" s="21" t="str">
        <f>IF(ISNA(VLOOKUP(N644,DB데이터!$N:$N,1,FALSE)), "에러", "")</f>
        <v>에러</v>
      </c>
      <c r="P644" s="57" t="str">
        <f>IF(O644="에러",$N644&amp;CHAR(10)&amp;VLOOKUP(CONCATENATE(D693,".",F693),DB데이터!$M:$N,2,FALSE),"")</f>
        <v xml:space="preserve"> 일매출프로모션^TB_ANA_DD_SALES_PROM^ 매출취소공급금액(미사용)^SALES_CNCL_SUPP_AMT^^NUMBER^22^Y^0
일매출프로모션^TB_ANA_DD_SALES_PROM^매출취소공급금액(미사용)^SALES_CNCL_SUPP_AMT^^NUMBER^20,5^Y^0</v>
      </c>
    </row>
    <row r="645" spans="1:16" x14ac:dyDescent="0.25">
      <c r="A645" s="23">
        <v>638</v>
      </c>
      <c r="B645" s="27" t="s">
        <v>5184</v>
      </c>
      <c r="C645" s="27" t="s">
        <v>4413</v>
      </c>
      <c r="D645" s="27" t="s">
        <v>1225</v>
      </c>
      <c r="E645" s="27" t="s">
        <v>3709</v>
      </c>
      <c r="F645" s="27" t="s">
        <v>64</v>
      </c>
      <c r="G645" s="27"/>
      <c r="H645" s="27"/>
      <c r="I645" s="27" t="s">
        <v>37</v>
      </c>
      <c r="J645" s="28">
        <v>10</v>
      </c>
      <c r="K645" s="27" t="s">
        <v>52</v>
      </c>
      <c r="L645" s="29"/>
      <c r="M645" s="30"/>
      <c r="N645" s="25" t="str">
        <f t="shared" si="10"/>
        <v xml:space="preserve"> 일매출프로모션^TB_ANA_DD_SALES_PROM^ 매출취소부가세액(미사용)^SALES_CNCL_VAT^^NUMBER^22^Y^0</v>
      </c>
      <c r="O645" s="21" t="str">
        <f>IF(ISNA(VLOOKUP(N645,DB데이터!$N:$N,1,FALSE)), "에러", "")</f>
        <v>에러</v>
      </c>
      <c r="P645" s="57" t="str">
        <f>IF(O645="에러",$N645&amp;CHAR(10)&amp;VLOOKUP(CONCATENATE(D694,".",F694),DB데이터!$M:$N,2,FALSE),"")</f>
        <v xml:space="preserve"> 일매출프로모션^TB_ANA_DD_SALES_PROM^ 매출취소부가세액(미사용)^SALES_CNCL_VAT^^NUMBER^22^Y^0
일매출프로모션^TB_ANA_DD_SALES_PROM^매출취소부가세액(미사용)^SALES_CNCL_VAT^^NUMBER^20,5^Y^0</v>
      </c>
    </row>
    <row r="646" spans="1:16" x14ac:dyDescent="0.25">
      <c r="A646" s="23">
        <v>639</v>
      </c>
      <c r="B646" s="27" t="s">
        <v>5184</v>
      </c>
      <c r="C646" s="27" t="s">
        <v>4413</v>
      </c>
      <c r="D646" s="27" t="s">
        <v>1225</v>
      </c>
      <c r="E646" s="27" t="s">
        <v>4215</v>
      </c>
      <c r="F646" s="27" t="s">
        <v>2351</v>
      </c>
      <c r="G646" s="27"/>
      <c r="H646" s="27"/>
      <c r="I646" s="27" t="s">
        <v>37</v>
      </c>
      <c r="J646" s="28">
        <v>3</v>
      </c>
      <c r="K646" s="27" t="s">
        <v>52</v>
      </c>
      <c r="L646" s="29" t="s">
        <v>2410</v>
      </c>
      <c r="M646" s="30"/>
      <c r="N646" s="25" t="str">
        <f t="shared" si="10"/>
        <v xml:space="preserve"> 일매출프로모션^TB_ANA_DD_SALES_PROM^ 할인취소금액(미사용)^DC_CNCL_AMT^^NUMBER^22^Y^0</v>
      </c>
      <c r="O646" s="21" t="str">
        <f>IF(ISNA(VLOOKUP(N646,DB데이터!$N:$N,1,FALSE)), "에러", "")</f>
        <v>에러</v>
      </c>
      <c r="P646" s="57" t="str">
        <f>IF(O646="에러",$N646&amp;CHAR(10)&amp;VLOOKUP(CONCATENATE(D695,".",F695),DB데이터!$M:$N,2,FALSE),"")</f>
        <v xml:space="preserve"> 일매출프로모션^TB_ANA_DD_SALES_PROM^ 할인취소금액(미사용)^DC_CNCL_AMT^^NUMBER^22^Y^0
일매출프로모션^TB_ANA_DD_SALES_PROM^할인취소금액(미사용)^DC_CNCL_AMT^^NUMBER^20,5^Y^0</v>
      </c>
    </row>
    <row r="647" spans="1:16" x14ac:dyDescent="0.25">
      <c r="A647" s="23">
        <v>640</v>
      </c>
      <c r="B647" s="27" t="s">
        <v>5184</v>
      </c>
      <c r="C647" s="27" t="s">
        <v>4413</v>
      </c>
      <c r="D647" s="27" t="s">
        <v>1225</v>
      </c>
      <c r="E647" s="27" t="s">
        <v>4319</v>
      </c>
      <c r="F647" s="27" t="s">
        <v>2287</v>
      </c>
      <c r="G647" s="27"/>
      <c r="H647" s="27"/>
      <c r="I647" s="27" t="s">
        <v>37</v>
      </c>
      <c r="J647" s="28">
        <v>2</v>
      </c>
      <c r="K647" s="27" t="s">
        <v>52</v>
      </c>
      <c r="L647" s="29"/>
      <c r="M647" s="30"/>
      <c r="N647" s="25" t="str">
        <f t="shared" si="10"/>
        <v xml:space="preserve"> 일매출프로모션^TB_ANA_DD_SALES_PROM^ 프로모션할인취소금액^PROM_DC_CNCL_AMT^^NUMBER^22^Y^0</v>
      </c>
      <c r="O647" s="21" t="str">
        <f>IF(ISNA(VLOOKUP(N647,DB데이터!$N:$N,1,FALSE)), "에러", "")</f>
        <v>에러</v>
      </c>
      <c r="P647" s="57" t="str">
        <f>IF(O647="에러",$N647&amp;CHAR(10)&amp;VLOOKUP(CONCATENATE(D696,".",F696),DB데이터!$M:$N,2,FALSE),"")</f>
        <v xml:space="preserve"> 일매출프로모션^TB_ANA_DD_SALES_PROM^ 프로모션할인취소금액^PROM_DC_CNCL_AMT^^NUMBER^22^Y^0
일매출프로모션^TB_ANA_DD_SALES_PROM^프로모션할인취소금액^PROM_DC_CNCL_AMT^^NUMBER^20,5^Y^0</v>
      </c>
    </row>
    <row r="648" spans="1:16" x14ac:dyDescent="0.25">
      <c r="A648" s="23">
        <v>641</v>
      </c>
      <c r="B648" s="27" t="s">
        <v>5184</v>
      </c>
      <c r="C648" s="27" t="s">
        <v>4413</v>
      </c>
      <c r="D648" s="27" t="s">
        <v>1225</v>
      </c>
      <c r="E648" s="27" t="s">
        <v>4221</v>
      </c>
      <c r="F648" s="27" t="s">
        <v>492</v>
      </c>
      <c r="G648" s="27"/>
      <c r="H648" s="27"/>
      <c r="I648" s="27" t="s">
        <v>110</v>
      </c>
      <c r="J648" s="28">
        <v>22</v>
      </c>
      <c r="K648" s="27" t="s">
        <v>52</v>
      </c>
      <c r="L648" s="29">
        <v>0</v>
      </c>
      <c r="M648" s="30"/>
      <c r="N648" s="25" t="str">
        <f t="shared" si="10"/>
        <v xml:space="preserve"> 일매출프로모션^TB_ANA_DD_SALES_PROM^ 프로모션증정취소금액^PROM_PRESENT_CNCL_AMT^^NUMBER^22^Y^0</v>
      </c>
      <c r="O648" s="21" t="str">
        <f>IF(ISNA(VLOOKUP(N648,DB데이터!$N:$N,1,FALSE)), "에러", "")</f>
        <v>에러</v>
      </c>
      <c r="P648" s="57" t="str">
        <f>IF(O648="에러",$N648&amp;CHAR(10)&amp;VLOOKUP(CONCATENATE(D697,".",F697),DB데이터!$M:$N,2,FALSE),"")</f>
        <v xml:space="preserve"> 일매출프로모션^TB_ANA_DD_SALES_PROM^ 프로모션증정취소금액^PROM_PRESENT_CNCL_AMT^^NUMBER^22^Y^0
일매출프로모션^TB_ANA_DD_SALES_PROM^프로모션증정취소금액^PROM_PRESENT_CNCL_AMT^^NUMBER^20,5^Y^0</v>
      </c>
    </row>
    <row r="649" spans="1:16" x14ac:dyDescent="0.25">
      <c r="A649" s="23">
        <v>642</v>
      </c>
      <c r="B649" s="27" t="s">
        <v>5184</v>
      </c>
      <c r="C649" s="27" t="s">
        <v>4413</v>
      </c>
      <c r="D649" s="27" t="s">
        <v>1225</v>
      </c>
      <c r="E649" s="27" t="s">
        <v>4218</v>
      </c>
      <c r="F649" s="27" t="s">
        <v>493</v>
      </c>
      <c r="G649" s="27"/>
      <c r="H649" s="27"/>
      <c r="I649" s="27" t="s">
        <v>110</v>
      </c>
      <c r="J649" s="28">
        <v>22</v>
      </c>
      <c r="K649" s="27" t="s">
        <v>52</v>
      </c>
      <c r="L649" s="29">
        <v>0</v>
      </c>
      <c r="M649" s="30"/>
      <c r="N649" s="25" t="str">
        <f t="shared" si="10"/>
        <v xml:space="preserve"> 일매출프로모션^TB_ANA_DD_SALES_PROM^ 비매출할인취소금액(미사용)^NON_SALES_DC_CNCL_AMT^^NUMBER^22^Y^0</v>
      </c>
      <c r="O649" s="21" t="str">
        <f>IF(ISNA(VLOOKUP(N649,DB데이터!$N:$N,1,FALSE)), "에러", "")</f>
        <v>에러</v>
      </c>
      <c r="P649" s="57" t="str">
        <f>IF(O649="에러",$N649&amp;CHAR(10)&amp;VLOOKUP(CONCATENATE(D698,".",F698),DB데이터!$M:$N,2,FALSE),"")</f>
        <v xml:space="preserve"> 일매출프로모션^TB_ANA_DD_SALES_PROM^ 비매출할인취소금액(미사용)^NON_SALES_DC_CNCL_AMT^^NUMBER^22^Y^0
일매출프로모션^TB_ANA_DD_SALES_PROM^비매출할인취소금액(미사용)^NON_SALES_DC_CNCL_AMT^^NUMBER^20,5^Y^0</v>
      </c>
    </row>
    <row r="650" spans="1:16" x14ac:dyDescent="0.25">
      <c r="A650" s="23">
        <v>643</v>
      </c>
      <c r="B650" s="27" t="s">
        <v>5184</v>
      </c>
      <c r="C650" s="27" t="s">
        <v>4413</v>
      </c>
      <c r="D650" s="27" t="s">
        <v>1225</v>
      </c>
      <c r="E650" s="27" t="s">
        <v>4294</v>
      </c>
      <c r="F650" s="27" t="s">
        <v>2249</v>
      </c>
      <c r="G650" s="27"/>
      <c r="H650" s="27"/>
      <c r="I650" s="27" t="s">
        <v>110</v>
      </c>
      <c r="J650" s="28">
        <v>22</v>
      </c>
      <c r="K650" s="27" t="s">
        <v>52</v>
      </c>
      <c r="L650" s="29">
        <v>0</v>
      </c>
      <c r="M650" s="30"/>
      <c r="N650" s="25" t="str">
        <f t="shared" si="10"/>
        <v xml:space="preserve"> 일매출프로모션^TB_ANA_DD_SALES_PROM^ 등록일시^REG_DTM^^VARCHAR2^14^Y^</v>
      </c>
      <c r="O650" s="21" t="str">
        <f>IF(ISNA(VLOOKUP(N650,DB데이터!$N:$N,1,FALSE)), "에러", "")</f>
        <v>에러</v>
      </c>
      <c r="P650" s="57" t="str">
        <f>IF(O650="에러",$N650&amp;CHAR(10)&amp;VLOOKUP(CONCATENATE(D699,".",F699),DB데이터!$M:$N,2,FALSE),"")</f>
        <v xml:space="preserve"> 일매출프로모션^TB_ANA_DD_SALES_PROM^ 등록일시^REG_DTM^^VARCHAR2^14^Y^
일매출프로모션^TB_ANA_DD_SALES_PROM^등록일시^REG_DTM^^VARCHAR2^14^Y^</v>
      </c>
    </row>
    <row r="651" spans="1:16" x14ac:dyDescent="0.25">
      <c r="A651" s="23">
        <v>644</v>
      </c>
      <c r="B651" s="27" t="s">
        <v>5184</v>
      </c>
      <c r="C651" s="27" t="s">
        <v>4413</v>
      </c>
      <c r="D651" s="27" t="s">
        <v>1225</v>
      </c>
      <c r="E651" s="27" t="s">
        <v>4209</v>
      </c>
      <c r="F651" s="27" t="s">
        <v>2255</v>
      </c>
      <c r="G651" s="27"/>
      <c r="H651" s="27"/>
      <c r="I651" s="27" t="s">
        <v>110</v>
      </c>
      <c r="J651" s="28">
        <v>22</v>
      </c>
      <c r="K651" s="27" t="s">
        <v>52</v>
      </c>
      <c r="L651" s="29">
        <v>0</v>
      </c>
      <c r="M651" s="30"/>
      <c r="N651" s="25" t="str">
        <f t="shared" si="10"/>
        <v xml:space="preserve"> 일매출프로모션^TB_ANA_DD_SALES_PROM^ 등록자ID^REGR_ID^^VARCHAR2^32^Y^</v>
      </c>
      <c r="O651" s="21" t="str">
        <f>IF(ISNA(VLOOKUP(N651,DB데이터!$N:$N,1,FALSE)), "에러", "")</f>
        <v>에러</v>
      </c>
      <c r="P651" s="57" t="str">
        <f>IF(O651="에러",$N651&amp;CHAR(10)&amp;VLOOKUP(CONCATENATE(D700,".",F700),DB데이터!$M:$N,2,FALSE),"")</f>
        <v xml:space="preserve"> 일매출프로모션^TB_ANA_DD_SALES_PROM^ 등록자ID^REGR_ID^^VARCHAR2^32^Y^
일매출프로모션^TB_ANA_DD_SALES_PROM^등록자ID^REGR_ID^^VARCHAR2^32^Y^</v>
      </c>
    </row>
    <row r="652" spans="1:16" x14ac:dyDescent="0.25">
      <c r="A652" s="23">
        <v>645</v>
      </c>
      <c r="B652" s="27" t="s">
        <v>5184</v>
      </c>
      <c r="C652" s="27" t="s">
        <v>4413</v>
      </c>
      <c r="D652" s="27" t="s">
        <v>1225</v>
      </c>
      <c r="E652" s="27" t="s">
        <v>4230</v>
      </c>
      <c r="F652" s="27" t="s">
        <v>2257</v>
      </c>
      <c r="G652" s="27"/>
      <c r="H652" s="27"/>
      <c r="I652" s="27" t="s">
        <v>110</v>
      </c>
      <c r="J652" s="28">
        <v>22</v>
      </c>
      <c r="K652" s="27" t="s">
        <v>52</v>
      </c>
      <c r="L652" s="29">
        <v>0</v>
      </c>
      <c r="M652" s="30"/>
      <c r="N652" s="25" t="str">
        <f t="shared" si="10"/>
        <v xml:space="preserve"> 일매출프로모션^TB_ANA_DD_SALES_PROM^ 수정일시^MOD_DTM^^VARCHAR2^14^Y^</v>
      </c>
      <c r="O652" s="21" t="str">
        <f>IF(ISNA(VLOOKUP(N652,DB데이터!$N:$N,1,FALSE)), "에러", "")</f>
        <v>에러</v>
      </c>
      <c r="P652" s="57" t="str">
        <f>IF(O652="에러",$N652&amp;CHAR(10)&amp;VLOOKUP(CONCATENATE(D701,".",F701),DB데이터!$M:$N,2,FALSE),"")</f>
        <v xml:space="preserve"> 일매출프로모션^TB_ANA_DD_SALES_PROM^ 수정일시^MOD_DTM^^VARCHAR2^14^Y^
일매출프로모션^TB_ANA_DD_SALES_PROM^수정일시^MOD_DTM^^VARCHAR2^14^Y^</v>
      </c>
    </row>
    <row r="653" spans="1:16" x14ac:dyDescent="0.25">
      <c r="A653" s="23">
        <v>646</v>
      </c>
      <c r="B653" s="27" t="s">
        <v>5184</v>
      </c>
      <c r="C653" s="27" t="s">
        <v>4413</v>
      </c>
      <c r="D653" s="27" t="s">
        <v>1225</v>
      </c>
      <c r="E653" s="27" t="s">
        <v>4220</v>
      </c>
      <c r="F653" s="27" t="s">
        <v>529</v>
      </c>
      <c r="G653" s="27"/>
      <c r="H653" s="27"/>
      <c r="I653" s="27" t="s">
        <v>110</v>
      </c>
      <c r="J653" s="28">
        <v>22</v>
      </c>
      <c r="K653" s="27" t="s">
        <v>52</v>
      </c>
      <c r="L653" s="29">
        <v>0</v>
      </c>
      <c r="M653" s="30"/>
      <c r="N653" s="25" t="str">
        <f t="shared" si="10"/>
        <v xml:space="preserve"> 일매출프로모션^TB_ANA_DD_SALES_PROM^ 수정자ID^MODR_ID^^VARCHAR2^32^Y^</v>
      </c>
      <c r="O653" s="21" t="str">
        <f>IF(ISNA(VLOOKUP(N653,DB데이터!$N:$N,1,FALSE)), "에러", "")</f>
        <v>에러</v>
      </c>
      <c r="P653" s="57" t="str">
        <f>IF(O653="에러",$N653&amp;CHAR(10)&amp;VLOOKUP(CONCATENATE(D702,".",F702),DB데이터!$M:$N,2,FALSE),"")</f>
        <v xml:space="preserve"> 일매출프로모션^TB_ANA_DD_SALES_PROM^ 수정자ID^MODR_ID^^VARCHAR2^32^Y^
일매출프로모션^TB_ANA_DD_SALES_PROM^수정자ID^MODR_ID^^VARCHAR2^32^Y^</v>
      </c>
    </row>
    <row r="654" spans="1:16" x14ac:dyDescent="0.25">
      <c r="A654" s="23">
        <v>647</v>
      </c>
      <c r="B654" s="27" t="s">
        <v>5184</v>
      </c>
      <c r="C654" s="27" t="s">
        <v>4413</v>
      </c>
      <c r="D654" s="27" t="s">
        <v>1225</v>
      </c>
      <c r="E654" s="27" t="s">
        <v>4239</v>
      </c>
      <c r="F654" s="27" t="s">
        <v>1142</v>
      </c>
      <c r="G654" s="27"/>
      <c r="H654" s="27"/>
      <c r="I654" s="27" t="s">
        <v>110</v>
      </c>
      <c r="J654" s="28">
        <v>22</v>
      </c>
      <c r="K654" s="27" t="s">
        <v>52</v>
      </c>
      <c r="L654" s="29">
        <v>0</v>
      </c>
      <c r="M654" s="30"/>
      <c r="N654" s="25" t="str">
        <f t="shared" si="10"/>
        <v xml:space="preserve"> 일매출프로모션^TB_ANA_DD_SALES_PROM^ 프로모션분류코드(미사용)^PROM_CLS_CD^^VARCHAR2^4^Y^'0000' </v>
      </c>
      <c r="O654" s="21" t="str">
        <f>IF(ISNA(VLOOKUP(N654,DB데이터!$N:$N,1,FALSE)), "에러", "")</f>
        <v>에러</v>
      </c>
      <c r="P654" s="57" t="str">
        <f>IF(O654="에러",$N654&amp;CHAR(10)&amp;VLOOKUP(CONCATENATE(D703,".",F703),DB데이터!$M:$N,2,FALSE),"")</f>
        <v xml:space="preserve"> 일매출프로모션^TB_ANA_DD_SALES_PROM^ 프로모션분류코드(미사용)^PROM_CLS_CD^^VARCHAR2^4^Y^'0000' 
일매출프로모션^TB_ANA_DD_SALES_PROM^프로모션분류코드(미사용)^PROM_CLS_CD^^VARCHAR2^4^Y^'0000'</v>
      </c>
    </row>
    <row r="655" spans="1:16" x14ac:dyDescent="0.25">
      <c r="A655" s="23">
        <v>648</v>
      </c>
      <c r="B655" s="27" t="s">
        <v>5184</v>
      </c>
      <c r="C655" s="27" t="s">
        <v>4413</v>
      </c>
      <c r="D655" s="27" t="s">
        <v>1225</v>
      </c>
      <c r="E655" s="27" t="s">
        <v>4243</v>
      </c>
      <c r="F655" s="27" t="s">
        <v>842</v>
      </c>
      <c r="G655" s="27"/>
      <c r="H655" s="27"/>
      <c r="I655" s="27" t="s">
        <v>110</v>
      </c>
      <c r="J655" s="28">
        <v>22</v>
      </c>
      <c r="K655" s="27" t="s">
        <v>52</v>
      </c>
      <c r="L655" s="29">
        <v>0</v>
      </c>
      <c r="M655" s="30"/>
      <c r="N655" s="25" t="str">
        <f t="shared" si="10"/>
        <v xml:space="preserve"> 일매출프로모션^TB_ANA_DD_SALES_PROM^ 적립포인트취소금액^ACC_POINT_CNCL_AMT^^NUMBER^22^Y^0</v>
      </c>
      <c r="O655" s="21" t="str">
        <f>IF(ISNA(VLOOKUP(N655,DB데이터!$N:$N,1,FALSE)), "에러", "")</f>
        <v>에러</v>
      </c>
      <c r="P655" s="57" t="str">
        <f>IF(O655="에러",$N655&amp;CHAR(10)&amp;VLOOKUP(CONCATENATE(D704,".",F704),DB데이터!$M:$N,2,FALSE),"")</f>
        <v xml:space="preserve"> 일매출프로모션^TB_ANA_DD_SALES_PROM^ 적립포인트취소금액^ACC_POINT_CNCL_AMT^^NUMBER^22^Y^0
일매출프로모션^TB_ANA_DD_SALES_PROM^적립포인트취소금액^ACC_POINT_CNCL_AMT^^NUMBER^20,5^Y^0</v>
      </c>
    </row>
    <row r="656" spans="1:16" x14ac:dyDescent="0.25">
      <c r="A656" s="23">
        <v>649</v>
      </c>
      <c r="B656" s="27" t="s">
        <v>5184</v>
      </c>
      <c r="C656" s="27" t="s">
        <v>4413</v>
      </c>
      <c r="D656" s="27" t="s">
        <v>1225</v>
      </c>
      <c r="E656" s="27" t="s">
        <v>4241</v>
      </c>
      <c r="F656" s="27" t="s">
        <v>1140</v>
      </c>
      <c r="G656" s="27"/>
      <c r="H656" s="27"/>
      <c r="I656" s="27" t="s">
        <v>110</v>
      </c>
      <c r="J656" s="28">
        <v>22</v>
      </c>
      <c r="K656" s="27" t="s">
        <v>52</v>
      </c>
      <c r="L656" s="29">
        <v>0</v>
      </c>
      <c r="M656" s="30"/>
      <c r="N656" s="25" t="str">
        <f t="shared" si="10"/>
        <v xml:space="preserve"> 일매출프로모션^TB_ANA_DD_SALES_PROM^ 사용포인트취소금액(미사용)^USE_POINT_CNCL_AMT^^NUMBER^22^Y^0</v>
      </c>
      <c r="O656" s="21" t="str">
        <f>IF(ISNA(VLOOKUP(N656,DB데이터!$N:$N,1,FALSE)), "에러", "")</f>
        <v>에러</v>
      </c>
      <c r="P656" s="57" t="str">
        <f>IF(O656="에러",$N656&amp;CHAR(10)&amp;VLOOKUP(CONCATENATE(D705,".",F705),DB데이터!$M:$N,2,FALSE),"")</f>
        <v xml:space="preserve"> 일매출프로모션^TB_ANA_DD_SALES_PROM^ 사용포인트취소금액(미사용)^USE_POINT_CNCL_AMT^^NUMBER^22^Y^0
일매출프로모션^TB_ANA_DD_SALES_PROM^사용포인트취소금액(미사용)^USE_POINT_CNCL_AMT^^NUMBER^20,5^Y^0</v>
      </c>
    </row>
    <row r="657" spans="1:16" x14ac:dyDescent="0.25">
      <c r="A657" s="23">
        <v>650</v>
      </c>
      <c r="B657" s="27" t="s">
        <v>5184</v>
      </c>
      <c r="C657" s="27" t="s">
        <v>4413</v>
      </c>
      <c r="D657" s="27" t="s">
        <v>1225</v>
      </c>
      <c r="E657" s="27" t="s">
        <v>3518</v>
      </c>
      <c r="F657" s="27" t="s">
        <v>54</v>
      </c>
      <c r="G657" s="27"/>
      <c r="H657" s="27"/>
      <c r="I657" s="27" t="s">
        <v>37</v>
      </c>
      <c r="J657" s="28">
        <v>14</v>
      </c>
      <c r="K657" s="27" t="s">
        <v>52</v>
      </c>
      <c r="L657" s="29"/>
      <c r="M657" s="30"/>
      <c r="N657" s="25" t="str">
        <f t="shared" si="10"/>
        <v xml:space="preserve"> 일매출프로모션^TB_ANA_DD_SALES_PROM^ 프로모션사용포인트취소금액(미사용)^PROM_USE_POINT_CNCL_AMT^^NUMBER^22^Y^0</v>
      </c>
      <c r="O657" s="21" t="str">
        <f>IF(ISNA(VLOOKUP(N657,DB데이터!$N:$N,1,FALSE)), "에러", "")</f>
        <v>에러</v>
      </c>
      <c r="P657" s="57" t="str">
        <f>IF(O657="에러",$N657&amp;CHAR(10)&amp;VLOOKUP(CONCATENATE(D706,".",F706),DB데이터!$M:$N,2,FALSE),"")</f>
        <v xml:space="preserve"> 일매출프로모션^TB_ANA_DD_SALES_PROM^ 프로모션사용포인트취소금액(미사용)^PROM_USE_POINT_CNCL_AMT^^NUMBER^22^Y^0
일매출프로모션^TB_ANA_DD_SALES_PROM^프로모션사용포인트취소금액(미사용)^PROM_USE_POINT_CNCL_AMT^^NUMBER^20,5^Y^0</v>
      </c>
    </row>
    <row r="658" spans="1:16" x14ac:dyDescent="0.25">
      <c r="A658" s="23">
        <v>651</v>
      </c>
      <c r="B658" s="27" t="s">
        <v>5184</v>
      </c>
      <c r="C658" s="27" t="s">
        <v>4413</v>
      </c>
      <c r="D658" s="27" t="s">
        <v>1225</v>
      </c>
      <c r="E658" s="27" t="s">
        <v>3519</v>
      </c>
      <c r="F658" s="27" t="s">
        <v>56</v>
      </c>
      <c r="G658" s="27"/>
      <c r="H658" s="27"/>
      <c r="I658" s="27" t="s">
        <v>37</v>
      </c>
      <c r="J658" s="28">
        <v>32</v>
      </c>
      <c r="K658" s="27" t="s">
        <v>52</v>
      </c>
      <c r="L658" s="29"/>
      <c r="M658" s="30"/>
      <c r="N658" s="25" t="str">
        <f t="shared" si="10"/>
        <v xml:space="preserve"> 일매출프로모션^TB_ANA_DD_SALES_PROM^ 중복매출금액(미사용?????)^DUP_SALES_AMT^^NUMBER^22^Y^0</v>
      </c>
      <c r="O658" s="21" t="str">
        <f>IF(ISNA(VLOOKUP(N658,DB데이터!$N:$N,1,FALSE)), "에러", "")</f>
        <v>에러</v>
      </c>
      <c r="P658" s="57" t="str">
        <f>IF(O658="에러",$N658&amp;CHAR(10)&amp;VLOOKUP(CONCATENATE(D707,".",F707),DB데이터!$M:$N,2,FALSE),"")</f>
        <v xml:space="preserve"> 일매출프로모션^TB_ANA_DD_SALES_PROM^ 중복매출금액(미사용?????)^DUP_SALES_AMT^^NUMBER^22^Y^0
일매출프로모션^TB_ANA_DD_SALES_PROM^중복매출금액^DUP_SALES_AMT^^NUMBER^20,5^Y^0</v>
      </c>
    </row>
    <row r="659" spans="1:16" x14ac:dyDescent="0.25">
      <c r="A659" s="23">
        <v>652</v>
      </c>
      <c r="B659" s="27" t="s">
        <v>5184</v>
      </c>
      <c r="C659" s="27" t="s">
        <v>4413</v>
      </c>
      <c r="D659" s="27" t="s">
        <v>1225</v>
      </c>
      <c r="E659" s="27" t="s">
        <v>3520</v>
      </c>
      <c r="F659" s="27" t="s">
        <v>58</v>
      </c>
      <c r="G659" s="27"/>
      <c r="H659" s="27"/>
      <c r="I659" s="27" t="s">
        <v>37</v>
      </c>
      <c r="J659" s="28">
        <v>14</v>
      </c>
      <c r="K659" s="27" t="s">
        <v>52</v>
      </c>
      <c r="L659" s="29"/>
      <c r="M659" s="30"/>
      <c r="N659" s="25" t="str">
        <f t="shared" si="10"/>
        <v xml:space="preserve"> 일매출시간^TB_ANA_DD_SALES_TM^ 매출일자^SALES_DT^^VARCHAR2^8^Y^</v>
      </c>
      <c r="O659" s="21" t="str">
        <f>IF(ISNA(VLOOKUP(N659,DB데이터!$N:$N,1,FALSE)), "에러", "")</f>
        <v>에러</v>
      </c>
      <c r="P659" s="57" t="str">
        <f>IF(O659="에러",$N659&amp;CHAR(10)&amp;VLOOKUP(CONCATENATE(D708,".",F708),DB데이터!$M:$N,2,FALSE),"")</f>
        <v xml:space="preserve"> 일매출시간^TB_ANA_DD_SALES_TM^ 매출일자^SALES_DT^^VARCHAR2^8^Y^
일매출시간^TB_ANA_DD_SALES_TM^매출일자^SALES_DT^Y^VARCHAR2^8^Y^</v>
      </c>
    </row>
    <row r="660" spans="1:16" x14ac:dyDescent="0.25">
      <c r="A660" s="23">
        <v>653</v>
      </c>
      <c r="B660" s="27" t="s">
        <v>5184</v>
      </c>
      <c r="C660" s="27" t="s">
        <v>4413</v>
      </c>
      <c r="D660" s="27" t="s">
        <v>1225</v>
      </c>
      <c r="E660" s="27" t="s">
        <v>3521</v>
      </c>
      <c r="F660" s="27" t="s">
        <v>60</v>
      </c>
      <c r="G660" s="27"/>
      <c r="H660" s="27"/>
      <c r="I660" s="27" t="s">
        <v>37</v>
      </c>
      <c r="J660" s="28">
        <v>32</v>
      </c>
      <c r="K660" s="27" t="s">
        <v>52</v>
      </c>
      <c r="L660" s="29"/>
      <c r="M660" s="30"/>
      <c r="N660" s="25" t="str">
        <f t="shared" si="10"/>
        <v xml:space="preserve"> 일매출시간^TB_ANA_DD_SALES_TM^ 매장코드^SHOP_CD^^VARCHAR2^10^Y^</v>
      </c>
      <c r="O660" s="21" t="str">
        <f>IF(ISNA(VLOOKUP(N660,DB데이터!$N:$N,1,FALSE)), "에러", "")</f>
        <v>에러</v>
      </c>
      <c r="P660" s="57" t="str">
        <f>IF(O660="에러",$N660&amp;CHAR(10)&amp;VLOOKUP(CONCATENATE(D709,".",F709),DB데이터!$M:$N,2,FALSE),"")</f>
        <v xml:space="preserve"> 일매출시간^TB_ANA_DD_SALES_TM^ 매장코드^SHOP_CD^^VARCHAR2^10^Y^
일매출시간^TB_ANA_DD_SALES_TM^매장코드^SHOP_CD^Y^VARCHAR2^10^Y^</v>
      </c>
    </row>
    <row r="661" spans="1:16" x14ac:dyDescent="0.25">
      <c r="A661" s="23">
        <v>654</v>
      </c>
      <c r="B661" s="27" t="s">
        <v>5184</v>
      </c>
      <c r="C661" s="27" t="s">
        <v>4414</v>
      </c>
      <c r="D661" s="27" t="s">
        <v>372</v>
      </c>
      <c r="E661" s="27" t="s">
        <v>4102</v>
      </c>
      <c r="F661" s="27" t="s">
        <v>479</v>
      </c>
      <c r="G661" s="27"/>
      <c r="H661" s="27"/>
      <c r="I661" s="27" t="s">
        <v>37</v>
      </c>
      <c r="J661" s="28">
        <v>8</v>
      </c>
      <c r="K661" s="27" t="s">
        <v>52</v>
      </c>
      <c r="L661" s="29"/>
      <c r="M661" s="30"/>
      <c r="N661" s="25" t="str">
        <f t="shared" si="10"/>
        <v xml:space="preserve"> 일매출시간^TB_ANA_DD_SALES_TM^ 시간코드^TM_CD^^VARCHAR2^2^Y^</v>
      </c>
      <c r="O661" s="21" t="str">
        <f>IF(ISNA(VLOOKUP(N661,DB데이터!$N:$N,1,FALSE)), "에러", "")</f>
        <v>에러</v>
      </c>
      <c r="P661" s="57" t="str">
        <f>IF(O661="에러",$N661&amp;CHAR(10)&amp;VLOOKUP(CONCATENATE(D710,".",F710),DB데이터!$M:$N,2,FALSE),"")</f>
        <v xml:space="preserve"> 일매출시간^TB_ANA_DD_SALES_TM^ 시간코드^TM_CD^^VARCHAR2^2^Y^
일매출시간^TB_ANA_DD_SALES_TM^시간코드^TM_CD^Y^VARCHAR2^2^Y^</v>
      </c>
    </row>
    <row r="662" spans="1:16" x14ac:dyDescent="0.25">
      <c r="A662" s="23">
        <v>655</v>
      </c>
      <c r="B662" s="27" t="s">
        <v>5184</v>
      </c>
      <c r="C662" s="27" t="s">
        <v>4414</v>
      </c>
      <c r="D662" s="27" t="s">
        <v>372</v>
      </c>
      <c r="E662" s="27" t="s">
        <v>3709</v>
      </c>
      <c r="F662" s="27" t="s">
        <v>64</v>
      </c>
      <c r="G662" s="27"/>
      <c r="H662" s="27"/>
      <c r="I662" s="27" t="s">
        <v>37</v>
      </c>
      <c r="J662" s="28">
        <v>10</v>
      </c>
      <c r="K662" s="27" t="s">
        <v>52</v>
      </c>
      <c r="L662" s="29"/>
      <c r="M662" s="30"/>
      <c r="N662" s="25" t="str">
        <f t="shared" si="10"/>
        <v xml:space="preserve"> 일매출시간^TB_ANA_DD_SALES_TM^ 매출총금액^SALES_TOT_AMT^^NUMBER^22^Y^0</v>
      </c>
      <c r="O662" s="21" t="str">
        <f>IF(ISNA(VLOOKUP(N662,DB데이터!$N:$N,1,FALSE)), "에러", "")</f>
        <v>에러</v>
      </c>
      <c r="P662" s="57" t="str">
        <f>IF(O662="에러",$N662&amp;CHAR(10)&amp;VLOOKUP(CONCATENATE(D711,".",F711),DB데이터!$M:$N,2,FALSE),"")</f>
        <v xml:space="preserve"> 일매출시간^TB_ANA_DD_SALES_TM^ 매출총금액^SALES_TOT_AMT^^NUMBER^22^Y^0
일매출시간^TB_ANA_DD_SALES_TM^매출총금액^SALES_TOT_AMT^^NUMBER^20,5^Y^0</v>
      </c>
    </row>
    <row r="663" spans="1:16" x14ac:dyDescent="0.25">
      <c r="A663" s="23">
        <v>656</v>
      </c>
      <c r="B663" s="27" t="s">
        <v>5184</v>
      </c>
      <c r="C663" s="27" t="s">
        <v>4414</v>
      </c>
      <c r="D663" s="27" t="s">
        <v>372</v>
      </c>
      <c r="E663" s="27" t="s">
        <v>4417</v>
      </c>
      <c r="F663" s="27" t="s">
        <v>2358</v>
      </c>
      <c r="G663" s="27"/>
      <c r="H663" s="27"/>
      <c r="I663" s="27" t="s">
        <v>37</v>
      </c>
      <c r="J663" s="28">
        <v>3</v>
      </c>
      <c r="K663" s="27" t="s">
        <v>52</v>
      </c>
      <c r="L663" s="29"/>
      <c r="M663" s="30"/>
      <c r="N663" s="25" t="str">
        <f t="shared" si="10"/>
        <v xml:space="preserve"> 일매출시간^TB_ANA_DD_SALES_TM^ 매출금액^SALES_AMT^^NUMBER^22^Y^0</v>
      </c>
      <c r="O663" s="21" t="str">
        <f>IF(ISNA(VLOOKUP(N663,DB데이터!$N:$N,1,FALSE)), "에러", "")</f>
        <v>에러</v>
      </c>
      <c r="P663" s="57" t="str">
        <f>IF(O663="에러",$N663&amp;CHAR(10)&amp;VLOOKUP(CONCATENATE(D712,".",F712),DB데이터!$M:$N,2,FALSE),"")</f>
        <v xml:space="preserve"> 일매출시간^TB_ANA_DD_SALES_TM^ 매출금액^SALES_AMT^^NUMBER^22^Y^0
일매출시간^TB_ANA_DD_SALES_TM^매출금액^SALES_AMT^^NUMBER^20,5^Y^0</v>
      </c>
    </row>
    <row r="664" spans="1:16" x14ac:dyDescent="0.25">
      <c r="A664" s="23">
        <v>657</v>
      </c>
      <c r="B664" s="27" t="s">
        <v>5184</v>
      </c>
      <c r="C664" s="27" t="s">
        <v>4414</v>
      </c>
      <c r="D664" s="27" t="s">
        <v>372</v>
      </c>
      <c r="E664" s="27" t="s">
        <v>4416</v>
      </c>
      <c r="F664" s="27" t="s">
        <v>2360</v>
      </c>
      <c r="G664" s="27"/>
      <c r="H664" s="27"/>
      <c r="I664" s="27" t="s">
        <v>37</v>
      </c>
      <c r="J664" s="28">
        <v>3</v>
      </c>
      <c r="K664" s="27" t="s">
        <v>52</v>
      </c>
      <c r="L664" s="29"/>
      <c r="M664" s="30"/>
      <c r="N664" s="25" t="str">
        <f t="shared" si="10"/>
        <v xml:space="preserve"> 일매출시간^TB_ANA_DD_SALES_TM^ 매출공급금액^SALES_SUPP_AMT^^NUMBER^22^Y^0</v>
      </c>
      <c r="O664" s="21" t="str">
        <f>IF(ISNA(VLOOKUP(N664,DB데이터!$N:$N,1,FALSE)), "에러", "")</f>
        <v>에러</v>
      </c>
      <c r="P664" s="57" t="str">
        <f>IF(O664="에러",$N664&amp;CHAR(10)&amp;VLOOKUP(CONCATENATE(D713,".",F713),DB데이터!$M:$N,2,FALSE),"")</f>
        <v xml:space="preserve"> 일매출시간^TB_ANA_DD_SALES_TM^ 매출공급금액^SALES_SUPP_AMT^^NUMBER^22^Y^0
일매출시간^TB_ANA_DD_SALES_TM^매출공급금액^SALES_SUPP_AMT^^NUMBER^20,5^Y^0</v>
      </c>
    </row>
    <row r="665" spans="1:16" x14ac:dyDescent="0.25">
      <c r="A665" s="23">
        <v>658</v>
      </c>
      <c r="B665" s="27" t="s">
        <v>5184</v>
      </c>
      <c r="C665" s="27" t="s">
        <v>4414</v>
      </c>
      <c r="D665" s="27" t="s">
        <v>372</v>
      </c>
      <c r="E665" s="27" t="s">
        <v>4024</v>
      </c>
      <c r="F665" s="27" t="s">
        <v>2362</v>
      </c>
      <c r="G665" s="27"/>
      <c r="H665" s="27"/>
      <c r="I665" s="27" t="s">
        <v>110</v>
      </c>
      <c r="J665" s="28">
        <v>22</v>
      </c>
      <c r="K665" s="27" t="s">
        <v>52</v>
      </c>
      <c r="L665" s="29">
        <v>0</v>
      </c>
      <c r="M665" s="30"/>
      <c r="N665" s="25" t="str">
        <f t="shared" si="10"/>
        <v xml:space="preserve"> 일매출시간^TB_ANA_DD_SALES_TM^ 매출부가세액^SALES_VAT^^NUMBER^22^Y^0</v>
      </c>
      <c r="O665" s="21" t="str">
        <f>IF(ISNA(VLOOKUP(N665,DB데이터!$N:$N,1,FALSE)), "에러", "")</f>
        <v>에러</v>
      </c>
      <c r="P665" s="57" t="str">
        <f>IF(O665="에러",$N665&amp;CHAR(10)&amp;VLOOKUP(CONCATENATE(D714,".",F714),DB데이터!$M:$N,2,FALSE),"")</f>
        <v xml:space="preserve"> 일매출시간^TB_ANA_DD_SALES_TM^ 매출부가세액^SALES_VAT^^NUMBER^22^Y^0
일매출시간^TB_ANA_DD_SALES_TM^매출부가세액^SALES_VAT^^NUMBER^20,5^Y^0</v>
      </c>
    </row>
    <row r="666" spans="1:16" x14ac:dyDescent="0.25">
      <c r="A666" s="23">
        <v>659</v>
      </c>
      <c r="B666" s="27" t="s">
        <v>5184</v>
      </c>
      <c r="C666" s="27" t="s">
        <v>4414</v>
      </c>
      <c r="D666" s="27" t="s">
        <v>372</v>
      </c>
      <c r="E666" s="27" t="s">
        <v>4419</v>
      </c>
      <c r="F666" s="27" t="s">
        <v>2364</v>
      </c>
      <c r="G666" s="27"/>
      <c r="H666" s="27"/>
      <c r="I666" s="27" t="s">
        <v>110</v>
      </c>
      <c r="J666" s="28">
        <v>22</v>
      </c>
      <c r="K666" s="27" t="s">
        <v>52</v>
      </c>
      <c r="L666" s="29">
        <v>0</v>
      </c>
      <c r="M666" s="30"/>
      <c r="N666" s="25" t="str">
        <f t="shared" si="10"/>
        <v xml:space="preserve"> 일매출시간^TB_ANA_DD_SALES_TM^ 할인금액^DC_AMT^^NUMBER^22^Y^0</v>
      </c>
      <c r="O666" s="21" t="str">
        <f>IF(ISNA(VLOOKUP(N666,DB데이터!$N:$N,1,FALSE)), "에러", "")</f>
        <v>에러</v>
      </c>
      <c r="P666" s="57" t="str">
        <f>IF(O666="에러",$N666&amp;CHAR(10)&amp;VLOOKUP(CONCATENATE(D715,".",F715),DB데이터!$M:$N,2,FALSE),"")</f>
        <v xml:space="preserve"> 일매출시간^TB_ANA_DD_SALES_TM^ 할인금액^DC_AMT^^NUMBER^22^Y^0
일매출시간^TB_ANA_DD_SALES_TM^할인금액^DC_AMT^^NUMBER^20,5^Y^0</v>
      </c>
    </row>
    <row r="667" spans="1:16" x14ac:dyDescent="0.25">
      <c r="A667" s="23">
        <v>660</v>
      </c>
      <c r="B667" s="27" t="s">
        <v>5184</v>
      </c>
      <c r="C667" s="27" t="s">
        <v>4414</v>
      </c>
      <c r="D667" s="27" t="s">
        <v>372</v>
      </c>
      <c r="E667" s="27" t="s">
        <v>4415</v>
      </c>
      <c r="F667" s="27" t="s">
        <v>2366</v>
      </c>
      <c r="G667" s="27"/>
      <c r="H667" s="27"/>
      <c r="I667" s="27" t="s">
        <v>110</v>
      </c>
      <c r="J667" s="28">
        <v>22</v>
      </c>
      <c r="K667" s="27" t="s">
        <v>52</v>
      </c>
      <c r="L667" s="29">
        <v>0</v>
      </c>
      <c r="M667" s="30"/>
      <c r="N667" s="25" t="str">
        <f t="shared" si="10"/>
        <v xml:space="preserve"> 일매출시간^TB_ANA_DD_SALES_TM^ 쿠폰할인금액^COUP_DC_AMT^^NUMBER^22^Y^0</v>
      </c>
      <c r="O667" s="21" t="str">
        <f>IF(ISNA(VLOOKUP(N667,DB데이터!$N:$N,1,FALSE)), "에러", "")</f>
        <v>에러</v>
      </c>
      <c r="P667" s="57" t="str">
        <f>IF(O667="에러",$N667&amp;CHAR(10)&amp;VLOOKUP(CONCATENATE(D716,".",F716),DB데이터!$M:$N,2,FALSE),"")</f>
        <v xml:space="preserve"> 일매출시간^TB_ANA_DD_SALES_TM^ 쿠폰할인금액^COUP_DC_AMT^^NUMBER^22^Y^0
일매출시간^TB_ANA_DD_SALES_TM^쿠폰할인금액^COUP_DC_AMT^^NUMBER^20,5^Y^0</v>
      </c>
    </row>
    <row r="668" spans="1:16" x14ac:dyDescent="0.25">
      <c r="A668" s="23">
        <v>661</v>
      </c>
      <c r="B668" s="27" t="s">
        <v>5184</v>
      </c>
      <c r="C668" s="27" t="s">
        <v>4414</v>
      </c>
      <c r="D668" s="27" t="s">
        <v>372</v>
      </c>
      <c r="E668" s="27" t="s">
        <v>4418</v>
      </c>
      <c r="F668" s="27" t="s">
        <v>2368</v>
      </c>
      <c r="G668" s="27"/>
      <c r="H668" s="27"/>
      <c r="I668" s="27" t="s">
        <v>110</v>
      </c>
      <c r="J668" s="28">
        <v>22</v>
      </c>
      <c r="K668" s="27" t="s">
        <v>52</v>
      </c>
      <c r="L668" s="29">
        <v>0</v>
      </c>
      <c r="M668" s="30"/>
      <c r="N668" s="25" t="str">
        <f t="shared" si="10"/>
        <v xml:space="preserve"> 일매출시간^TB_ANA_DD_SALES_TM^ 고객할인금액^CUST_DC_AMT^^NUMBER^22^Y^0</v>
      </c>
      <c r="O668" s="21" t="str">
        <f>IF(ISNA(VLOOKUP(N668,DB데이터!$N:$N,1,FALSE)), "에러", "")</f>
        <v>에러</v>
      </c>
      <c r="P668" s="57" t="str">
        <f>IF(O668="에러",$N668&amp;CHAR(10)&amp;VLOOKUP(CONCATENATE(D717,".",F717),DB데이터!$M:$N,2,FALSE),"")</f>
        <v xml:space="preserve"> 일매출시간^TB_ANA_DD_SALES_TM^ 고객할인금액^CUST_DC_AMT^^NUMBER^22^Y^0
일매출시간^TB_ANA_DD_SALES_TM^고객할인금액^CUST_DC_AMT^^NUMBER^20,5^Y^0</v>
      </c>
    </row>
    <row r="669" spans="1:16" x14ac:dyDescent="0.25">
      <c r="A669" s="23">
        <v>662</v>
      </c>
      <c r="B669" s="27" t="s">
        <v>5184</v>
      </c>
      <c r="C669" s="27" t="s">
        <v>4414</v>
      </c>
      <c r="D669" s="27" t="s">
        <v>372</v>
      </c>
      <c r="E669" s="27" t="s">
        <v>3518</v>
      </c>
      <c r="F669" s="27" t="s">
        <v>54</v>
      </c>
      <c r="G669" s="27"/>
      <c r="H669" s="27"/>
      <c r="I669" s="27" t="s">
        <v>37</v>
      </c>
      <c r="J669" s="28">
        <v>14</v>
      </c>
      <c r="K669" s="27" t="s">
        <v>52</v>
      </c>
      <c r="L669" s="29"/>
      <c r="M669" s="30"/>
      <c r="N669" s="25" t="str">
        <f t="shared" si="10"/>
        <v xml:space="preserve"> 일매출시간^TB_ANA_DD_SALES_TM^ 프로모션할인금액^PROM_DC_AMT^^NUMBER^22^Y^0</v>
      </c>
      <c r="O669" s="21" t="str">
        <f>IF(ISNA(VLOOKUP(N669,DB데이터!$N:$N,1,FALSE)), "에러", "")</f>
        <v>에러</v>
      </c>
      <c r="P669" s="57" t="str">
        <f>IF(O669="에러",$N669&amp;CHAR(10)&amp;VLOOKUP(CONCATENATE(D718,".",F718),DB데이터!$M:$N,2,FALSE),"")</f>
        <v xml:space="preserve"> 일매출시간^TB_ANA_DD_SALES_TM^ 프로모션할인금액^PROM_DC_AMT^^NUMBER^22^Y^0
일매출시간^TB_ANA_DD_SALES_TM^프로모션할인금액^PROM_DC_AMT^^NUMBER^20,5^Y^0</v>
      </c>
    </row>
    <row r="670" spans="1:16" x14ac:dyDescent="0.25">
      <c r="A670" s="23">
        <v>663</v>
      </c>
      <c r="B670" s="27" t="s">
        <v>5184</v>
      </c>
      <c r="C670" s="27" t="s">
        <v>4414</v>
      </c>
      <c r="D670" s="27" t="s">
        <v>372</v>
      </c>
      <c r="E670" s="27" t="s">
        <v>3519</v>
      </c>
      <c r="F670" s="27" t="s">
        <v>56</v>
      </c>
      <c r="G670" s="27"/>
      <c r="H670" s="27"/>
      <c r="I670" s="27" t="s">
        <v>37</v>
      </c>
      <c r="J670" s="28">
        <v>32</v>
      </c>
      <c r="K670" s="27" t="s">
        <v>52</v>
      </c>
      <c r="L670" s="29"/>
      <c r="M670" s="30"/>
      <c r="N670" s="25" t="str">
        <f t="shared" si="10"/>
        <v xml:space="preserve"> 일매출시간^TB_ANA_DD_SALES_TM^ 비매출할인금액^NON_SALES_DC_AMT^^NUMBER^22^Y^0</v>
      </c>
      <c r="O670" s="21" t="str">
        <f>IF(ISNA(VLOOKUP(N670,DB데이터!$N:$N,1,FALSE)), "에러", "")</f>
        <v>에러</v>
      </c>
      <c r="P670" s="57" t="str">
        <f>IF(O670="에러",$N670&amp;CHAR(10)&amp;VLOOKUP(CONCATENATE(D719,".",F719),DB데이터!$M:$N,2,FALSE),"")</f>
        <v xml:space="preserve"> 일매출시간^TB_ANA_DD_SALES_TM^ 비매출할인금액^NON_SALES_DC_AMT^^NUMBER^22^Y^0
일매출시간^TB_ANA_DD_SALES_TM^비매출할인금액^NON_SALES_DC_AMT^^NUMBER^20,5^Y^0</v>
      </c>
    </row>
    <row r="671" spans="1:16" x14ac:dyDescent="0.25">
      <c r="A671" s="23">
        <v>664</v>
      </c>
      <c r="B671" s="27" t="s">
        <v>5184</v>
      </c>
      <c r="C671" s="27" t="s">
        <v>4414</v>
      </c>
      <c r="D671" s="27" t="s">
        <v>372</v>
      </c>
      <c r="E671" s="27" t="s">
        <v>3520</v>
      </c>
      <c r="F671" s="27" t="s">
        <v>58</v>
      </c>
      <c r="G671" s="27"/>
      <c r="H671" s="27"/>
      <c r="I671" s="27" t="s">
        <v>37</v>
      </c>
      <c r="J671" s="28">
        <v>14</v>
      </c>
      <c r="K671" s="27" t="s">
        <v>52</v>
      </c>
      <c r="L671" s="29"/>
      <c r="M671" s="30"/>
      <c r="N671" s="25" t="str">
        <f t="shared" si="10"/>
        <v xml:space="preserve"> 일매출시간^TB_ANA_DD_SALES_TM^ 현금금액^CASH_AMT^^NUMBER^22^Y^0</v>
      </c>
      <c r="O671" s="21" t="str">
        <f>IF(ISNA(VLOOKUP(N671,DB데이터!$N:$N,1,FALSE)), "에러", "")</f>
        <v>에러</v>
      </c>
      <c r="P671" s="57" t="str">
        <f>IF(O671="에러",$N671&amp;CHAR(10)&amp;VLOOKUP(CONCATENATE(D720,".",F720),DB데이터!$M:$N,2,FALSE),"")</f>
        <v xml:space="preserve"> 일매출시간^TB_ANA_DD_SALES_TM^ 현금금액^CASH_AMT^^NUMBER^22^Y^0
일매출시간^TB_ANA_DD_SALES_TM^현금금액^CASH_AMT^^NUMBER^20,5^Y^0</v>
      </c>
    </row>
    <row r="672" spans="1:16" x14ac:dyDescent="0.25">
      <c r="A672" s="23">
        <v>665</v>
      </c>
      <c r="B672" s="27" t="s">
        <v>5184</v>
      </c>
      <c r="C672" s="27" t="s">
        <v>4414</v>
      </c>
      <c r="D672" s="27" t="s">
        <v>372</v>
      </c>
      <c r="E672" s="27" t="s">
        <v>3521</v>
      </c>
      <c r="F672" s="27" t="s">
        <v>60</v>
      </c>
      <c r="G672" s="27"/>
      <c r="H672" s="27"/>
      <c r="I672" s="27" t="s">
        <v>37</v>
      </c>
      <c r="J672" s="28">
        <v>32</v>
      </c>
      <c r="K672" s="27" t="s">
        <v>52</v>
      </c>
      <c r="L672" s="29"/>
      <c r="M672" s="30"/>
      <c r="N672" s="25" t="str">
        <f t="shared" ref="N672:N735" si="11">SUBSTITUTE(CONCATENATE(C721,"^",D721,"^",E721,"^",F721,"^",G721,"^",I721,"^",J721,"^",K721,"^",L721),"~","-")</f>
        <v xml:space="preserve"> 일매출시간^TB_ANA_DD_SALES_TM^ 카드금액^CARD_AMT^^NUMBER^22^Y^0</v>
      </c>
      <c r="O672" s="21" t="str">
        <f>IF(ISNA(VLOOKUP(N672,DB데이터!$N:$N,1,FALSE)), "에러", "")</f>
        <v>에러</v>
      </c>
      <c r="P672" s="57" t="str">
        <f>IF(O672="에러",$N672&amp;CHAR(10)&amp;VLOOKUP(CONCATENATE(D721,".",F721),DB데이터!$M:$N,2,FALSE),"")</f>
        <v xml:space="preserve"> 일매출시간^TB_ANA_DD_SALES_TM^ 카드금액^CARD_AMT^^NUMBER^22^Y^0
일매출시간^TB_ANA_DD_SALES_TM^카드금액^CARD_AMT^^NUMBER^20,5^Y^0</v>
      </c>
    </row>
    <row r="673" spans="1:16" x14ac:dyDescent="0.25">
      <c r="A673" s="23">
        <v>666</v>
      </c>
      <c r="B673" s="27" t="s">
        <v>5184</v>
      </c>
      <c r="C673" s="27" t="s">
        <v>4420</v>
      </c>
      <c r="D673" s="27" t="s">
        <v>1227</v>
      </c>
      <c r="E673" s="27" t="s">
        <v>4102</v>
      </c>
      <c r="F673" s="27" t="s">
        <v>479</v>
      </c>
      <c r="G673" s="27"/>
      <c r="H673" s="27"/>
      <c r="I673" s="27" t="s">
        <v>37</v>
      </c>
      <c r="J673" s="28">
        <v>8</v>
      </c>
      <c r="K673" s="27" t="s">
        <v>52</v>
      </c>
      <c r="L673" s="29"/>
      <c r="M673" s="30"/>
      <c r="N673" s="25" t="str">
        <f t="shared" si="11"/>
        <v xml:space="preserve"> 일매출시간^TB_ANA_DD_SALES_TM^ 포인트매출금액^POINT_SALES_AMT^^NUMBER^22^Y^0</v>
      </c>
      <c r="O673" s="21" t="str">
        <f>IF(ISNA(VLOOKUP(N673,DB데이터!$N:$N,1,FALSE)), "에러", "")</f>
        <v>에러</v>
      </c>
      <c r="P673" s="57" t="str">
        <f>IF(O673="에러",$N673&amp;CHAR(10)&amp;VLOOKUP(CONCATENATE(D722,".",F722),DB데이터!$M:$N,2,FALSE),"")</f>
        <v xml:space="preserve"> 일매출시간^TB_ANA_DD_SALES_TM^ 포인트매출금액^POINT_SALES_AMT^^NUMBER^22^Y^0
일매출시간^TB_ANA_DD_SALES_TM^포인트매출금액^POINT_SALES_AMT^^NUMBER^20,5^Y^0</v>
      </c>
    </row>
    <row r="674" spans="1:16" x14ac:dyDescent="0.25">
      <c r="A674" s="23">
        <v>667</v>
      </c>
      <c r="B674" s="27" t="s">
        <v>5184</v>
      </c>
      <c r="C674" s="27" t="s">
        <v>4420</v>
      </c>
      <c r="D674" s="27" t="s">
        <v>1227</v>
      </c>
      <c r="E674" s="27" t="s">
        <v>3709</v>
      </c>
      <c r="F674" s="27" t="s">
        <v>64</v>
      </c>
      <c r="G674" s="27"/>
      <c r="H674" s="27"/>
      <c r="I674" s="27" t="s">
        <v>37</v>
      </c>
      <c r="J674" s="28">
        <v>10</v>
      </c>
      <c r="K674" s="27" t="s">
        <v>52</v>
      </c>
      <c r="L674" s="29"/>
      <c r="M674" s="30"/>
      <c r="N674" s="25" t="str">
        <f t="shared" si="11"/>
        <v xml:space="preserve"> 일매출시간^TB_ANA_DD_SALES_TM^ 기타매출금액^ETC_SALES_AMT^^NUMBER^22^Y^0</v>
      </c>
      <c r="O674" s="21" t="str">
        <f>IF(ISNA(VLOOKUP(N674,DB데이터!$N:$N,1,FALSE)), "에러", "")</f>
        <v>에러</v>
      </c>
      <c r="P674" s="57" t="str">
        <f>IF(O674="에러",$N674&amp;CHAR(10)&amp;VLOOKUP(CONCATENATE(D723,".",F723),DB데이터!$M:$N,2,FALSE),"")</f>
        <v xml:space="preserve"> 일매출시간^TB_ANA_DD_SALES_TM^ 기타매출금액^ETC_SALES_AMT^^NUMBER^22^Y^0
일매출시간^TB_ANA_DD_SALES_TM^기타매출금액^ETC_SALES_AMT^^NUMBER^20,5^Y^0</v>
      </c>
    </row>
    <row r="675" spans="1:16" x14ac:dyDescent="0.25">
      <c r="A675" s="23">
        <v>668</v>
      </c>
      <c r="B675" s="27" t="s">
        <v>5184</v>
      </c>
      <c r="C675" s="27" t="s">
        <v>4420</v>
      </c>
      <c r="D675" s="27" t="s">
        <v>1227</v>
      </c>
      <c r="E675" s="27" t="s">
        <v>4067</v>
      </c>
      <c r="F675" s="27" t="s">
        <v>766</v>
      </c>
      <c r="G675" s="27"/>
      <c r="H675" s="27"/>
      <c r="I675" s="27" t="s">
        <v>37</v>
      </c>
      <c r="J675" s="28">
        <v>6</v>
      </c>
      <c r="K675" s="27" t="s">
        <v>52</v>
      </c>
      <c r="L675" s="29"/>
      <c r="M675" s="30"/>
      <c r="N675" s="25" t="str">
        <f t="shared" si="11"/>
        <v xml:space="preserve"> 일매출시간^TB_ANA_DD_SALES_TM^ 프로모션사용포인트금액^PROM_USE_POINT_AMT^^NUMBER^22^Y^0</v>
      </c>
      <c r="O675" s="21" t="str">
        <f>IF(ISNA(VLOOKUP(N675,DB데이터!$N:$N,1,FALSE)), "에러", "")</f>
        <v>에러</v>
      </c>
      <c r="P675" s="57" t="str">
        <f>IF(O675="에러",$N675&amp;CHAR(10)&amp;VLOOKUP(CONCATENATE(D724,".",F724),DB데이터!$M:$N,2,FALSE),"")</f>
        <v xml:space="preserve"> 일매출시간^TB_ANA_DD_SALES_TM^ 프로모션사용포인트금액^PROM_USE_POINT_AMT^^NUMBER^22^Y^0
일매출시간^TB_ANA_DD_SALES_TM^프로모션사용포인트금액^PROM_USE_POINT_AMT^^NUMBER^20,5^Y^0</v>
      </c>
    </row>
    <row r="676" spans="1:16" x14ac:dyDescent="0.25">
      <c r="A676" s="23">
        <v>669</v>
      </c>
      <c r="B676" s="27" t="s">
        <v>5184</v>
      </c>
      <c r="C676" s="27" t="s">
        <v>4420</v>
      </c>
      <c r="D676" s="27" t="s">
        <v>1227</v>
      </c>
      <c r="E676" s="27" t="s">
        <v>4393</v>
      </c>
      <c r="F676" s="27" t="s">
        <v>4394</v>
      </c>
      <c r="G676" s="27"/>
      <c r="H676" s="27"/>
      <c r="I676" s="27" t="s">
        <v>37</v>
      </c>
      <c r="J676" s="28">
        <v>3</v>
      </c>
      <c r="K676" s="27" t="s">
        <v>52</v>
      </c>
      <c r="L676" s="29" t="s">
        <v>2379</v>
      </c>
      <c r="M676" s="30"/>
      <c r="N676" s="25" t="str">
        <f t="shared" si="11"/>
        <v xml:space="preserve"> 일매출시간^TB_ANA_DD_SALES_TM^ 적립포인트금액^ACC_POINT_AMT^^NUMBER^22^Y^0</v>
      </c>
      <c r="O676" s="21" t="str">
        <f>IF(ISNA(VLOOKUP(N676,DB데이터!$N:$N,1,FALSE)), "에러", "")</f>
        <v>에러</v>
      </c>
      <c r="P676" s="57" t="str">
        <f>IF(O676="에러",$N676&amp;CHAR(10)&amp;VLOOKUP(CONCATENATE(D725,".",F725),DB데이터!$M:$N,2,FALSE),"")</f>
        <v xml:space="preserve"> 일매출시간^TB_ANA_DD_SALES_TM^ 적립포인트금액^ACC_POINT_AMT^^NUMBER^22^Y^0
일매출시간^TB_ANA_DD_SALES_TM^적립포인트금액^ACC_POINT_AMT^^NUMBER^20,5^Y^0</v>
      </c>
    </row>
    <row r="677" spans="1:16" x14ac:dyDescent="0.25">
      <c r="A677" s="23">
        <v>670</v>
      </c>
      <c r="B677" s="27" t="s">
        <v>5184</v>
      </c>
      <c r="C677" s="27" t="s">
        <v>4420</v>
      </c>
      <c r="D677" s="27" t="s">
        <v>1227</v>
      </c>
      <c r="E677" s="27" t="s">
        <v>4385</v>
      </c>
      <c r="F677" s="27" t="s">
        <v>4194</v>
      </c>
      <c r="G677" s="27"/>
      <c r="H677" s="27"/>
      <c r="I677" s="27" t="s">
        <v>37</v>
      </c>
      <c r="J677" s="28">
        <v>3</v>
      </c>
      <c r="K677" s="27" t="s">
        <v>52</v>
      </c>
      <c r="L677" s="29"/>
      <c r="M677" s="30"/>
      <c r="N677" s="25" t="str">
        <f t="shared" si="11"/>
        <v xml:space="preserve"> 일매출시간^TB_ANA_DD_SALES_TM^ 영수증건수^BILL_CNT^^NUMBER^22^Y^0</v>
      </c>
      <c r="O677" s="21" t="str">
        <f>IF(ISNA(VLOOKUP(N677,DB데이터!$N:$N,1,FALSE)), "에러", "")</f>
        <v>에러</v>
      </c>
      <c r="P677" s="57" t="str">
        <f>IF(O677="에러",$N677&amp;CHAR(10)&amp;VLOOKUP(CONCATENATE(D726,".",F726),DB데이터!$M:$N,2,FALSE),"")</f>
        <v xml:space="preserve"> 일매출시간^TB_ANA_DD_SALES_TM^ 영수증건수^BILL_CNT^^NUMBER^22^Y^0
일매출시간^TB_ANA_DD_SALES_TM^영수증건수^BILL_CNT^^NUMBER^20,5^Y^0</v>
      </c>
    </row>
    <row r="678" spans="1:16" x14ac:dyDescent="0.25">
      <c r="A678" s="23">
        <v>671</v>
      </c>
      <c r="B678" s="27" t="s">
        <v>5184</v>
      </c>
      <c r="C678" s="27" t="s">
        <v>4420</v>
      </c>
      <c r="D678" s="27" t="s">
        <v>1227</v>
      </c>
      <c r="E678" s="27" t="s">
        <v>4230</v>
      </c>
      <c r="F678" s="27" t="s">
        <v>2257</v>
      </c>
      <c r="G678" s="27"/>
      <c r="H678" s="27"/>
      <c r="I678" s="27" t="s">
        <v>110</v>
      </c>
      <c r="J678" s="28">
        <v>22</v>
      </c>
      <c r="K678" s="27" t="s">
        <v>52</v>
      </c>
      <c r="L678" s="29">
        <v>0</v>
      </c>
      <c r="M678" s="30"/>
      <c r="N678" s="25" t="str">
        <f t="shared" si="11"/>
        <v xml:space="preserve"> 일매출시간^TB_ANA_DD_SALES_TM^ 현금건수^CASH_CNT^^NUMBER^22^Y^0</v>
      </c>
      <c r="O678" s="21" t="str">
        <f>IF(ISNA(VLOOKUP(N678,DB데이터!$N:$N,1,FALSE)), "에러", "")</f>
        <v>에러</v>
      </c>
      <c r="P678" s="57" t="str">
        <f>IF(O678="에러",$N678&amp;CHAR(10)&amp;VLOOKUP(CONCATENATE(D727,".",F727),DB데이터!$M:$N,2,FALSE),"")</f>
        <v xml:space="preserve"> 일매출시간^TB_ANA_DD_SALES_TM^ 현금건수^CASH_CNT^^NUMBER^22^Y^0
일매출시간^TB_ANA_DD_SALES_TM^현금건수^CASH_CNT^^NUMBER^20,5^Y^0</v>
      </c>
    </row>
    <row r="679" spans="1:16" x14ac:dyDescent="0.25">
      <c r="A679" s="23">
        <v>672</v>
      </c>
      <c r="B679" s="27" t="s">
        <v>5184</v>
      </c>
      <c r="C679" s="27" t="s">
        <v>4420</v>
      </c>
      <c r="D679" s="27" t="s">
        <v>1227</v>
      </c>
      <c r="E679" s="27" t="s">
        <v>4221</v>
      </c>
      <c r="F679" s="27" t="s">
        <v>492</v>
      </c>
      <c r="G679" s="27"/>
      <c r="H679" s="27"/>
      <c r="I679" s="27" t="s">
        <v>110</v>
      </c>
      <c r="J679" s="28">
        <v>22</v>
      </c>
      <c r="K679" s="27" t="s">
        <v>52</v>
      </c>
      <c r="L679" s="29">
        <v>0</v>
      </c>
      <c r="M679" s="30"/>
      <c r="N679" s="25" t="str">
        <f t="shared" si="11"/>
        <v xml:space="preserve"> 일매출시간^TB_ANA_DD_SALES_TM^ 카드건수^CARD_CNT^^NUMBER^22^Y^0</v>
      </c>
      <c r="O679" s="21" t="str">
        <f>IF(ISNA(VLOOKUP(N679,DB데이터!$N:$N,1,FALSE)), "에러", "")</f>
        <v>에러</v>
      </c>
      <c r="P679" s="57" t="str">
        <f>IF(O679="에러",$N679&amp;CHAR(10)&amp;VLOOKUP(CONCATENATE(D728,".",F728),DB데이터!$M:$N,2,FALSE),"")</f>
        <v xml:space="preserve"> 일매출시간^TB_ANA_DD_SALES_TM^ 카드건수^CARD_CNT^^NUMBER^22^Y^0
일매출시간^TB_ANA_DD_SALES_TM^카드건수^CARD_CNT^^NUMBER^20,5^Y^0</v>
      </c>
    </row>
    <row r="680" spans="1:16" x14ac:dyDescent="0.25">
      <c r="A680" s="23">
        <v>673</v>
      </c>
      <c r="B680" s="27" t="s">
        <v>5184</v>
      </c>
      <c r="C680" s="27" t="s">
        <v>4420</v>
      </c>
      <c r="D680" s="27" t="s">
        <v>1227</v>
      </c>
      <c r="E680" s="27" t="s">
        <v>4218</v>
      </c>
      <c r="F680" s="27" t="s">
        <v>493</v>
      </c>
      <c r="G680" s="27"/>
      <c r="H680" s="27"/>
      <c r="I680" s="27" t="s">
        <v>110</v>
      </c>
      <c r="J680" s="28">
        <v>22</v>
      </c>
      <c r="K680" s="27" t="s">
        <v>52</v>
      </c>
      <c r="L680" s="29">
        <v>0</v>
      </c>
      <c r="M680" s="30"/>
      <c r="N680" s="25" t="str">
        <f t="shared" si="11"/>
        <v xml:space="preserve"> 일매출시간^TB_ANA_DD_SALES_TM^ 포인트매출건수^POINT_SALES_CNT^^NUMBER^22^Y^0</v>
      </c>
      <c r="O680" s="21" t="str">
        <f>IF(ISNA(VLOOKUP(N680,DB데이터!$N:$N,1,FALSE)), "에러", "")</f>
        <v>에러</v>
      </c>
      <c r="P680" s="57" t="str">
        <f>IF(O680="에러",$N680&amp;CHAR(10)&amp;VLOOKUP(CONCATENATE(D729,".",F729),DB데이터!$M:$N,2,FALSE),"")</f>
        <v xml:space="preserve"> 일매출시간^TB_ANA_DD_SALES_TM^ 포인트매출건수^POINT_SALES_CNT^^NUMBER^22^Y^0
일매출시간^TB_ANA_DD_SALES_TM^포인트매출건수^POINT_SALES_CNT^^NUMBER^20,5^Y^0</v>
      </c>
    </row>
    <row r="681" spans="1:16" x14ac:dyDescent="0.25">
      <c r="A681" s="23">
        <v>674</v>
      </c>
      <c r="B681" s="27" t="s">
        <v>5184</v>
      </c>
      <c r="C681" s="27" t="s">
        <v>4420</v>
      </c>
      <c r="D681" s="27" t="s">
        <v>1227</v>
      </c>
      <c r="E681" s="27" t="s">
        <v>4386</v>
      </c>
      <c r="F681" s="27" t="s">
        <v>494</v>
      </c>
      <c r="G681" s="27"/>
      <c r="H681" s="27"/>
      <c r="I681" s="27" t="s">
        <v>110</v>
      </c>
      <c r="J681" s="28">
        <v>22</v>
      </c>
      <c r="K681" s="27" t="s">
        <v>52</v>
      </c>
      <c r="L681" s="29">
        <v>0</v>
      </c>
      <c r="M681" s="30"/>
      <c r="N681" s="25" t="str">
        <f t="shared" si="11"/>
        <v xml:space="preserve"> 일매출시간^TB_ANA_DD_SALES_TM^ 기타매출건수^ETC_SALES_CNT^^NUMBER^22^Y^0</v>
      </c>
      <c r="O681" s="21" t="str">
        <f>IF(ISNA(VLOOKUP(N681,DB데이터!$N:$N,1,FALSE)), "에러", "")</f>
        <v>에러</v>
      </c>
      <c r="P681" s="57" t="str">
        <f>IF(O681="에러",$N681&amp;CHAR(10)&amp;VLOOKUP(CONCATENATE(D730,".",F730),DB데이터!$M:$N,2,FALSE),"")</f>
        <v xml:space="preserve"> 일매출시간^TB_ANA_DD_SALES_TM^ 기타매출건수^ETC_SALES_CNT^^NUMBER^22^Y^0
일매출시간^TB_ANA_DD_SALES_TM^기타매출건수^ETC_SALES_CNT^^NUMBER^20,5^Y^0</v>
      </c>
    </row>
    <row r="682" spans="1:16" x14ac:dyDescent="0.25">
      <c r="A682" s="23">
        <v>675</v>
      </c>
      <c r="B682" s="27" t="s">
        <v>5184</v>
      </c>
      <c r="C682" s="27" t="s">
        <v>4420</v>
      </c>
      <c r="D682" s="27" t="s">
        <v>1227</v>
      </c>
      <c r="E682" s="27" t="s">
        <v>4387</v>
      </c>
      <c r="F682" s="27" t="s">
        <v>1761</v>
      </c>
      <c r="G682" s="27"/>
      <c r="H682" s="27"/>
      <c r="I682" s="27" t="s">
        <v>110</v>
      </c>
      <c r="J682" s="28">
        <v>22</v>
      </c>
      <c r="K682" s="27" t="s">
        <v>52</v>
      </c>
      <c r="L682" s="27">
        <v>0</v>
      </c>
      <c r="M682" s="30"/>
      <c r="N682" s="25" t="str">
        <f t="shared" si="11"/>
        <v xml:space="preserve"> 일매출시간^TB_ANA_DD_SALES_TM^ 취소건수^CNCL_CNT^^NUMBER^22^Y^0</v>
      </c>
      <c r="O682" s="21" t="str">
        <f>IF(ISNA(VLOOKUP(N682,DB데이터!$N:$N,1,FALSE)), "에러", "")</f>
        <v>에러</v>
      </c>
      <c r="P682" s="57" t="str">
        <f>IF(O682="에러",$N682&amp;CHAR(10)&amp;VLOOKUP(CONCATENATE(D731,".",F731),DB데이터!$M:$N,2,FALSE),"")</f>
        <v xml:space="preserve"> 일매출시간^TB_ANA_DD_SALES_TM^ 취소건수^CNCL_CNT^^NUMBER^22^Y^0
일매출시간^TB_ANA_DD_SALES_TM^취소건수^CNCL_CNT^^NUMBER^20,5^Y^0</v>
      </c>
    </row>
    <row r="683" spans="1:16" x14ac:dyDescent="0.25">
      <c r="A683" s="23">
        <v>676</v>
      </c>
      <c r="B683" s="27" t="s">
        <v>5184</v>
      </c>
      <c r="C683" s="27" t="s">
        <v>4420</v>
      </c>
      <c r="D683" s="27" t="s">
        <v>1227</v>
      </c>
      <c r="E683" s="27" t="s">
        <v>4403</v>
      </c>
      <c r="F683" s="27" t="s">
        <v>495</v>
      </c>
      <c r="G683" s="27"/>
      <c r="H683" s="27"/>
      <c r="I683" s="27" t="s">
        <v>110</v>
      </c>
      <c r="J683" s="28">
        <v>22</v>
      </c>
      <c r="K683" s="27" t="s">
        <v>52</v>
      </c>
      <c r="L683" s="27">
        <v>0</v>
      </c>
      <c r="M683" s="30"/>
      <c r="N683" s="25" t="str">
        <f t="shared" si="11"/>
        <v xml:space="preserve"> 일매출시간^TB_ANA_DD_SALES_TM^ 매출총건수^SALES_TOT_CNT^^NUMBER^22^Y^0</v>
      </c>
      <c r="O683" s="21" t="str">
        <f>IF(ISNA(VLOOKUP(N683,DB데이터!$N:$N,1,FALSE)), "에러", "")</f>
        <v>에러</v>
      </c>
      <c r="P683" s="57" t="str">
        <f>IF(O683="에러",$N683&amp;CHAR(10)&amp;VLOOKUP(CONCATENATE(D732,".",F732),DB데이터!$M:$N,2,FALSE),"")</f>
        <v xml:space="preserve"> 일매출시간^TB_ANA_DD_SALES_TM^ 매출총건수^SALES_TOT_CNT^^NUMBER^22^Y^0
일매출시간^TB_ANA_DD_SALES_TM^매출총건수^SALES_TOT_CNT^^NUMBER^20,5^Y^0</v>
      </c>
    </row>
    <row r="684" spans="1:16" x14ac:dyDescent="0.25">
      <c r="A684" s="23">
        <v>677</v>
      </c>
      <c r="B684" s="27" t="s">
        <v>5184</v>
      </c>
      <c r="C684" s="27" t="s">
        <v>4420</v>
      </c>
      <c r="D684" s="27" t="s">
        <v>1227</v>
      </c>
      <c r="E684" s="27" t="s">
        <v>4236</v>
      </c>
      <c r="F684" s="27" t="s">
        <v>496</v>
      </c>
      <c r="G684" s="27"/>
      <c r="H684" s="27"/>
      <c r="I684" s="27" t="s">
        <v>110</v>
      </c>
      <c r="J684" s="28">
        <v>22</v>
      </c>
      <c r="K684" s="27" t="s">
        <v>52</v>
      </c>
      <c r="L684" s="27">
        <v>0</v>
      </c>
      <c r="M684" s="30"/>
      <c r="N684" s="25" t="str">
        <f t="shared" si="11"/>
        <v xml:space="preserve"> 일매출시간^TB_ANA_DD_SALES_TM^ 매출취소건수^SALES_CNCL_CNT^^NUMBER^22^Y^0</v>
      </c>
      <c r="O684" s="21" t="str">
        <f>IF(ISNA(VLOOKUP(N684,DB데이터!$N:$N,1,FALSE)), "에러", "")</f>
        <v>에러</v>
      </c>
      <c r="P684" s="57" t="str">
        <f>IF(O684="에러",$N684&amp;CHAR(10)&amp;VLOOKUP(CONCATENATE(D733,".",F733),DB데이터!$M:$N,2,FALSE),"")</f>
        <v xml:space="preserve"> 일매출시간^TB_ANA_DD_SALES_TM^ 매출취소건수^SALES_CNCL_CNT^^NUMBER^22^Y^0
일매출시간^TB_ANA_DD_SALES_TM^매출취소건수^SALES_CNCL_CNT^^NUMBER^20,5^Y^0</v>
      </c>
    </row>
    <row r="685" spans="1:16" x14ac:dyDescent="0.25">
      <c r="A685" s="23">
        <v>678</v>
      </c>
      <c r="B685" s="27" t="s">
        <v>5184</v>
      </c>
      <c r="C685" s="27" t="s">
        <v>4420</v>
      </c>
      <c r="D685" s="27" t="s">
        <v>1227</v>
      </c>
      <c r="E685" s="27" t="s">
        <v>4242</v>
      </c>
      <c r="F685" s="27" t="s">
        <v>2285</v>
      </c>
      <c r="G685" s="27"/>
      <c r="H685" s="27"/>
      <c r="I685" s="27" t="s">
        <v>110</v>
      </c>
      <c r="J685" s="28">
        <v>22</v>
      </c>
      <c r="K685" s="27" t="s">
        <v>52</v>
      </c>
      <c r="L685" s="27">
        <v>0</v>
      </c>
      <c r="M685" s="30"/>
      <c r="N685" s="25" t="str">
        <f t="shared" si="11"/>
        <v xml:space="preserve"> 일매출시간^TB_ANA_DD_SALES_TM^ 매출취소총금액^SALES_CNCL_TOT_AMT^^NUMBER^22^Y^0</v>
      </c>
      <c r="O685" s="21" t="str">
        <f>IF(ISNA(VLOOKUP(N685,DB데이터!$N:$N,1,FALSE)), "에러", "")</f>
        <v>에러</v>
      </c>
      <c r="P685" s="57" t="str">
        <f>IF(O685="에러",$N685&amp;CHAR(10)&amp;VLOOKUP(CONCATENATE(D734,".",F734),DB데이터!$M:$N,2,FALSE),"")</f>
        <v xml:space="preserve"> 일매출시간^TB_ANA_DD_SALES_TM^ 매출취소총금액^SALES_CNCL_TOT_AMT^^NUMBER^22^Y^0
일매출시간^TB_ANA_DD_SALES_TM^매출취소총금액^SALES_CNCL_TOT_AMT^^NUMBER^20,5^Y^0</v>
      </c>
    </row>
    <row r="686" spans="1:16" x14ac:dyDescent="0.25">
      <c r="A686" s="23">
        <v>679</v>
      </c>
      <c r="B686" s="27" t="s">
        <v>5184</v>
      </c>
      <c r="C686" s="27" t="s">
        <v>4420</v>
      </c>
      <c r="D686" s="27" t="s">
        <v>1227</v>
      </c>
      <c r="E686" s="27" t="s">
        <v>4390</v>
      </c>
      <c r="F686" s="27" t="s">
        <v>497</v>
      </c>
      <c r="G686" s="27"/>
      <c r="H686" s="27"/>
      <c r="I686" s="27" t="s">
        <v>110</v>
      </c>
      <c r="J686" s="28">
        <v>22</v>
      </c>
      <c r="K686" s="27" t="s">
        <v>52</v>
      </c>
      <c r="L686" s="27">
        <v>0</v>
      </c>
      <c r="M686" s="30"/>
      <c r="N686" s="25" t="str">
        <f t="shared" si="11"/>
        <v xml:space="preserve"> 일매출시간^TB_ANA_DD_SALES_TM^ 현금취소금액^CASH_CNCL_AMT^^NUMBER^22^Y^0</v>
      </c>
      <c r="O686" s="21" t="str">
        <f>IF(ISNA(VLOOKUP(N686,DB데이터!$N:$N,1,FALSE)), "에러", "")</f>
        <v>에러</v>
      </c>
      <c r="P686" s="57" t="str">
        <f>IF(O686="에러",$N686&amp;CHAR(10)&amp;VLOOKUP(CONCATENATE(D735,".",F735),DB데이터!$M:$N,2,FALSE),"")</f>
        <v xml:space="preserve"> 일매출시간^TB_ANA_DD_SALES_TM^ 현금취소금액^CASH_CNCL_AMT^^NUMBER^22^Y^0
일매출시간^TB_ANA_DD_SALES_TM^현금취소금액^CASH_CNCL_AMT^^NUMBER^20,5^Y^0</v>
      </c>
    </row>
    <row r="687" spans="1:16" x14ac:dyDescent="0.25">
      <c r="A687" s="23">
        <v>680</v>
      </c>
      <c r="B687" s="27" t="s">
        <v>5184</v>
      </c>
      <c r="C687" s="27" t="s">
        <v>4420</v>
      </c>
      <c r="D687" s="27" t="s">
        <v>1227</v>
      </c>
      <c r="E687" s="27" t="s">
        <v>4209</v>
      </c>
      <c r="F687" s="27" t="s">
        <v>2255</v>
      </c>
      <c r="G687" s="27"/>
      <c r="H687" s="27"/>
      <c r="I687" s="27" t="s">
        <v>110</v>
      </c>
      <c r="J687" s="28">
        <v>22</v>
      </c>
      <c r="K687" s="27" t="s">
        <v>52</v>
      </c>
      <c r="L687" s="27">
        <v>0</v>
      </c>
      <c r="M687" s="30"/>
      <c r="N687" s="25" t="str">
        <f t="shared" si="11"/>
        <v xml:space="preserve"> 일매출시간^TB_ANA_DD_SALES_TM^ 카드취소금액^CARD_CNCL_AMT^^NUMBER^22^Y^0</v>
      </c>
      <c r="O687" s="21" t="str">
        <f>IF(ISNA(VLOOKUP(N687,DB데이터!$N:$N,1,FALSE)), "에러", "")</f>
        <v>에러</v>
      </c>
      <c r="P687" s="57" t="str">
        <f>IF(O687="에러",$N687&amp;CHAR(10)&amp;VLOOKUP(CONCATENATE(D736,".",F736),DB데이터!$M:$N,2,FALSE),"")</f>
        <v xml:space="preserve"> 일매출시간^TB_ANA_DD_SALES_TM^ 카드취소금액^CARD_CNCL_AMT^^NUMBER^22^Y^0
일매출시간^TB_ANA_DD_SALES_TM^카드취소금액^CARD_CNCL_AMT^^NUMBER^20,5^Y^0</v>
      </c>
    </row>
    <row r="688" spans="1:16" x14ac:dyDescent="0.25">
      <c r="A688" s="23">
        <v>681</v>
      </c>
      <c r="B688" s="27" t="s">
        <v>5184</v>
      </c>
      <c r="C688" s="27" t="s">
        <v>4420</v>
      </c>
      <c r="D688" s="27" t="s">
        <v>1227</v>
      </c>
      <c r="E688" s="27" t="s">
        <v>4421</v>
      </c>
      <c r="F688" s="27" t="s">
        <v>2407</v>
      </c>
      <c r="G688" s="27"/>
      <c r="H688" s="27"/>
      <c r="I688" s="27" t="s">
        <v>110</v>
      </c>
      <c r="J688" s="28">
        <v>22</v>
      </c>
      <c r="K688" s="27" t="s">
        <v>52</v>
      </c>
      <c r="L688" s="27">
        <v>0</v>
      </c>
      <c r="M688" s="30"/>
      <c r="N688" s="25" t="str">
        <f t="shared" si="11"/>
        <v xml:space="preserve"> 일매출시간^TB_ANA_DD_SALES_TM^ 포인트매출취소금액^POINT_SALES_CNCL_AMT^^NUMBER^22^Y^0</v>
      </c>
      <c r="O688" s="21" t="str">
        <f>IF(ISNA(VLOOKUP(N688,DB데이터!$N:$N,1,FALSE)), "에러", "")</f>
        <v>에러</v>
      </c>
      <c r="P688" s="57" t="str">
        <f>IF(O688="에러",$N688&amp;CHAR(10)&amp;VLOOKUP(CONCATENATE(D737,".",F737),DB데이터!$M:$N,2,FALSE),"")</f>
        <v xml:space="preserve"> 일매출시간^TB_ANA_DD_SALES_TM^ 포인트매출취소금액^POINT_SALES_CNCL_AMT^^NUMBER^22^Y^0
일매출시간^TB_ANA_DD_SALES_TM^포인트매출취소금액^POINT_SALES_CNCL_AMT^^NUMBER^20,5^Y^0</v>
      </c>
    </row>
    <row r="689" spans="1:16" x14ac:dyDescent="0.25">
      <c r="A689" s="23">
        <v>682</v>
      </c>
      <c r="B689" s="27" t="s">
        <v>5184</v>
      </c>
      <c r="C689" s="27" t="s">
        <v>4420</v>
      </c>
      <c r="D689" s="27" t="s">
        <v>1227</v>
      </c>
      <c r="E689" s="27" t="s">
        <v>4397</v>
      </c>
      <c r="F689" s="27" t="s">
        <v>2253</v>
      </c>
      <c r="G689" s="27"/>
      <c r="H689" s="27"/>
      <c r="I689" s="27" t="s">
        <v>110</v>
      </c>
      <c r="J689" s="28">
        <v>22</v>
      </c>
      <c r="K689" s="27" t="s">
        <v>52</v>
      </c>
      <c r="L689" s="29">
        <v>0</v>
      </c>
      <c r="M689" s="30"/>
      <c r="N689" s="25" t="str">
        <f t="shared" si="11"/>
        <v xml:space="preserve"> 일매출시간^TB_ANA_DD_SALES_TM^ 기타매출취소금액^ETC_SALES_CNCL_AMT^^NUMBER^22^Y^0</v>
      </c>
      <c r="O689" s="21" t="str">
        <f>IF(ISNA(VLOOKUP(N689,DB데이터!$N:$N,1,FALSE)), "에러", "")</f>
        <v>에러</v>
      </c>
      <c r="P689" s="57" t="str">
        <f>IF(O689="에러",$N689&amp;CHAR(10)&amp;VLOOKUP(CONCATENATE(D738,".",F738),DB데이터!$M:$N,2,FALSE),"")</f>
        <v xml:space="preserve"> 일매출시간^TB_ANA_DD_SALES_TM^ 기타매출취소금액^ETC_SALES_CNCL_AMT^^NUMBER^22^Y^0
일매출시간^TB_ANA_DD_SALES_TM^기타매출취소금액^ETC_SALES_CNCL_AMT^^NUMBER^20,5^Y^0</v>
      </c>
    </row>
    <row r="690" spans="1:16" x14ac:dyDescent="0.25">
      <c r="A690" s="23">
        <v>683</v>
      </c>
      <c r="B690" s="27" t="s">
        <v>5184</v>
      </c>
      <c r="C690" s="27" t="s">
        <v>4420</v>
      </c>
      <c r="D690" s="27" t="s">
        <v>1227</v>
      </c>
      <c r="E690" s="27" t="s">
        <v>4233</v>
      </c>
      <c r="F690" s="27" t="s">
        <v>527</v>
      </c>
      <c r="G690" s="27"/>
      <c r="H690" s="27"/>
      <c r="I690" s="27" t="s">
        <v>110</v>
      </c>
      <c r="J690" s="28">
        <v>22</v>
      </c>
      <c r="K690" s="27" t="s">
        <v>52</v>
      </c>
      <c r="L690" s="29">
        <v>0</v>
      </c>
      <c r="M690" s="30"/>
      <c r="N690" s="25" t="str">
        <f t="shared" si="11"/>
        <v xml:space="preserve"> 일매출시간^TB_ANA_DD_SALES_TM^ 고객수^CUST_CNT^^NUMBER^22^Y^0</v>
      </c>
      <c r="O690" s="21" t="str">
        <f>IF(ISNA(VLOOKUP(N690,DB데이터!$N:$N,1,FALSE)), "에러", "")</f>
        <v>에러</v>
      </c>
      <c r="P690" s="57" t="str">
        <f>IF(O690="에러",$N690&amp;CHAR(10)&amp;VLOOKUP(CONCATENATE(D739,".",F739),DB데이터!$M:$N,2,FALSE),"")</f>
        <v xml:space="preserve"> 일매출시간^TB_ANA_DD_SALES_TM^ 고객수^CUST_CNT^^NUMBER^22^Y^0
일매출시간^TB_ANA_DD_SALES_TM^고객수^CUST_CNT^^NUMBER^20,5^Y^0</v>
      </c>
    </row>
    <row r="691" spans="1:16" x14ac:dyDescent="0.25">
      <c r="A691" s="23">
        <v>684</v>
      </c>
      <c r="B691" s="27" t="s">
        <v>5184</v>
      </c>
      <c r="C691" s="27" t="s">
        <v>4420</v>
      </c>
      <c r="D691" s="27" t="s">
        <v>1227</v>
      </c>
      <c r="E691" s="27" t="s">
        <v>4226</v>
      </c>
      <c r="F691" s="27" t="s">
        <v>2269</v>
      </c>
      <c r="G691" s="27"/>
      <c r="H691" s="27"/>
      <c r="I691" s="27" t="s">
        <v>110</v>
      </c>
      <c r="J691" s="28">
        <v>22</v>
      </c>
      <c r="K691" s="27" t="s">
        <v>52</v>
      </c>
      <c r="L691" s="29">
        <v>0</v>
      </c>
      <c r="M691" s="30"/>
      <c r="N691" s="25" t="str">
        <f t="shared" si="11"/>
        <v xml:space="preserve"> 일매출시간^TB_ANA_DD_SALES_TM^ 등록일시^REG_DTM^^VARCHAR2^14^Y^</v>
      </c>
      <c r="O691" s="21" t="str">
        <f>IF(ISNA(VLOOKUP(N691,DB데이터!$N:$N,1,FALSE)), "에러", "")</f>
        <v>에러</v>
      </c>
      <c r="P691" s="57" t="str">
        <f>IF(O691="에러",$N691&amp;CHAR(10)&amp;VLOOKUP(CONCATENATE(D740,".",F740),DB데이터!$M:$N,2,FALSE),"")</f>
        <v xml:space="preserve"> 일매출시간^TB_ANA_DD_SALES_TM^ 등록일시^REG_DTM^^VARCHAR2^14^Y^
일매출시간^TB_ANA_DD_SALES_TM^등록일시^REG_DTM^^VARCHAR2^14^Y^</v>
      </c>
    </row>
    <row r="692" spans="1:16" x14ac:dyDescent="0.25">
      <c r="A692" s="23">
        <v>685</v>
      </c>
      <c r="B692" s="27" t="s">
        <v>5184</v>
      </c>
      <c r="C692" s="27" t="s">
        <v>4420</v>
      </c>
      <c r="D692" s="27" t="s">
        <v>1227</v>
      </c>
      <c r="E692" s="27" t="s">
        <v>4224</v>
      </c>
      <c r="F692" s="27" t="s">
        <v>2309</v>
      </c>
      <c r="G692" s="27"/>
      <c r="H692" s="27"/>
      <c r="I692" s="27" t="s">
        <v>110</v>
      </c>
      <c r="J692" s="28">
        <v>22</v>
      </c>
      <c r="K692" s="27" t="s">
        <v>52</v>
      </c>
      <c r="L692" s="29">
        <v>0</v>
      </c>
      <c r="M692" s="30"/>
      <c r="N692" s="25" t="str">
        <f t="shared" si="11"/>
        <v xml:space="preserve"> 일매출시간^TB_ANA_DD_SALES_TM^ 등록자ID^REGR_ID^^VARCHAR2^32^Y^</v>
      </c>
      <c r="O692" s="21" t="str">
        <f>IF(ISNA(VLOOKUP(N692,DB데이터!$N:$N,1,FALSE)), "에러", "")</f>
        <v>에러</v>
      </c>
      <c r="P692" s="57" t="str">
        <f>IF(O692="에러",$N692&amp;CHAR(10)&amp;VLOOKUP(CONCATENATE(D741,".",F741),DB데이터!$M:$N,2,FALSE),"")</f>
        <v xml:space="preserve"> 일매출시간^TB_ANA_DD_SALES_TM^ 등록자ID^REGR_ID^^VARCHAR2^32^Y^
일매출시간^TB_ANA_DD_SALES_TM^등록자ID^REGR_ID^^VARCHAR2^32^Y^</v>
      </c>
    </row>
    <row r="693" spans="1:16" x14ac:dyDescent="0.25">
      <c r="A693" s="23">
        <v>686</v>
      </c>
      <c r="B693" s="27" t="s">
        <v>5184</v>
      </c>
      <c r="C693" s="27" t="s">
        <v>4420</v>
      </c>
      <c r="D693" s="27" t="s">
        <v>1227</v>
      </c>
      <c r="E693" s="27" t="s">
        <v>4388</v>
      </c>
      <c r="F693" s="27" t="s">
        <v>2311</v>
      </c>
      <c r="G693" s="27"/>
      <c r="H693" s="27"/>
      <c r="I693" s="27" t="s">
        <v>110</v>
      </c>
      <c r="J693" s="28">
        <v>22</v>
      </c>
      <c r="K693" s="27" t="s">
        <v>52</v>
      </c>
      <c r="L693" s="29">
        <v>0</v>
      </c>
      <c r="M693" s="30"/>
      <c r="N693" s="25" t="str">
        <f t="shared" si="11"/>
        <v xml:space="preserve"> 일매출시간^TB_ANA_DD_SALES_TM^ 수정일시^MOD_DTM^^VARCHAR2^14^Y^</v>
      </c>
      <c r="O693" s="21" t="str">
        <f>IF(ISNA(VLOOKUP(N693,DB데이터!$N:$N,1,FALSE)), "에러", "")</f>
        <v>에러</v>
      </c>
      <c r="P693" s="57" t="str">
        <f>IF(O693="에러",$N693&amp;CHAR(10)&amp;VLOOKUP(CONCATENATE(D742,".",F742),DB데이터!$M:$N,2,FALSE),"")</f>
        <v xml:space="preserve"> 일매출시간^TB_ANA_DD_SALES_TM^ 수정일시^MOD_DTM^^VARCHAR2^14^Y^
일매출시간^TB_ANA_DD_SALES_TM^수정일시^MOD_DTM^^VARCHAR2^14^Y^</v>
      </c>
    </row>
    <row r="694" spans="1:16" x14ac:dyDescent="0.25">
      <c r="A694" s="23">
        <v>687</v>
      </c>
      <c r="B694" s="27" t="s">
        <v>5184</v>
      </c>
      <c r="C694" s="27" t="s">
        <v>4420</v>
      </c>
      <c r="D694" s="27" t="s">
        <v>1227</v>
      </c>
      <c r="E694" s="27" t="s">
        <v>4389</v>
      </c>
      <c r="F694" s="27" t="s">
        <v>2313</v>
      </c>
      <c r="G694" s="27"/>
      <c r="H694" s="27"/>
      <c r="I694" s="27" t="s">
        <v>110</v>
      </c>
      <c r="J694" s="28">
        <v>22</v>
      </c>
      <c r="K694" s="27" t="s">
        <v>52</v>
      </c>
      <c r="L694" s="29">
        <v>0</v>
      </c>
      <c r="M694" s="30"/>
      <c r="N694" s="25" t="str">
        <f t="shared" si="11"/>
        <v xml:space="preserve"> 일매출시간^TB_ANA_DD_SALES_TM^ 수정자ID^MODR_ID^^VARCHAR2^32^Y^</v>
      </c>
      <c r="O694" s="21" t="str">
        <f>IF(ISNA(VLOOKUP(N694,DB데이터!$N:$N,1,FALSE)), "에러", "")</f>
        <v>에러</v>
      </c>
      <c r="P694" s="57" t="str">
        <f>IF(O694="에러",$N694&amp;CHAR(10)&amp;VLOOKUP(CONCATENATE(D743,".",F743),DB데이터!$M:$N,2,FALSE),"")</f>
        <v xml:space="preserve"> 일매출시간^TB_ANA_DD_SALES_TM^ 수정자ID^MODR_ID^^VARCHAR2^32^Y^
일매출시간^TB_ANA_DD_SALES_TM^수정자ID^MODR_ID^^VARCHAR2^32^Y^</v>
      </c>
    </row>
    <row r="695" spans="1:16" x14ac:dyDescent="0.25">
      <c r="A695" s="23">
        <v>688</v>
      </c>
      <c r="B695" s="27" t="s">
        <v>5184</v>
      </c>
      <c r="C695" s="27" t="s">
        <v>4420</v>
      </c>
      <c r="D695" s="27" t="s">
        <v>1227</v>
      </c>
      <c r="E695" s="27" t="s">
        <v>4404</v>
      </c>
      <c r="F695" s="27" t="s">
        <v>2389</v>
      </c>
      <c r="G695" s="27"/>
      <c r="H695" s="27"/>
      <c r="I695" s="27" t="s">
        <v>110</v>
      </c>
      <c r="J695" s="28">
        <v>22</v>
      </c>
      <c r="K695" s="27" t="s">
        <v>52</v>
      </c>
      <c r="L695" s="29">
        <v>0</v>
      </c>
      <c r="M695" s="30"/>
      <c r="N695" s="25" t="str">
        <f t="shared" si="11"/>
        <v xml:space="preserve"> 일매출시간^TB_ANA_DD_SALES_TM^ 프로모션사용포인트취소금액^PROM_USE_POINT_CNCL_AMT^^NUMBER^22^Y^0</v>
      </c>
      <c r="O695" s="21" t="str">
        <f>IF(ISNA(VLOOKUP(N695,DB데이터!$N:$N,1,FALSE)), "에러", "")</f>
        <v>에러</v>
      </c>
      <c r="P695" s="57" t="str">
        <f>IF(O695="에러",$N695&amp;CHAR(10)&amp;VLOOKUP(CONCATENATE(D744,".",F744),DB데이터!$M:$N,2,FALSE),"")</f>
        <v xml:space="preserve"> 일매출시간^TB_ANA_DD_SALES_TM^ 프로모션사용포인트취소금액^PROM_USE_POINT_CNCL_AMT^^NUMBER^22^Y^0
일매출시간^TB_ANA_DD_SALES_TM^프로모션사용포인트취소금액^PROM_USE_POINT_CNCL_AMT^^NUMBER^20,5^Y^0</v>
      </c>
    </row>
    <row r="696" spans="1:16" x14ac:dyDescent="0.25">
      <c r="A696" s="23">
        <v>689</v>
      </c>
      <c r="B696" s="27" t="s">
        <v>5184</v>
      </c>
      <c r="C696" s="27" t="s">
        <v>4420</v>
      </c>
      <c r="D696" s="27" t="s">
        <v>1227</v>
      </c>
      <c r="E696" s="27" t="s">
        <v>4401</v>
      </c>
      <c r="F696" s="27" t="s">
        <v>2391</v>
      </c>
      <c r="G696" s="27"/>
      <c r="H696" s="27"/>
      <c r="I696" s="27" t="s">
        <v>110</v>
      </c>
      <c r="J696" s="28">
        <v>22</v>
      </c>
      <c r="K696" s="27" t="s">
        <v>52</v>
      </c>
      <c r="L696" s="29">
        <v>0</v>
      </c>
      <c r="M696" s="30"/>
      <c r="N696" s="25" t="str">
        <f t="shared" si="11"/>
        <v xml:space="preserve"> 일매출시간^TB_ANA_DD_SALES_TM^ 적립포인트취소금액^ACC_POINT_CNCL_AMT^^NUMBER^22^Y^0</v>
      </c>
      <c r="O696" s="21" t="str">
        <f>IF(ISNA(VLOOKUP(N696,DB데이터!$N:$N,1,FALSE)), "에러", "")</f>
        <v>에러</v>
      </c>
      <c r="P696" s="57" t="str">
        <f>IF(O696="에러",$N696&amp;CHAR(10)&amp;VLOOKUP(CONCATENATE(D745,".",F745),DB데이터!$M:$N,2,FALSE),"")</f>
        <v xml:space="preserve"> 일매출시간^TB_ANA_DD_SALES_TM^ 적립포인트취소금액^ACC_POINT_CNCL_AMT^^NUMBER^22^Y^0
일매출시간^TB_ANA_DD_SALES_TM^적립포인트취소금액^ACC_POINT_CNCL_AMT^^NUMBER^20,5^Y^0</v>
      </c>
    </row>
    <row r="697" spans="1:16" x14ac:dyDescent="0.25">
      <c r="A697" s="23">
        <v>690</v>
      </c>
      <c r="B697" s="27" t="s">
        <v>5184</v>
      </c>
      <c r="C697" s="27" t="s">
        <v>4420</v>
      </c>
      <c r="D697" s="27" t="s">
        <v>1227</v>
      </c>
      <c r="E697" s="27" t="s">
        <v>4399</v>
      </c>
      <c r="F697" s="27" t="s">
        <v>2393</v>
      </c>
      <c r="G697" s="27"/>
      <c r="H697" s="27"/>
      <c r="I697" s="27" t="s">
        <v>110</v>
      </c>
      <c r="J697" s="28">
        <v>22</v>
      </c>
      <c r="K697" s="27" t="s">
        <v>52</v>
      </c>
      <c r="L697" s="29">
        <v>0</v>
      </c>
      <c r="M697" s="30"/>
      <c r="N697" s="25" t="str">
        <f t="shared" si="11"/>
        <v xml:space="preserve"> 일매출시간^TB_ANA_DD_SALES_TM^ 프로모션증정금액^PROM_PRESENT_AMT^^NUMBER^22^Y^0</v>
      </c>
      <c r="O697" s="21" t="str">
        <f>IF(ISNA(VLOOKUP(N697,DB데이터!$N:$N,1,FALSE)), "에러", "")</f>
        <v>에러</v>
      </c>
      <c r="P697" s="57" t="str">
        <f>IF(O697="에러",$N697&amp;CHAR(10)&amp;VLOOKUP(CONCATENATE(D746,".",F746),DB데이터!$M:$N,2,FALSE),"")</f>
        <v xml:space="preserve"> 일매출시간^TB_ANA_DD_SALES_TM^ 프로모션증정금액^PROM_PRESENT_AMT^^NUMBER^22^Y^0
일매출시간^TB_ANA_DD_SALES_TM^프로모션증정금액^PROM_PRESENT_AMT^^NUMBER^20,5^Y^0</v>
      </c>
    </row>
    <row r="698" spans="1:16" x14ac:dyDescent="0.25">
      <c r="A698" s="23">
        <v>691</v>
      </c>
      <c r="B698" s="27" t="s">
        <v>5184</v>
      </c>
      <c r="C698" s="27" t="s">
        <v>4420</v>
      </c>
      <c r="D698" s="27" t="s">
        <v>1227</v>
      </c>
      <c r="E698" s="27" t="s">
        <v>4392</v>
      </c>
      <c r="F698" s="27" t="s">
        <v>2395</v>
      </c>
      <c r="G698" s="27"/>
      <c r="H698" s="27"/>
      <c r="I698" s="27" t="s">
        <v>110</v>
      </c>
      <c r="J698" s="28">
        <v>22</v>
      </c>
      <c r="K698" s="27" t="s">
        <v>52</v>
      </c>
      <c r="L698" s="29">
        <v>0</v>
      </c>
      <c r="M698" s="30"/>
      <c r="N698" s="25" t="str">
        <f t="shared" si="11"/>
        <v xml:space="preserve"> 월회원^TB_ANA_MM_MEM^ 등록년월^REG_YM^^VARCHAR2^6^Y^</v>
      </c>
      <c r="O698" s="21" t="str">
        <f>IF(ISNA(VLOOKUP(N698,DB데이터!$N:$N,1,FALSE)), "에러", "")</f>
        <v>에러</v>
      </c>
      <c r="P698" s="57" t="str">
        <f>IF(O698="에러",$N698&amp;CHAR(10)&amp;VLOOKUP(CONCATENATE(D747,".",F747),DB데이터!$M:$N,2,FALSE),"")</f>
        <v xml:space="preserve"> 월회원^TB_ANA_MM_MEM^ 등록년월^REG_YM^^VARCHAR2^6^Y^
월회원^TB_ANA_MM_MEM^등록년월^REG_YM^Y^VARCHAR2^6^Y^</v>
      </c>
    </row>
    <row r="699" spans="1:16" x14ac:dyDescent="0.25">
      <c r="A699" s="23">
        <v>692</v>
      </c>
      <c r="B699" s="27" t="s">
        <v>5184</v>
      </c>
      <c r="C699" s="27" t="s">
        <v>4420</v>
      </c>
      <c r="D699" s="27" t="s">
        <v>1227</v>
      </c>
      <c r="E699" s="27" t="s">
        <v>3518</v>
      </c>
      <c r="F699" s="27" t="s">
        <v>54</v>
      </c>
      <c r="G699" s="27"/>
      <c r="H699" s="27"/>
      <c r="I699" s="27" t="s">
        <v>37</v>
      </c>
      <c r="J699" s="28">
        <v>14</v>
      </c>
      <c r="K699" s="27" t="s">
        <v>52</v>
      </c>
      <c r="L699" s="29"/>
      <c r="M699" s="30"/>
      <c r="N699" s="25" t="str">
        <f t="shared" si="11"/>
        <v xml:space="preserve"> 월회원^TB_ANA_MM_MEM^ 매장구분코드^SHOP_DIV_CD^^VARCHAR2^3^Y^</v>
      </c>
      <c r="O699" s="21" t="str">
        <f>IF(ISNA(VLOOKUP(N699,DB데이터!$N:$N,1,FALSE)), "에러", "")</f>
        <v>에러</v>
      </c>
      <c r="P699" s="57" t="str">
        <f>IF(O699="에러",$N699&amp;CHAR(10)&amp;VLOOKUP(CONCATENATE(D748,".",F748),DB데이터!$M:$N,2,FALSE),"")</f>
        <v xml:space="preserve"> 월회원^TB_ANA_MM_MEM^ 매장구분코드^SHOP_DIV_CD^^VARCHAR2^3^Y^
월회원^TB_ANA_MM_MEM^매장구분코드^SHOP_DIV_CD^Y^VARCHAR2^3^Y^</v>
      </c>
    </row>
    <row r="700" spans="1:16" x14ac:dyDescent="0.25">
      <c r="A700" s="23">
        <v>693</v>
      </c>
      <c r="B700" s="27" t="s">
        <v>5184</v>
      </c>
      <c r="C700" s="27" t="s">
        <v>4420</v>
      </c>
      <c r="D700" s="27" t="s">
        <v>1227</v>
      </c>
      <c r="E700" s="27" t="s">
        <v>3519</v>
      </c>
      <c r="F700" s="27" t="s">
        <v>56</v>
      </c>
      <c r="G700" s="27"/>
      <c r="H700" s="27"/>
      <c r="I700" s="27" t="s">
        <v>37</v>
      </c>
      <c r="J700" s="28">
        <v>32</v>
      </c>
      <c r="K700" s="27" t="s">
        <v>52</v>
      </c>
      <c r="L700" s="29"/>
      <c r="M700" s="30"/>
      <c r="N700" s="25" t="str">
        <f t="shared" si="11"/>
        <v xml:space="preserve"> 월회원^TB_ANA_MM_MEM^ 매장코드^SHOP_CD^^VARCHAR2^10^Y^</v>
      </c>
      <c r="O700" s="21" t="str">
        <f>IF(ISNA(VLOOKUP(N700,DB데이터!$N:$N,1,FALSE)), "에러", "")</f>
        <v>에러</v>
      </c>
      <c r="P700" s="57" t="str">
        <f>IF(O700="에러",$N700&amp;CHAR(10)&amp;VLOOKUP(CONCATENATE(D749,".",F749),DB데이터!$M:$N,2,FALSE),"")</f>
        <v xml:space="preserve"> 월회원^TB_ANA_MM_MEM^ 매장코드^SHOP_CD^^VARCHAR2^10^Y^
월회원^TB_ANA_MM_MEM^매장코드^SHOP_CD^Y^VARCHAR2^10^Y^</v>
      </c>
    </row>
    <row r="701" spans="1:16" x14ac:dyDescent="0.25">
      <c r="A701" s="23">
        <v>694</v>
      </c>
      <c r="B701" s="27" t="s">
        <v>5184</v>
      </c>
      <c r="C701" s="27" t="s">
        <v>4420</v>
      </c>
      <c r="D701" s="27" t="s">
        <v>1227</v>
      </c>
      <c r="E701" s="27" t="s">
        <v>3520</v>
      </c>
      <c r="F701" s="27" t="s">
        <v>58</v>
      </c>
      <c r="G701" s="27"/>
      <c r="H701" s="27"/>
      <c r="I701" s="27" t="s">
        <v>37</v>
      </c>
      <c r="J701" s="28">
        <v>14</v>
      </c>
      <c r="K701" s="27" t="s">
        <v>52</v>
      </c>
      <c r="L701" s="29"/>
      <c r="M701" s="30"/>
      <c r="N701" s="25" t="str">
        <f t="shared" si="11"/>
        <v xml:space="preserve"> 월회원^TB_ANA_MM_MEM^ 회원등급코드^MEM_GRADE_CD^^VARCHAR2^10^Y^'-'     </v>
      </c>
      <c r="O701" s="21" t="str">
        <f>IF(ISNA(VLOOKUP(N701,DB데이터!$N:$N,1,FALSE)), "에러", "")</f>
        <v>에러</v>
      </c>
      <c r="P701" s="57" t="str">
        <f>IF(O701="에러",$N701&amp;CHAR(10)&amp;VLOOKUP(CONCATENATE(D750,".",F750),DB데이터!$M:$N,2,FALSE),"")</f>
        <v xml:space="preserve"> 월회원^TB_ANA_MM_MEM^ 회원등급코드^MEM_GRADE_CD^^VARCHAR2^10^Y^'-'     
월회원^TB_ANA_MM_MEM^회원등급코드^MEM_GRADE_CD^Y^VARCHAR2^10^Y^'-'</v>
      </c>
    </row>
    <row r="702" spans="1:16" x14ac:dyDescent="0.25">
      <c r="A702" s="23">
        <v>695</v>
      </c>
      <c r="B702" s="27" t="s">
        <v>5184</v>
      </c>
      <c r="C702" s="27" t="s">
        <v>4420</v>
      </c>
      <c r="D702" s="27" t="s">
        <v>1227</v>
      </c>
      <c r="E702" s="27" t="s">
        <v>3521</v>
      </c>
      <c r="F702" s="27" t="s">
        <v>60</v>
      </c>
      <c r="G702" s="27"/>
      <c r="H702" s="27"/>
      <c r="I702" s="27" t="s">
        <v>37</v>
      </c>
      <c r="J702" s="28">
        <v>32</v>
      </c>
      <c r="K702" s="27" t="s">
        <v>52</v>
      </c>
      <c r="L702" s="29"/>
      <c r="M702" s="30"/>
      <c r="N702" s="25" t="str">
        <f t="shared" si="11"/>
        <v xml:space="preserve"> 월회원^TB_ANA_MM_MEM^ 연령대코드^AGE_GRP_CD^^VARCHAR2^3^Y^'-'     </v>
      </c>
      <c r="O702" s="21" t="str">
        <f>IF(ISNA(VLOOKUP(N702,DB데이터!$N:$N,1,FALSE)), "에러", "")</f>
        <v>에러</v>
      </c>
      <c r="P702" s="57" t="str">
        <f>IF(O702="에러",$N702&amp;CHAR(10)&amp;VLOOKUP(CONCATENATE(D751,".",F751),DB데이터!$M:$N,2,FALSE),"")</f>
        <v xml:space="preserve"> 월회원^TB_ANA_MM_MEM^ 연령대코드^AGE_GRP_CD^^VARCHAR2^3^Y^'-'     
월회원^TB_ANA_MM_MEM^연령대코드^AGE_GRP_CD^Y^VARCHAR2^3^Y^'-'</v>
      </c>
    </row>
    <row r="703" spans="1:16" x14ac:dyDescent="0.25">
      <c r="A703" s="23">
        <v>696</v>
      </c>
      <c r="B703" s="27" t="s">
        <v>5184</v>
      </c>
      <c r="C703" s="27" t="s">
        <v>4420</v>
      </c>
      <c r="D703" s="27" t="s">
        <v>1227</v>
      </c>
      <c r="E703" s="27" t="s">
        <v>4396</v>
      </c>
      <c r="F703" s="27" t="s">
        <v>2088</v>
      </c>
      <c r="G703" s="27"/>
      <c r="H703" s="27"/>
      <c r="I703" s="27" t="s">
        <v>37</v>
      </c>
      <c r="J703" s="28">
        <v>4</v>
      </c>
      <c r="K703" s="27" t="s">
        <v>52</v>
      </c>
      <c r="L703" s="29" t="s">
        <v>2397</v>
      </c>
      <c r="M703" s="30"/>
      <c r="N703" s="25" t="str">
        <f t="shared" si="11"/>
        <v xml:space="preserve"> 월회원^TB_ANA_MM_MEM^ 성별코드^SEX_CD^^VARCHAR2^10^Y^'-'     </v>
      </c>
      <c r="O703" s="21" t="str">
        <f>IF(ISNA(VLOOKUP(N703,DB데이터!$N:$N,1,FALSE)), "에러", "")</f>
        <v>에러</v>
      </c>
      <c r="P703" s="57" t="str">
        <f>IF(O703="에러",$N703&amp;CHAR(10)&amp;VLOOKUP(CONCATENATE(D752,".",F752),DB데이터!$M:$N,2,FALSE),"")</f>
        <v xml:space="preserve"> 월회원^TB_ANA_MM_MEM^ 성별코드^SEX_CD^^VARCHAR2^10^Y^'-'     
월회원^TB_ANA_MM_MEM^성별코드^SEX_CD^Y^VARCHAR2^10^Y^'-'</v>
      </c>
    </row>
    <row r="704" spans="1:16" x14ac:dyDescent="0.25">
      <c r="A704" s="23">
        <v>697</v>
      </c>
      <c r="B704" s="27" t="s">
        <v>5184</v>
      </c>
      <c r="C704" s="27" t="s">
        <v>4420</v>
      </c>
      <c r="D704" s="27" t="s">
        <v>1227</v>
      </c>
      <c r="E704" s="27" t="s">
        <v>4289</v>
      </c>
      <c r="F704" s="27" t="s">
        <v>2283</v>
      </c>
      <c r="G704" s="27"/>
      <c r="H704" s="27"/>
      <c r="I704" s="27" t="s">
        <v>110</v>
      </c>
      <c r="J704" s="28">
        <v>22</v>
      </c>
      <c r="K704" s="27" t="s">
        <v>52</v>
      </c>
      <c r="L704" s="29">
        <v>0</v>
      </c>
      <c r="M704" s="30"/>
      <c r="N704" s="25" t="str">
        <f t="shared" si="11"/>
        <v xml:space="preserve"> 월회원^TB_ANA_MM_MEM^ 회원유형코드^MEM_TP_CD^^VARCHAR2^3^Y^'-'     </v>
      </c>
      <c r="O704" s="21" t="str">
        <f>IF(ISNA(VLOOKUP(N704,DB데이터!$N:$N,1,FALSE)), "에러", "")</f>
        <v>에러</v>
      </c>
      <c r="P704" s="57" t="str">
        <f>IF(O704="에러",$N704&amp;CHAR(10)&amp;VLOOKUP(CONCATENATE(D753,".",F753),DB데이터!$M:$N,2,FALSE),"")</f>
        <v xml:space="preserve"> 월회원^TB_ANA_MM_MEM^ 회원유형코드^MEM_TP_CD^^VARCHAR2^3^Y^'-'     
월회원^TB_ANA_MM_MEM^회원유형코드^MEM_TP_CD^Y^VARCHAR2^3^Y^'-'</v>
      </c>
    </row>
    <row r="705" spans="1:16" x14ac:dyDescent="0.25">
      <c r="A705" s="23">
        <v>698</v>
      </c>
      <c r="B705" s="27" t="s">
        <v>5184</v>
      </c>
      <c r="C705" s="27" t="s">
        <v>4420</v>
      </c>
      <c r="D705" s="27" t="s">
        <v>1227</v>
      </c>
      <c r="E705" s="27" t="s">
        <v>4422</v>
      </c>
      <c r="F705" s="27" t="s">
        <v>2409</v>
      </c>
      <c r="G705" s="27"/>
      <c r="H705" s="27"/>
      <c r="I705" s="27" t="s">
        <v>110</v>
      </c>
      <c r="J705" s="28">
        <v>22</v>
      </c>
      <c r="K705" s="27" t="s">
        <v>52</v>
      </c>
      <c r="L705" s="29">
        <v>0</v>
      </c>
      <c r="M705" s="30"/>
      <c r="N705" s="25" t="str">
        <f t="shared" si="11"/>
        <v xml:space="preserve"> 월회원^TB_ANA_MM_MEM^ 신규회원수^NEW_MEM_CNT^^NUMBER^22^Y^0</v>
      </c>
      <c r="O705" s="21" t="str">
        <f>IF(ISNA(VLOOKUP(N705,DB데이터!$N:$N,1,FALSE)), "에러", "")</f>
        <v>에러</v>
      </c>
      <c r="P705" s="57" t="str">
        <f>IF(O705="에러",$N705&amp;CHAR(10)&amp;VLOOKUP(CONCATENATE(D754,".",F754),DB데이터!$M:$N,2,FALSE),"")</f>
        <v xml:space="preserve"> 월회원^TB_ANA_MM_MEM^ 신규회원수^NEW_MEM_CNT^^NUMBER^22^Y^0
월회원^TB_ANA_MM_MEM^신규회원수^NEW_MEM_CNT^^NUMBER^20,5^Y^0</v>
      </c>
    </row>
    <row r="706" spans="1:16" x14ac:dyDescent="0.25">
      <c r="A706" s="23">
        <v>699</v>
      </c>
      <c r="B706" s="27" t="s">
        <v>5184</v>
      </c>
      <c r="C706" s="27" t="s">
        <v>4420</v>
      </c>
      <c r="D706" s="27" t="s">
        <v>1227</v>
      </c>
      <c r="E706" s="27" t="s">
        <v>4398</v>
      </c>
      <c r="F706" s="27" t="s">
        <v>2281</v>
      </c>
      <c r="G706" s="27"/>
      <c r="H706" s="27"/>
      <c r="I706" s="27" t="s">
        <v>110</v>
      </c>
      <c r="J706" s="28">
        <v>22</v>
      </c>
      <c r="K706" s="27" t="s">
        <v>52</v>
      </c>
      <c r="L706" s="29">
        <v>0</v>
      </c>
      <c r="M706" s="30"/>
      <c r="N706" s="25" t="str">
        <f t="shared" si="11"/>
        <v xml:space="preserve"> 월회원^TB_ANA_MM_MEM^ 카드발급건수^CARD_ISSUE_CNT^^NUMBER^22^Y^0</v>
      </c>
      <c r="O706" s="21" t="str">
        <f>IF(ISNA(VLOOKUP(N706,DB데이터!$N:$N,1,FALSE)), "에러", "")</f>
        <v>에러</v>
      </c>
      <c r="P706" s="57" t="str">
        <f>IF(O706="에러",$N706&amp;CHAR(10)&amp;VLOOKUP(CONCATENATE(D755,".",F755),DB데이터!$M:$N,2,FALSE),"")</f>
        <v xml:space="preserve"> 월회원^TB_ANA_MM_MEM^ 카드발급건수^CARD_ISSUE_CNT^^NUMBER^22^Y^0
월회원^TB_ANA_MM_MEM^카드발급건수^CARD_ISSUE_CNT^^NUMBER^20,5^Y^0</v>
      </c>
    </row>
    <row r="707" spans="1:16" x14ac:dyDescent="0.25">
      <c r="A707" s="23">
        <v>700</v>
      </c>
      <c r="B707" s="27" t="s">
        <v>5184</v>
      </c>
      <c r="C707" s="27" t="s">
        <v>4420</v>
      </c>
      <c r="D707" s="27" t="s">
        <v>1227</v>
      </c>
      <c r="E707" s="27" t="s">
        <v>5348</v>
      </c>
      <c r="F707" s="27" t="s">
        <v>2405</v>
      </c>
      <c r="G707" s="27"/>
      <c r="H707" s="27"/>
      <c r="I707" s="27" t="s">
        <v>110</v>
      </c>
      <c r="J707" s="28">
        <v>22</v>
      </c>
      <c r="K707" s="27" t="s">
        <v>52</v>
      </c>
      <c r="L707" s="29">
        <v>0</v>
      </c>
      <c r="M707" s="30"/>
      <c r="N707" s="25" t="str">
        <f t="shared" si="11"/>
        <v xml:space="preserve"> 월회원^TB_ANA_MM_MEM^ WALLET카드발급건수^WALLET_CARD_ISSUE_CNT^^NUMBER^22^Y^0</v>
      </c>
      <c r="O707" s="21" t="str">
        <f>IF(ISNA(VLOOKUP(N707,DB데이터!$N:$N,1,FALSE)), "에러", "")</f>
        <v>에러</v>
      </c>
      <c r="P707" s="57" t="str">
        <f>IF(O707="에러",$N707&amp;CHAR(10)&amp;VLOOKUP(CONCATENATE(D756,".",F756),DB데이터!$M:$N,2,FALSE),"")</f>
        <v xml:space="preserve"> 월회원^TB_ANA_MM_MEM^ WALLET카드발급건수^WALLET_CARD_ISSUE_CNT^^NUMBER^22^Y^0
월회원^TB_ANA_MM_MEM^WALLET카드발급건수^WALLET_CARD_ISSUE_CNT^^NUMBER^20,5^Y^0</v>
      </c>
    </row>
    <row r="708" spans="1:16" x14ac:dyDescent="0.25">
      <c r="A708" s="23">
        <v>701</v>
      </c>
      <c r="B708" s="27" t="s">
        <v>5184</v>
      </c>
      <c r="C708" s="27" t="s">
        <v>4423</v>
      </c>
      <c r="D708" s="27" t="s">
        <v>362</v>
      </c>
      <c r="E708" s="27" t="s">
        <v>4102</v>
      </c>
      <c r="F708" s="27" t="s">
        <v>479</v>
      </c>
      <c r="G708" s="27"/>
      <c r="H708" s="27"/>
      <c r="I708" s="27" t="s">
        <v>37</v>
      </c>
      <c r="J708" s="28">
        <v>8</v>
      </c>
      <c r="K708" s="27" t="s">
        <v>52</v>
      </c>
      <c r="L708" s="29"/>
      <c r="M708" s="30"/>
      <c r="N708" s="25" t="str">
        <f t="shared" si="11"/>
        <v xml:space="preserve"> 월회원^TB_ANA_MM_MEM^ 정보등록건수^INFO_REG_CNT^^NUMBER^22^Y^0</v>
      </c>
      <c r="O708" s="21" t="str">
        <f>IF(ISNA(VLOOKUP(N708,DB데이터!$N:$N,1,FALSE)), "에러", "")</f>
        <v>에러</v>
      </c>
      <c r="P708" s="57" t="str">
        <f>IF(O708="에러",$N708&amp;CHAR(10)&amp;VLOOKUP(CONCATENATE(D757,".",F757),DB데이터!$M:$N,2,FALSE),"")</f>
        <v xml:space="preserve"> 월회원^TB_ANA_MM_MEM^ 정보등록건수^INFO_REG_CNT^^NUMBER^22^Y^0
월회원^TB_ANA_MM_MEM^정보등록건수^INFO_REG_CNT^^NUMBER^20,5^Y^0</v>
      </c>
    </row>
    <row r="709" spans="1:16" x14ac:dyDescent="0.25">
      <c r="A709" s="23">
        <v>702</v>
      </c>
      <c r="B709" s="27" t="s">
        <v>5184</v>
      </c>
      <c r="C709" s="27" t="s">
        <v>4423</v>
      </c>
      <c r="D709" s="27" t="s">
        <v>362</v>
      </c>
      <c r="E709" s="27" t="s">
        <v>3709</v>
      </c>
      <c r="F709" s="27" t="s">
        <v>64</v>
      </c>
      <c r="G709" s="27"/>
      <c r="H709" s="27"/>
      <c r="I709" s="27" t="s">
        <v>37</v>
      </c>
      <c r="J709" s="28">
        <v>10</v>
      </c>
      <c r="K709" s="27" t="s">
        <v>52</v>
      </c>
      <c r="L709" s="29"/>
      <c r="M709" s="30"/>
      <c r="N709" s="25" t="str">
        <f t="shared" si="11"/>
        <v xml:space="preserve"> 월회원^TB_ANA_MM_MEM^ 포인트이관건수^POINT_TRANS_CNT^^NUMBER^22^Y^0</v>
      </c>
      <c r="O709" s="21" t="str">
        <f>IF(ISNA(VLOOKUP(N709,DB데이터!$N:$N,1,FALSE)), "에러", "")</f>
        <v>에러</v>
      </c>
      <c r="P709" s="57" t="str">
        <f>IF(O709="에러",$N709&amp;CHAR(10)&amp;VLOOKUP(CONCATENATE(D758,".",F758),DB데이터!$M:$N,2,FALSE),"")</f>
        <v xml:space="preserve"> 월회원^TB_ANA_MM_MEM^ 포인트이관건수^POINT_TRANS_CNT^^NUMBER^22^Y^0
월회원^TB_ANA_MM_MEM^포인트이관건수^POINT_TRANS_CNT^^NUMBER^20,5^Y^0</v>
      </c>
    </row>
    <row r="710" spans="1:16" x14ac:dyDescent="0.25">
      <c r="A710" s="23">
        <v>703</v>
      </c>
      <c r="B710" s="27" t="s">
        <v>5184</v>
      </c>
      <c r="C710" s="27" t="s">
        <v>4423</v>
      </c>
      <c r="D710" s="27" t="s">
        <v>362</v>
      </c>
      <c r="E710" s="27" t="s">
        <v>4319</v>
      </c>
      <c r="F710" s="27" t="s">
        <v>2287</v>
      </c>
      <c r="G710" s="27"/>
      <c r="H710" s="27"/>
      <c r="I710" s="27" t="s">
        <v>37</v>
      </c>
      <c r="J710" s="28">
        <v>2</v>
      </c>
      <c r="K710" s="27" t="s">
        <v>52</v>
      </c>
      <c r="L710" s="29"/>
      <c r="M710" s="30"/>
      <c r="N710" s="25" t="str">
        <f t="shared" si="11"/>
        <v xml:space="preserve"> 월회원^TB_ANA_MM_MEM^ 탈퇴회원수^LEAVE_MEM_CNT^^NUMBER^22^Y^0</v>
      </c>
      <c r="O710" s="21" t="str">
        <f>IF(ISNA(VLOOKUP(N710,DB데이터!$N:$N,1,FALSE)), "에러", "")</f>
        <v>에러</v>
      </c>
      <c r="P710" s="57" t="str">
        <f>IF(O710="에러",$N710&amp;CHAR(10)&amp;VLOOKUP(CONCATENATE(D759,".",F759),DB데이터!$M:$N,2,FALSE),"")</f>
        <v xml:space="preserve"> 월회원^TB_ANA_MM_MEM^ 탈퇴회원수^LEAVE_MEM_CNT^^NUMBER^22^Y^0
월회원^TB_ANA_MM_MEM^탈퇴회원수^LEAVE_MEM_CNT^^NUMBER^20,5^Y^0</v>
      </c>
    </row>
    <row r="711" spans="1:16" x14ac:dyDescent="0.25">
      <c r="A711" s="23">
        <v>704</v>
      </c>
      <c r="B711" s="27" t="s">
        <v>5184</v>
      </c>
      <c r="C711" s="27" t="s">
        <v>4423</v>
      </c>
      <c r="D711" s="27" t="s">
        <v>362</v>
      </c>
      <c r="E711" s="27" t="s">
        <v>4221</v>
      </c>
      <c r="F711" s="27" t="s">
        <v>492</v>
      </c>
      <c r="G711" s="27"/>
      <c r="H711" s="27"/>
      <c r="I711" s="27" t="s">
        <v>110</v>
      </c>
      <c r="J711" s="28">
        <v>22</v>
      </c>
      <c r="K711" s="27" t="s">
        <v>52</v>
      </c>
      <c r="L711" s="29">
        <v>0</v>
      </c>
      <c r="M711" s="30"/>
      <c r="N711" s="25" t="str">
        <f t="shared" si="11"/>
        <v xml:space="preserve"> 월회원^TB_ANA_MM_MEM^ 총회원수^TOT_MEM_CNT^^NUMBER^22^Y^0</v>
      </c>
      <c r="O711" s="21" t="str">
        <f>IF(ISNA(VLOOKUP(N711,DB데이터!$N:$N,1,FALSE)), "에러", "")</f>
        <v>에러</v>
      </c>
      <c r="P711" s="57" t="str">
        <f>IF(O711="에러",$N711&amp;CHAR(10)&amp;VLOOKUP(CONCATENATE(D760,".",F760),DB데이터!$M:$N,2,FALSE),"")</f>
        <v xml:space="preserve"> 월회원^TB_ANA_MM_MEM^ 총회원수^TOT_MEM_CNT^^NUMBER^22^Y^0
월회원^TB_ANA_MM_MEM^총회원수^TOT_MEM_CNT^^NUMBER^20,5^Y^0</v>
      </c>
    </row>
    <row r="712" spans="1:16" x14ac:dyDescent="0.25">
      <c r="A712" s="23">
        <v>705</v>
      </c>
      <c r="B712" s="27" t="s">
        <v>5184</v>
      </c>
      <c r="C712" s="27" t="s">
        <v>4423</v>
      </c>
      <c r="D712" s="27" t="s">
        <v>362</v>
      </c>
      <c r="E712" s="27" t="s">
        <v>4218</v>
      </c>
      <c r="F712" s="27" t="s">
        <v>493</v>
      </c>
      <c r="G712" s="27"/>
      <c r="H712" s="27"/>
      <c r="I712" s="27" t="s">
        <v>110</v>
      </c>
      <c r="J712" s="28">
        <v>22</v>
      </c>
      <c r="K712" s="27" t="s">
        <v>52</v>
      </c>
      <c r="L712" s="29">
        <v>0</v>
      </c>
      <c r="M712" s="30"/>
      <c r="N712" s="25" t="str">
        <f t="shared" si="11"/>
        <v xml:space="preserve"> 월회원^TB_ANA_MM_MEM^ 등록일시^REG_DTM^^VARCHAR2^14^Y^</v>
      </c>
      <c r="O712" s="21" t="str">
        <f>IF(ISNA(VLOOKUP(N712,DB데이터!$N:$N,1,FALSE)), "에러", "")</f>
        <v>에러</v>
      </c>
      <c r="P712" s="57" t="str">
        <f>IF(O712="에러",$N712&amp;CHAR(10)&amp;VLOOKUP(CONCATENATE(D761,".",F761),DB데이터!$M:$N,2,FALSE),"")</f>
        <v xml:space="preserve"> 월회원^TB_ANA_MM_MEM^ 등록일시^REG_DTM^^VARCHAR2^14^Y^
월회원^TB_ANA_MM_MEM^등록일시^REG_DTM^^VARCHAR2^14^Y^</v>
      </c>
    </row>
    <row r="713" spans="1:16" x14ac:dyDescent="0.25">
      <c r="A713" s="23">
        <v>706</v>
      </c>
      <c r="B713" s="27" t="s">
        <v>5184</v>
      </c>
      <c r="C713" s="27" t="s">
        <v>4423</v>
      </c>
      <c r="D713" s="27" t="s">
        <v>362</v>
      </c>
      <c r="E713" s="27" t="s">
        <v>4217</v>
      </c>
      <c r="F713" s="27" t="s">
        <v>494</v>
      </c>
      <c r="G713" s="27"/>
      <c r="H713" s="27"/>
      <c r="I713" s="27" t="s">
        <v>110</v>
      </c>
      <c r="J713" s="28">
        <v>22</v>
      </c>
      <c r="K713" s="27" t="s">
        <v>52</v>
      </c>
      <c r="L713" s="29">
        <v>0</v>
      </c>
      <c r="M713" s="30"/>
      <c r="N713" s="25" t="str">
        <f t="shared" si="11"/>
        <v xml:space="preserve"> 월회원^TB_ANA_MM_MEM^ 등록자ID^REGR_ID^^VARCHAR2^32^Y^</v>
      </c>
      <c r="O713" s="21" t="str">
        <f>IF(ISNA(VLOOKUP(N713,DB데이터!$N:$N,1,FALSE)), "에러", "")</f>
        <v>에러</v>
      </c>
      <c r="P713" s="57" t="str">
        <f>IF(O713="에러",$N713&amp;CHAR(10)&amp;VLOOKUP(CONCATENATE(D762,".",F762),DB데이터!$M:$N,2,FALSE),"")</f>
        <v xml:space="preserve"> 월회원^TB_ANA_MM_MEM^ 등록자ID^REGR_ID^^VARCHAR2^32^Y^
월회원^TB_ANA_MM_MEM^등록자ID^REGR_ID^^VARCHAR2^32^Y^</v>
      </c>
    </row>
    <row r="714" spans="1:16" x14ac:dyDescent="0.25">
      <c r="A714" s="23">
        <v>707</v>
      </c>
      <c r="B714" s="27" t="s">
        <v>5184</v>
      </c>
      <c r="C714" s="27" t="s">
        <v>4423</v>
      </c>
      <c r="D714" s="27" t="s">
        <v>362</v>
      </c>
      <c r="E714" s="27" t="s">
        <v>4219</v>
      </c>
      <c r="F714" s="27" t="s">
        <v>1761</v>
      </c>
      <c r="G714" s="27"/>
      <c r="H714" s="27"/>
      <c r="I714" s="27" t="s">
        <v>110</v>
      </c>
      <c r="J714" s="28">
        <v>22</v>
      </c>
      <c r="K714" s="27" t="s">
        <v>52</v>
      </c>
      <c r="L714" s="29">
        <v>0</v>
      </c>
      <c r="M714" s="30"/>
      <c r="N714" s="25" t="str">
        <f t="shared" si="11"/>
        <v xml:space="preserve"> 월회원^TB_ANA_MM_MEM^ 수정일시^MOD_DTM^^VARCHAR2^14^Y^</v>
      </c>
      <c r="O714" s="21" t="str">
        <f>IF(ISNA(VLOOKUP(N714,DB데이터!$N:$N,1,FALSE)), "에러", "")</f>
        <v>에러</v>
      </c>
      <c r="P714" s="57" t="str">
        <f>IF(O714="에러",$N714&amp;CHAR(10)&amp;VLOOKUP(CONCATENATE(D763,".",F763),DB데이터!$M:$N,2,FALSE),"")</f>
        <v xml:space="preserve"> 월회원^TB_ANA_MM_MEM^ 수정일시^MOD_DTM^^VARCHAR2^14^Y^
월회원^TB_ANA_MM_MEM^수정일시^MOD_DTM^^VARCHAR2^14^Y^</v>
      </c>
    </row>
    <row r="715" spans="1:16" x14ac:dyDescent="0.25">
      <c r="A715" s="23">
        <v>708</v>
      </c>
      <c r="B715" s="27" t="s">
        <v>5184</v>
      </c>
      <c r="C715" s="27" t="s">
        <v>4423</v>
      </c>
      <c r="D715" s="27" t="s">
        <v>362</v>
      </c>
      <c r="E715" s="27" t="s">
        <v>4237</v>
      </c>
      <c r="F715" s="27" t="s">
        <v>495</v>
      </c>
      <c r="G715" s="27"/>
      <c r="H715" s="27"/>
      <c r="I715" s="27" t="s">
        <v>110</v>
      </c>
      <c r="J715" s="28">
        <v>22</v>
      </c>
      <c r="K715" s="27" t="s">
        <v>52</v>
      </c>
      <c r="L715" s="29">
        <v>0</v>
      </c>
      <c r="M715" s="30"/>
      <c r="N715" s="25" t="str">
        <f t="shared" si="11"/>
        <v xml:space="preserve"> 월회원^TB_ANA_MM_MEM^ 수정자ID^MODR_ID^^VARCHAR2^32^Y^</v>
      </c>
      <c r="O715" s="21" t="str">
        <f>IF(ISNA(VLOOKUP(N715,DB데이터!$N:$N,1,FALSE)), "에러", "")</f>
        <v>에러</v>
      </c>
      <c r="P715" s="57" t="str">
        <f>IF(O715="에러",$N715&amp;CHAR(10)&amp;VLOOKUP(CONCATENATE(D764,".",F764),DB데이터!$M:$N,2,FALSE),"")</f>
        <v xml:space="preserve"> 월회원^TB_ANA_MM_MEM^ 수정자ID^MODR_ID^^VARCHAR2^32^Y^
월회원^TB_ANA_MM_MEM^수정자ID^MODR_ID^^VARCHAR2^32^Y^</v>
      </c>
    </row>
    <row r="716" spans="1:16" x14ac:dyDescent="0.25">
      <c r="A716" s="23">
        <v>709</v>
      </c>
      <c r="B716" s="27" t="s">
        <v>5184</v>
      </c>
      <c r="C716" s="27" t="s">
        <v>4423</v>
      </c>
      <c r="D716" s="27" t="s">
        <v>362</v>
      </c>
      <c r="E716" s="27" t="s">
        <v>4234</v>
      </c>
      <c r="F716" s="27" t="s">
        <v>565</v>
      </c>
      <c r="G716" s="27"/>
      <c r="H716" s="27"/>
      <c r="I716" s="27" t="s">
        <v>110</v>
      </c>
      <c r="J716" s="28">
        <v>22</v>
      </c>
      <c r="K716" s="27" t="s">
        <v>52</v>
      </c>
      <c r="L716" s="29">
        <v>0</v>
      </c>
      <c r="M716" s="30"/>
      <c r="N716" s="25" t="str">
        <f t="shared" si="11"/>
        <v xml:space="preserve"> 월매출^TB_ANA_MM_SALES^ 매출년월^SALES_YM^^VARCHAR2^6^Y^</v>
      </c>
      <c r="O716" s="21" t="str">
        <f>IF(ISNA(VLOOKUP(N716,DB데이터!$N:$N,1,FALSE)), "에러", "")</f>
        <v>에러</v>
      </c>
      <c r="P716" s="57" t="str">
        <f>IF(O716="에러",$N716&amp;CHAR(10)&amp;VLOOKUP(CONCATENATE(D765,".",F765),DB데이터!$M:$N,2,FALSE),"")</f>
        <v xml:space="preserve"> 월매출^TB_ANA_MM_SALES^ 매출년월^SALES_YM^^VARCHAR2^6^Y^
월매출^TB_ANA_MM_SALES^매출년월^SALES_YM^Y^VARCHAR2^6^Y^</v>
      </c>
    </row>
    <row r="717" spans="1:16" x14ac:dyDescent="0.25">
      <c r="A717" s="23">
        <v>710</v>
      </c>
      <c r="B717" s="27" t="s">
        <v>5184</v>
      </c>
      <c r="C717" s="27" t="s">
        <v>4423</v>
      </c>
      <c r="D717" s="27" t="s">
        <v>362</v>
      </c>
      <c r="E717" s="27" t="s">
        <v>4216</v>
      </c>
      <c r="F717" s="27" t="s">
        <v>567</v>
      </c>
      <c r="G717" s="27"/>
      <c r="H717" s="27"/>
      <c r="I717" s="27" t="s">
        <v>110</v>
      </c>
      <c r="J717" s="28">
        <v>22</v>
      </c>
      <c r="K717" s="27" t="s">
        <v>52</v>
      </c>
      <c r="L717" s="29">
        <v>0</v>
      </c>
      <c r="M717" s="30"/>
      <c r="N717" s="25" t="str">
        <f t="shared" si="11"/>
        <v xml:space="preserve"> 월매출^TB_ANA_MM_SALES^ 매장코드^SHOP_CD^^VARCHAR2^10^Y^</v>
      </c>
      <c r="O717" s="21" t="str">
        <f>IF(ISNA(VLOOKUP(N717,DB데이터!$N:$N,1,FALSE)), "에러", "")</f>
        <v>에러</v>
      </c>
      <c r="P717" s="57" t="str">
        <f>IF(O717="에러",$N717&amp;CHAR(10)&amp;VLOOKUP(CONCATENATE(D766,".",F766),DB데이터!$M:$N,2,FALSE),"")</f>
        <v xml:space="preserve"> 월매출^TB_ANA_MM_SALES^ 매장코드^SHOP_CD^^VARCHAR2^10^Y^
월매출^TB_ANA_MM_SALES^매장코드^SHOP_CD^Y^VARCHAR2^10^Y^</v>
      </c>
    </row>
    <row r="718" spans="1:16" x14ac:dyDescent="0.25">
      <c r="A718" s="23">
        <v>711</v>
      </c>
      <c r="B718" s="27" t="s">
        <v>5184</v>
      </c>
      <c r="C718" s="27" t="s">
        <v>4423</v>
      </c>
      <c r="D718" s="27" t="s">
        <v>362</v>
      </c>
      <c r="E718" s="27" t="s">
        <v>4236</v>
      </c>
      <c r="F718" s="27" t="s">
        <v>496</v>
      </c>
      <c r="G718" s="27"/>
      <c r="H718" s="27"/>
      <c r="I718" s="27" t="s">
        <v>110</v>
      </c>
      <c r="J718" s="28">
        <v>22</v>
      </c>
      <c r="K718" s="27" t="s">
        <v>52</v>
      </c>
      <c r="L718" s="29">
        <v>0</v>
      </c>
      <c r="M718" s="30"/>
      <c r="N718" s="25" t="str">
        <f t="shared" si="11"/>
        <v xml:space="preserve"> 월매출^TB_ANA_MM_SALES^ 매출총금액^SALES_TOT_AMT^^NUMBER^22^Y^0</v>
      </c>
      <c r="O718" s="21" t="str">
        <f>IF(ISNA(VLOOKUP(N718,DB데이터!$N:$N,1,FALSE)), "에러", "")</f>
        <v>에러</v>
      </c>
      <c r="P718" s="57" t="str">
        <f>IF(O718="에러",$N718&amp;CHAR(10)&amp;VLOOKUP(CONCATENATE(D767,".",F767),DB데이터!$M:$N,2,FALSE),"")</f>
        <v xml:space="preserve"> 월매출^TB_ANA_MM_SALES^ 매출총금액^SALES_TOT_AMT^^NUMBER^22^Y^0
월매출^TB_ANA_MM_SALES^매출총금액^SALES_TOT_AMT^^NUMBER^20,5^Y^0</v>
      </c>
    </row>
    <row r="719" spans="1:16" x14ac:dyDescent="0.25">
      <c r="A719" s="23">
        <v>712</v>
      </c>
      <c r="B719" s="27" t="s">
        <v>5184</v>
      </c>
      <c r="C719" s="27" t="s">
        <v>4423</v>
      </c>
      <c r="D719" s="27" t="s">
        <v>362</v>
      </c>
      <c r="E719" s="27" t="s">
        <v>4227</v>
      </c>
      <c r="F719" s="27" t="s">
        <v>497</v>
      </c>
      <c r="G719" s="27"/>
      <c r="H719" s="27"/>
      <c r="I719" s="27" t="s">
        <v>110</v>
      </c>
      <c r="J719" s="28">
        <v>22</v>
      </c>
      <c r="K719" s="27" t="s">
        <v>52</v>
      </c>
      <c r="L719" s="29">
        <v>0</v>
      </c>
      <c r="M719" s="30"/>
      <c r="N719" s="25" t="str">
        <f t="shared" si="11"/>
        <v xml:space="preserve"> 월매출^TB_ANA_MM_SALES^ 매출금액^SALES_AMT^^NUMBER^22^Y^0</v>
      </c>
      <c r="O719" s="21" t="str">
        <f>IF(ISNA(VLOOKUP(N719,DB데이터!$N:$N,1,FALSE)), "에러", "")</f>
        <v>에러</v>
      </c>
      <c r="P719" s="57" t="str">
        <f>IF(O719="에러",$N719&amp;CHAR(10)&amp;VLOOKUP(CONCATENATE(D768,".",F768),DB데이터!$M:$N,2,FALSE),"")</f>
        <v xml:space="preserve"> 월매출^TB_ANA_MM_SALES^ 매출금액^SALES_AMT^^NUMBER^22^Y^0
월매출^TB_ANA_MM_SALES^매출금액^SALES_AMT^^NUMBER^20,5^Y^0</v>
      </c>
    </row>
    <row r="720" spans="1:16" x14ac:dyDescent="0.25">
      <c r="A720" s="23">
        <v>713</v>
      </c>
      <c r="B720" s="27" t="s">
        <v>5184</v>
      </c>
      <c r="C720" s="27" t="s">
        <v>4423</v>
      </c>
      <c r="D720" s="27" t="s">
        <v>362</v>
      </c>
      <c r="E720" s="27" t="s">
        <v>4298</v>
      </c>
      <c r="F720" s="27" t="s">
        <v>2245</v>
      </c>
      <c r="G720" s="27"/>
      <c r="H720" s="27"/>
      <c r="I720" s="27" t="s">
        <v>110</v>
      </c>
      <c r="J720" s="28">
        <v>22</v>
      </c>
      <c r="K720" s="27" t="s">
        <v>52</v>
      </c>
      <c r="L720" s="29">
        <v>0</v>
      </c>
      <c r="M720" s="30"/>
      <c r="N720" s="25" t="str">
        <f t="shared" si="11"/>
        <v xml:space="preserve"> 월매출^TB_ANA_MM_SALES^ 매출공급금액^SALES_SUPP_AMT^^NUMBER^22^Y^0</v>
      </c>
      <c r="O720" s="21" t="str">
        <f>IF(ISNA(VLOOKUP(N720,DB데이터!$N:$N,1,FALSE)), "에러", "")</f>
        <v>에러</v>
      </c>
      <c r="P720" s="57" t="str">
        <f>IF(O720="에러",$N720&amp;CHAR(10)&amp;VLOOKUP(CONCATENATE(D769,".",F769),DB데이터!$M:$N,2,FALSE),"")</f>
        <v xml:space="preserve"> 월매출^TB_ANA_MM_SALES^ 매출공급금액^SALES_SUPP_AMT^^NUMBER^22^Y^0
월매출^TB_ANA_MM_SALES^매출공급금액^SALES_SUPP_AMT^^NUMBER^20,5^Y^0</v>
      </c>
    </row>
    <row r="721" spans="1:16" x14ac:dyDescent="0.25">
      <c r="A721" s="23">
        <v>714</v>
      </c>
      <c r="B721" s="27" t="s">
        <v>5184</v>
      </c>
      <c r="C721" s="27" t="s">
        <v>4423</v>
      </c>
      <c r="D721" s="27" t="s">
        <v>362</v>
      </c>
      <c r="E721" s="27" t="s">
        <v>4291</v>
      </c>
      <c r="F721" s="27" t="s">
        <v>2247</v>
      </c>
      <c r="G721" s="27"/>
      <c r="H721" s="27"/>
      <c r="I721" s="27" t="s">
        <v>110</v>
      </c>
      <c r="J721" s="28">
        <v>22</v>
      </c>
      <c r="K721" s="27" t="s">
        <v>52</v>
      </c>
      <c r="L721" s="29">
        <v>0</v>
      </c>
      <c r="M721" s="30"/>
      <c r="N721" s="25" t="str">
        <f t="shared" si="11"/>
        <v xml:space="preserve"> 월매출^TB_ANA_MM_SALES^ 매출부가세액^SALES_VAT^^NUMBER^22^Y^0</v>
      </c>
      <c r="O721" s="21" t="str">
        <f>IF(ISNA(VLOOKUP(N721,DB데이터!$N:$N,1,FALSE)), "에러", "")</f>
        <v>에러</v>
      </c>
      <c r="P721" s="57" t="str">
        <f>IF(O721="에러",$N721&amp;CHAR(10)&amp;VLOOKUP(CONCATENATE(D770,".",F770),DB데이터!$M:$N,2,FALSE),"")</f>
        <v xml:space="preserve"> 월매출^TB_ANA_MM_SALES^ 매출부가세액^SALES_VAT^^NUMBER^22^Y^0
월매출^TB_ANA_MM_SALES^매출부가세액^SALES_VAT^^NUMBER^20,5^Y^0</v>
      </c>
    </row>
    <row r="722" spans="1:16" x14ac:dyDescent="0.25">
      <c r="A722" s="23">
        <v>715</v>
      </c>
      <c r="B722" s="27" t="s">
        <v>5184</v>
      </c>
      <c r="C722" s="27" t="s">
        <v>4423</v>
      </c>
      <c r="D722" s="27" t="s">
        <v>362</v>
      </c>
      <c r="E722" s="27" t="s">
        <v>4294</v>
      </c>
      <c r="F722" s="27" t="s">
        <v>2249</v>
      </c>
      <c r="G722" s="27"/>
      <c r="H722" s="27"/>
      <c r="I722" s="27" t="s">
        <v>110</v>
      </c>
      <c r="J722" s="28">
        <v>22</v>
      </c>
      <c r="K722" s="27" t="s">
        <v>52</v>
      </c>
      <c r="L722" s="29">
        <v>0</v>
      </c>
      <c r="M722" s="30"/>
      <c r="N722" s="25" t="str">
        <f t="shared" si="11"/>
        <v xml:space="preserve"> 월매출^TB_ANA_MM_SALES^ 할인금액^DC_AMT^^NUMBER^22^Y^0</v>
      </c>
      <c r="O722" s="21" t="str">
        <f>IF(ISNA(VLOOKUP(N722,DB데이터!$N:$N,1,FALSE)), "에러", "")</f>
        <v>에러</v>
      </c>
      <c r="P722" s="57" t="str">
        <f>IF(O722="에러",$N722&amp;CHAR(10)&amp;VLOOKUP(CONCATENATE(D771,".",F771),DB데이터!$M:$N,2,FALSE),"")</f>
        <v xml:space="preserve"> 월매출^TB_ANA_MM_SALES^ 할인금액^DC_AMT^^NUMBER^22^Y^0
월매출^TB_ANA_MM_SALES^할인금액^DC_AMT^^NUMBER^20,5^Y^0</v>
      </c>
    </row>
    <row r="723" spans="1:16" x14ac:dyDescent="0.25">
      <c r="A723" s="23">
        <v>716</v>
      </c>
      <c r="B723" s="27" t="s">
        <v>5184</v>
      </c>
      <c r="C723" s="27" t="s">
        <v>4423</v>
      </c>
      <c r="D723" s="27" t="s">
        <v>362</v>
      </c>
      <c r="E723" s="27" t="s">
        <v>4287</v>
      </c>
      <c r="F723" s="27" t="s">
        <v>2251</v>
      </c>
      <c r="G723" s="27"/>
      <c r="H723" s="27"/>
      <c r="I723" s="27" t="s">
        <v>110</v>
      </c>
      <c r="J723" s="28">
        <v>22</v>
      </c>
      <c r="K723" s="27" t="s">
        <v>52</v>
      </c>
      <c r="L723" s="29">
        <v>0</v>
      </c>
      <c r="M723" s="30"/>
      <c r="N723" s="25" t="str">
        <f t="shared" si="11"/>
        <v xml:space="preserve"> 월매출^TB_ANA_MM_SALES^ 쿠폰할인금액^COUP_DC_AMT^^NUMBER^22^Y^0</v>
      </c>
      <c r="O723" s="21" t="str">
        <f>IF(ISNA(VLOOKUP(N723,DB데이터!$N:$N,1,FALSE)), "에러", "")</f>
        <v>에러</v>
      </c>
      <c r="P723" s="57" t="str">
        <f>IF(O723="에러",$N723&amp;CHAR(10)&amp;VLOOKUP(CONCATENATE(D772,".",F772),DB데이터!$M:$N,2,FALSE),"")</f>
        <v xml:space="preserve"> 월매출^TB_ANA_MM_SALES^ 쿠폰할인금액^COUP_DC_AMT^^NUMBER^22^Y^0
월매출^TB_ANA_MM_SALES^쿠폰할인금액^COUP_DC_AMT^^NUMBER^20,5^Y^0</v>
      </c>
    </row>
    <row r="724" spans="1:16" x14ac:dyDescent="0.25">
      <c r="A724" s="23">
        <v>717</v>
      </c>
      <c r="B724" s="27" t="s">
        <v>5184</v>
      </c>
      <c r="C724" s="27" t="s">
        <v>4423</v>
      </c>
      <c r="D724" s="27" t="s">
        <v>362</v>
      </c>
      <c r="E724" s="27" t="s">
        <v>4251</v>
      </c>
      <c r="F724" s="27" t="s">
        <v>2253</v>
      </c>
      <c r="G724" s="27"/>
      <c r="H724" s="27"/>
      <c r="I724" s="27" t="s">
        <v>110</v>
      </c>
      <c r="J724" s="28">
        <v>22</v>
      </c>
      <c r="K724" s="27" t="s">
        <v>52</v>
      </c>
      <c r="L724" s="29">
        <v>0</v>
      </c>
      <c r="M724" s="30"/>
      <c r="N724" s="25" t="str">
        <f t="shared" si="11"/>
        <v xml:space="preserve"> 월매출^TB_ANA_MM_SALES^ 고객할인금액^CUST_DC_AMT^^NUMBER^22^Y^0</v>
      </c>
      <c r="O724" s="21" t="str">
        <f>IF(ISNA(VLOOKUP(N724,DB데이터!$N:$N,1,FALSE)), "에러", "")</f>
        <v>에러</v>
      </c>
      <c r="P724" s="57" t="str">
        <f>IF(O724="에러",$N724&amp;CHAR(10)&amp;VLOOKUP(CONCATENATE(D773,".",F773),DB데이터!$M:$N,2,FALSE),"")</f>
        <v xml:space="preserve"> 월매출^TB_ANA_MM_SALES^ 고객할인금액^CUST_DC_AMT^^NUMBER^22^Y^0
월매출^TB_ANA_MM_SALES^고객할인금액^CUST_DC_AMT^^NUMBER^20,5^Y^0</v>
      </c>
    </row>
    <row r="725" spans="1:16" x14ac:dyDescent="0.25">
      <c r="A725" s="23">
        <v>718</v>
      </c>
      <c r="B725" s="27" t="s">
        <v>5184</v>
      </c>
      <c r="C725" s="27" t="s">
        <v>4423</v>
      </c>
      <c r="D725" s="27" t="s">
        <v>362</v>
      </c>
      <c r="E725" s="27" t="s">
        <v>4209</v>
      </c>
      <c r="F725" s="27" t="s">
        <v>2255</v>
      </c>
      <c r="G725" s="27"/>
      <c r="H725" s="27"/>
      <c r="I725" s="27" t="s">
        <v>110</v>
      </c>
      <c r="J725" s="28">
        <v>22</v>
      </c>
      <c r="K725" s="27" t="s">
        <v>52</v>
      </c>
      <c r="L725" s="29">
        <v>0</v>
      </c>
      <c r="M725" s="30"/>
      <c r="N725" s="25" t="str">
        <f t="shared" si="11"/>
        <v xml:space="preserve"> 월매출^TB_ANA_MM_SALES^ 프로모션할인금액^PROM_DC_AMT^^NUMBER^22^Y^0</v>
      </c>
      <c r="O725" s="21" t="str">
        <f>IF(ISNA(VLOOKUP(N725,DB데이터!$N:$N,1,FALSE)), "에러", "")</f>
        <v>에러</v>
      </c>
      <c r="P725" s="57" t="str">
        <f>IF(O725="에러",$N725&amp;CHAR(10)&amp;VLOOKUP(CONCATENATE(D774,".",F774),DB데이터!$M:$N,2,FALSE),"")</f>
        <v xml:space="preserve"> 월매출^TB_ANA_MM_SALES^ 프로모션할인금액^PROM_DC_AMT^^NUMBER^22^Y^0
월매출^TB_ANA_MM_SALES^프로모션할인금액^PROM_DC_AMT^^NUMBER^20,5^Y^0</v>
      </c>
    </row>
    <row r="726" spans="1:16" x14ac:dyDescent="0.25">
      <c r="A726" s="23">
        <v>719</v>
      </c>
      <c r="B726" s="27" t="s">
        <v>5184</v>
      </c>
      <c r="C726" s="27" t="s">
        <v>4423</v>
      </c>
      <c r="D726" s="27" t="s">
        <v>362</v>
      </c>
      <c r="E726" s="27" t="s">
        <v>4230</v>
      </c>
      <c r="F726" s="27" t="s">
        <v>2257</v>
      </c>
      <c r="G726" s="27"/>
      <c r="H726" s="27"/>
      <c r="I726" s="27" t="s">
        <v>110</v>
      </c>
      <c r="J726" s="28">
        <v>22</v>
      </c>
      <c r="K726" s="27" t="s">
        <v>52</v>
      </c>
      <c r="L726" s="29">
        <v>0</v>
      </c>
      <c r="M726" s="30"/>
      <c r="N726" s="25" t="str">
        <f t="shared" si="11"/>
        <v xml:space="preserve"> 월매출^TB_ANA_MM_SALES^ 비매출할인금액^NON_SALES_DC_AMT^^NUMBER^22^Y^0</v>
      </c>
      <c r="O726" s="21" t="str">
        <f>IF(ISNA(VLOOKUP(N726,DB데이터!$N:$N,1,FALSE)), "에러", "")</f>
        <v>에러</v>
      </c>
      <c r="P726" s="57" t="str">
        <f>IF(O726="에러",$N726&amp;CHAR(10)&amp;VLOOKUP(CONCATENATE(D775,".",F775),DB데이터!$M:$N,2,FALSE),"")</f>
        <v xml:space="preserve"> 월매출^TB_ANA_MM_SALES^ 비매출할인금액^NON_SALES_DC_AMT^^NUMBER^22^Y^0
월매출^TB_ANA_MM_SALES^비매출할인금액^NON_SALES_DC_AMT^^NUMBER^20,5^Y^0</v>
      </c>
    </row>
    <row r="727" spans="1:16" x14ac:dyDescent="0.25">
      <c r="A727" s="23">
        <v>720</v>
      </c>
      <c r="B727" s="27" t="s">
        <v>5184</v>
      </c>
      <c r="C727" s="27" t="s">
        <v>4423</v>
      </c>
      <c r="D727" s="27" t="s">
        <v>362</v>
      </c>
      <c r="E727" s="27" t="s">
        <v>4297</v>
      </c>
      <c r="F727" s="27" t="s">
        <v>2259</v>
      </c>
      <c r="G727" s="27"/>
      <c r="H727" s="27"/>
      <c r="I727" s="27" t="s">
        <v>110</v>
      </c>
      <c r="J727" s="28">
        <v>22</v>
      </c>
      <c r="K727" s="27" t="s">
        <v>52</v>
      </c>
      <c r="L727" s="29">
        <v>0</v>
      </c>
      <c r="M727" s="30"/>
      <c r="N727" s="25" t="str">
        <f t="shared" si="11"/>
        <v xml:space="preserve"> 월매출^TB_ANA_MM_SALES^ 현금금액^CASH_AMT^^NUMBER^22^Y^0</v>
      </c>
      <c r="O727" s="21" t="str">
        <f>IF(ISNA(VLOOKUP(N727,DB데이터!$N:$N,1,FALSE)), "에러", "")</f>
        <v>에러</v>
      </c>
      <c r="P727" s="57" t="str">
        <f>IF(O727="에러",$N727&amp;CHAR(10)&amp;VLOOKUP(CONCATENATE(D776,".",F776),DB데이터!$M:$N,2,FALSE),"")</f>
        <v xml:space="preserve"> 월매출^TB_ANA_MM_SALES^ 현금금액^CASH_AMT^^NUMBER^22^Y^0
월매출^TB_ANA_MM_SALES^현금금액^CASH_AMT^^NUMBER^20,5^Y^0</v>
      </c>
    </row>
    <row r="728" spans="1:16" x14ac:dyDescent="0.25">
      <c r="A728" s="23">
        <v>721</v>
      </c>
      <c r="B728" s="27" t="s">
        <v>5184</v>
      </c>
      <c r="C728" s="27" t="s">
        <v>4423</v>
      </c>
      <c r="D728" s="27" t="s">
        <v>362</v>
      </c>
      <c r="E728" s="27" t="s">
        <v>4290</v>
      </c>
      <c r="F728" s="27" t="s">
        <v>2261</v>
      </c>
      <c r="G728" s="27"/>
      <c r="H728" s="27"/>
      <c r="I728" s="27" t="s">
        <v>110</v>
      </c>
      <c r="J728" s="28">
        <v>22</v>
      </c>
      <c r="K728" s="27" t="s">
        <v>52</v>
      </c>
      <c r="L728" s="29">
        <v>0</v>
      </c>
      <c r="M728" s="30"/>
      <c r="N728" s="25" t="str">
        <f t="shared" si="11"/>
        <v xml:space="preserve"> 월매출^TB_ANA_MM_SALES^ 카드금액^CARD_AMT^^NUMBER^22^Y^0</v>
      </c>
      <c r="O728" s="21" t="str">
        <f>IF(ISNA(VLOOKUP(N728,DB데이터!$N:$N,1,FALSE)), "에러", "")</f>
        <v>에러</v>
      </c>
      <c r="P728" s="57" t="str">
        <f>IF(O728="에러",$N728&amp;CHAR(10)&amp;VLOOKUP(CONCATENATE(D777,".",F777),DB데이터!$M:$N,2,FALSE),"")</f>
        <v xml:space="preserve"> 월매출^TB_ANA_MM_SALES^ 카드금액^CARD_AMT^^NUMBER^22^Y^0
월매출^TB_ANA_MM_SALES^카드금액^CARD_AMT^^NUMBER^20,5^Y^0</v>
      </c>
    </row>
    <row r="729" spans="1:16" x14ac:dyDescent="0.25">
      <c r="A729" s="23">
        <v>722</v>
      </c>
      <c r="B729" s="27" t="s">
        <v>5184</v>
      </c>
      <c r="C729" s="27" t="s">
        <v>4423</v>
      </c>
      <c r="D729" s="27" t="s">
        <v>362</v>
      </c>
      <c r="E729" s="27" t="s">
        <v>4293</v>
      </c>
      <c r="F729" s="27" t="s">
        <v>2263</v>
      </c>
      <c r="G729" s="27"/>
      <c r="H729" s="27"/>
      <c r="I729" s="27" t="s">
        <v>110</v>
      </c>
      <c r="J729" s="28">
        <v>22</v>
      </c>
      <c r="K729" s="27" t="s">
        <v>52</v>
      </c>
      <c r="L729" s="29">
        <v>0</v>
      </c>
      <c r="M729" s="30"/>
      <c r="N729" s="25" t="str">
        <f t="shared" si="11"/>
        <v xml:space="preserve"> 월매출^TB_ANA_MM_SALES^ 포인트매출금액^POINT_SALES_AMT^^NUMBER^22^Y^0</v>
      </c>
      <c r="O729" s="21" t="str">
        <f>IF(ISNA(VLOOKUP(N729,DB데이터!$N:$N,1,FALSE)), "에러", "")</f>
        <v>에러</v>
      </c>
      <c r="P729" s="57" t="str">
        <f>IF(O729="에러",$N729&amp;CHAR(10)&amp;VLOOKUP(CONCATENATE(D778,".",F778),DB데이터!$M:$N,2,FALSE),"")</f>
        <v xml:space="preserve"> 월매출^TB_ANA_MM_SALES^ 포인트매출금액^POINT_SALES_AMT^^NUMBER^22^Y^0
월매출^TB_ANA_MM_SALES^포인트매출금액^POINT_SALES_AMT^^NUMBER^20,5^Y^0</v>
      </c>
    </row>
    <row r="730" spans="1:16" x14ac:dyDescent="0.25">
      <c r="A730" s="23">
        <v>723</v>
      </c>
      <c r="B730" s="27" t="s">
        <v>5184</v>
      </c>
      <c r="C730" s="27" t="s">
        <v>4423</v>
      </c>
      <c r="D730" s="27" t="s">
        <v>362</v>
      </c>
      <c r="E730" s="27" t="s">
        <v>4286</v>
      </c>
      <c r="F730" s="27" t="s">
        <v>2265</v>
      </c>
      <c r="G730" s="27"/>
      <c r="H730" s="27"/>
      <c r="I730" s="27" t="s">
        <v>110</v>
      </c>
      <c r="J730" s="28">
        <v>22</v>
      </c>
      <c r="K730" s="27" t="s">
        <v>52</v>
      </c>
      <c r="L730" s="29">
        <v>0</v>
      </c>
      <c r="M730" s="30"/>
      <c r="N730" s="25" t="str">
        <f t="shared" si="11"/>
        <v xml:space="preserve"> 월매출^TB_ANA_MM_SALES^ 기타매출금액^ETC_SALES_AMT^^NUMBER^22^Y^0</v>
      </c>
      <c r="O730" s="21" t="str">
        <f>IF(ISNA(VLOOKUP(N730,DB데이터!$N:$N,1,FALSE)), "에러", "")</f>
        <v>에러</v>
      </c>
      <c r="P730" s="57" t="str">
        <f>IF(O730="에러",$N730&amp;CHAR(10)&amp;VLOOKUP(CONCATENATE(D779,".",F779),DB데이터!$M:$N,2,FALSE),"")</f>
        <v xml:space="preserve"> 월매출^TB_ANA_MM_SALES^ 기타매출금액^ETC_SALES_AMT^^NUMBER^22^Y^0
월매출^TB_ANA_MM_SALES^기타매출금액^ETC_SALES_AMT^^NUMBER^20,5^Y^0</v>
      </c>
    </row>
    <row r="731" spans="1:16" x14ac:dyDescent="0.25">
      <c r="A731" s="23">
        <v>724</v>
      </c>
      <c r="B731" s="27" t="s">
        <v>5184</v>
      </c>
      <c r="C731" s="27" t="s">
        <v>4423</v>
      </c>
      <c r="D731" s="27" t="s">
        <v>362</v>
      </c>
      <c r="E731" s="27" t="s">
        <v>4233</v>
      </c>
      <c r="F731" s="27" t="s">
        <v>527</v>
      </c>
      <c r="G731" s="27"/>
      <c r="H731" s="27"/>
      <c r="I731" s="27" t="s">
        <v>110</v>
      </c>
      <c r="J731" s="28">
        <v>22</v>
      </c>
      <c r="K731" s="27" t="s">
        <v>52</v>
      </c>
      <c r="L731" s="29">
        <v>0</v>
      </c>
      <c r="M731" s="30"/>
      <c r="N731" s="25" t="str">
        <f t="shared" si="11"/>
        <v xml:space="preserve"> 월매출^TB_ANA_MM_SALES^ 프로모션사용포인트금액^PROM_USE_POINT_AMT^^NUMBER^22^Y^0</v>
      </c>
      <c r="O731" s="21" t="str">
        <f>IF(ISNA(VLOOKUP(N731,DB데이터!$N:$N,1,FALSE)), "에러", "")</f>
        <v>에러</v>
      </c>
      <c r="P731" s="57" t="str">
        <f>IF(O731="에러",$N731&amp;CHAR(10)&amp;VLOOKUP(CONCATENATE(D780,".",F780),DB데이터!$M:$N,2,FALSE),"")</f>
        <v xml:space="preserve"> 월매출^TB_ANA_MM_SALES^ 프로모션사용포인트금액^PROM_USE_POINT_AMT^^NUMBER^22^Y^0
월매출^TB_ANA_MM_SALES^프로모션사용포인트금액^PROM_USE_POINT_AMT^^NUMBER^20,5^Y^0</v>
      </c>
    </row>
    <row r="732" spans="1:16" x14ac:dyDescent="0.25">
      <c r="A732" s="23">
        <v>725</v>
      </c>
      <c r="B732" s="27" t="s">
        <v>5184</v>
      </c>
      <c r="C732" s="27" t="s">
        <v>4423</v>
      </c>
      <c r="D732" s="27" t="s">
        <v>362</v>
      </c>
      <c r="E732" s="27" t="s">
        <v>4220</v>
      </c>
      <c r="F732" s="27" t="s">
        <v>529</v>
      </c>
      <c r="G732" s="27"/>
      <c r="H732" s="27"/>
      <c r="I732" s="27" t="s">
        <v>110</v>
      </c>
      <c r="J732" s="28">
        <v>22</v>
      </c>
      <c r="K732" s="27" t="s">
        <v>52</v>
      </c>
      <c r="L732" s="29">
        <v>0</v>
      </c>
      <c r="M732" s="30"/>
      <c r="N732" s="25" t="str">
        <f t="shared" si="11"/>
        <v xml:space="preserve"> 월매출^TB_ANA_MM_SALES^ 적립포인트금액^ACC_POINT_AMT^^NUMBER^22^Y^0</v>
      </c>
      <c r="O732" s="21" t="str">
        <f>IF(ISNA(VLOOKUP(N732,DB데이터!$N:$N,1,FALSE)), "에러", "")</f>
        <v>에러</v>
      </c>
      <c r="P732" s="57" t="str">
        <f>IF(O732="에러",$N732&amp;CHAR(10)&amp;VLOOKUP(CONCATENATE(D781,".",F781),DB데이터!$M:$N,2,FALSE),"")</f>
        <v xml:space="preserve"> 월매출^TB_ANA_MM_SALES^ 적립포인트금액^ACC_POINT_AMT^^NUMBER^22^Y^0
월매출^TB_ANA_MM_SALES^적립포인트금액^ACC_POINT_AMT^^NUMBER^20,5^Y^0</v>
      </c>
    </row>
    <row r="733" spans="1:16" x14ac:dyDescent="0.25">
      <c r="A733" s="23">
        <v>726</v>
      </c>
      <c r="B733" s="27" t="s">
        <v>5184</v>
      </c>
      <c r="C733" s="27" t="s">
        <v>4423</v>
      </c>
      <c r="D733" s="27" t="s">
        <v>362</v>
      </c>
      <c r="E733" s="27" t="s">
        <v>4222</v>
      </c>
      <c r="F733" s="27" t="s">
        <v>2267</v>
      </c>
      <c r="G733" s="27"/>
      <c r="H733" s="27"/>
      <c r="I733" s="27" t="s">
        <v>110</v>
      </c>
      <c r="J733" s="28">
        <v>22</v>
      </c>
      <c r="K733" s="27" t="s">
        <v>52</v>
      </c>
      <c r="L733" s="29">
        <v>0</v>
      </c>
      <c r="M733" s="30"/>
      <c r="N733" s="25" t="str">
        <f t="shared" si="11"/>
        <v xml:space="preserve"> 월매출^TB_ANA_MM_SALES^ 영수증건수^BILL_CNT^^NUMBER^22^Y^0</v>
      </c>
      <c r="O733" s="21" t="str">
        <f>IF(ISNA(VLOOKUP(N733,DB데이터!$N:$N,1,FALSE)), "에러", "")</f>
        <v>에러</v>
      </c>
      <c r="P733" s="57" t="str">
        <f>IF(O733="에러",$N733&amp;CHAR(10)&amp;VLOOKUP(CONCATENATE(D782,".",F782),DB데이터!$M:$N,2,FALSE),"")</f>
        <v xml:space="preserve"> 월매출^TB_ANA_MM_SALES^ 영수증건수^BILL_CNT^^NUMBER^22^Y^0
월매출^TB_ANA_MM_SALES^영수증건수^BILL_CNT^^NUMBER^20,5^Y^0</v>
      </c>
    </row>
    <row r="734" spans="1:16" x14ac:dyDescent="0.25">
      <c r="A734" s="23">
        <v>727</v>
      </c>
      <c r="B734" s="27" t="s">
        <v>5184</v>
      </c>
      <c r="C734" s="27" t="s">
        <v>4423</v>
      </c>
      <c r="D734" s="27" t="s">
        <v>362</v>
      </c>
      <c r="E734" s="27" t="s">
        <v>4226</v>
      </c>
      <c r="F734" s="27" t="s">
        <v>2269</v>
      </c>
      <c r="G734" s="27"/>
      <c r="H734" s="27"/>
      <c r="I734" s="27" t="s">
        <v>110</v>
      </c>
      <c r="J734" s="28">
        <v>22</v>
      </c>
      <c r="K734" s="27" t="s">
        <v>52</v>
      </c>
      <c r="L734" s="29">
        <v>0</v>
      </c>
      <c r="M734" s="30"/>
      <c r="N734" s="25" t="str">
        <f t="shared" si="11"/>
        <v xml:space="preserve"> 월매출^TB_ANA_MM_SALES^ 현금건수^CASH_CNT^^NUMBER^22^Y^0</v>
      </c>
      <c r="O734" s="21" t="str">
        <f>IF(ISNA(VLOOKUP(N734,DB데이터!$N:$N,1,FALSE)), "에러", "")</f>
        <v>에러</v>
      </c>
      <c r="P734" s="57" t="str">
        <f>IF(O734="에러",$N734&amp;CHAR(10)&amp;VLOOKUP(CONCATENATE(D783,".",F783),DB데이터!$M:$N,2,FALSE),"")</f>
        <v xml:space="preserve"> 월매출^TB_ANA_MM_SALES^ 현금건수^CASH_CNT^^NUMBER^22^Y^0
월매출^TB_ANA_MM_SALES^현금건수^CASH_CNT^^NUMBER^20,5^Y^0</v>
      </c>
    </row>
    <row r="735" spans="1:16" x14ac:dyDescent="0.25">
      <c r="A735" s="23">
        <v>728</v>
      </c>
      <c r="B735" s="27" t="s">
        <v>5184</v>
      </c>
      <c r="C735" s="27" t="s">
        <v>4423</v>
      </c>
      <c r="D735" s="27" t="s">
        <v>362</v>
      </c>
      <c r="E735" s="27" t="s">
        <v>4299</v>
      </c>
      <c r="F735" s="27" t="s">
        <v>2271</v>
      </c>
      <c r="G735" s="27"/>
      <c r="H735" s="27"/>
      <c r="I735" s="27" t="s">
        <v>110</v>
      </c>
      <c r="J735" s="28">
        <v>22</v>
      </c>
      <c r="K735" s="27" t="s">
        <v>52</v>
      </c>
      <c r="L735" s="29">
        <v>0</v>
      </c>
      <c r="M735" s="30"/>
      <c r="N735" s="25" t="str">
        <f t="shared" si="11"/>
        <v xml:space="preserve"> 월매출^TB_ANA_MM_SALES^ 카드건수^CARD_CNT^^NUMBER^22^Y^0</v>
      </c>
      <c r="O735" s="21" t="str">
        <f>IF(ISNA(VLOOKUP(N735,DB데이터!$N:$N,1,FALSE)), "에러", "")</f>
        <v>에러</v>
      </c>
      <c r="P735" s="57" t="str">
        <f>IF(O735="에러",$N735&amp;CHAR(10)&amp;VLOOKUP(CONCATENATE(D784,".",F784),DB데이터!$M:$N,2,FALSE),"")</f>
        <v xml:space="preserve"> 월매출^TB_ANA_MM_SALES^ 카드건수^CARD_CNT^^NUMBER^22^Y^0
월매출^TB_ANA_MM_SALES^카드건수^CARD_CNT^^NUMBER^20,5^Y^0</v>
      </c>
    </row>
    <row r="736" spans="1:16" x14ac:dyDescent="0.25">
      <c r="A736" s="23">
        <v>729</v>
      </c>
      <c r="B736" s="27" t="s">
        <v>5184</v>
      </c>
      <c r="C736" s="27" t="s">
        <v>4423</v>
      </c>
      <c r="D736" s="27" t="s">
        <v>362</v>
      </c>
      <c r="E736" s="27" t="s">
        <v>4292</v>
      </c>
      <c r="F736" s="27" t="s">
        <v>2273</v>
      </c>
      <c r="G736" s="27"/>
      <c r="H736" s="27"/>
      <c r="I736" s="27" t="s">
        <v>110</v>
      </c>
      <c r="J736" s="28">
        <v>22</v>
      </c>
      <c r="K736" s="27" t="s">
        <v>52</v>
      </c>
      <c r="L736" s="29">
        <v>0</v>
      </c>
      <c r="M736" s="30"/>
      <c r="N736" s="25" t="str">
        <f t="shared" ref="N736:N799" si="12">SUBSTITUTE(CONCATENATE(C785,"^",D785,"^",E785,"^",F785,"^",G785,"^",I785,"^",J785,"^",K785,"^",L785),"~","-")</f>
        <v xml:space="preserve"> 월매출^TB_ANA_MM_SALES^ 포인트매출건수^POINT_SALES_CNT^^NUMBER^22^Y^0</v>
      </c>
      <c r="O736" s="21" t="str">
        <f>IF(ISNA(VLOOKUP(N736,DB데이터!$N:$N,1,FALSE)), "에러", "")</f>
        <v>에러</v>
      </c>
      <c r="P736" s="57" t="str">
        <f>IF(O736="에러",$N736&amp;CHAR(10)&amp;VLOOKUP(CONCATENATE(D785,".",F785),DB데이터!$M:$N,2,FALSE),"")</f>
        <v xml:space="preserve"> 월매출^TB_ANA_MM_SALES^ 포인트매출건수^POINT_SALES_CNT^^NUMBER^22^Y^0
월매출^TB_ANA_MM_SALES^포인트매출건수^POINT_SALES_CNT^^NUMBER^20,5^Y^0</v>
      </c>
    </row>
    <row r="737" spans="1:16" x14ac:dyDescent="0.25">
      <c r="A737" s="23">
        <v>730</v>
      </c>
      <c r="B737" s="27" t="s">
        <v>5184</v>
      </c>
      <c r="C737" s="27" t="s">
        <v>4423</v>
      </c>
      <c r="D737" s="27" t="s">
        <v>362</v>
      </c>
      <c r="E737" s="27" t="s">
        <v>4295</v>
      </c>
      <c r="F737" s="27" t="s">
        <v>2275</v>
      </c>
      <c r="G737" s="27"/>
      <c r="H737" s="27"/>
      <c r="I737" s="27" t="s">
        <v>110</v>
      </c>
      <c r="J737" s="28">
        <v>22</v>
      </c>
      <c r="K737" s="27" t="s">
        <v>52</v>
      </c>
      <c r="L737" s="29">
        <v>0</v>
      </c>
      <c r="M737" s="30"/>
      <c r="N737" s="25" t="str">
        <f t="shared" si="12"/>
        <v xml:space="preserve"> 월매출^TB_ANA_MM_SALES^ 기타매출건수^ETC_SALES_CNT^^NUMBER^22^Y^0</v>
      </c>
      <c r="O737" s="21" t="str">
        <f>IF(ISNA(VLOOKUP(N737,DB데이터!$N:$N,1,FALSE)), "에러", "")</f>
        <v>에러</v>
      </c>
      <c r="P737" s="57" t="str">
        <f>IF(O737="에러",$N737&amp;CHAR(10)&amp;VLOOKUP(CONCATENATE(D786,".",F786),DB데이터!$M:$N,2,FALSE),"")</f>
        <v xml:space="preserve"> 월매출^TB_ANA_MM_SALES^ 기타매출건수^ETC_SALES_CNT^^NUMBER^22^Y^0
월매출^TB_ANA_MM_SALES^기타매출건수^ETC_SALES_CNT^^NUMBER^20,5^Y^0</v>
      </c>
    </row>
    <row r="738" spans="1:16" x14ac:dyDescent="0.25">
      <c r="A738" s="23">
        <v>731</v>
      </c>
      <c r="B738" s="27" t="s">
        <v>5184</v>
      </c>
      <c r="C738" s="27" t="s">
        <v>4423</v>
      </c>
      <c r="D738" s="27" t="s">
        <v>362</v>
      </c>
      <c r="E738" s="27" t="s">
        <v>4288</v>
      </c>
      <c r="F738" s="27" t="s">
        <v>2277</v>
      </c>
      <c r="G738" s="27"/>
      <c r="H738" s="27"/>
      <c r="I738" s="27" t="s">
        <v>110</v>
      </c>
      <c r="J738" s="28">
        <v>22</v>
      </c>
      <c r="K738" s="27" t="s">
        <v>52</v>
      </c>
      <c r="L738" s="29">
        <v>0</v>
      </c>
      <c r="M738" s="30"/>
      <c r="N738" s="25" t="str">
        <f t="shared" si="12"/>
        <v xml:space="preserve"> 월매출^TB_ANA_MM_SALES^ 취소건수^CNCL_CNT^^NUMBER^22^Y^0</v>
      </c>
      <c r="O738" s="21" t="str">
        <f>IF(ISNA(VLOOKUP(N738,DB데이터!$N:$N,1,FALSE)), "에러", "")</f>
        <v>에러</v>
      </c>
      <c r="P738" s="57" t="str">
        <f>IF(O738="에러",$N738&amp;CHAR(10)&amp;VLOOKUP(CONCATENATE(D787,".",F787),DB데이터!$M:$N,2,FALSE),"")</f>
        <v xml:space="preserve"> 월매출^TB_ANA_MM_SALES^ 취소건수^CNCL_CNT^^NUMBER^22^Y^0
월매출^TB_ANA_MM_SALES^취소건수^CNCL_CNT^^NUMBER^20,5^Y^0</v>
      </c>
    </row>
    <row r="739" spans="1:16" x14ac:dyDescent="0.25">
      <c r="A739" s="23">
        <v>732</v>
      </c>
      <c r="B739" s="27" t="s">
        <v>5184</v>
      </c>
      <c r="C739" s="27" t="s">
        <v>4423</v>
      </c>
      <c r="D739" s="27" t="s">
        <v>362</v>
      </c>
      <c r="E739" s="27" t="s">
        <v>4285</v>
      </c>
      <c r="F739" s="27" t="s">
        <v>2279</v>
      </c>
      <c r="G739" s="27"/>
      <c r="H739" s="27"/>
      <c r="I739" s="27" t="s">
        <v>110</v>
      </c>
      <c r="J739" s="28">
        <v>22</v>
      </c>
      <c r="K739" s="27" t="s">
        <v>52</v>
      </c>
      <c r="L739" s="29">
        <v>0</v>
      </c>
      <c r="M739" s="30"/>
      <c r="N739" s="25" t="str">
        <f t="shared" si="12"/>
        <v xml:space="preserve"> 월매출^TB_ANA_MM_SALES^ 매출총건수^SALES_TOT_CNT^^NUMBER^22^Y^0</v>
      </c>
      <c r="O739" s="21" t="str">
        <f>IF(ISNA(VLOOKUP(N739,DB데이터!$N:$N,1,FALSE)), "에러", "")</f>
        <v>에러</v>
      </c>
      <c r="P739" s="57" t="str">
        <f>IF(O739="에러",$N739&amp;CHAR(10)&amp;VLOOKUP(CONCATENATE(D788,".",F788),DB데이터!$M:$N,2,FALSE),"")</f>
        <v xml:space="preserve"> 월매출^TB_ANA_MM_SALES^ 매출총건수^SALES_TOT_CNT^^NUMBER^22^Y^0
월매출^TB_ANA_MM_SALES^매출총건수^SALES_TOT_CNT^^NUMBER^20,5^Y^0</v>
      </c>
    </row>
    <row r="740" spans="1:16" x14ac:dyDescent="0.25">
      <c r="A740" s="23">
        <v>733</v>
      </c>
      <c r="B740" s="27" t="s">
        <v>5184</v>
      </c>
      <c r="C740" s="27" t="s">
        <v>4423</v>
      </c>
      <c r="D740" s="27" t="s">
        <v>362</v>
      </c>
      <c r="E740" s="27" t="s">
        <v>3518</v>
      </c>
      <c r="F740" s="27" t="s">
        <v>54</v>
      </c>
      <c r="G740" s="27"/>
      <c r="H740" s="27"/>
      <c r="I740" s="27" t="s">
        <v>37</v>
      </c>
      <c r="J740" s="28">
        <v>14</v>
      </c>
      <c r="K740" s="27" t="s">
        <v>52</v>
      </c>
      <c r="L740" s="29"/>
      <c r="M740" s="30"/>
      <c r="N740" s="25" t="str">
        <f t="shared" si="12"/>
        <v xml:space="preserve"> 월매출^TB_ANA_MM_SALES^ 매출취소건수^SALES_CNCL_CNT^^NUMBER^22^Y^0</v>
      </c>
      <c r="O740" s="21" t="str">
        <f>IF(ISNA(VLOOKUP(N740,DB데이터!$N:$N,1,FALSE)), "에러", "")</f>
        <v>에러</v>
      </c>
      <c r="P740" s="57" t="str">
        <f>IF(O740="에러",$N740&amp;CHAR(10)&amp;VLOOKUP(CONCATENATE(D789,".",F789),DB데이터!$M:$N,2,FALSE),"")</f>
        <v xml:space="preserve"> 월매출^TB_ANA_MM_SALES^ 매출취소건수^SALES_CNCL_CNT^^NUMBER^22^Y^0
월매출^TB_ANA_MM_SALES^매출취소건수^SALES_CNCL_CNT^^NUMBER^20,5^Y^0</v>
      </c>
    </row>
    <row r="741" spans="1:16" x14ac:dyDescent="0.25">
      <c r="A741" s="23">
        <v>734</v>
      </c>
      <c r="B741" s="27" t="s">
        <v>5184</v>
      </c>
      <c r="C741" s="27" t="s">
        <v>4423</v>
      </c>
      <c r="D741" s="27" t="s">
        <v>362</v>
      </c>
      <c r="E741" s="27" t="s">
        <v>3519</v>
      </c>
      <c r="F741" s="27" t="s">
        <v>56</v>
      </c>
      <c r="G741" s="27"/>
      <c r="H741" s="27"/>
      <c r="I741" s="27" t="s">
        <v>37</v>
      </c>
      <c r="J741" s="28">
        <v>32</v>
      </c>
      <c r="K741" s="27" t="s">
        <v>52</v>
      </c>
      <c r="L741" s="29"/>
      <c r="M741" s="30"/>
      <c r="N741" s="25" t="str">
        <f t="shared" si="12"/>
        <v xml:space="preserve"> 월매출^TB_ANA_MM_SALES^ 매출취소총금액^SALES_CNCL_TOT_AMT^^NUMBER^22^Y^0</v>
      </c>
      <c r="O741" s="21" t="str">
        <f>IF(ISNA(VLOOKUP(N741,DB데이터!$N:$N,1,FALSE)), "에러", "")</f>
        <v>에러</v>
      </c>
      <c r="P741" s="57" t="str">
        <f>IF(O741="에러",$N741&amp;CHAR(10)&amp;VLOOKUP(CONCATENATE(D790,".",F790),DB데이터!$M:$N,2,FALSE),"")</f>
        <v xml:space="preserve"> 월매출^TB_ANA_MM_SALES^ 매출취소총금액^SALES_CNCL_TOT_AMT^^NUMBER^22^Y^0
월매출^TB_ANA_MM_SALES^매출취소총금액^SALES_CNCL_TOT_AMT^^NUMBER^20,5^Y^0</v>
      </c>
    </row>
    <row r="742" spans="1:16" x14ac:dyDescent="0.25">
      <c r="A742" s="23">
        <v>735</v>
      </c>
      <c r="B742" s="27" t="s">
        <v>5184</v>
      </c>
      <c r="C742" s="27" t="s">
        <v>4423</v>
      </c>
      <c r="D742" s="27" t="s">
        <v>362</v>
      </c>
      <c r="E742" s="27" t="s">
        <v>3520</v>
      </c>
      <c r="F742" s="27" t="s">
        <v>58</v>
      </c>
      <c r="G742" s="27"/>
      <c r="H742" s="27"/>
      <c r="I742" s="27" t="s">
        <v>37</v>
      </c>
      <c r="J742" s="28">
        <v>14</v>
      </c>
      <c r="K742" s="27" t="s">
        <v>52</v>
      </c>
      <c r="L742" s="29"/>
      <c r="M742" s="30"/>
      <c r="N742" s="25" t="str">
        <f t="shared" si="12"/>
        <v xml:space="preserve"> 월매출^TB_ANA_MM_SALES^ 현금취소금액^CASH_CNCL_AMT^^NUMBER^22^Y^0</v>
      </c>
      <c r="O742" s="21" t="str">
        <f>IF(ISNA(VLOOKUP(N742,DB데이터!$N:$N,1,FALSE)), "에러", "")</f>
        <v>에러</v>
      </c>
      <c r="P742" s="57" t="str">
        <f>IF(O742="에러",$N742&amp;CHAR(10)&amp;VLOOKUP(CONCATENATE(D791,".",F791),DB데이터!$M:$N,2,FALSE),"")</f>
        <v xml:space="preserve"> 월매출^TB_ANA_MM_SALES^ 현금취소금액^CASH_CNCL_AMT^^NUMBER^22^Y^0
월매출^TB_ANA_MM_SALES^현금취소금액^CASH_CNCL_AMT^^NUMBER^20,5^Y^0</v>
      </c>
    </row>
    <row r="743" spans="1:16" x14ac:dyDescent="0.25">
      <c r="A743" s="23">
        <v>736</v>
      </c>
      <c r="B743" s="27" t="s">
        <v>5184</v>
      </c>
      <c r="C743" s="27" t="s">
        <v>4423</v>
      </c>
      <c r="D743" s="27" t="s">
        <v>362</v>
      </c>
      <c r="E743" s="27" t="s">
        <v>3521</v>
      </c>
      <c r="F743" s="27" t="s">
        <v>60</v>
      </c>
      <c r="G743" s="27"/>
      <c r="H743" s="27"/>
      <c r="I743" s="27" t="s">
        <v>37</v>
      </c>
      <c r="J743" s="28">
        <v>32</v>
      </c>
      <c r="K743" s="27" t="s">
        <v>52</v>
      </c>
      <c r="L743" s="27"/>
      <c r="M743" s="30"/>
      <c r="N743" s="25" t="str">
        <f t="shared" si="12"/>
        <v xml:space="preserve"> 월매출^TB_ANA_MM_SALES^ 카드취소금액^CARD_CNCL_AMT^^NUMBER^22^Y^0</v>
      </c>
      <c r="O743" s="21" t="str">
        <f>IF(ISNA(VLOOKUP(N743,DB데이터!$N:$N,1,FALSE)), "에러", "")</f>
        <v>에러</v>
      </c>
      <c r="P743" s="57" t="str">
        <f>IF(O743="에러",$N743&amp;CHAR(10)&amp;VLOOKUP(CONCATENATE(D792,".",F792),DB데이터!$M:$N,2,FALSE),"")</f>
        <v xml:space="preserve"> 월매출^TB_ANA_MM_SALES^ 카드취소금액^CARD_CNCL_AMT^^NUMBER^22^Y^0
월매출^TB_ANA_MM_SALES^카드취소금액^CARD_CNCL_AMT^^NUMBER^20,5^Y^0</v>
      </c>
    </row>
    <row r="744" spans="1:16" x14ac:dyDescent="0.25">
      <c r="A744" s="23">
        <v>737</v>
      </c>
      <c r="B744" s="27" t="s">
        <v>5184</v>
      </c>
      <c r="C744" s="27" t="s">
        <v>4423</v>
      </c>
      <c r="D744" s="27" t="s">
        <v>362</v>
      </c>
      <c r="E744" s="27" t="s">
        <v>4296</v>
      </c>
      <c r="F744" s="27" t="s">
        <v>2281</v>
      </c>
      <c r="G744" s="27"/>
      <c r="H744" s="27"/>
      <c r="I744" s="27" t="s">
        <v>110</v>
      </c>
      <c r="J744" s="28">
        <v>22</v>
      </c>
      <c r="K744" s="27" t="s">
        <v>52</v>
      </c>
      <c r="L744" s="27">
        <v>0</v>
      </c>
      <c r="M744" s="30"/>
      <c r="N744" s="25" t="str">
        <f t="shared" si="12"/>
        <v xml:space="preserve"> 월매출^TB_ANA_MM_SALES^ 포인트매출취소금액^POINT_SALES_CNCL_AMT^^NUMBER^22^Y^0</v>
      </c>
      <c r="O744" s="21" t="str">
        <f>IF(ISNA(VLOOKUP(N744,DB데이터!$N:$N,1,FALSE)), "에러", "")</f>
        <v>에러</v>
      </c>
      <c r="P744" s="57" t="str">
        <f>IF(O744="에러",$N744&amp;CHAR(10)&amp;VLOOKUP(CONCATENATE(D793,".",F793),DB데이터!$M:$N,2,FALSE),"")</f>
        <v xml:space="preserve"> 월매출^TB_ANA_MM_SALES^ 포인트매출취소금액^POINT_SALES_CNCL_AMT^^NUMBER^22^Y^0
월매출^TB_ANA_MM_SALES^포인트매출취소금액^POINT_SALES_CNCL_AMT^^NUMBER^20,5^Y^0</v>
      </c>
    </row>
    <row r="745" spans="1:16" x14ac:dyDescent="0.25">
      <c r="A745" s="23">
        <v>738</v>
      </c>
      <c r="B745" s="27" t="s">
        <v>5184</v>
      </c>
      <c r="C745" s="27" t="s">
        <v>4423</v>
      </c>
      <c r="D745" s="27" t="s">
        <v>362</v>
      </c>
      <c r="E745" s="27" t="s">
        <v>4289</v>
      </c>
      <c r="F745" s="27" t="s">
        <v>2283</v>
      </c>
      <c r="G745" s="27"/>
      <c r="H745" s="27"/>
      <c r="I745" s="27" t="s">
        <v>110</v>
      </c>
      <c r="J745" s="28">
        <v>22</v>
      </c>
      <c r="K745" s="27" t="s">
        <v>52</v>
      </c>
      <c r="L745" s="27">
        <v>0</v>
      </c>
      <c r="M745" s="30"/>
      <c r="N745" s="25" t="str">
        <f t="shared" si="12"/>
        <v xml:space="preserve"> 월매출^TB_ANA_MM_SALES^ 기타매출취소금액^ETC_SALES_CNCL_AMT^^NUMBER^22^Y^0</v>
      </c>
      <c r="O745" s="21" t="str">
        <f>IF(ISNA(VLOOKUP(N745,DB데이터!$N:$N,1,FALSE)), "에러", "")</f>
        <v>에러</v>
      </c>
      <c r="P745" s="57" t="str">
        <f>IF(O745="에러",$N745&amp;CHAR(10)&amp;VLOOKUP(CONCATENATE(D794,".",F794),DB데이터!$M:$N,2,FALSE),"")</f>
        <v xml:space="preserve"> 월매출^TB_ANA_MM_SALES^ 기타매출취소금액^ETC_SALES_CNCL_AMT^^NUMBER^22^Y^0
월매출^TB_ANA_MM_SALES^기타매출취소금액^ETC_SALES_CNCL_AMT^^NUMBER^20,5^Y^0</v>
      </c>
    </row>
    <row r="746" spans="1:16" x14ac:dyDescent="0.25">
      <c r="A746" s="23">
        <v>739</v>
      </c>
      <c r="B746" s="27" t="s">
        <v>5184</v>
      </c>
      <c r="C746" s="27" t="s">
        <v>4423</v>
      </c>
      <c r="D746" s="27" t="s">
        <v>362</v>
      </c>
      <c r="E746" s="27" t="s">
        <v>4242</v>
      </c>
      <c r="F746" s="27" t="s">
        <v>2285</v>
      </c>
      <c r="G746" s="27"/>
      <c r="H746" s="27"/>
      <c r="I746" s="27" t="s">
        <v>110</v>
      </c>
      <c r="J746" s="28">
        <v>22</v>
      </c>
      <c r="K746" s="27" t="s">
        <v>52</v>
      </c>
      <c r="L746" s="27">
        <v>0</v>
      </c>
      <c r="M746" s="30"/>
      <c r="N746" s="25" t="str">
        <f t="shared" si="12"/>
        <v xml:space="preserve"> 월매출^TB_ANA_MM_SALES^ 고객수^CUST_CNT^^NUMBER^22^Y^0</v>
      </c>
      <c r="O746" s="21" t="str">
        <f>IF(ISNA(VLOOKUP(N746,DB데이터!$N:$N,1,FALSE)), "에러", "")</f>
        <v>에러</v>
      </c>
      <c r="P746" s="57" t="str">
        <f>IF(O746="에러",$N746&amp;CHAR(10)&amp;VLOOKUP(CONCATENATE(D795,".",F795),DB데이터!$M:$N,2,FALSE),"")</f>
        <v xml:space="preserve"> 월매출^TB_ANA_MM_SALES^ 고객수^CUST_CNT^^NUMBER^22^Y^0
월매출^TB_ANA_MM_SALES^고객수^CUST_CNT^^NUMBER^20,5^Y^0</v>
      </c>
    </row>
    <row r="747" spans="1:16" x14ac:dyDescent="0.25">
      <c r="A747" s="23">
        <v>740</v>
      </c>
      <c r="B747" s="27" t="s">
        <v>5184</v>
      </c>
      <c r="C747" s="27" t="s">
        <v>4424</v>
      </c>
      <c r="D747" s="27" t="s">
        <v>897</v>
      </c>
      <c r="E747" s="27" t="s">
        <v>4245</v>
      </c>
      <c r="F747" s="27" t="s">
        <v>859</v>
      </c>
      <c r="G747" s="27"/>
      <c r="H747" s="27"/>
      <c r="I747" s="27" t="s">
        <v>37</v>
      </c>
      <c r="J747" s="28">
        <v>6</v>
      </c>
      <c r="K747" s="27" t="s">
        <v>52</v>
      </c>
      <c r="L747" s="27"/>
      <c r="M747" s="30"/>
      <c r="N747" s="25" t="str">
        <f t="shared" si="12"/>
        <v xml:space="preserve"> 월매출^TB_ANA_MM_SALES^ 등록일시^REG_DTM^^VARCHAR2^14^Y^</v>
      </c>
      <c r="O747" s="21" t="str">
        <f>IF(ISNA(VLOOKUP(N747,DB데이터!$N:$N,1,FALSE)), "에러", "")</f>
        <v>에러</v>
      </c>
      <c r="P747" s="57" t="str">
        <f>IF(O747="에러",$N747&amp;CHAR(10)&amp;VLOOKUP(CONCATENATE(D796,".",F796),DB데이터!$M:$N,2,FALSE),"")</f>
        <v xml:space="preserve"> 월매출^TB_ANA_MM_SALES^ 등록일시^REG_DTM^^VARCHAR2^14^Y^
월매출^TB_ANA_MM_SALES^등록일시^REG_DTM^^VARCHAR2^14^Y^</v>
      </c>
    </row>
    <row r="748" spans="1:16" x14ac:dyDescent="0.25">
      <c r="A748" s="23">
        <v>741</v>
      </c>
      <c r="B748" s="27" t="s">
        <v>5184</v>
      </c>
      <c r="C748" s="27" t="s">
        <v>4424</v>
      </c>
      <c r="D748" s="27" t="s">
        <v>897</v>
      </c>
      <c r="E748" s="27" t="s">
        <v>4246</v>
      </c>
      <c r="F748" s="27" t="s">
        <v>860</v>
      </c>
      <c r="G748" s="27"/>
      <c r="H748" s="27"/>
      <c r="I748" s="27" t="s">
        <v>37</v>
      </c>
      <c r="J748" s="28">
        <v>3</v>
      </c>
      <c r="K748" s="27" t="s">
        <v>52</v>
      </c>
      <c r="L748" s="27"/>
      <c r="M748" s="30"/>
      <c r="N748" s="25" t="str">
        <f t="shared" si="12"/>
        <v xml:space="preserve"> 월매출^TB_ANA_MM_SALES^ 등록자ID^REGR_ID^^VARCHAR2^32^Y^</v>
      </c>
      <c r="O748" s="21" t="str">
        <f>IF(ISNA(VLOOKUP(N748,DB데이터!$N:$N,1,FALSE)), "에러", "")</f>
        <v>에러</v>
      </c>
      <c r="P748" s="57" t="str">
        <f>IF(O748="에러",$N748&amp;CHAR(10)&amp;VLOOKUP(CONCATENATE(D797,".",F797),DB데이터!$M:$N,2,FALSE),"")</f>
        <v xml:space="preserve"> 월매출^TB_ANA_MM_SALES^ 등록자ID^REGR_ID^^VARCHAR2^32^Y^
월매출^TB_ANA_MM_SALES^등록자ID^REGR_ID^^VARCHAR2^32^Y^</v>
      </c>
    </row>
    <row r="749" spans="1:16" x14ac:dyDescent="0.25">
      <c r="A749" s="23">
        <v>742</v>
      </c>
      <c r="B749" s="27" t="s">
        <v>5184</v>
      </c>
      <c r="C749" s="27" t="s">
        <v>4424</v>
      </c>
      <c r="D749" s="27" t="s">
        <v>897</v>
      </c>
      <c r="E749" s="27" t="s">
        <v>3709</v>
      </c>
      <c r="F749" s="27" t="s">
        <v>64</v>
      </c>
      <c r="G749" s="27"/>
      <c r="H749" s="27"/>
      <c r="I749" s="27" t="s">
        <v>37</v>
      </c>
      <c r="J749" s="28">
        <v>10</v>
      </c>
      <c r="K749" s="27" t="s">
        <v>52</v>
      </c>
      <c r="L749" s="27"/>
      <c r="M749" s="30"/>
      <c r="N749" s="25" t="str">
        <f t="shared" si="12"/>
        <v xml:space="preserve"> 월매출^TB_ANA_MM_SALES^ 수정일시^MOD_DTM^^VARCHAR2^14^Y^</v>
      </c>
      <c r="O749" s="21" t="str">
        <f>IF(ISNA(VLOOKUP(N749,DB데이터!$N:$N,1,FALSE)), "에러", "")</f>
        <v>에러</v>
      </c>
      <c r="P749" s="57" t="str">
        <f>IF(O749="에러",$N749&amp;CHAR(10)&amp;VLOOKUP(CONCATENATE(D798,".",F798),DB데이터!$M:$N,2,FALSE),"")</f>
        <v xml:space="preserve"> 월매출^TB_ANA_MM_SALES^ 수정일시^MOD_DTM^^VARCHAR2^14^Y^
월매출^TB_ANA_MM_SALES^수정일시^MOD_DTM^^VARCHAR2^14^Y^</v>
      </c>
    </row>
    <row r="750" spans="1:16" x14ac:dyDescent="0.25">
      <c r="A750" s="23">
        <v>743</v>
      </c>
      <c r="B750" s="27" t="s">
        <v>5184</v>
      </c>
      <c r="C750" s="27" t="s">
        <v>4424</v>
      </c>
      <c r="D750" s="27" t="s">
        <v>897</v>
      </c>
      <c r="E750" s="27" t="s">
        <v>3779</v>
      </c>
      <c r="F750" s="27" t="s">
        <v>474</v>
      </c>
      <c r="G750" s="27"/>
      <c r="H750" s="27"/>
      <c r="I750" s="27" t="s">
        <v>37</v>
      </c>
      <c r="J750" s="28">
        <v>10</v>
      </c>
      <c r="K750" s="27" t="s">
        <v>52</v>
      </c>
      <c r="L750" s="29" t="s">
        <v>2352</v>
      </c>
      <c r="M750" s="30"/>
      <c r="N750" s="25" t="str">
        <f t="shared" si="12"/>
        <v xml:space="preserve"> 월매출^TB_ANA_MM_SALES^ 수정자ID^MODR_ID^^VARCHAR2^32^Y^</v>
      </c>
      <c r="O750" s="21" t="str">
        <f>IF(ISNA(VLOOKUP(N750,DB데이터!$N:$N,1,FALSE)), "에러", "")</f>
        <v>에러</v>
      </c>
      <c r="P750" s="57" t="str">
        <f>IF(O750="에러",$N750&amp;CHAR(10)&amp;VLOOKUP(CONCATENATE(D799,".",F799),DB데이터!$M:$N,2,FALSE),"")</f>
        <v xml:space="preserve"> 월매출^TB_ANA_MM_SALES^ 수정자ID^MODR_ID^^VARCHAR2^32^Y^
월매출^TB_ANA_MM_SALES^수정자ID^MODR_ID^^VARCHAR2^32^Y^</v>
      </c>
    </row>
    <row r="751" spans="1:16" x14ac:dyDescent="0.25">
      <c r="A751" s="23">
        <v>744</v>
      </c>
      <c r="B751" s="27" t="s">
        <v>5184</v>
      </c>
      <c r="C751" s="27" t="s">
        <v>4424</v>
      </c>
      <c r="D751" s="27" t="s">
        <v>897</v>
      </c>
      <c r="E751" s="27" t="s">
        <v>4229</v>
      </c>
      <c r="F751" s="27" t="s">
        <v>861</v>
      </c>
      <c r="G751" s="27"/>
      <c r="H751" s="27"/>
      <c r="I751" s="27" t="s">
        <v>37</v>
      </c>
      <c r="J751" s="28">
        <v>3</v>
      </c>
      <c r="K751" s="27" t="s">
        <v>52</v>
      </c>
      <c r="L751" s="29" t="s">
        <v>2352</v>
      </c>
      <c r="M751" s="30"/>
      <c r="N751" s="25" t="str">
        <f t="shared" si="12"/>
        <v xml:space="preserve"> 월매출^TB_ANA_MM_SALES^ 프로모션사용포인트취소금액^PROM_USE_POINT_CNCL_AMT^^NUMBER^22^Y^0</v>
      </c>
      <c r="O751" s="21" t="str">
        <f>IF(ISNA(VLOOKUP(N751,DB데이터!$N:$N,1,FALSE)), "에러", "")</f>
        <v>에러</v>
      </c>
      <c r="P751" s="57" t="str">
        <f>IF(O751="에러",$N751&amp;CHAR(10)&amp;VLOOKUP(CONCATENATE(D800,".",F800),DB데이터!$M:$N,2,FALSE),"")</f>
        <v xml:space="preserve"> 월매출^TB_ANA_MM_SALES^ 프로모션사용포인트취소금액^PROM_USE_POINT_CNCL_AMT^^NUMBER^22^Y^0
월매출^TB_ANA_MM_SALES^프로모션사용포인트취소금액^PROM_USE_POINT_CNCL_AMT^^NUMBER^20,5^Y^0</v>
      </c>
    </row>
    <row r="752" spans="1:16" x14ac:dyDescent="0.25">
      <c r="A752" s="23">
        <v>745</v>
      </c>
      <c r="B752" s="27" t="s">
        <v>5184</v>
      </c>
      <c r="C752" s="27" t="s">
        <v>4424</v>
      </c>
      <c r="D752" s="27" t="s">
        <v>897</v>
      </c>
      <c r="E752" s="27" t="s">
        <v>4213</v>
      </c>
      <c r="F752" s="27" t="s">
        <v>862</v>
      </c>
      <c r="G752" s="27"/>
      <c r="H752" s="27"/>
      <c r="I752" s="27" t="s">
        <v>37</v>
      </c>
      <c r="J752" s="28">
        <v>10</v>
      </c>
      <c r="K752" s="27" t="s">
        <v>52</v>
      </c>
      <c r="L752" s="29" t="s">
        <v>2352</v>
      </c>
      <c r="M752" s="30"/>
      <c r="N752" s="25" t="str">
        <f t="shared" si="12"/>
        <v xml:space="preserve"> 월매출^TB_ANA_MM_SALES^ 적립포인트취소금액^ACC_POINT_CNCL_AMT^^NUMBER^22^Y^0</v>
      </c>
      <c r="O752" s="21" t="str">
        <f>IF(ISNA(VLOOKUP(N752,DB데이터!$N:$N,1,FALSE)), "에러", "")</f>
        <v>에러</v>
      </c>
      <c r="P752" s="57" t="str">
        <f>IF(O752="에러",$N752&amp;CHAR(10)&amp;VLOOKUP(CONCATENATE(D801,".",F801),DB데이터!$M:$N,2,FALSE),"")</f>
        <v xml:space="preserve"> 월매출^TB_ANA_MM_SALES^ 적립포인트취소금액^ACC_POINT_CNCL_AMT^^NUMBER^22^Y^0
월매출^TB_ANA_MM_SALES^적립포인트취소금액^ACC_POINT_CNCL_AMT^^NUMBER^20,5^Y^0</v>
      </c>
    </row>
    <row r="753" spans="1:16" x14ac:dyDescent="0.25">
      <c r="A753" s="23">
        <v>746</v>
      </c>
      <c r="B753" s="27" t="s">
        <v>5184</v>
      </c>
      <c r="C753" s="27" t="s">
        <v>4424</v>
      </c>
      <c r="D753" s="27" t="s">
        <v>897</v>
      </c>
      <c r="E753" s="27" t="s">
        <v>4215</v>
      </c>
      <c r="F753" s="27" t="s">
        <v>2351</v>
      </c>
      <c r="G753" s="27"/>
      <c r="H753" s="27"/>
      <c r="I753" s="27" t="s">
        <v>37</v>
      </c>
      <c r="J753" s="28">
        <v>3</v>
      </c>
      <c r="K753" s="27" t="s">
        <v>52</v>
      </c>
      <c r="L753" s="29" t="s">
        <v>2352</v>
      </c>
      <c r="M753" s="30"/>
      <c r="N753" s="25" t="str">
        <f t="shared" si="12"/>
        <v xml:space="preserve"> 월매출^TB_ANA_MM_SALES^ 프로모션증정금액^PROM_PRESENT_AMT^^NUMBER^22^Y^0</v>
      </c>
      <c r="O753" s="21" t="str">
        <f>IF(ISNA(VLOOKUP(N753,DB데이터!$N:$N,1,FALSE)), "에러", "")</f>
        <v>에러</v>
      </c>
      <c r="P753" s="57" t="str">
        <f>IF(O753="에러",$N753&amp;CHAR(10)&amp;VLOOKUP(CONCATENATE(D802,".",F802),DB데이터!$M:$N,2,FALSE),"")</f>
        <v xml:space="preserve"> 월매출^TB_ANA_MM_SALES^ 프로모션증정금액^PROM_PRESENT_AMT^^NUMBER^22^Y^0
월매출^TB_ANA_MM_SALES^프로모션증정금액^PROM_PRESENT_AMT^^NUMBER^20,5^Y^0</v>
      </c>
    </row>
    <row r="754" spans="1:16" x14ac:dyDescent="0.25">
      <c r="A754" s="23">
        <v>747</v>
      </c>
      <c r="B754" s="27" t="s">
        <v>5184</v>
      </c>
      <c r="C754" s="27" t="s">
        <v>4424</v>
      </c>
      <c r="D754" s="27" t="s">
        <v>897</v>
      </c>
      <c r="E754" s="27" t="s">
        <v>4279</v>
      </c>
      <c r="F754" s="27" t="s">
        <v>863</v>
      </c>
      <c r="G754" s="27"/>
      <c r="H754" s="27"/>
      <c r="I754" s="27" t="s">
        <v>110</v>
      </c>
      <c r="J754" s="28">
        <v>22</v>
      </c>
      <c r="K754" s="27" t="s">
        <v>52</v>
      </c>
      <c r="L754" s="29">
        <v>0</v>
      </c>
      <c r="M754" s="30"/>
      <c r="N754" s="25" t="str">
        <f t="shared" si="12"/>
        <v xml:space="preserve"> 월매출연령대^TB_ANA_MM_SALES_AGE^ 매출년월^SALES_YM^^VARCHAR2^6^Y^</v>
      </c>
      <c r="O754" s="21" t="str">
        <f>IF(ISNA(VLOOKUP(N754,DB데이터!$N:$N,1,FALSE)), "에러", "")</f>
        <v>에러</v>
      </c>
      <c r="P754" s="57" t="str">
        <f>IF(O754="에러",$N754&amp;CHAR(10)&amp;VLOOKUP(CONCATENATE(D803,".",F803),DB데이터!$M:$N,2,FALSE),"")</f>
        <v xml:space="preserve"> 월매출연령대^TB_ANA_MM_SALES_AGE^ 매출년월^SALES_YM^^VARCHAR2^6^Y^
월매출연령대^TB_ANA_MM_SALES_AGE^매출년월^SALES_YM^Y^VARCHAR2^6^Y^</v>
      </c>
    </row>
    <row r="755" spans="1:16" x14ac:dyDescent="0.25">
      <c r="A755" s="23">
        <v>748</v>
      </c>
      <c r="B755" s="27" t="s">
        <v>5184</v>
      </c>
      <c r="C755" s="27" t="s">
        <v>4424</v>
      </c>
      <c r="D755" s="27" t="s">
        <v>897</v>
      </c>
      <c r="E755" s="27" t="s">
        <v>4281</v>
      </c>
      <c r="F755" s="27" t="s">
        <v>864</v>
      </c>
      <c r="G755" s="27"/>
      <c r="H755" s="27"/>
      <c r="I755" s="27" t="s">
        <v>110</v>
      </c>
      <c r="J755" s="28">
        <v>22</v>
      </c>
      <c r="K755" s="27" t="s">
        <v>52</v>
      </c>
      <c r="L755" s="29">
        <v>0</v>
      </c>
      <c r="M755" s="30"/>
      <c r="N755" s="25" t="str">
        <f t="shared" si="12"/>
        <v xml:space="preserve"> 월매출연령대^TB_ANA_MM_SALES_AGE^ 매장코드^SHOP_CD^^VARCHAR2^10^Y^</v>
      </c>
      <c r="O755" s="21" t="str">
        <f>IF(ISNA(VLOOKUP(N755,DB데이터!$N:$N,1,FALSE)), "에러", "")</f>
        <v>에러</v>
      </c>
      <c r="P755" s="57" t="str">
        <f>IF(O755="에러",$N755&amp;CHAR(10)&amp;VLOOKUP(CONCATENATE(D804,".",F804),DB데이터!$M:$N,2,FALSE),"")</f>
        <v xml:space="preserve"> 월매출연령대^TB_ANA_MM_SALES_AGE^ 매장코드^SHOP_CD^^VARCHAR2^10^Y^
월매출연령대^TB_ANA_MM_SALES_AGE^매장코드^SHOP_CD^Y^VARCHAR2^10^Y^</v>
      </c>
    </row>
    <row r="756" spans="1:16" x14ac:dyDescent="0.25">
      <c r="A756" s="23">
        <v>749</v>
      </c>
      <c r="B756" s="27" t="s">
        <v>5184</v>
      </c>
      <c r="C756" s="27" t="s">
        <v>4424</v>
      </c>
      <c r="D756" s="27" t="s">
        <v>897</v>
      </c>
      <c r="E756" s="27" t="s">
        <v>4278</v>
      </c>
      <c r="F756" s="27" t="s">
        <v>865</v>
      </c>
      <c r="G756" s="27"/>
      <c r="H756" s="27"/>
      <c r="I756" s="27" t="s">
        <v>110</v>
      </c>
      <c r="J756" s="28">
        <v>22</v>
      </c>
      <c r="K756" s="27" t="s">
        <v>52</v>
      </c>
      <c r="L756" s="29">
        <v>0</v>
      </c>
      <c r="M756" s="30"/>
      <c r="N756" s="25" t="str">
        <f t="shared" si="12"/>
        <v xml:space="preserve"> 월매출연령대^TB_ANA_MM_SALES_AGE^ 회원수^MEM_CNT^^NUMBER^22^Y^0</v>
      </c>
      <c r="O756" s="21" t="str">
        <f>IF(ISNA(VLOOKUP(N756,DB데이터!$N:$N,1,FALSE)), "에러", "")</f>
        <v>에러</v>
      </c>
      <c r="P756" s="57" t="str">
        <f>IF(O756="에러",$N756&amp;CHAR(10)&amp;VLOOKUP(CONCATENATE(D805,".",F805),DB데이터!$M:$N,2,FALSE),"")</f>
        <v xml:space="preserve"> 월매출연령대^TB_ANA_MM_SALES_AGE^ 회원수^MEM_CNT^^NUMBER^22^Y^0
월매출연령대^TB_ANA_MM_SALES_AGE^회원수^MEM_CNT^^NUMBER^20,5^Y^0</v>
      </c>
    </row>
    <row r="757" spans="1:16" x14ac:dyDescent="0.25">
      <c r="A757" s="23">
        <v>750</v>
      </c>
      <c r="B757" s="27" t="s">
        <v>5184</v>
      </c>
      <c r="C757" s="27" t="s">
        <v>4424</v>
      </c>
      <c r="D757" s="27" t="s">
        <v>897</v>
      </c>
      <c r="E757" s="27" t="s">
        <v>4280</v>
      </c>
      <c r="F757" s="27" t="s">
        <v>866</v>
      </c>
      <c r="G757" s="27"/>
      <c r="H757" s="27"/>
      <c r="I757" s="27" t="s">
        <v>110</v>
      </c>
      <c r="J757" s="28">
        <v>22</v>
      </c>
      <c r="K757" s="27" t="s">
        <v>52</v>
      </c>
      <c r="L757" s="29">
        <v>0</v>
      </c>
      <c r="M757" s="30"/>
      <c r="N757" s="25" t="str">
        <f t="shared" si="12"/>
        <v xml:space="preserve"> 월매출연령대^TB_ANA_MM_SALES_AGE^ 연령대(없음)회원수^AGE_XX_MEM_CNT^^NUMBER^22^Y^0</v>
      </c>
      <c r="O757" s="21" t="str">
        <f>IF(ISNA(VLOOKUP(N757,DB데이터!$N:$N,1,FALSE)), "에러", "")</f>
        <v>에러</v>
      </c>
      <c r="P757" s="57" t="str">
        <f>IF(O757="에러",$N757&amp;CHAR(10)&amp;VLOOKUP(CONCATENATE(D806,".",F806),DB데이터!$M:$N,2,FALSE),"")</f>
        <v xml:space="preserve"> 월매출연령대^TB_ANA_MM_SALES_AGE^ 연령대(없음)회원수^AGE_XX_MEM_CNT^^NUMBER^22^Y^0
월매출연령대^TB_ANA_MM_SALES_AGE^연령대(없음)회원수^AGE_XX_MEM_CNT^^NUMBER^20,5^Y^0</v>
      </c>
    </row>
    <row r="758" spans="1:16" x14ac:dyDescent="0.25">
      <c r="A758" s="23">
        <v>751</v>
      </c>
      <c r="B758" s="27" t="s">
        <v>5184</v>
      </c>
      <c r="C758" s="27" t="s">
        <v>4424</v>
      </c>
      <c r="D758" s="27" t="s">
        <v>897</v>
      </c>
      <c r="E758" s="27" t="s">
        <v>4283</v>
      </c>
      <c r="F758" s="27" t="s">
        <v>867</v>
      </c>
      <c r="G758" s="27"/>
      <c r="H758" s="27"/>
      <c r="I758" s="27" t="s">
        <v>110</v>
      </c>
      <c r="J758" s="28">
        <v>22</v>
      </c>
      <c r="K758" s="27" t="s">
        <v>52</v>
      </c>
      <c r="L758" s="29">
        <v>0</v>
      </c>
      <c r="M758" s="30"/>
      <c r="N758" s="25" t="str">
        <f t="shared" si="12"/>
        <v xml:space="preserve"> 월매출연령대^TB_ANA_MM_SALES_AGE^ 연령대(00-14)회원수^AGE_01_MEM_CNT^^NUMBER^22^Y^0</v>
      </c>
      <c r="O758" s="21" t="str">
        <f>IF(ISNA(VLOOKUP(N758,DB데이터!$N:$N,1,FALSE)), "에러", "")</f>
        <v>에러</v>
      </c>
      <c r="P758" s="57" t="str">
        <f>IF(O758="에러",$N758&amp;CHAR(10)&amp;VLOOKUP(CONCATENATE(D807,".",F807),DB데이터!$M:$N,2,FALSE),"")</f>
        <v xml:space="preserve"> 월매출연령대^TB_ANA_MM_SALES_AGE^ 연령대(00-14)회원수^AGE_01_MEM_CNT^^NUMBER^22^Y^0
월매출연령대^TB_ANA_MM_SALES_AGE^연령대(00-14)회원수^AGE_01_MEM_CNT^^NUMBER^20,5^Y^0</v>
      </c>
    </row>
    <row r="759" spans="1:16" x14ac:dyDescent="0.25">
      <c r="A759" s="23">
        <v>752</v>
      </c>
      <c r="B759" s="27" t="s">
        <v>5184</v>
      </c>
      <c r="C759" s="27" t="s">
        <v>4424</v>
      </c>
      <c r="D759" s="27" t="s">
        <v>897</v>
      </c>
      <c r="E759" s="27" t="s">
        <v>4282</v>
      </c>
      <c r="F759" s="27" t="s">
        <v>2356</v>
      </c>
      <c r="G759" s="27"/>
      <c r="H759" s="27"/>
      <c r="I759" s="27" t="s">
        <v>110</v>
      </c>
      <c r="J759" s="28">
        <v>22</v>
      </c>
      <c r="K759" s="27" t="s">
        <v>52</v>
      </c>
      <c r="L759" s="29">
        <v>0</v>
      </c>
      <c r="M759" s="30"/>
      <c r="N759" s="25" t="str">
        <f t="shared" si="12"/>
        <v xml:space="preserve"> 월매출연령대^TB_ANA_MM_SALES_AGE^ 연령대(15-19)회원수^AGE_02_MEM_CNT^^NUMBER^22^Y^0</v>
      </c>
      <c r="O759" s="21" t="str">
        <f>IF(ISNA(VLOOKUP(N759,DB데이터!$N:$N,1,FALSE)), "에러", "")</f>
        <v>에러</v>
      </c>
      <c r="P759" s="57" t="str">
        <f>IF(O759="에러",$N759&amp;CHAR(10)&amp;VLOOKUP(CONCATENATE(D808,".",F808),DB데이터!$M:$N,2,FALSE),"")</f>
        <v xml:space="preserve"> 월매출연령대^TB_ANA_MM_SALES_AGE^ 연령대(15-19)회원수^AGE_02_MEM_CNT^^NUMBER^22^Y^0
월매출연령대^TB_ANA_MM_SALES_AGE^연령대(15-19)회원수^AGE_02_MEM_CNT^^NUMBER^20,5^Y^0</v>
      </c>
    </row>
    <row r="760" spans="1:16" x14ac:dyDescent="0.25">
      <c r="A760" s="23">
        <v>753</v>
      </c>
      <c r="B760" s="27" t="s">
        <v>5184</v>
      </c>
      <c r="C760" s="27" t="s">
        <v>4424</v>
      </c>
      <c r="D760" s="27" t="s">
        <v>897</v>
      </c>
      <c r="E760" s="27" t="s">
        <v>4425</v>
      </c>
      <c r="F760" s="27" t="s">
        <v>868</v>
      </c>
      <c r="G760" s="27"/>
      <c r="H760" s="27"/>
      <c r="I760" s="27" t="s">
        <v>110</v>
      </c>
      <c r="J760" s="28">
        <v>22</v>
      </c>
      <c r="K760" s="27" t="s">
        <v>52</v>
      </c>
      <c r="L760" s="29">
        <v>0</v>
      </c>
      <c r="M760" s="30"/>
      <c r="N760" s="25" t="str">
        <f t="shared" si="12"/>
        <v xml:space="preserve"> 월매출연령대^TB_ANA_MM_SALES_AGE^ 연령대(20-24)회원수^AGE_03_MEM_CNT^^NUMBER^22^Y^0</v>
      </c>
      <c r="O760" s="21" t="str">
        <f>IF(ISNA(VLOOKUP(N760,DB데이터!$N:$N,1,FALSE)), "에러", "")</f>
        <v>에러</v>
      </c>
      <c r="P760" s="57" t="str">
        <f>IF(O760="에러",$N760&amp;CHAR(10)&amp;VLOOKUP(CONCATENATE(D809,".",F809),DB데이터!$M:$N,2,FALSE),"")</f>
        <v xml:space="preserve"> 월매출연령대^TB_ANA_MM_SALES_AGE^ 연령대(20-24)회원수^AGE_03_MEM_CNT^^NUMBER^22^Y^0
월매출연령대^TB_ANA_MM_SALES_AGE^연령대(20-24)회원수^AGE_03_MEM_CNT^^NUMBER^20,5^Y^0</v>
      </c>
    </row>
    <row r="761" spans="1:16" x14ac:dyDescent="0.25">
      <c r="A761" s="23">
        <v>754</v>
      </c>
      <c r="B761" s="27" t="s">
        <v>5184</v>
      </c>
      <c r="C761" s="27" t="s">
        <v>4424</v>
      </c>
      <c r="D761" s="27" t="s">
        <v>897</v>
      </c>
      <c r="E761" s="27" t="s">
        <v>3518</v>
      </c>
      <c r="F761" s="27" t="s">
        <v>54</v>
      </c>
      <c r="G761" s="27"/>
      <c r="H761" s="27"/>
      <c r="I761" s="27" t="s">
        <v>37</v>
      </c>
      <c r="J761" s="28">
        <v>14</v>
      </c>
      <c r="K761" s="27" t="s">
        <v>52</v>
      </c>
      <c r="L761" s="29"/>
      <c r="M761" s="30"/>
      <c r="N761" s="25" t="str">
        <f t="shared" si="12"/>
        <v xml:space="preserve"> 월매출연령대^TB_ANA_MM_SALES_AGE^ 연령대(25-29)회원수^AGE_04_MEM_CNT^^NUMBER^22^Y^0</v>
      </c>
      <c r="O761" s="21" t="str">
        <f>IF(ISNA(VLOOKUP(N761,DB데이터!$N:$N,1,FALSE)), "에러", "")</f>
        <v>에러</v>
      </c>
      <c r="P761" s="57" t="str">
        <f>IF(O761="에러",$N761&amp;CHAR(10)&amp;VLOOKUP(CONCATENATE(D810,".",F810),DB데이터!$M:$N,2,FALSE),"")</f>
        <v xml:space="preserve"> 월매출연령대^TB_ANA_MM_SALES_AGE^ 연령대(25-29)회원수^AGE_04_MEM_CNT^^NUMBER^22^Y^0
월매출연령대^TB_ANA_MM_SALES_AGE^연령대(25-29)회원수^AGE_04_MEM_CNT^^NUMBER^20,5^Y^0</v>
      </c>
    </row>
    <row r="762" spans="1:16" x14ac:dyDescent="0.25">
      <c r="A762" s="23">
        <v>755</v>
      </c>
      <c r="B762" s="27" t="s">
        <v>5184</v>
      </c>
      <c r="C762" s="27" t="s">
        <v>4424</v>
      </c>
      <c r="D762" s="27" t="s">
        <v>897</v>
      </c>
      <c r="E762" s="27" t="s">
        <v>3519</v>
      </c>
      <c r="F762" s="27" t="s">
        <v>56</v>
      </c>
      <c r="G762" s="27"/>
      <c r="H762" s="27"/>
      <c r="I762" s="27" t="s">
        <v>37</v>
      </c>
      <c r="J762" s="28">
        <v>32</v>
      </c>
      <c r="K762" s="27" t="s">
        <v>52</v>
      </c>
      <c r="L762" s="29"/>
      <c r="M762" s="30"/>
      <c r="N762" s="25" t="str">
        <f t="shared" si="12"/>
        <v xml:space="preserve"> 월매출연령대^TB_ANA_MM_SALES_AGE^ 연령대(30-34)회원수^AGE_05_MEM_CNT^^NUMBER^22^Y^0</v>
      </c>
      <c r="O762" s="21" t="str">
        <f>IF(ISNA(VLOOKUP(N762,DB데이터!$N:$N,1,FALSE)), "에러", "")</f>
        <v>에러</v>
      </c>
      <c r="P762" s="57" t="str">
        <f>IF(O762="에러",$N762&amp;CHAR(10)&amp;VLOOKUP(CONCATENATE(D811,".",F811),DB데이터!$M:$N,2,FALSE),"")</f>
        <v xml:space="preserve"> 월매출연령대^TB_ANA_MM_SALES_AGE^ 연령대(30-34)회원수^AGE_05_MEM_CNT^^NUMBER^22^Y^0
월매출연령대^TB_ANA_MM_SALES_AGE^연령대(30-34)회원수^AGE_05_MEM_CNT^^NUMBER^20,5^Y^0</v>
      </c>
    </row>
    <row r="763" spans="1:16" x14ac:dyDescent="0.25">
      <c r="A763" s="23">
        <v>756</v>
      </c>
      <c r="B763" s="27" t="s">
        <v>5184</v>
      </c>
      <c r="C763" s="27" t="s">
        <v>4424</v>
      </c>
      <c r="D763" s="27" t="s">
        <v>897</v>
      </c>
      <c r="E763" s="27" t="s">
        <v>3520</v>
      </c>
      <c r="F763" s="27" t="s">
        <v>58</v>
      </c>
      <c r="G763" s="27"/>
      <c r="H763" s="27"/>
      <c r="I763" s="27" t="s">
        <v>37</v>
      </c>
      <c r="J763" s="28">
        <v>14</v>
      </c>
      <c r="K763" s="27" t="s">
        <v>52</v>
      </c>
      <c r="L763" s="29"/>
      <c r="M763" s="30"/>
      <c r="N763" s="25" t="str">
        <f t="shared" si="12"/>
        <v xml:space="preserve"> 월매출연령대^TB_ANA_MM_SALES_AGE^ 연령대(35-39)회원수^AGE_06_MEM_CNT^^NUMBER^22^Y^0</v>
      </c>
      <c r="O763" s="21" t="str">
        <f>IF(ISNA(VLOOKUP(N763,DB데이터!$N:$N,1,FALSE)), "에러", "")</f>
        <v>에러</v>
      </c>
      <c r="P763" s="57" t="str">
        <f>IF(O763="에러",$N763&amp;CHAR(10)&amp;VLOOKUP(CONCATENATE(D812,".",F812),DB데이터!$M:$N,2,FALSE),"")</f>
        <v xml:space="preserve"> 월매출연령대^TB_ANA_MM_SALES_AGE^ 연령대(35-39)회원수^AGE_06_MEM_CNT^^NUMBER^22^Y^0
월매출연령대^TB_ANA_MM_SALES_AGE^연령대(35-39)회원수^AGE_06_MEM_CNT^^NUMBER^20,5^Y^0</v>
      </c>
    </row>
    <row r="764" spans="1:16" x14ac:dyDescent="0.25">
      <c r="A764" s="23">
        <v>757</v>
      </c>
      <c r="B764" s="27" t="s">
        <v>5184</v>
      </c>
      <c r="C764" s="27" t="s">
        <v>4424</v>
      </c>
      <c r="D764" s="27" t="s">
        <v>897</v>
      </c>
      <c r="E764" s="27" t="s">
        <v>3521</v>
      </c>
      <c r="F764" s="27" t="s">
        <v>60</v>
      </c>
      <c r="G764" s="27"/>
      <c r="H764" s="27"/>
      <c r="I764" s="27" t="s">
        <v>37</v>
      </c>
      <c r="J764" s="28">
        <v>32</v>
      </c>
      <c r="K764" s="27" t="s">
        <v>52</v>
      </c>
      <c r="L764" s="29"/>
      <c r="M764" s="30"/>
      <c r="N764" s="25" t="str">
        <f t="shared" si="12"/>
        <v xml:space="preserve"> 월매출연령대^TB_ANA_MM_SALES_AGE^ 연령대(40-44)회원수^AGE_07_MEM_CNT^^NUMBER^22^Y^0</v>
      </c>
      <c r="O764" s="21" t="str">
        <f>IF(ISNA(VLOOKUP(N764,DB데이터!$N:$N,1,FALSE)), "에러", "")</f>
        <v>에러</v>
      </c>
      <c r="P764" s="57" t="str">
        <f>IF(O764="에러",$N764&amp;CHAR(10)&amp;VLOOKUP(CONCATENATE(D813,".",F813),DB데이터!$M:$N,2,FALSE),"")</f>
        <v xml:space="preserve"> 월매출연령대^TB_ANA_MM_SALES_AGE^ 연령대(40-44)회원수^AGE_07_MEM_CNT^^NUMBER^22^Y^0
월매출연령대^TB_ANA_MM_SALES_AGE^연령대(40-44)회원수^AGE_07_MEM_CNT^^NUMBER^20,5^Y^0</v>
      </c>
    </row>
    <row r="765" spans="1:16" x14ac:dyDescent="0.25">
      <c r="A765" s="23">
        <v>758</v>
      </c>
      <c r="B765" s="27" t="s">
        <v>5184</v>
      </c>
      <c r="C765" s="27" t="s">
        <v>4426</v>
      </c>
      <c r="D765" s="27" t="s">
        <v>360</v>
      </c>
      <c r="E765" s="27" t="s">
        <v>3975</v>
      </c>
      <c r="F765" s="27" t="s">
        <v>1459</v>
      </c>
      <c r="G765" s="27"/>
      <c r="H765" s="27"/>
      <c r="I765" s="27" t="s">
        <v>37</v>
      </c>
      <c r="J765" s="28">
        <v>6</v>
      </c>
      <c r="K765" s="27" t="s">
        <v>52</v>
      </c>
      <c r="L765" s="29"/>
      <c r="M765" s="30"/>
      <c r="N765" s="25" t="str">
        <f t="shared" si="12"/>
        <v xml:space="preserve"> 월매출연령대^TB_ANA_MM_SALES_AGE^ 연령대(45-49)회원수^AGE_08_MEM_CNT^^NUMBER^22^Y^0</v>
      </c>
      <c r="O765" s="21" t="str">
        <f>IF(ISNA(VLOOKUP(N765,DB데이터!$N:$N,1,FALSE)), "에러", "")</f>
        <v>에러</v>
      </c>
      <c r="P765" s="57" t="str">
        <f>IF(O765="에러",$N765&amp;CHAR(10)&amp;VLOOKUP(CONCATENATE(D814,".",F814),DB데이터!$M:$N,2,FALSE),"")</f>
        <v xml:space="preserve"> 월매출연령대^TB_ANA_MM_SALES_AGE^ 연령대(45-49)회원수^AGE_08_MEM_CNT^^NUMBER^22^Y^0
월매출연령대^TB_ANA_MM_SALES_AGE^연령대(45-49)회원수^AGE_08_MEM_CNT^^NUMBER^20,5^Y^0</v>
      </c>
    </row>
    <row r="766" spans="1:16" x14ac:dyDescent="0.25">
      <c r="A766" s="23">
        <v>759</v>
      </c>
      <c r="B766" s="27" t="s">
        <v>5184</v>
      </c>
      <c r="C766" s="27" t="s">
        <v>4426</v>
      </c>
      <c r="D766" s="27" t="s">
        <v>360</v>
      </c>
      <c r="E766" s="27" t="s">
        <v>3709</v>
      </c>
      <c r="F766" s="27" t="s">
        <v>64</v>
      </c>
      <c r="G766" s="27"/>
      <c r="H766" s="27"/>
      <c r="I766" s="27" t="s">
        <v>37</v>
      </c>
      <c r="J766" s="28">
        <v>10</v>
      </c>
      <c r="K766" s="27" t="s">
        <v>52</v>
      </c>
      <c r="L766" s="29"/>
      <c r="M766" s="30"/>
      <c r="N766" s="25" t="str">
        <f t="shared" si="12"/>
        <v xml:space="preserve"> 월매출연령대^TB_ANA_MM_SALES_AGE^ 연령대(50-54)회원수^AGE_09_MEM_CNT^^NUMBER^22^Y^0</v>
      </c>
      <c r="O766" s="21" t="str">
        <f>IF(ISNA(VLOOKUP(N766,DB데이터!$N:$N,1,FALSE)), "에러", "")</f>
        <v>에러</v>
      </c>
      <c r="P766" s="57" t="str">
        <f>IF(O766="에러",$N766&amp;CHAR(10)&amp;VLOOKUP(CONCATENATE(D815,".",F815),DB데이터!$M:$N,2,FALSE),"")</f>
        <v xml:space="preserve"> 월매출연령대^TB_ANA_MM_SALES_AGE^ 연령대(50-54)회원수^AGE_09_MEM_CNT^^NUMBER^22^Y^0
월매출연령대^TB_ANA_MM_SALES_AGE^연령대(50-54)회원수^AGE_09_MEM_CNT^^NUMBER^20,5^Y^0</v>
      </c>
    </row>
    <row r="767" spans="1:16" x14ac:dyDescent="0.25">
      <c r="A767" s="23">
        <v>760</v>
      </c>
      <c r="B767" s="27" t="s">
        <v>5184</v>
      </c>
      <c r="C767" s="27" t="s">
        <v>4426</v>
      </c>
      <c r="D767" s="27" t="s">
        <v>360</v>
      </c>
      <c r="E767" s="27" t="s">
        <v>4221</v>
      </c>
      <c r="F767" s="27" t="s">
        <v>492</v>
      </c>
      <c r="G767" s="27"/>
      <c r="H767" s="27"/>
      <c r="I767" s="27" t="s">
        <v>110</v>
      </c>
      <c r="J767" s="28">
        <v>22</v>
      </c>
      <c r="K767" s="27" t="s">
        <v>52</v>
      </c>
      <c r="L767" s="29">
        <v>0</v>
      </c>
      <c r="M767" s="30"/>
      <c r="N767" s="25" t="str">
        <f t="shared" si="12"/>
        <v xml:space="preserve"> 월매출연령대^TB_ANA_MM_SALES_AGE^ 연령대(55-59)회원수^AGE_10_MEM_CNT^^NUMBER^22^Y^0</v>
      </c>
      <c r="O767" s="21" t="str">
        <f>IF(ISNA(VLOOKUP(N767,DB데이터!$N:$N,1,FALSE)), "에러", "")</f>
        <v>에러</v>
      </c>
      <c r="P767" s="57" t="str">
        <f>IF(O767="에러",$N767&amp;CHAR(10)&amp;VLOOKUP(CONCATENATE(D816,".",F816),DB데이터!$M:$N,2,FALSE),"")</f>
        <v xml:space="preserve"> 월매출연령대^TB_ANA_MM_SALES_AGE^ 연령대(55-59)회원수^AGE_10_MEM_CNT^^NUMBER^22^Y^0
월매출연령대^TB_ANA_MM_SALES_AGE^연령대(55-59)회원수^AGE_10_MEM_CNT^^NUMBER^20,5^Y^0</v>
      </c>
    </row>
    <row r="768" spans="1:16" x14ac:dyDescent="0.25">
      <c r="A768" s="23">
        <v>761</v>
      </c>
      <c r="B768" s="27" t="s">
        <v>5184</v>
      </c>
      <c r="C768" s="27" t="s">
        <v>4426</v>
      </c>
      <c r="D768" s="27" t="s">
        <v>360</v>
      </c>
      <c r="E768" s="27" t="s">
        <v>4218</v>
      </c>
      <c r="F768" s="27" t="s">
        <v>493</v>
      </c>
      <c r="G768" s="27"/>
      <c r="H768" s="27"/>
      <c r="I768" s="27" t="s">
        <v>110</v>
      </c>
      <c r="J768" s="28">
        <v>22</v>
      </c>
      <c r="K768" s="27" t="s">
        <v>52</v>
      </c>
      <c r="L768" s="29">
        <v>0</v>
      </c>
      <c r="M768" s="30"/>
      <c r="N768" s="25" t="str">
        <f t="shared" si="12"/>
        <v xml:space="preserve"> 월매출연령대^TB_ANA_MM_SALES_AGE^ 연령대(60-99)회원수^AGE_11_MEM_CNT^^NUMBER^22^Y^0</v>
      </c>
      <c r="O768" s="21" t="str">
        <f>IF(ISNA(VLOOKUP(N768,DB데이터!$N:$N,1,FALSE)), "에러", "")</f>
        <v>에러</v>
      </c>
      <c r="P768" s="57" t="str">
        <f>IF(O768="에러",$N768&amp;CHAR(10)&amp;VLOOKUP(CONCATENATE(D817,".",F817),DB데이터!$M:$N,2,FALSE),"")</f>
        <v xml:space="preserve"> 월매출연령대^TB_ANA_MM_SALES_AGE^ 연령대(60-99)회원수^AGE_11_MEM_CNT^^NUMBER^22^Y^0
월매출연령대^TB_ANA_MM_SALES_AGE^연령대(60-99)회원수^AGE_11_MEM_CNT^^NUMBER^20,5^Y^0</v>
      </c>
    </row>
    <row r="769" spans="1:16" x14ac:dyDescent="0.25">
      <c r="A769" s="23">
        <v>762</v>
      </c>
      <c r="B769" s="27" t="s">
        <v>5184</v>
      </c>
      <c r="C769" s="27" t="s">
        <v>4426</v>
      </c>
      <c r="D769" s="27" t="s">
        <v>360</v>
      </c>
      <c r="E769" s="27" t="s">
        <v>4217</v>
      </c>
      <c r="F769" s="27" t="s">
        <v>494</v>
      </c>
      <c r="G769" s="27"/>
      <c r="H769" s="27"/>
      <c r="I769" s="27" t="s">
        <v>110</v>
      </c>
      <c r="J769" s="28">
        <v>22</v>
      </c>
      <c r="K769" s="27" t="s">
        <v>52</v>
      </c>
      <c r="L769" s="29">
        <v>0</v>
      </c>
      <c r="M769" s="30"/>
      <c r="N769" s="25" t="str">
        <f t="shared" si="12"/>
        <v xml:space="preserve"> 월매출연령대^TB_ANA_MM_SALES_AGE^ 매출금액^SALES_AMT^^NUMBER^22^Y^0</v>
      </c>
      <c r="O769" s="21" t="str">
        <f>IF(ISNA(VLOOKUP(N769,DB데이터!$N:$N,1,FALSE)), "에러", "")</f>
        <v>에러</v>
      </c>
      <c r="P769" s="57" t="str">
        <f>IF(O769="에러",$N769&amp;CHAR(10)&amp;VLOOKUP(CONCATENATE(D818,".",F818),DB데이터!$M:$N,2,FALSE),"")</f>
        <v xml:space="preserve"> 월매출연령대^TB_ANA_MM_SALES_AGE^ 매출금액^SALES_AMT^^NUMBER^22^Y^0
월매출연령대^TB_ANA_MM_SALES_AGE^매출금액^SALES_AMT^^NUMBER^20,5^Y^0</v>
      </c>
    </row>
    <row r="770" spans="1:16" x14ac:dyDescent="0.25">
      <c r="A770" s="23">
        <v>763</v>
      </c>
      <c r="B770" s="27" t="s">
        <v>5184</v>
      </c>
      <c r="C770" s="27" t="s">
        <v>4426</v>
      </c>
      <c r="D770" s="27" t="s">
        <v>360</v>
      </c>
      <c r="E770" s="27" t="s">
        <v>4219</v>
      </c>
      <c r="F770" s="27" t="s">
        <v>1761</v>
      </c>
      <c r="G770" s="27"/>
      <c r="H770" s="27"/>
      <c r="I770" s="27" t="s">
        <v>110</v>
      </c>
      <c r="J770" s="28">
        <v>22</v>
      </c>
      <c r="K770" s="27" t="s">
        <v>52</v>
      </c>
      <c r="L770" s="29">
        <v>0</v>
      </c>
      <c r="M770" s="30"/>
      <c r="N770" s="25" t="str">
        <f t="shared" si="12"/>
        <v xml:space="preserve"> 월매출연령대^TB_ANA_MM_SALES_AGE^ 연령대(없음)매출금액^AGE_XX_SALES_AMT^^NUMBER^22^Y^0</v>
      </c>
      <c r="O770" s="21" t="str">
        <f>IF(ISNA(VLOOKUP(N770,DB데이터!$N:$N,1,FALSE)), "에러", "")</f>
        <v>에러</v>
      </c>
      <c r="P770" s="57" t="str">
        <f>IF(O770="에러",$N770&amp;CHAR(10)&amp;VLOOKUP(CONCATENATE(D819,".",F819),DB데이터!$M:$N,2,FALSE),"")</f>
        <v xml:space="preserve"> 월매출연령대^TB_ANA_MM_SALES_AGE^ 연령대(없음)매출금액^AGE_XX_SALES_AMT^^NUMBER^22^Y^0
월매출연령대^TB_ANA_MM_SALES_AGE^연령대(없음)매출금액^AGE_XX_SALES_AMT^^NUMBER^20,5^Y^0</v>
      </c>
    </row>
    <row r="771" spans="1:16" x14ac:dyDescent="0.25">
      <c r="A771" s="23">
        <v>764</v>
      </c>
      <c r="B771" s="27" t="s">
        <v>5184</v>
      </c>
      <c r="C771" s="27" t="s">
        <v>4426</v>
      </c>
      <c r="D771" s="27" t="s">
        <v>360</v>
      </c>
      <c r="E771" s="27" t="s">
        <v>4237</v>
      </c>
      <c r="F771" s="27" t="s">
        <v>495</v>
      </c>
      <c r="G771" s="27"/>
      <c r="H771" s="27"/>
      <c r="I771" s="27" t="s">
        <v>110</v>
      </c>
      <c r="J771" s="28">
        <v>22</v>
      </c>
      <c r="K771" s="27" t="s">
        <v>52</v>
      </c>
      <c r="L771" s="29">
        <v>0</v>
      </c>
      <c r="M771" s="30"/>
      <c r="N771" s="25" t="str">
        <f t="shared" si="12"/>
        <v xml:space="preserve"> 월매출연령대^TB_ANA_MM_SALES_AGE^ 연령대(00-14)매출금액^AGE_01_SALES_AMT^^NUMBER^22^Y^0</v>
      </c>
      <c r="O771" s="21" t="str">
        <f>IF(ISNA(VLOOKUP(N771,DB데이터!$N:$N,1,FALSE)), "에러", "")</f>
        <v>에러</v>
      </c>
      <c r="P771" s="57" t="str">
        <f>IF(O771="에러",$N771&amp;CHAR(10)&amp;VLOOKUP(CONCATENATE(D820,".",F820),DB데이터!$M:$N,2,FALSE),"")</f>
        <v xml:space="preserve"> 월매출연령대^TB_ANA_MM_SALES_AGE^ 연령대(00-14)매출금액^AGE_01_SALES_AMT^^NUMBER^22^Y^0
월매출연령대^TB_ANA_MM_SALES_AGE^연령대(00-14)매출금액^AGE_01_SALES_AMT^^NUMBER^20,5^Y^0</v>
      </c>
    </row>
    <row r="772" spans="1:16" x14ac:dyDescent="0.25">
      <c r="A772" s="23">
        <v>765</v>
      </c>
      <c r="B772" s="27" t="s">
        <v>5184</v>
      </c>
      <c r="C772" s="27" t="s">
        <v>4426</v>
      </c>
      <c r="D772" s="27" t="s">
        <v>360</v>
      </c>
      <c r="E772" s="27" t="s">
        <v>4234</v>
      </c>
      <c r="F772" s="27" t="s">
        <v>565</v>
      </c>
      <c r="G772" s="27"/>
      <c r="H772" s="27"/>
      <c r="I772" s="27" t="s">
        <v>110</v>
      </c>
      <c r="J772" s="28">
        <v>22</v>
      </c>
      <c r="K772" s="27" t="s">
        <v>52</v>
      </c>
      <c r="L772" s="29">
        <v>0</v>
      </c>
      <c r="M772" s="30"/>
      <c r="N772" s="25" t="str">
        <f t="shared" si="12"/>
        <v xml:space="preserve"> 월매출연령대^TB_ANA_MM_SALES_AGE^ 연령대(15-19)매출금액^AGE_02_SALES_AMT^^NUMBER^22^Y^0</v>
      </c>
      <c r="O772" s="21" t="str">
        <f>IF(ISNA(VLOOKUP(N772,DB데이터!$N:$N,1,FALSE)), "에러", "")</f>
        <v>에러</v>
      </c>
      <c r="P772" s="57" t="str">
        <f>IF(O772="에러",$N772&amp;CHAR(10)&amp;VLOOKUP(CONCATENATE(D821,".",F821),DB데이터!$M:$N,2,FALSE),"")</f>
        <v xml:space="preserve"> 월매출연령대^TB_ANA_MM_SALES_AGE^ 연령대(15-19)매출금액^AGE_02_SALES_AMT^^NUMBER^22^Y^0
월매출연령대^TB_ANA_MM_SALES_AGE^연령대(15-19)매출금액^AGE_02_SALES_AMT^^NUMBER^20,5^Y^0</v>
      </c>
    </row>
    <row r="773" spans="1:16" x14ac:dyDescent="0.25">
      <c r="A773" s="23">
        <v>766</v>
      </c>
      <c r="B773" s="27" t="s">
        <v>5184</v>
      </c>
      <c r="C773" s="27" t="s">
        <v>4426</v>
      </c>
      <c r="D773" s="27" t="s">
        <v>360</v>
      </c>
      <c r="E773" s="27" t="s">
        <v>4216</v>
      </c>
      <c r="F773" s="27" t="s">
        <v>567</v>
      </c>
      <c r="G773" s="27"/>
      <c r="H773" s="27"/>
      <c r="I773" s="27" t="s">
        <v>110</v>
      </c>
      <c r="J773" s="28">
        <v>22</v>
      </c>
      <c r="K773" s="27" t="s">
        <v>52</v>
      </c>
      <c r="L773" s="29">
        <v>0</v>
      </c>
      <c r="M773" s="30"/>
      <c r="N773" s="25" t="str">
        <f t="shared" si="12"/>
        <v xml:space="preserve"> 월매출연령대^TB_ANA_MM_SALES_AGE^ 연령대(20-24)매출금액^AGE_03_SALES_AMT^^NUMBER^22^Y^0</v>
      </c>
      <c r="O773" s="21" t="str">
        <f>IF(ISNA(VLOOKUP(N773,DB데이터!$N:$N,1,FALSE)), "에러", "")</f>
        <v>에러</v>
      </c>
      <c r="P773" s="57" t="str">
        <f>IF(O773="에러",$N773&amp;CHAR(10)&amp;VLOOKUP(CONCATENATE(D822,".",F822),DB데이터!$M:$N,2,FALSE),"")</f>
        <v xml:space="preserve"> 월매출연령대^TB_ANA_MM_SALES_AGE^ 연령대(20-24)매출금액^AGE_03_SALES_AMT^^NUMBER^22^Y^0
월매출연령대^TB_ANA_MM_SALES_AGE^연령대(20-24)매출금액^AGE_03_SALES_AMT^^NUMBER^20,5^Y^0</v>
      </c>
    </row>
    <row r="774" spans="1:16" x14ac:dyDescent="0.25">
      <c r="A774" s="23">
        <v>767</v>
      </c>
      <c r="B774" s="27" t="s">
        <v>5184</v>
      </c>
      <c r="C774" s="27" t="s">
        <v>4426</v>
      </c>
      <c r="D774" s="27" t="s">
        <v>360</v>
      </c>
      <c r="E774" s="27" t="s">
        <v>4236</v>
      </c>
      <c r="F774" s="27" t="s">
        <v>496</v>
      </c>
      <c r="G774" s="27"/>
      <c r="H774" s="27"/>
      <c r="I774" s="27" t="s">
        <v>110</v>
      </c>
      <c r="J774" s="28">
        <v>22</v>
      </c>
      <c r="K774" s="27" t="s">
        <v>52</v>
      </c>
      <c r="L774" s="29">
        <v>0</v>
      </c>
      <c r="M774" s="30"/>
      <c r="N774" s="25" t="str">
        <f t="shared" si="12"/>
        <v xml:space="preserve"> 월매출연령대^TB_ANA_MM_SALES_AGE^ 연령대(25-29)매출금액^AGE_04_SALES_AMT^^NUMBER^22^Y^0</v>
      </c>
      <c r="O774" s="21" t="str">
        <f>IF(ISNA(VLOOKUP(N774,DB데이터!$N:$N,1,FALSE)), "에러", "")</f>
        <v>에러</v>
      </c>
      <c r="P774" s="57" t="str">
        <f>IF(O774="에러",$N774&amp;CHAR(10)&amp;VLOOKUP(CONCATENATE(D823,".",F823),DB데이터!$M:$N,2,FALSE),"")</f>
        <v xml:space="preserve"> 월매출연령대^TB_ANA_MM_SALES_AGE^ 연령대(25-29)매출금액^AGE_04_SALES_AMT^^NUMBER^22^Y^0
월매출연령대^TB_ANA_MM_SALES_AGE^연령대(25-29)매출금액^AGE_04_SALES_AMT^^NUMBER^20,5^Y^0</v>
      </c>
    </row>
    <row r="775" spans="1:16" x14ac:dyDescent="0.25">
      <c r="A775" s="23">
        <v>768</v>
      </c>
      <c r="B775" s="27" t="s">
        <v>5184</v>
      </c>
      <c r="C775" s="27" t="s">
        <v>4426</v>
      </c>
      <c r="D775" s="27" t="s">
        <v>360</v>
      </c>
      <c r="E775" s="27" t="s">
        <v>4227</v>
      </c>
      <c r="F775" s="27" t="s">
        <v>497</v>
      </c>
      <c r="G775" s="27"/>
      <c r="H775" s="27"/>
      <c r="I775" s="27" t="s">
        <v>110</v>
      </c>
      <c r="J775" s="28">
        <v>22</v>
      </c>
      <c r="K775" s="27" t="s">
        <v>52</v>
      </c>
      <c r="L775" s="29">
        <v>0</v>
      </c>
      <c r="M775" s="30"/>
      <c r="N775" s="25" t="str">
        <f t="shared" si="12"/>
        <v xml:space="preserve"> 월매출연령대^TB_ANA_MM_SALES_AGE^ 연령대(30-34)매출금액^AGE_05_SALES_AMT^^NUMBER^22^Y^0</v>
      </c>
      <c r="O775" s="21" t="str">
        <f>IF(ISNA(VLOOKUP(N775,DB데이터!$N:$N,1,FALSE)), "에러", "")</f>
        <v>에러</v>
      </c>
      <c r="P775" s="57" t="str">
        <f>IF(O775="에러",$N775&amp;CHAR(10)&amp;VLOOKUP(CONCATENATE(D824,".",F824),DB데이터!$M:$N,2,FALSE),"")</f>
        <v xml:space="preserve"> 월매출연령대^TB_ANA_MM_SALES_AGE^ 연령대(30-34)매출금액^AGE_05_SALES_AMT^^NUMBER^22^Y^0
월매출연령대^TB_ANA_MM_SALES_AGE^연령대(30-34)매출금액^AGE_05_SALES_AMT^^NUMBER^20,5^Y^0</v>
      </c>
    </row>
    <row r="776" spans="1:16" x14ac:dyDescent="0.25">
      <c r="A776" s="23">
        <v>769</v>
      </c>
      <c r="B776" s="27" t="s">
        <v>5184</v>
      </c>
      <c r="C776" s="27" t="s">
        <v>4426</v>
      </c>
      <c r="D776" s="27" t="s">
        <v>360</v>
      </c>
      <c r="E776" s="27" t="s">
        <v>4298</v>
      </c>
      <c r="F776" s="27" t="s">
        <v>2245</v>
      </c>
      <c r="G776" s="27"/>
      <c r="H776" s="27"/>
      <c r="I776" s="27" t="s">
        <v>110</v>
      </c>
      <c r="J776" s="28">
        <v>22</v>
      </c>
      <c r="K776" s="27" t="s">
        <v>52</v>
      </c>
      <c r="L776" s="29">
        <v>0</v>
      </c>
      <c r="M776" s="30"/>
      <c r="N776" s="25" t="str">
        <f t="shared" si="12"/>
        <v xml:space="preserve"> 월매출연령대^TB_ANA_MM_SALES_AGE^ 연령대(35-39)매출금액^AGE_06_SALES_AMT^^NUMBER^22^Y^0</v>
      </c>
      <c r="O776" s="21" t="str">
        <f>IF(ISNA(VLOOKUP(N776,DB데이터!$N:$N,1,FALSE)), "에러", "")</f>
        <v>에러</v>
      </c>
      <c r="P776" s="57" t="str">
        <f>IF(O776="에러",$N776&amp;CHAR(10)&amp;VLOOKUP(CONCATENATE(D825,".",F825),DB데이터!$M:$N,2,FALSE),"")</f>
        <v xml:space="preserve"> 월매출연령대^TB_ANA_MM_SALES_AGE^ 연령대(35-39)매출금액^AGE_06_SALES_AMT^^NUMBER^22^Y^0
월매출연령대^TB_ANA_MM_SALES_AGE^연령대(35-39)매출금액^AGE_06_SALES_AMT^^NUMBER^20,5^Y^0</v>
      </c>
    </row>
    <row r="777" spans="1:16" x14ac:dyDescent="0.25">
      <c r="A777" s="23">
        <v>770</v>
      </c>
      <c r="B777" s="27" t="s">
        <v>5184</v>
      </c>
      <c r="C777" s="27" t="s">
        <v>4426</v>
      </c>
      <c r="D777" s="27" t="s">
        <v>360</v>
      </c>
      <c r="E777" s="27" t="s">
        <v>4291</v>
      </c>
      <c r="F777" s="27" t="s">
        <v>2247</v>
      </c>
      <c r="G777" s="27"/>
      <c r="H777" s="27"/>
      <c r="I777" s="27" t="s">
        <v>110</v>
      </c>
      <c r="J777" s="28">
        <v>22</v>
      </c>
      <c r="K777" s="27" t="s">
        <v>52</v>
      </c>
      <c r="L777" s="29">
        <v>0</v>
      </c>
      <c r="M777" s="30"/>
      <c r="N777" s="25" t="str">
        <f t="shared" si="12"/>
        <v xml:space="preserve"> 월매출연령대^TB_ANA_MM_SALES_AGE^ 연령대(40-44)매출금액^AGE_07_SALES_AMT^^NUMBER^22^Y^0</v>
      </c>
      <c r="O777" s="21" t="str">
        <f>IF(ISNA(VLOOKUP(N777,DB데이터!$N:$N,1,FALSE)), "에러", "")</f>
        <v>에러</v>
      </c>
      <c r="P777" s="57" t="str">
        <f>IF(O777="에러",$N777&amp;CHAR(10)&amp;VLOOKUP(CONCATENATE(D826,".",F826),DB데이터!$M:$N,2,FALSE),"")</f>
        <v xml:space="preserve"> 월매출연령대^TB_ANA_MM_SALES_AGE^ 연령대(40-44)매출금액^AGE_07_SALES_AMT^^NUMBER^22^Y^0
월매출연령대^TB_ANA_MM_SALES_AGE^연령대(40-44)매출금액^AGE_07_SALES_AMT^^NUMBER^20,5^Y^0</v>
      </c>
    </row>
    <row r="778" spans="1:16" x14ac:dyDescent="0.25">
      <c r="A778" s="23">
        <v>771</v>
      </c>
      <c r="B778" s="27" t="s">
        <v>5184</v>
      </c>
      <c r="C778" s="27" t="s">
        <v>4426</v>
      </c>
      <c r="D778" s="27" t="s">
        <v>360</v>
      </c>
      <c r="E778" s="27" t="s">
        <v>4294</v>
      </c>
      <c r="F778" s="27" t="s">
        <v>2249</v>
      </c>
      <c r="G778" s="27"/>
      <c r="H778" s="27"/>
      <c r="I778" s="27" t="s">
        <v>110</v>
      </c>
      <c r="J778" s="28">
        <v>22</v>
      </c>
      <c r="K778" s="27" t="s">
        <v>52</v>
      </c>
      <c r="L778" s="29">
        <v>0</v>
      </c>
      <c r="M778" s="30"/>
      <c r="N778" s="25" t="str">
        <f t="shared" si="12"/>
        <v xml:space="preserve"> 월매출연령대^TB_ANA_MM_SALES_AGE^ 연령대(45-49)매출금액^AGE_08_SALES_AMT^^NUMBER^22^Y^0</v>
      </c>
      <c r="O778" s="21" t="str">
        <f>IF(ISNA(VLOOKUP(N778,DB데이터!$N:$N,1,FALSE)), "에러", "")</f>
        <v>에러</v>
      </c>
      <c r="P778" s="57" t="str">
        <f>IF(O778="에러",$N778&amp;CHAR(10)&amp;VLOOKUP(CONCATENATE(D827,".",F827),DB데이터!$M:$N,2,FALSE),"")</f>
        <v xml:space="preserve"> 월매출연령대^TB_ANA_MM_SALES_AGE^ 연령대(45-49)매출금액^AGE_08_SALES_AMT^^NUMBER^22^Y^0
월매출연령대^TB_ANA_MM_SALES_AGE^연령대(45-49)매출금액^AGE_08_SALES_AMT^^NUMBER^20,5^Y^0</v>
      </c>
    </row>
    <row r="779" spans="1:16" x14ac:dyDescent="0.25">
      <c r="A779" s="23">
        <v>772</v>
      </c>
      <c r="B779" s="27" t="s">
        <v>5184</v>
      </c>
      <c r="C779" s="27" t="s">
        <v>4426</v>
      </c>
      <c r="D779" s="27" t="s">
        <v>360</v>
      </c>
      <c r="E779" s="27" t="s">
        <v>4287</v>
      </c>
      <c r="F779" s="27" t="s">
        <v>2251</v>
      </c>
      <c r="G779" s="27"/>
      <c r="H779" s="27"/>
      <c r="I779" s="27" t="s">
        <v>110</v>
      </c>
      <c r="J779" s="28">
        <v>22</v>
      </c>
      <c r="K779" s="27" t="s">
        <v>52</v>
      </c>
      <c r="L779" s="29">
        <v>0</v>
      </c>
      <c r="M779" s="30"/>
      <c r="N779" s="25" t="str">
        <f t="shared" si="12"/>
        <v xml:space="preserve"> 월매출연령대^TB_ANA_MM_SALES_AGE^ 연령대(50-54)매출금액^AGE_09_SALES_AMT^^NUMBER^22^Y^0</v>
      </c>
      <c r="O779" s="21" t="str">
        <f>IF(ISNA(VLOOKUP(N779,DB데이터!$N:$N,1,FALSE)), "에러", "")</f>
        <v>에러</v>
      </c>
      <c r="P779" s="57" t="str">
        <f>IF(O779="에러",$N779&amp;CHAR(10)&amp;VLOOKUP(CONCATENATE(D828,".",F828),DB데이터!$M:$N,2,FALSE),"")</f>
        <v xml:space="preserve"> 월매출연령대^TB_ANA_MM_SALES_AGE^ 연령대(50-54)매출금액^AGE_09_SALES_AMT^^NUMBER^22^Y^0
월매출연령대^TB_ANA_MM_SALES_AGE^연령대(50-54)매출금액^AGE_09_SALES_AMT^^NUMBER^20,5^Y^0</v>
      </c>
    </row>
    <row r="780" spans="1:16" x14ac:dyDescent="0.25">
      <c r="A780" s="23">
        <v>773</v>
      </c>
      <c r="B780" s="27" t="s">
        <v>5184</v>
      </c>
      <c r="C780" s="27" t="s">
        <v>4426</v>
      </c>
      <c r="D780" s="27" t="s">
        <v>360</v>
      </c>
      <c r="E780" s="27" t="s">
        <v>4251</v>
      </c>
      <c r="F780" s="27" t="s">
        <v>2253</v>
      </c>
      <c r="G780" s="27"/>
      <c r="H780" s="27"/>
      <c r="I780" s="27" t="s">
        <v>110</v>
      </c>
      <c r="J780" s="28">
        <v>22</v>
      </c>
      <c r="K780" s="27" t="s">
        <v>52</v>
      </c>
      <c r="L780" s="29">
        <v>0</v>
      </c>
      <c r="M780" s="30"/>
      <c r="N780" s="25" t="str">
        <f t="shared" si="12"/>
        <v xml:space="preserve"> 월매출연령대^TB_ANA_MM_SALES_AGE^ 연령대(55-59)매출금액^AGE_10_SALES_AMT^^NUMBER^22^Y^0</v>
      </c>
      <c r="O780" s="21" t="str">
        <f>IF(ISNA(VLOOKUP(N780,DB데이터!$N:$N,1,FALSE)), "에러", "")</f>
        <v>에러</v>
      </c>
      <c r="P780" s="57" t="str">
        <f>IF(O780="에러",$N780&amp;CHAR(10)&amp;VLOOKUP(CONCATENATE(D829,".",F829),DB데이터!$M:$N,2,FALSE),"")</f>
        <v xml:space="preserve"> 월매출연령대^TB_ANA_MM_SALES_AGE^ 연령대(55-59)매출금액^AGE_10_SALES_AMT^^NUMBER^22^Y^0
월매출연령대^TB_ANA_MM_SALES_AGE^연령대(55-59)매출금액^AGE_10_SALES_AMT^^NUMBER^20,5^Y^0</v>
      </c>
    </row>
    <row r="781" spans="1:16" x14ac:dyDescent="0.25">
      <c r="A781" s="23">
        <v>774</v>
      </c>
      <c r="B781" s="27" t="s">
        <v>5184</v>
      </c>
      <c r="C781" s="27" t="s">
        <v>4426</v>
      </c>
      <c r="D781" s="27" t="s">
        <v>360</v>
      </c>
      <c r="E781" s="27" t="s">
        <v>4209</v>
      </c>
      <c r="F781" s="27" t="s">
        <v>2255</v>
      </c>
      <c r="G781" s="27"/>
      <c r="H781" s="27"/>
      <c r="I781" s="27" t="s">
        <v>110</v>
      </c>
      <c r="J781" s="28">
        <v>22</v>
      </c>
      <c r="K781" s="27" t="s">
        <v>52</v>
      </c>
      <c r="L781" s="29">
        <v>0</v>
      </c>
      <c r="M781" s="30"/>
      <c r="N781" s="25" t="str">
        <f t="shared" si="12"/>
        <v xml:space="preserve"> 월매출연령대^TB_ANA_MM_SALES_AGE^ 연령대(60-99)매출금액^AGE_11_SALES_AMT^^NUMBER^22^Y^0</v>
      </c>
      <c r="O781" s="21" t="str">
        <f>IF(ISNA(VLOOKUP(N781,DB데이터!$N:$N,1,FALSE)), "에러", "")</f>
        <v>에러</v>
      </c>
      <c r="P781" s="57" t="str">
        <f>IF(O781="에러",$N781&amp;CHAR(10)&amp;VLOOKUP(CONCATENATE(D830,".",F830),DB데이터!$M:$N,2,FALSE),"")</f>
        <v xml:space="preserve"> 월매출연령대^TB_ANA_MM_SALES_AGE^ 연령대(60-99)매출금액^AGE_11_SALES_AMT^^NUMBER^22^Y^0
월매출연령대^TB_ANA_MM_SALES_AGE^연령대(60-99)매출금액^AGE_11_SALES_AMT^^NUMBER^20,5^Y^0</v>
      </c>
    </row>
    <row r="782" spans="1:16" x14ac:dyDescent="0.25">
      <c r="A782" s="23">
        <v>775</v>
      </c>
      <c r="B782" s="27" t="s">
        <v>5184</v>
      </c>
      <c r="C782" s="27" t="s">
        <v>4426</v>
      </c>
      <c r="D782" s="27" t="s">
        <v>360</v>
      </c>
      <c r="E782" s="27" t="s">
        <v>4230</v>
      </c>
      <c r="F782" s="27" t="s">
        <v>2257</v>
      </c>
      <c r="G782" s="27"/>
      <c r="H782" s="27"/>
      <c r="I782" s="27" t="s">
        <v>110</v>
      </c>
      <c r="J782" s="28">
        <v>22</v>
      </c>
      <c r="K782" s="27" t="s">
        <v>52</v>
      </c>
      <c r="L782" s="29">
        <v>0</v>
      </c>
      <c r="M782" s="30"/>
      <c r="N782" s="25" t="str">
        <f t="shared" si="12"/>
        <v xml:space="preserve"> 월매출연령대^TB_ANA_MM_SALES_AGE^ 영수건수^BILL_CNT^^NUMBER^22^Y^0</v>
      </c>
      <c r="O782" s="21" t="str">
        <f>IF(ISNA(VLOOKUP(N782,DB데이터!$N:$N,1,FALSE)), "에러", "")</f>
        <v>에러</v>
      </c>
      <c r="P782" s="57" t="str">
        <f>IF(O782="에러",$N782&amp;CHAR(10)&amp;VLOOKUP(CONCATENATE(D831,".",F831),DB데이터!$M:$N,2,FALSE),"")</f>
        <v xml:space="preserve"> 월매출연령대^TB_ANA_MM_SALES_AGE^ 영수건수^BILL_CNT^^NUMBER^22^Y^0
월매출연령대^TB_ANA_MM_SALES_AGE^영수건수^BILL_CNT^^NUMBER^20,5^Y^0</v>
      </c>
    </row>
    <row r="783" spans="1:16" x14ac:dyDescent="0.25">
      <c r="A783" s="23">
        <v>776</v>
      </c>
      <c r="B783" s="27" t="s">
        <v>5184</v>
      </c>
      <c r="C783" s="27" t="s">
        <v>4426</v>
      </c>
      <c r="D783" s="27" t="s">
        <v>360</v>
      </c>
      <c r="E783" s="27" t="s">
        <v>4297</v>
      </c>
      <c r="F783" s="27" t="s">
        <v>2259</v>
      </c>
      <c r="G783" s="27"/>
      <c r="H783" s="27"/>
      <c r="I783" s="27" t="s">
        <v>110</v>
      </c>
      <c r="J783" s="28">
        <v>22</v>
      </c>
      <c r="K783" s="27" t="s">
        <v>52</v>
      </c>
      <c r="L783" s="29">
        <v>0</v>
      </c>
      <c r="M783" s="30"/>
      <c r="N783" s="25" t="str">
        <f t="shared" si="12"/>
        <v xml:space="preserve"> 월매출연령대^TB_ANA_MM_SALES_AGE^ 연령대(없음)영수건수^AGE_XX_BILL_CNT^^NUMBER^22^Y^0</v>
      </c>
      <c r="O783" s="21" t="str">
        <f>IF(ISNA(VLOOKUP(N783,DB데이터!$N:$N,1,FALSE)), "에러", "")</f>
        <v>에러</v>
      </c>
      <c r="P783" s="57" t="str">
        <f>IF(O783="에러",$N783&amp;CHAR(10)&amp;VLOOKUP(CONCATENATE(D832,".",F832),DB데이터!$M:$N,2,FALSE),"")</f>
        <v xml:space="preserve"> 월매출연령대^TB_ANA_MM_SALES_AGE^ 연령대(없음)영수건수^AGE_XX_BILL_CNT^^NUMBER^22^Y^0
월매출연령대^TB_ANA_MM_SALES_AGE^연령대(없음)영수건수^AGE_XX_BILL_CNT^^NUMBER^20,5^Y^0</v>
      </c>
    </row>
    <row r="784" spans="1:16" x14ac:dyDescent="0.25">
      <c r="A784" s="23">
        <v>777</v>
      </c>
      <c r="B784" s="27" t="s">
        <v>5184</v>
      </c>
      <c r="C784" s="27" t="s">
        <v>4426</v>
      </c>
      <c r="D784" s="27" t="s">
        <v>360</v>
      </c>
      <c r="E784" s="27" t="s">
        <v>4290</v>
      </c>
      <c r="F784" s="27" t="s">
        <v>2261</v>
      </c>
      <c r="G784" s="27"/>
      <c r="H784" s="27"/>
      <c r="I784" s="27" t="s">
        <v>110</v>
      </c>
      <c r="J784" s="28">
        <v>22</v>
      </c>
      <c r="K784" s="27" t="s">
        <v>52</v>
      </c>
      <c r="L784" s="29">
        <v>0</v>
      </c>
      <c r="M784" s="30"/>
      <c r="N784" s="25" t="str">
        <f t="shared" si="12"/>
        <v xml:space="preserve"> 월매출연령대^TB_ANA_MM_SALES_AGE^ 연령대(00-14)영수건수^AGE_01_BILL_CNT^^NUMBER^22^Y^0</v>
      </c>
      <c r="O784" s="21" t="str">
        <f>IF(ISNA(VLOOKUP(N784,DB데이터!$N:$N,1,FALSE)), "에러", "")</f>
        <v>에러</v>
      </c>
      <c r="P784" s="57" t="str">
        <f>IF(O784="에러",$N784&amp;CHAR(10)&amp;VLOOKUP(CONCATENATE(D833,".",F833),DB데이터!$M:$N,2,FALSE),"")</f>
        <v xml:space="preserve"> 월매출연령대^TB_ANA_MM_SALES_AGE^ 연령대(00-14)영수건수^AGE_01_BILL_CNT^^NUMBER^22^Y^0
월매출연령대^TB_ANA_MM_SALES_AGE^연령대(00-14)영수건수^AGE_01_BILL_CNT^^NUMBER^20,5^Y^0</v>
      </c>
    </row>
    <row r="785" spans="1:16" x14ac:dyDescent="0.25">
      <c r="A785" s="23">
        <v>778</v>
      </c>
      <c r="B785" s="27" t="s">
        <v>5184</v>
      </c>
      <c r="C785" s="27" t="s">
        <v>4426</v>
      </c>
      <c r="D785" s="27" t="s">
        <v>360</v>
      </c>
      <c r="E785" s="27" t="s">
        <v>4293</v>
      </c>
      <c r="F785" s="27" t="s">
        <v>2263</v>
      </c>
      <c r="G785" s="27"/>
      <c r="H785" s="27"/>
      <c r="I785" s="27" t="s">
        <v>110</v>
      </c>
      <c r="J785" s="28">
        <v>22</v>
      </c>
      <c r="K785" s="27" t="s">
        <v>52</v>
      </c>
      <c r="L785" s="29">
        <v>0</v>
      </c>
      <c r="M785" s="30"/>
      <c r="N785" s="25" t="str">
        <f t="shared" si="12"/>
        <v xml:space="preserve"> 월매출연령대^TB_ANA_MM_SALES_AGE^ 연령대(15-19)영수건수^AGE_02_BILL_CNT^^NUMBER^22^Y^0</v>
      </c>
      <c r="O785" s="21" t="str">
        <f>IF(ISNA(VLOOKUP(N785,DB데이터!$N:$N,1,FALSE)), "에러", "")</f>
        <v>에러</v>
      </c>
      <c r="P785" s="57" t="str">
        <f>IF(O785="에러",$N785&amp;CHAR(10)&amp;VLOOKUP(CONCATENATE(D834,".",F834),DB데이터!$M:$N,2,FALSE),"")</f>
        <v xml:space="preserve"> 월매출연령대^TB_ANA_MM_SALES_AGE^ 연령대(15-19)영수건수^AGE_02_BILL_CNT^^NUMBER^22^Y^0
월매출연령대^TB_ANA_MM_SALES_AGE^연령대(15-19)영수건수^AGE_02_BILL_CNT^^NUMBER^20,5^Y^0</v>
      </c>
    </row>
    <row r="786" spans="1:16" x14ac:dyDescent="0.25">
      <c r="A786" s="23">
        <v>779</v>
      </c>
      <c r="B786" s="27" t="s">
        <v>5184</v>
      </c>
      <c r="C786" s="27" t="s">
        <v>4426</v>
      </c>
      <c r="D786" s="27" t="s">
        <v>360</v>
      </c>
      <c r="E786" s="27" t="s">
        <v>4286</v>
      </c>
      <c r="F786" s="27" t="s">
        <v>2265</v>
      </c>
      <c r="G786" s="27"/>
      <c r="H786" s="27"/>
      <c r="I786" s="27" t="s">
        <v>110</v>
      </c>
      <c r="J786" s="28">
        <v>22</v>
      </c>
      <c r="K786" s="27" t="s">
        <v>52</v>
      </c>
      <c r="L786" s="29">
        <v>0</v>
      </c>
      <c r="M786" s="30"/>
      <c r="N786" s="25" t="str">
        <f t="shared" si="12"/>
        <v xml:space="preserve"> 월매출연령대^TB_ANA_MM_SALES_AGE^ 연령대(20-24)영수건수^AGE_03_BILL_CNT^^NUMBER^22^Y^0</v>
      </c>
      <c r="O786" s="21" t="str">
        <f>IF(ISNA(VLOOKUP(N786,DB데이터!$N:$N,1,FALSE)), "에러", "")</f>
        <v>에러</v>
      </c>
      <c r="P786" s="57" t="str">
        <f>IF(O786="에러",$N786&amp;CHAR(10)&amp;VLOOKUP(CONCATENATE(D835,".",F835),DB데이터!$M:$N,2,FALSE),"")</f>
        <v xml:space="preserve"> 월매출연령대^TB_ANA_MM_SALES_AGE^ 연령대(20-24)영수건수^AGE_03_BILL_CNT^^NUMBER^22^Y^0
월매출연령대^TB_ANA_MM_SALES_AGE^연령대(20-24)영수건수^AGE_03_BILL_CNT^^NUMBER^20,5^Y^0</v>
      </c>
    </row>
    <row r="787" spans="1:16" x14ac:dyDescent="0.25">
      <c r="A787" s="23">
        <v>780</v>
      </c>
      <c r="B787" s="27" t="s">
        <v>5184</v>
      </c>
      <c r="C787" s="27" t="s">
        <v>4426</v>
      </c>
      <c r="D787" s="27" t="s">
        <v>360</v>
      </c>
      <c r="E787" s="27" t="s">
        <v>4233</v>
      </c>
      <c r="F787" s="27" t="s">
        <v>527</v>
      </c>
      <c r="G787" s="27"/>
      <c r="H787" s="27"/>
      <c r="I787" s="27" t="s">
        <v>110</v>
      </c>
      <c r="J787" s="28">
        <v>22</v>
      </c>
      <c r="K787" s="27" t="s">
        <v>52</v>
      </c>
      <c r="L787" s="29">
        <v>0</v>
      </c>
      <c r="M787" s="30"/>
      <c r="N787" s="25" t="str">
        <f t="shared" si="12"/>
        <v xml:space="preserve"> 월매출연령대^TB_ANA_MM_SALES_AGE^ 연령대(25-29)영수건수^AGE_04_BILL_CNT^^NUMBER^22^Y^0</v>
      </c>
      <c r="O787" s="21" t="str">
        <f>IF(ISNA(VLOOKUP(N787,DB데이터!$N:$N,1,FALSE)), "에러", "")</f>
        <v>에러</v>
      </c>
      <c r="P787" s="57" t="str">
        <f>IF(O787="에러",$N787&amp;CHAR(10)&amp;VLOOKUP(CONCATENATE(D836,".",F836),DB데이터!$M:$N,2,FALSE),"")</f>
        <v xml:space="preserve"> 월매출연령대^TB_ANA_MM_SALES_AGE^ 연령대(25-29)영수건수^AGE_04_BILL_CNT^^NUMBER^22^Y^0
월매출연령대^TB_ANA_MM_SALES_AGE^연령대(25-29)영수건수^AGE_04_BILL_CNT^^NUMBER^20,5^Y^0</v>
      </c>
    </row>
    <row r="788" spans="1:16" x14ac:dyDescent="0.25">
      <c r="A788" s="23">
        <v>781</v>
      </c>
      <c r="B788" s="27" t="s">
        <v>5184</v>
      </c>
      <c r="C788" s="27" t="s">
        <v>4426</v>
      </c>
      <c r="D788" s="27" t="s">
        <v>360</v>
      </c>
      <c r="E788" s="27" t="s">
        <v>4220</v>
      </c>
      <c r="F788" s="27" t="s">
        <v>529</v>
      </c>
      <c r="G788" s="27"/>
      <c r="H788" s="27"/>
      <c r="I788" s="27" t="s">
        <v>110</v>
      </c>
      <c r="J788" s="28">
        <v>22</v>
      </c>
      <c r="K788" s="27" t="s">
        <v>52</v>
      </c>
      <c r="L788" s="29">
        <v>0</v>
      </c>
      <c r="M788" s="30"/>
      <c r="N788" s="25" t="str">
        <f t="shared" si="12"/>
        <v xml:space="preserve"> 월매출연령대^TB_ANA_MM_SALES_AGE^ 연령대(30-34)영수건수^AGE_05_BILL_CNT^^NUMBER^22^Y^0</v>
      </c>
      <c r="O788" s="21" t="str">
        <f>IF(ISNA(VLOOKUP(N788,DB데이터!$N:$N,1,FALSE)), "에러", "")</f>
        <v>에러</v>
      </c>
      <c r="P788" s="57" t="str">
        <f>IF(O788="에러",$N788&amp;CHAR(10)&amp;VLOOKUP(CONCATENATE(D837,".",F837),DB데이터!$M:$N,2,FALSE),"")</f>
        <v xml:space="preserve"> 월매출연령대^TB_ANA_MM_SALES_AGE^ 연령대(30-34)영수건수^AGE_05_BILL_CNT^^NUMBER^22^Y^0
월매출연령대^TB_ANA_MM_SALES_AGE^연령대(30-34)영수건수^AGE_05_BILL_CNT^^NUMBER^20,5^Y^0</v>
      </c>
    </row>
    <row r="789" spans="1:16" x14ac:dyDescent="0.25">
      <c r="A789" s="23">
        <v>782</v>
      </c>
      <c r="B789" s="27" t="s">
        <v>5184</v>
      </c>
      <c r="C789" s="27" t="s">
        <v>4426</v>
      </c>
      <c r="D789" s="27" t="s">
        <v>360</v>
      </c>
      <c r="E789" s="27" t="s">
        <v>4222</v>
      </c>
      <c r="F789" s="27" t="s">
        <v>2267</v>
      </c>
      <c r="G789" s="27"/>
      <c r="H789" s="27"/>
      <c r="I789" s="27" t="s">
        <v>110</v>
      </c>
      <c r="J789" s="28">
        <v>22</v>
      </c>
      <c r="K789" s="27" t="s">
        <v>52</v>
      </c>
      <c r="L789" s="29">
        <v>0</v>
      </c>
      <c r="M789" s="30"/>
      <c r="N789" s="25" t="str">
        <f t="shared" si="12"/>
        <v xml:space="preserve"> 월매출연령대^TB_ANA_MM_SALES_AGE^ 연령대(35-39)영수건수^AGE_06_BILL_CNT^^NUMBER^22^Y^0</v>
      </c>
      <c r="O789" s="21" t="str">
        <f>IF(ISNA(VLOOKUP(N789,DB데이터!$N:$N,1,FALSE)), "에러", "")</f>
        <v>에러</v>
      </c>
      <c r="P789" s="57" t="str">
        <f>IF(O789="에러",$N789&amp;CHAR(10)&amp;VLOOKUP(CONCATENATE(D838,".",F838),DB데이터!$M:$N,2,FALSE),"")</f>
        <v xml:space="preserve"> 월매출연령대^TB_ANA_MM_SALES_AGE^ 연령대(35-39)영수건수^AGE_06_BILL_CNT^^NUMBER^22^Y^0
월매출연령대^TB_ANA_MM_SALES_AGE^연령대(35-39)영수건수^AGE_06_BILL_CNT^^NUMBER^20,5^Y^0</v>
      </c>
    </row>
    <row r="790" spans="1:16" x14ac:dyDescent="0.25">
      <c r="A790" s="23">
        <v>783</v>
      </c>
      <c r="B790" s="27" t="s">
        <v>5184</v>
      </c>
      <c r="C790" s="27" t="s">
        <v>4426</v>
      </c>
      <c r="D790" s="27" t="s">
        <v>360</v>
      </c>
      <c r="E790" s="27" t="s">
        <v>4226</v>
      </c>
      <c r="F790" s="27" t="s">
        <v>2269</v>
      </c>
      <c r="G790" s="27"/>
      <c r="H790" s="27"/>
      <c r="I790" s="27" t="s">
        <v>110</v>
      </c>
      <c r="J790" s="28">
        <v>22</v>
      </c>
      <c r="K790" s="27" t="s">
        <v>52</v>
      </c>
      <c r="L790" s="29">
        <v>0</v>
      </c>
      <c r="M790" s="30"/>
      <c r="N790" s="25" t="str">
        <f t="shared" si="12"/>
        <v xml:space="preserve"> 월매출연령대^TB_ANA_MM_SALES_AGE^ 연령대(40-44)영수건수^AGE_07_BILL_CNT^^NUMBER^22^Y^0</v>
      </c>
      <c r="O790" s="21" t="str">
        <f>IF(ISNA(VLOOKUP(N790,DB데이터!$N:$N,1,FALSE)), "에러", "")</f>
        <v>에러</v>
      </c>
      <c r="P790" s="57" t="str">
        <f>IF(O790="에러",$N790&amp;CHAR(10)&amp;VLOOKUP(CONCATENATE(D839,".",F839),DB데이터!$M:$N,2,FALSE),"")</f>
        <v xml:space="preserve"> 월매출연령대^TB_ANA_MM_SALES_AGE^ 연령대(40-44)영수건수^AGE_07_BILL_CNT^^NUMBER^22^Y^0
월매출연령대^TB_ANA_MM_SALES_AGE^연령대(40-44)영수건수^AGE_07_BILL_CNT^^NUMBER^20,5^Y^0</v>
      </c>
    </row>
    <row r="791" spans="1:16" x14ac:dyDescent="0.25">
      <c r="A791" s="23">
        <v>784</v>
      </c>
      <c r="B791" s="27" t="s">
        <v>5184</v>
      </c>
      <c r="C791" s="27" t="s">
        <v>4426</v>
      </c>
      <c r="D791" s="27" t="s">
        <v>360</v>
      </c>
      <c r="E791" s="27" t="s">
        <v>4299</v>
      </c>
      <c r="F791" s="27" t="s">
        <v>2271</v>
      </c>
      <c r="G791" s="27"/>
      <c r="H791" s="27"/>
      <c r="I791" s="27" t="s">
        <v>110</v>
      </c>
      <c r="J791" s="28">
        <v>22</v>
      </c>
      <c r="K791" s="27" t="s">
        <v>52</v>
      </c>
      <c r="L791" s="29">
        <v>0</v>
      </c>
      <c r="M791" s="30"/>
      <c r="N791" s="25" t="str">
        <f t="shared" si="12"/>
        <v xml:space="preserve"> 월매출연령대^TB_ANA_MM_SALES_AGE^ 연령대(45-49)영수건수^AGE_08_BILL_CNT^^NUMBER^22^Y^0</v>
      </c>
      <c r="O791" s="21" t="str">
        <f>IF(ISNA(VLOOKUP(N791,DB데이터!$N:$N,1,FALSE)), "에러", "")</f>
        <v>에러</v>
      </c>
      <c r="P791" s="57" t="str">
        <f>IF(O791="에러",$N791&amp;CHAR(10)&amp;VLOOKUP(CONCATENATE(D840,".",F840),DB데이터!$M:$N,2,FALSE),"")</f>
        <v xml:space="preserve"> 월매출연령대^TB_ANA_MM_SALES_AGE^ 연령대(45-49)영수건수^AGE_08_BILL_CNT^^NUMBER^22^Y^0
월매출연령대^TB_ANA_MM_SALES_AGE^연령대(45-49)영수건수^AGE_08_BILL_CNT^^NUMBER^20,5^Y^0</v>
      </c>
    </row>
    <row r="792" spans="1:16" x14ac:dyDescent="0.25">
      <c r="A792" s="23">
        <v>785</v>
      </c>
      <c r="B792" s="27" t="s">
        <v>5184</v>
      </c>
      <c r="C792" s="27" t="s">
        <v>4426</v>
      </c>
      <c r="D792" s="27" t="s">
        <v>360</v>
      </c>
      <c r="E792" s="27" t="s">
        <v>4292</v>
      </c>
      <c r="F792" s="27" t="s">
        <v>2273</v>
      </c>
      <c r="G792" s="27"/>
      <c r="H792" s="27"/>
      <c r="I792" s="27" t="s">
        <v>110</v>
      </c>
      <c r="J792" s="28">
        <v>22</v>
      </c>
      <c r="K792" s="27" t="s">
        <v>52</v>
      </c>
      <c r="L792" s="29">
        <v>0</v>
      </c>
      <c r="M792" s="30"/>
      <c r="N792" s="25" t="str">
        <f t="shared" si="12"/>
        <v xml:space="preserve"> 월매출연령대^TB_ANA_MM_SALES_AGE^ 연령대(50-54)영수건수^AGE_09_BILL_CNT^^NUMBER^22^Y^0</v>
      </c>
      <c r="O792" s="21" t="str">
        <f>IF(ISNA(VLOOKUP(N792,DB데이터!$N:$N,1,FALSE)), "에러", "")</f>
        <v>에러</v>
      </c>
      <c r="P792" s="57" t="str">
        <f>IF(O792="에러",$N792&amp;CHAR(10)&amp;VLOOKUP(CONCATENATE(D841,".",F841),DB데이터!$M:$N,2,FALSE),"")</f>
        <v xml:space="preserve"> 월매출연령대^TB_ANA_MM_SALES_AGE^ 연령대(50-54)영수건수^AGE_09_BILL_CNT^^NUMBER^22^Y^0
월매출연령대^TB_ANA_MM_SALES_AGE^연령대(50-54)영수건수^AGE_09_BILL_CNT^^NUMBER^20,5^Y^0</v>
      </c>
    </row>
    <row r="793" spans="1:16" x14ac:dyDescent="0.25">
      <c r="A793" s="23">
        <v>786</v>
      </c>
      <c r="B793" s="27" t="s">
        <v>5184</v>
      </c>
      <c r="C793" s="27" t="s">
        <v>4426</v>
      </c>
      <c r="D793" s="27" t="s">
        <v>360</v>
      </c>
      <c r="E793" s="27" t="s">
        <v>4295</v>
      </c>
      <c r="F793" s="27" t="s">
        <v>2275</v>
      </c>
      <c r="G793" s="27"/>
      <c r="H793" s="27"/>
      <c r="I793" s="27" t="s">
        <v>110</v>
      </c>
      <c r="J793" s="28">
        <v>22</v>
      </c>
      <c r="K793" s="27" t="s">
        <v>52</v>
      </c>
      <c r="L793" s="29">
        <v>0</v>
      </c>
      <c r="M793" s="30"/>
      <c r="N793" s="25" t="str">
        <f t="shared" si="12"/>
        <v xml:space="preserve"> 월매출연령대^TB_ANA_MM_SALES_AGE^ 연령대(55-59)영수건수^AGE_10_BILL_CNT^^NUMBER^22^Y^0</v>
      </c>
      <c r="O793" s="21" t="str">
        <f>IF(ISNA(VLOOKUP(N793,DB데이터!$N:$N,1,FALSE)), "에러", "")</f>
        <v>에러</v>
      </c>
      <c r="P793" s="57" t="str">
        <f>IF(O793="에러",$N793&amp;CHAR(10)&amp;VLOOKUP(CONCATENATE(D842,".",F842),DB데이터!$M:$N,2,FALSE),"")</f>
        <v xml:space="preserve"> 월매출연령대^TB_ANA_MM_SALES_AGE^ 연령대(55-59)영수건수^AGE_10_BILL_CNT^^NUMBER^22^Y^0
월매출연령대^TB_ANA_MM_SALES_AGE^연령대(55-59)영수건수^AGE_10_BILL_CNT^^NUMBER^20,5^Y^0</v>
      </c>
    </row>
    <row r="794" spans="1:16" x14ac:dyDescent="0.25">
      <c r="A794" s="23">
        <v>787</v>
      </c>
      <c r="B794" s="27" t="s">
        <v>5184</v>
      </c>
      <c r="C794" s="27" t="s">
        <v>4426</v>
      </c>
      <c r="D794" s="27" t="s">
        <v>360</v>
      </c>
      <c r="E794" s="27" t="s">
        <v>4288</v>
      </c>
      <c r="F794" s="27" t="s">
        <v>2277</v>
      </c>
      <c r="G794" s="27"/>
      <c r="H794" s="27"/>
      <c r="I794" s="27" t="s">
        <v>110</v>
      </c>
      <c r="J794" s="28">
        <v>22</v>
      </c>
      <c r="K794" s="27" t="s">
        <v>52</v>
      </c>
      <c r="L794" s="29">
        <v>0</v>
      </c>
      <c r="M794" s="30"/>
      <c r="N794" s="25" t="str">
        <f t="shared" si="12"/>
        <v xml:space="preserve"> 월매출연령대^TB_ANA_MM_SALES_AGE^ 연령대(60-99)영수건수^AGE_11_BILL_CNT^^NUMBER^22^Y^0</v>
      </c>
      <c r="O794" s="21" t="str">
        <f>IF(ISNA(VLOOKUP(N794,DB데이터!$N:$N,1,FALSE)), "에러", "")</f>
        <v>에러</v>
      </c>
      <c r="P794" s="57" t="str">
        <f>IF(O794="에러",$N794&amp;CHAR(10)&amp;VLOOKUP(CONCATENATE(D843,".",F843),DB데이터!$M:$N,2,FALSE),"")</f>
        <v xml:space="preserve"> 월매출연령대^TB_ANA_MM_SALES_AGE^ 연령대(60-99)영수건수^AGE_11_BILL_CNT^^NUMBER^22^Y^0
월매출연령대^TB_ANA_MM_SALES_AGE^연령대(60-99)영수건수^AGE_11_BILL_CNT^^NUMBER^20,5^Y^0</v>
      </c>
    </row>
    <row r="795" spans="1:16" x14ac:dyDescent="0.25">
      <c r="A795" s="23">
        <v>788</v>
      </c>
      <c r="B795" s="27" t="s">
        <v>5184</v>
      </c>
      <c r="C795" s="27" t="s">
        <v>4426</v>
      </c>
      <c r="D795" s="27" t="s">
        <v>360</v>
      </c>
      <c r="E795" s="27" t="s">
        <v>4285</v>
      </c>
      <c r="F795" s="27" t="s">
        <v>2279</v>
      </c>
      <c r="G795" s="27"/>
      <c r="H795" s="27"/>
      <c r="I795" s="27" t="s">
        <v>110</v>
      </c>
      <c r="J795" s="28">
        <v>22</v>
      </c>
      <c r="K795" s="27" t="s">
        <v>52</v>
      </c>
      <c r="L795" s="29">
        <v>0</v>
      </c>
      <c r="M795" s="30"/>
      <c r="N795" s="25" t="str">
        <f t="shared" si="12"/>
        <v xml:space="preserve"> 월매출연령대^TB_ANA_MM_SALES_AGE^ 등록일시^REG_DTM^^VARCHAR2^14^Y^</v>
      </c>
      <c r="O795" s="21" t="str">
        <f>IF(ISNA(VLOOKUP(N795,DB데이터!$N:$N,1,FALSE)), "에러", "")</f>
        <v>에러</v>
      </c>
      <c r="P795" s="57" t="str">
        <f>IF(O795="에러",$N795&amp;CHAR(10)&amp;VLOOKUP(CONCATENATE(D844,".",F844),DB데이터!$M:$N,2,FALSE),"")</f>
        <v xml:space="preserve"> 월매출연령대^TB_ANA_MM_SALES_AGE^ 등록일시^REG_DTM^^VARCHAR2^14^Y^
월매출연령대^TB_ANA_MM_SALES_AGE^등록일시^REG_DTM^^VARCHAR2^14^Y^</v>
      </c>
    </row>
    <row r="796" spans="1:16" x14ac:dyDescent="0.25">
      <c r="A796" s="23">
        <v>789</v>
      </c>
      <c r="B796" s="27" t="s">
        <v>5184</v>
      </c>
      <c r="C796" s="27" t="s">
        <v>4426</v>
      </c>
      <c r="D796" s="27" t="s">
        <v>360</v>
      </c>
      <c r="E796" s="27" t="s">
        <v>3518</v>
      </c>
      <c r="F796" s="27" t="s">
        <v>54</v>
      </c>
      <c r="G796" s="27"/>
      <c r="H796" s="27"/>
      <c r="I796" s="27" t="s">
        <v>37</v>
      </c>
      <c r="J796" s="28">
        <v>14</v>
      </c>
      <c r="K796" s="27" t="s">
        <v>52</v>
      </c>
      <c r="L796" s="29"/>
      <c r="M796" s="30"/>
      <c r="N796" s="25" t="str">
        <f t="shared" si="12"/>
        <v xml:space="preserve"> 월매출연령대^TB_ANA_MM_SALES_AGE^ 등록자ID^REGR_ID^^VARCHAR2^32^Y^</v>
      </c>
      <c r="O796" s="21" t="str">
        <f>IF(ISNA(VLOOKUP(N796,DB데이터!$N:$N,1,FALSE)), "에러", "")</f>
        <v>에러</v>
      </c>
      <c r="P796" s="57" t="str">
        <f>IF(O796="에러",$N796&amp;CHAR(10)&amp;VLOOKUP(CONCATENATE(D845,".",F845),DB데이터!$M:$N,2,FALSE),"")</f>
        <v xml:space="preserve"> 월매출연령대^TB_ANA_MM_SALES_AGE^ 등록자ID^REGR_ID^^VARCHAR2^32^Y^
월매출연령대^TB_ANA_MM_SALES_AGE^등록자ID^REGR_ID^^VARCHAR2^32^Y^</v>
      </c>
    </row>
    <row r="797" spans="1:16" x14ac:dyDescent="0.25">
      <c r="A797" s="23">
        <v>790</v>
      </c>
      <c r="B797" s="27" t="s">
        <v>5184</v>
      </c>
      <c r="C797" s="27" t="s">
        <v>4426</v>
      </c>
      <c r="D797" s="27" t="s">
        <v>360</v>
      </c>
      <c r="E797" s="27" t="s">
        <v>3519</v>
      </c>
      <c r="F797" s="27" t="s">
        <v>56</v>
      </c>
      <c r="G797" s="27"/>
      <c r="H797" s="27"/>
      <c r="I797" s="27" t="s">
        <v>37</v>
      </c>
      <c r="J797" s="28">
        <v>32</v>
      </c>
      <c r="K797" s="27" t="s">
        <v>52</v>
      </c>
      <c r="L797" s="29"/>
      <c r="M797" s="30"/>
      <c r="N797" s="25" t="str">
        <f t="shared" si="12"/>
        <v xml:space="preserve"> 월매출연령대^TB_ANA_MM_SALES_AGE^ 수정일시^MOD_DTM^^VARCHAR2^14^Y^</v>
      </c>
      <c r="O797" s="21" t="str">
        <f>IF(ISNA(VLOOKUP(N797,DB데이터!$N:$N,1,FALSE)), "에러", "")</f>
        <v>에러</v>
      </c>
      <c r="P797" s="57" t="str">
        <f>IF(O797="에러",$N797&amp;CHAR(10)&amp;VLOOKUP(CONCATENATE(D846,".",F846),DB데이터!$M:$N,2,FALSE),"")</f>
        <v xml:space="preserve"> 월매출연령대^TB_ANA_MM_SALES_AGE^ 수정일시^MOD_DTM^^VARCHAR2^14^Y^
월매출연령대^TB_ANA_MM_SALES_AGE^수정일시^MOD_DTM^^VARCHAR2^14^Y^</v>
      </c>
    </row>
    <row r="798" spans="1:16" x14ac:dyDescent="0.25">
      <c r="A798" s="23">
        <v>791</v>
      </c>
      <c r="B798" s="27" t="s">
        <v>5184</v>
      </c>
      <c r="C798" s="27" t="s">
        <v>4426</v>
      </c>
      <c r="D798" s="27" t="s">
        <v>360</v>
      </c>
      <c r="E798" s="27" t="s">
        <v>3520</v>
      </c>
      <c r="F798" s="27" t="s">
        <v>58</v>
      </c>
      <c r="G798" s="27"/>
      <c r="H798" s="27"/>
      <c r="I798" s="27" t="s">
        <v>37</v>
      </c>
      <c r="J798" s="28">
        <v>14</v>
      </c>
      <c r="K798" s="27" t="s">
        <v>52</v>
      </c>
      <c r="L798" s="29"/>
      <c r="M798" s="30"/>
      <c r="N798" s="25" t="str">
        <f t="shared" si="12"/>
        <v xml:space="preserve"> 월매출연령대^TB_ANA_MM_SALES_AGE^ 수정자ID^MODR_ID^^VARCHAR2^32^Y^</v>
      </c>
      <c r="O798" s="21" t="str">
        <f>IF(ISNA(VLOOKUP(N798,DB데이터!$N:$N,1,FALSE)), "에러", "")</f>
        <v>에러</v>
      </c>
      <c r="P798" s="57" t="str">
        <f>IF(O798="에러",$N798&amp;CHAR(10)&amp;VLOOKUP(CONCATENATE(D847,".",F847),DB데이터!$M:$N,2,FALSE),"")</f>
        <v xml:space="preserve"> 월매출연령대^TB_ANA_MM_SALES_AGE^ 수정자ID^MODR_ID^^VARCHAR2^32^Y^
월매출연령대^TB_ANA_MM_SALES_AGE^수정자ID^MODR_ID^^VARCHAR2^32^Y^</v>
      </c>
    </row>
    <row r="799" spans="1:16" x14ac:dyDescent="0.25">
      <c r="A799" s="23">
        <v>792</v>
      </c>
      <c r="B799" s="27" t="s">
        <v>5184</v>
      </c>
      <c r="C799" s="27" t="s">
        <v>4426</v>
      </c>
      <c r="D799" s="27" t="s">
        <v>360</v>
      </c>
      <c r="E799" s="27" t="s">
        <v>3521</v>
      </c>
      <c r="F799" s="27" t="s">
        <v>60</v>
      </c>
      <c r="G799" s="27"/>
      <c r="H799" s="27"/>
      <c r="I799" s="27" t="s">
        <v>37</v>
      </c>
      <c r="J799" s="28">
        <v>32</v>
      </c>
      <c r="K799" s="27" t="s">
        <v>52</v>
      </c>
      <c r="L799" s="29"/>
      <c r="M799" s="30"/>
      <c r="N799" s="25" t="str">
        <f t="shared" si="12"/>
        <v xml:space="preserve"> 월매출사원^TB_ANA_MM_SALES_EMP^ 매출년월^SALES_YM^^VARCHAR2^6^Y^</v>
      </c>
      <c r="O799" s="21" t="str">
        <f>IF(ISNA(VLOOKUP(N799,DB데이터!$N:$N,1,FALSE)), "에러", "")</f>
        <v>에러</v>
      </c>
      <c r="P799" s="57" t="str">
        <f>IF(O799="에러",$N799&amp;CHAR(10)&amp;VLOOKUP(CONCATENATE(D848,".",F848),DB데이터!$M:$N,2,FALSE),"")</f>
        <v xml:space="preserve"> 월매출사원^TB_ANA_MM_SALES_EMP^ 매출년월^SALES_YM^^VARCHAR2^6^Y^
월매출사원^TB_ANA_MM_SALES_EMP^매출년월^SALES_YM^Y^VARCHAR2^6^Y^</v>
      </c>
    </row>
    <row r="800" spans="1:16" x14ac:dyDescent="0.25">
      <c r="A800" s="23">
        <v>793</v>
      </c>
      <c r="B800" s="27" t="s">
        <v>5184</v>
      </c>
      <c r="C800" s="27" t="s">
        <v>4426</v>
      </c>
      <c r="D800" s="27" t="s">
        <v>360</v>
      </c>
      <c r="E800" s="27" t="s">
        <v>4296</v>
      </c>
      <c r="F800" s="27" t="s">
        <v>2281</v>
      </c>
      <c r="G800" s="27"/>
      <c r="H800" s="27"/>
      <c r="I800" s="27" t="s">
        <v>110</v>
      </c>
      <c r="J800" s="28">
        <v>22</v>
      </c>
      <c r="K800" s="27" t="s">
        <v>52</v>
      </c>
      <c r="L800" s="29">
        <v>0</v>
      </c>
      <c r="M800" s="30"/>
      <c r="N800" s="25" t="str">
        <f t="shared" ref="N800:N863" si="13">SUBSTITUTE(CONCATENATE(C849,"^",D849,"^",E849,"^",F849,"^",G849,"^",I849,"^",J849,"^",K849,"^",L849),"~","-")</f>
        <v xml:space="preserve"> 월매출사원^TB_ANA_MM_SALES_EMP^ 매장코드^SHOP_CD^^VARCHAR2^10^Y^</v>
      </c>
      <c r="O800" s="21" t="str">
        <f>IF(ISNA(VLOOKUP(N800,DB데이터!$N:$N,1,FALSE)), "에러", "")</f>
        <v>에러</v>
      </c>
      <c r="P800" s="57" t="str">
        <f>IF(O800="에러",$N800&amp;CHAR(10)&amp;VLOOKUP(CONCATENATE(D849,".",F849),DB데이터!$M:$N,2,FALSE),"")</f>
        <v xml:space="preserve"> 월매출사원^TB_ANA_MM_SALES_EMP^ 매장코드^SHOP_CD^^VARCHAR2^10^Y^
월매출사원^TB_ANA_MM_SALES_EMP^매장코드^SHOP_CD^Y^VARCHAR2^10^Y^</v>
      </c>
    </row>
    <row r="801" spans="1:16" x14ac:dyDescent="0.25">
      <c r="A801" s="23">
        <v>794</v>
      </c>
      <c r="B801" s="27" t="s">
        <v>5184</v>
      </c>
      <c r="C801" s="27" t="s">
        <v>4426</v>
      </c>
      <c r="D801" s="27" t="s">
        <v>360</v>
      </c>
      <c r="E801" s="27" t="s">
        <v>4289</v>
      </c>
      <c r="F801" s="27" t="s">
        <v>2283</v>
      </c>
      <c r="G801" s="27"/>
      <c r="H801" s="27"/>
      <c r="I801" s="27" t="s">
        <v>110</v>
      </c>
      <c r="J801" s="28">
        <v>22</v>
      </c>
      <c r="K801" s="27" t="s">
        <v>52</v>
      </c>
      <c r="L801" s="29">
        <v>0</v>
      </c>
      <c r="M801" s="30"/>
      <c r="N801" s="25" t="str">
        <f t="shared" si="13"/>
        <v xml:space="preserve"> 월매출사원^TB_ANA_MM_SALES_EMP^ 사원번호^EMP_NO^^VARCHAR2^20^Y^</v>
      </c>
      <c r="O801" s="21" t="str">
        <f>IF(ISNA(VLOOKUP(N801,DB데이터!$N:$N,1,FALSE)), "에러", "")</f>
        <v>에러</v>
      </c>
      <c r="P801" s="57" t="str">
        <f>IF(O801="에러",$N801&amp;CHAR(10)&amp;VLOOKUP(CONCATENATE(D850,".",F850),DB데이터!$M:$N,2,FALSE),"")</f>
        <v xml:space="preserve"> 월매출사원^TB_ANA_MM_SALES_EMP^ 사원번호^EMP_NO^^VARCHAR2^20^Y^
월매출사원^TB_ANA_MM_SALES_EMP^사원번호^EMP_NO^Y^VARCHAR2^20^Y^</v>
      </c>
    </row>
    <row r="802" spans="1:16" x14ac:dyDescent="0.25">
      <c r="A802" s="23">
        <v>795</v>
      </c>
      <c r="B802" s="27" t="s">
        <v>5184</v>
      </c>
      <c r="C802" s="27" t="s">
        <v>4426</v>
      </c>
      <c r="D802" s="27" t="s">
        <v>360</v>
      </c>
      <c r="E802" s="27" t="s">
        <v>4242</v>
      </c>
      <c r="F802" s="27" t="s">
        <v>2285</v>
      </c>
      <c r="G802" s="27"/>
      <c r="H802" s="27"/>
      <c r="I802" s="27" t="s">
        <v>110</v>
      </c>
      <c r="J802" s="28">
        <v>22</v>
      </c>
      <c r="K802" s="27" t="s">
        <v>52</v>
      </c>
      <c r="L802" s="29">
        <v>0</v>
      </c>
      <c r="M802" s="30"/>
      <c r="N802" s="25" t="str">
        <f t="shared" si="13"/>
        <v xml:space="preserve"> 월매출사원^TB_ANA_MM_SALES_EMP^ 매출총금액^SALES_TOT_AMT^^NUMBER^22^Y^0</v>
      </c>
      <c r="O802" s="21" t="str">
        <f>IF(ISNA(VLOOKUP(N802,DB데이터!$N:$N,1,FALSE)), "에러", "")</f>
        <v>에러</v>
      </c>
      <c r="P802" s="57" t="str">
        <f>IF(O802="에러",$N802&amp;CHAR(10)&amp;VLOOKUP(CONCATENATE(D851,".",F851),DB데이터!$M:$N,2,FALSE),"")</f>
        <v xml:space="preserve"> 월매출사원^TB_ANA_MM_SALES_EMP^ 매출총금액^SALES_TOT_AMT^^NUMBER^22^Y^0
월매출사원^TB_ANA_MM_SALES_EMP^매출총금액^SALES_TOT_AMT^^NUMBER^20,5^Y^0</v>
      </c>
    </row>
    <row r="803" spans="1:16" x14ac:dyDescent="0.25">
      <c r="A803" s="23">
        <v>796</v>
      </c>
      <c r="B803" s="27" t="s">
        <v>5184</v>
      </c>
      <c r="C803" s="27" t="s">
        <v>4427</v>
      </c>
      <c r="D803" s="27" t="s">
        <v>1229</v>
      </c>
      <c r="E803" s="27" t="s">
        <v>3975</v>
      </c>
      <c r="F803" s="27" t="s">
        <v>1459</v>
      </c>
      <c r="G803" s="27"/>
      <c r="H803" s="27"/>
      <c r="I803" s="27" t="s">
        <v>37</v>
      </c>
      <c r="J803" s="28">
        <v>6</v>
      </c>
      <c r="K803" s="27" t="s">
        <v>52</v>
      </c>
      <c r="L803" s="29"/>
      <c r="M803" s="30"/>
      <c r="N803" s="25" t="str">
        <f t="shared" si="13"/>
        <v xml:space="preserve"> 월매출사원^TB_ANA_MM_SALES_EMP^ 매출금액^SALES_AMT^^NUMBER^22^Y^0</v>
      </c>
      <c r="O803" s="21" t="str">
        <f>IF(ISNA(VLOOKUP(N803,DB데이터!$N:$N,1,FALSE)), "에러", "")</f>
        <v>에러</v>
      </c>
      <c r="P803" s="57" t="str">
        <f>IF(O803="에러",$N803&amp;CHAR(10)&amp;VLOOKUP(CONCATENATE(D852,".",F852),DB데이터!$M:$N,2,FALSE),"")</f>
        <v xml:space="preserve"> 월매출사원^TB_ANA_MM_SALES_EMP^ 매출금액^SALES_AMT^^NUMBER^22^Y^0
월매출사원^TB_ANA_MM_SALES_EMP^매출금액^SALES_AMT^^NUMBER^20,5^Y^0</v>
      </c>
    </row>
    <row r="804" spans="1:16" x14ac:dyDescent="0.25">
      <c r="A804" s="23">
        <v>797</v>
      </c>
      <c r="B804" s="27" t="s">
        <v>5184</v>
      </c>
      <c r="C804" s="27" t="s">
        <v>4427</v>
      </c>
      <c r="D804" s="27" t="s">
        <v>1229</v>
      </c>
      <c r="E804" s="27" t="s">
        <v>3709</v>
      </c>
      <c r="F804" s="27" t="s">
        <v>64</v>
      </c>
      <c r="G804" s="27"/>
      <c r="H804" s="27"/>
      <c r="I804" s="27" t="s">
        <v>37</v>
      </c>
      <c r="J804" s="28">
        <v>10</v>
      </c>
      <c r="K804" s="27" t="s">
        <v>52</v>
      </c>
      <c r="L804" s="27"/>
      <c r="M804" s="30"/>
      <c r="N804" s="25" t="str">
        <f t="shared" si="13"/>
        <v xml:space="preserve"> 월매출사원^TB_ANA_MM_SALES_EMP^ 매출공급금액^SALES_SUPP_AMT^^NUMBER^22^Y^0</v>
      </c>
      <c r="O804" s="21" t="str">
        <f>IF(ISNA(VLOOKUP(N804,DB데이터!$N:$N,1,FALSE)), "에러", "")</f>
        <v>에러</v>
      </c>
      <c r="P804" s="57" t="str">
        <f>IF(O804="에러",$N804&amp;CHAR(10)&amp;VLOOKUP(CONCATENATE(D853,".",F853),DB데이터!$M:$N,2,FALSE),"")</f>
        <v xml:space="preserve"> 월매출사원^TB_ANA_MM_SALES_EMP^ 매출공급금액^SALES_SUPP_AMT^^NUMBER^22^Y^0
월매출사원^TB_ANA_MM_SALES_EMP^매출공급금액^SALES_SUPP_AMT^^NUMBER^20,5^Y^0</v>
      </c>
    </row>
    <row r="805" spans="1:16" x14ac:dyDescent="0.25">
      <c r="A805" s="23">
        <v>798</v>
      </c>
      <c r="B805" s="27" t="s">
        <v>5184</v>
      </c>
      <c r="C805" s="27" t="s">
        <v>4427</v>
      </c>
      <c r="D805" s="27" t="s">
        <v>1229</v>
      </c>
      <c r="E805" s="27" t="s">
        <v>4247</v>
      </c>
      <c r="F805" s="27" t="s">
        <v>2288</v>
      </c>
      <c r="G805" s="27"/>
      <c r="H805" s="27"/>
      <c r="I805" s="27" t="s">
        <v>110</v>
      </c>
      <c r="J805" s="28">
        <v>22</v>
      </c>
      <c r="K805" s="27" t="s">
        <v>52</v>
      </c>
      <c r="L805" s="27">
        <v>0</v>
      </c>
      <c r="M805" s="30"/>
      <c r="N805" s="25" t="str">
        <f t="shared" si="13"/>
        <v xml:space="preserve"> 월매출사원^TB_ANA_MM_SALES_EMP^ 매출부가세액^SALES_VAT^^NUMBER^22^Y^0</v>
      </c>
      <c r="O805" s="21" t="str">
        <f>IF(ISNA(VLOOKUP(N805,DB데이터!$N:$N,1,FALSE)), "에러", "")</f>
        <v>에러</v>
      </c>
      <c r="P805" s="57" t="str">
        <f>IF(O805="에러",$N805&amp;CHAR(10)&amp;VLOOKUP(CONCATENATE(D854,".",F854),DB데이터!$M:$N,2,FALSE),"")</f>
        <v xml:space="preserve"> 월매출사원^TB_ANA_MM_SALES_EMP^ 매출부가세액^SALES_VAT^^NUMBER^22^Y^0
월매출사원^TB_ANA_MM_SALES_EMP^매출부가세액^SALES_VAT^^NUMBER^20,5^Y^0</v>
      </c>
    </row>
    <row r="806" spans="1:16" x14ac:dyDescent="0.25">
      <c r="A806" s="23">
        <v>799</v>
      </c>
      <c r="B806" s="27" t="s">
        <v>5184</v>
      </c>
      <c r="C806" s="27" t="s">
        <v>4427</v>
      </c>
      <c r="D806" s="27" t="s">
        <v>1229</v>
      </c>
      <c r="E806" s="27" t="s">
        <v>4439</v>
      </c>
      <c r="F806" s="27" t="s">
        <v>1155</v>
      </c>
      <c r="G806" s="27"/>
      <c r="H806" s="27"/>
      <c r="I806" s="27" t="s">
        <v>110</v>
      </c>
      <c r="J806" s="28">
        <v>22</v>
      </c>
      <c r="K806" s="27" t="s">
        <v>52</v>
      </c>
      <c r="L806" s="27">
        <v>0</v>
      </c>
      <c r="M806" s="30"/>
      <c r="N806" s="25" t="str">
        <f t="shared" si="13"/>
        <v xml:space="preserve"> 월매출사원^TB_ANA_MM_SALES_EMP^ 할인금액^DC_AMT^^NUMBER^22^Y^0</v>
      </c>
      <c r="O806" s="21" t="str">
        <f>IF(ISNA(VLOOKUP(N806,DB데이터!$N:$N,1,FALSE)), "에러", "")</f>
        <v>에러</v>
      </c>
      <c r="P806" s="57" t="str">
        <f>IF(O806="에러",$N806&amp;CHAR(10)&amp;VLOOKUP(CONCATENATE(D855,".",F855),DB데이터!$M:$N,2,FALSE),"")</f>
        <v xml:space="preserve"> 월매출사원^TB_ANA_MM_SALES_EMP^ 할인금액^DC_AMT^^NUMBER^22^Y^0
월매출사원^TB_ANA_MM_SALES_EMP^할인금액^DC_AMT^^NUMBER^20,5^Y^0</v>
      </c>
    </row>
    <row r="807" spans="1:16" x14ac:dyDescent="0.25">
      <c r="A807" s="23">
        <v>800</v>
      </c>
      <c r="B807" s="27" t="s">
        <v>5184</v>
      </c>
      <c r="C807" s="27" t="s">
        <v>4427</v>
      </c>
      <c r="D807" s="27" t="s">
        <v>1229</v>
      </c>
      <c r="E807" s="27" t="s">
        <v>4428</v>
      </c>
      <c r="F807" s="27" t="s">
        <v>1156</v>
      </c>
      <c r="G807" s="27"/>
      <c r="H807" s="27"/>
      <c r="I807" s="27" t="s">
        <v>110</v>
      </c>
      <c r="J807" s="28">
        <v>22</v>
      </c>
      <c r="K807" s="27" t="s">
        <v>52</v>
      </c>
      <c r="L807" s="27">
        <v>0</v>
      </c>
      <c r="M807" s="30"/>
      <c r="N807" s="25" t="str">
        <f t="shared" si="13"/>
        <v xml:space="preserve"> 월매출사원^TB_ANA_MM_SALES_EMP^ 쿠폰할인금액^COUP_DC_AMT^^NUMBER^22^Y^0</v>
      </c>
      <c r="O807" s="21" t="str">
        <f>IF(ISNA(VLOOKUP(N807,DB데이터!$N:$N,1,FALSE)), "에러", "")</f>
        <v>에러</v>
      </c>
      <c r="P807" s="57" t="str">
        <f>IF(O807="에러",$N807&amp;CHAR(10)&amp;VLOOKUP(CONCATENATE(D856,".",F856),DB데이터!$M:$N,2,FALSE),"")</f>
        <v xml:space="preserve"> 월매출사원^TB_ANA_MM_SALES_EMP^ 쿠폰할인금액^COUP_DC_AMT^^NUMBER^22^Y^0
월매출사원^TB_ANA_MM_SALES_EMP^쿠폰할인금액^COUP_DC_AMT^^NUMBER^20,5^Y^0</v>
      </c>
    </row>
    <row r="808" spans="1:16" x14ac:dyDescent="0.25">
      <c r="A808" s="23">
        <v>801</v>
      </c>
      <c r="B808" s="27" t="s">
        <v>5184</v>
      </c>
      <c r="C808" s="27" t="s">
        <v>4427</v>
      </c>
      <c r="D808" s="27" t="s">
        <v>1229</v>
      </c>
      <c r="E808" s="27" t="s">
        <v>4429</v>
      </c>
      <c r="F808" s="27" t="s">
        <v>1157</v>
      </c>
      <c r="G808" s="27"/>
      <c r="H808" s="27"/>
      <c r="I808" s="27" t="s">
        <v>110</v>
      </c>
      <c r="J808" s="28">
        <v>22</v>
      </c>
      <c r="K808" s="27" t="s">
        <v>52</v>
      </c>
      <c r="L808" s="27">
        <v>0</v>
      </c>
      <c r="M808" s="30"/>
      <c r="N808" s="25" t="str">
        <f t="shared" si="13"/>
        <v xml:space="preserve"> 월매출사원^TB_ANA_MM_SALES_EMP^ 고객할인금액^CUST_DC_AMT^^NUMBER^22^Y^0</v>
      </c>
      <c r="O808" s="21" t="str">
        <f>IF(ISNA(VLOOKUP(N808,DB데이터!$N:$N,1,FALSE)), "에러", "")</f>
        <v>에러</v>
      </c>
      <c r="P808" s="57" t="str">
        <f>IF(O808="에러",$N808&amp;CHAR(10)&amp;VLOOKUP(CONCATENATE(D857,".",F857),DB데이터!$M:$N,2,FALSE),"")</f>
        <v xml:space="preserve"> 월매출사원^TB_ANA_MM_SALES_EMP^ 고객할인금액^CUST_DC_AMT^^NUMBER^22^Y^0
월매출사원^TB_ANA_MM_SALES_EMP^고객할인금액^CUST_DC_AMT^^NUMBER^20,5^Y^0</v>
      </c>
    </row>
    <row r="809" spans="1:16" x14ac:dyDescent="0.25">
      <c r="A809" s="23">
        <v>802</v>
      </c>
      <c r="B809" s="27" t="s">
        <v>5184</v>
      </c>
      <c r="C809" s="27" t="s">
        <v>4427</v>
      </c>
      <c r="D809" s="27" t="s">
        <v>1229</v>
      </c>
      <c r="E809" s="27" t="s">
        <v>4430</v>
      </c>
      <c r="F809" s="27" t="s">
        <v>1158</v>
      </c>
      <c r="G809" s="27"/>
      <c r="H809" s="27"/>
      <c r="I809" s="27" t="s">
        <v>110</v>
      </c>
      <c r="J809" s="28">
        <v>22</v>
      </c>
      <c r="K809" s="27" t="s">
        <v>52</v>
      </c>
      <c r="L809" s="27">
        <v>0</v>
      </c>
      <c r="M809" s="30"/>
      <c r="N809" s="25" t="str">
        <f t="shared" si="13"/>
        <v xml:space="preserve"> 월매출사원^TB_ANA_MM_SALES_EMP^ 프로모션할인금액^PROM_DC_AMT^^NUMBER^22^Y^0</v>
      </c>
      <c r="O809" s="21" t="str">
        <f>IF(ISNA(VLOOKUP(N809,DB데이터!$N:$N,1,FALSE)), "에러", "")</f>
        <v>에러</v>
      </c>
      <c r="P809" s="57" t="str">
        <f>IF(O809="에러",$N809&amp;CHAR(10)&amp;VLOOKUP(CONCATENATE(D858,".",F858),DB데이터!$M:$N,2,FALSE),"")</f>
        <v xml:space="preserve"> 월매출사원^TB_ANA_MM_SALES_EMP^ 프로모션할인금액^PROM_DC_AMT^^NUMBER^22^Y^0
월매출사원^TB_ANA_MM_SALES_EMP^프로모션할인금액^PROM_DC_AMT^^NUMBER^20,5^Y^0</v>
      </c>
    </row>
    <row r="810" spans="1:16" x14ac:dyDescent="0.25">
      <c r="A810" s="23">
        <v>803</v>
      </c>
      <c r="B810" s="27" t="s">
        <v>5184</v>
      </c>
      <c r="C810" s="27" t="s">
        <v>4427</v>
      </c>
      <c r="D810" s="27" t="s">
        <v>1229</v>
      </c>
      <c r="E810" s="27" t="s">
        <v>4431</v>
      </c>
      <c r="F810" s="27" t="s">
        <v>1159</v>
      </c>
      <c r="G810" s="27"/>
      <c r="H810" s="27"/>
      <c r="I810" s="27" t="s">
        <v>110</v>
      </c>
      <c r="J810" s="28">
        <v>22</v>
      </c>
      <c r="K810" s="27" t="s">
        <v>52</v>
      </c>
      <c r="L810" s="27">
        <v>0</v>
      </c>
      <c r="M810" s="30"/>
      <c r="N810" s="25" t="str">
        <f t="shared" si="13"/>
        <v xml:space="preserve"> 월매출사원^TB_ANA_MM_SALES_EMP^ 비매출할인금액^NON_SALES_DC_AMT^^NUMBER^22^Y^0</v>
      </c>
      <c r="O810" s="21" t="str">
        <f>IF(ISNA(VLOOKUP(N810,DB데이터!$N:$N,1,FALSE)), "에러", "")</f>
        <v>에러</v>
      </c>
      <c r="P810" s="57" t="str">
        <f>IF(O810="에러",$N810&amp;CHAR(10)&amp;VLOOKUP(CONCATENATE(D859,".",F859),DB데이터!$M:$N,2,FALSE),"")</f>
        <v xml:space="preserve"> 월매출사원^TB_ANA_MM_SALES_EMP^ 비매출할인금액^NON_SALES_DC_AMT^^NUMBER^22^Y^0
월매출사원^TB_ANA_MM_SALES_EMP^비매출할인금액^NON_SALES_DC_AMT^^NUMBER^20,5^Y^0</v>
      </c>
    </row>
    <row r="811" spans="1:16" x14ac:dyDescent="0.25">
      <c r="A811" s="23">
        <v>804</v>
      </c>
      <c r="B811" s="27" t="s">
        <v>5184</v>
      </c>
      <c r="C811" s="27" t="s">
        <v>4427</v>
      </c>
      <c r="D811" s="27" t="s">
        <v>1229</v>
      </c>
      <c r="E811" s="27" t="s">
        <v>4432</v>
      </c>
      <c r="F811" s="27" t="s">
        <v>1160</v>
      </c>
      <c r="G811" s="27"/>
      <c r="H811" s="27"/>
      <c r="I811" s="27" t="s">
        <v>110</v>
      </c>
      <c r="J811" s="28">
        <v>22</v>
      </c>
      <c r="K811" s="27" t="s">
        <v>52</v>
      </c>
      <c r="L811" s="29">
        <v>0</v>
      </c>
      <c r="M811" s="30"/>
      <c r="N811" s="25" t="str">
        <f t="shared" si="13"/>
        <v xml:space="preserve"> 월매출사원^TB_ANA_MM_SALES_EMP^ 현금금액^CASH_AMT^^NUMBER^22^Y^0</v>
      </c>
      <c r="O811" s="21" t="str">
        <f>IF(ISNA(VLOOKUP(N811,DB데이터!$N:$N,1,FALSE)), "에러", "")</f>
        <v>에러</v>
      </c>
      <c r="P811" s="57" t="str">
        <f>IF(O811="에러",$N811&amp;CHAR(10)&amp;VLOOKUP(CONCATENATE(D860,".",F860),DB데이터!$M:$N,2,FALSE),"")</f>
        <v xml:space="preserve"> 월매출사원^TB_ANA_MM_SALES_EMP^ 현금금액^CASH_AMT^^NUMBER^22^Y^0
월매출사원^TB_ANA_MM_SALES_EMP^현금금액^CASH_AMT^^NUMBER^20,5^Y^0</v>
      </c>
    </row>
    <row r="812" spans="1:16" x14ac:dyDescent="0.25">
      <c r="A812" s="23">
        <v>805</v>
      </c>
      <c r="B812" s="27" t="s">
        <v>5184</v>
      </c>
      <c r="C812" s="27" t="s">
        <v>4427</v>
      </c>
      <c r="D812" s="27" t="s">
        <v>1229</v>
      </c>
      <c r="E812" s="27" t="s">
        <v>4433</v>
      </c>
      <c r="F812" s="27" t="s">
        <v>1161</v>
      </c>
      <c r="G812" s="27"/>
      <c r="H812" s="27"/>
      <c r="I812" s="27" t="s">
        <v>110</v>
      </c>
      <c r="J812" s="28">
        <v>22</v>
      </c>
      <c r="K812" s="27" t="s">
        <v>52</v>
      </c>
      <c r="L812" s="29">
        <v>0</v>
      </c>
      <c r="M812" s="30"/>
      <c r="N812" s="25" t="str">
        <f t="shared" si="13"/>
        <v xml:space="preserve"> 월매출사원^TB_ANA_MM_SALES_EMP^ 카드금액^CARD_AMT^^NUMBER^22^Y^0</v>
      </c>
      <c r="O812" s="21" t="str">
        <f>IF(ISNA(VLOOKUP(N812,DB데이터!$N:$N,1,FALSE)), "에러", "")</f>
        <v>에러</v>
      </c>
      <c r="P812" s="57" t="str">
        <f>IF(O812="에러",$N812&amp;CHAR(10)&amp;VLOOKUP(CONCATENATE(D861,".",F861),DB데이터!$M:$N,2,FALSE),"")</f>
        <v xml:space="preserve"> 월매출사원^TB_ANA_MM_SALES_EMP^ 카드금액^CARD_AMT^^NUMBER^22^Y^0
월매출사원^TB_ANA_MM_SALES_EMP^카드금액^CARD_AMT^^NUMBER^20,5^Y^0</v>
      </c>
    </row>
    <row r="813" spans="1:16" x14ac:dyDescent="0.25">
      <c r="A813" s="23">
        <v>806</v>
      </c>
      <c r="B813" s="27" t="s">
        <v>5184</v>
      </c>
      <c r="C813" s="27" t="s">
        <v>4427</v>
      </c>
      <c r="D813" s="27" t="s">
        <v>1229</v>
      </c>
      <c r="E813" s="27" t="s">
        <v>4434</v>
      </c>
      <c r="F813" s="27" t="s">
        <v>1162</v>
      </c>
      <c r="G813" s="27"/>
      <c r="H813" s="27"/>
      <c r="I813" s="27" t="s">
        <v>110</v>
      </c>
      <c r="J813" s="28">
        <v>22</v>
      </c>
      <c r="K813" s="27" t="s">
        <v>52</v>
      </c>
      <c r="L813" s="29">
        <v>0</v>
      </c>
      <c r="M813" s="30"/>
      <c r="N813" s="25" t="str">
        <f t="shared" si="13"/>
        <v xml:space="preserve"> 월매출사원^TB_ANA_MM_SALES_EMP^ 포인트매출금액^POINT_SALES_AMT^^NUMBER^22^Y^0</v>
      </c>
      <c r="O813" s="21" t="str">
        <f>IF(ISNA(VLOOKUP(N813,DB데이터!$N:$N,1,FALSE)), "에러", "")</f>
        <v>에러</v>
      </c>
      <c r="P813" s="57" t="str">
        <f>IF(O813="에러",$N813&amp;CHAR(10)&amp;VLOOKUP(CONCATENATE(D862,".",F862),DB데이터!$M:$N,2,FALSE),"")</f>
        <v xml:space="preserve"> 월매출사원^TB_ANA_MM_SALES_EMP^ 포인트매출금액^POINT_SALES_AMT^^NUMBER^22^Y^0
월매출사원^TB_ANA_MM_SALES_EMP^포인트매출금액^POINT_SALES_AMT^^NUMBER^20,5^Y^0</v>
      </c>
    </row>
    <row r="814" spans="1:16" x14ac:dyDescent="0.25">
      <c r="A814" s="23">
        <v>807</v>
      </c>
      <c r="B814" s="27" t="s">
        <v>5184</v>
      </c>
      <c r="C814" s="27" t="s">
        <v>4427</v>
      </c>
      <c r="D814" s="27" t="s">
        <v>1229</v>
      </c>
      <c r="E814" s="27" t="s">
        <v>4435</v>
      </c>
      <c r="F814" s="27" t="s">
        <v>1163</v>
      </c>
      <c r="G814" s="27"/>
      <c r="H814" s="27"/>
      <c r="I814" s="27" t="s">
        <v>110</v>
      </c>
      <c r="J814" s="28">
        <v>22</v>
      </c>
      <c r="K814" s="27" t="s">
        <v>52</v>
      </c>
      <c r="L814" s="29">
        <v>0</v>
      </c>
      <c r="M814" s="30"/>
      <c r="N814" s="25" t="str">
        <f t="shared" si="13"/>
        <v xml:space="preserve"> 월매출사원^TB_ANA_MM_SALES_EMP^ 기타매출금액^ETC_SALES_AMT^^NUMBER^22^Y^0</v>
      </c>
      <c r="O814" s="21" t="str">
        <f>IF(ISNA(VLOOKUP(N814,DB데이터!$N:$N,1,FALSE)), "에러", "")</f>
        <v>에러</v>
      </c>
      <c r="P814" s="57" t="str">
        <f>IF(O814="에러",$N814&amp;CHAR(10)&amp;VLOOKUP(CONCATENATE(D863,".",F863),DB데이터!$M:$N,2,FALSE),"")</f>
        <v xml:space="preserve"> 월매출사원^TB_ANA_MM_SALES_EMP^ 기타매출금액^ETC_SALES_AMT^^NUMBER^22^Y^0
월매출사원^TB_ANA_MM_SALES_EMP^기타매출금액^ETC_SALES_AMT^^NUMBER^20,5^Y^0</v>
      </c>
    </row>
    <row r="815" spans="1:16" x14ac:dyDescent="0.25">
      <c r="A815" s="23">
        <v>808</v>
      </c>
      <c r="B815" s="27" t="s">
        <v>5184</v>
      </c>
      <c r="C815" s="27" t="s">
        <v>4427</v>
      </c>
      <c r="D815" s="27" t="s">
        <v>1229</v>
      </c>
      <c r="E815" s="27" t="s">
        <v>4436</v>
      </c>
      <c r="F815" s="27" t="s">
        <v>1164</v>
      </c>
      <c r="G815" s="27"/>
      <c r="H815" s="27"/>
      <c r="I815" s="27" t="s">
        <v>110</v>
      </c>
      <c r="J815" s="28">
        <v>22</v>
      </c>
      <c r="K815" s="27" t="s">
        <v>52</v>
      </c>
      <c r="L815" s="29">
        <v>0</v>
      </c>
      <c r="M815" s="30"/>
      <c r="N815" s="25" t="str">
        <f t="shared" si="13"/>
        <v xml:space="preserve"> 월매출사원^TB_ANA_MM_SALES_EMP^ 프로모션사용포인트금액^PROM_USE_POINT_AMT^^NUMBER^22^Y^0</v>
      </c>
      <c r="O815" s="21" t="str">
        <f>IF(ISNA(VLOOKUP(N815,DB데이터!$N:$N,1,FALSE)), "에러", "")</f>
        <v>에러</v>
      </c>
      <c r="P815" s="57" t="str">
        <f>IF(O815="에러",$N815&amp;CHAR(10)&amp;VLOOKUP(CONCATENATE(D864,".",F864),DB데이터!$M:$N,2,FALSE),"")</f>
        <v xml:space="preserve"> 월매출사원^TB_ANA_MM_SALES_EMP^ 프로모션사용포인트금액^PROM_USE_POINT_AMT^^NUMBER^22^Y^0
월매출사원^TB_ANA_MM_SALES_EMP^프로모션사용포인트금액^PROM_USE_POINT_AMT^^NUMBER^20,5^Y^0</v>
      </c>
    </row>
    <row r="816" spans="1:16" x14ac:dyDescent="0.25">
      <c r="A816" s="23">
        <v>809</v>
      </c>
      <c r="B816" s="27" t="s">
        <v>5184</v>
      </c>
      <c r="C816" s="27" t="s">
        <v>4427</v>
      </c>
      <c r="D816" s="27" t="s">
        <v>1229</v>
      </c>
      <c r="E816" s="27" t="s">
        <v>4437</v>
      </c>
      <c r="F816" s="27" t="s">
        <v>1165</v>
      </c>
      <c r="G816" s="27"/>
      <c r="H816" s="27"/>
      <c r="I816" s="27" t="s">
        <v>110</v>
      </c>
      <c r="J816" s="28">
        <v>22</v>
      </c>
      <c r="K816" s="27" t="s">
        <v>52</v>
      </c>
      <c r="L816" s="29">
        <v>0</v>
      </c>
      <c r="M816" s="30"/>
      <c r="N816" s="25" t="str">
        <f t="shared" si="13"/>
        <v xml:space="preserve"> 월매출사원^TB_ANA_MM_SALES_EMP^ 적립포인트금액^ACC_POINT_AMT^^NUMBER^22^Y^0</v>
      </c>
      <c r="O816" s="21" t="str">
        <f>IF(ISNA(VLOOKUP(N816,DB데이터!$N:$N,1,FALSE)), "에러", "")</f>
        <v>에러</v>
      </c>
      <c r="P816" s="57" t="str">
        <f>IF(O816="에러",$N816&amp;CHAR(10)&amp;VLOOKUP(CONCATENATE(D865,".",F865),DB데이터!$M:$N,2,FALSE),"")</f>
        <v xml:space="preserve"> 월매출사원^TB_ANA_MM_SALES_EMP^ 적립포인트금액^ACC_POINT_AMT^^NUMBER^22^Y^0
월매출사원^TB_ANA_MM_SALES_EMP^적립포인트금액^ACC_POINT_AMT^^NUMBER^20,5^Y^0</v>
      </c>
    </row>
    <row r="817" spans="1:16" x14ac:dyDescent="0.25">
      <c r="A817" s="23">
        <v>810</v>
      </c>
      <c r="B817" s="27" t="s">
        <v>5184</v>
      </c>
      <c r="C817" s="27" t="s">
        <v>4427</v>
      </c>
      <c r="D817" s="27" t="s">
        <v>1229</v>
      </c>
      <c r="E817" s="27" t="s">
        <v>4438</v>
      </c>
      <c r="F817" s="27" t="s">
        <v>1166</v>
      </c>
      <c r="G817" s="27"/>
      <c r="H817" s="27"/>
      <c r="I817" s="27" t="s">
        <v>110</v>
      </c>
      <c r="J817" s="28">
        <v>22</v>
      </c>
      <c r="K817" s="27" t="s">
        <v>52</v>
      </c>
      <c r="L817" s="29">
        <v>0</v>
      </c>
      <c r="M817" s="30"/>
      <c r="N817" s="25" t="str">
        <f t="shared" si="13"/>
        <v xml:space="preserve"> 월매출사원^TB_ANA_MM_SALES_EMP^ 영수증건수^BILL_CNT^^NUMBER^22^Y^0</v>
      </c>
      <c r="O817" s="21" t="str">
        <f>IF(ISNA(VLOOKUP(N817,DB데이터!$N:$N,1,FALSE)), "에러", "")</f>
        <v>에러</v>
      </c>
      <c r="P817" s="57" t="str">
        <f>IF(O817="에러",$N817&amp;CHAR(10)&amp;VLOOKUP(CONCATENATE(D866,".",F866),DB데이터!$M:$N,2,FALSE),"")</f>
        <v xml:space="preserve"> 월매출사원^TB_ANA_MM_SALES_EMP^ 영수증건수^BILL_CNT^^NUMBER^22^Y^0
월매출사원^TB_ANA_MM_SALES_EMP^영수증건수^BILL_CNT^^NUMBER^20,5^Y^0</v>
      </c>
    </row>
    <row r="818" spans="1:16" x14ac:dyDescent="0.25">
      <c r="A818" s="23">
        <v>811</v>
      </c>
      <c r="B818" s="27" t="s">
        <v>5184</v>
      </c>
      <c r="C818" s="27" t="s">
        <v>4427</v>
      </c>
      <c r="D818" s="27" t="s">
        <v>1229</v>
      </c>
      <c r="E818" s="27" t="s">
        <v>4218</v>
      </c>
      <c r="F818" s="27" t="s">
        <v>493</v>
      </c>
      <c r="G818" s="27"/>
      <c r="H818" s="27"/>
      <c r="I818" s="27" t="s">
        <v>110</v>
      </c>
      <c r="J818" s="28">
        <v>22</v>
      </c>
      <c r="K818" s="27" t="s">
        <v>52</v>
      </c>
      <c r="L818" s="29">
        <v>0</v>
      </c>
      <c r="M818" s="30"/>
      <c r="N818" s="25" t="str">
        <f t="shared" si="13"/>
        <v xml:space="preserve"> 월매출사원^TB_ANA_MM_SALES_EMP^ 현금건수^CASH_CNT^^NUMBER^22^Y^0</v>
      </c>
      <c r="O818" s="21" t="str">
        <f>IF(ISNA(VLOOKUP(N818,DB데이터!$N:$N,1,FALSE)), "에러", "")</f>
        <v>에러</v>
      </c>
      <c r="P818" s="57" t="str">
        <f>IF(O818="에러",$N818&amp;CHAR(10)&amp;VLOOKUP(CONCATENATE(D867,".",F867),DB데이터!$M:$N,2,FALSE),"")</f>
        <v xml:space="preserve"> 월매출사원^TB_ANA_MM_SALES_EMP^ 현금건수^CASH_CNT^^NUMBER^22^Y^0
월매출사원^TB_ANA_MM_SALES_EMP^현금건수^CASH_CNT^^NUMBER^20,5^Y^0</v>
      </c>
    </row>
    <row r="819" spans="1:16" x14ac:dyDescent="0.25">
      <c r="A819" s="23">
        <v>812</v>
      </c>
      <c r="B819" s="27" t="s">
        <v>5184</v>
      </c>
      <c r="C819" s="27" t="s">
        <v>4427</v>
      </c>
      <c r="D819" s="27" t="s">
        <v>1229</v>
      </c>
      <c r="E819" s="27" t="s">
        <v>4368</v>
      </c>
      <c r="F819" s="27" t="s">
        <v>1109</v>
      </c>
      <c r="G819" s="27"/>
      <c r="H819" s="27"/>
      <c r="I819" s="27" t="s">
        <v>110</v>
      </c>
      <c r="J819" s="28">
        <v>22</v>
      </c>
      <c r="K819" s="27" t="s">
        <v>52</v>
      </c>
      <c r="L819" s="29">
        <v>0</v>
      </c>
      <c r="M819" s="30"/>
      <c r="N819" s="25" t="str">
        <f t="shared" si="13"/>
        <v xml:space="preserve"> 월매출사원^TB_ANA_MM_SALES_EMP^ 카드건수^CARD_CNT^^NUMBER^22^Y^0</v>
      </c>
      <c r="O819" s="21" t="str">
        <f>IF(ISNA(VLOOKUP(N819,DB데이터!$N:$N,1,FALSE)), "에러", "")</f>
        <v>에러</v>
      </c>
      <c r="P819" s="57" t="str">
        <f>IF(O819="에러",$N819&amp;CHAR(10)&amp;VLOOKUP(CONCATENATE(D868,".",F868),DB데이터!$M:$N,2,FALSE),"")</f>
        <v xml:space="preserve"> 월매출사원^TB_ANA_MM_SALES_EMP^ 카드건수^CARD_CNT^^NUMBER^22^Y^0
월매출사원^TB_ANA_MM_SALES_EMP^카드건수^CARD_CNT^^NUMBER^20,5^Y^0</v>
      </c>
    </row>
    <row r="820" spans="1:16" x14ac:dyDescent="0.25">
      <c r="A820" s="23">
        <v>813</v>
      </c>
      <c r="B820" s="27" t="s">
        <v>5184</v>
      </c>
      <c r="C820" s="27" t="s">
        <v>4427</v>
      </c>
      <c r="D820" s="27" t="s">
        <v>1229</v>
      </c>
      <c r="E820" s="27" t="s">
        <v>4335</v>
      </c>
      <c r="F820" s="27" t="s">
        <v>1110</v>
      </c>
      <c r="G820" s="27"/>
      <c r="H820" s="27"/>
      <c r="I820" s="27" t="s">
        <v>110</v>
      </c>
      <c r="J820" s="28">
        <v>22</v>
      </c>
      <c r="K820" s="27" t="s">
        <v>52</v>
      </c>
      <c r="L820" s="29">
        <v>0</v>
      </c>
      <c r="M820" s="30"/>
      <c r="N820" s="25" t="str">
        <f t="shared" si="13"/>
        <v xml:space="preserve"> 월매출사원^TB_ANA_MM_SALES_EMP^ 포인트매출건수^POINT_SALES_CNT^^NUMBER^22^Y^0</v>
      </c>
      <c r="O820" s="21" t="str">
        <f>IF(ISNA(VLOOKUP(N820,DB데이터!$N:$N,1,FALSE)), "에러", "")</f>
        <v>에러</v>
      </c>
      <c r="P820" s="57" t="str">
        <f>IF(O820="에러",$N820&amp;CHAR(10)&amp;VLOOKUP(CONCATENATE(D869,".",F869),DB데이터!$M:$N,2,FALSE),"")</f>
        <v xml:space="preserve"> 월매출사원^TB_ANA_MM_SALES_EMP^ 포인트매출건수^POINT_SALES_CNT^^NUMBER^22^Y^0
월매출사원^TB_ANA_MM_SALES_EMP^포인트매출건수^POINT_SALES_CNT^^NUMBER^20,5^Y^0</v>
      </c>
    </row>
    <row r="821" spans="1:16" x14ac:dyDescent="0.25">
      <c r="A821" s="23">
        <v>814</v>
      </c>
      <c r="B821" s="27" t="s">
        <v>5184</v>
      </c>
      <c r="C821" s="27" t="s">
        <v>4427</v>
      </c>
      <c r="D821" s="27" t="s">
        <v>1229</v>
      </c>
      <c r="E821" s="27" t="s">
        <v>4338</v>
      </c>
      <c r="F821" s="27" t="s">
        <v>1111</v>
      </c>
      <c r="G821" s="27"/>
      <c r="H821" s="27"/>
      <c r="I821" s="27" t="s">
        <v>110</v>
      </c>
      <c r="J821" s="28">
        <v>22</v>
      </c>
      <c r="K821" s="27" t="s">
        <v>52</v>
      </c>
      <c r="L821" s="27">
        <v>0</v>
      </c>
      <c r="M821" s="30"/>
      <c r="N821" s="25" t="str">
        <f t="shared" si="13"/>
        <v xml:space="preserve"> 월매출사원^TB_ANA_MM_SALES_EMP^ 기타매출건수^ETC_SALES_CNT^^NUMBER^22^Y^0</v>
      </c>
      <c r="O821" s="21" t="str">
        <f>IF(ISNA(VLOOKUP(N821,DB데이터!$N:$N,1,FALSE)), "에러", "")</f>
        <v>에러</v>
      </c>
      <c r="P821" s="57" t="str">
        <f>IF(O821="에러",$N821&amp;CHAR(10)&amp;VLOOKUP(CONCATENATE(D870,".",F870),DB데이터!$M:$N,2,FALSE),"")</f>
        <v xml:space="preserve"> 월매출사원^TB_ANA_MM_SALES_EMP^ 기타매출건수^ETC_SALES_CNT^^NUMBER^22^Y^0
월매출사원^TB_ANA_MM_SALES_EMP^기타매출건수^ETC_SALES_CNT^^NUMBER^20,5^Y^0</v>
      </c>
    </row>
    <row r="822" spans="1:16" x14ac:dyDescent="0.25">
      <c r="A822" s="23">
        <v>815</v>
      </c>
      <c r="B822" s="27" t="s">
        <v>5184</v>
      </c>
      <c r="C822" s="27" t="s">
        <v>4427</v>
      </c>
      <c r="D822" s="27" t="s">
        <v>1229</v>
      </c>
      <c r="E822" s="27" t="s">
        <v>4341</v>
      </c>
      <c r="F822" s="27" t="s">
        <v>1112</v>
      </c>
      <c r="G822" s="27"/>
      <c r="H822" s="27"/>
      <c r="I822" s="27" t="s">
        <v>110</v>
      </c>
      <c r="J822" s="28">
        <v>22</v>
      </c>
      <c r="K822" s="27" t="s">
        <v>52</v>
      </c>
      <c r="L822" s="27">
        <v>0</v>
      </c>
      <c r="M822" s="30"/>
      <c r="N822" s="25" t="str">
        <f t="shared" si="13"/>
        <v xml:space="preserve"> 월매출사원^TB_ANA_MM_SALES_EMP^ 취소건수^CNCL_CNT^^NUMBER^22^Y^0</v>
      </c>
      <c r="O822" s="21" t="str">
        <f>IF(ISNA(VLOOKUP(N822,DB데이터!$N:$N,1,FALSE)), "에러", "")</f>
        <v>에러</v>
      </c>
      <c r="P822" s="57" t="str">
        <f>IF(O822="에러",$N822&amp;CHAR(10)&amp;VLOOKUP(CONCATENATE(D871,".",F871),DB데이터!$M:$N,2,FALSE),"")</f>
        <v xml:space="preserve"> 월매출사원^TB_ANA_MM_SALES_EMP^ 취소건수^CNCL_CNT^^NUMBER^22^Y^0
월매출사원^TB_ANA_MM_SALES_EMP^취소건수^CNCL_CNT^^NUMBER^20,5^Y^0</v>
      </c>
    </row>
    <row r="823" spans="1:16" x14ac:dyDescent="0.25">
      <c r="A823" s="23">
        <v>816</v>
      </c>
      <c r="B823" s="27" t="s">
        <v>5184</v>
      </c>
      <c r="C823" s="27" t="s">
        <v>4427</v>
      </c>
      <c r="D823" s="27" t="s">
        <v>1229</v>
      </c>
      <c r="E823" s="27" t="s">
        <v>4344</v>
      </c>
      <c r="F823" s="27" t="s">
        <v>1113</v>
      </c>
      <c r="G823" s="27"/>
      <c r="H823" s="27"/>
      <c r="I823" s="27" t="s">
        <v>110</v>
      </c>
      <c r="J823" s="28">
        <v>22</v>
      </c>
      <c r="K823" s="27" t="s">
        <v>52</v>
      </c>
      <c r="L823" s="27">
        <v>0</v>
      </c>
      <c r="M823" s="30"/>
      <c r="N823" s="25" t="str">
        <f t="shared" si="13"/>
        <v xml:space="preserve"> 월매출사원^TB_ANA_MM_SALES_EMP^ 매출총건수^SALES_TOT_CNT^^NUMBER^22^Y^0</v>
      </c>
      <c r="O823" s="21" t="str">
        <f>IF(ISNA(VLOOKUP(N823,DB데이터!$N:$N,1,FALSE)), "에러", "")</f>
        <v>에러</v>
      </c>
      <c r="P823" s="57" t="str">
        <f>IF(O823="에러",$N823&amp;CHAR(10)&amp;VLOOKUP(CONCATENATE(D872,".",F872),DB데이터!$M:$N,2,FALSE),"")</f>
        <v xml:space="preserve"> 월매출사원^TB_ANA_MM_SALES_EMP^ 매출총건수^SALES_TOT_CNT^^NUMBER^22^Y^0
월매출사원^TB_ANA_MM_SALES_EMP^매출총건수^SALES_TOT_CNT^^NUMBER^20,5^Y^0</v>
      </c>
    </row>
    <row r="824" spans="1:16" x14ac:dyDescent="0.25">
      <c r="A824" s="23">
        <v>817</v>
      </c>
      <c r="B824" s="27" t="s">
        <v>5184</v>
      </c>
      <c r="C824" s="27" t="s">
        <v>4427</v>
      </c>
      <c r="D824" s="27" t="s">
        <v>1229</v>
      </c>
      <c r="E824" s="27" t="s">
        <v>4347</v>
      </c>
      <c r="F824" s="27" t="s">
        <v>1114</v>
      </c>
      <c r="G824" s="27"/>
      <c r="H824" s="27"/>
      <c r="I824" s="27" t="s">
        <v>110</v>
      </c>
      <c r="J824" s="28">
        <v>22</v>
      </c>
      <c r="K824" s="27" t="s">
        <v>52</v>
      </c>
      <c r="L824" s="27">
        <v>0</v>
      </c>
      <c r="M824" s="30"/>
      <c r="N824" s="25" t="str">
        <f t="shared" si="13"/>
        <v xml:space="preserve"> 월매출사원^TB_ANA_MM_SALES_EMP^ 매출취소건수^SALES_CNCL_CNT^^NUMBER^22^Y^0</v>
      </c>
      <c r="O824" s="21" t="str">
        <f>IF(ISNA(VLOOKUP(N824,DB데이터!$N:$N,1,FALSE)), "에러", "")</f>
        <v>에러</v>
      </c>
      <c r="P824" s="57" t="str">
        <f>IF(O824="에러",$N824&amp;CHAR(10)&amp;VLOOKUP(CONCATENATE(D873,".",F873),DB데이터!$M:$N,2,FALSE),"")</f>
        <v xml:space="preserve"> 월매출사원^TB_ANA_MM_SALES_EMP^ 매출취소건수^SALES_CNCL_CNT^^NUMBER^22^Y^0
월매출사원^TB_ANA_MM_SALES_EMP^매출취소건수^SALES_CNCL_CNT^^NUMBER^20,5^Y^0</v>
      </c>
    </row>
    <row r="825" spans="1:16" x14ac:dyDescent="0.25">
      <c r="A825" s="23">
        <v>818</v>
      </c>
      <c r="B825" s="27" t="s">
        <v>5184</v>
      </c>
      <c r="C825" s="27" t="s">
        <v>4427</v>
      </c>
      <c r="D825" s="27" t="s">
        <v>1229</v>
      </c>
      <c r="E825" s="27" t="s">
        <v>4350</v>
      </c>
      <c r="F825" s="27" t="s">
        <v>1115</v>
      </c>
      <c r="G825" s="27"/>
      <c r="H825" s="27"/>
      <c r="I825" s="27" t="s">
        <v>110</v>
      </c>
      <c r="J825" s="28">
        <v>22</v>
      </c>
      <c r="K825" s="27" t="s">
        <v>52</v>
      </c>
      <c r="L825" s="27">
        <v>0</v>
      </c>
      <c r="M825" s="30"/>
      <c r="N825" s="25" t="str">
        <f t="shared" si="13"/>
        <v xml:space="preserve"> 월매출사원^TB_ANA_MM_SALES_EMP^ 매출취소총금액^SALES_CNCL_TOT_AMT^^NUMBER^22^Y^0</v>
      </c>
      <c r="O825" s="21" t="str">
        <f>IF(ISNA(VLOOKUP(N825,DB데이터!$N:$N,1,FALSE)), "에러", "")</f>
        <v>에러</v>
      </c>
      <c r="P825" s="57" t="str">
        <f>IF(O825="에러",$N825&amp;CHAR(10)&amp;VLOOKUP(CONCATENATE(D874,".",F874),DB데이터!$M:$N,2,FALSE),"")</f>
        <v xml:space="preserve"> 월매출사원^TB_ANA_MM_SALES_EMP^ 매출취소총금액^SALES_CNCL_TOT_AMT^^NUMBER^22^Y^0
월매출사원^TB_ANA_MM_SALES_EMP^매출취소총금액^SALES_CNCL_TOT_AMT^^NUMBER^20,5^Y^0</v>
      </c>
    </row>
    <row r="826" spans="1:16" x14ac:dyDescent="0.25">
      <c r="A826" s="23">
        <v>819</v>
      </c>
      <c r="B826" s="27" t="s">
        <v>5184</v>
      </c>
      <c r="C826" s="27" t="s">
        <v>4427</v>
      </c>
      <c r="D826" s="27" t="s">
        <v>1229</v>
      </c>
      <c r="E826" s="27" t="s">
        <v>4353</v>
      </c>
      <c r="F826" s="27" t="s">
        <v>1116</v>
      </c>
      <c r="G826" s="27"/>
      <c r="H826" s="27"/>
      <c r="I826" s="27" t="s">
        <v>110</v>
      </c>
      <c r="J826" s="28">
        <v>22</v>
      </c>
      <c r="K826" s="27" t="s">
        <v>52</v>
      </c>
      <c r="L826" s="27">
        <v>0</v>
      </c>
      <c r="M826" s="30"/>
      <c r="N826" s="25" t="str">
        <f t="shared" si="13"/>
        <v xml:space="preserve"> 월매출사원^TB_ANA_MM_SALES_EMP^ 현금취소금액^CASH_CNCL_AMT^^NUMBER^22^Y^0</v>
      </c>
      <c r="O826" s="21" t="str">
        <f>IF(ISNA(VLOOKUP(N826,DB데이터!$N:$N,1,FALSE)), "에러", "")</f>
        <v>에러</v>
      </c>
      <c r="P826" s="57" t="str">
        <f>IF(O826="에러",$N826&amp;CHAR(10)&amp;VLOOKUP(CONCATENATE(D875,".",F875),DB데이터!$M:$N,2,FALSE),"")</f>
        <v xml:space="preserve"> 월매출사원^TB_ANA_MM_SALES_EMP^ 현금취소금액^CASH_CNCL_AMT^^NUMBER^22^Y^0
월매출사원^TB_ANA_MM_SALES_EMP^현금취소금액^CASH_CNCL_AMT^^NUMBER^20,5^Y^0</v>
      </c>
    </row>
    <row r="827" spans="1:16" x14ac:dyDescent="0.25">
      <c r="A827" s="23">
        <v>820</v>
      </c>
      <c r="B827" s="27" t="s">
        <v>5184</v>
      </c>
      <c r="C827" s="27" t="s">
        <v>4427</v>
      </c>
      <c r="D827" s="27" t="s">
        <v>1229</v>
      </c>
      <c r="E827" s="27" t="s">
        <v>4356</v>
      </c>
      <c r="F827" s="27" t="s">
        <v>1117</v>
      </c>
      <c r="G827" s="27"/>
      <c r="H827" s="27"/>
      <c r="I827" s="27" t="s">
        <v>110</v>
      </c>
      <c r="J827" s="28">
        <v>22</v>
      </c>
      <c r="K827" s="27" t="s">
        <v>52</v>
      </c>
      <c r="L827" s="27">
        <v>0</v>
      </c>
      <c r="M827" s="30"/>
      <c r="N827" s="25" t="str">
        <f t="shared" si="13"/>
        <v xml:space="preserve"> 월매출사원^TB_ANA_MM_SALES_EMP^ 카드취소금액^CARD_CNCL_AMT^^NUMBER^22^Y^0</v>
      </c>
      <c r="O827" s="21" t="str">
        <f>IF(ISNA(VLOOKUP(N827,DB데이터!$N:$N,1,FALSE)), "에러", "")</f>
        <v>에러</v>
      </c>
      <c r="P827" s="57" t="str">
        <f>IF(O827="에러",$N827&amp;CHAR(10)&amp;VLOOKUP(CONCATENATE(D876,".",F876),DB데이터!$M:$N,2,FALSE),"")</f>
        <v xml:space="preserve"> 월매출사원^TB_ANA_MM_SALES_EMP^ 카드취소금액^CARD_CNCL_AMT^^NUMBER^22^Y^0
월매출사원^TB_ANA_MM_SALES_EMP^카드취소금액^CARD_CNCL_AMT^^NUMBER^20,5^Y^0</v>
      </c>
    </row>
    <row r="828" spans="1:16" x14ac:dyDescent="0.25">
      <c r="A828" s="23">
        <v>821</v>
      </c>
      <c r="B828" s="27" t="s">
        <v>5184</v>
      </c>
      <c r="C828" s="27" t="s">
        <v>4427</v>
      </c>
      <c r="D828" s="27" t="s">
        <v>1229</v>
      </c>
      <c r="E828" s="27" t="s">
        <v>4359</v>
      </c>
      <c r="F828" s="27" t="s">
        <v>1118</v>
      </c>
      <c r="G828" s="27"/>
      <c r="H828" s="27"/>
      <c r="I828" s="27" t="s">
        <v>110</v>
      </c>
      <c r="J828" s="28">
        <v>22</v>
      </c>
      <c r="K828" s="27" t="s">
        <v>52</v>
      </c>
      <c r="L828" s="29">
        <v>0</v>
      </c>
      <c r="M828" s="30"/>
      <c r="N828" s="25" t="str">
        <f t="shared" si="13"/>
        <v xml:space="preserve"> 월매출사원^TB_ANA_MM_SALES_EMP^ 포인트매출취소금액^POINT_SALES_CNCL_AMT^^NUMBER^22^Y^0</v>
      </c>
      <c r="O828" s="21" t="str">
        <f>IF(ISNA(VLOOKUP(N828,DB데이터!$N:$N,1,FALSE)), "에러", "")</f>
        <v>에러</v>
      </c>
      <c r="P828" s="57" t="str">
        <f>IF(O828="에러",$N828&amp;CHAR(10)&amp;VLOOKUP(CONCATENATE(D877,".",F877),DB데이터!$M:$N,2,FALSE),"")</f>
        <v xml:space="preserve"> 월매출사원^TB_ANA_MM_SALES_EMP^ 포인트매출취소금액^POINT_SALES_CNCL_AMT^^NUMBER^22^Y^0
월매출사원^TB_ANA_MM_SALES_EMP^포인트매출취소금액^POINT_SALES_CNCL_AMT^^NUMBER^20,5^Y^0</v>
      </c>
    </row>
    <row r="829" spans="1:16" x14ac:dyDescent="0.25">
      <c r="A829" s="23">
        <v>822</v>
      </c>
      <c r="B829" s="27" t="s">
        <v>5184</v>
      </c>
      <c r="C829" s="27" t="s">
        <v>4427</v>
      </c>
      <c r="D829" s="27" t="s">
        <v>1229</v>
      </c>
      <c r="E829" s="27" t="s">
        <v>4362</v>
      </c>
      <c r="F829" s="27" t="s">
        <v>1119</v>
      </c>
      <c r="G829" s="27"/>
      <c r="H829" s="27"/>
      <c r="I829" s="27" t="s">
        <v>110</v>
      </c>
      <c r="J829" s="28">
        <v>22</v>
      </c>
      <c r="K829" s="27" t="s">
        <v>52</v>
      </c>
      <c r="L829" s="29">
        <v>0</v>
      </c>
      <c r="M829" s="30"/>
      <c r="N829" s="25" t="str">
        <f t="shared" si="13"/>
        <v xml:space="preserve"> 월매출사원^TB_ANA_MM_SALES_EMP^ 기타매출취소금액^ETC_SALES_CNCL_AMT^^NUMBER^22^Y^0</v>
      </c>
      <c r="O829" s="21" t="str">
        <f>IF(ISNA(VLOOKUP(N829,DB데이터!$N:$N,1,FALSE)), "에러", "")</f>
        <v>에러</v>
      </c>
      <c r="P829" s="57" t="str">
        <f>IF(O829="에러",$N829&amp;CHAR(10)&amp;VLOOKUP(CONCATENATE(D878,".",F878),DB데이터!$M:$N,2,FALSE),"")</f>
        <v xml:space="preserve"> 월매출사원^TB_ANA_MM_SALES_EMP^ 기타매출취소금액^ETC_SALES_CNCL_AMT^^NUMBER^22^Y^0
월매출사원^TB_ANA_MM_SALES_EMP^기타매출취소금액^ETC_SALES_CNCL_AMT^^NUMBER^20,5^Y^0</v>
      </c>
    </row>
    <row r="830" spans="1:16" x14ac:dyDescent="0.25">
      <c r="A830" s="23">
        <v>823</v>
      </c>
      <c r="B830" s="27" t="s">
        <v>5184</v>
      </c>
      <c r="C830" s="27" t="s">
        <v>4427</v>
      </c>
      <c r="D830" s="27" t="s">
        <v>1229</v>
      </c>
      <c r="E830" s="27" t="s">
        <v>4365</v>
      </c>
      <c r="F830" s="27" t="s">
        <v>1120</v>
      </c>
      <c r="G830" s="27"/>
      <c r="H830" s="27"/>
      <c r="I830" s="27" t="s">
        <v>110</v>
      </c>
      <c r="J830" s="28">
        <v>22</v>
      </c>
      <c r="K830" s="27" t="s">
        <v>52</v>
      </c>
      <c r="L830" s="29">
        <v>0</v>
      </c>
      <c r="M830" s="30"/>
      <c r="N830" s="25" t="str">
        <f t="shared" si="13"/>
        <v xml:space="preserve"> 월매출사원^TB_ANA_MM_SALES_EMP^ 고객수^CUST_CNT^^NUMBER^22^Y^0</v>
      </c>
      <c r="O830" s="21" t="str">
        <f>IF(ISNA(VLOOKUP(N830,DB데이터!$N:$N,1,FALSE)), "에러", "")</f>
        <v>에러</v>
      </c>
      <c r="P830" s="57" t="str">
        <f>IF(O830="에러",$N830&amp;CHAR(10)&amp;VLOOKUP(CONCATENATE(D879,".",F879),DB데이터!$M:$N,2,FALSE),"")</f>
        <v xml:space="preserve"> 월매출사원^TB_ANA_MM_SALES_EMP^ 고객수^CUST_CNT^^NUMBER^22^Y^0
월매출사원^TB_ANA_MM_SALES_EMP^고객수^CUST_CNT^^NUMBER^20,5^Y^0</v>
      </c>
    </row>
    <row r="831" spans="1:16" x14ac:dyDescent="0.25">
      <c r="A831" s="23">
        <v>824</v>
      </c>
      <c r="B831" s="27" t="s">
        <v>5184</v>
      </c>
      <c r="C831" s="27" t="s">
        <v>4427</v>
      </c>
      <c r="D831" s="27" t="s">
        <v>1229</v>
      </c>
      <c r="E831" s="27" t="s">
        <v>4440</v>
      </c>
      <c r="F831" s="27" t="s">
        <v>2257</v>
      </c>
      <c r="G831" s="27"/>
      <c r="H831" s="27"/>
      <c r="I831" s="27" t="s">
        <v>110</v>
      </c>
      <c r="J831" s="28">
        <v>22</v>
      </c>
      <c r="K831" s="27" t="s">
        <v>52</v>
      </c>
      <c r="L831" s="29">
        <v>0</v>
      </c>
      <c r="M831" s="30"/>
      <c r="N831" s="25" t="str">
        <f t="shared" si="13"/>
        <v xml:space="preserve"> 월매출사원^TB_ANA_MM_SALES_EMP^ 등록일시^REG_DTM^^VARCHAR2^14^Y^</v>
      </c>
      <c r="O831" s="21" t="str">
        <f>IF(ISNA(VLOOKUP(N831,DB데이터!$N:$N,1,FALSE)), "에러", "")</f>
        <v>에러</v>
      </c>
      <c r="P831" s="57" t="str">
        <f>IF(O831="에러",$N831&amp;CHAR(10)&amp;VLOOKUP(CONCATENATE(D880,".",F880),DB데이터!$M:$N,2,FALSE),"")</f>
        <v xml:space="preserve"> 월매출사원^TB_ANA_MM_SALES_EMP^ 등록일시^REG_DTM^^VARCHAR2^14^Y^
월매출사원^TB_ANA_MM_SALES_EMP^등록일시^REG_DTM^^VARCHAR2^14^Y^</v>
      </c>
    </row>
    <row r="832" spans="1:16" x14ac:dyDescent="0.25">
      <c r="A832" s="23">
        <v>825</v>
      </c>
      <c r="B832" s="27" t="s">
        <v>5184</v>
      </c>
      <c r="C832" s="27" t="s">
        <v>4427</v>
      </c>
      <c r="D832" s="27" t="s">
        <v>1229</v>
      </c>
      <c r="E832" s="27" t="s">
        <v>4370</v>
      </c>
      <c r="F832" s="27" t="s">
        <v>1127</v>
      </c>
      <c r="G832" s="27"/>
      <c r="H832" s="27"/>
      <c r="I832" s="27" t="s">
        <v>110</v>
      </c>
      <c r="J832" s="28">
        <v>22</v>
      </c>
      <c r="K832" s="27" t="s">
        <v>52</v>
      </c>
      <c r="L832" s="29">
        <v>0</v>
      </c>
      <c r="M832" s="30"/>
      <c r="N832" s="25" t="str">
        <f t="shared" si="13"/>
        <v xml:space="preserve"> 월매출사원^TB_ANA_MM_SALES_EMP^ 등록자ID^REGR_ID^^VARCHAR2^32^Y^</v>
      </c>
      <c r="O832" s="21" t="str">
        <f>IF(ISNA(VLOOKUP(N832,DB데이터!$N:$N,1,FALSE)), "에러", "")</f>
        <v>에러</v>
      </c>
      <c r="P832" s="57" t="str">
        <f>IF(O832="에러",$N832&amp;CHAR(10)&amp;VLOOKUP(CONCATENATE(D881,".",F881),DB데이터!$M:$N,2,FALSE),"")</f>
        <v xml:space="preserve"> 월매출사원^TB_ANA_MM_SALES_EMP^ 등록자ID^REGR_ID^^VARCHAR2^32^Y^
월매출사원^TB_ANA_MM_SALES_EMP^등록자ID^REGR_ID^^VARCHAR2^32^Y^</v>
      </c>
    </row>
    <row r="833" spans="1:16" x14ac:dyDescent="0.25">
      <c r="A833" s="23">
        <v>826</v>
      </c>
      <c r="B833" s="27" t="s">
        <v>5184</v>
      </c>
      <c r="C833" s="27" t="s">
        <v>4427</v>
      </c>
      <c r="D833" s="27" t="s">
        <v>1229</v>
      </c>
      <c r="E833" s="27" t="s">
        <v>4337</v>
      </c>
      <c r="F833" s="27" t="s">
        <v>1128</v>
      </c>
      <c r="G833" s="27"/>
      <c r="H833" s="27"/>
      <c r="I833" s="27" t="s">
        <v>110</v>
      </c>
      <c r="J833" s="28">
        <v>22</v>
      </c>
      <c r="K833" s="27" t="s">
        <v>52</v>
      </c>
      <c r="L833" s="29">
        <v>0</v>
      </c>
      <c r="M833" s="30"/>
      <c r="N833" s="25" t="str">
        <f t="shared" si="13"/>
        <v xml:space="preserve"> 월매출사원^TB_ANA_MM_SALES_EMP^ 수정일시^MOD_DTM^^VARCHAR2^14^Y^</v>
      </c>
      <c r="O833" s="21" t="str">
        <f>IF(ISNA(VLOOKUP(N833,DB데이터!$N:$N,1,FALSE)), "에러", "")</f>
        <v>에러</v>
      </c>
      <c r="P833" s="57" t="str">
        <f>IF(O833="에러",$N833&amp;CHAR(10)&amp;VLOOKUP(CONCATENATE(D882,".",F882),DB데이터!$M:$N,2,FALSE),"")</f>
        <v xml:space="preserve"> 월매출사원^TB_ANA_MM_SALES_EMP^ 수정일시^MOD_DTM^^VARCHAR2^14^Y^
월매출사원^TB_ANA_MM_SALES_EMP^수정일시^MOD_DTM^^VARCHAR2^14^Y^</v>
      </c>
    </row>
    <row r="834" spans="1:16" x14ac:dyDescent="0.25">
      <c r="A834" s="23">
        <v>827</v>
      </c>
      <c r="B834" s="27" t="s">
        <v>5184</v>
      </c>
      <c r="C834" s="27" t="s">
        <v>4427</v>
      </c>
      <c r="D834" s="27" t="s">
        <v>1229</v>
      </c>
      <c r="E834" s="27" t="s">
        <v>4340</v>
      </c>
      <c r="F834" s="27" t="s">
        <v>1129</v>
      </c>
      <c r="G834" s="27"/>
      <c r="H834" s="27"/>
      <c r="I834" s="27" t="s">
        <v>110</v>
      </c>
      <c r="J834" s="28">
        <v>22</v>
      </c>
      <c r="K834" s="27" t="s">
        <v>52</v>
      </c>
      <c r="L834" s="29">
        <v>0</v>
      </c>
      <c r="M834" s="30"/>
      <c r="N834" s="25" t="str">
        <f t="shared" si="13"/>
        <v xml:space="preserve"> 월매출사원^TB_ANA_MM_SALES_EMP^ 수정자ID^MODR_ID^^VARCHAR2^32^Y^</v>
      </c>
      <c r="O834" s="21" t="str">
        <f>IF(ISNA(VLOOKUP(N834,DB데이터!$N:$N,1,FALSE)), "에러", "")</f>
        <v>에러</v>
      </c>
      <c r="P834" s="57" t="str">
        <f>IF(O834="에러",$N834&amp;CHAR(10)&amp;VLOOKUP(CONCATENATE(D883,".",F883),DB데이터!$M:$N,2,FALSE),"")</f>
        <v xml:space="preserve"> 월매출사원^TB_ANA_MM_SALES_EMP^ 수정자ID^MODR_ID^^VARCHAR2^32^Y^
월매출사원^TB_ANA_MM_SALES_EMP^수정자ID^MODR_ID^^VARCHAR2^32^Y^</v>
      </c>
    </row>
    <row r="835" spans="1:16" x14ac:dyDescent="0.25">
      <c r="A835" s="23">
        <v>828</v>
      </c>
      <c r="B835" s="27" t="s">
        <v>5184</v>
      </c>
      <c r="C835" s="27" t="s">
        <v>4427</v>
      </c>
      <c r="D835" s="27" t="s">
        <v>1229</v>
      </c>
      <c r="E835" s="27" t="s">
        <v>4343</v>
      </c>
      <c r="F835" s="27" t="s">
        <v>1130</v>
      </c>
      <c r="G835" s="27"/>
      <c r="H835" s="27"/>
      <c r="I835" s="27" t="s">
        <v>110</v>
      </c>
      <c r="J835" s="28">
        <v>22</v>
      </c>
      <c r="K835" s="27" t="s">
        <v>52</v>
      </c>
      <c r="L835" s="29">
        <v>0</v>
      </c>
      <c r="M835" s="30"/>
      <c r="N835" s="25" t="str">
        <f t="shared" si="13"/>
        <v xml:space="preserve"> 월매출사원^TB_ANA_MM_SALES_EMP^ 프로모션사용포인트취소금액^PROM_USE_POINT_CNCL_AMT^^NUMBER^22^Y^0</v>
      </c>
      <c r="O835" s="21" t="str">
        <f>IF(ISNA(VLOOKUP(N835,DB데이터!$N:$N,1,FALSE)), "에러", "")</f>
        <v>에러</v>
      </c>
      <c r="P835" s="57" t="str">
        <f>IF(O835="에러",$N835&amp;CHAR(10)&amp;VLOOKUP(CONCATENATE(D884,".",F884),DB데이터!$M:$N,2,FALSE),"")</f>
        <v xml:space="preserve"> 월매출사원^TB_ANA_MM_SALES_EMP^ 프로모션사용포인트취소금액^PROM_USE_POINT_CNCL_AMT^^NUMBER^22^Y^0
월매출사원^TB_ANA_MM_SALES_EMP^프로모션사용포인트취소금액^PROM_USE_POINT_CNCL_AMT^^NUMBER^20,5^Y^0</v>
      </c>
    </row>
    <row r="836" spans="1:16" x14ac:dyDescent="0.25">
      <c r="A836" s="23">
        <v>829</v>
      </c>
      <c r="B836" s="27" t="s">
        <v>5184</v>
      </c>
      <c r="C836" s="27" t="s">
        <v>4427</v>
      </c>
      <c r="D836" s="27" t="s">
        <v>1229</v>
      </c>
      <c r="E836" s="27" t="s">
        <v>4346</v>
      </c>
      <c r="F836" s="27" t="s">
        <v>1131</v>
      </c>
      <c r="G836" s="27"/>
      <c r="H836" s="27"/>
      <c r="I836" s="27" t="s">
        <v>110</v>
      </c>
      <c r="J836" s="28">
        <v>22</v>
      </c>
      <c r="K836" s="27" t="s">
        <v>52</v>
      </c>
      <c r="L836" s="29">
        <v>0</v>
      </c>
      <c r="M836" s="30"/>
      <c r="N836" s="25" t="str">
        <f t="shared" si="13"/>
        <v xml:space="preserve"> 월매출사원^TB_ANA_MM_SALES_EMP^ 적립포인트취소금액^ACC_POINT_CNCL_AMT^^NUMBER^22^Y^0</v>
      </c>
      <c r="O836" s="21" t="str">
        <f>IF(ISNA(VLOOKUP(N836,DB데이터!$N:$N,1,FALSE)), "에러", "")</f>
        <v>에러</v>
      </c>
      <c r="P836" s="57" t="str">
        <f>IF(O836="에러",$N836&amp;CHAR(10)&amp;VLOOKUP(CONCATENATE(D885,".",F885),DB데이터!$M:$N,2,FALSE),"")</f>
        <v xml:space="preserve"> 월매출사원^TB_ANA_MM_SALES_EMP^ 적립포인트취소금액^ACC_POINT_CNCL_AMT^^NUMBER^22^Y^0
월매출사원^TB_ANA_MM_SALES_EMP^적립포인트취소금액^ACC_POINT_CNCL_AMT^^NUMBER^20,5^Y^0</v>
      </c>
    </row>
    <row r="837" spans="1:16" x14ac:dyDescent="0.25">
      <c r="A837" s="23">
        <v>830</v>
      </c>
      <c r="B837" s="27" t="s">
        <v>5184</v>
      </c>
      <c r="C837" s="27" t="s">
        <v>4427</v>
      </c>
      <c r="D837" s="27" t="s">
        <v>1229</v>
      </c>
      <c r="E837" s="27" t="s">
        <v>4349</v>
      </c>
      <c r="F837" s="27" t="s">
        <v>1132</v>
      </c>
      <c r="G837" s="27"/>
      <c r="H837" s="27"/>
      <c r="I837" s="27" t="s">
        <v>110</v>
      </c>
      <c r="J837" s="28">
        <v>22</v>
      </c>
      <c r="K837" s="27" t="s">
        <v>52</v>
      </c>
      <c r="L837" s="29">
        <v>0</v>
      </c>
      <c r="M837" s="30"/>
      <c r="N837" s="25" t="str">
        <f t="shared" si="13"/>
        <v xml:space="preserve"> 월매출사원^TB_ANA_MM_SALES_EMP^ 프로모션증정금액^PROM_PRESENT_AMT^^NUMBER^22^Y^0</v>
      </c>
      <c r="O837" s="21" t="str">
        <f>IF(ISNA(VLOOKUP(N837,DB데이터!$N:$N,1,FALSE)), "에러", "")</f>
        <v>에러</v>
      </c>
      <c r="P837" s="57" t="e">
        <f>IF(O837="에러",$N837&amp;CHAR(10)&amp;VLOOKUP(CONCATENATE(D886,".",F886),DB데이터!$M:$N,2,FALSE),"")</f>
        <v>#N/A</v>
      </c>
    </row>
    <row r="838" spans="1:16" x14ac:dyDescent="0.25">
      <c r="A838" s="23">
        <v>831</v>
      </c>
      <c r="B838" s="27" t="s">
        <v>5184</v>
      </c>
      <c r="C838" s="27" t="s">
        <v>4427</v>
      </c>
      <c r="D838" s="27" t="s">
        <v>1229</v>
      </c>
      <c r="E838" s="27" t="s">
        <v>4352</v>
      </c>
      <c r="F838" s="27" t="s">
        <v>1133</v>
      </c>
      <c r="G838" s="27"/>
      <c r="H838" s="27"/>
      <c r="I838" s="27" t="s">
        <v>110</v>
      </c>
      <c r="J838" s="28">
        <v>22</v>
      </c>
      <c r="K838" s="27" t="s">
        <v>52</v>
      </c>
      <c r="L838" s="29">
        <v>0</v>
      </c>
      <c r="M838" s="30"/>
      <c r="N838" s="25" t="str">
        <f t="shared" si="13"/>
        <v xml:space="preserve"> 월매출회원등급품목^TB_ANA_MM_SALES_GRADE_ITEM^ 매출년월^SALES_YM^^VARCHAR2^6^Y^</v>
      </c>
      <c r="O838" s="21" t="str">
        <f>IF(ISNA(VLOOKUP(N838,DB데이터!$N:$N,1,FALSE)), "에러", "")</f>
        <v>에러</v>
      </c>
      <c r="P838" s="57" t="str">
        <f>IF(O838="에러",$N838&amp;CHAR(10)&amp;VLOOKUP(CONCATENATE(D887,".",F887),DB데이터!$M:$N,2,FALSE),"")</f>
        <v xml:space="preserve"> 월매출회원등급품목^TB_ANA_MM_SALES_GRADE_ITEM^ 매출년월^SALES_YM^^VARCHAR2^6^Y^
월매출회원등급품목^TB_ANA_MM_SALES_GRADE_ITEM^매출년월^SALES_YM^Y^VARCHAR2^6^Y^</v>
      </c>
    </row>
    <row r="839" spans="1:16" x14ac:dyDescent="0.25">
      <c r="A839" s="23">
        <v>832</v>
      </c>
      <c r="B839" s="27" t="s">
        <v>5184</v>
      </c>
      <c r="C839" s="27" t="s">
        <v>4427</v>
      </c>
      <c r="D839" s="27" t="s">
        <v>1229</v>
      </c>
      <c r="E839" s="27" t="s">
        <v>4355</v>
      </c>
      <c r="F839" s="27" t="s">
        <v>1134</v>
      </c>
      <c r="G839" s="27"/>
      <c r="H839" s="27"/>
      <c r="I839" s="27" t="s">
        <v>110</v>
      </c>
      <c r="J839" s="28">
        <v>22</v>
      </c>
      <c r="K839" s="27" t="s">
        <v>52</v>
      </c>
      <c r="L839" s="27">
        <v>0</v>
      </c>
      <c r="M839" s="30"/>
      <c r="N839" s="25" t="str">
        <f t="shared" si="13"/>
        <v xml:space="preserve"> 월매출회원등급품목^TB_ANA_MM_SALES_GRADE_ITEM^ 매장코드^SHOP_CD^^VARCHAR2^10^Y^</v>
      </c>
      <c r="O839" s="21" t="str">
        <f>IF(ISNA(VLOOKUP(N839,DB데이터!$N:$N,1,FALSE)), "에러", "")</f>
        <v>에러</v>
      </c>
      <c r="P839" s="57" t="str">
        <f>IF(O839="에러",$N839&amp;CHAR(10)&amp;VLOOKUP(CONCATENATE(D888,".",F888),DB데이터!$M:$N,2,FALSE),"")</f>
        <v xml:space="preserve"> 월매출회원등급품목^TB_ANA_MM_SALES_GRADE_ITEM^ 매장코드^SHOP_CD^^VARCHAR2^10^Y^
월매출회원등급품목^TB_ANA_MM_SALES_GRADE_ITEM^매장코드^SHOP_CD^Y^VARCHAR2^10^Y^</v>
      </c>
    </row>
    <row r="840" spans="1:16" x14ac:dyDescent="0.25">
      <c r="A840" s="23">
        <v>833</v>
      </c>
      <c r="B840" s="27" t="s">
        <v>5184</v>
      </c>
      <c r="C840" s="27" t="s">
        <v>4427</v>
      </c>
      <c r="D840" s="27" t="s">
        <v>1229</v>
      </c>
      <c r="E840" s="27" t="s">
        <v>4358</v>
      </c>
      <c r="F840" s="27" t="s">
        <v>1135</v>
      </c>
      <c r="G840" s="27"/>
      <c r="H840" s="27"/>
      <c r="I840" s="27" t="s">
        <v>110</v>
      </c>
      <c r="J840" s="28">
        <v>22</v>
      </c>
      <c r="K840" s="27" t="s">
        <v>52</v>
      </c>
      <c r="L840" s="27">
        <v>0</v>
      </c>
      <c r="M840" s="30"/>
      <c r="N840" s="25" t="str">
        <f t="shared" si="13"/>
        <v xml:space="preserve"> 월매출회원등급품목^TB_ANA_MM_SALES_GRADE_ITEM^ 회원등급코드^MEM_GRADE_CD^^VARCHAR2^10^Y^'-'</v>
      </c>
      <c r="O840" s="21" t="str">
        <f>IF(ISNA(VLOOKUP(N840,DB데이터!$N:$N,1,FALSE)), "에러", "")</f>
        <v>에러</v>
      </c>
      <c r="P840" s="57" t="str">
        <f>IF(O840="에러",$N840&amp;CHAR(10)&amp;VLOOKUP(CONCATENATE(D889,".",F889),DB데이터!$M:$N,2,FALSE),"")</f>
        <v xml:space="preserve"> 월매출회원등급품목^TB_ANA_MM_SALES_GRADE_ITEM^ 회원등급코드^MEM_GRADE_CD^^VARCHAR2^10^Y^'-'
월매출회원등급품목^TB_ANA_MM_SALES_GRADE_ITEM^회원등급코드^MEM_GRADE_CD^Y^VARCHAR2^10^Y^'-'</v>
      </c>
    </row>
    <row r="841" spans="1:16" x14ac:dyDescent="0.25">
      <c r="A841" s="23">
        <v>834</v>
      </c>
      <c r="B841" s="27" t="s">
        <v>5184</v>
      </c>
      <c r="C841" s="27" t="s">
        <v>4427</v>
      </c>
      <c r="D841" s="27" t="s">
        <v>1229</v>
      </c>
      <c r="E841" s="27" t="s">
        <v>4361</v>
      </c>
      <c r="F841" s="27" t="s">
        <v>1136</v>
      </c>
      <c r="G841" s="27"/>
      <c r="H841" s="27"/>
      <c r="I841" s="27" t="s">
        <v>110</v>
      </c>
      <c r="J841" s="28">
        <v>22</v>
      </c>
      <c r="K841" s="27" t="s">
        <v>52</v>
      </c>
      <c r="L841" s="27">
        <v>0</v>
      </c>
      <c r="M841" s="30"/>
      <c r="N841" s="25" t="str">
        <f t="shared" si="13"/>
        <v xml:space="preserve"> 월매출회원등급품목^TB_ANA_MM_SALES_GRADE_ITEM^ 회원유형코드^MEM_TP_CD^^VARCHAR2^3^Y^'-'     </v>
      </c>
      <c r="O841" s="21" t="str">
        <f>IF(ISNA(VLOOKUP(N841,DB데이터!$N:$N,1,FALSE)), "에러", "")</f>
        <v>에러</v>
      </c>
      <c r="P841" s="57" t="str">
        <f>IF(O841="에러",$N841&amp;CHAR(10)&amp;VLOOKUP(CONCATENATE(D890,".",F890),DB데이터!$M:$N,2,FALSE),"")</f>
        <v xml:space="preserve"> 월매출회원등급품목^TB_ANA_MM_SALES_GRADE_ITEM^ 회원유형코드^MEM_TP_CD^^VARCHAR2^3^Y^'-'     
월매출회원등급품목^TB_ANA_MM_SALES_GRADE_ITEM^회원유형코드^MEM_TP_CD^Y^VARCHAR2^3^Y^'-'</v>
      </c>
    </row>
    <row r="842" spans="1:16" x14ac:dyDescent="0.25">
      <c r="A842" s="23">
        <v>835</v>
      </c>
      <c r="B842" s="27" t="s">
        <v>5184</v>
      </c>
      <c r="C842" s="27" t="s">
        <v>4427</v>
      </c>
      <c r="D842" s="27" t="s">
        <v>1229</v>
      </c>
      <c r="E842" s="27" t="s">
        <v>4364</v>
      </c>
      <c r="F842" s="27" t="s">
        <v>1137</v>
      </c>
      <c r="G842" s="27"/>
      <c r="H842" s="27"/>
      <c r="I842" s="27" t="s">
        <v>110</v>
      </c>
      <c r="J842" s="28">
        <v>22</v>
      </c>
      <c r="K842" s="27" t="s">
        <v>52</v>
      </c>
      <c r="L842" s="27">
        <v>0</v>
      </c>
      <c r="M842" s="30"/>
      <c r="N842" s="25" t="str">
        <f t="shared" si="13"/>
        <v xml:space="preserve"> 월매출회원등급품목^TB_ANA_MM_SALES_GRADE_ITEM^ 신규여부^NEW_YN^^VARCHAR2^1^Y^'N'     </v>
      </c>
      <c r="O842" s="21" t="str">
        <f>IF(ISNA(VLOOKUP(N842,DB데이터!$N:$N,1,FALSE)), "에러", "")</f>
        <v>에러</v>
      </c>
      <c r="P842" s="57" t="str">
        <f>IF(O842="에러",$N842&amp;CHAR(10)&amp;VLOOKUP(CONCATENATE(D891,".",F891),DB데이터!$M:$N,2,FALSE),"")</f>
        <v xml:space="preserve"> 월매출회원등급품목^TB_ANA_MM_SALES_GRADE_ITEM^ 신규여부^NEW_YN^^VARCHAR2^1^Y^'N'     
월매출회원등급품목^TB_ANA_MM_SALES_GRADE_ITEM^신규여부^NEW_YN^Y^VARCHAR2^1^Y^'N'</v>
      </c>
    </row>
    <row r="843" spans="1:16" x14ac:dyDescent="0.25">
      <c r="A843" s="23">
        <v>836</v>
      </c>
      <c r="B843" s="27" t="s">
        <v>5184</v>
      </c>
      <c r="C843" s="27" t="s">
        <v>4427</v>
      </c>
      <c r="D843" s="27" t="s">
        <v>1229</v>
      </c>
      <c r="E843" s="27" t="s">
        <v>4367</v>
      </c>
      <c r="F843" s="27" t="s">
        <v>1138</v>
      </c>
      <c r="G843" s="27"/>
      <c r="H843" s="27"/>
      <c r="I843" s="27" t="s">
        <v>110</v>
      </c>
      <c r="J843" s="28">
        <v>22</v>
      </c>
      <c r="K843" s="27" t="s">
        <v>52</v>
      </c>
      <c r="L843" s="27">
        <v>0</v>
      </c>
      <c r="M843" s="30"/>
      <c r="N843" s="25" t="str">
        <f t="shared" si="13"/>
        <v xml:space="preserve"> 월매출회원등급품목^TB_ANA_MM_SALES_GRADE_ITEM^ 품목코드^ITEM_CD^^VARCHAR2^20^Y^</v>
      </c>
      <c r="O843" s="21" t="str">
        <f>IF(ISNA(VLOOKUP(N843,DB데이터!$N:$N,1,FALSE)), "에러", "")</f>
        <v>에러</v>
      </c>
      <c r="P843" s="57" t="str">
        <f>IF(O843="에러",$N843&amp;CHAR(10)&amp;VLOOKUP(CONCATENATE(D892,".",F892),DB데이터!$M:$N,2,FALSE),"")</f>
        <v xml:space="preserve"> 월매출회원등급품목^TB_ANA_MM_SALES_GRADE_ITEM^ 품목코드^ITEM_CD^^VARCHAR2^20^Y^
월매출회원등급품목^TB_ANA_MM_SALES_GRADE_ITEM^품목코드^ITEM_CD^Y^VARCHAR2^20^Y^</v>
      </c>
    </row>
    <row r="844" spans="1:16" x14ac:dyDescent="0.25">
      <c r="A844" s="23">
        <v>837</v>
      </c>
      <c r="B844" s="27" t="s">
        <v>5184</v>
      </c>
      <c r="C844" s="27" t="s">
        <v>4427</v>
      </c>
      <c r="D844" s="27" t="s">
        <v>1229</v>
      </c>
      <c r="E844" s="27" t="s">
        <v>3518</v>
      </c>
      <c r="F844" s="27" t="s">
        <v>54</v>
      </c>
      <c r="G844" s="27"/>
      <c r="H844" s="27"/>
      <c r="I844" s="27" t="s">
        <v>37</v>
      </c>
      <c r="J844" s="28">
        <v>14</v>
      </c>
      <c r="K844" s="27" t="s">
        <v>52</v>
      </c>
      <c r="L844" s="27"/>
      <c r="M844" s="30"/>
      <c r="N844" s="25" t="str">
        <f t="shared" si="13"/>
        <v xml:space="preserve"> 월매출회원등급품목^TB_ANA_MM_SALES_GRADE_ITEM^ 매출총금액^SALES_TOT_AMT^^NUMBER^22^Y^0</v>
      </c>
      <c r="O844" s="21" t="str">
        <f>IF(ISNA(VLOOKUP(N844,DB데이터!$N:$N,1,FALSE)), "에러", "")</f>
        <v>에러</v>
      </c>
      <c r="P844" s="57" t="str">
        <f>IF(O844="에러",$N844&amp;CHAR(10)&amp;VLOOKUP(CONCATENATE(D893,".",F893),DB데이터!$M:$N,2,FALSE),"")</f>
        <v xml:space="preserve"> 월매출회원등급품목^TB_ANA_MM_SALES_GRADE_ITEM^ 매출총금액^SALES_TOT_AMT^^NUMBER^22^Y^0
월매출회원등급품목^TB_ANA_MM_SALES_GRADE_ITEM^매출총금액^SALES_TOT_AMT^^NUMBER^20,5^Y^0</v>
      </c>
    </row>
    <row r="845" spans="1:16" x14ac:dyDescent="0.25">
      <c r="A845" s="23">
        <v>838</v>
      </c>
      <c r="B845" s="27" t="s">
        <v>5184</v>
      </c>
      <c r="C845" s="27" t="s">
        <v>4427</v>
      </c>
      <c r="D845" s="27" t="s">
        <v>1229</v>
      </c>
      <c r="E845" s="27" t="s">
        <v>3519</v>
      </c>
      <c r="F845" s="27" t="s">
        <v>56</v>
      </c>
      <c r="G845" s="27"/>
      <c r="H845" s="27"/>
      <c r="I845" s="27" t="s">
        <v>37</v>
      </c>
      <c r="J845" s="28">
        <v>32</v>
      </c>
      <c r="K845" s="27" t="s">
        <v>52</v>
      </c>
      <c r="L845" s="27"/>
      <c r="M845" s="30"/>
      <c r="N845" s="25" t="str">
        <f t="shared" si="13"/>
        <v xml:space="preserve"> 월매출회원등급품목^TB_ANA_MM_SALES_GRADE_ITEM^ 매출금액^SALES_AMT^^NUMBER^22^Y^0</v>
      </c>
      <c r="O845" s="21" t="str">
        <f>IF(ISNA(VLOOKUP(N845,DB데이터!$N:$N,1,FALSE)), "에러", "")</f>
        <v>에러</v>
      </c>
      <c r="P845" s="57" t="str">
        <f>IF(O845="에러",$N845&amp;CHAR(10)&amp;VLOOKUP(CONCATENATE(D894,".",F894),DB데이터!$M:$N,2,FALSE),"")</f>
        <v xml:space="preserve"> 월매출회원등급품목^TB_ANA_MM_SALES_GRADE_ITEM^ 매출금액^SALES_AMT^^NUMBER^22^Y^0
월매출회원등급품목^TB_ANA_MM_SALES_GRADE_ITEM^매출금액^SALES_AMT^^NUMBER^20,5^Y^0</v>
      </c>
    </row>
    <row r="846" spans="1:16" x14ac:dyDescent="0.25">
      <c r="A846" s="23">
        <v>839</v>
      </c>
      <c r="B846" s="27" t="s">
        <v>5184</v>
      </c>
      <c r="C846" s="27" t="s">
        <v>4427</v>
      </c>
      <c r="D846" s="27" t="s">
        <v>1229</v>
      </c>
      <c r="E846" s="27" t="s">
        <v>3520</v>
      </c>
      <c r="F846" s="27" t="s">
        <v>58</v>
      </c>
      <c r="G846" s="27"/>
      <c r="H846" s="27"/>
      <c r="I846" s="27" t="s">
        <v>37</v>
      </c>
      <c r="J846" s="28">
        <v>14</v>
      </c>
      <c r="K846" s="27" t="s">
        <v>52</v>
      </c>
      <c r="L846" s="29"/>
      <c r="M846" s="30"/>
      <c r="N846" s="25" t="str">
        <f t="shared" si="13"/>
        <v xml:space="preserve"> 월매출회원등급품목^TB_ANA_MM_SALES_GRADE_ITEM^ 매출공급금액^SALES_SUPP_AMT^^NUMBER^22^Y^0</v>
      </c>
      <c r="O846" s="21" t="str">
        <f>IF(ISNA(VLOOKUP(N846,DB데이터!$N:$N,1,FALSE)), "에러", "")</f>
        <v>에러</v>
      </c>
      <c r="P846" s="57" t="str">
        <f>IF(O846="에러",$N846&amp;CHAR(10)&amp;VLOOKUP(CONCATENATE(D895,".",F895),DB데이터!$M:$N,2,FALSE),"")</f>
        <v xml:space="preserve"> 월매출회원등급품목^TB_ANA_MM_SALES_GRADE_ITEM^ 매출공급금액^SALES_SUPP_AMT^^NUMBER^22^Y^0
월매출회원등급품목^TB_ANA_MM_SALES_GRADE_ITEM^매출공급금액^SALES_SUPP_AMT^^NUMBER^20,5^Y^0</v>
      </c>
    </row>
    <row r="847" spans="1:16" x14ac:dyDescent="0.25">
      <c r="A847" s="23">
        <v>840</v>
      </c>
      <c r="B847" s="27" t="s">
        <v>5184</v>
      </c>
      <c r="C847" s="27" t="s">
        <v>4427</v>
      </c>
      <c r="D847" s="27" t="s">
        <v>1229</v>
      </c>
      <c r="E847" s="27" t="s">
        <v>3521</v>
      </c>
      <c r="F847" s="27" t="s">
        <v>60</v>
      </c>
      <c r="G847" s="27"/>
      <c r="H847" s="27"/>
      <c r="I847" s="27" t="s">
        <v>37</v>
      </c>
      <c r="J847" s="28">
        <v>32</v>
      </c>
      <c r="K847" s="27" t="s">
        <v>52</v>
      </c>
      <c r="L847" s="29"/>
      <c r="M847" s="30"/>
      <c r="N847" s="25" t="str">
        <f t="shared" si="13"/>
        <v xml:space="preserve"> 월매출회원등급품목^TB_ANA_MM_SALES_GRADE_ITEM^ 매출부가세액^SALES_VAT^^NUMBER^22^Y^0</v>
      </c>
      <c r="O847" s="21" t="str">
        <f>IF(ISNA(VLOOKUP(N847,DB데이터!$N:$N,1,FALSE)), "에러", "")</f>
        <v>에러</v>
      </c>
      <c r="P847" s="57" t="str">
        <f>IF(O847="에러",$N847&amp;CHAR(10)&amp;VLOOKUP(CONCATENATE(D896,".",F896),DB데이터!$M:$N,2,FALSE),"")</f>
        <v xml:space="preserve"> 월매출회원등급품목^TB_ANA_MM_SALES_GRADE_ITEM^ 매출부가세액^SALES_VAT^^NUMBER^22^Y^0
월매출회원등급품목^TB_ANA_MM_SALES_GRADE_ITEM^매출부가세액^SALES_VAT^^NUMBER^20,5^Y^0</v>
      </c>
    </row>
    <row r="848" spans="1:16" x14ac:dyDescent="0.25">
      <c r="A848" s="23">
        <v>841</v>
      </c>
      <c r="B848" s="27" t="s">
        <v>5184</v>
      </c>
      <c r="C848" s="27" t="s">
        <v>4441</v>
      </c>
      <c r="D848" s="27" t="s">
        <v>1048</v>
      </c>
      <c r="E848" s="27" t="s">
        <v>3975</v>
      </c>
      <c r="F848" s="27" t="s">
        <v>1459</v>
      </c>
      <c r="G848" s="27"/>
      <c r="H848" s="27"/>
      <c r="I848" s="27" t="s">
        <v>37</v>
      </c>
      <c r="J848" s="28">
        <v>6</v>
      </c>
      <c r="K848" s="27" t="s">
        <v>52</v>
      </c>
      <c r="L848" s="29"/>
      <c r="M848" s="30"/>
      <c r="N848" s="25" t="str">
        <f t="shared" si="13"/>
        <v xml:space="preserve"> 월매출회원등급품목^TB_ANA_MM_SALES_GRADE_ITEM^ 할인금액^DC_AMT^^NUMBER^22^Y^0</v>
      </c>
      <c r="O848" s="21" t="str">
        <f>IF(ISNA(VLOOKUP(N848,DB데이터!$N:$N,1,FALSE)), "에러", "")</f>
        <v>에러</v>
      </c>
      <c r="P848" s="57" t="str">
        <f>IF(O848="에러",$N848&amp;CHAR(10)&amp;VLOOKUP(CONCATENATE(D897,".",F897),DB데이터!$M:$N,2,FALSE),"")</f>
        <v xml:space="preserve"> 월매출회원등급품목^TB_ANA_MM_SALES_GRADE_ITEM^ 할인금액^DC_AMT^^NUMBER^22^Y^0
월매출회원등급품목^TB_ANA_MM_SALES_GRADE_ITEM^할인금액^DC_AMT^^NUMBER^20,5^Y^0</v>
      </c>
    </row>
    <row r="849" spans="1:16" x14ac:dyDescent="0.25">
      <c r="A849" s="23">
        <v>842</v>
      </c>
      <c r="B849" s="27" t="s">
        <v>5184</v>
      </c>
      <c r="C849" s="27" t="s">
        <v>4441</v>
      </c>
      <c r="D849" s="27" t="s">
        <v>1048</v>
      </c>
      <c r="E849" s="27" t="s">
        <v>3709</v>
      </c>
      <c r="F849" s="27" t="s">
        <v>64</v>
      </c>
      <c r="G849" s="27"/>
      <c r="H849" s="27"/>
      <c r="I849" s="27" t="s">
        <v>37</v>
      </c>
      <c r="J849" s="28">
        <v>10</v>
      </c>
      <c r="K849" s="27" t="s">
        <v>52</v>
      </c>
      <c r="L849" s="29"/>
      <c r="M849" s="30"/>
      <c r="N849" s="25" t="str">
        <f t="shared" si="13"/>
        <v xml:space="preserve"> 월매출회원등급품목^TB_ANA_MM_SALES_GRADE_ITEM^ 쿠폰할인금액^COUP_DC_AMT^^NUMBER^22^Y^0</v>
      </c>
      <c r="O849" s="21" t="str">
        <f>IF(ISNA(VLOOKUP(N849,DB데이터!$N:$N,1,FALSE)), "에러", "")</f>
        <v>에러</v>
      </c>
      <c r="P849" s="57" t="str">
        <f>IF(O849="에러",$N849&amp;CHAR(10)&amp;VLOOKUP(CONCATENATE(D898,".",F898),DB데이터!$M:$N,2,FALSE),"")</f>
        <v xml:space="preserve"> 월매출회원등급품목^TB_ANA_MM_SALES_GRADE_ITEM^ 쿠폰할인금액^COUP_DC_AMT^^NUMBER^22^Y^0
월매출회원등급품목^TB_ANA_MM_SALES_GRADE_ITEM^쿠폰할인금액^COUP_DC_AMT^^NUMBER^20,5^Y^0</v>
      </c>
    </row>
    <row r="850" spans="1:16" x14ac:dyDescent="0.25">
      <c r="A850" s="23">
        <v>843</v>
      </c>
      <c r="B850" s="27" t="s">
        <v>5184</v>
      </c>
      <c r="C850" s="27" t="s">
        <v>4441</v>
      </c>
      <c r="D850" s="27" t="s">
        <v>1048</v>
      </c>
      <c r="E850" s="27" t="s">
        <v>3679</v>
      </c>
      <c r="F850" s="27" t="s">
        <v>1475</v>
      </c>
      <c r="G850" s="27"/>
      <c r="H850" s="27"/>
      <c r="I850" s="27" t="s">
        <v>37</v>
      </c>
      <c r="J850" s="28">
        <v>20</v>
      </c>
      <c r="K850" s="27" t="s">
        <v>52</v>
      </c>
      <c r="L850" s="29"/>
      <c r="M850" s="30"/>
      <c r="N850" s="25" t="str">
        <f t="shared" si="13"/>
        <v xml:space="preserve"> 월매출회원등급품목^TB_ANA_MM_SALES_GRADE_ITEM^ 고객할인금액^CUST_DC_AMT^^NUMBER^22^Y^0</v>
      </c>
      <c r="O850" s="21" t="str">
        <f>IF(ISNA(VLOOKUP(N850,DB데이터!$N:$N,1,FALSE)), "에러", "")</f>
        <v>에러</v>
      </c>
      <c r="P850" s="57" t="str">
        <f>IF(O850="에러",$N850&amp;CHAR(10)&amp;VLOOKUP(CONCATENATE(D899,".",F899),DB데이터!$M:$N,2,FALSE),"")</f>
        <v xml:space="preserve"> 월매출회원등급품목^TB_ANA_MM_SALES_GRADE_ITEM^ 고객할인금액^CUST_DC_AMT^^NUMBER^22^Y^0
월매출회원등급품목^TB_ANA_MM_SALES_GRADE_ITEM^고객할인금액^CUST_DC_AMT^^NUMBER^20,5^Y^0</v>
      </c>
    </row>
    <row r="851" spans="1:16" x14ac:dyDescent="0.25">
      <c r="A851" s="23">
        <v>844</v>
      </c>
      <c r="B851" s="27" t="s">
        <v>5184</v>
      </c>
      <c r="C851" s="27" t="s">
        <v>4441</v>
      </c>
      <c r="D851" s="27" t="s">
        <v>1048</v>
      </c>
      <c r="E851" s="27" t="s">
        <v>4221</v>
      </c>
      <c r="F851" s="27" t="s">
        <v>492</v>
      </c>
      <c r="G851" s="27"/>
      <c r="H851" s="27"/>
      <c r="I851" s="27" t="s">
        <v>110</v>
      </c>
      <c r="J851" s="28">
        <v>22</v>
      </c>
      <c r="K851" s="27" t="s">
        <v>52</v>
      </c>
      <c r="L851" s="29">
        <v>0</v>
      </c>
      <c r="M851" s="30"/>
      <c r="N851" s="25" t="str">
        <f t="shared" si="13"/>
        <v xml:space="preserve"> 월매출회원등급품목^TB_ANA_MM_SALES_GRADE_ITEM^ 프로모션할인금액^PROM_DC_AMT^^NUMBER^22^Y^0</v>
      </c>
      <c r="O851" s="21" t="str">
        <f>IF(ISNA(VLOOKUP(N851,DB데이터!$N:$N,1,FALSE)), "에러", "")</f>
        <v>에러</v>
      </c>
      <c r="P851" s="57" t="str">
        <f>IF(O851="에러",$N851&amp;CHAR(10)&amp;VLOOKUP(CONCATENATE(D900,".",F900),DB데이터!$M:$N,2,FALSE),"")</f>
        <v xml:space="preserve"> 월매출회원등급품목^TB_ANA_MM_SALES_GRADE_ITEM^ 프로모션할인금액^PROM_DC_AMT^^NUMBER^22^Y^0
월매출회원등급품목^TB_ANA_MM_SALES_GRADE_ITEM^프로모션할인금액^PROM_DC_AMT^^NUMBER^20,5^Y^0</v>
      </c>
    </row>
    <row r="852" spans="1:16" x14ac:dyDescent="0.25">
      <c r="A852" s="23">
        <v>845</v>
      </c>
      <c r="B852" s="27" t="s">
        <v>5184</v>
      </c>
      <c r="C852" s="27" t="s">
        <v>4441</v>
      </c>
      <c r="D852" s="27" t="s">
        <v>1048</v>
      </c>
      <c r="E852" s="27" t="s">
        <v>4218</v>
      </c>
      <c r="F852" s="27" t="s">
        <v>493</v>
      </c>
      <c r="G852" s="27"/>
      <c r="H852" s="27"/>
      <c r="I852" s="27" t="s">
        <v>110</v>
      </c>
      <c r="J852" s="28">
        <v>22</v>
      </c>
      <c r="K852" s="27" t="s">
        <v>52</v>
      </c>
      <c r="L852" s="29">
        <v>0</v>
      </c>
      <c r="M852" s="30"/>
      <c r="N852" s="25" t="str">
        <f t="shared" si="13"/>
        <v xml:space="preserve"> 월매출회원등급품목^TB_ANA_MM_SALES_GRADE_ITEM^ 프로모션증정금액^PROM_PRESENT_AMT^^NUMBER^22^Y^0</v>
      </c>
      <c r="O852" s="21" t="str">
        <f>IF(ISNA(VLOOKUP(N852,DB데이터!$N:$N,1,FALSE)), "에러", "")</f>
        <v>에러</v>
      </c>
      <c r="P852" s="57" t="str">
        <f>IF(O852="에러",$N852&amp;CHAR(10)&amp;VLOOKUP(CONCATENATE(D901,".",F901),DB데이터!$M:$N,2,FALSE),"")</f>
        <v xml:space="preserve"> 월매출회원등급품목^TB_ANA_MM_SALES_GRADE_ITEM^ 프로모션증정금액^PROM_PRESENT_AMT^^NUMBER^22^Y^0
월매출회원등급품목^TB_ANA_MM_SALES_GRADE_ITEM^프로모션증정금액^PROM_PRESENT_AMT^^NUMBER^20,5^Y^0</v>
      </c>
    </row>
    <row r="853" spans="1:16" x14ac:dyDescent="0.25">
      <c r="A853" s="23">
        <v>846</v>
      </c>
      <c r="B853" s="27" t="s">
        <v>5184</v>
      </c>
      <c r="C853" s="27" t="s">
        <v>4441</v>
      </c>
      <c r="D853" s="27" t="s">
        <v>1048</v>
      </c>
      <c r="E853" s="27" t="s">
        <v>4217</v>
      </c>
      <c r="F853" s="27" t="s">
        <v>494</v>
      </c>
      <c r="G853" s="27"/>
      <c r="H853" s="27"/>
      <c r="I853" s="27" t="s">
        <v>110</v>
      </c>
      <c r="J853" s="28">
        <v>22</v>
      </c>
      <c r="K853" s="27" t="s">
        <v>52</v>
      </c>
      <c r="L853" s="29">
        <v>0</v>
      </c>
      <c r="M853" s="30"/>
      <c r="N853" s="25" t="str">
        <f t="shared" si="13"/>
        <v xml:space="preserve"> 월매출회원등급품목^TB_ANA_MM_SALES_GRADE_ITEM^ 비매출할인금액^NON_SALES_DC_AMT^^NUMBER^22^Y^0</v>
      </c>
      <c r="O853" s="21" t="str">
        <f>IF(ISNA(VLOOKUP(N853,DB데이터!$N:$N,1,FALSE)), "에러", "")</f>
        <v>에러</v>
      </c>
      <c r="P853" s="57" t="str">
        <f>IF(O853="에러",$N853&amp;CHAR(10)&amp;VLOOKUP(CONCATENATE(D902,".",F902),DB데이터!$M:$N,2,FALSE),"")</f>
        <v xml:space="preserve"> 월매출회원등급품목^TB_ANA_MM_SALES_GRADE_ITEM^ 비매출할인금액^NON_SALES_DC_AMT^^NUMBER^22^Y^0
월매출회원등급품목^TB_ANA_MM_SALES_GRADE_ITEM^비매출할인금액^NON_SALES_DC_AMT^^NUMBER^20,5^Y^0</v>
      </c>
    </row>
    <row r="854" spans="1:16" x14ac:dyDescent="0.25">
      <c r="A854" s="23">
        <v>847</v>
      </c>
      <c r="B854" s="27" t="s">
        <v>5184</v>
      </c>
      <c r="C854" s="27" t="s">
        <v>4441</v>
      </c>
      <c r="D854" s="27" t="s">
        <v>1048</v>
      </c>
      <c r="E854" s="27" t="s">
        <v>4219</v>
      </c>
      <c r="F854" s="27" t="s">
        <v>1761</v>
      </c>
      <c r="G854" s="27"/>
      <c r="H854" s="27"/>
      <c r="I854" s="27" t="s">
        <v>110</v>
      </c>
      <c r="J854" s="28">
        <v>22</v>
      </c>
      <c r="K854" s="27" t="s">
        <v>52</v>
      </c>
      <c r="L854" s="29">
        <v>0</v>
      </c>
      <c r="M854" s="30"/>
      <c r="N854" s="25" t="str">
        <f t="shared" si="13"/>
        <v xml:space="preserve"> 월매출회원등급품목^TB_ANA_MM_SALES_GRADE_ITEM^ 비매출증정금액^NON_SALES_PRESENT_AMT^^NUMBER^22^Y^0</v>
      </c>
      <c r="O854" s="21" t="str">
        <f>IF(ISNA(VLOOKUP(N854,DB데이터!$N:$N,1,FALSE)), "에러", "")</f>
        <v>에러</v>
      </c>
      <c r="P854" s="57" t="str">
        <f>IF(O854="에러",$N854&amp;CHAR(10)&amp;VLOOKUP(CONCATENATE(D903,".",F903),DB데이터!$M:$N,2,FALSE),"")</f>
        <v xml:space="preserve"> 월매출회원등급품목^TB_ANA_MM_SALES_GRADE_ITEM^ 비매출증정금액^NON_SALES_PRESENT_AMT^^NUMBER^22^Y^0
월매출회원등급품목^TB_ANA_MM_SALES_GRADE_ITEM^비매출증정금액^NON_SALES_PRESENT_AMT^^NUMBER^20,5^Y^0</v>
      </c>
    </row>
    <row r="855" spans="1:16" x14ac:dyDescent="0.25">
      <c r="A855" s="23">
        <v>848</v>
      </c>
      <c r="B855" s="27" t="s">
        <v>5184</v>
      </c>
      <c r="C855" s="27" t="s">
        <v>4441</v>
      </c>
      <c r="D855" s="27" t="s">
        <v>1048</v>
      </c>
      <c r="E855" s="27" t="s">
        <v>4237</v>
      </c>
      <c r="F855" s="27" t="s">
        <v>495</v>
      </c>
      <c r="G855" s="27"/>
      <c r="H855" s="27"/>
      <c r="I855" s="27" t="s">
        <v>110</v>
      </c>
      <c r="J855" s="28">
        <v>22</v>
      </c>
      <c r="K855" s="27" t="s">
        <v>52</v>
      </c>
      <c r="L855" s="29">
        <v>0</v>
      </c>
      <c r="M855" s="30"/>
      <c r="N855" s="25" t="str">
        <f t="shared" si="13"/>
        <v xml:space="preserve"> 월매출회원등급품목^TB_ANA_MM_SALES_GRADE_ITEM^ 비매출테스터금액^NON_SALES_TESTER_AMT^^NUMBER^22^Y^0</v>
      </c>
      <c r="O855" s="21" t="str">
        <f>IF(ISNA(VLOOKUP(N855,DB데이터!$N:$N,1,FALSE)), "에러", "")</f>
        <v>에러</v>
      </c>
      <c r="P855" s="57" t="str">
        <f>IF(O855="에러",$N855&amp;CHAR(10)&amp;VLOOKUP(CONCATENATE(D904,".",F904),DB데이터!$M:$N,2,FALSE),"")</f>
        <v xml:space="preserve"> 월매출회원등급품목^TB_ANA_MM_SALES_GRADE_ITEM^ 비매출테스터금액^NON_SALES_TESTER_AMT^^NUMBER^22^Y^0
월매출회원등급품목^TB_ANA_MM_SALES_GRADE_ITEM^비매출테스터금액^NON_SALES_TESTER_AMT^^NUMBER^20,5^Y^0</v>
      </c>
    </row>
    <row r="856" spans="1:16" x14ac:dyDescent="0.25">
      <c r="A856" s="23">
        <v>849</v>
      </c>
      <c r="B856" s="27" t="s">
        <v>5184</v>
      </c>
      <c r="C856" s="27" t="s">
        <v>4441</v>
      </c>
      <c r="D856" s="27" t="s">
        <v>1048</v>
      </c>
      <c r="E856" s="27" t="s">
        <v>4234</v>
      </c>
      <c r="F856" s="27" t="s">
        <v>565</v>
      </c>
      <c r="G856" s="27"/>
      <c r="H856" s="27"/>
      <c r="I856" s="27" t="s">
        <v>110</v>
      </c>
      <c r="J856" s="28">
        <v>22</v>
      </c>
      <c r="K856" s="27" t="s">
        <v>52</v>
      </c>
      <c r="L856" s="29">
        <v>0</v>
      </c>
      <c r="M856" s="30"/>
      <c r="N856" s="25" t="str">
        <f t="shared" si="13"/>
        <v xml:space="preserve"> 월매출회원등급품목^TB_ANA_MM_SALES_GRADE_ITEM^ 비매출기부금액^NON_SALES_DONATE_AMT^^NUMBER^22^Y^0</v>
      </c>
      <c r="O856" s="21" t="str">
        <f>IF(ISNA(VLOOKUP(N856,DB데이터!$N:$N,1,FALSE)), "에러", "")</f>
        <v>에러</v>
      </c>
      <c r="P856" s="57" t="str">
        <f>IF(O856="에러",$N856&amp;CHAR(10)&amp;VLOOKUP(CONCATENATE(D905,".",F905),DB데이터!$M:$N,2,FALSE),"")</f>
        <v xml:space="preserve"> 월매출회원등급품목^TB_ANA_MM_SALES_GRADE_ITEM^ 비매출기부금액^NON_SALES_DONATE_AMT^^NUMBER^22^Y^0
월매출회원등급품목^TB_ANA_MM_SALES_GRADE_ITEM^비매출기부금액^NON_SALES_DONATE_AMT^^NUMBER^20,5^Y^0</v>
      </c>
    </row>
    <row r="857" spans="1:16" x14ac:dyDescent="0.25">
      <c r="A857" s="23">
        <v>850</v>
      </c>
      <c r="B857" s="27" t="s">
        <v>5184</v>
      </c>
      <c r="C857" s="27" t="s">
        <v>4441</v>
      </c>
      <c r="D857" s="27" t="s">
        <v>1048</v>
      </c>
      <c r="E857" s="27" t="s">
        <v>4216</v>
      </c>
      <c r="F857" s="27" t="s">
        <v>567</v>
      </c>
      <c r="G857" s="27"/>
      <c r="H857" s="27"/>
      <c r="I857" s="27" t="s">
        <v>110</v>
      </c>
      <c r="J857" s="28">
        <v>22</v>
      </c>
      <c r="K857" s="27" t="s">
        <v>52</v>
      </c>
      <c r="L857" s="29">
        <v>0</v>
      </c>
      <c r="M857" s="30"/>
      <c r="N857" s="25" t="str">
        <f t="shared" si="13"/>
        <v xml:space="preserve"> 월매출회원등급품목^TB_ANA_MM_SALES_GRADE_ITEM^ 비매출기타금액^NON_SALES_ETC_AMT^^NUMBER^22^Y^0</v>
      </c>
      <c r="O857" s="21" t="str">
        <f>IF(ISNA(VLOOKUP(N857,DB데이터!$N:$N,1,FALSE)), "에러", "")</f>
        <v>에러</v>
      </c>
      <c r="P857" s="57" t="str">
        <f>IF(O857="에러",$N857&amp;CHAR(10)&amp;VLOOKUP(CONCATENATE(D906,".",F906),DB데이터!$M:$N,2,FALSE),"")</f>
        <v xml:space="preserve"> 월매출회원등급품목^TB_ANA_MM_SALES_GRADE_ITEM^ 비매출기타금액^NON_SALES_ETC_AMT^^NUMBER^22^Y^0
월매출회원등급품목^TB_ANA_MM_SALES_GRADE_ITEM^비매출기타금액^NON_SALES_ETC_AMT^^NUMBER^20,5^Y^0</v>
      </c>
    </row>
    <row r="858" spans="1:16" x14ac:dyDescent="0.25">
      <c r="A858" s="23">
        <v>851</v>
      </c>
      <c r="B858" s="27" t="s">
        <v>5184</v>
      </c>
      <c r="C858" s="27" t="s">
        <v>4441</v>
      </c>
      <c r="D858" s="27" t="s">
        <v>1048</v>
      </c>
      <c r="E858" s="27" t="s">
        <v>4236</v>
      </c>
      <c r="F858" s="27" t="s">
        <v>496</v>
      </c>
      <c r="G858" s="27"/>
      <c r="H858" s="27"/>
      <c r="I858" s="27" t="s">
        <v>110</v>
      </c>
      <c r="J858" s="28">
        <v>22</v>
      </c>
      <c r="K858" s="27" t="s">
        <v>52</v>
      </c>
      <c r="L858" s="29">
        <v>0</v>
      </c>
      <c r="M858" s="30"/>
      <c r="N858" s="25" t="str">
        <f t="shared" si="13"/>
        <v xml:space="preserve"> 월매출회원등급품목^TB_ANA_MM_SALES_GRADE_ITEM^ 영수증건수^BILL_CNT^^NUMBER^22^Y^0</v>
      </c>
      <c r="O858" s="21" t="str">
        <f>IF(ISNA(VLOOKUP(N858,DB데이터!$N:$N,1,FALSE)), "에러", "")</f>
        <v>에러</v>
      </c>
      <c r="P858" s="57" t="str">
        <f>IF(O858="에러",$N858&amp;CHAR(10)&amp;VLOOKUP(CONCATENATE(D907,".",F907),DB데이터!$M:$N,2,FALSE),"")</f>
        <v xml:space="preserve"> 월매출회원등급품목^TB_ANA_MM_SALES_GRADE_ITEM^ 영수증건수^BILL_CNT^^NUMBER^22^Y^0
월매출회원등급품목^TB_ANA_MM_SALES_GRADE_ITEM^영수증건수^BILL_CNT^^NUMBER^20,5^Y^0</v>
      </c>
    </row>
    <row r="859" spans="1:16" x14ac:dyDescent="0.25">
      <c r="A859" s="23">
        <v>852</v>
      </c>
      <c r="B859" s="27" t="s">
        <v>5184</v>
      </c>
      <c r="C859" s="27" t="s">
        <v>4441</v>
      </c>
      <c r="D859" s="27" t="s">
        <v>1048</v>
      </c>
      <c r="E859" s="27" t="s">
        <v>4227</v>
      </c>
      <c r="F859" s="27" t="s">
        <v>497</v>
      </c>
      <c r="G859" s="27"/>
      <c r="H859" s="27"/>
      <c r="I859" s="27" t="s">
        <v>110</v>
      </c>
      <c r="J859" s="28">
        <v>22</v>
      </c>
      <c r="K859" s="27" t="s">
        <v>52</v>
      </c>
      <c r="L859" s="29">
        <v>0</v>
      </c>
      <c r="M859" s="30"/>
      <c r="N859" s="25" t="str">
        <f t="shared" si="13"/>
        <v xml:space="preserve"> 월매출회원등급품목^TB_ANA_MM_SALES_GRADE_ITEM^ 매출수량^SALES_QTY^^NUMBER^22^Y^0</v>
      </c>
      <c r="O859" s="21" t="str">
        <f>IF(ISNA(VLOOKUP(N859,DB데이터!$N:$N,1,FALSE)), "에러", "")</f>
        <v>에러</v>
      </c>
      <c r="P859" s="57" t="str">
        <f>IF(O859="에러",$N859&amp;CHAR(10)&amp;VLOOKUP(CONCATENATE(D908,".",F908),DB데이터!$M:$N,2,FALSE),"")</f>
        <v xml:space="preserve"> 월매출회원등급품목^TB_ANA_MM_SALES_GRADE_ITEM^ 매출수량^SALES_QTY^^NUMBER^22^Y^0
월매출회원등급품목^TB_ANA_MM_SALES_GRADE_ITEM^매출수량^SALES_QTY^^NUMBER^20,5^Y^0</v>
      </c>
    </row>
    <row r="860" spans="1:16" x14ac:dyDescent="0.25">
      <c r="A860" s="23">
        <v>853</v>
      </c>
      <c r="B860" s="27" t="s">
        <v>5184</v>
      </c>
      <c r="C860" s="27" t="s">
        <v>4441</v>
      </c>
      <c r="D860" s="27" t="s">
        <v>1048</v>
      </c>
      <c r="E860" s="27" t="s">
        <v>4298</v>
      </c>
      <c r="F860" s="27" t="s">
        <v>2245</v>
      </c>
      <c r="G860" s="27"/>
      <c r="H860" s="27"/>
      <c r="I860" s="27" t="s">
        <v>110</v>
      </c>
      <c r="J860" s="28">
        <v>22</v>
      </c>
      <c r="K860" s="27" t="s">
        <v>52</v>
      </c>
      <c r="L860" s="29">
        <v>0</v>
      </c>
      <c r="M860" s="30"/>
      <c r="N860" s="25" t="str">
        <f t="shared" si="13"/>
        <v xml:space="preserve"> 월매출회원등급품목^TB_ANA_MM_SALES_GRADE_ITEM^ 프로모션할인수량^PROM_DC_QTY^^NUMBER^22^Y^0</v>
      </c>
      <c r="O860" s="21" t="str">
        <f>IF(ISNA(VLOOKUP(N860,DB데이터!$N:$N,1,FALSE)), "에러", "")</f>
        <v>에러</v>
      </c>
      <c r="P860" s="57" t="str">
        <f>IF(O860="에러",$N860&amp;CHAR(10)&amp;VLOOKUP(CONCATENATE(D909,".",F909),DB데이터!$M:$N,2,FALSE),"")</f>
        <v xml:space="preserve"> 월매출회원등급품목^TB_ANA_MM_SALES_GRADE_ITEM^ 프로모션할인수량^PROM_DC_QTY^^NUMBER^22^Y^0
월매출회원등급품목^TB_ANA_MM_SALES_GRADE_ITEM^프로모션할인수량^PROM_DC_QTY^^NUMBER^20,5^Y^0</v>
      </c>
    </row>
    <row r="861" spans="1:16" x14ac:dyDescent="0.25">
      <c r="A861" s="23">
        <v>854</v>
      </c>
      <c r="B861" s="27" t="s">
        <v>5184</v>
      </c>
      <c r="C861" s="27" t="s">
        <v>4441</v>
      </c>
      <c r="D861" s="27" t="s">
        <v>1048</v>
      </c>
      <c r="E861" s="27" t="s">
        <v>4291</v>
      </c>
      <c r="F861" s="27" t="s">
        <v>2247</v>
      </c>
      <c r="G861" s="27"/>
      <c r="H861" s="27"/>
      <c r="I861" s="27" t="s">
        <v>110</v>
      </c>
      <c r="J861" s="28">
        <v>22</v>
      </c>
      <c r="K861" s="27" t="s">
        <v>52</v>
      </c>
      <c r="L861" s="29">
        <v>0</v>
      </c>
      <c r="M861" s="30"/>
      <c r="N861" s="25" t="str">
        <f t="shared" si="13"/>
        <v xml:space="preserve"> 월매출회원등급품목^TB_ANA_MM_SALES_GRADE_ITEM^ 프로모션증정수량^PROM_PRESENT_QTY^^NUMBER^22^Y^0</v>
      </c>
      <c r="O861" s="21" t="str">
        <f>IF(ISNA(VLOOKUP(N861,DB데이터!$N:$N,1,FALSE)), "에러", "")</f>
        <v>에러</v>
      </c>
      <c r="P861" s="57" t="str">
        <f>IF(O861="에러",$N861&amp;CHAR(10)&amp;VLOOKUP(CONCATENATE(D910,".",F910),DB데이터!$M:$N,2,FALSE),"")</f>
        <v xml:space="preserve"> 월매출회원등급품목^TB_ANA_MM_SALES_GRADE_ITEM^ 프로모션증정수량^PROM_PRESENT_QTY^^NUMBER^22^Y^0
월매출회원등급품목^TB_ANA_MM_SALES_GRADE_ITEM^프로모션증정수량^PROM_PRESENT_QTY^^NUMBER^20,5^Y^0</v>
      </c>
    </row>
    <row r="862" spans="1:16" x14ac:dyDescent="0.25">
      <c r="A862" s="23">
        <v>855</v>
      </c>
      <c r="B862" s="27" t="s">
        <v>5184</v>
      </c>
      <c r="C862" s="27" t="s">
        <v>4441</v>
      </c>
      <c r="D862" s="27" t="s">
        <v>1048</v>
      </c>
      <c r="E862" s="27" t="s">
        <v>4294</v>
      </c>
      <c r="F862" s="27" t="s">
        <v>2249</v>
      </c>
      <c r="G862" s="27"/>
      <c r="H862" s="27"/>
      <c r="I862" s="27" t="s">
        <v>110</v>
      </c>
      <c r="J862" s="28">
        <v>22</v>
      </c>
      <c r="K862" s="27" t="s">
        <v>52</v>
      </c>
      <c r="L862" s="29">
        <v>0</v>
      </c>
      <c r="M862" s="30"/>
      <c r="N862" s="25" t="str">
        <f t="shared" si="13"/>
        <v xml:space="preserve"> 월매출회원등급품목^TB_ANA_MM_SALES_GRADE_ITEM^ 비매출수량^NON_SALES_QTY^^NUMBER^22^Y^0</v>
      </c>
      <c r="O862" s="21" t="str">
        <f>IF(ISNA(VLOOKUP(N862,DB데이터!$N:$N,1,FALSE)), "에러", "")</f>
        <v>에러</v>
      </c>
      <c r="P862" s="57" t="str">
        <f>IF(O862="에러",$N862&amp;CHAR(10)&amp;VLOOKUP(CONCATENATE(D911,".",F911),DB데이터!$M:$N,2,FALSE),"")</f>
        <v xml:space="preserve"> 월매출회원등급품목^TB_ANA_MM_SALES_GRADE_ITEM^ 비매출수량^NON_SALES_QTY^^NUMBER^22^Y^0
월매출회원등급품목^TB_ANA_MM_SALES_GRADE_ITEM^비매출수량^NON_SALES_QTY^^NUMBER^20,5^Y^0</v>
      </c>
    </row>
    <row r="863" spans="1:16" x14ac:dyDescent="0.25">
      <c r="A863" s="23">
        <v>856</v>
      </c>
      <c r="B863" s="27" t="s">
        <v>5184</v>
      </c>
      <c r="C863" s="27" t="s">
        <v>4441</v>
      </c>
      <c r="D863" s="27" t="s">
        <v>1048</v>
      </c>
      <c r="E863" s="27" t="s">
        <v>4287</v>
      </c>
      <c r="F863" s="27" t="s">
        <v>2251</v>
      </c>
      <c r="G863" s="27"/>
      <c r="H863" s="27"/>
      <c r="I863" s="27" t="s">
        <v>110</v>
      </c>
      <c r="J863" s="28">
        <v>22</v>
      </c>
      <c r="K863" s="27" t="s">
        <v>52</v>
      </c>
      <c r="L863" s="29">
        <v>0</v>
      </c>
      <c r="M863" s="30"/>
      <c r="N863" s="25" t="str">
        <f t="shared" si="13"/>
        <v xml:space="preserve"> 월매출회원등급품목^TB_ANA_MM_SALES_GRADE_ITEM^ 비매출증정수량^NON_SALES_PRESENT_QTY^^NUMBER^22^Y^0</v>
      </c>
      <c r="O863" s="21" t="str">
        <f>IF(ISNA(VLOOKUP(N863,DB데이터!$N:$N,1,FALSE)), "에러", "")</f>
        <v>에러</v>
      </c>
      <c r="P863" s="57" t="str">
        <f>IF(O863="에러",$N863&amp;CHAR(10)&amp;VLOOKUP(CONCATENATE(D912,".",F912),DB데이터!$M:$N,2,FALSE),"")</f>
        <v xml:space="preserve"> 월매출회원등급품목^TB_ANA_MM_SALES_GRADE_ITEM^ 비매출증정수량^NON_SALES_PRESENT_QTY^^NUMBER^22^Y^0
월매출회원등급품목^TB_ANA_MM_SALES_GRADE_ITEM^비매출증정수량^NON_SALES_PRESENT_QTY^^NUMBER^20,5^Y^0</v>
      </c>
    </row>
    <row r="864" spans="1:16" x14ac:dyDescent="0.25">
      <c r="A864" s="23">
        <v>857</v>
      </c>
      <c r="B864" s="27" t="s">
        <v>5184</v>
      </c>
      <c r="C864" s="27" t="s">
        <v>4441</v>
      </c>
      <c r="D864" s="27" t="s">
        <v>1048</v>
      </c>
      <c r="E864" s="27" t="s">
        <v>4251</v>
      </c>
      <c r="F864" s="27" t="s">
        <v>2253</v>
      </c>
      <c r="G864" s="27"/>
      <c r="H864" s="27"/>
      <c r="I864" s="27" t="s">
        <v>110</v>
      </c>
      <c r="J864" s="28">
        <v>22</v>
      </c>
      <c r="K864" s="27" t="s">
        <v>52</v>
      </c>
      <c r="L864" s="29">
        <v>0</v>
      </c>
      <c r="M864" s="30"/>
      <c r="N864" s="25" t="str">
        <f t="shared" ref="N864:N927" si="14">SUBSTITUTE(CONCATENATE(C913,"^",D913,"^",E913,"^",F913,"^",G913,"^",I913,"^",J913,"^",K913,"^",L913),"~","-")</f>
        <v xml:space="preserve"> 월매출회원등급품목^TB_ANA_MM_SALES_GRADE_ITEM^ 비매출테스터수량^NON_SALES_TESTER_QTY^^NUMBER^22^Y^0</v>
      </c>
      <c r="O864" s="21" t="str">
        <f>IF(ISNA(VLOOKUP(N864,DB데이터!$N:$N,1,FALSE)), "에러", "")</f>
        <v>에러</v>
      </c>
      <c r="P864" s="57" t="str">
        <f>IF(O864="에러",$N864&amp;CHAR(10)&amp;VLOOKUP(CONCATENATE(D913,".",F913),DB데이터!$M:$N,2,FALSE),"")</f>
        <v xml:space="preserve"> 월매출회원등급품목^TB_ANA_MM_SALES_GRADE_ITEM^ 비매출테스터수량^NON_SALES_TESTER_QTY^^NUMBER^22^Y^0
월매출회원등급품목^TB_ANA_MM_SALES_GRADE_ITEM^비매출테스터수량^NON_SALES_TESTER_QTY^^NUMBER^20,5^Y^0</v>
      </c>
    </row>
    <row r="865" spans="1:16" x14ac:dyDescent="0.25">
      <c r="A865" s="23">
        <v>858</v>
      </c>
      <c r="B865" s="27" t="s">
        <v>5184</v>
      </c>
      <c r="C865" s="27" t="s">
        <v>4441</v>
      </c>
      <c r="D865" s="27" t="s">
        <v>1048</v>
      </c>
      <c r="E865" s="27" t="s">
        <v>4209</v>
      </c>
      <c r="F865" s="27" t="s">
        <v>2255</v>
      </c>
      <c r="G865" s="27"/>
      <c r="H865" s="27"/>
      <c r="I865" s="27" t="s">
        <v>110</v>
      </c>
      <c r="J865" s="28">
        <v>22</v>
      </c>
      <c r="K865" s="27" t="s">
        <v>52</v>
      </c>
      <c r="L865" s="29">
        <v>0</v>
      </c>
      <c r="M865" s="30"/>
      <c r="N865" s="25" t="str">
        <f t="shared" si="14"/>
        <v xml:space="preserve"> 월매출회원등급품목^TB_ANA_MM_SALES_GRADE_ITEM^ 비매출기부수량^NON_SALES_DONATE_QTY^^NUMBER^22^Y^0</v>
      </c>
      <c r="O865" s="21" t="str">
        <f>IF(ISNA(VLOOKUP(N865,DB데이터!$N:$N,1,FALSE)), "에러", "")</f>
        <v>에러</v>
      </c>
      <c r="P865" s="57" t="str">
        <f>IF(O865="에러",$N865&amp;CHAR(10)&amp;VLOOKUP(CONCATENATE(D914,".",F914),DB데이터!$M:$N,2,FALSE),"")</f>
        <v xml:space="preserve"> 월매출회원등급품목^TB_ANA_MM_SALES_GRADE_ITEM^ 비매출기부수량^NON_SALES_DONATE_QTY^^NUMBER^22^Y^0
월매출회원등급품목^TB_ANA_MM_SALES_GRADE_ITEM^비매출기부수량^NON_SALES_DONATE_QTY^^NUMBER^20,5^Y^0</v>
      </c>
    </row>
    <row r="866" spans="1:16" x14ac:dyDescent="0.25">
      <c r="A866" s="23">
        <v>859</v>
      </c>
      <c r="B866" s="27" t="s">
        <v>5184</v>
      </c>
      <c r="C866" s="27" t="s">
        <v>4441</v>
      </c>
      <c r="D866" s="27" t="s">
        <v>1048</v>
      </c>
      <c r="E866" s="27" t="s">
        <v>4230</v>
      </c>
      <c r="F866" s="27" t="s">
        <v>2257</v>
      </c>
      <c r="G866" s="27"/>
      <c r="H866" s="27"/>
      <c r="I866" s="27" t="s">
        <v>110</v>
      </c>
      <c r="J866" s="28">
        <v>22</v>
      </c>
      <c r="K866" s="27" t="s">
        <v>52</v>
      </c>
      <c r="L866" s="29">
        <v>0</v>
      </c>
      <c r="M866" s="30"/>
      <c r="N866" s="25" t="str">
        <f t="shared" si="14"/>
        <v xml:space="preserve"> 월매출회원등급품목^TB_ANA_MM_SALES_GRADE_ITEM^ 비매출기타수량^NON_SALES_ETC_QTY^^NUMBER^22^Y^0</v>
      </c>
      <c r="O866" s="21" t="str">
        <f>IF(ISNA(VLOOKUP(N866,DB데이터!$N:$N,1,FALSE)), "에러", "")</f>
        <v>에러</v>
      </c>
      <c r="P866" s="57" t="str">
        <f>IF(O866="에러",$N866&amp;CHAR(10)&amp;VLOOKUP(CONCATENATE(D915,".",F915),DB데이터!$M:$N,2,FALSE),"")</f>
        <v xml:space="preserve"> 월매출회원등급품목^TB_ANA_MM_SALES_GRADE_ITEM^ 비매출기타수량^NON_SALES_ETC_QTY^^NUMBER^22^Y^0
월매출회원등급품목^TB_ANA_MM_SALES_GRADE_ITEM^비매출기타수량^NON_SALES_ETC_QTY^^NUMBER^20,5^Y^0</v>
      </c>
    </row>
    <row r="867" spans="1:16" x14ac:dyDescent="0.25">
      <c r="A867" s="23">
        <v>860</v>
      </c>
      <c r="B867" s="27" t="s">
        <v>5184</v>
      </c>
      <c r="C867" s="27" t="s">
        <v>4441</v>
      </c>
      <c r="D867" s="27" t="s">
        <v>1048</v>
      </c>
      <c r="E867" s="27" t="s">
        <v>4297</v>
      </c>
      <c r="F867" s="27" t="s">
        <v>2259</v>
      </c>
      <c r="G867" s="27"/>
      <c r="H867" s="27"/>
      <c r="I867" s="27" t="s">
        <v>110</v>
      </c>
      <c r="J867" s="28">
        <v>22</v>
      </c>
      <c r="K867" s="27" t="s">
        <v>52</v>
      </c>
      <c r="L867" s="29">
        <v>0</v>
      </c>
      <c r="M867" s="30"/>
      <c r="N867" s="25" t="str">
        <f t="shared" si="14"/>
        <v xml:space="preserve"> 월매출회원등급품목^TB_ANA_MM_SALES_GRADE_ITEM^ 취소건수^CNCL_CNT^^NUMBER^22^Y^0</v>
      </c>
      <c r="O867" s="21" t="str">
        <f>IF(ISNA(VLOOKUP(N867,DB데이터!$N:$N,1,FALSE)), "에러", "")</f>
        <v>에러</v>
      </c>
      <c r="P867" s="57" t="str">
        <f>IF(O867="에러",$N867&amp;CHAR(10)&amp;VLOOKUP(CONCATENATE(D916,".",F916),DB데이터!$M:$N,2,FALSE),"")</f>
        <v xml:space="preserve"> 월매출회원등급품목^TB_ANA_MM_SALES_GRADE_ITEM^ 취소건수^CNCL_CNT^^NUMBER^22^Y^0
월매출회원등급품목^TB_ANA_MM_SALES_GRADE_ITEM^취소건수^CNCL_CNT^^NUMBER^20,5^Y^0</v>
      </c>
    </row>
    <row r="868" spans="1:16" x14ac:dyDescent="0.25">
      <c r="A868" s="23">
        <v>861</v>
      </c>
      <c r="B868" s="27" t="s">
        <v>5184</v>
      </c>
      <c r="C868" s="27" t="s">
        <v>4441</v>
      </c>
      <c r="D868" s="27" t="s">
        <v>1048</v>
      </c>
      <c r="E868" s="27" t="s">
        <v>4290</v>
      </c>
      <c r="F868" s="27" t="s">
        <v>2261</v>
      </c>
      <c r="G868" s="27"/>
      <c r="H868" s="27"/>
      <c r="I868" s="27" t="s">
        <v>110</v>
      </c>
      <c r="J868" s="28">
        <v>22</v>
      </c>
      <c r="K868" s="27" t="s">
        <v>52</v>
      </c>
      <c r="L868" s="29">
        <v>0</v>
      </c>
      <c r="M868" s="30"/>
      <c r="N868" s="25" t="str">
        <f t="shared" si="14"/>
        <v xml:space="preserve"> 월매출회원등급품목^TB_ANA_MM_SALES_GRADE_ITEM^ 매출취소수량^SALES_CNCL_QTY^^NUMBER^22^Y^0</v>
      </c>
      <c r="O868" s="21" t="str">
        <f>IF(ISNA(VLOOKUP(N868,DB데이터!$N:$N,1,FALSE)), "에러", "")</f>
        <v>에러</v>
      </c>
      <c r="P868" s="57" t="str">
        <f>IF(O868="에러",$N868&amp;CHAR(10)&amp;VLOOKUP(CONCATENATE(D917,".",F917),DB데이터!$M:$N,2,FALSE),"")</f>
        <v xml:space="preserve"> 월매출회원등급품목^TB_ANA_MM_SALES_GRADE_ITEM^ 매출취소수량^SALES_CNCL_QTY^^NUMBER^22^Y^0
월매출회원등급품목^TB_ANA_MM_SALES_GRADE_ITEM^매출취소수량^SALES_CNCL_QTY^^NUMBER^20,5^Y^0</v>
      </c>
    </row>
    <row r="869" spans="1:16" x14ac:dyDescent="0.25">
      <c r="A869" s="23">
        <v>862</v>
      </c>
      <c r="B869" s="27" t="s">
        <v>5184</v>
      </c>
      <c r="C869" s="27" t="s">
        <v>4441</v>
      </c>
      <c r="D869" s="27" t="s">
        <v>1048</v>
      </c>
      <c r="E869" s="27" t="s">
        <v>4293</v>
      </c>
      <c r="F869" s="27" t="s">
        <v>2263</v>
      </c>
      <c r="G869" s="27"/>
      <c r="H869" s="27"/>
      <c r="I869" s="27" t="s">
        <v>110</v>
      </c>
      <c r="J869" s="28">
        <v>22</v>
      </c>
      <c r="K869" s="27" t="s">
        <v>52</v>
      </c>
      <c r="L869" s="29">
        <v>0</v>
      </c>
      <c r="M869" s="30"/>
      <c r="N869" s="25" t="str">
        <f t="shared" si="14"/>
        <v xml:space="preserve"> 월매출회원등급품목^TB_ANA_MM_SALES_GRADE_ITEM^ 매출취소총금액^SALES_CNCL_TOT_AMT^^NUMBER^22^Y^0</v>
      </c>
      <c r="O869" s="21" t="str">
        <f>IF(ISNA(VLOOKUP(N869,DB데이터!$N:$N,1,FALSE)), "에러", "")</f>
        <v>에러</v>
      </c>
      <c r="P869" s="57" t="str">
        <f>IF(O869="에러",$N869&amp;CHAR(10)&amp;VLOOKUP(CONCATENATE(D918,".",F918),DB데이터!$M:$N,2,FALSE),"")</f>
        <v xml:space="preserve"> 월매출회원등급품목^TB_ANA_MM_SALES_GRADE_ITEM^ 매출취소총금액^SALES_CNCL_TOT_AMT^^NUMBER^22^Y^0
월매출회원등급품목^TB_ANA_MM_SALES_GRADE_ITEM^매출취소총금액^SALES_CNCL_TOT_AMT^^NUMBER^20,5^Y^0</v>
      </c>
    </row>
    <row r="870" spans="1:16" x14ac:dyDescent="0.25">
      <c r="A870" s="23">
        <v>863</v>
      </c>
      <c r="B870" s="27" t="s">
        <v>5184</v>
      </c>
      <c r="C870" s="27" t="s">
        <v>4441</v>
      </c>
      <c r="D870" s="27" t="s">
        <v>1048</v>
      </c>
      <c r="E870" s="27" t="s">
        <v>4286</v>
      </c>
      <c r="F870" s="27" t="s">
        <v>2265</v>
      </c>
      <c r="G870" s="27"/>
      <c r="H870" s="27"/>
      <c r="I870" s="27" t="s">
        <v>110</v>
      </c>
      <c r="J870" s="28">
        <v>22</v>
      </c>
      <c r="K870" s="27" t="s">
        <v>52</v>
      </c>
      <c r="L870" s="29">
        <v>0</v>
      </c>
      <c r="M870" s="30"/>
      <c r="N870" s="25" t="str">
        <f t="shared" si="14"/>
        <v xml:space="preserve"> 월매출회원등급품목^TB_ANA_MM_SALES_GRADE_ITEM^ 매출취소금액^SALES_CNCL_AMT^^NUMBER^22^Y^0</v>
      </c>
      <c r="O870" s="21" t="str">
        <f>IF(ISNA(VLOOKUP(N870,DB데이터!$N:$N,1,FALSE)), "에러", "")</f>
        <v>에러</v>
      </c>
      <c r="P870" s="57" t="str">
        <f>IF(O870="에러",$N870&amp;CHAR(10)&amp;VLOOKUP(CONCATENATE(D919,".",F919),DB데이터!$M:$N,2,FALSE),"")</f>
        <v xml:space="preserve"> 월매출회원등급품목^TB_ANA_MM_SALES_GRADE_ITEM^ 매출취소금액^SALES_CNCL_AMT^^NUMBER^22^Y^0
월매출회원등급품목^TB_ANA_MM_SALES_GRADE_ITEM^매출취소금액^SALES_CNCL_AMT^^NUMBER^20,5^Y^0</v>
      </c>
    </row>
    <row r="871" spans="1:16" x14ac:dyDescent="0.25">
      <c r="A871" s="23">
        <v>864</v>
      </c>
      <c r="B871" s="27" t="s">
        <v>5184</v>
      </c>
      <c r="C871" s="27" t="s">
        <v>4441</v>
      </c>
      <c r="D871" s="27" t="s">
        <v>1048</v>
      </c>
      <c r="E871" s="27" t="s">
        <v>4233</v>
      </c>
      <c r="F871" s="27" t="s">
        <v>527</v>
      </c>
      <c r="G871" s="27"/>
      <c r="H871" s="27"/>
      <c r="I871" s="27" t="s">
        <v>110</v>
      </c>
      <c r="J871" s="28">
        <v>22</v>
      </c>
      <c r="K871" s="27" t="s">
        <v>52</v>
      </c>
      <c r="L871" s="29">
        <v>0</v>
      </c>
      <c r="M871" s="30"/>
      <c r="N871" s="25" t="str">
        <f t="shared" si="14"/>
        <v xml:space="preserve"> 월매출회원등급품목^TB_ANA_MM_SALES_GRADE_ITEM^ 매출취소공급금액^SALES_CNCL_SUPP_AMT^^NUMBER^22^Y^0</v>
      </c>
      <c r="O871" s="21" t="str">
        <f>IF(ISNA(VLOOKUP(N871,DB데이터!$N:$N,1,FALSE)), "에러", "")</f>
        <v>에러</v>
      </c>
      <c r="P871" s="57" t="str">
        <f>IF(O871="에러",$N871&amp;CHAR(10)&amp;VLOOKUP(CONCATENATE(D920,".",F920),DB데이터!$M:$N,2,FALSE),"")</f>
        <v xml:space="preserve"> 월매출회원등급품목^TB_ANA_MM_SALES_GRADE_ITEM^ 매출취소공급금액^SALES_CNCL_SUPP_AMT^^NUMBER^22^Y^0
월매출회원등급품목^TB_ANA_MM_SALES_GRADE_ITEM^매출취소공급금액^SALES_CNCL_SUPP_AMT^^NUMBER^20,5^Y^0</v>
      </c>
    </row>
    <row r="872" spans="1:16" x14ac:dyDescent="0.25">
      <c r="A872" s="23">
        <v>865</v>
      </c>
      <c r="B872" s="27" t="s">
        <v>5184</v>
      </c>
      <c r="C872" s="27" t="s">
        <v>4441</v>
      </c>
      <c r="D872" s="27" t="s">
        <v>1048</v>
      </c>
      <c r="E872" s="27" t="s">
        <v>4220</v>
      </c>
      <c r="F872" s="27" t="s">
        <v>529</v>
      </c>
      <c r="G872" s="27"/>
      <c r="H872" s="27"/>
      <c r="I872" s="27" t="s">
        <v>110</v>
      </c>
      <c r="J872" s="28">
        <v>22</v>
      </c>
      <c r="K872" s="27" t="s">
        <v>52</v>
      </c>
      <c r="L872" s="29">
        <v>0</v>
      </c>
      <c r="M872" s="30"/>
      <c r="N872" s="25" t="str">
        <f t="shared" si="14"/>
        <v xml:space="preserve"> 월매출회원등급품목^TB_ANA_MM_SALES_GRADE_ITEM^ 매출취소부가세액^SALES_CNCL_VAT^^NUMBER^22^Y^0</v>
      </c>
      <c r="O872" s="21" t="str">
        <f>IF(ISNA(VLOOKUP(N872,DB데이터!$N:$N,1,FALSE)), "에러", "")</f>
        <v>에러</v>
      </c>
      <c r="P872" s="57" t="str">
        <f>IF(O872="에러",$N872&amp;CHAR(10)&amp;VLOOKUP(CONCATENATE(D921,".",F921),DB데이터!$M:$N,2,FALSE),"")</f>
        <v xml:space="preserve"> 월매출회원등급품목^TB_ANA_MM_SALES_GRADE_ITEM^ 매출취소부가세액^SALES_CNCL_VAT^^NUMBER^22^Y^0
월매출회원등급품목^TB_ANA_MM_SALES_GRADE_ITEM^매출취소부가세액^SALES_CNCL_VAT^^NUMBER^20,5^Y^0</v>
      </c>
    </row>
    <row r="873" spans="1:16" x14ac:dyDescent="0.25">
      <c r="A873" s="23">
        <v>866</v>
      </c>
      <c r="B873" s="27" t="s">
        <v>5184</v>
      </c>
      <c r="C873" s="27" t="s">
        <v>4441</v>
      </c>
      <c r="D873" s="27" t="s">
        <v>1048</v>
      </c>
      <c r="E873" s="27" t="s">
        <v>4222</v>
      </c>
      <c r="F873" s="27" t="s">
        <v>2267</v>
      </c>
      <c r="G873" s="27"/>
      <c r="H873" s="27"/>
      <c r="I873" s="27" t="s">
        <v>110</v>
      </c>
      <c r="J873" s="28">
        <v>22</v>
      </c>
      <c r="K873" s="27" t="s">
        <v>52</v>
      </c>
      <c r="L873" s="27">
        <v>0</v>
      </c>
      <c r="M873" s="30"/>
      <c r="N873" s="25" t="str">
        <f t="shared" si="14"/>
        <v xml:space="preserve"> 월매출회원등급품목^TB_ANA_MM_SALES_GRADE_ITEM^ 등록일시^REG_DTM^^VARCHAR2^14^Y^</v>
      </c>
      <c r="O873" s="21" t="str">
        <f>IF(ISNA(VLOOKUP(N873,DB데이터!$N:$N,1,FALSE)), "에러", "")</f>
        <v>에러</v>
      </c>
      <c r="P873" s="57" t="str">
        <f>IF(O873="에러",$N873&amp;CHAR(10)&amp;VLOOKUP(CONCATENATE(D922,".",F922),DB데이터!$M:$N,2,FALSE),"")</f>
        <v xml:space="preserve"> 월매출회원등급품목^TB_ANA_MM_SALES_GRADE_ITEM^ 등록일시^REG_DTM^^VARCHAR2^14^Y^
월매출회원등급품목^TB_ANA_MM_SALES_GRADE_ITEM^등록일시^REG_DTM^^VARCHAR2^14^Y^</v>
      </c>
    </row>
    <row r="874" spans="1:16" x14ac:dyDescent="0.25">
      <c r="A874" s="23">
        <v>867</v>
      </c>
      <c r="B874" s="27" t="s">
        <v>5184</v>
      </c>
      <c r="C874" s="27" t="s">
        <v>4441</v>
      </c>
      <c r="D874" s="27" t="s">
        <v>1048</v>
      </c>
      <c r="E874" s="27" t="s">
        <v>4226</v>
      </c>
      <c r="F874" s="27" t="s">
        <v>2269</v>
      </c>
      <c r="G874" s="27"/>
      <c r="H874" s="27"/>
      <c r="I874" s="27" t="s">
        <v>110</v>
      </c>
      <c r="J874" s="28">
        <v>22</v>
      </c>
      <c r="K874" s="27" t="s">
        <v>52</v>
      </c>
      <c r="L874" s="27">
        <v>0</v>
      </c>
      <c r="M874" s="30"/>
      <c r="N874" s="25" t="str">
        <f t="shared" si="14"/>
        <v xml:space="preserve"> 월매출회원등급품목^TB_ANA_MM_SALES_GRADE_ITEM^ 등록자ID^REGR_ID^^VARCHAR2^32^Y^</v>
      </c>
      <c r="O874" s="21" t="str">
        <f>IF(ISNA(VLOOKUP(N874,DB데이터!$N:$N,1,FALSE)), "에러", "")</f>
        <v>에러</v>
      </c>
      <c r="P874" s="57" t="str">
        <f>IF(O874="에러",$N874&amp;CHAR(10)&amp;VLOOKUP(CONCATENATE(D923,".",F923),DB데이터!$M:$N,2,FALSE),"")</f>
        <v xml:space="preserve"> 월매출회원등급품목^TB_ANA_MM_SALES_GRADE_ITEM^ 등록자ID^REGR_ID^^VARCHAR2^32^Y^
월매출회원등급품목^TB_ANA_MM_SALES_GRADE_ITEM^등록자ID^REGR_ID^^VARCHAR2^32^Y^</v>
      </c>
    </row>
    <row r="875" spans="1:16" x14ac:dyDescent="0.25">
      <c r="A875" s="23">
        <v>868</v>
      </c>
      <c r="B875" s="27" t="s">
        <v>5184</v>
      </c>
      <c r="C875" s="27" t="s">
        <v>4441</v>
      </c>
      <c r="D875" s="27" t="s">
        <v>1048</v>
      </c>
      <c r="E875" s="27" t="s">
        <v>4299</v>
      </c>
      <c r="F875" s="27" t="s">
        <v>2271</v>
      </c>
      <c r="G875" s="27"/>
      <c r="H875" s="27"/>
      <c r="I875" s="27" t="s">
        <v>110</v>
      </c>
      <c r="J875" s="28">
        <v>22</v>
      </c>
      <c r="K875" s="27" t="s">
        <v>52</v>
      </c>
      <c r="L875" s="27">
        <v>0</v>
      </c>
      <c r="M875" s="30"/>
      <c r="N875" s="25" t="str">
        <f t="shared" si="14"/>
        <v xml:space="preserve"> 월매출회원등급품목^TB_ANA_MM_SALES_GRADE_ITEM^ 수정일시^MOD_DTM^^VARCHAR2^14^Y^</v>
      </c>
      <c r="O875" s="21" t="str">
        <f>IF(ISNA(VLOOKUP(N875,DB데이터!$N:$N,1,FALSE)), "에러", "")</f>
        <v>에러</v>
      </c>
      <c r="P875" s="57" t="str">
        <f>IF(O875="에러",$N875&amp;CHAR(10)&amp;VLOOKUP(CONCATENATE(D924,".",F924),DB데이터!$M:$N,2,FALSE),"")</f>
        <v xml:space="preserve"> 월매출회원등급품목^TB_ANA_MM_SALES_GRADE_ITEM^ 수정일시^MOD_DTM^^VARCHAR2^14^Y^
월매출회원등급품목^TB_ANA_MM_SALES_GRADE_ITEM^수정일시^MOD_DTM^^VARCHAR2^14^Y^</v>
      </c>
    </row>
    <row r="876" spans="1:16" x14ac:dyDescent="0.25">
      <c r="A876" s="23">
        <v>869</v>
      </c>
      <c r="B876" s="27" t="s">
        <v>5184</v>
      </c>
      <c r="C876" s="27" t="s">
        <v>4441</v>
      </c>
      <c r="D876" s="27" t="s">
        <v>1048</v>
      </c>
      <c r="E876" s="27" t="s">
        <v>4292</v>
      </c>
      <c r="F876" s="27" t="s">
        <v>2273</v>
      </c>
      <c r="G876" s="27"/>
      <c r="H876" s="27"/>
      <c r="I876" s="27" t="s">
        <v>110</v>
      </c>
      <c r="J876" s="28">
        <v>22</v>
      </c>
      <c r="K876" s="27" t="s">
        <v>52</v>
      </c>
      <c r="L876" s="27">
        <v>0</v>
      </c>
      <c r="M876" s="30"/>
      <c r="N876" s="25" t="str">
        <f t="shared" si="14"/>
        <v xml:space="preserve"> 월매출회원등급품목^TB_ANA_MM_SALES_GRADE_ITEM^ 수정자ID^MODR_ID^^VARCHAR2^32^Y^</v>
      </c>
      <c r="O876" s="21" t="str">
        <f>IF(ISNA(VLOOKUP(N876,DB데이터!$N:$N,1,FALSE)), "에러", "")</f>
        <v>에러</v>
      </c>
      <c r="P876" s="57" t="str">
        <f>IF(O876="에러",$N876&amp;CHAR(10)&amp;VLOOKUP(CONCATENATE(D925,".",F925),DB데이터!$M:$N,2,FALSE),"")</f>
        <v xml:space="preserve"> 월매출회원등급품목^TB_ANA_MM_SALES_GRADE_ITEM^ 수정자ID^MODR_ID^^VARCHAR2^32^Y^
월매출회원등급품목^TB_ANA_MM_SALES_GRADE_ITEM^수정자ID^MODR_ID^^VARCHAR2^32^Y^</v>
      </c>
    </row>
    <row r="877" spans="1:16" x14ac:dyDescent="0.25">
      <c r="A877" s="23">
        <v>870</v>
      </c>
      <c r="B877" s="27" t="s">
        <v>5184</v>
      </c>
      <c r="C877" s="27" t="s">
        <v>4441</v>
      </c>
      <c r="D877" s="27" t="s">
        <v>1048</v>
      </c>
      <c r="E877" s="27" t="s">
        <v>4295</v>
      </c>
      <c r="F877" s="27" t="s">
        <v>2275</v>
      </c>
      <c r="G877" s="27"/>
      <c r="H877" s="27"/>
      <c r="I877" s="27" t="s">
        <v>110</v>
      </c>
      <c r="J877" s="28">
        <v>22</v>
      </c>
      <c r="K877" s="27" t="s">
        <v>52</v>
      </c>
      <c r="L877" s="27">
        <v>0</v>
      </c>
      <c r="M877" s="30"/>
      <c r="N877" s="25" t="str">
        <f t="shared" si="14"/>
        <v xml:space="preserve"> 월매출회원등급품목^TB_ANA_MM_SALES_GRADE_ITEM^ 교환회수금액^EXCHG_CLC_AMT^^NUMBER^22^Y^0</v>
      </c>
      <c r="O877" s="21" t="str">
        <f>IF(ISNA(VLOOKUP(N877,DB데이터!$N:$N,1,FALSE)), "에러", "")</f>
        <v>에러</v>
      </c>
      <c r="P877" s="57" t="str">
        <f>IF(O877="에러",$N877&amp;CHAR(10)&amp;VLOOKUP(CONCATENATE(D926,".",F926),DB데이터!$M:$N,2,FALSE),"")</f>
        <v xml:space="preserve"> 월매출회원등급품목^TB_ANA_MM_SALES_GRADE_ITEM^ 교환회수금액^EXCHG_CLC_AMT^^NUMBER^22^Y^0
월매출회원등급품목^TB_ANA_MM_SALES_GRADE_ITEM^교환회수금액^EXCHG_CLC_AMT^^NUMBER^20,5^Y^0</v>
      </c>
    </row>
    <row r="878" spans="1:16" x14ac:dyDescent="0.25">
      <c r="A878" s="23">
        <v>871</v>
      </c>
      <c r="B878" s="27" t="s">
        <v>5184</v>
      </c>
      <c r="C878" s="27" t="s">
        <v>4441</v>
      </c>
      <c r="D878" s="27" t="s">
        <v>1048</v>
      </c>
      <c r="E878" s="27" t="s">
        <v>4288</v>
      </c>
      <c r="F878" s="27" t="s">
        <v>2277</v>
      </c>
      <c r="G878" s="27"/>
      <c r="H878" s="27"/>
      <c r="I878" s="27" t="s">
        <v>110</v>
      </c>
      <c r="J878" s="28">
        <v>22</v>
      </c>
      <c r="K878" s="27" t="s">
        <v>52</v>
      </c>
      <c r="L878" s="27">
        <v>0</v>
      </c>
      <c r="M878" s="30"/>
      <c r="N878" s="25" t="str">
        <f t="shared" si="14"/>
        <v xml:space="preserve"> 월매출회원등급품목^TB_ANA_MM_SALES_GRADE_ITEM^ 교환판매금액^EXCHG_SALE_AMT^^NUMBER^22^Y^0</v>
      </c>
      <c r="O878" s="21" t="str">
        <f>IF(ISNA(VLOOKUP(N878,DB데이터!$N:$N,1,FALSE)), "에러", "")</f>
        <v>에러</v>
      </c>
      <c r="P878" s="57" t="str">
        <f>IF(O878="에러",$N878&amp;CHAR(10)&amp;VLOOKUP(CONCATENATE(D927,".",F927),DB데이터!$M:$N,2,FALSE),"")</f>
        <v xml:space="preserve"> 월매출회원등급품목^TB_ANA_MM_SALES_GRADE_ITEM^ 교환판매금액^EXCHG_SALE_AMT^^NUMBER^22^Y^0
월매출회원등급품목^TB_ANA_MM_SALES_GRADE_ITEM^교환판매금액^EXCHG_SALE_AMT^^NUMBER^20,5^Y^0</v>
      </c>
    </row>
    <row r="879" spans="1:16" x14ac:dyDescent="0.25">
      <c r="A879" s="23">
        <v>872</v>
      </c>
      <c r="B879" s="27" t="s">
        <v>5184</v>
      </c>
      <c r="C879" s="27" t="s">
        <v>4441</v>
      </c>
      <c r="D879" s="27" t="s">
        <v>1048</v>
      </c>
      <c r="E879" s="27" t="s">
        <v>4285</v>
      </c>
      <c r="F879" s="27" t="s">
        <v>2279</v>
      </c>
      <c r="G879" s="27"/>
      <c r="H879" s="27"/>
      <c r="I879" s="27" t="s">
        <v>110</v>
      </c>
      <c r="J879" s="28">
        <v>22</v>
      </c>
      <c r="K879" s="27" t="s">
        <v>52</v>
      </c>
      <c r="L879" s="27">
        <v>0</v>
      </c>
      <c r="M879" s="30"/>
      <c r="N879" s="25" t="str">
        <f t="shared" si="14"/>
        <v xml:space="preserve"> 월매출회원등급품목^TB_ANA_MM_SALES_GRADE_ITEM^ 교환회수수량^EXCHG_CLC_QTY^^NUMBER^22^Y^0</v>
      </c>
      <c r="O879" s="21" t="str">
        <f>IF(ISNA(VLOOKUP(N879,DB데이터!$N:$N,1,FALSE)), "에러", "")</f>
        <v>에러</v>
      </c>
      <c r="P879" s="57" t="str">
        <f>IF(O879="에러",$N879&amp;CHAR(10)&amp;VLOOKUP(CONCATENATE(D928,".",F928),DB데이터!$M:$N,2,FALSE),"")</f>
        <v xml:space="preserve"> 월매출회원등급품목^TB_ANA_MM_SALES_GRADE_ITEM^ 교환회수수량^EXCHG_CLC_QTY^^NUMBER^22^Y^0
월매출회원등급품목^TB_ANA_MM_SALES_GRADE_ITEM^교환회수수량^EXCHG_CLC_QTY^^NUMBER^20,5^Y^0</v>
      </c>
    </row>
    <row r="880" spans="1:16" x14ac:dyDescent="0.25">
      <c r="A880" s="23">
        <v>873</v>
      </c>
      <c r="B880" s="27" t="s">
        <v>5184</v>
      </c>
      <c r="C880" s="27" t="s">
        <v>4441</v>
      </c>
      <c r="D880" s="27" t="s">
        <v>1048</v>
      </c>
      <c r="E880" s="27" t="s">
        <v>3518</v>
      </c>
      <c r="F880" s="27" t="s">
        <v>54</v>
      </c>
      <c r="G880" s="27"/>
      <c r="H880" s="27"/>
      <c r="I880" s="27" t="s">
        <v>37</v>
      </c>
      <c r="J880" s="28">
        <v>14</v>
      </c>
      <c r="K880" s="27" t="s">
        <v>52</v>
      </c>
      <c r="L880" s="29"/>
      <c r="M880" s="30"/>
      <c r="N880" s="25" t="str">
        <f t="shared" si="14"/>
        <v xml:space="preserve"> 월매출회원등급품목^TB_ANA_MM_SALES_GRADE_ITEM^ 교환판매수량^EXCHG_SALE_QTY^^NUMBER^22^Y^0</v>
      </c>
      <c r="O880" s="21" t="str">
        <f>IF(ISNA(VLOOKUP(N880,DB데이터!$N:$N,1,FALSE)), "에러", "")</f>
        <v>에러</v>
      </c>
      <c r="P880" s="57" t="str">
        <f>IF(O880="에러",$N880&amp;CHAR(10)&amp;VLOOKUP(CONCATENATE(D929,".",F929),DB데이터!$M:$N,2,FALSE),"")</f>
        <v xml:space="preserve"> 월매출회원등급품목^TB_ANA_MM_SALES_GRADE_ITEM^ 교환판매수량^EXCHG_SALE_QTY^^NUMBER^22^Y^0
월매출회원등급품목^TB_ANA_MM_SALES_GRADE_ITEM^교환판매수량^EXCHG_SALE_QTY^^NUMBER^20,5^Y^0</v>
      </c>
    </row>
    <row r="881" spans="1:16" x14ac:dyDescent="0.25">
      <c r="A881" s="23">
        <v>874</v>
      </c>
      <c r="B881" s="27" t="s">
        <v>5184</v>
      </c>
      <c r="C881" s="27" t="s">
        <v>4441</v>
      </c>
      <c r="D881" s="27" t="s">
        <v>1048</v>
      </c>
      <c r="E881" s="27" t="s">
        <v>3519</v>
      </c>
      <c r="F881" s="27" t="s">
        <v>56</v>
      </c>
      <c r="G881" s="27"/>
      <c r="H881" s="27"/>
      <c r="I881" s="27" t="s">
        <v>37</v>
      </c>
      <c r="J881" s="28">
        <v>32</v>
      </c>
      <c r="K881" s="27" t="s">
        <v>52</v>
      </c>
      <c r="L881" s="27"/>
      <c r="M881" s="30"/>
      <c r="N881" s="25" t="str">
        <f t="shared" si="14"/>
        <v xml:space="preserve"> 월매출회원등급품목^TB_ANA_MM_SALES_GRADE_ITEM^ 매출취소일반수량^SALES_CNCL_NOR_QTY^^NUMBER^22^Y^0</v>
      </c>
      <c r="O881" s="21" t="str">
        <f>IF(ISNA(VLOOKUP(N881,DB데이터!$N:$N,1,FALSE)), "에러", "")</f>
        <v>에러</v>
      </c>
      <c r="P881" s="57" t="str">
        <f>IF(O881="에러",$N881&amp;CHAR(10)&amp;VLOOKUP(CONCATENATE(D930,".",F930),DB데이터!$M:$N,2,FALSE),"")</f>
        <v xml:space="preserve"> 월매출회원등급품목^TB_ANA_MM_SALES_GRADE_ITEM^ 매출취소일반수량^SALES_CNCL_NOR_QTY^^NUMBER^22^Y^0
월매출회원등급품목^TB_ANA_MM_SALES_GRADE_ITEM^매출취소일반수량^SALES_CNCL_NOR_QTY^^NUMBER^20,5^Y^0</v>
      </c>
    </row>
    <row r="882" spans="1:16" x14ac:dyDescent="0.25">
      <c r="A882" s="23">
        <v>875</v>
      </c>
      <c r="B882" s="27" t="s">
        <v>5184</v>
      </c>
      <c r="C882" s="27" t="s">
        <v>4441</v>
      </c>
      <c r="D882" s="27" t="s">
        <v>1048</v>
      </c>
      <c r="E882" s="27" t="s">
        <v>3520</v>
      </c>
      <c r="F882" s="27" t="s">
        <v>58</v>
      </c>
      <c r="G882" s="27"/>
      <c r="H882" s="27"/>
      <c r="I882" s="27" t="s">
        <v>37</v>
      </c>
      <c r="J882" s="28">
        <v>14</v>
      </c>
      <c r="K882" s="27" t="s">
        <v>52</v>
      </c>
      <c r="L882" s="29"/>
      <c r="M882" s="30"/>
      <c r="N882" s="25" t="str">
        <f t="shared" si="14"/>
        <v xml:space="preserve"> 월매출회원등급품목^TB_ANA_MM_SALES_GRADE_ITEM^ 매출취소클레임수량^SALES_CNCL_CLAIM_QTY^^NUMBER^22^Y^0</v>
      </c>
      <c r="O882" s="21" t="str">
        <f>IF(ISNA(VLOOKUP(N882,DB데이터!$N:$N,1,FALSE)), "에러", "")</f>
        <v>에러</v>
      </c>
      <c r="P882" s="57" t="str">
        <f>IF(O882="에러",$N882&amp;CHAR(10)&amp;VLOOKUP(CONCATENATE(D931,".",F931),DB데이터!$M:$N,2,FALSE),"")</f>
        <v xml:space="preserve"> 월매출회원등급품목^TB_ANA_MM_SALES_GRADE_ITEM^ 매출취소클레임수량^SALES_CNCL_CLAIM_QTY^^NUMBER^22^Y^0
월매출회원등급품목^TB_ANA_MM_SALES_GRADE_ITEM^매출취소클레임수량^SALES_CNCL_CLAIM_QTY^^NUMBER^20,5^Y^0</v>
      </c>
    </row>
    <row r="883" spans="1:16" x14ac:dyDescent="0.25">
      <c r="A883" s="23">
        <v>876</v>
      </c>
      <c r="B883" s="27" t="s">
        <v>5184</v>
      </c>
      <c r="C883" s="27" t="s">
        <v>4441</v>
      </c>
      <c r="D883" s="27" t="s">
        <v>1048</v>
      </c>
      <c r="E883" s="27" t="s">
        <v>3521</v>
      </c>
      <c r="F883" s="27" t="s">
        <v>60</v>
      </c>
      <c r="G883" s="27"/>
      <c r="H883" s="27"/>
      <c r="I883" s="27" t="s">
        <v>37</v>
      </c>
      <c r="J883" s="28">
        <v>32</v>
      </c>
      <c r="K883" s="27" t="s">
        <v>52</v>
      </c>
      <c r="L883" s="29"/>
      <c r="M883" s="30"/>
      <c r="N883" s="25" t="str">
        <f t="shared" si="14"/>
        <v xml:space="preserve"> 월매출회원등급품목^TB_ANA_MM_SALES_GRADE_ITEM^ 매출취소일반금액^SALES_CNCL_NOR_AMT^^NUMBER^22^Y^0</v>
      </c>
      <c r="O883" s="21" t="str">
        <f>IF(ISNA(VLOOKUP(N883,DB데이터!$N:$N,1,FALSE)), "에러", "")</f>
        <v>에러</v>
      </c>
      <c r="P883" s="57" t="str">
        <f>IF(O883="에러",$N883&amp;CHAR(10)&amp;VLOOKUP(CONCATENATE(D932,".",F932),DB데이터!$M:$N,2,FALSE),"")</f>
        <v xml:space="preserve"> 월매출회원등급품목^TB_ANA_MM_SALES_GRADE_ITEM^ 매출취소일반금액^SALES_CNCL_NOR_AMT^^NUMBER^22^Y^0
월매출회원등급품목^TB_ANA_MM_SALES_GRADE_ITEM^매출취소일반금액^SALES_CNCL_NOR_AMT^^NUMBER^20,5^Y^0</v>
      </c>
    </row>
    <row r="884" spans="1:16" x14ac:dyDescent="0.25">
      <c r="A884" s="23">
        <v>877</v>
      </c>
      <c r="B884" s="27" t="s">
        <v>5184</v>
      </c>
      <c r="C884" s="27" t="s">
        <v>4441</v>
      </c>
      <c r="D884" s="27" t="s">
        <v>1048</v>
      </c>
      <c r="E884" s="27" t="s">
        <v>4296</v>
      </c>
      <c r="F884" s="27" t="s">
        <v>2281</v>
      </c>
      <c r="G884" s="27"/>
      <c r="H884" s="27"/>
      <c r="I884" s="27" t="s">
        <v>110</v>
      </c>
      <c r="J884" s="28">
        <v>22</v>
      </c>
      <c r="K884" s="27" t="s">
        <v>52</v>
      </c>
      <c r="L884" s="29">
        <v>0</v>
      </c>
      <c r="M884" s="30"/>
      <c r="N884" s="25" t="str">
        <f t="shared" si="14"/>
        <v xml:space="preserve"> 월매출회원등급품목^TB_ANA_MM_SALES_GRADE_ITEM^ 매출취소클레임금액^SALES_CNCL_CLAIM_AMT^^NUMBER^22^Y^0</v>
      </c>
      <c r="O884" s="21" t="str">
        <f>IF(ISNA(VLOOKUP(N884,DB데이터!$N:$N,1,FALSE)), "에러", "")</f>
        <v>에러</v>
      </c>
      <c r="P884" s="57" t="str">
        <f>IF(O884="에러",$N884&amp;CHAR(10)&amp;VLOOKUP(CONCATENATE(D933,".",F933),DB데이터!$M:$N,2,FALSE),"")</f>
        <v xml:space="preserve"> 월매출회원등급품목^TB_ANA_MM_SALES_GRADE_ITEM^ 매출취소클레임금액^SALES_CNCL_CLAIM_AMT^^NUMBER^22^Y^0
월매출회원등급품목^TB_ANA_MM_SALES_GRADE_ITEM^매출취소클레임금액^SALES_CNCL_CLAIM_AMT^^NUMBER^20,5^Y^0</v>
      </c>
    </row>
    <row r="885" spans="1:16" x14ac:dyDescent="0.25">
      <c r="A885" s="23">
        <v>878</v>
      </c>
      <c r="B885" s="27" t="s">
        <v>5184</v>
      </c>
      <c r="C885" s="27" t="s">
        <v>4441</v>
      </c>
      <c r="D885" s="27" t="s">
        <v>1048</v>
      </c>
      <c r="E885" s="27" t="s">
        <v>4289</v>
      </c>
      <c r="F885" s="27" t="s">
        <v>2283</v>
      </c>
      <c r="G885" s="27"/>
      <c r="H885" s="27"/>
      <c r="I885" s="27" t="s">
        <v>110</v>
      </c>
      <c r="J885" s="28">
        <v>22</v>
      </c>
      <c r="K885" s="27" t="s">
        <v>52</v>
      </c>
      <c r="L885" s="29">
        <v>0</v>
      </c>
      <c r="M885" s="30"/>
      <c r="N885" s="25" t="str">
        <f t="shared" si="14"/>
        <v xml:space="preserve"> 월매출회원등급시간[미사용]^TB_ANA_MM_SALES_GRADE_TM^ 매출년월^SALES_YM^^VARCHAR2^6^Y^</v>
      </c>
      <c r="O885" s="21" t="str">
        <f>IF(ISNA(VLOOKUP(N885,DB데이터!$N:$N,1,FALSE)), "에러", "")</f>
        <v>에러</v>
      </c>
      <c r="P885" s="57" t="e">
        <f>IF(O885="에러",$N885&amp;CHAR(10)&amp;VLOOKUP(CONCATENATE(D934,".",F934),DB데이터!$M:$N,2,FALSE),"")</f>
        <v>#N/A</v>
      </c>
    </row>
    <row r="886" spans="1:16" x14ac:dyDescent="0.25">
      <c r="A886" s="23">
        <v>879</v>
      </c>
      <c r="B886" s="27" t="s">
        <v>5184</v>
      </c>
      <c r="C886" s="27" t="s">
        <v>4441</v>
      </c>
      <c r="D886" s="27" t="s">
        <v>1048</v>
      </c>
      <c r="E886" s="27" t="s">
        <v>4242</v>
      </c>
      <c r="F886" s="27" t="s">
        <v>2285</v>
      </c>
      <c r="G886" s="27"/>
      <c r="H886" s="27"/>
      <c r="I886" s="27" t="s">
        <v>110</v>
      </c>
      <c r="J886" s="28">
        <v>22</v>
      </c>
      <c r="K886" s="27" t="s">
        <v>52</v>
      </c>
      <c r="L886" s="29">
        <v>0</v>
      </c>
      <c r="M886" s="30"/>
      <c r="N886" s="25" t="str">
        <f t="shared" si="14"/>
        <v xml:space="preserve"> 월매출회원등급시간[미사용]^TB_ANA_MM_SALES_GRADE_TM^ 매장코드^SHOP_CD^^VARCHAR2^10^Y^</v>
      </c>
      <c r="O886" s="21" t="str">
        <f>IF(ISNA(VLOOKUP(N886,DB데이터!$N:$N,1,FALSE)), "에러", "")</f>
        <v>에러</v>
      </c>
      <c r="P886" s="57" t="e">
        <f>IF(O886="에러",$N886&amp;CHAR(10)&amp;VLOOKUP(CONCATENATE(D935,".",F935),DB데이터!$M:$N,2,FALSE),"")</f>
        <v>#N/A</v>
      </c>
    </row>
    <row r="887" spans="1:16" x14ac:dyDescent="0.25">
      <c r="A887" s="23">
        <v>880</v>
      </c>
      <c r="B887" s="27" t="s">
        <v>5184</v>
      </c>
      <c r="C887" s="27" t="s">
        <v>4442</v>
      </c>
      <c r="D887" s="27" t="s">
        <v>809</v>
      </c>
      <c r="E887" s="27" t="s">
        <v>3975</v>
      </c>
      <c r="F887" s="27" t="s">
        <v>1459</v>
      </c>
      <c r="G887" s="27"/>
      <c r="H887" s="27"/>
      <c r="I887" s="27" t="s">
        <v>37</v>
      </c>
      <c r="J887" s="28">
        <v>6</v>
      </c>
      <c r="K887" s="27" t="s">
        <v>52</v>
      </c>
      <c r="L887" s="29"/>
      <c r="M887" s="30"/>
      <c r="N887" s="25" t="str">
        <f t="shared" si="14"/>
        <v xml:space="preserve"> 월매출회원등급시간[미사용]^TB_ANA_MM_SALES_GRADE_TM^ 회원등급코드^MEM_GRADE_CD^^VARCHAR2^10^Y^</v>
      </c>
      <c r="O887" s="21" t="str">
        <f>IF(ISNA(VLOOKUP(N887,DB데이터!$N:$N,1,FALSE)), "에러", "")</f>
        <v>에러</v>
      </c>
      <c r="P887" s="57" t="e">
        <f>IF(O887="에러",$N887&amp;CHAR(10)&amp;VLOOKUP(CONCATENATE(D936,".",F936),DB데이터!$M:$N,2,FALSE),"")</f>
        <v>#N/A</v>
      </c>
    </row>
    <row r="888" spans="1:16" x14ac:dyDescent="0.25">
      <c r="A888" s="23">
        <v>881</v>
      </c>
      <c r="B888" s="27" t="s">
        <v>5184</v>
      </c>
      <c r="C888" s="27" t="s">
        <v>4442</v>
      </c>
      <c r="D888" s="27" t="s">
        <v>809</v>
      </c>
      <c r="E888" s="27" t="s">
        <v>3709</v>
      </c>
      <c r="F888" s="27" t="s">
        <v>64</v>
      </c>
      <c r="G888" s="27"/>
      <c r="H888" s="27"/>
      <c r="I888" s="27" t="s">
        <v>37</v>
      </c>
      <c r="J888" s="28">
        <v>10</v>
      </c>
      <c r="K888" s="27" t="s">
        <v>52</v>
      </c>
      <c r="L888" s="29"/>
      <c r="M888" s="30"/>
      <c r="N888" s="25" t="str">
        <f t="shared" si="14"/>
        <v xml:space="preserve"> 월매출회원등급시간[미사용]^TB_ANA_MM_SALES_GRADE_TM^ 연령대코드^AGE_GRP_CD^^VARCHAR2^3^Y^'-'     </v>
      </c>
      <c r="O888" s="21" t="str">
        <f>IF(ISNA(VLOOKUP(N888,DB데이터!$N:$N,1,FALSE)), "에러", "")</f>
        <v>에러</v>
      </c>
      <c r="P888" s="57" t="e">
        <f>IF(O888="에러",$N888&amp;CHAR(10)&amp;VLOOKUP(CONCATENATE(D937,".",F937),DB데이터!$M:$N,2,FALSE),"")</f>
        <v>#N/A</v>
      </c>
    </row>
    <row r="889" spans="1:16" x14ac:dyDescent="0.25">
      <c r="A889" s="23">
        <v>882</v>
      </c>
      <c r="B889" s="27" t="s">
        <v>5184</v>
      </c>
      <c r="C889" s="27" t="s">
        <v>4442</v>
      </c>
      <c r="D889" s="27" t="s">
        <v>809</v>
      </c>
      <c r="E889" s="27" t="s">
        <v>3779</v>
      </c>
      <c r="F889" s="27" t="s">
        <v>474</v>
      </c>
      <c r="G889" s="27"/>
      <c r="H889" s="27"/>
      <c r="I889" s="27" t="s">
        <v>37</v>
      </c>
      <c r="J889" s="28">
        <v>10</v>
      </c>
      <c r="K889" s="27" t="s">
        <v>52</v>
      </c>
      <c r="L889" s="29" t="s">
        <v>802</v>
      </c>
      <c r="M889" s="30"/>
      <c r="N889" s="25" t="str">
        <f t="shared" si="14"/>
        <v xml:space="preserve"> 월매출회원등급시간[미사용]^TB_ANA_MM_SALES_GRADE_TM^ 성별코드^SEX_CD^^VARCHAR2^10^Y^'-'     </v>
      </c>
      <c r="O889" s="21" t="str">
        <f>IF(ISNA(VLOOKUP(N889,DB데이터!$N:$N,1,FALSE)), "에러", "")</f>
        <v>에러</v>
      </c>
      <c r="P889" s="57" t="e">
        <f>IF(O889="에러",$N889&amp;CHAR(10)&amp;VLOOKUP(CONCATENATE(D938,".",F938),DB데이터!$M:$N,2,FALSE),"")</f>
        <v>#N/A</v>
      </c>
    </row>
    <row r="890" spans="1:16" x14ac:dyDescent="0.25">
      <c r="A890" s="23">
        <v>883</v>
      </c>
      <c r="B890" s="27" t="s">
        <v>5184</v>
      </c>
      <c r="C890" s="27" t="s">
        <v>4442</v>
      </c>
      <c r="D890" s="27" t="s">
        <v>809</v>
      </c>
      <c r="E890" s="27" t="s">
        <v>4215</v>
      </c>
      <c r="F890" s="27" t="s">
        <v>2351</v>
      </c>
      <c r="G890" s="27"/>
      <c r="H890" s="27"/>
      <c r="I890" s="27" t="s">
        <v>37</v>
      </c>
      <c r="J890" s="28">
        <v>3</v>
      </c>
      <c r="K890" s="27" t="s">
        <v>52</v>
      </c>
      <c r="L890" s="29" t="s">
        <v>2352</v>
      </c>
      <c r="M890" s="30"/>
      <c r="N890" s="25" t="str">
        <f t="shared" si="14"/>
        <v xml:space="preserve"> 월매출회원등급시간[미사용]^TB_ANA_MM_SALES_GRADE_TM^ 회원유형코드^MEM_TP_CD^^VARCHAR2^3^Y^'-'     </v>
      </c>
      <c r="O890" s="21" t="str">
        <f>IF(ISNA(VLOOKUP(N890,DB데이터!$N:$N,1,FALSE)), "에러", "")</f>
        <v>에러</v>
      </c>
      <c r="P890" s="57" t="e">
        <f>IF(O890="에러",$N890&amp;CHAR(10)&amp;VLOOKUP(CONCATENATE(D939,".",F939),DB데이터!$M:$N,2,FALSE),"")</f>
        <v>#N/A</v>
      </c>
    </row>
    <row r="891" spans="1:16" x14ac:dyDescent="0.25">
      <c r="A891" s="23">
        <v>884</v>
      </c>
      <c r="B891" s="27" t="s">
        <v>5184</v>
      </c>
      <c r="C891" s="27" t="s">
        <v>4442</v>
      </c>
      <c r="D891" s="27" t="s">
        <v>809</v>
      </c>
      <c r="E891" s="27" t="s">
        <v>4228</v>
      </c>
      <c r="F891" s="27" t="s">
        <v>2354</v>
      </c>
      <c r="G891" s="27"/>
      <c r="H891" s="27"/>
      <c r="I891" s="27" t="s">
        <v>37</v>
      </c>
      <c r="J891" s="28">
        <v>1</v>
      </c>
      <c r="K891" s="27" t="s">
        <v>52</v>
      </c>
      <c r="L891" s="29" t="s">
        <v>2082</v>
      </c>
      <c r="M891" s="30"/>
      <c r="N891" s="25" t="str">
        <f t="shared" si="14"/>
        <v xml:space="preserve"> 월매출회원등급시간[미사용]^TB_ANA_MM_SALES_GRADE_TM^ 신규여부^NEW_YN^^VARCHAR2^1^Y^'N'     </v>
      </c>
      <c r="O891" s="21" t="str">
        <f>IF(ISNA(VLOOKUP(N891,DB데이터!$N:$N,1,FALSE)), "에러", "")</f>
        <v>에러</v>
      </c>
      <c r="P891" s="57" t="e">
        <f>IF(O891="에러",$N891&amp;CHAR(10)&amp;VLOOKUP(CONCATENATE(D940,".",F940),DB데이터!$M:$N,2,FALSE),"")</f>
        <v>#N/A</v>
      </c>
    </row>
    <row r="892" spans="1:16" x14ac:dyDescent="0.25">
      <c r="A892" s="23">
        <v>885</v>
      </c>
      <c r="B892" s="27" t="s">
        <v>5184</v>
      </c>
      <c r="C892" s="27" t="s">
        <v>4442</v>
      </c>
      <c r="D892" s="27" t="s">
        <v>809</v>
      </c>
      <c r="E892" s="27" t="s">
        <v>3482</v>
      </c>
      <c r="F892" s="27" t="s">
        <v>838</v>
      </c>
      <c r="G892" s="27"/>
      <c r="H892" s="27"/>
      <c r="I892" s="27" t="s">
        <v>37</v>
      </c>
      <c r="J892" s="28">
        <v>20</v>
      </c>
      <c r="K892" s="27" t="s">
        <v>52</v>
      </c>
      <c r="L892" s="29"/>
      <c r="M892" s="30"/>
      <c r="N892" s="25" t="str">
        <f t="shared" si="14"/>
        <v xml:space="preserve"> 월매출회원등급시간[미사용]^TB_ANA_MM_SALES_GRADE_TM^ 시간코드^TM_CD^^VARCHAR2^2^Y^</v>
      </c>
      <c r="O892" s="21" t="str">
        <f>IF(ISNA(VLOOKUP(N892,DB데이터!$N:$N,1,FALSE)), "에러", "")</f>
        <v>에러</v>
      </c>
      <c r="P892" s="57" t="e">
        <f>IF(O892="에러",$N892&amp;CHAR(10)&amp;VLOOKUP(CONCATENATE(D941,".",F941),DB데이터!$M:$N,2,FALSE),"")</f>
        <v>#N/A</v>
      </c>
    </row>
    <row r="893" spans="1:16" x14ac:dyDescent="0.25">
      <c r="A893" s="23">
        <v>886</v>
      </c>
      <c r="B893" s="27" t="s">
        <v>5184</v>
      </c>
      <c r="C893" s="27" t="s">
        <v>4442</v>
      </c>
      <c r="D893" s="27" t="s">
        <v>809</v>
      </c>
      <c r="E893" s="27" t="s">
        <v>4221</v>
      </c>
      <c r="F893" s="27" t="s">
        <v>492</v>
      </c>
      <c r="G893" s="27"/>
      <c r="H893" s="27"/>
      <c r="I893" s="27" t="s">
        <v>110</v>
      </c>
      <c r="J893" s="28">
        <v>22</v>
      </c>
      <c r="K893" s="27" t="s">
        <v>52</v>
      </c>
      <c r="L893" s="29">
        <v>0</v>
      </c>
      <c r="M893" s="30"/>
      <c r="N893" s="25" t="str">
        <f t="shared" si="14"/>
        <v xml:space="preserve"> 월매출회원등급시간[미사용]^TB_ANA_MM_SALES_GRADE_TM^ 매출총금액^SALES_TOT_AMT^^NUMBER^22^Y^0</v>
      </c>
      <c r="O893" s="21" t="str">
        <f>IF(ISNA(VLOOKUP(N893,DB데이터!$N:$N,1,FALSE)), "에러", "")</f>
        <v>에러</v>
      </c>
      <c r="P893" s="57" t="e">
        <f>IF(O893="에러",$N893&amp;CHAR(10)&amp;VLOOKUP(CONCATENATE(D942,".",F942),DB데이터!$M:$N,2,FALSE),"")</f>
        <v>#N/A</v>
      </c>
    </row>
    <row r="894" spans="1:16" x14ac:dyDescent="0.25">
      <c r="A894" s="23">
        <v>887</v>
      </c>
      <c r="B894" s="27" t="s">
        <v>5184</v>
      </c>
      <c r="C894" s="27" t="s">
        <v>4442</v>
      </c>
      <c r="D894" s="27" t="s">
        <v>809</v>
      </c>
      <c r="E894" s="27" t="s">
        <v>4218</v>
      </c>
      <c r="F894" s="27" t="s">
        <v>493</v>
      </c>
      <c r="G894" s="27"/>
      <c r="H894" s="27"/>
      <c r="I894" s="27" t="s">
        <v>110</v>
      </c>
      <c r="J894" s="28">
        <v>22</v>
      </c>
      <c r="K894" s="27" t="s">
        <v>52</v>
      </c>
      <c r="L894" s="29">
        <v>0</v>
      </c>
      <c r="M894" s="30"/>
      <c r="N894" s="25" t="str">
        <f t="shared" si="14"/>
        <v xml:space="preserve"> 월매출회원등급시간[미사용]^TB_ANA_MM_SALES_GRADE_TM^ 매출금액^SALES_AMT^^NUMBER^22^Y^0</v>
      </c>
      <c r="O894" s="21" t="str">
        <f>IF(ISNA(VLOOKUP(N894,DB데이터!$N:$N,1,FALSE)), "에러", "")</f>
        <v>에러</v>
      </c>
      <c r="P894" s="57" t="e">
        <f>IF(O894="에러",$N894&amp;CHAR(10)&amp;VLOOKUP(CONCATENATE(D943,".",F943),DB데이터!$M:$N,2,FALSE),"")</f>
        <v>#N/A</v>
      </c>
    </row>
    <row r="895" spans="1:16" x14ac:dyDescent="0.25">
      <c r="A895" s="23">
        <v>888</v>
      </c>
      <c r="B895" s="27" t="s">
        <v>5184</v>
      </c>
      <c r="C895" s="27" t="s">
        <v>4442</v>
      </c>
      <c r="D895" s="27" t="s">
        <v>809</v>
      </c>
      <c r="E895" s="27" t="s">
        <v>4217</v>
      </c>
      <c r="F895" s="27" t="s">
        <v>494</v>
      </c>
      <c r="G895" s="27"/>
      <c r="H895" s="27"/>
      <c r="I895" s="27" t="s">
        <v>110</v>
      </c>
      <c r="J895" s="28">
        <v>22</v>
      </c>
      <c r="K895" s="27" t="s">
        <v>52</v>
      </c>
      <c r="L895" s="29">
        <v>0</v>
      </c>
      <c r="M895" s="30"/>
      <c r="N895" s="25" t="str">
        <f t="shared" si="14"/>
        <v xml:space="preserve"> 월매출회원등급시간[미사용]^TB_ANA_MM_SALES_GRADE_TM^ 매출공급금액^SALES_SUPP_AMT^^NUMBER^22^Y^0</v>
      </c>
      <c r="O895" s="21" t="str">
        <f>IF(ISNA(VLOOKUP(N895,DB데이터!$N:$N,1,FALSE)), "에러", "")</f>
        <v>에러</v>
      </c>
      <c r="P895" s="57" t="e">
        <f>IF(O895="에러",$N895&amp;CHAR(10)&amp;VLOOKUP(CONCATENATE(D944,".",F944),DB데이터!$M:$N,2,FALSE),"")</f>
        <v>#N/A</v>
      </c>
    </row>
    <row r="896" spans="1:16" x14ac:dyDescent="0.25">
      <c r="A896" s="23">
        <v>889</v>
      </c>
      <c r="B896" s="27" t="s">
        <v>5184</v>
      </c>
      <c r="C896" s="27" t="s">
        <v>4442</v>
      </c>
      <c r="D896" s="27" t="s">
        <v>809</v>
      </c>
      <c r="E896" s="27" t="s">
        <v>4219</v>
      </c>
      <c r="F896" s="27" t="s">
        <v>1761</v>
      </c>
      <c r="G896" s="27"/>
      <c r="H896" s="27"/>
      <c r="I896" s="27" t="s">
        <v>110</v>
      </c>
      <c r="J896" s="28">
        <v>22</v>
      </c>
      <c r="K896" s="27" t="s">
        <v>52</v>
      </c>
      <c r="L896" s="29">
        <v>0</v>
      </c>
      <c r="M896" s="30"/>
      <c r="N896" s="25" t="str">
        <f t="shared" si="14"/>
        <v xml:space="preserve"> 월매출회원등급시간[미사용]^TB_ANA_MM_SALES_GRADE_TM^ 매출부가세액^SALES_VAT^^NUMBER^22^Y^0</v>
      </c>
      <c r="O896" s="21" t="str">
        <f>IF(ISNA(VLOOKUP(N896,DB데이터!$N:$N,1,FALSE)), "에러", "")</f>
        <v>에러</v>
      </c>
      <c r="P896" s="57" t="e">
        <f>IF(O896="에러",$N896&amp;CHAR(10)&amp;VLOOKUP(CONCATENATE(D945,".",F945),DB데이터!$M:$N,2,FALSE),"")</f>
        <v>#N/A</v>
      </c>
    </row>
    <row r="897" spans="1:16" x14ac:dyDescent="0.25">
      <c r="A897" s="23">
        <v>890</v>
      </c>
      <c r="B897" s="27" t="s">
        <v>5184</v>
      </c>
      <c r="C897" s="27" t="s">
        <v>4442</v>
      </c>
      <c r="D897" s="27" t="s">
        <v>809</v>
      </c>
      <c r="E897" s="27" t="s">
        <v>4237</v>
      </c>
      <c r="F897" s="27" t="s">
        <v>495</v>
      </c>
      <c r="G897" s="27"/>
      <c r="H897" s="27"/>
      <c r="I897" s="27" t="s">
        <v>110</v>
      </c>
      <c r="J897" s="28">
        <v>22</v>
      </c>
      <c r="K897" s="27" t="s">
        <v>52</v>
      </c>
      <c r="L897" s="29">
        <v>0</v>
      </c>
      <c r="M897" s="30"/>
      <c r="N897" s="25" t="str">
        <f t="shared" si="14"/>
        <v xml:space="preserve"> 월매출회원등급시간[미사용]^TB_ANA_MM_SALES_GRADE_TM^ 할인금액^DC_AMT^^NUMBER^22^Y^0</v>
      </c>
      <c r="O897" s="21" t="str">
        <f>IF(ISNA(VLOOKUP(N897,DB데이터!$N:$N,1,FALSE)), "에러", "")</f>
        <v>에러</v>
      </c>
      <c r="P897" s="57" t="e">
        <f>IF(O897="에러",$N897&amp;CHAR(10)&amp;VLOOKUP(CONCATENATE(D946,".",F946),DB데이터!$M:$N,2,FALSE),"")</f>
        <v>#N/A</v>
      </c>
    </row>
    <row r="898" spans="1:16" x14ac:dyDescent="0.25">
      <c r="A898" s="23">
        <v>891</v>
      </c>
      <c r="B898" s="27" t="s">
        <v>5184</v>
      </c>
      <c r="C898" s="27" t="s">
        <v>4442</v>
      </c>
      <c r="D898" s="27" t="s">
        <v>809</v>
      </c>
      <c r="E898" s="27" t="s">
        <v>4234</v>
      </c>
      <c r="F898" s="27" t="s">
        <v>565</v>
      </c>
      <c r="G898" s="27"/>
      <c r="H898" s="27"/>
      <c r="I898" s="27" t="s">
        <v>110</v>
      </c>
      <c r="J898" s="28">
        <v>22</v>
      </c>
      <c r="K898" s="27" t="s">
        <v>52</v>
      </c>
      <c r="L898" s="29">
        <v>0</v>
      </c>
      <c r="M898" s="30"/>
      <c r="N898" s="25" t="str">
        <f t="shared" si="14"/>
        <v xml:space="preserve"> 월매출회원등급시간[미사용]^TB_ANA_MM_SALES_GRADE_TM^ 쿠폰할인금액^COUP_DC_AMT^^NUMBER^22^Y^0</v>
      </c>
      <c r="O898" s="21" t="str">
        <f>IF(ISNA(VLOOKUP(N898,DB데이터!$N:$N,1,FALSE)), "에러", "")</f>
        <v>에러</v>
      </c>
      <c r="P898" s="57" t="e">
        <f>IF(O898="에러",$N898&amp;CHAR(10)&amp;VLOOKUP(CONCATENATE(D947,".",F947),DB데이터!$M:$N,2,FALSE),"")</f>
        <v>#N/A</v>
      </c>
    </row>
    <row r="899" spans="1:16" x14ac:dyDescent="0.25">
      <c r="A899" s="23">
        <v>892</v>
      </c>
      <c r="B899" s="27" t="s">
        <v>5184</v>
      </c>
      <c r="C899" s="27" t="s">
        <v>4442</v>
      </c>
      <c r="D899" s="27" t="s">
        <v>809</v>
      </c>
      <c r="E899" s="27" t="s">
        <v>4216</v>
      </c>
      <c r="F899" s="27" t="s">
        <v>567</v>
      </c>
      <c r="G899" s="27"/>
      <c r="H899" s="27"/>
      <c r="I899" s="27" t="s">
        <v>110</v>
      </c>
      <c r="J899" s="28">
        <v>22</v>
      </c>
      <c r="K899" s="27" t="s">
        <v>52</v>
      </c>
      <c r="L899" s="29">
        <v>0</v>
      </c>
      <c r="M899" s="30"/>
      <c r="N899" s="25" t="str">
        <f t="shared" si="14"/>
        <v xml:space="preserve"> 월매출회원등급시간[미사용]^TB_ANA_MM_SALES_GRADE_TM^ 고객할인금액^CUST_DC_AMT^^NUMBER^22^Y^0</v>
      </c>
      <c r="O899" s="21" t="str">
        <f>IF(ISNA(VLOOKUP(N899,DB데이터!$N:$N,1,FALSE)), "에러", "")</f>
        <v>에러</v>
      </c>
      <c r="P899" s="57" t="e">
        <f>IF(O899="에러",$N899&amp;CHAR(10)&amp;VLOOKUP(CONCATENATE(D948,".",F948),DB데이터!$M:$N,2,FALSE),"")</f>
        <v>#N/A</v>
      </c>
    </row>
    <row r="900" spans="1:16" x14ac:dyDescent="0.25">
      <c r="A900" s="23">
        <v>893</v>
      </c>
      <c r="B900" s="27" t="s">
        <v>5184</v>
      </c>
      <c r="C900" s="27" t="s">
        <v>4442</v>
      </c>
      <c r="D900" s="27" t="s">
        <v>809</v>
      </c>
      <c r="E900" s="27" t="s">
        <v>4236</v>
      </c>
      <c r="F900" s="27" t="s">
        <v>496</v>
      </c>
      <c r="G900" s="27"/>
      <c r="H900" s="27"/>
      <c r="I900" s="27" t="s">
        <v>110</v>
      </c>
      <c r="J900" s="28">
        <v>22</v>
      </c>
      <c r="K900" s="27" t="s">
        <v>52</v>
      </c>
      <c r="L900" s="29">
        <v>0</v>
      </c>
      <c r="M900" s="30"/>
      <c r="N900" s="25" t="str">
        <f t="shared" si="14"/>
        <v xml:space="preserve"> 월매출회원등급시간[미사용]^TB_ANA_MM_SALES_GRADE_TM^ 프로모션할인금액^PROM_DC_AMT^^NUMBER^22^Y^0</v>
      </c>
      <c r="O900" s="21" t="str">
        <f>IF(ISNA(VLOOKUP(N900,DB데이터!$N:$N,1,FALSE)), "에러", "")</f>
        <v>에러</v>
      </c>
      <c r="P900" s="57" t="e">
        <f>IF(O900="에러",$N900&amp;CHAR(10)&amp;VLOOKUP(CONCATENATE(D949,".",F949),DB데이터!$M:$N,2,FALSE),"")</f>
        <v>#N/A</v>
      </c>
    </row>
    <row r="901" spans="1:16" x14ac:dyDescent="0.25">
      <c r="A901" s="23">
        <v>894</v>
      </c>
      <c r="B901" s="27" t="s">
        <v>5184</v>
      </c>
      <c r="C901" s="27" t="s">
        <v>4442</v>
      </c>
      <c r="D901" s="27" t="s">
        <v>809</v>
      </c>
      <c r="E901" s="27" t="s">
        <v>4242</v>
      </c>
      <c r="F901" s="27" t="s">
        <v>2285</v>
      </c>
      <c r="G901" s="27"/>
      <c r="H901" s="27"/>
      <c r="I901" s="27" t="s">
        <v>110</v>
      </c>
      <c r="J901" s="28">
        <v>22</v>
      </c>
      <c r="K901" s="27" t="s">
        <v>52</v>
      </c>
      <c r="L901" s="29">
        <v>0</v>
      </c>
      <c r="M901" s="30"/>
      <c r="N901" s="25" t="str">
        <f t="shared" si="14"/>
        <v xml:space="preserve"> 월매출회원등급시간[미사용]^TB_ANA_MM_SALES_GRADE_TM^ 비매출할인금액^NON_SALES_DC_AMT^^NUMBER^22^Y^0</v>
      </c>
      <c r="O901" s="21" t="str">
        <f>IF(ISNA(VLOOKUP(N901,DB데이터!$N:$N,1,FALSE)), "에러", "")</f>
        <v>에러</v>
      </c>
      <c r="P901" s="57" t="e">
        <f>IF(O901="에러",$N901&amp;CHAR(10)&amp;VLOOKUP(CONCATENATE(D950,".",F950),DB데이터!$M:$N,2,FALSE),"")</f>
        <v>#N/A</v>
      </c>
    </row>
    <row r="902" spans="1:16" x14ac:dyDescent="0.25">
      <c r="A902" s="23">
        <v>895</v>
      </c>
      <c r="B902" s="27" t="s">
        <v>5184</v>
      </c>
      <c r="C902" s="27" t="s">
        <v>4442</v>
      </c>
      <c r="D902" s="27" t="s">
        <v>809</v>
      </c>
      <c r="E902" s="27" t="s">
        <v>4227</v>
      </c>
      <c r="F902" s="27" t="s">
        <v>497</v>
      </c>
      <c r="G902" s="27"/>
      <c r="H902" s="27"/>
      <c r="I902" s="27" t="s">
        <v>110</v>
      </c>
      <c r="J902" s="28">
        <v>22</v>
      </c>
      <c r="K902" s="27" t="s">
        <v>52</v>
      </c>
      <c r="L902" s="29">
        <v>0</v>
      </c>
      <c r="M902" s="30"/>
      <c r="N902" s="25" t="str">
        <f t="shared" si="14"/>
        <v xml:space="preserve"> 월매출회원등급시간[미사용]^TB_ANA_MM_SALES_GRADE_TM^ 현금금액^CASH_AMT^^NUMBER^22^Y^0</v>
      </c>
      <c r="O902" s="21" t="str">
        <f>IF(ISNA(VLOOKUP(N902,DB데이터!$N:$N,1,FALSE)), "에러", "")</f>
        <v>에러</v>
      </c>
      <c r="P902" s="57" t="e">
        <f>IF(O902="에러",$N902&amp;CHAR(10)&amp;VLOOKUP(CONCATENATE(D951,".",F951),DB데이터!$M:$N,2,FALSE),"")</f>
        <v>#N/A</v>
      </c>
    </row>
    <row r="903" spans="1:16" x14ac:dyDescent="0.25">
      <c r="A903" s="23">
        <v>896</v>
      </c>
      <c r="B903" s="27" t="s">
        <v>5184</v>
      </c>
      <c r="C903" s="27" t="s">
        <v>4442</v>
      </c>
      <c r="D903" s="27" t="s">
        <v>809</v>
      </c>
      <c r="E903" s="27" t="s">
        <v>4314</v>
      </c>
      <c r="F903" s="27" t="s">
        <v>2290</v>
      </c>
      <c r="G903" s="27"/>
      <c r="H903" s="27"/>
      <c r="I903" s="27" t="s">
        <v>110</v>
      </c>
      <c r="J903" s="28">
        <v>22</v>
      </c>
      <c r="K903" s="27" t="s">
        <v>52</v>
      </c>
      <c r="L903" s="29">
        <v>0</v>
      </c>
      <c r="M903" s="30"/>
      <c r="N903" s="25" t="str">
        <f t="shared" si="14"/>
        <v xml:space="preserve"> 월매출회원등급시간[미사용]^TB_ANA_MM_SALES_GRADE_TM^ 카드금액^CARD_AMT^^NUMBER^22^Y^0</v>
      </c>
      <c r="O903" s="21" t="str">
        <f>IF(ISNA(VLOOKUP(N903,DB데이터!$N:$N,1,FALSE)), "에러", "")</f>
        <v>에러</v>
      </c>
      <c r="P903" s="57" t="e">
        <f>IF(O903="에러",$N903&amp;CHAR(10)&amp;VLOOKUP(CONCATENATE(D952,".",F952),DB데이터!$M:$N,2,FALSE),"")</f>
        <v>#N/A</v>
      </c>
    </row>
    <row r="904" spans="1:16" x14ac:dyDescent="0.25">
      <c r="A904" s="23">
        <v>897</v>
      </c>
      <c r="B904" s="27" t="s">
        <v>5184</v>
      </c>
      <c r="C904" s="27" t="s">
        <v>4442</v>
      </c>
      <c r="D904" s="27" t="s">
        <v>809</v>
      </c>
      <c r="E904" s="27" t="s">
        <v>4316</v>
      </c>
      <c r="F904" s="27" t="s">
        <v>2292</v>
      </c>
      <c r="G904" s="27"/>
      <c r="H904" s="27"/>
      <c r="I904" s="27" t="s">
        <v>110</v>
      </c>
      <c r="J904" s="28">
        <v>22</v>
      </c>
      <c r="K904" s="27" t="s">
        <v>52</v>
      </c>
      <c r="L904" s="29">
        <v>0</v>
      </c>
      <c r="M904" s="30"/>
      <c r="N904" s="25" t="str">
        <f t="shared" si="14"/>
        <v xml:space="preserve"> 월매출회원등급시간[미사용]^TB_ANA_MM_SALES_GRADE_TM^ 포인트매출금액^POINT_SALES_AMT^^NUMBER^22^Y^0</v>
      </c>
      <c r="O904" s="21" t="str">
        <f>IF(ISNA(VLOOKUP(N904,DB데이터!$N:$N,1,FALSE)), "에러", "")</f>
        <v>에러</v>
      </c>
      <c r="P904" s="57" t="e">
        <f>IF(O904="에러",$N904&amp;CHAR(10)&amp;VLOOKUP(CONCATENATE(D953,".",F953),DB데이터!$M:$N,2,FALSE),"")</f>
        <v>#N/A</v>
      </c>
    </row>
    <row r="905" spans="1:16" x14ac:dyDescent="0.25">
      <c r="A905" s="23">
        <v>898</v>
      </c>
      <c r="B905" s="27" t="s">
        <v>5184</v>
      </c>
      <c r="C905" s="27" t="s">
        <v>4442</v>
      </c>
      <c r="D905" s="27" t="s">
        <v>809</v>
      </c>
      <c r="E905" s="27" t="s">
        <v>4310</v>
      </c>
      <c r="F905" s="27" t="s">
        <v>2294</v>
      </c>
      <c r="G905" s="27"/>
      <c r="H905" s="27"/>
      <c r="I905" s="27" t="s">
        <v>110</v>
      </c>
      <c r="J905" s="28">
        <v>22</v>
      </c>
      <c r="K905" s="27" t="s">
        <v>52</v>
      </c>
      <c r="L905" s="29">
        <v>0</v>
      </c>
      <c r="M905" s="30"/>
      <c r="N905" s="25" t="str">
        <f t="shared" si="14"/>
        <v xml:space="preserve"> 월매출회원등급시간[미사용]^TB_ANA_MM_SALES_GRADE_TM^ 기타매출금액^ETC_SALES_AMT^^NUMBER^22^Y^0</v>
      </c>
      <c r="O905" s="21" t="str">
        <f>IF(ISNA(VLOOKUP(N905,DB데이터!$N:$N,1,FALSE)), "에러", "")</f>
        <v>에러</v>
      </c>
      <c r="P905" s="57" t="e">
        <f>IF(O905="에러",$N905&amp;CHAR(10)&amp;VLOOKUP(CONCATENATE(D954,".",F954),DB데이터!$M:$N,2,FALSE),"")</f>
        <v>#N/A</v>
      </c>
    </row>
    <row r="906" spans="1:16" x14ac:dyDescent="0.25">
      <c r="A906" s="23">
        <v>899</v>
      </c>
      <c r="B906" s="27" t="s">
        <v>5184</v>
      </c>
      <c r="C906" s="27" t="s">
        <v>4442</v>
      </c>
      <c r="D906" s="27" t="s">
        <v>809</v>
      </c>
      <c r="E906" s="27" t="s">
        <v>4312</v>
      </c>
      <c r="F906" s="27" t="s">
        <v>2296</v>
      </c>
      <c r="G906" s="27"/>
      <c r="H906" s="27"/>
      <c r="I906" s="27" t="s">
        <v>110</v>
      </c>
      <c r="J906" s="28">
        <v>22</v>
      </c>
      <c r="K906" s="27" t="s">
        <v>52</v>
      </c>
      <c r="L906" s="29">
        <v>0</v>
      </c>
      <c r="M906" s="30"/>
      <c r="N906" s="25" t="str">
        <f t="shared" si="14"/>
        <v xml:space="preserve"> 월매출회원등급시간[미사용]^TB_ANA_MM_SALES_GRADE_TM^ 프로모션사용포인트금액^PROM_USE_POINT_AMT^^NUMBER^22^Y^0</v>
      </c>
      <c r="O906" s="21" t="str">
        <f>IF(ISNA(VLOOKUP(N906,DB데이터!$N:$N,1,FALSE)), "에러", "")</f>
        <v>에러</v>
      </c>
      <c r="P906" s="57" t="e">
        <f>IF(O906="에러",$N906&amp;CHAR(10)&amp;VLOOKUP(CONCATENATE(D955,".",F955),DB데이터!$M:$N,2,FALSE),"")</f>
        <v>#N/A</v>
      </c>
    </row>
    <row r="907" spans="1:16" x14ac:dyDescent="0.25">
      <c r="A907" s="23">
        <v>900</v>
      </c>
      <c r="B907" s="27" t="s">
        <v>5184</v>
      </c>
      <c r="C907" s="27" t="s">
        <v>4442</v>
      </c>
      <c r="D907" s="27" t="s">
        <v>809</v>
      </c>
      <c r="E907" s="27" t="s">
        <v>4230</v>
      </c>
      <c r="F907" s="27" t="s">
        <v>2257</v>
      </c>
      <c r="G907" s="27"/>
      <c r="H907" s="27"/>
      <c r="I907" s="27" t="s">
        <v>110</v>
      </c>
      <c r="J907" s="28">
        <v>22</v>
      </c>
      <c r="K907" s="27" t="s">
        <v>52</v>
      </c>
      <c r="L907" s="29">
        <v>0</v>
      </c>
      <c r="M907" s="30"/>
      <c r="N907" s="25" t="str">
        <f t="shared" si="14"/>
        <v xml:space="preserve"> 월매출회원등급시간[미사용]^TB_ANA_MM_SALES_GRADE_TM^ 적립포인트금액^ACC_POINT_AMT^^NUMBER^22^Y^0</v>
      </c>
      <c r="O907" s="21" t="str">
        <f>IF(ISNA(VLOOKUP(N907,DB데이터!$N:$N,1,FALSE)), "에러", "")</f>
        <v>에러</v>
      </c>
      <c r="P907" s="57" t="e">
        <f>IF(O907="에러",$N907&amp;CHAR(10)&amp;VLOOKUP(CONCATENATE(D956,".",F956),DB데이터!$M:$N,2,FALSE),"")</f>
        <v>#N/A</v>
      </c>
    </row>
    <row r="908" spans="1:16" x14ac:dyDescent="0.25">
      <c r="A908" s="23">
        <v>901</v>
      </c>
      <c r="B908" s="27" t="s">
        <v>5184</v>
      </c>
      <c r="C908" s="27" t="s">
        <v>4442</v>
      </c>
      <c r="D908" s="27" t="s">
        <v>809</v>
      </c>
      <c r="E908" s="27" t="s">
        <v>4239</v>
      </c>
      <c r="F908" s="27" t="s">
        <v>1142</v>
      </c>
      <c r="G908" s="27"/>
      <c r="H908" s="27"/>
      <c r="I908" s="27" t="s">
        <v>110</v>
      </c>
      <c r="J908" s="28">
        <v>22</v>
      </c>
      <c r="K908" s="27" t="s">
        <v>52</v>
      </c>
      <c r="L908" s="29">
        <v>0</v>
      </c>
      <c r="M908" s="30"/>
      <c r="N908" s="25" t="str">
        <f t="shared" si="14"/>
        <v xml:space="preserve"> 월매출회원등급시간[미사용]^TB_ANA_MM_SALES_GRADE_TM^ 영수증건수^BILL_CNT^^NUMBER^22^Y^0</v>
      </c>
      <c r="O908" s="21" t="str">
        <f>IF(ISNA(VLOOKUP(N908,DB데이터!$N:$N,1,FALSE)), "에러", "")</f>
        <v>에러</v>
      </c>
      <c r="P908" s="57" t="e">
        <f>IF(O908="에러",$N908&amp;CHAR(10)&amp;VLOOKUP(CONCATENATE(D957,".",F957),DB데이터!$M:$N,2,FALSE),"")</f>
        <v>#N/A</v>
      </c>
    </row>
    <row r="909" spans="1:16" x14ac:dyDescent="0.25">
      <c r="A909" s="23">
        <v>902</v>
      </c>
      <c r="B909" s="27" t="s">
        <v>5184</v>
      </c>
      <c r="C909" s="27" t="s">
        <v>4442</v>
      </c>
      <c r="D909" s="27" t="s">
        <v>809</v>
      </c>
      <c r="E909" s="27" t="s">
        <v>4244</v>
      </c>
      <c r="F909" s="27" t="s">
        <v>2298</v>
      </c>
      <c r="G909" s="27"/>
      <c r="H909" s="27"/>
      <c r="I909" s="27" t="s">
        <v>110</v>
      </c>
      <c r="J909" s="28">
        <v>22</v>
      </c>
      <c r="K909" s="27" t="s">
        <v>52</v>
      </c>
      <c r="L909" s="29">
        <v>0</v>
      </c>
      <c r="M909" s="30"/>
      <c r="N909" s="25" t="str">
        <f t="shared" si="14"/>
        <v xml:space="preserve"> 월매출회원등급시간[미사용]^TB_ANA_MM_SALES_GRADE_TM^ 현금건수^CASH_CNT^^NUMBER^22^Y^0</v>
      </c>
      <c r="O909" s="21" t="str">
        <f>IF(ISNA(VLOOKUP(N909,DB데이터!$N:$N,1,FALSE)), "에러", "")</f>
        <v>에러</v>
      </c>
      <c r="P909" s="57" t="e">
        <f>IF(O909="에러",$N909&amp;CHAR(10)&amp;VLOOKUP(CONCATENATE(D958,".",F958),DB데이터!$M:$N,2,FALSE),"")</f>
        <v>#N/A</v>
      </c>
    </row>
    <row r="910" spans="1:16" x14ac:dyDescent="0.25">
      <c r="A910" s="23">
        <v>903</v>
      </c>
      <c r="B910" s="27" t="s">
        <v>5184</v>
      </c>
      <c r="C910" s="27" t="s">
        <v>4442</v>
      </c>
      <c r="D910" s="27" t="s">
        <v>809</v>
      </c>
      <c r="E910" s="27" t="s">
        <v>4243</v>
      </c>
      <c r="F910" s="27" t="s">
        <v>842</v>
      </c>
      <c r="G910" s="27"/>
      <c r="H910" s="27"/>
      <c r="I910" s="27" t="s">
        <v>110</v>
      </c>
      <c r="J910" s="28">
        <v>22</v>
      </c>
      <c r="K910" s="27" t="s">
        <v>52</v>
      </c>
      <c r="L910" s="29">
        <v>0</v>
      </c>
      <c r="M910" s="30"/>
      <c r="N910" s="25" t="str">
        <f t="shared" si="14"/>
        <v xml:space="preserve"> 월매출회원등급시간[미사용]^TB_ANA_MM_SALES_GRADE_TM^ 카드건수^CARD_CNT^^NUMBER^22^Y^0</v>
      </c>
      <c r="O910" s="21" t="str">
        <f>IF(ISNA(VLOOKUP(N910,DB데이터!$N:$N,1,FALSE)), "에러", "")</f>
        <v>에러</v>
      </c>
      <c r="P910" s="57" t="e">
        <f>IF(O910="에러",$N910&amp;CHAR(10)&amp;VLOOKUP(CONCATENATE(D959,".",F959),DB데이터!$M:$N,2,FALSE),"")</f>
        <v>#N/A</v>
      </c>
    </row>
    <row r="911" spans="1:16" x14ac:dyDescent="0.25">
      <c r="A911" s="23">
        <v>904</v>
      </c>
      <c r="B911" s="27" t="s">
        <v>5184</v>
      </c>
      <c r="C911" s="27" t="s">
        <v>4442</v>
      </c>
      <c r="D911" s="27" t="s">
        <v>809</v>
      </c>
      <c r="E911" s="27" t="s">
        <v>4241</v>
      </c>
      <c r="F911" s="27" t="s">
        <v>1140</v>
      </c>
      <c r="G911" s="27"/>
      <c r="H911" s="27"/>
      <c r="I911" s="27" t="s">
        <v>110</v>
      </c>
      <c r="J911" s="28">
        <v>22</v>
      </c>
      <c r="K911" s="27" t="s">
        <v>52</v>
      </c>
      <c r="L911" s="27">
        <v>0</v>
      </c>
      <c r="M911" s="30"/>
      <c r="N911" s="25" t="str">
        <f t="shared" si="14"/>
        <v xml:space="preserve"> 월매출회원등급시간[미사용]^TB_ANA_MM_SALES_GRADE_TM^ 포인트매출건수^POINT_SALES_CNT^^NUMBER^22^Y^0</v>
      </c>
      <c r="O911" s="21" t="str">
        <f>IF(ISNA(VLOOKUP(N911,DB데이터!$N:$N,1,FALSE)), "에러", "")</f>
        <v>에러</v>
      </c>
      <c r="P911" s="57" t="e">
        <f>IF(O911="에러",$N911&amp;CHAR(10)&amp;VLOOKUP(CONCATENATE(D960,".",F960),DB데이터!$M:$N,2,FALSE),"")</f>
        <v>#N/A</v>
      </c>
    </row>
    <row r="912" spans="1:16" x14ac:dyDescent="0.25">
      <c r="A912" s="23">
        <v>905</v>
      </c>
      <c r="B912" s="27" t="s">
        <v>5184</v>
      </c>
      <c r="C912" s="27" t="s">
        <v>4442</v>
      </c>
      <c r="D912" s="27" t="s">
        <v>809</v>
      </c>
      <c r="E912" s="27" t="s">
        <v>4315</v>
      </c>
      <c r="F912" s="27" t="s">
        <v>2300</v>
      </c>
      <c r="G912" s="27"/>
      <c r="H912" s="27"/>
      <c r="I912" s="27" t="s">
        <v>110</v>
      </c>
      <c r="J912" s="28">
        <v>22</v>
      </c>
      <c r="K912" s="27" t="s">
        <v>52</v>
      </c>
      <c r="L912" s="27">
        <v>0</v>
      </c>
      <c r="M912" s="30"/>
      <c r="N912" s="25" t="str">
        <f t="shared" si="14"/>
        <v xml:space="preserve"> 월매출회원등급시간[미사용]^TB_ANA_MM_SALES_GRADE_TM^ 기타매출건수^ETC_SALES_CNT^^NUMBER^22^Y^0</v>
      </c>
      <c r="O912" s="21" t="str">
        <f>IF(ISNA(VLOOKUP(N912,DB데이터!$N:$N,1,FALSE)), "에러", "")</f>
        <v>에러</v>
      </c>
      <c r="P912" s="57" t="e">
        <f>IF(O912="에러",$N912&amp;CHAR(10)&amp;VLOOKUP(CONCATENATE(D961,".",F961),DB데이터!$M:$N,2,FALSE),"")</f>
        <v>#N/A</v>
      </c>
    </row>
    <row r="913" spans="1:16" x14ac:dyDescent="0.25">
      <c r="A913" s="23">
        <v>906</v>
      </c>
      <c r="B913" s="27" t="s">
        <v>5184</v>
      </c>
      <c r="C913" s="27" t="s">
        <v>4442</v>
      </c>
      <c r="D913" s="27" t="s">
        <v>809</v>
      </c>
      <c r="E913" s="27" t="s">
        <v>4317</v>
      </c>
      <c r="F913" s="27" t="s">
        <v>2302</v>
      </c>
      <c r="G913" s="27"/>
      <c r="H913" s="27"/>
      <c r="I913" s="27" t="s">
        <v>110</v>
      </c>
      <c r="J913" s="28">
        <v>22</v>
      </c>
      <c r="K913" s="27" t="s">
        <v>52</v>
      </c>
      <c r="L913" s="27">
        <v>0</v>
      </c>
      <c r="M913" s="30"/>
      <c r="N913" s="25" t="str">
        <f t="shared" si="14"/>
        <v xml:space="preserve"> 월매출회원등급시간[미사용]^TB_ANA_MM_SALES_GRADE_TM^ 취소건수^CNCL_CNT^^NUMBER^22^Y^0</v>
      </c>
      <c r="O913" s="21" t="str">
        <f>IF(ISNA(VLOOKUP(N913,DB데이터!$N:$N,1,FALSE)), "에러", "")</f>
        <v>에러</v>
      </c>
      <c r="P913" s="57" t="e">
        <f>IF(O913="에러",$N913&amp;CHAR(10)&amp;VLOOKUP(CONCATENATE(D962,".",F962),DB데이터!$M:$N,2,FALSE),"")</f>
        <v>#N/A</v>
      </c>
    </row>
    <row r="914" spans="1:16" x14ac:dyDescent="0.25">
      <c r="A914" s="23">
        <v>907</v>
      </c>
      <c r="B914" s="27" t="s">
        <v>5184</v>
      </c>
      <c r="C914" s="27" t="s">
        <v>4442</v>
      </c>
      <c r="D914" s="27" t="s">
        <v>809</v>
      </c>
      <c r="E914" s="27" t="s">
        <v>4311</v>
      </c>
      <c r="F914" s="27" t="s">
        <v>2304</v>
      </c>
      <c r="G914" s="27"/>
      <c r="H914" s="27"/>
      <c r="I914" s="27" t="s">
        <v>110</v>
      </c>
      <c r="J914" s="28">
        <v>22</v>
      </c>
      <c r="K914" s="27" t="s">
        <v>52</v>
      </c>
      <c r="L914" s="27">
        <v>0</v>
      </c>
      <c r="M914" s="30"/>
      <c r="N914" s="25" t="str">
        <f t="shared" si="14"/>
        <v xml:space="preserve"> 월매출회원등급시간[미사용]^TB_ANA_MM_SALES_GRADE_TM^ 매출총건수^SALES_TOT_CNT^^NUMBER^22^Y^0</v>
      </c>
      <c r="O914" s="21" t="str">
        <f>IF(ISNA(VLOOKUP(N914,DB데이터!$N:$N,1,FALSE)), "에러", "")</f>
        <v>에러</v>
      </c>
      <c r="P914" s="57" t="e">
        <f>IF(O914="에러",$N914&amp;CHAR(10)&amp;VLOOKUP(CONCATENATE(D963,".",F963),DB데이터!$M:$N,2,FALSE),"")</f>
        <v>#N/A</v>
      </c>
    </row>
    <row r="915" spans="1:16" x14ac:dyDescent="0.25">
      <c r="A915" s="23">
        <v>908</v>
      </c>
      <c r="B915" s="27" t="s">
        <v>5184</v>
      </c>
      <c r="C915" s="27" t="s">
        <v>4442</v>
      </c>
      <c r="D915" s="27" t="s">
        <v>809</v>
      </c>
      <c r="E915" s="27" t="s">
        <v>4313</v>
      </c>
      <c r="F915" s="27" t="s">
        <v>2306</v>
      </c>
      <c r="G915" s="27"/>
      <c r="H915" s="27"/>
      <c r="I915" s="27" t="s">
        <v>110</v>
      </c>
      <c r="J915" s="28">
        <v>22</v>
      </c>
      <c r="K915" s="27" t="s">
        <v>52</v>
      </c>
      <c r="L915" s="27">
        <v>0</v>
      </c>
      <c r="M915" s="30"/>
      <c r="N915" s="25" t="str">
        <f t="shared" si="14"/>
        <v xml:space="preserve"> 월매출회원등급시간[미사용]^TB_ANA_MM_SALES_GRADE_TM^ 매출취소건수^SALES_CNCL_CNT^^NUMBER^22^Y^0</v>
      </c>
      <c r="O915" s="21" t="str">
        <f>IF(ISNA(VLOOKUP(N915,DB데이터!$N:$N,1,FALSE)), "에러", "")</f>
        <v>에러</v>
      </c>
      <c r="P915" s="57" t="e">
        <f>IF(O915="에러",$N915&amp;CHAR(10)&amp;VLOOKUP(CONCATENATE(D964,".",F964),DB데이터!$M:$N,2,FALSE),"")</f>
        <v>#N/A</v>
      </c>
    </row>
    <row r="916" spans="1:16" x14ac:dyDescent="0.25">
      <c r="A916" s="23">
        <v>909</v>
      </c>
      <c r="B916" s="27" t="s">
        <v>5184</v>
      </c>
      <c r="C916" s="27" t="s">
        <v>4442</v>
      </c>
      <c r="D916" s="27" t="s">
        <v>809</v>
      </c>
      <c r="E916" s="27" t="s">
        <v>4233</v>
      </c>
      <c r="F916" s="27" t="s">
        <v>527</v>
      </c>
      <c r="G916" s="27"/>
      <c r="H916" s="27"/>
      <c r="I916" s="27" t="s">
        <v>110</v>
      </c>
      <c r="J916" s="28">
        <v>22</v>
      </c>
      <c r="K916" s="27" t="s">
        <v>52</v>
      </c>
      <c r="L916" s="27">
        <v>0</v>
      </c>
      <c r="M916" s="30"/>
      <c r="N916" s="25" t="str">
        <f t="shared" si="14"/>
        <v xml:space="preserve"> 월매출회원등급시간[미사용]^TB_ANA_MM_SALES_GRADE_TM^ 매출취소총금액^SALES_CNCL_TOT_AMT^^NUMBER^22^Y^0</v>
      </c>
      <c r="O916" s="21" t="str">
        <f>IF(ISNA(VLOOKUP(N916,DB데이터!$N:$N,1,FALSE)), "에러", "")</f>
        <v>에러</v>
      </c>
      <c r="P916" s="57" t="e">
        <f>IF(O916="에러",$N916&amp;CHAR(10)&amp;VLOOKUP(CONCATENATE(D965,".",F965),DB데이터!$M:$N,2,FALSE),"")</f>
        <v>#N/A</v>
      </c>
    </row>
    <row r="917" spans="1:16" x14ac:dyDescent="0.25">
      <c r="A917" s="23">
        <v>910</v>
      </c>
      <c r="B917" s="27" t="s">
        <v>5184</v>
      </c>
      <c r="C917" s="27" t="s">
        <v>4442</v>
      </c>
      <c r="D917" s="27" t="s">
        <v>809</v>
      </c>
      <c r="E917" s="27" t="s">
        <v>4240</v>
      </c>
      <c r="F917" s="27" t="s">
        <v>843</v>
      </c>
      <c r="G917" s="27"/>
      <c r="H917" s="27"/>
      <c r="I917" s="27" t="s">
        <v>110</v>
      </c>
      <c r="J917" s="28">
        <v>22</v>
      </c>
      <c r="K917" s="27" t="s">
        <v>52</v>
      </c>
      <c r="L917" s="27">
        <v>0</v>
      </c>
      <c r="M917" s="30"/>
      <c r="N917" s="25" t="str">
        <f t="shared" si="14"/>
        <v xml:space="preserve"> 월매출회원등급시간[미사용]^TB_ANA_MM_SALES_GRADE_TM^ 현금취소금액^CASH_CNCL_AMT^^NUMBER^22^Y^0</v>
      </c>
      <c r="O917" s="21" t="str">
        <f>IF(ISNA(VLOOKUP(N917,DB데이터!$N:$N,1,FALSE)), "에러", "")</f>
        <v>에러</v>
      </c>
      <c r="P917" s="57" t="e">
        <f>IF(O917="에러",$N917&amp;CHAR(10)&amp;VLOOKUP(CONCATENATE(D966,".",F966),DB데이터!$M:$N,2,FALSE),"")</f>
        <v>#N/A</v>
      </c>
    </row>
    <row r="918" spans="1:16" x14ac:dyDescent="0.25">
      <c r="A918" s="23">
        <v>911</v>
      </c>
      <c r="B918" s="27" t="s">
        <v>5184</v>
      </c>
      <c r="C918" s="27" t="s">
        <v>4442</v>
      </c>
      <c r="D918" s="27" t="s">
        <v>809</v>
      </c>
      <c r="E918" s="27" t="s">
        <v>4226</v>
      </c>
      <c r="F918" s="27" t="s">
        <v>2269</v>
      </c>
      <c r="G918" s="27"/>
      <c r="H918" s="27"/>
      <c r="I918" s="27" t="s">
        <v>110</v>
      </c>
      <c r="J918" s="28">
        <v>22</v>
      </c>
      <c r="K918" s="27" t="s">
        <v>52</v>
      </c>
      <c r="L918" s="29">
        <v>0</v>
      </c>
      <c r="M918" s="30"/>
      <c r="N918" s="25" t="str">
        <f t="shared" si="14"/>
        <v xml:space="preserve"> 월매출회원등급시간[미사용]^TB_ANA_MM_SALES_GRADE_TM^ 카드취소금액^CARD_CNCL_AMT^^NUMBER^22^Y^0</v>
      </c>
      <c r="O918" s="21" t="str">
        <f>IF(ISNA(VLOOKUP(N918,DB데이터!$N:$N,1,FALSE)), "에러", "")</f>
        <v>에러</v>
      </c>
      <c r="P918" s="57" t="e">
        <f>IF(O918="에러",$N918&amp;CHAR(10)&amp;VLOOKUP(CONCATENATE(D967,".",F967),DB데이터!$M:$N,2,FALSE),"")</f>
        <v>#N/A</v>
      </c>
    </row>
    <row r="919" spans="1:16" x14ac:dyDescent="0.25">
      <c r="A919" s="23">
        <v>912</v>
      </c>
      <c r="B919" s="27" t="s">
        <v>5184</v>
      </c>
      <c r="C919" s="27" t="s">
        <v>4442</v>
      </c>
      <c r="D919" s="27" t="s">
        <v>809</v>
      </c>
      <c r="E919" s="27" t="s">
        <v>4224</v>
      </c>
      <c r="F919" s="27" t="s">
        <v>2309</v>
      </c>
      <c r="G919" s="27"/>
      <c r="H919" s="27"/>
      <c r="I919" s="27" t="s">
        <v>110</v>
      </c>
      <c r="J919" s="28">
        <v>22</v>
      </c>
      <c r="K919" s="27" t="s">
        <v>52</v>
      </c>
      <c r="L919" s="29">
        <v>0</v>
      </c>
      <c r="M919" s="30"/>
      <c r="N919" s="25" t="str">
        <f t="shared" si="14"/>
        <v xml:space="preserve"> 월매출회원등급시간[미사용]^TB_ANA_MM_SALES_GRADE_TM^ 포인트매출취소금액^POINT_SALES_CNCL_AMT^^NUMBER^22^Y^0</v>
      </c>
      <c r="O919" s="21" t="str">
        <f>IF(ISNA(VLOOKUP(N919,DB데이터!$N:$N,1,FALSE)), "에러", "")</f>
        <v>에러</v>
      </c>
      <c r="P919" s="57" t="e">
        <f>IF(O919="에러",$N919&amp;CHAR(10)&amp;VLOOKUP(CONCATENATE(D968,".",F968),DB데이터!$M:$N,2,FALSE),"")</f>
        <v>#N/A</v>
      </c>
    </row>
    <row r="920" spans="1:16" x14ac:dyDescent="0.25">
      <c r="A920" s="23">
        <v>913</v>
      </c>
      <c r="B920" s="27" t="s">
        <v>5184</v>
      </c>
      <c r="C920" s="27" t="s">
        <v>4442</v>
      </c>
      <c r="D920" s="27" t="s">
        <v>809</v>
      </c>
      <c r="E920" s="27" t="s">
        <v>4223</v>
      </c>
      <c r="F920" s="27" t="s">
        <v>2311</v>
      </c>
      <c r="G920" s="27"/>
      <c r="H920" s="27"/>
      <c r="I920" s="27" t="s">
        <v>110</v>
      </c>
      <c r="J920" s="28">
        <v>22</v>
      </c>
      <c r="K920" s="27" t="s">
        <v>52</v>
      </c>
      <c r="L920" s="27">
        <v>0</v>
      </c>
      <c r="M920" s="30"/>
      <c r="N920" s="25" t="str">
        <f t="shared" si="14"/>
        <v xml:space="preserve"> 월매출회원등급시간[미사용]^TB_ANA_MM_SALES_GRADE_TM^ 기타매출취소금액^ETC_SALES_CNCL_AMT^^NUMBER^22^Y^0</v>
      </c>
      <c r="O920" s="21" t="str">
        <f>IF(ISNA(VLOOKUP(N920,DB데이터!$N:$N,1,FALSE)), "에러", "")</f>
        <v>에러</v>
      </c>
      <c r="P920" s="57" t="e">
        <f>IF(O920="에러",$N920&amp;CHAR(10)&amp;VLOOKUP(CONCATENATE(D969,".",F969),DB데이터!$M:$N,2,FALSE),"")</f>
        <v>#N/A</v>
      </c>
    </row>
    <row r="921" spans="1:16" x14ac:dyDescent="0.25">
      <c r="A921" s="23">
        <v>914</v>
      </c>
      <c r="B921" s="27" t="s">
        <v>5184</v>
      </c>
      <c r="C921" s="27" t="s">
        <v>4442</v>
      </c>
      <c r="D921" s="27" t="s">
        <v>809</v>
      </c>
      <c r="E921" s="27" t="s">
        <v>4225</v>
      </c>
      <c r="F921" s="27" t="s">
        <v>2313</v>
      </c>
      <c r="G921" s="27"/>
      <c r="H921" s="27"/>
      <c r="I921" s="27" t="s">
        <v>110</v>
      </c>
      <c r="J921" s="28">
        <v>22</v>
      </c>
      <c r="K921" s="27" t="s">
        <v>52</v>
      </c>
      <c r="L921" s="29">
        <v>0</v>
      </c>
      <c r="M921" s="30"/>
      <c r="N921" s="25" t="str">
        <f t="shared" si="14"/>
        <v xml:space="preserve"> 월매출회원등급시간[미사용]^TB_ANA_MM_SALES_GRADE_TM^ 고객수^CUST_CNT^^NUMBER^22^Y^0</v>
      </c>
      <c r="O921" s="21" t="str">
        <f>IF(ISNA(VLOOKUP(N921,DB데이터!$N:$N,1,FALSE)), "에러", "")</f>
        <v>에러</v>
      </c>
      <c r="P921" s="57" t="e">
        <f>IF(O921="에러",$N921&amp;CHAR(10)&amp;VLOOKUP(CONCATENATE(D970,".",F970),DB데이터!$M:$N,2,FALSE),"")</f>
        <v>#N/A</v>
      </c>
    </row>
    <row r="922" spans="1:16" x14ac:dyDescent="0.25">
      <c r="A922" s="23">
        <v>915</v>
      </c>
      <c r="B922" s="27" t="s">
        <v>5184</v>
      </c>
      <c r="C922" s="27" t="s">
        <v>4442</v>
      </c>
      <c r="D922" s="27" t="s">
        <v>809</v>
      </c>
      <c r="E922" s="27" t="s">
        <v>3518</v>
      </c>
      <c r="F922" s="27" t="s">
        <v>54</v>
      </c>
      <c r="G922" s="27"/>
      <c r="H922" s="27"/>
      <c r="I922" s="27" t="s">
        <v>37</v>
      </c>
      <c r="J922" s="28">
        <v>14</v>
      </c>
      <c r="K922" s="27" t="s">
        <v>52</v>
      </c>
      <c r="L922" s="29"/>
      <c r="M922" s="30"/>
      <c r="N922" s="25" t="str">
        <f t="shared" si="14"/>
        <v xml:space="preserve"> 월매출회원등급시간[미사용]^TB_ANA_MM_SALES_GRADE_TM^ 등록일시^REG_DTM^^VARCHAR2^14^Y^</v>
      </c>
      <c r="O922" s="21" t="str">
        <f>IF(ISNA(VLOOKUP(N922,DB데이터!$N:$N,1,FALSE)), "에러", "")</f>
        <v>에러</v>
      </c>
      <c r="P922" s="57" t="e">
        <f>IF(O922="에러",$N922&amp;CHAR(10)&amp;VLOOKUP(CONCATENATE(D971,".",F971),DB데이터!$M:$N,2,FALSE),"")</f>
        <v>#N/A</v>
      </c>
    </row>
    <row r="923" spans="1:16" x14ac:dyDescent="0.25">
      <c r="A923" s="23">
        <v>916</v>
      </c>
      <c r="B923" s="27" t="s">
        <v>5184</v>
      </c>
      <c r="C923" s="27" t="s">
        <v>4442</v>
      </c>
      <c r="D923" s="27" t="s">
        <v>809</v>
      </c>
      <c r="E923" s="27" t="s">
        <v>3519</v>
      </c>
      <c r="F923" s="27" t="s">
        <v>56</v>
      </c>
      <c r="G923" s="27"/>
      <c r="H923" s="27"/>
      <c r="I923" s="27" t="s">
        <v>37</v>
      </c>
      <c r="J923" s="28">
        <v>32</v>
      </c>
      <c r="K923" s="27" t="s">
        <v>52</v>
      </c>
      <c r="L923" s="29"/>
      <c r="M923" s="30"/>
      <c r="N923" s="25" t="str">
        <f t="shared" si="14"/>
        <v xml:space="preserve"> 월매출회원등급시간[미사용]^TB_ANA_MM_SALES_GRADE_TM^ 등록자ID^REGR_ID^^VARCHAR2^32^Y^</v>
      </c>
      <c r="O923" s="21" t="str">
        <f>IF(ISNA(VLOOKUP(N923,DB데이터!$N:$N,1,FALSE)), "에러", "")</f>
        <v>에러</v>
      </c>
      <c r="P923" s="57" t="e">
        <f>IF(O923="에러",$N923&amp;CHAR(10)&amp;VLOOKUP(CONCATENATE(D972,".",F972),DB데이터!$M:$N,2,FALSE),"")</f>
        <v>#N/A</v>
      </c>
    </row>
    <row r="924" spans="1:16" x14ac:dyDescent="0.25">
      <c r="A924" s="23">
        <v>917</v>
      </c>
      <c r="B924" s="27" t="s">
        <v>5184</v>
      </c>
      <c r="C924" s="27" t="s">
        <v>4442</v>
      </c>
      <c r="D924" s="27" t="s">
        <v>809</v>
      </c>
      <c r="E924" s="27" t="s">
        <v>3520</v>
      </c>
      <c r="F924" s="27" t="s">
        <v>58</v>
      </c>
      <c r="G924" s="27"/>
      <c r="H924" s="27"/>
      <c r="I924" s="27" t="s">
        <v>37</v>
      </c>
      <c r="J924" s="28">
        <v>14</v>
      </c>
      <c r="K924" s="27" t="s">
        <v>52</v>
      </c>
      <c r="L924" s="29"/>
      <c r="M924" s="30"/>
      <c r="N924" s="25" t="str">
        <f t="shared" si="14"/>
        <v xml:space="preserve"> 월매출회원등급시간[미사용]^TB_ANA_MM_SALES_GRADE_TM^ 수정일시^MOD_DTM^^VARCHAR2^14^Y^</v>
      </c>
      <c r="O924" s="21" t="str">
        <f>IF(ISNA(VLOOKUP(N924,DB데이터!$N:$N,1,FALSE)), "에러", "")</f>
        <v>에러</v>
      </c>
      <c r="P924" s="57" t="e">
        <f>IF(O924="에러",$N924&amp;CHAR(10)&amp;VLOOKUP(CONCATENATE(D973,".",F973),DB데이터!$M:$N,2,FALSE),"")</f>
        <v>#N/A</v>
      </c>
    </row>
    <row r="925" spans="1:16" x14ac:dyDescent="0.25">
      <c r="A925" s="23">
        <v>918</v>
      </c>
      <c r="B925" s="27" t="s">
        <v>5184</v>
      </c>
      <c r="C925" s="27" t="s">
        <v>4442</v>
      </c>
      <c r="D925" s="27" t="s">
        <v>809</v>
      </c>
      <c r="E925" s="27" t="s">
        <v>3521</v>
      </c>
      <c r="F925" s="27" t="s">
        <v>60</v>
      </c>
      <c r="G925" s="27"/>
      <c r="H925" s="27"/>
      <c r="I925" s="27" t="s">
        <v>37</v>
      </c>
      <c r="J925" s="28">
        <v>32</v>
      </c>
      <c r="K925" s="27" t="s">
        <v>52</v>
      </c>
      <c r="L925" s="27"/>
      <c r="M925" s="30"/>
      <c r="N925" s="25" t="str">
        <f t="shared" si="14"/>
        <v xml:space="preserve"> 월매출회원등급시간[미사용]^TB_ANA_MM_SALES_GRADE_TM^ 수정자ID^MODR_ID^^VARCHAR2^32^Y^</v>
      </c>
      <c r="O925" s="21" t="str">
        <f>IF(ISNA(VLOOKUP(N925,DB데이터!$N:$N,1,FALSE)), "에러", "")</f>
        <v>에러</v>
      </c>
      <c r="P925" s="57" t="e">
        <f>IF(O925="에러",$N925&amp;CHAR(10)&amp;VLOOKUP(CONCATENATE(D974,".",F974),DB데이터!$M:$N,2,FALSE),"")</f>
        <v>#N/A</v>
      </c>
    </row>
    <row r="926" spans="1:16" x14ac:dyDescent="0.25">
      <c r="A926" s="23">
        <v>919</v>
      </c>
      <c r="B926" s="27" t="s">
        <v>5184</v>
      </c>
      <c r="C926" s="27" t="s">
        <v>4442</v>
      </c>
      <c r="D926" s="27" t="s">
        <v>809</v>
      </c>
      <c r="E926" s="27" t="s">
        <v>4304</v>
      </c>
      <c r="F926" s="27" t="s">
        <v>1051</v>
      </c>
      <c r="G926" s="27"/>
      <c r="H926" s="27"/>
      <c r="I926" s="27" t="s">
        <v>110</v>
      </c>
      <c r="J926" s="28">
        <v>22</v>
      </c>
      <c r="K926" s="27" t="s">
        <v>52</v>
      </c>
      <c r="L926" s="27">
        <v>0</v>
      </c>
      <c r="M926" s="30"/>
      <c r="N926" s="25" t="str">
        <f t="shared" si="14"/>
        <v xml:space="preserve"> 월매출회원등급시간[미사용]^TB_ANA_MM_SALES_GRADE_TM^ 프로모션사용포인트취소금액^PROM_USE_POINT_CNCL_AMT^^NUMBER^22^Y^0</v>
      </c>
      <c r="O926" s="21" t="str">
        <f>IF(ISNA(VLOOKUP(N926,DB데이터!$N:$N,1,FALSE)), "에러", "")</f>
        <v>에러</v>
      </c>
      <c r="P926" s="57" t="e">
        <f>IF(O926="에러",$N926&amp;CHAR(10)&amp;VLOOKUP(CONCATENATE(D975,".",F975),DB데이터!$M:$N,2,FALSE),"")</f>
        <v>#N/A</v>
      </c>
    </row>
    <row r="927" spans="1:16" x14ac:dyDescent="0.25">
      <c r="A927" s="23">
        <v>920</v>
      </c>
      <c r="B927" s="27" t="s">
        <v>5184</v>
      </c>
      <c r="C927" s="27" t="s">
        <v>4442</v>
      </c>
      <c r="D927" s="27" t="s">
        <v>809</v>
      </c>
      <c r="E927" s="27" t="s">
        <v>4302</v>
      </c>
      <c r="F927" s="27" t="s">
        <v>1052</v>
      </c>
      <c r="G927" s="27"/>
      <c r="H927" s="27"/>
      <c r="I927" s="27" t="s">
        <v>110</v>
      </c>
      <c r="J927" s="28">
        <v>22</v>
      </c>
      <c r="K927" s="27" t="s">
        <v>52</v>
      </c>
      <c r="L927" s="27">
        <v>0</v>
      </c>
      <c r="M927" s="30"/>
      <c r="N927" s="25" t="str">
        <f t="shared" si="14"/>
        <v xml:space="preserve"> 월매출회원등급시간[미사용]^TB_ANA_MM_SALES_GRADE_TM^ 적립포인트취소금액^ACC_POINT_CNCL_AMT^^NUMBER^22^Y^0</v>
      </c>
      <c r="O927" s="21" t="str">
        <f>IF(ISNA(VLOOKUP(N927,DB데이터!$N:$N,1,FALSE)), "에러", "")</f>
        <v>에러</v>
      </c>
      <c r="P927" s="57" t="e">
        <f>IF(O927="에러",$N927&amp;CHAR(10)&amp;VLOOKUP(CONCATENATE(D976,".",F976),DB데이터!$M:$N,2,FALSE),"")</f>
        <v>#N/A</v>
      </c>
    </row>
    <row r="928" spans="1:16" x14ac:dyDescent="0.25">
      <c r="A928" s="23">
        <v>921</v>
      </c>
      <c r="B928" s="27" t="s">
        <v>5184</v>
      </c>
      <c r="C928" s="27" t="s">
        <v>4442</v>
      </c>
      <c r="D928" s="27" t="s">
        <v>809</v>
      </c>
      <c r="E928" s="27" t="s">
        <v>4305</v>
      </c>
      <c r="F928" s="27" t="s">
        <v>2317</v>
      </c>
      <c r="G928" s="27"/>
      <c r="H928" s="27"/>
      <c r="I928" s="27" t="s">
        <v>110</v>
      </c>
      <c r="J928" s="28">
        <v>22</v>
      </c>
      <c r="K928" s="27" t="s">
        <v>52</v>
      </c>
      <c r="L928" s="27">
        <v>0</v>
      </c>
      <c r="M928" s="30"/>
      <c r="N928" s="25" t="str">
        <f t="shared" ref="N928:N991" si="15">SUBSTITUTE(CONCATENATE(C977,"^",D977,"^",E977,"^",F977,"^",G977,"^",I977,"^",J977,"^",K977,"^",L977),"~","-")</f>
        <v xml:space="preserve"> 월매출회원등급품목시간[미사용]^TB_ANA_MM_SALES_GRD_ITEM_TM^ 매출년월^SALES_YM^^VARCHAR2^8^Y^</v>
      </c>
      <c r="O928" s="21" t="str">
        <f>IF(ISNA(VLOOKUP(N928,DB데이터!$N:$N,1,FALSE)), "에러", "")</f>
        <v>에러</v>
      </c>
      <c r="P928" s="57" t="e">
        <f>IF(O928="에러",$N928&amp;CHAR(10)&amp;VLOOKUP(CONCATENATE(D977,".",F977),DB데이터!$M:$N,2,FALSE),"")</f>
        <v>#N/A</v>
      </c>
    </row>
    <row r="929" spans="1:16" x14ac:dyDescent="0.25">
      <c r="A929" s="23">
        <v>922</v>
      </c>
      <c r="B929" s="27" t="s">
        <v>5184</v>
      </c>
      <c r="C929" s="27" t="s">
        <v>4442</v>
      </c>
      <c r="D929" s="27" t="s">
        <v>809</v>
      </c>
      <c r="E929" s="27" t="s">
        <v>4303</v>
      </c>
      <c r="F929" s="27" t="s">
        <v>2319</v>
      </c>
      <c r="G929" s="27"/>
      <c r="H929" s="27"/>
      <c r="I929" s="27" t="s">
        <v>110</v>
      </c>
      <c r="J929" s="28">
        <v>22</v>
      </c>
      <c r="K929" s="27" t="s">
        <v>52</v>
      </c>
      <c r="L929" s="27">
        <v>0</v>
      </c>
      <c r="M929" s="30"/>
      <c r="N929" s="25" t="str">
        <f t="shared" si="15"/>
        <v xml:space="preserve"> 월매출회원등급품목시간[미사용]^TB_ANA_MM_SALES_GRD_ITEM_TM^ 매장코드^SHOP_CD^^VARCHAR2^10^Y^</v>
      </c>
      <c r="O929" s="21" t="str">
        <f>IF(ISNA(VLOOKUP(N929,DB데이터!$N:$N,1,FALSE)), "에러", "")</f>
        <v>에러</v>
      </c>
      <c r="P929" s="57" t="e">
        <f>IF(O929="에러",$N929&amp;CHAR(10)&amp;VLOOKUP(CONCATENATE(D978,".",F978),DB데이터!$M:$N,2,FALSE),"")</f>
        <v>#N/A</v>
      </c>
    </row>
    <row r="930" spans="1:16" x14ac:dyDescent="0.25">
      <c r="A930" s="23">
        <v>923</v>
      </c>
      <c r="B930" s="27" t="s">
        <v>5184</v>
      </c>
      <c r="C930" s="27" t="s">
        <v>4442</v>
      </c>
      <c r="D930" s="27" t="s">
        <v>809</v>
      </c>
      <c r="E930" s="27" t="s">
        <v>4307</v>
      </c>
      <c r="F930" s="27" t="s">
        <v>1055</v>
      </c>
      <c r="G930" s="27"/>
      <c r="H930" s="27"/>
      <c r="I930" s="27" t="s">
        <v>110</v>
      </c>
      <c r="J930" s="28">
        <v>22</v>
      </c>
      <c r="K930" s="27" t="s">
        <v>52</v>
      </c>
      <c r="L930" s="27">
        <v>0</v>
      </c>
      <c r="M930" s="30"/>
      <c r="N930" s="25" t="str">
        <f t="shared" si="15"/>
        <v xml:space="preserve"> 월매출회원등급품목시간[미사용]^TB_ANA_MM_SALES_GRD_ITEM_TM^ 회원등급코드^MEM_GRADE_CD^^VARCHAR2^10^Y^</v>
      </c>
      <c r="O930" s="21" t="str">
        <f>IF(ISNA(VLOOKUP(N930,DB데이터!$N:$N,1,FALSE)), "에러", "")</f>
        <v>에러</v>
      </c>
      <c r="P930" s="57" t="e">
        <f>IF(O930="에러",$N930&amp;CHAR(10)&amp;VLOOKUP(CONCATENATE(D979,".",F979),DB데이터!$M:$N,2,FALSE),"")</f>
        <v>#N/A</v>
      </c>
    </row>
    <row r="931" spans="1:16" x14ac:dyDescent="0.25">
      <c r="A931" s="23">
        <v>924</v>
      </c>
      <c r="B931" s="27" t="s">
        <v>5184</v>
      </c>
      <c r="C931" s="27" t="s">
        <v>4442</v>
      </c>
      <c r="D931" s="27" t="s">
        <v>809</v>
      </c>
      <c r="E931" s="27" t="s">
        <v>4309</v>
      </c>
      <c r="F931" s="27" t="s">
        <v>1056</v>
      </c>
      <c r="G931" s="27"/>
      <c r="H931" s="27"/>
      <c r="I931" s="27" t="s">
        <v>110</v>
      </c>
      <c r="J931" s="28">
        <v>22</v>
      </c>
      <c r="K931" s="27" t="s">
        <v>52</v>
      </c>
      <c r="L931" s="27">
        <v>0</v>
      </c>
      <c r="M931" s="30"/>
      <c r="N931" s="25" t="str">
        <f t="shared" si="15"/>
        <v xml:space="preserve"> 월매출회원등급품목시간[미사용]^TB_ANA_MM_SALES_GRD_ITEM_TM^ 연령대코드^AGE_GRP_CD^^VARCHAR2^3^Y^'-'     </v>
      </c>
      <c r="O931" s="21" t="str">
        <f>IF(ISNA(VLOOKUP(N931,DB데이터!$N:$N,1,FALSE)), "에러", "")</f>
        <v>에러</v>
      </c>
      <c r="P931" s="57" t="e">
        <f>IF(O931="에러",$N931&amp;CHAR(10)&amp;VLOOKUP(CONCATENATE(D980,".",F980),DB데이터!$M:$N,2,FALSE),"")</f>
        <v>#N/A</v>
      </c>
    </row>
    <row r="932" spans="1:16" x14ac:dyDescent="0.25">
      <c r="A932" s="23">
        <v>925</v>
      </c>
      <c r="B932" s="27" t="s">
        <v>5184</v>
      </c>
      <c r="C932" s="27" t="s">
        <v>4442</v>
      </c>
      <c r="D932" s="27" t="s">
        <v>809</v>
      </c>
      <c r="E932" s="27" t="s">
        <v>4306</v>
      </c>
      <c r="F932" s="27" t="s">
        <v>2321</v>
      </c>
      <c r="G932" s="27"/>
      <c r="H932" s="27"/>
      <c r="I932" s="27" t="s">
        <v>110</v>
      </c>
      <c r="J932" s="28">
        <v>22</v>
      </c>
      <c r="K932" s="27" t="s">
        <v>52</v>
      </c>
      <c r="L932" s="29">
        <v>0</v>
      </c>
      <c r="M932" s="30"/>
      <c r="N932" s="25" t="str">
        <f t="shared" si="15"/>
        <v xml:space="preserve"> 월매출회원등급품목시간[미사용]^TB_ANA_MM_SALES_GRD_ITEM_TM^ 성별코드^SEX_CD^^VARCHAR2^10^Y^'-'     </v>
      </c>
      <c r="O932" s="21" t="str">
        <f>IF(ISNA(VLOOKUP(N932,DB데이터!$N:$N,1,FALSE)), "에러", "")</f>
        <v>에러</v>
      </c>
      <c r="P932" s="57" t="e">
        <f>IF(O932="에러",$N932&amp;CHAR(10)&amp;VLOOKUP(CONCATENATE(D981,".",F981),DB데이터!$M:$N,2,FALSE),"")</f>
        <v>#N/A</v>
      </c>
    </row>
    <row r="933" spans="1:16" x14ac:dyDescent="0.25">
      <c r="A933" s="23">
        <v>926</v>
      </c>
      <c r="B933" s="27" t="s">
        <v>5184</v>
      </c>
      <c r="C933" s="27" t="s">
        <v>4442</v>
      </c>
      <c r="D933" s="27" t="s">
        <v>809</v>
      </c>
      <c r="E933" s="27" t="s">
        <v>4308</v>
      </c>
      <c r="F933" s="27" t="s">
        <v>2323</v>
      </c>
      <c r="G933" s="27"/>
      <c r="H933" s="27"/>
      <c r="I933" s="27" t="s">
        <v>110</v>
      </c>
      <c r="J933" s="28">
        <v>22</v>
      </c>
      <c r="K933" s="27" t="s">
        <v>52</v>
      </c>
      <c r="L933" s="29">
        <v>0</v>
      </c>
      <c r="M933" s="30"/>
      <c r="N933" s="25" t="str">
        <f t="shared" si="15"/>
        <v xml:space="preserve"> 월매출회원등급품목시간[미사용]^TB_ANA_MM_SALES_GRD_ITEM_TM^ 회원유형코드^MEM_TP_CD^^VARCHAR2^3^Y^'-'     </v>
      </c>
      <c r="O933" s="21" t="str">
        <f>IF(ISNA(VLOOKUP(N933,DB데이터!$N:$N,1,FALSE)), "에러", "")</f>
        <v>에러</v>
      </c>
      <c r="P933" s="57" t="e">
        <f>IF(O933="에러",$N933&amp;CHAR(10)&amp;VLOOKUP(CONCATENATE(D982,".",F982),DB데이터!$M:$N,2,FALSE),"")</f>
        <v>#N/A</v>
      </c>
    </row>
    <row r="934" spans="1:16" x14ac:dyDescent="0.25">
      <c r="A934" s="23">
        <v>927</v>
      </c>
      <c r="B934" s="27" t="s">
        <v>5184</v>
      </c>
      <c r="C934" s="27" t="s">
        <v>5300</v>
      </c>
      <c r="D934" s="27" t="s">
        <v>4443</v>
      </c>
      <c r="E934" s="27" t="s">
        <v>3975</v>
      </c>
      <c r="F934" s="27" t="s">
        <v>1459</v>
      </c>
      <c r="G934" s="27"/>
      <c r="H934" s="27"/>
      <c r="I934" s="27" t="s">
        <v>37</v>
      </c>
      <c r="J934" s="28">
        <v>6</v>
      </c>
      <c r="K934" s="27" t="s">
        <v>52</v>
      </c>
      <c r="L934" s="29"/>
      <c r="M934" s="30"/>
      <c r="N934" s="25" t="str">
        <f t="shared" si="15"/>
        <v xml:space="preserve"> 월매출회원등급품목시간[미사용]^TB_ANA_MM_SALES_GRD_ITEM_TM^ 신규여부^NEW_YN^^VARCHAR2^1^Y^'N'     </v>
      </c>
      <c r="O934" s="21" t="str">
        <f>IF(ISNA(VLOOKUP(N934,DB데이터!$N:$N,1,FALSE)), "에러", "")</f>
        <v>에러</v>
      </c>
      <c r="P934" s="57" t="e">
        <f>IF(O934="에러",$N934&amp;CHAR(10)&amp;VLOOKUP(CONCATENATE(D983,".",F983),DB데이터!$M:$N,2,FALSE),"")</f>
        <v>#N/A</v>
      </c>
    </row>
    <row r="935" spans="1:16" x14ac:dyDescent="0.25">
      <c r="A935" s="23">
        <v>928</v>
      </c>
      <c r="B935" s="27" t="s">
        <v>5184</v>
      </c>
      <c r="C935" s="27" t="s">
        <v>5300</v>
      </c>
      <c r="D935" s="27" t="s">
        <v>4443</v>
      </c>
      <c r="E935" s="27" t="s">
        <v>3709</v>
      </c>
      <c r="F935" s="27" t="s">
        <v>64</v>
      </c>
      <c r="G935" s="27"/>
      <c r="H935" s="27"/>
      <c r="I935" s="27" t="s">
        <v>37</v>
      </c>
      <c r="J935" s="28">
        <v>10</v>
      </c>
      <c r="K935" s="27" t="s">
        <v>52</v>
      </c>
      <c r="L935" s="29"/>
      <c r="M935" s="30"/>
      <c r="N935" s="25" t="str">
        <f t="shared" si="15"/>
        <v xml:space="preserve"> 월매출회원등급품목시간[미사용]^TB_ANA_MM_SALES_GRD_ITEM_TM^ 시간코드^TM_CD^^VARCHAR2^3^Y^</v>
      </c>
      <c r="O935" s="21" t="str">
        <f>IF(ISNA(VLOOKUP(N935,DB데이터!$N:$N,1,FALSE)), "에러", "")</f>
        <v>에러</v>
      </c>
      <c r="P935" s="57" t="e">
        <f>IF(O935="에러",$N935&amp;CHAR(10)&amp;VLOOKUP(CONCATENATE(D984,".",F984),DB데이터!$M:$N,2,FALSE),"")</f>
        <v>#N/A</v>
      </c>
    </row>
    <row r="936" spans="1:16" x14ac:dyDescent="0.25">
      <c r="A936" s="23">
        <v>929</v>
      </c>
      <c r="B936" s="27" t="s">
        <v>5184</v>
      </c>
      <c r="C936" s="27" t="s">
        <v>5300</v>
      </c>
      <c r="D936" s="27" t="s">
        <v>4443</v>
      </c>
      <c r="E936" s="27" t="s">
        <v>3779</v>
      </c>
      <c r="F936" s="27" t="s">
        <v>474</v>
      </c>
      <c r="G936" s="27"/>
      <c r="H936" s="27"/>
      <c r="I936" s="27" t="s">
        <v>37</v>
      </c>
      <c r="J936" s="28">
        <v>10</v>
      </c>
      <c r="K936" s="27" t="s">
        <v>52</v>
      </c>
      <c r="L936" s="29"/>
      <c r="M936" s="30"/>
      <c r="N936" s="25" t="str">
        <f t="shared" si="15"/>
        <v xml:space="preserve"> 월매출회원등급품목시간[미사용]^TB_ANA_MM_SALES_GRD_ITEM_TM^ 품목코드^ITEM_CD^^VARCHAR2^20^Y^</v>
      </c>
      <c r="O936" s="21" t="str">
        <f>IF(ISNA(VLOOKUP(N936,DB데이터!$N:$N,1,FALSE)), "에러", "")</f>
        <v>에러</v>
      </c>
      <c r="P936" s="57" t="e">
        <f>IF(O936="에러",$N936&amp;CHAR(10)&amp;VLOOKUP(CONCATENATE(D985,".",F985),DB데이터!$M:$N,2,FALSE),"")</f>
        <v>#N/A</v>
      </c>
    </row>
    <row r="937" spans="1:16" x14ac:dyDescent="0.25">
      <c r="A937" s="23">
        <v>930</v>
      </c>
      <c r="B937" s="27" t="s">
        <v>5184</v>
      </c>
      <c r="C937" s="27" t="s">
        <v>5300</v>
      </c>
      <c r="D937" s="27" t="s">
        <v>4443</v>
      </c>
      <c r="E937" s="27" t="s">
        <v>4229</v>
      </c>
      <c r="F937" s="27" t="s">
        <v>861</v>
      </c>
      <c r="G937" s="27"/>
      <c r="H937" s="27"/>
      <c r="I937" s="27" t="s">
        <v>37</v>
      </c>
      <c r="J937" s="28">
        <v>3</v>
      </c>
      <c r="K937" s="27" t="s">
        <v>52</v>
      </c>
      <c r="L937" s="29" t="s">
        <v>2352</v>
      </c>
      <c r="M937" s="30"/>
      <c r="N937" s="25" t="str">
        <f t="shared" si="15"/>
        <v xml:space="preserve"> 월매출회원등급품목시간[미사용]^TB_ANA_MM_SALES_GRD_ITEM_TM^ 매출총금액^SALES_TOT_AMT^^NUMBER^22^Y^0</v>
      </c>
      <c r="O937" s="21" t="str">
        <f>IF(ISNA(VLOOKUP(N937,DB데이터!$N:$N,1,FALSE)), "에러", "")</f>
        <v>에러</v>
      </c>
      <c r="P937" s="57" t="e">
        <f>IF(O937="에러",$N937&amp;CHAR(10)&amp;VLOOKUP(CONCATENATE(D986,".",F986),DB데이터!$M:$N,2,FALSE),"")</f>
        <v>#N/A</v>
      </c>
    </row>
    <row r="938" spans="1:16" x14ac:dyDescent="0.25">
      <c r="A938" s="23">
        <v>931</v>
      </c>
      <c r="B938" s="27" t="s">
        <v>5184</v>
      </c>
      <c r="C938" s="27" t="s">
        <v>5300</v>
      </c>
      <c r="D938" s="27" t="s">
        <v>4443</v>
      </c>
      <c r="E938" s="27" t="s">
        <v>4213</v>
      </c>
      <c r="F938" s="27" t="s">
        <v>862</v>
      </c>
      <c r="G938" s="27"/>
      <c r="H938" s="27"/>
      <c r="I938" s="27" t="s">
        <v>37</v>
      </c>
      <c r="J938" s="28">
        <v>10</v>
      </c>
      <c r="K938" s="27" t="s">
        <v>52</v>
      </c>
      <c r="L938" s="29" t="s">
        <v>2352</v>
      </c>
      <c r="M938" s="30"/>
      <c r="N938" s="25" t="str">
        <f t="shared" si="15"/>
        <v xml:space="preserve"> 월매출회원등급품목시간[미사용]^TB_ANA_MM_SALES_GRD_ITEM_TM^ 매출금액^SALES_AMT^^NUMBER^22^Y^0</v>
      </c>
      <c r="O938" s="21" t="str">
        <f>IF(ISNA(VLOOKUP(N938,DB데이터!$N:$N,1,FALSE)), "에러", "")</f>
        <v>에러</v>
      </c>
      <c r="P938" s="57" t="e">
        <f>IF(O938="에러",$N938&amp;CHAR(10)&amp;VLOOKUP(CONCATENATE(D987,".",F987),DB데이터!$M:$N,2,FALSE),"")</f>
        <v>#N/A</v>
      </c>
    </row>
    <row r="939" spans="1:16" x14ac:dyDescent="0.25">
      <c r="A939" s="23">
        <v>932</v>
      </c>
      <c r="B939" s="27" t="s">
        <v>5184</v>
      </c>
      <c r="C939" s="27" t="s">
        <v>5300</v>
      </c>
      <c r="D939" s="27" t="s">
        <v>4443</v>
      </c>
      <c r="E939" s="27" t="s">
        <v>4215</v>
      </c>
      <c r="F939" s="27" t="s">
        <v>2351</v>
      </c>
      <c r="G939" s="27"/>
      <c r="H939" s="27"/>
      <c r="I939" s="27" t="s">
        <v>37</v>
      </c>
      <c r="J939" s="28">
        <v>3</v>
      </c>
      <c r="K939" s="27" t="s">
        <v>52</v>
      </c>
      <c r="L939" s="29" t="s">
        <v>2352</v>
      </c>
      <c r="M939" s="30"/>
      <c r="N939" s="25" t="str">
        <f t="shared" si="15"/>
        <v xml:space="preserve"> 월매출회원등급품목시간[미사용]^TB_ANA_MM_SALES_GRD_ITEM_TM^ 매출공급금액^SALES_SUPP_AMT^^NUMBER^22^Y^0</v>
      </c>
      <c r="O939" s="21" t="str">
        <f>IF(ISNA(VLOOKUP(N939,DB데이터!$N:$N,1,FALSE)), "에러", "")</f>
        <v>에러</v>
      </c>
      <c r="P939" s="57" t="e">
        <f>IF(O939="에러",$N939&amp;CHAR(10)&amp;VLOOKUP(CONCATENATE(D988,".",F988),DB데이터!$M:$N,2,FALSE),"")</f>
        <v>#N/A</v>
      </c>
    </row>
    <row r="940" spans="1:16" x14ac:dyDescent="0.25">
      <c r="A940" s="23">
        <v>933</v>
      </c>
      <c r="B940" s="27" t="s">
        <v>5184</v>
      </c>
      <c r="C940" s="27" t="s">
        <v>5300</v>
      </c>
      <c r="D940" s="27" t="s">
        <v>4443</v>
      </c>
      <c r="E940" s="27" t="s">
        <v>4228</v>
      </c>
      <c r="F940" s="27" t="s">
        <v>2354</v>
      </c>
      <c r="G940" s="27"/>
      <c r="H940" s="27"/>
      <c r="I940" s="27" t="s">
        <v>37</v>
      </c>
      <c r="J940" s="28">
        <v>1</v>
      </c>
      <c r="K940" s="27" t="s">
        <v>52</v>
      </c>
      <c r="L940" s="29" t="s">
        <v>2082</v>
      </c>
      <c r="M940" s="30"/>
      <c r="N940" s="25" t="str">
        <f t="shared" si="15"/>
        <v xml:space="preserve"> 월매출회원등급품목시간[미사용]^TB_ANA_MM_SALES_GRD_ITEM_TM^ 매출부가세액^SALES_VAT^^NUMBER^22^Y^0</v>
      </c>
      <c r="O940" s="21" t="str">
        <f>IF(ISNA(VLOOKUP(N940,DB데이터!$N:$N,1,FALSE)), "에러", "")</f>
        <v>에러</v>
      </c>
      <c r="P940" s="57" t="e">
        <f>IF(O940="에러",$N940&amp;CHAR(10)&amp;VLOOKUP(CONCATENATE(D989,".",F989),DB데이터!$M:$N,2,FALSE),"")</f>
        <v>#N/A</v>
      </c>
    </row>
    <row r="941" spans="1:16" x14ac:dyDescent="0.25">
      <c r="A941" s="23">
        <v>934</v>
      </c>
      <c r="B941" s="27" t="s">
        <v>5184</v>
      </c>
      <c r="C941" s="27" t="s">
        <v>5300</v>
      </c>
      <c r="D941" s="27" t="s">
        <v>4443</v>
      </c>
      <c r="E941" s="27" t="s">
        <v>4319</v>
      </c>
      <c r="F941" s="27" t="s">
        <v>2287</v>
      </c>
      <c r="G941" s="27"/>
      <c r="H941" s="27"/>
      <c r="I941" s="27" t="s">
        <v>37</v>
      </c>
      <c r="J941" s="28">
        <v>2</v>
      </c>
      <c r="K941" s="27" t="s">
        <v>52</v>
      </c>
      <c r="L941" s="29"/>
      <c r="M941" s="30"/>
      <c r="N941" s="25" t="str">
        <f t="shared" si="15"/>
        <v xml:space="preserve"> 월매출회원등급품목시간[미사용]^TB_ANA_MM_SALES_GRD_ITEM_TM^ 할인금액^DC_AMT^^NUMBER^22^Y^0</v>
      </c>
      <c r="O941" s="21" t="str">
        <f>IF(ISNA(VLOOKUP(N941,DB데이터!$N:$N,1,FALSE)), "에러", "")</f>
        <v>에러</v>
      </c>
      <c r="P941" s="57" t="e">
        <f>IF(O941="에러",$N941&amp;CHAR(10)&amp;VLOOKUP(CONCATENATE(D990,".",F990),DB데이터!$M:$N,2,FALSE),"")</f>
        <v>#N/A</v>
      </c>
    </row>
    <row r="942" spans="1:16" x14ac:dyDescent="0.25">
      <c r="A942" s="23">
        <v>935</v>
      </c>
      <c r="B942" s="27" t="s">
        <v>5184</v>
      </c>
      <c r="C942" s="27" t="s">
        <v>5300</v>
      </c>
      <c r="D942" s="27" t="s">
        <v>4443</v>
      </c>
      <c r="E942" s="27" t="s">
        <v>4221</v>
      </c>
      <c r="F942" s="27" t="s">
        <v>492</v>
      </c>
      <c r="G942" s="27"/>
      <c r="H942" s="27"/>
      <c r="I942" s="27" t="s">
        <v>110</v>
      </c>
      <c r="J942" s="28">
        <v>22</v>
      </c>
      <c r="K942" s="27" t="s">
        <v>52</v>
      </c>
      <c r="L942" s="29">
        <v>0</v>
      </c>
      <c r="M942" s="30"/>
      <c r="N942" s="25" t="str">
        <f t="shared" si="15"/>
        <v xml:space="preserve"> 월매출회원등급품목시간[미사용]^TB_ANA_MM_SALES_GRD_ITEM_TM^ 쿠폰할인금액^COUP_DC_AMT^^NUMBER^22^Y^0</v>
      </c>
      <c r="O942" s="21" t="str">
        <f>IF(ISNA(VLOOKUP(N942,DB데이터!$N:$N,1,FALSE)), "에러", "")</f>
        <v>에러</v>
      </c>
      <c r="P942" s="57" t="e">
        <f>IF(O942="에러",$N942&amp;CHAR(10)&amp;VLOOKUP(CONCATENATE(D991,".",F991),DB데이터!$M:$N,2,FALSE),"")</f>
        <v>#N/A</v>
      </c>
    </row>
    <row r="943" spans="1:16" x14ac:dyDescent="0.25">
      <c r="A943" s="23">
        <v>936</v>
      </c>
      <c r="B943" s="27" t="s">
        <v>5184</v>
      </c>
      <c r="C943" s="27" t="s">
        <v>5300</v>
      </c>
      <c r="D943" s="27" t="s">
        <v>4443</v>
      </c>
      <c r="E943" s="27" t="s">
        <v>4218</v>
      </c>
      <c r="F943" s="27" t="s">
        <v>493</v>
      </c>
      <c r="G943" s="27"/>
      <c r="H943" s="27"/>
      <c r="I943" s="27" t="s">
        <v>110</v>
      </c>
      <c r="J943" s="28">
        <v>22</v>
      </c>
      <c r="K943" s="27" t="s">
        <v>52</v>
      </c>
      <c r="L943" s="29">
        <v>0</v>
      </c>
      <c r="M943" s="30"/>
      <c r="N943" s="25" t="str">
        <f t="shared" si="15"/>
        <v xml:space="preserve"> 월매출회원등급품목시간[미사용]^TB_ANA_MM_SALES_GRD_ITEM_TM^ 고객할인금액^CUST_DC_AMT^^NUMBER^22^Y^0</v>
      </c>
      <c r="O943" s="21" t="str">
        <f>IF(ISNA(VLOOKUP(N943,DB데이터!$N:$N,1,FALSE)), "에러", "")</f>
        <v>에러</v>
      </c>
      <c r="P943" s="57" t="e">
        <f>IF(O943="에러",$N943&amp;CHAR(10)&amp;VLOOKUP(CONCATENATE(D992,".",F992),DB데이터!$M:$N,2,FALSE),"")</f>
        <v>#N/A</v>
      </c>
    </row>
    <row r="944" spans="1:16" x14ac:dyDescent="0.25">
      <c r="A944" s="23">
        <v>937</v>
      </c>
      <c r="B944" s="27" t="s">
        <v>5184</v>
      </c>
      <c r="C944" s="27" t="s">
        <v>5300</v>
      </c>
      <c r="D944" s="27" t="s">
        <v>4443</v>
      </c>
      <c r="E944" s="27" t="s">
        <v>4217</v>
      </c>
      <c r="F944" s="27" t="s">
        <v>494</v>
      </c>
      <c r="G944" s="27"/>
      <c r="H944" s="27"/>
      <c r="I944" s="27" t="s">
        <v>110</v>
      </c>
      <c r="J944" s="28">
        <v>22</v>
      </c>
      <c r="K944" s="27" t="s">
        <v>52</v>
      </c>
      <c r="L944" s="29">
        <v>0</v>
      </c>
      <c r="M944" s="30"/>
      <c r="N944" s="25" t="str">
        <f t="shared" si="15"/>
        <v xml:space="preserve"> 월매출회원등급품목시간[미사용]^TB_ANA_MM_SALES_GRD_ITEM_TM^ 프로모션할인금액^PROM_DC_AMT^^NUMBER^22^Y^0</v>
      </c>
      <c r="O944" s="21" t="str">
        <f>IF(ISNA(VLOOKUP(N944,DB데이터!$N:$N,1,FALSE)), "에러", "")</f>
        <v>에러</v>
      </c>
      <c r="P944" s="57" t="e">
        <f>IF(O944="에러",$N944&amp;CHAR(10)&amp;VLOOKUP(CONCATENATE(D993,".",F993),DB데이터!$M:$N,2,FALSE),"")</f>
        <v>#N/A</v>
      </c>
    </row>
    <row r="945" spans="1:16" x14ac:dyDescent="0.25">
      <c r="A945" s="23">
        <v>938</v>
      </c>
      <c r="B945" s="27" t="s">
        <v>5184</v>
      </c>
      <c r="C945" s="27" t="s">
        <v>5300</v>
      </c>
      <c r="D945" s="27" t="s">
        <v>4443</v>
      </c>
      <c r="E945" s="27" t="s">
        <v>4219</v>
      </c>
      <c r="F945" s="27" t="s">
        <v>1761</v>
      </c>
      <c r="G945" s="27"/>
      <c r="H945" s="27"/>
      <c r="I945" s="27" t="s">
        <v>110</v>
      </c>
      <c r="J945" s="28">
        <v>22</v>
      </c>
      <c r="K945" s="27" t="s">
        <v>52</v>
      </c>
      <c r="L945" s="29">
        <v>0</v>
      </c>
      <c r="M945" s="30"/>
      <c r="N945" s="25" t="str">
        <f t="shared" si="15"/>
        <v xml:space="preserve"> 월매출회원등급품목시간[미사용]^TB_ANA_MM_SALES_GRD_ITEM_TM^ 프로모션증정금액^PROM_PRESENT_AMT^^NUMBER^22^Y^0</v>
      </c>
      <c r="O945" s="21" t="str">
        <f>IF(ISNA(VLOOKUP(N945,DB데이터!$N:$N,1,FALSE)), "에러", "")</f>
        <v>에러</v>
      </c>
      <c r="P945" s="57" t="e">
        <f>IF(O945="에러",$N945&amp;CHAR(10)&amp;VLOOKUP(CONCATENATE(D994,".",F994),DB데이터!$M:$N,2,FALSE),"")</f>
        <v>#N/A</v>
      </c>
    </row>
    <row r="946" spans="1:16" x14ac:dyDescent="0.25">
      <c r="A946" s="23">
        <v>939</v>
      </c>
      <c r="B946" s="27" t="s">
        <v>5184</v>
      </c>
      <c r="C946" s="27" t="s">
        <v>5300</v>
      </c>
      <c r="D946" s="27" t="s">
        <v>4443</v>
      </c>
      <c r="E946" s="27" t="s">
        <v>4237</v>
      </c>
      <c r="F946" s="27" t="s">
        <v>495</v>
      </c>
      <c r="G946" s="27"/>
      <c r="H946" s="27"/>
      <c r="I946" s="27" t="s">
        <v>110</v>
      </c>
      <c r="J946" s="28">
        <v>22</v>
      </c>
      <c r="K946" s="27" t="s">
        <v>52</v>
      </c>
      <c r="L946" s="29">
        <v>0</v>
      </c>
      <c r="M946" s="30"/>
      <c r="N946" s="25" t="str">
        <f t="shared" si="15"/>
        <v xml:space="preserve"> 월매출회원등급품목시간[미사용]^TB_ANA_MM_SALES_GRD_ITEM_TM^ 비매출할인금액^NON_SALES_DC_AMT^^NUMBER^22^Y^0</v>
      </c>
      <c r="O946" s="21" t="str">
        <f>IF(ISNA(VLOOKUP(N946,DB데이터!$N:$N,1,FALSE)), "에러", "")</f>
        <v>에러</v>
      </c>
      <c r="P946" s="57" t="e">
        <f>IF(O946="에러",$N946&amp;CHAR(10)&amp;VLOOKUP(CONCATENATE(D995,".",F995),DB데이터!$M:$N,2,FALSE),"")</f>
        <v>#N/A</v>
      </c>
    </row>
    <row r="947" spans="1:16" x14ac:dyDescent="0.25">
      <c r="A947" s="23">
        <v>940</v>
      </c>
      <c r="B947" s="27" t="s">
        <v>5184</v>
      </c>
      <c r="C947" s="27" t="s">
        <v>5300</v>
      </c>
      <c r="D947" s="27" t="s">
        <v>4443</v>
      </c>
      <c r="E947" s="27" t="s">
        <v>4234</v>
      </c>
      <c r="F947" s="27" t="s">
        <v>565</v>
      </c>
      <c r="G947" s="27"/>
      <c r="H947" s="27"/>
      <c r="I947" s="27" t="s">
        <v>110</v>
      </c>
      <c r="J947" s="28">
        <v>22</v>
      </c>
      <c r="K947" s="27" t="s">
        <v>52</v>
      </c>
      <c r="L947" s="29">
        <v>0</v>
      </c>
      <c r="M947" s="30"/>
      <c r="N947" s="25" t="str">
        <f t="shared" si="15"/>
        <v xml:space="preserve"> 월매출회원등급품목시간[미사용]^TB_ANA_MM_SALES_GRD_ITEM_TM^ 비매출증정금액^NON_SALES_PRESENT_AMT^^NUMBER^22^Y^0</v>
      </c>
      <c r="O947" s="21" t="str">
        <f>IF(ISNA(VLOOKUP(N947,DB데이터!$N:$N,1,FALSE)), "에러", "")</f>
        <v>에러</v>
      </c>
      <c r="P947" s="57" t="e">
        <f>IF(O947="에러",$N947&amp;CHAR(10)&amp;VLOOKUP(CONCATENATE(D996,".",F996),DB데이터!$M:$N,2,FALSE),"")</f>
        <v>#N/A</v>
      </c>
    </row>
    <row r="948" spans="1:16" x14ac:dyDescent="0.25">
      <c r="A948" s="23">
        <v>941</v>
      </c>
      <c r="B948" s="27" t="s">
        <v>5184</v>
      </c>
      <c r="C948" s="27" t="s">
        <v>5300</v>
      </c>
      <c r="D948" s="27" t="s">
        <v>4443</v>
      </c>
      <c r="E948" s="27" t="s">
        <v>4216</v>
      </c>
      <c r="F948" s="27" t="s">
        <v>567</v>
      </c>
      <c r="G948" s="27"/>
      <c r="H948" s="27"/>
      <c r="I948" s="27" t="s">
        <v>110</v>
      </c>
      <c r="J948" s="28">
        <v>22</v>
      </c>
      <c r="K948" s="27" t="s">
        <v>52</v>
      </c>
      <c r="L948" s="29">
        <v>0</v>
      </c>
      <c r="M948" s="30"/>
      <c r="N948" s="25" t="str">
        <f t="shared" si="15"/>
        <v xml:space="preserve"> 월매출회원등급품목시간[미사용]^TB_ANA_MM_SALES_GRD_ITEM_TM^ 비매출테스터금액^NON_SALES_TESTER_AMT^^NUMBER^22^Y^0</v>
      </c>
      <c r="O948" s="21" t="str">
        <f>IF(ISNA(VLOOKUP(N948,DB데이터!$N:$N,1,FALSE)), "에러", "")</f>
        <v>에러</v>
      </c>
      <c r="P948" s="57" t="e">
        <f>IF(O948="에러",$N948&amp;CHAR(10)&amp;VLOOKUP(CONCATENATE(D997,".",F997),DB데이터!$M:$N,2,FALSE),"")</f>
        <v>#N/A</v>
      </c>
    </row>
    <row r="949" spans="1:16" x14ac:dyDescent="0.25">
      <c r="A949" s="23">
        <v>942</v>
      </c>
      <c r="B949" s="27" t="s">
        <v>5184</v>
      </c>
      <c r="C949" s="27" t="s">
        <v>5300</v>
      </c>
      <c r="D949" s="27" t="s">
        <v>4443</v>
      </c>
      <c r="E949" s="27" t="s">
        <v>4236</v>
      </c>
      <c r="F949" s="27" t="s">
        <v>496</v>
      </c>
      <c r="G949" s="27"/>
      <c r="H949" s="27"/>
      <c r="I949" s="27" t="s">
        <v>110</v>
      </c>
      <c r="J949" s="28">
        <v>22</v>
      </c>
      <c r="K949" s="27" t="s">
        <v>52</v>
      </c>
      <c r="L949" s="29">
        <v>0</v>
      </c>
      <c r="M949" s="30"/>
      <c r="N949" s="25" t="str">
        <f t="shared" si="15"/>
        <v xml:space="preserve"> 월매출회원등급품목시간[미사용]^TB_ANA_MM_SALES_GRD_ITEM_TM^ 비매출기부금액^NON_SALES_DONATE_AMT^^NUMBER^22^Y^0</v>
      </c>
      <c r="O949" s="21" t="str">
        <f>IF(ISNA(VLOOKUP(N949,DB데이터!$N:$N,1,FALSE)), "에러", "")</f>
        <v>에러</v>
      </c>
      <c r="P949" s="57" t="e">
        <f>IF(O949="에러",$N949&amp;CHAR(10)&amp;VLOOKUP(CONCATENATE(D998,".",F998),DB데이터!$M:$N,2,FALSE),"")</f>
        <v>#N/A</v>
      </c>
    </row>
    <row r="950" spans="1:16" x14ac:dyDescent="0.25">
      <c r="A950" s="23">
        <v>943</v>
      </c>
      <c r="B950" s="27" t="s">
        <v>5184</v>
      </c>
      <c r="C950" s="27" t="s">
        <v>5300</v>
      </c>
      <c r="D950" s="27" t="s">
        <v>4443</v>
      </c>
      <c r="E950" s="27" t="s">
        <v>4227</v>
      </c>
      <c r="F950" s="27" t="s">
        <v>497</v>
      </c>
      <c r="G950" s="27"/>
      <c r="H950" s="27"/>
      <c r="I950" s="27" t="s">
        <v>110</v>
      </c>
      <c r="J950" s="28">
        <v>22</v>
      </c>
      <c r="K950" s="27" t="s">
        <v>52</v>
      </c>
      <c r="L950" s="29">
        <v>0</v>
      </c>
      <c r="M950" s="30"/>
      <c r="N950" s="25" t="str">
        <f t="shared" si="15"/>
        <v xml:space="preserve"> 월매출회원등급품목시간[미사용]^TB_ANA_MM_SALES_GRD_ITEM_TM^ 비매출기타금액^NON_SALES_ETC_AMT^^NUMBER^22^Y^0</v>
      </c>
      <c r="O950" s="21" t="str">
        <f>IF(ISNA(VLOOKUP(N950,DB데이터!$N:$N,1,FALSE)), "에러", "")</f>
        <v>에러</v>
      </c>
      <c r="P950" s="57" t="e">
        <f>IF(O950="에러",$N950&amp;CHAR(10)&amp;VLOOKUP(CONCATENATE(D999,".",F999),DB데이터!$M:$N,2,FALSE),"")</f>
        <v>#N/A</v>
      </c>
    </row>
    <row r="951" spans="1:16" x14ac:dyDescent="0.25">
      <c r="A951" s="23">
        <v>944</v>
      </c>
      <c r="B951" s="27" t="s">
        <v>5184</v>
      </c>
      <c r="C951" s="27" t="s">
        <v>5300</v>
      </c>
      <c r="D951" s="27" t="s">
        <v>4443</v>
      </c>
      <c r="E951" s="27" t="s">
        <v>4298</v>
      </c>
      <c r="F951" s="27" t="s">
        <v>2245</v>
      </c>
      <c r="G951" s="27"/>
      <c r="H951" s="27"/>
      <c r="I951" s="27" t="s">
        <v>110</v>
      </c>
      <c r="J951" s="28">
        <v>22</v>
      </c>
      <c r="K951" s="27" t="s">
        <v>52</v>
      </c>
      <c r="L951" s="29">
        <v>0</v>
      </c>
      <c r="M951" s="30"/>
      <c r="N951" s="25" t="str">
        <f t="shared" si="15"/>
        <v xml:space="preserve"> 월매출회원등급품목시간[미사용]^TB_ANA_MM_SALES_GRD_ITEM_TM^ 영수증건수^BILL_CNT^^NUMBER^22^Y^0</v>
      </c>
      <c r="O951" s="21" t="str">
        <f>IF(ISNA(VLOOKUP(N951,DB데이터!$N:$N,1,FALSE)), "에러", "")</f>
        <v>에러</v>
      </c>
      <c r="P951" s="57" t="e">
        <f>IF(O951="에러",$N951&amp;CHAR(10)&amp;VLOOKUP(CONCATENATE(D1000,".",F1000),DB데이터!$M:$N,2,FALSE),"")</f>
        <v>#N/A</v>
      </c>
    </row>
    <row r="952" spans="1:16" x14ac:dyDescent="0.25">
      <c r="A952" s="23">
        <v>945</v>
      </c>
      <c r="B952" s="27" t="s">
        <v>5184</v>
      </c>
      <c r="C952" s="27" t="s">
        <v>5300</v>
      </c>
      <c r="D952" s="27" t="s">
        <v>4443</v>
      </c>
      <c r="E952" s="27" t="s">
        <v>4291</v>
      </c>
      <c r="F952" s="27" t="s">
        <v>2247</v>
      </c>
      <c r="G952" s="27"/>
      <c r="H952" s="27"/>
      <c r="I952" s="27" t="s">
        <v>110</v>
      </c>
      <c r="J952" s="28">
        <v>22</v>
      </c>
      <c r="K952" s="27" t="s">
        <v>52</v>
      </c>
      <c r="L952" s="29">
        <v>0</v>
      </c>
      <c r="M952" s="30"/>
      <c r="N952" s="25" t="str">
        <f t="shared" si="15"/>
        <v xml:space="preserve"> 월매출회원등급품목시간[미사용]^TB_ANA_MM_SALES_GRD_ITEM_TM^ 매출수량^SALES_QTY^^NUMBER^22^Y^0</v>
      </c>
      <c r="O952" s="21" t="str">
        <f>IF(ISNA(VLOOKUP(N952,DB데이터!$N:$N,1,FALSE)), "에러", "")</f>
        <v>에러</v>
      </c>
      <c r="P952" s="57" t="e">
        <f>IF(O952="에러",$N952&amp;CHAR(10)&amp;VLOOKUP(CONCATENATE(D1001,".",F1001),DB데이터!$M:$N,2,FALSE),"")</f>
        <v>#N/A</v>
      </c>
    </row>
    <row r="953" spans="1:16" x14ac:dyDescent="0.25">
      <c r="A953" s="23">
        <v>946</v>
      </c>
      <c r="B953" s="27" t="s">
        <v>5184</v>
      </c>
      <c r="C953" s="27" t="s">
        <v>5300</v>
      </c>
      <c r="D953" s="27" t="s">
        <v>4443</v>
      </c>
      <c r="E953" s="27" t="s">
        <v>4294</v>
      </c>
      <c r="F953" s="27" t="s">
        <v>2249</v>
      </c>
      <c r="G953" s="27"/>
      <c r="H953" s="27"/>
      <c r="I953" s="27" t="s">
        <v>110</v>
      </c>
      <c r="J953" s="28">
        <v>22</v>
      </c>
      <c r="K953" s="27" t="s">
        <v>52</v>
      </c>
      <c r="L953" s="29">
        <v>0</v>
      </c>
      <c r="M953" s="30"/>
      <c r="N953" s="25" t="str">
        <f t="shared" si="15"/>
        <v xml:space="preserve"> 월매출회원등급품목시간[미사용]^TB_ANA_MM_SALES_GRD_ITEM_TM^ 프로모션할인수량^PROM_DC_QTY^^NUMBER^22^Y^0</v>
      </c>
      <c r="O953" s="21" t="str">
        <f>IF(ISNA(VLOOKUP(N953,DB데이터!$N:$N,1,FALSE)), "에러", "")</f>
        <v>에러</v>
      </c>
      <c r="P953" s="57" t="e">
        <f>IF(O953="에러",$N953&amp;CHAR(10)&amp;VLOOKUP(CONCATENATE(D1002,".",F1002),DB데이터!$M:$N,2,FALSE),"")</f>
        <v>#N/A</v>
      </c>
    </row>
    <row r="954" spans="1:16" x14ac:dyDescent="0.25">
      <c r="A954" s="23">
        <v>947</v>
      </c>
      <c r="B954" s="27" t="s">
        <v>5184</v>
      </c>
      <c r="C954" s="27" t="s">
        <v>5300</v>
      </c>
      <c r="D954" s="27" t="s">
        <v>4443</v>
      </c>
      <c r="E954" s="27" t="s">
        <v>4287</v>
      </c>
      <c r="F954" s="27" t="s">
        <v>2251</v>
      </c>
      <c r="G954" s="27"/>
      <c r="H954" s="27"/>
      <c r="I954" s="27" t="s">
        <v>110</v>
      </c>
      <c r="J954" s="28">
        <v>22</v>
      </c>
      <c r="K954" s="27" t="s">
        <v>52</v>
      </c>
      <c r="L954" s="29">
        <v>0</v>
      </c>
      <c r="M954" s="30"/>
      <c r="N954" s="25" t="str">
        <f t="shared" si="15"/>
        <v xml:space="preserve"> 월매출회원등급품목시간[미사용]^TB_ANA_MM_SALES_GRD_ITEM_TM^ 프로모션증정수량^PROM_PRESENT_QTY^^NUMBER^22^Y^0</v>
      </c>
      <c r="O954" s="21" t="str">
        <f>IF(ISNA(VLOOKUP(N954,DB데이터!$N:$N,1,FALSE)), "에러", "")</f>
        <v>에러</v>
      </c>
      <c r="P954" s="57" t="e">
        <f>IF(O954="에러",$N954&amp;CHAR(10)&amp;VLOOKUP(CONCATENATE(D1003,".",F1003),DB데이터!$M:$N,2,FALSE),"")</f>
        <v>#N/A</v>
      </c>
    </row>
    <row r="955" spans="1:16" x14ac:dyDescent="0.25">
      <c r="A955" s="23">
        <v>948</v>
      </c>
      <c r="B955" s="27" t="s">
        <v>5184</v>
      </c>
      <c r="C955" s="27" t="s">
        <v>5300</v>
      </c>
      <c r="D955" s="27" t="s">
        <v>4443</v>
      </c>
      <c r="E955" s="27" t="s">
        <v>4251</v>
      </c>
      <c r="F955" s="27" t="s">
        <v>2253</v>
      </c>
      <c r="G955" s="27"/>
      <c r="H955" s="27"/>
      <c r="I955" s="27" t="s">
        <v>110</v>
      </c>
      <c r="J955" s="28">
        <v>22</v>
      </c>
      <c r="K955" s="27" t="s">
        <v>52</v>
      </c>
      <c r="L955" s="29">
        <v>0</v>
      </c>
      <c r="M955" s="30"/>
      <c r="N955" s="25" t="str">
        <f t="shared" si="15"/>
        <v xml:space="preserve"> 월매출회원등급품목시간[미사용]^TB_ANA_MM_SALES_GRD_ITEM_TM^ 비매출수량^NON_SALES_QTY^^NUMBER^22^Y^0</v>
      </c>
      <c r="O955" s="21" t="str">
        <f>IF(ISNA(VLOOKUP(N955,DB데이터!$N:$N,1,FALSE)), "에러", "")</f>
        <v>에러</v>
      </c>
      <c r="P955" s="57" t="e">
        <f>IF(O955="에러",$N955&amp;CHAR(10)&amp;VLOOKUP(CONCATENATE(D1004,".",F1004),DB데이터!$M:$N,2,FALSE),"")</f>
        <v>#N/A</v>
      </c>
    </row>
    <row r="956" spans="1:16" x14ac:dyDescent="0.25">
      <c r="A956" s="23">
        <v>949</v>
      </c>
      <c r="B956" s="27" t="s">
        <v>5184</v>
      </c>
      <c r="C956" s="27" t="s">
        <v>5300</v>
      </c>
      <c r="D956" s="27" t="s">
        <v>4443</v>
      </c>
      <c r="E956" s="27" t="s">
        <v>4209</v>
      </c>
      <c r="F956" s="27" t="s">
        <v>2255</v>
      </c>
      <c r="G956" s="27"/>
      <c r="H956" s="27"/>
      <c r="I956" s="27" t="s">
        <v>110</v>
      </c>
      <c r="J956" s="28">
        <v>22</v>
      </c>
      <c r="K956" s="27" t="s">
        <v>52</v>
      </c>
      <c r="L956" s="29">
        <v>0</v>
      </c>
      <c r="M956" s="30"/>
      <c r="N956" s="25" t="str">
        <f t="shared" si="15"/>
        <v xml:space="preserve"> 월매출회원등급품목시간[미사용]^TB_ANA_MM_SALES_GRD_ITEM_TM^ 비매출증정수량^NON_SALES_PRESENT_QTY^^NUMBER^22^Y^0</v>
      </c>
      <c r="O956" s="21" t="str">
        <f>IF(ISNA(VLOOKUP(N956,DB데이터!$N:$N,1,FALSE)), "에러", "")</f>
        <v>에러</v>
      </c>
      <c r="P956" s="57" t="e">
        <f>IF(O956="에러",$N956&amp;CHAR(10)&amp;VLOOKUP(CONCATENATE(D1005,".",F1005),DB데이터!$M:$N,2,FALSE),"")</f>
        <v>#N/A</v>
      </c>
    </row>
    <row r="957" spans="1:16" x14ac:dyDescent="0.25">
      <c r="A957" s="23">
        <v>950</v>
      </c>
      <c r="B957" s="27" t="s">
        <v>5184</v>
      </c>
      <c r="C957" s="27" t="s">
        <v>5300</v>
      </c>
      <c r="D957" s="27" t="s">
        <v>4443</v>
      </c>
      <c r="E957" s="27" t="s">
        <v>4230</v>
      </c>
      <c r="F957" s="27" t="s">
        <v>2257</v>
      </c>
      <c r="G957" s="27"/>
      <c r="H957" s="27"/>
      <c r="I957" s="27" t="s">
        <v>110</v>
      </c>
      <c r="J957" s="28">
        <v>22</v>
      </c>
      <c r="K957" s="27" t="s">
        <v>52</v>
      </c>
      <c r="L957" s="29">
        <v>0</v>
      </c>
      <c r="M957" s="30"/>
      <c r="N957" s="25" t="str">
        <f t="shared" si="15"/>
        <v xml:space="preserve"> 월매출회원등급품목시간[미사용]^TB_ANA_MM_SALES_GRD_ITEM_TM^ 비매출테스터수량^NON_SALES_TESTER_QTY^^NUMBER^22^Y^0</v>
      </c>
      <c r="O957" s="21" t="str">
        <f>IF(ISNA(VLOOKUP(N957,DB데이터!$N:$N,1,FALSE)), "에러", "")</f>
        <v>에러</v>
      </c>
      <c r="P957" s="57" t="e">
        <f>IF(O957="에러",$N957&amp;CHAR(10)&amp;VLOOKUP(CONCATENATE(D1006,".",F1006),DB데이터!$M:$N,2,FALSE),"")</f>
        <v>#N/A</v>
      </c>
    </row>
    <row r="958" spans="1:16" x14ac:dyDescent="0.25">
      <c r="A958" s="23">
        <v>951</v>
      </c>
      <c r="B958" s="27" t="s">
        <v>5184</v>
      </c>
      <c r="C958" s="27" t="s">
        <v>5300</v>
      </c>
      <c r="D958" s="27" t="s">
        <v>4443</v>
      </c>
      <c r="E958" s="27" t="s">
        <v>4297</v>
      </c>
      <c r="F958" s="27" t="s">
        <v>2259</v>
      </c>
      <c r="G958" s="27"/>
      <c r="H958" s="27"/>
      <c r="I958" s="27" t="s">
        <v>110</v>
      </c>
      <c r="J958" s="28">
        <v>22</v>
      </c>
      <c r="K958" s="27" t="s">
        <v>52</v>
      </c>
      <c r="L958" s="29">
        <v>0</v>
      </c>
      <c r="M958" s="30"/>
      <c r="N958" s="25" t="str">
        <f t="shared" si="15"/>
        <v xml:space="preserve"> 월매출회원등급품목시간[미사용]^TB_ANA_MM_SALES_GRD_ITEM_TM^ 비매출기부수량^NON_SALES_DONATE_QTY^^NUMBER^22^Y^0</v>
      </c>
      <c r="O958" s="21" t="str">
        <f>IF(ISNA(VLOOKUP(N958,DB데이터!$N:$N,1,FALSE)), "에러", "")</f>
        <v>에러</v>
      </c>
      <c r="P958" s="57" t="e">
        <f>IF(O958="에러",$N958&amp;CHAR(10)&amp;VLOOKUP(CONCATENATE(D1007,".",F1007),DB데이터!$M:$N,2,FALSE),"")</f>
        <v>#N/A</v>
      </c>
    </row>
    <row r="959" spans="1:16" x14ac:dyDescent="0.25">
      <c r="A959" s="23">
        <v>952</v>
      </c>
      <c r="B959" s="27" t="s">
        <v>5184</v>
      </c>
      <c r="C959" s="27" t="s">
        <v>5300</v>
      </c>
      <c r="D959" s="27" t="s">
        <v>4443</v>
      </c>
      <c r="E959" s="27" t="s">
        <v>4290</v>
      </c>
      <c r="F959" s="27" t="s">
        <v>2261</v>
      </c>
      <c r="G959" s="27"/>
      <c r="H959" s="27"/>
      <c r="I959" s="27" t="s">
        <v>110</v>
      </c>
      <c r="J959" s="28">
        <v>22</v>
      </c>
      <c r="K959" s="27" t="s">
        <v>52</v>
      </c>
      <c r="L959" s="29">
        <v>0</v>
      </c>
      <c r="M959" s="30"/>
      <c r="N959" s="25" t="str">
        <f t="shared" si="15"/>
        <v xml:space="preserve"> 월매출회원등급품목시간[미사용]^TB_ANA_MM_SALES_GRD_ITEM_TM^ 비매출기타수량^NON_SALES_ETC_QTY^^NUMBER^22^Y^0</v>
      </c>
      <c r="O959" s="21" t="str">
        <f>IF(ISNA(VLOOKUP(N959,DB데이터!$N:$N,1,FALSE)), "에러", "")</f>
        <v>에러</v>
      </c>
      <c r="P959" s="57" t="e">
        <f>IF(O959="에러",$N959&amp;CHAR(10)&amp;VLOOKUP(CONCATENATE(D1008,".",F1008),DB데이터!$M:$N,2,FALSE),"")</f>
        <v>#N/A</v>
      </c>
    </row>
    <row r="960" spans="1:16" x14ac:dyDescent="0.25">
      <c r="A960" s="23">
        <v>953</v>
      </c>
      <c r="B960" s="27" t="s">
        <v>5184</v>
      </c>
      <c r="C960" s="27" t="s">
        <v>5300</v>
      </c>
      <c r="D960" s="27" t="s">
        <v>4443</v>
      </c>
      <c r="E960" s="27" t="s">
        <v>4293</v>
      </c>
      <c r="F960" s="27" t="s">
        <v>2263</v>
      </c>
      <c r="G960" s="27"/>
      <c r="H960" s="27"/>
      <c r="I960" s="27" t="s">
        <v>110</v>
      </c>
      <c r="J960" s="28">
        <v>22</v>
      </c>
      <c r="K960" s="27" t="s">
        <v>52</v>
      </c>
      <c r="L960" s="29">
        <v>0</v>
      </c>
      <c r="M960" s="30"/>
      <c r="N960" s="25" t="str">
        <f t="shared" si="15"/>
        <v xml:space="preserve"> 월매출회원등급품목시간[미사용]^TB_ANA_MM_SALES_GRD_ITEM_TM^ 취소건수^CNCL_CNT^^NUMBER^22^Y^0</v>
      </c>
      <c r="O960" s="21" t="str">
        <f>IF(ISNA(VLOOKUP(N960,DB데이터!$N:$N,1,FALSE)), "에러", "")</f>
        <v>에러</v>
      </c>
      <c r="P960" s="57" t="e">
        <f>IF(O960="에러",$N960&amp;CHAR(10)&amp;VLOOKUP(CONCATENATE(D1009,".",F1009),DB데이터!$M:$N,2,FALSE),"")</f>
        <v>#N/A</v>
      </c>
    </row>
    <row r="961" spans="1:16" x14ac:dyDescent="0.25">
      <c r="A961" s="23">
        <v>954</v>
      </c>
      <c r="B961" s="27" t="s">
        <v>5184</v>
      </c>
      <c r="C961" s="27" t="s">
        <v>5300</v>
      </c>
      <c r="D961" s="27" t="s">
        <v>4443</v>
      </c>
      <c r="E961" s="27" t="s">
        <v>4286</v>
      </c>
      <c r="F961" s="27" t="s">
        <v>2265</v>
      </c>
      <c r="G961" s="27"/>
      <c r="H961" s="27"/>
      <c r="I961" s="27" t="s">
        <v>110</v>
      </c>
      <c r="J961" s="28">
        <v>22</v>
      </c>
      <c r="K961" s="27" t="s">
        <v>52</v>
      </c>
      <c r="L961" s="29">
        <v>0</v>
      </c>
      <c r="M961" s="30"/>
      <c r="N961" s="25" t="str">
        <f t="shared" si="15"/>
        <v xml:space="preserve"> 월매출회원등급품목시간[미사용]^TB_ANA_MM_SALES_GRD_ITEM_TM^ 매출취소수량^SALES_CNCL_QTY^^NUMBER^22^Y^0</v>
      </c>
      <c r="O961" s="21" t="str">
        <f>IF(ISNA(VLOOKUP(N961,DB데이터!$N:$N,1,FALSE)), "에러", "")</f>
        <v>에러</v>
      </c>
      <c r="P961" s="57" t="e">
        <f>IF(O961="에러",$N961&amp;CHAR(10)&amp;VLOOKUP(CONCATENATE(D1010,".",F1010),DB데이터!$M:$N,2,FALSE),"")</f>
        <v>#N/A</v>
      </c>
    </row>
    <row r="962" spans="1:16" x14ac:dyDescent="0.25">
      <c r="A962" s="23">
        <v>955</v>
      </c>
      <c r="B962" s="27" t="s">
        <v>5184</v>
      </c>
      <c r="C962" s="27" t="s">
        <v>5300</v>
      </c>
      <c r="D962" s="27" t="s">
        <v>4443</v>
      </c>
      <c r="E962" s="27" t="s">
        <v>4233</v>
      </c>
      <c r="F962" s="27" t="s">
        <v>527</v>
      </c>
      <c r="G962" s="27"/>
      <c r="H962" s="27"/>
      <c r="I962" s="27" t="s">
        <v>110</v>
      </c>
      <c r="J962" s="28">
        <v>22</v>
      </c>
      <c r="K962" s="27" t="s">
        <v>52</v>
      </c>
      <c r="L962" s="29">
        <v>0</v>
      </c>
      <c r="M962" s="30"/>
      <c r="N962" s="25" t="str">
        <f t="shared" si="15"/>
        <v xml:space="preserve"> 월매출회원등급품목시간[미사용]^TB_ANA_MM_SALES_GRD_ITEM_TM^ 매출취소총금액^SALES_CNCL_TOT_AMT^^NUMBER^22^Y^0</v>
      </c>
      <c r="O962" s="21" t="str">
        <f>IF(ISNA(VLOOKUP(N962,DB데이터!$N:$N,1,FALSE)), "에러", "")</f>
        <v>에러</v>
      </c>
      <c r="P962" s="57" t="e">
        <f>IF(O962="에러",$N962&amp;CHAR(10)&amp;VLOOKUP(CONCATENATE(D1011,".",F1011),DB데이터!$M:$N,2,FALSE),"")</f>
        <v>#N/A</v>
      </c>
    </row>
    <row r="963" spans="1:16" x14ac:dyDescent="0.25">
      <c r="A963" s="23">
        <v>956</v>
      </c>
      <c r="B963" s="27" t="s">
        <v>5184</v>
      </c>
      <c r="C963" s="27" t="s">
        <v>5300</v>
      </c>
      <c r="D963" s="27" t="s">
        <v>4443</v>
      </c>
      <c r="E963" s="27" t="s">
        <v>4220</v>
      </c>
      <c r="F963" s="27" t="s">
        <v>529</v>
      </c>
      <c r="G963" s="27"/>
      <c r="H963" s="27"/>
      <c r="I963" s="27" t="s">
        <v>110</v>
      </c>
      <c r="J963" s="28">
        <v>22</v>
      </c>
      <c r="K963" s="27" t="s">
        <v>52</v>
      </c>
      <c r="L963" s="27">
        <v>0</v>
      </c>
      <c r="M963" s="30"/>
      <c r="N963" s="25" t="str">
        <f t="shared" si="15"/>
        <v xml:space="preserve"> 월매출회원등급품목시간[미사용]^TB_ANA_MM_SALES_GRD_ITEM_TM^ 매출취소금액^SALES_CNCL_AMT^^NUMBER^22^Y^0</v>
      </c>
      <c r="O963" s="21" t="str">
        <f>IF(ISNA(VLOOKUP(N963,DB데이터!$N:$N,1,FALSE)), "에러", "")</f>
        <v>에러</v>
      </c>
      <c r="P963" s="57" t="e">
        <f>IF(O963="에러",$N963&amp;CHAR(10)&amp;VLOOKUP(CONCATENATE(D1012,".",F1012),DB데이터!$M:$N,2,FALSE),"")</f>
        <v>#N/A</v>
      </c>
    </row>
    <row r="964" spans="1:16" x14ac:dyDescent="0.25">
      <c r="A964" s="23">
        <v>957</v>
      </c>
      <c r="B964" s="27" t="s">
        <v>5184</v>
      </c>
      <c r="C964" s="27" t="s">
        <v>5300</v>
      </c>
      <c r="D964" s="27" t="s">
        <v>4443</v>
      </c>
      <c r="E964" s="27" t="s">
        <v>4222</v>
      </c>
      <c r="F964" s="27" t="s">
        <v>2267</v>
      </c>
      <c r="G964" s="27"/>
      <c r="H964" s="27"/>
      <c r="I964" s="27" t="s">
        <v>110</v>
      </c>
      <c r="J964" s="28">
        <v>22</v>
      </c>
      <c r="K964" s="27" t="s">
        <v>52</v>
      </c>
      <c r="L964" s="27">
        <v>0</v>
      </c>
      <c r="M964" s="30"/>
      <c r="N964" s="25" t="str">
        <f t="shared" si="15"/>
        <v xml:space="preserve"> 월매출회원등급품목시간[미사용]^TB_ANA_MM_SALES_GRD_ITEM_TM^ 매출취소공급금액^SALES_CNCL_SUPP_AMT^^NUMBER^22^Y^0</v>
      </c>
      <c r="O964" s="21" t="str">
        <f>IF(ISNA(VLOOKUP(N964,DB데이터!$N:$N,1,FALSE)), "에러", "")</f>
        <v>에러</v>
      </c>
      <c r="P964" s="57" t="e">
        <f>IF(O964="에러",$N964&amp;CHAR(10)&amp;VLOOKUP(CONCATENATE(D1013,".",F1013),DB데이터!$M:$N,2,FALSE),"")</f>
        <v>#N/A</v>
      </c>
    </row>
    <row r="965" spans="1:16" x14ac:dyDescent="0.25">
      <c r="A965" s="23">
        <v>958</v>
      </c>
      <c r="B965" s="27" t="s">
        <v>5184</v>
      </c>
      <c r="C965" s="27" t="s">
        <v>5300</v>
      </c>
      <c r="D965" s="27" t="s">
        <v>4443</v>
      </c>
      <c r="E965" s="27" t="s">
        <v>4226</v>
      </c>
      <c r="F965" s="27" t="s">
        <v>2269</v>
      </c>
      <c r="G965" s="27"/>
      <c r="H965" s="27"/>
      <c r="I965" s="27" t="s">
        <v>110</v>
      </c>
      <c r="J965" s="28">
        <v>22</v>
      </c>
      <c r="K965" s="27" t="s">
        <v>52</v>
      </c>
      <c r="L965" s="27">
        <v>0</v>
      </c>
      <c r="M965" s="30"/>
      <c r="N965" s="25" t="str">
        <f t="shared" si="15"/>
        <v xml:space="preserve"> 월매출회원등급품목시간[미사용]^TB_ANA_MM_SALES_GRD_ITEM_TM^ 매출취소부가세액^SALES_CNCL_VAT^^NUMBER^22^Y^0</v>
      </c>
      <c r="O965" s="21" t="str">
        <f>IF(ISNA(VLOOKUP(N965,DB데이터!$N:$N,1,FALSE)), "에러", "")</f>
        <v>에러</v>
      </c>
      <c r="P965" s="57" t="e">
        <f>IF(O965="에러",$N965&amp;CHAR(10)&amp;VLOOKUP(CONCATENATE(D1014,".",F1014),DB데이터!$M:$N,2,FALSE),"")</f>
        <v>#N/A</v>
      </c>
    </row>
    <row r="966" spans="1:16" x14ac:dyDescent="0.25">
      <c r="A966" s="23">
        <v>959</v>
      </c>
      <c r="B966" s="27" t="s">
        <v>5184</v>
      </c>
      <c r="C966" s="27" t="s">
        <v>5300</v>
      </c>
      <c r="D966" s="27" t="s">
        <v>4443</v>
      </c>
      <c r="E966" s="27" t="s">
        <v>4299</v>
      </c>
      <c r="F966" s="27" t="s">
        <v>2271</v>
      </c>
      <c r="G966" s="27"/>
      <c r="H966" s="27"/>
      <c r="I966" s="27" t="s">
        <v>110</v>
      </c>
      <c r="J966" s="28">
        <v>22</v>
      </c>
      <c r="K966" s="27" t="s">
        <v>52</v>
      </c>
      <c r="L966" s="27">
        <v>0</v>
      </c>
      <c r="M966" s="30"/>
      <c r="N966" s="25" t="str">
        <f t="shared" si="15"/>
        <v xml:space="preserve"> 월매출회원등급품목시간[미사용]^TB_ANA_MM_SALES_GRD_ITEM_TM^ 등록일시^REG_DTM^^VARCHAR2^14^Y^</v>
      </c>
      <c r="O966" s="21" t="str">
        <f>IF(ISNA(VLOOKUP(N966,DB데이터!$N:$N,1,FALSE)), "에러", "")</f>
        <v>에러</v>
      </c>
      <c r="P966" s="57" t="e">
        <f>IF(O966="에러",$N966&amp;CHAR(10)&amp;VLOOKUP(CONCATENATE(D1015,".",F1015),DB데이터!$M:$N,2,FALSE),"")</f>
        <v>#N/A</v>
      </c>
    </row>
    <row r="967" spans="1:16" x14ac:dyDescent="0.25">
      <c r="A967" s="23">
        <v>960</v>
      </c>
      <c r="B967" s="27" t="s">
        <v>5184</v>
      </c>
      <c r="C967" s="27" t="s">
        <v>5300</v>
      </c>
      <c r="D967" s="27" t="s">
        <v>4443</v>
      </c>
      <c r="E967" s="27" t="s">
        <v>4292</v>
      </c>
      <c r="F967" s="27" t="s">
        <v>2273</v>
      </c>
      <c r="G967" s="27"/>
      <c r="H967" s="27"/>
      <c r="I967" s="27" t="s">
        <v>110</v>
      </c>
      <c r="J967" s="28">
        <v>22</v>
      </c>
      <c r="K967" s="27" t="s">
        <v>52</v>
      </c>
      <c r="L967" s="27">
        <v>0</v>
      </c>
      <c r="M967" s="30"/>
      <c r="N967" s="25" t="str">
        <f t="shared" si="15"/>
        <v xml:space="preserve"> 월매출회원등급품목시간[미사용]^TB_ANA_MM_SALES_GRD_ITEM_TM^ 등록자ID^REGR_ID^^VARCHAR2^32^Y^</v>
      </c>
      <c r="O967" s="21" t="str">
        <f>IF(ISNA(VLOOKUP(N967,DB데이터!$N:$N,1,FALSE)), "에러", "")</f>
        <v>에러</v>
      </c>
      <c r="P967" s="57" t="e">
        <f>IF(O967="에러",$N967&amp;CHAR(10)&amp;VLOOKUP(CONCATENATE(D1016,".",F1016),DB데이터!$M:$N,2,FALSE),"")</f>
        <v>#N/A</v>
      </c>
    </row>
    <row r="968" spans="1:16" x14ac:dyDescent="0.25">
      <c r="A968" s="23">
        <v>961</v>
      </c>
      <c r="B968" s="27" t="s">
        <v>5184</v>
      </c>
      <c r="C968" s="27" t="s">
        <v>5300</v>
      </c>
      <c r="D968" s="27" t="s">
        <v>4443</v>
      </c>
      <c r="E968" s="27" t="s">
        <v>4295</v>
      </c>
      <c r="F968" s="27" t="s">
        <v>2275</v>
      </c>
      <c r="G968" s="27"/>
      <c r="H968" s="27"/>
      <c r="I968" s="27" t="s">
        <v>110</v>
      </c>
      <c r="J968" s="28">
        <v>22</v>
      </c>
      <c r="K968" s="27" t="s">
        <v>52</v>
      </c>
      <c r="L968" s="27">
        <v>0</v>
      </c>
      <c r="M968" s="30"/>
      <c r="N968" s="25" t="str">
        <f t="shared" si="15"/>
        <v xml:space="preserve"> 월매출회원등급품목시간[미사용]^TB_ANA_MM_SALES_GRD_ITEM_TM^ 수정일시^MOD_DTM^^VARCHAR2^14^Y^</v>
      </c>
      <c r="O968" s="21" t="str">
        <f>IF(ISNA(VLOOKUP(N968,DB데이터!$N:$N,1,FALSE)), "에러", "")</f>
        <v>에러</v>
      </c>
      <c r="P968" s="57" t="e">
        <f>IF(O968="에러",$N968&amp;CHAR(10)&amp;VLOOKUP(CONCATENATE(D1017,".",F1017),DB데이터!$M:$N,2,FALSE),"")</f>
        <v>#N/A</v>
      </c>
    </row>
    <row r="969" spans="1:16" x14ac:dyDescent="0.25">
      <c r="A969" s="23">
        <v>962</v>
      </c>
      <c r="B969" s="27" t="s">
        <v>5184</v>
      </c>
      <c r="C969" s="27" t="s">
        <v>5300</v>
      </c>
      <c r="D969" s="27" t="s">
        <v>4443</v>
      </c>
      <c r="E969" s="27" t="s">
        <v>4288</v>
      </c>
      <c r="F969" s="27" t="s">
        <v>2277</v>
      </c>
      <c r="G969" s="27"/>
      <c r="H969" s="27"/>
      <c r="I969" s="27" t="s">
        <v>110</v>
      </c>
      <c r="J969" s="28">
        <v>22</v>
      </c>
      <c r="K969" s="27" t="s">
        <v>52</v>
      </c>
      <c r="L969" s="27">
        <v>0</v>
      </c>
      <c r="M969" s="30"/>
      <c r="N969" s="25" t="str">
        <f t="shared" si="15"/>
        <v xml:space="preserve"> 월매출회원등급품목시간[미사용]^TB_ANA_MM_SALES_GRD_ITEM_TM^ 수정자ID^MODR_ID^^VARCHAR2^32^Y^</v>
      </c>
      <c r="O969" s="21" t="str">
        <f>IF(ISNA(VLOOKUP(N969,DB데이터!$N:$N,1,FALSE)), "에러", "")</f>
        <v>에러</v>
      </c>
      <c r="P969" s="57" t="e">
        <f>IF(O969="에러",$N969&amp;CHAR(10)&amp;VLOOKUP(CONCATENATE(D1018,".",F1018),DB데이터!$M:$N,2,FALSE),"")</f>
        <v>#N/A</v>
      </c>
    </row>
    <row r="970" spans="1:16" x14ac:dyDescent="0.25">
      <c r="A970" s="23">
        <v>963</v>
      </c>
      <c r="B970" s="27" t="s">
        <v>5184</v>
      </c>
      <c r="C970" s="27" t="s">
        <v>5300</v>
      </c>
      <c r="D970" s="27" t="s">
        <v>4443</v>
      </c>
      <c r="E970" s="27" t="s">
        <v>4285</v>
      </c>
      <c r="F970" s="27" t="s">
        <v>2279</v>
      </c>
      <c r="G970" s="27"/>
      <c r="H970" s="27"/>
      <c r="I970" s="27" t="s">
        <v>110</v>
      </c>
      <c r="J970" s="28">
        <v>22</v>
      </c>
      <c r="K970" s="27" t="s">
        <v>52</v>
      </c>
      <c r="L970" s="29">
        <v>0</v>
      </c>
      <c r="M970" s="30"/>
      <c r="N970" s="25" t="str">
        <f t="shared" si="15"/>
        <v xml:space="preserve"> 월매출회원등급품목시간[미사용]^TB_ANA_MM_SALES_GRD_ITEM_TM^ 교환회수금액^EXCHG_CLC_AMT^^NUMBER^22^Y^0</v>
      </c>
      <c r="O970" s="21" t="str">
        <f>IF(ISNA(VLOOKUP(N970,DB데이터!$N:$N,1,FALSE)), "에러", "")</f>
        <v>에러</v>
      </c>
      <c r="P970" s="57" t="e">
        <f>IF(O970="에러",$N970&amp;CHAR(10)&amp;VLOOKUP(CONCATENATE(D1019,".",F1019),DB데이터!$M:$N,2,FALSE),"")</f>
        <v>#N/A</v>
      </c>
    </row>
    <row r="971" spans="1:16" x14ac:dyDescent="0.25">
      <c r="A971" s="23">
        <v>964</v>
      </c>
      <c r="B971" s="27" t="s">
        <v>5184</v>
      </c>
      <c r="C971" s="27" t="s">
        <v>5300</v>
      </c>
      <c r="D971" s="27" t="s">
        <v>4443</v>
      </c>
      <c r="E971" s="27" t="s">
        <v>3518</v>
      </c>
      <c r="F971" s="27" t="s">
        <v>54</v>
      </c>
      <c r="G971" s="27"/>
      <c r="H971" s="27"/>
      <c r="I971" s="27" t="s">
        <v>37</v>
      </c>
      <c r="J971" s="28">
        <v>14</v>
      </c>
      <c r="K971" s="27" t="s">
        <v>52</v>
      </c>
      <c r="L971" s="29"/>
      <c r="M971" s="30"/>
      <c r="N971" s="25" t="str">
        <f t="shared" si="15"/>
        <v xml:space="preserve"> 월매출회원등급품목시간[미사용]^TB_ANA_MM_SALES_GRD_ITEM_TM^ 교환판매금액^EXCHG_SALE_AMT^^NUMBER^22^Y^0</v>
      </c>
      <c r="O971" s="21" t="str">
        <f>IF(ISNA(VLOOKUP(N971,DB데이터!$N:$N,1,FALSE)), "에러", "")</f>
        <v>에러</v>
      </c>
      <c r="P971" s="57" t="e">
        <f>IF(O971="에러",$N971&amp;CHAR(10)&amp;VLOOKUP(CONCATENATE(D1020,".",F1020),DB데이터!$M:$N,2,FALSE),"")</f>
        <v>#N/A</v>
      </c>
    </row>
    <row r="972" spans="1:16" x14ac:dyDescent="0.25">
      <c r="A972" s="23">
        <v>965</v>
      </c>
      <c r="B972" s="27" t="s">
        <v>5184</v>
      </c>
      <c r="C972" s="27" t="s">
        <v>5300</v>
      </c>
      <c r="D972" s="27" t="s">
        <v>4443</v>
      </c>
      <c r="E972" s="27" t="s">
        <v>3519</v>
      </c>
      <c r="F972" s="27" t="s">
        <v>56</v>
      </c>
      <c r="G972" s="27"/>
      <c r="H972" s="27"/>
      <c r="I972" s="27" t="s">
        <v>37</v>
      </c>
      <c r="J972" s="28">
        <v>32</v>
      </c>
      <c r="K972" s="27" t="s">
        <v>52</v>
      </c>
      <c r="L972" s="29"/>
      <c r="M972" s="30"/>
      <c r="N972" s="25" t="str">
        <f t="shared" si="15"/>
        <v xml:space="preserve"> 월매출회원등급품목시간[미사용]^TB_ANA_MM_SALES_GRD_ITEM_TM^ 교환회수수량^EXCHG_CLC_QTY^^NUMBER^22^Y^0</v>
      </c>
      <c r="O972" s="21" t="str">
        <f>IF(ISNA(VLOOKUP(N972,DB데이터!$N:$N,1,FALSE)), "에러", "")</f>
        <v>에러</v>
      </c>
      <c r="P972" s="57" t="e">
        <f>IF(O972="에러",$N972&amp;CHAR(10)&amp;VLOOKUP(CONCATENATE(D1021,".",F1021),DB데이터!$M:$N,2,FALSE),"")</f>
        <v>#N/A</v>
      </c>
    </row>
    <row r="973" spans="1:16" x14ac:dyDescent="0.25">
      <c r="A973" s="23">
        <v>966</v>
      </c>
      <c r="B973" s="27" t="s">
        <v>5184</v>
      </c>
      <c r="C973" s="27" t="s">
        <v>5300</v>
      </c>
      <c r="D973" s="27" t="s">
        <v>4443</v>
      </c>
      <c r="E973" s="27" t="s">
        <v>3520</v>
      </c>
      <c r="F973" s="27" t="s">
        <v>58</v>
      </c>
      <c r="G973" s="27"/>
      <c r="H973" s="27"/>
      <c r="I973" s="27" t="s">
        <v>37</v>
      </c>
      <c r="J973" s="28">
        <v>14</v>
      </c>
      <c r="K973" s="27" t="s">
        <v>52</v>
      </c>
      <c r="L973" s="29"/>
      <c r="M973" s="30"/>
      <c r="N973" s="25" t="str">
        <f t="shared" si="15"/>
        <v xml:space="preserve"> 월매출회원등급품목시간[미사용]^TB_ANA_MM_SALES_GRD_ITEM_TM^ 교환판매수량^EXCHG_SALE_QTY^^NUMBER^22^Y^0</v>
      </c>
      <c r="O973" s="21" t="str">
        <f>IF(ISNA(VLOOKUP(N973,DB데이터!$N:$N,1,FALSE)), "에러", "")</f>
        <v>에러</v>
      </c>
      <c r="P973" s="57" t="e">
        <f>IF(O973="에러",$N973&amp;CHAR(10)&amp;VLOOKUP(CONCATENATE(D1022,".",F1022),DB데이터!$M:$N,2,FALSE),"")</f>
        <v>#N/A</v>
      </c>
    </row>
    <row r="974" spans="1:16" x14ac:dyDescent="0.25">
      <c r="A974" s="23">
        <v>967</v>
      </c>
      <c r="B974" s="27" t="s">
        <v>5184</v>
      </c>
      <c r="C974" s="27" t="s">
        <v>5300</v>
      </c>
      <c r="D974" s="27" t="s">
        <v>4443</v>
      </c>
      <c r="E974" s="27" t="s">
        <v>3521</v>
      </c>
      <c r="F974" s="27" t="s">
        <v>60</v>
      </c>
      <c r="G974" s="27"/>
      <c r="H974" s="27"/>
      <c r="I974" s="27" t="s">
        <v>37</v>
      </c>
      <c r="J974" s="28">
        <v>32</v>
      </c>
      <c r="K974" s="27" t="s">
        <v>52</v>
      </c>
      <c r="L974" s="29"/>
      <c r="M974" s="30"/>
      <c r="N974" s="25" t="str">
        <f t="shared" si="15"/>
        <v xml:space="preserve"> 월매출회원등급품목시간[미사용]^TB_ANA_MM_SALES_GRD_ITEM_TM^ 매출취소일반수량^SALES_CNCL_NOR_QTY^^NUMBER^22^Y^0</v>
      </c>
      <c r="O974" s="21" t="str">
        <f>IF(ISNA(VLOOKUP(N974,DB데이터!$N:$N,1,FALSE)), "에러", "")</f>
        <v>에러</v>
      </c>
      <c r="P974" s="57" t="e">
        <f>IF(O974="에러",$N974&amp;CHAR(10)&amp;VLOOKUP(CONCATENATE(D1023,".",F1023),DB데이터!$M:$N,2,FALSE),"")</f>
        <v>#N/A</v>
      </c>
    </row>
    <row r="975" spans="1:16" x14ac:dyDescent="0.25">
      <c r="A975" s="23">
        <v>968</v>
      </c>
      <c r="B975" s="27" t="s">
        <v>5184</v>
      </c>
      <c r="C975" s="27" t="s">
        <v>5300</v>
      </c>
      <c r="D975" s="27" t="s">
        <v>4443</v>
      </c>
      <c r="E975" s="27" t="s">
        <v>4296</v>
      </c>
      <c r="F975" s="27" t="s">
        <v>2281</v>
      </c>
      <c r="G975" s="27"/>
      <c r="H975" s="27"/>
      <c r="I975" s="27" t="s">
        <v>110</v>
      </c>
      <c r="J975" s="28">
        <v>22</v>
      </c>
      <c r="K975" s="27" t="s">
        <v>52</v>
      </c>
      <c r="L975" s="29">
        <v>0</v>
      </c>
      <c r="M975" s="30"/>
      <c r="N975" s="25" t="str">
        <f t="shared" si="15"/>
        <v xml:space="preserve"> 월매출회원등급품목시간[미사용]^TB_ANA_MM_SALES_GRD_ITEM_TM^ 매출취소클레임수량^SALES_CNCL_CLAIM_QTY^^NUMBER^22^Y^0</v>
      </c>
      <c r="O975" s="21" t="str">
        <f>IF(ISNA(VLOOKUP(N975,DB데이터!$N:$N,1,FALSE)), "에러", "")</f>
        <v>에러</v>
      </c>
      <c r="P975" s="57" t="e">
        <f>IF(O975="에러",$N975&amp;CHAR(10)&amp;VLOOKUP(CONCATENATE(D1024,".",F1024),DB데이터!$M:$N,2,FALSE),"")</f>
        <v>#N/A</v>
      </c>
    </row>
    <row r="976" spans="1:16" x14ac:dyDescent="0.25">
      <c r="A976" s="23">
        <v>969</v>
      </c>
      <c r="B976" s="27" t="s">
        <v>5184</v>
      </c>
      <c r="C976" s="27" t="s">
        <v>5300</v>
      </c>
      <c r="D976" s="27" t="s">
        <v>4443</v>
      </c>
      <c r="E976" s="27" t="s">
        <v>4289</v>
      </c>
      <c r="F976" s="27" t="s">
        <v>2283</v>
      </c>
      <c r="G976" s="27"/>
      <c r="H976" s="27"/>
      <c r="I976" s="27" t="s">
        <v>110</v>
      </c>
      <c r="J976" s="28">
        <v>22</v>
      </c>
      <c r="K976" s="27" t="s">
        <v>52</v>
      </c>
      <c r="L976" s="29">
        <v>0</v>
      </c>
      <c r="M976" s="30"/>
      <c r="N976" s="25" t="str">
        <f t="shared" si="15"/>
        <v xml:space="preserve"> 월매출회원등급품목시간[미사용]^TB_ANA_MM_SALES_GRD_ITEM_TM^ 매출취소일반금액^SALES_CNCL_NOR_AMT^^NUMBER^22^Y^0</v>
      </c>
      <c r="O976" s="21" t="str">
        <f>IF(ISNA(VLOOKUP(N976,DB데이터!$N:$N,1,FALSE)), "에러", "")</f>
        <v>에러</v>
      </c>
      <c r="P976" s="57" t="e">
        <f>IF(O976="에러",$N976&amp;CHAR(10)&amp;VLOOKUP(CONCATENATE(D1025,".",F1025),DB데이터!$M:$N,2,FALSE),"")</f>
        <v>#N/A</v>
      </c>
    </row>
    <row r="977" spans="1:16" x14ac:dyDescent="0.25">
      <c r="A977" s="23">
        <v>970</v>
      </c>
      <c r="B977" s="27" t="s">
        <v>5184</v>
      </c>
      <c r="C977" s="27" t="s">
        <v>5301</v>
      </c>
      <c r="D977" s="27" t="s">
        <v>4444</v>
      </c>
      <c r="E977" s="27" t="s">
        <v>3975</v>
      </c>
      <c r="F977" s="27" t="s">
        <v>1459</v>
      </c>
      <c r="G977" s="27"/>
      <c r="H977" s="27"/>
      <c r="I977" s="27" t="s">
        <v>37</v>
      </c>
      <c r="J977" s="28">
        <v>8</v>
      </c>
      <c r="K977" s="27" t="s">
        <v>52</v>
      </c>
      <c r="L977" s="29"/>
      <c r="M977" s="30"/>
      <c r="N977" s="25" t="str">
        <f t="shared" si="15"/>
        <v xml:space="preserve"> 월매출회원등급품목시간[미사용]^TB_ANA_MM_SALES_GRD_ITEM_TM^ 매출취소클레임금액^SALES_CNCL_CLAIM_AMT^^NUMBER^22^Y^0</v>
      </c>
      <c r="O977" s="21" t="str">
        <f>IF(ISNA(VLOOKUP(N977,DB데이터!$N:$N,1,FALSE)), "에러", "")</f>
        <v>에러</v>
      </c>
      <c r="P977" s="57" t="e">
        <f>IF(O977="에러",$N977&amp;CHAR(10)&amp;VLOOKUP(CONCATENATE(D1026,".",F1026),DB데이터!$M:$N,2,FALSE),"")</f>
        <v>#N/A</v>
      </c>
    </row>
    <row r="978" spans="1:16" x14ac:dyDescent="0.25">
      <c r="A978" s="23">
        <v>971</v>
      </c>
      <c r="B978" s="27" t="s">
        <v>5184</v>
      </c>
      <c r="C978" s="27" t="s">
        <v>5301</v>
      </c>
      <c r="D978" s="27" t="s">
        <v>4444</v>
      </c>
      <c r="E978" s="27" t="s">
        <v>3709</v>
      </c>
      <c r="F978" s="27" t="s">
        <v>64</v>
      </c>
      <c r="G978" s="27"/>
      <c r="H978" s="27"/>
      <c r="I978" s="27" t="s">
        <v>37</v>
      </c>
      <c r="J978" s="28">
        <v>10</v>
      </c>
      <c r="K978" s="27" t="s">
        <v>52</v>
      </c>
      <c r="L978" s="29"/>
      <c r="M978" s="30"/>
      <c r="N978" s="25" t="str">
        <f t="shared" si="15"/>
        <v xml:space="preserve"> 월매출^TB_ANA_MM_SALES_ITEM^ 매출년월^SALES_YM^^VARCHAR2^6^Y^</v>
      </c>
      <c r="O978" s="21" t="str">
        <f>IF(ISNA(VLOOKUP(N978,DB데이터!$N:$N,1,FALSE)), "에러", "")</f>
        <v>에러</v>
      </c>
      <c r="P978" s="57" t="str">
        <f>IF(O978="에러",$N978&amp;CHAR(10)&amp;VLOOKUP(CONCATENATE(D1027,".",F1027),DB데이터!$M:$N,2,FALSE),"")</f>
        <v xml:space="preserve"> 월매출^TB_ANA_MM_SALES_ITEM^ 매출년월^SALES_YM^^VARCHAR2^6^Y^
월매출품목^TB_ANA_MM_SALES_ITEM^매출년월^SALES_YM^Y^VARCHAR2^6^Y^</v>
      </c>
    </row>
    <row r="979" spans="1:16" x14ac:dyDescent="0.25">
      <c r="A979" s="23">
        <v>972</v>
      </c>
      <c r="B979" s="27" t="s">
        <v>5184</v>
      </c>
      <c r="C979" s="27" t="s">
        <v>5301</v>
      </c>
      <c r="D979" s="27" t="s">
        <v>4444</v>
      </c>
      <c r="E979" s="27" t="s">
        <v>3779</v>
      </c>
      <c r="F979" s="27" t="s">
        <v>474</v>
      </c>
      <c r="G979" s="27"/>
      <c r="H979" s="27"/>
      <c r="I979" s="27" t="s">
        <v>37</v>
      </c>
      <c r="J979" s="28">
        <v>10</v>
      </c>
      <c r="K979" s="27" t="s">
        <v>52</v>
      </c>
      <c r="L979" s="29"/>
      <c r="M979" s="30"/>
      <c r="N979" s="25" t="str">
        <f t="shared" si="15"/>
        <v xml:space="preserve"> 월매출^TB_ANA_MM_SALES_ITEM^ 매장코드^SHOP_CD^^VARCHAR2^10^Y^</v>
      </c>
      <c r="O979" s="21" t="str">
        <f>IF(ISNA(VLOOKUP(N979,DB데이터!$N:$N,1,FALSE)), "에러", "")</f>
        <v>에러</v>
      </c>
      <c r="P979" s="57" t="str">
        <f>IF(O979="에러",$N979&amp;CHAR(10)&amp;VLOOKUP(CONCATENATE(D1028,".",F1028),DB데이터!$M:$N,2,FALSE),"")</f>
        <v xml:space="preserve"> 월매출^TB_ANA_MM_SALES_ITEM^ 매장코드^SHOP_CD^^VARCHAR2^10^Y^
월매출품목^TB_ANA_MM_SALES_ITEM^매장코드^SHOP_CD^Y^VARCHAR2^10^Y^</v>
      </c>
    </row>
    <row r="980" spans="1:16" x14ac:dyDescent="0.25">
      <c r="A980" s="23">
        <v>973</v>
      </c>
      <c r="B980" s="27" t="s">
        <v>5184</v>
      </c>
      <c r="C980" s="27" t="s">
        <v>5301</v>
      </c>
      <c r="D980" s="27" t="s">
        <v>4444</v>
      </c>
      <c r="E980" s="27" t="s">
        <v>4229</v>
      </c>
      <c r="F980" s="27" t="s">
        <v>861</v>
      </c>
      <c r="G980" s="27"/>
      <c r="H980" s="27"/>
      <c r="I980" s="27" t="s">
        <v>37</v>
      </c>
      <c r="J980" s="28">
        <v>3</v>
      </c>
      <c r="K980" s="27" t="s">
        <v>52</v>
      </c>
      <c r="L980" s="29" t="s">
        <v>2352</v>
      </c>
      <c r="M980" s="30"/>
      <c r="N980" s="25" t="str">
        <f t="shared" si="15"/>
        <v xml:space="preserve"> 월매출^TB_ANA_MM_SALES_ITEM^ 품목코드^ITEM_CD^^VARCHAR2^20^Y^</v>
      </c>
      <c r="O980" s="21" t="str">
        <f>IF(ISNA(VLOOKUP(N980,DB데이터!$N:$N,1,FALSE)), "에러", "")</f>
        <v>에러</v>
      </c>
      <c r="P980" s="57" t="str">
        <f>IF(O980="에러",$N980&amp;CHAR(10)&amp;VLOOKUP(CONCATENATE(D1029,".",F1029),DB데이터!$M:$N,2,FALSE),"")</f>
        <v xml:space="preserve"> 월매출^TB_ANA_MM_SALES_ITEM^ 품목코드^ITEM_CD^^VARCHAR2^20^Y^
월매출품목^TB_ANA_MM_SALES_ITEM^품목코드^ITEM_CD^Y^VARCHAR2^20^Y^</v>
      </c>
    </row>
    <row r="981" spans="1:16" x14ac:dyDescent="0.25">
      <c r="A981" s="23">
        <v>974</v>
      </c>
      <c r="B981" s="27" t="s">
        <v>5184</v>
      </c>
      <c r="C981" s="27" t="s">
        <v>5301</v>
      </c>
      <c r="D981" s="27" t="s">
        <v>4444</v>
      </c>
      <c r="E981" s="27" t="s">
        <v>4213</v>
      </c>
      <c r="F981" s="27" t="s">
        <v>862</v>
      </c>
      <c r="G981" s="27"/>
      <c r="H981" s="27"/>
      <c r="I981" s="27" t="s">
        <v>37</v>
      </c>
      <c r="J981" s="28">
        <v>10</v>
      </c>
      <c r="K981" s="27" t="s">
        <v>52</v>
      </c>
      <c r="L981" s="29" t="s">
        <v>2352</v>
      </c>
      <c r="M981" s="30"/>
      <c r="N981" s="25" t="str">
        <f t="shared" si="15"/>
        <v xml:space="preserve"> 월매출^TB_ANA_MM_SALES_ITEM^ 매출총금액^SALES_TOT_AMT^^NUMBER^22^Y^0</v>
      </c>
      <c r="O981" s="21" t="str">
        <f>IF(ISNA(VLOOKUP(N981,DB데이터!$N:$N,1,FALSE)), "에러", "")</f>
        <v>에러</v>
      </c>
      <c r="P981" s="57" t="str">
        <f>IF(O981="에러",$N981&amp;CHAR(10)&amp;VLOOKUP(CONCATENATE(D1030,".",F1030),DB데이터!$M:$N,2,FALSE),"")</f>
        <v xml:space="preserve"> 월매출^TB_ANA_MM_SALES_ITEM^ 매출총금액^SALES_TOT_AMT^^NUMBER^22^Y^0
월매출품목^TB_ANA_MM_SALES_ITEM^매출총금액^SALES_TOT_AMT^^NUMBER^20,5^Y^0</v>
      </c>
    </row>
    <row r="982" spans="1:16" x14ac:dyDescent="0.25">
      <c r="A982" s="23">
        <v>975</v>
      </c>
      <c r="B982" s="27" t="s">
        <v>5184</v>
      </c>
      <c r="C982" s="27" t="s">
        <v>5301</v>
      </c>
      <c r="D982" s="27" t="s">
        <v>4444</v>
      </c>
      <c r="E982" s="27" t="s">
        <v>4215</v>
      </c>
      <c r="F982" s="27" t="s">
        <v>2351</v>
      </c>
      <c r="G982" s="27"/>
      <c r="H982" s="27"/>
      <c r="I982" s="27" t="s">
        <v>37</v>
      </c>
      <c r="J982" s="28">
        <v>3</v>
      </c>
      <c r="K982" s="27" t="s">
        <v>52</v>
      </c>
      <c r="L982" s="29" t="s">
        <v>2352</v>
      </c>
      <c r="M982" s="30"/>
      <c r="N982" s="25" t="str">
        <f t="shared" si="15"/>
        <v xml:space="preserve"> 월매출^TB_ANA_MM_SALES_ITEM^ 매출금액^SALES_AMT^^NUMBER^22^Y^0</v>
      </c>
      <c r="O982" s="21" t="str">
        <f>IF(ISNA(VLOOKUP(N982,DB데이터!$N:$N,1,FALSE)), "에러", "")</f>
        <v>에러</v>
      </c>
      <c r="P982" s="57" t="str">
        <f>IF(O982="에러",$N982&amp;CHAR(10)&amp;VLOOKUP(CONCATENATE(D1031,".",F1031),DB데이터!$M:$N,2,FALSE),"")</f>
        <v xml:space="preserve"> 월매출^TB_ANA_MM_SALES_ITEM^ 매출금액^SALES_AMT^^NUMBER^22^Y^0
월매출품목^TB_ANA_MM_SALES_ITEM^매출금액^SALES_AMT^^NUMBER^20,5^Y^0</v>
      </c>
    </row>
    <row r="983" spans="1:16" x14ac:dyDescent="0.25">
      <c r="A983" s="23">
        <v>976</v>
      </c>
      <c r="B983" s="27" t="s">
        <v>5184</v>
      </c>
      <c r="C983" s="27" t="s">
        <v>5301</v>
      </c>
      <c r="D983" s="27" t="s">
        <v>4444</v>
      </c>
      <c r="E983" s="27" t="s">
        <v>4228</v>
      </c>
      <c r="F983" s="27" t="s">
        <v>2354</v>
      </c>
      <c r="G983" s="27"/>
      <c r="H983" s="27"/>
      <c r="I983" s="27" t="s">
        <v>37</v>
      </c>
      <c r="J983" s="28">
        <v>1</v>
      </c>
      <c r="K983" s="27" t="s">
        <v>52</v>
      </c>
      <c r="L983" s="29" t="s">
        <v>2082</v>
      </c>
      <c r="M983" s="30"/>
      <c r="N983" s="25" t="str">
        <f t="shared" si="15"/>
        <v xml:space="preserve"> 월매출^TB_ANA_MM_SALES_ITEM^ 매출공급금액^SALES_SUPP_AMT^^NUMBER^22^Y^0</v>
      </c>
      <c r="O983" s="21" t="str">
        <f>IF(ISNA(VLOOKUP(N983,DB데이터!$N:$N,1,FALSE)), "에러", "")</f>
        <v>에러</v>
      </c>
      <c r="P983" s="57" t="str">
        <f>IF(O983="에러",$N983&amp;CHAR(10)&amp;VLOOKUP(CONCATENATE(D1032,".",F1032),DB데이터!$M:$N,2,FALSE),"")</f>
        <v xml:space="preserve"> 월매출^TB_ANA_MM_SALES_ITEM^ 매출공급금액^SALES_SUPP_AMT^^NUMBER^22^Y^0
월매출품목^TB_ANA_MM_SALES_ITEM^매출공급금액^SALES_SUPP_AMT^^NUMBER^20,5^Y^0</v>
      </c>
    </row>
    <row r="984" spans="1:16" x14ac:dyDescent="0.25">
      <c r="A984" s="23">
        <v>977</v>
      </c>
      <c r="B984" s="27" t="s">
        <v>5184</v>
      </c>
      <c r="C984" s="27" t="s">
        <v>5301</v>
      </c>
      <c r="D984" s="27" t="s">
        <v>4444</v>
      </c>
      <c r="E984" s="27" t="s">
        <v>4319</v>
      </c>
      <c r="F984" s="27" t="s">
        <v>2287</v>
      </c>
      <c r="G984" s="27"/>
      <c r="H984" s="27"/>
      <c r="I984" s="27" t="s">
        <v>37</v>
      </c>
      <c r="J984" s="28">
        <v>3</v>
      </c>
      <c r="K984" s="27" t="s">
        <v>52</v>
      </c>
      <c r="L984" s="29"/>
      <c r="M984" s="30"/>
      <c r="N984" s="25" t="str">
        <f t="shared" si="15"/>
        <v xml:space="preserve"> 월매출^TB_ANA_MM_SALES_ITEM^ 매출부가세액^SALES_VAT^^NUMBER^22^Y^0</v>
      </c>
      <c r="O984" s="21" t="str">
        <f>IF(ISNA(VLOOKUP(N984,DB데이터!$N:$N,1,FALSE)), "에러", "")</f>
        <v>에러</v>
      </c>
      <c r="P984" s="57" t="str">
        <f>IF(O984="에러",$N984&amp;CHAR(10)&amp;VLOOKUP(CONCATENATE(D1033,".",F1033),DB데이터!$M:$N,2,FALSE),"")</f>
        <v xml:space="preserve"> 월매출^TB_ANA_MM_SALES_ITEM^ 매출부가세액^SALES_VAT^^NUMBER^22^Y^0
월매출품목^TB_ANA_MM_SALES_ITEM^매출부가세액^SALES_VAT^^NUMBER^20,5^Y^0</v>
      </c>
    </row>
    <row r="985" spans="1:16" x14ac:dyDescent="0.25">
      <c r="A985" s="23">
        <v>978</v>
      </c>
      <c r="B985" s="27" t="s">
        <v>5184</v>
      </c>
      <c r="C985" s="27" t="s">
        <v>5301</v>
      </c>
      <c r="D985" s="27" t="s">
        <v>4444</v>
      </c>
      <c r="E985" s="27" t="s">
        <v>3482</v>
      </c>
      <c r="F985" s="27" t="s">
        <v>838</v>
      </c>
      <c r="G985" s="27"/>
      <c r="H985" s="27"/>
      <c r="I985" s="27" t="s">
        <v>37</v>
      </c>
      <c r="J985" s="28">
        <v>20</v>
      </c>
      <c r="K985" s="27" t="s">
        <v>52</v>
      </c>
      <c r="L985" s="29"/>
      <c r="M985" s="30"/>
      <c r="N985" s="25" t="str">
        <f t="shared" si="15"/>
        <v xml:space="preserve"> 월매출^TB_ANA_MM_SALES_ITEM^ 할인금액^DC_AMT^^NUMBER^22^Y^0</v>
      </c>
      <c r="O985" s="21" t="str">
        <f>IF(ISNA(VLOOKUP(N985,DB데이터!$N:$N,1,FALSE)), "에러", "")</f>
        <v>에러</v>
      </c>
      <c r="P985" s="57" t="str">
        <f>IF(O985="에러",$N985&amp;CHAR(10)&amp;VLOOKUP(CONCATENATE(D1034,".",F1034),DB데이터!$M:$N,2,FALSE),"")</f>
        <v xml:space="preserve"> 월매출^TB_ANA_MM_SALES_ITEM^ 할인금액^DC_AMT^^NUMBER^22^Y^0
월매출품목^TB_ANA_MM_SALES_ITEM^할인금액^DC_AMT^^NUMBER^20,5^Y^0</v>
      </c>
    </row>
    <row r="986" spans="1:16" x14ac:dyDescent="0.25">
      <c r="A986" s="23">
        <v>979</v>
      </c>
      <c r="B986" s="27" t="s">
        <v>5184</v>
      </c>
      <c r="C986" s="27" t="s">
        <v>5301</v>
      </c>
      <c r="D986" s="27" t="s">
        <v>4444</v>
      </c>
      <c r="E986" s="27" t="s">
        <v>4221</v>
      </c>
      <c r="F986" s="27" t="s">
        <v>492</v>
      </c>
      <c r="G986" s="27"/>
      <c r="H986" s="27"/>
      <c r="I986" s="27" t="s">
        <v>110</v>
      </c>
      <c r="J986" s="28">
        <v>22</v>
      </c>
      <c r="K986" s="27" t="s">
        <v>52</v>
      </c>
      <c r="L986" s="29">
        <v>0</v>
      </c>
      <c r="M986" s="30"/>
      <c r="N986" s="25" t="str">
        <f t="shared" si="15"/>
        <v xml:space="preserve"> 월매출^TB_ANA_MM_SALES_ITEM^ 쿠폰할인금액^COUP_DC_AMT^^NUMBER^22^Y^0</v>
      </c>
      <c r="O986" s="21" t="str">
        <f>IF(ISNA(VLOOKUP(N986,DB데이터!$N:$N,1,FALSE)), "에러", "")</f>
        <v>에러</v>
      </c>
      <c r="P986" s="57" t="str">
        <f>IF(O986="에러",$N986&amp;CHAR(10)&amp;VLOOKUP(CONCATENATE(D1035,".",F1035),DB데이터!$M:$N,2,FALSE),"")</f>
        <v xml:space="preserve"> 월매출^TB_ANA_MM_SALES_ITEM^ 쿠폰할인금액^COUP_DC_AMT^^NUMBER^22^Y^0
월매출품목^TB_ANA_MM_SALES_ITEM^쿠폰할인금액^COUP_DC_AMT^^NUMBER^20,5^Y^0</v>
      </c>
    </row>
    <row r="987" spans="1:16" x14ac:dyDescent="0.25">
      <c r="A987" s="23">
        <v>980</v>
      </c>
      <c r="B987" s="27" t="s">
        <v>5184</v>
      </c>
      <c r="C987" s="27" t="s">
        <v>5301</v>
      </c>
      <c r="D987" s="27" t="s">
        <v>4444</v>
      </c>
      <c r="E987" s="27" t="s">
        <v>4218</v>
      </c>
      <c r="F987" s="27" t="s">
        <v>493</v>
      </c>
      <c r="G987" s="27"/>
      <c r="H987" s="27"/>
      <c r="I987" s="27" t="s">
        <v>110</v>
      </c>
      <c r="J987" s="28">
        <v>22</v>
      </c>
      <c r="K987" s="27" t="s">
        <v>52</v>
      </c>
      <c r="L987" s="29">
        <v>0</v>
      </c>
      <c r="M987" s="30"/>
      <c r="N987" s="25" t="str">
        <f t="shared" si="15"/>
        <v xml:space="preserve"> 월매출^TB_ANA_MM_SALES_ITEM^ 고객할인금액^CUST_DC_AMT^^NUMBER^22^Y^0</v>
      </c>
      <c r="O987" s="21" t="str">
        <f>IF(ISNA(VLOOKUP(N987,DB데이터!$N:$N,1,FALSE)), "에러", "")</f>
        <v>에러</v>
      </c>
      <c r="P987" s="57" t="str">
        <f>IF(O987="에러",$N987&amp;CHAR(10)&amp;VLOOKUP(CONCATENATE(D1036,".",F1036),DB데이터!$M:$N,2,FALSE),"")</f>
        <v xml:space="preserve"> 월매출^TB_ANA_MM_SALES_ITEM^ 고객할인금액^CUST_DC_AMT^^NUMBER^22^Y^0
월매출품목^TB_ANA_MM_SALES_ITEM^고객할인금액^CUST_DC_AMT^^NUMBER^20,5^Y^0</v>
      </c>
    </row>
    <row r="988" spans="1:16" x14ac:dyDescent="0.25">
      <c r="A988" s="23">
        <v>981</v>
      </c>
      <c r="B988" s="27" t="s">
        <v>5184</v>
      </c>
      <c r="C988" s="27" t="s">
        <v>5301</v>
      </c>
      <c r="D988" s="27" t="s">
        <v>4444</v>
      </c>
      <c r="E988" s="27" t="s">
        <v>4217</v>
      </c>
      <c r="F988" s="27" t="s">
        <v>494</v>
      </c>
      <c r="G988" s="27"/>
      <c r="H988" s="27"/>
      <c r="I988" s="27" t="s">
        <v>110</v>
      </c>
      <c r="J988" s="28">
        <v>22</v>
      </c>
      <c r="K988" s="27" t="s">
        <v>52</v>
      </c>
      <c r="L988" s="29">
        <v>0</v>
      </c>
      <c r="M988" s="30"/>
      <c r="N988" s="25" t="str">
        <f t="shared" si="15"/>
        <v xml:space="preserve"> 월매출^TB_ANA_MM_SALES_ITEM^ 프로모션할인금액^PROM_DC_AMT^^NUMBER^22^Y^0</v>
      </c>
      <c r="O988" s="21" t="str">
        <f>IF(ISNA(VLOOKUP(N988,DB데이터!$N:$N,1,FALSE)), "에러", "")</f>
        <v>에러</v>
      </c>
      <c r="P988" s="57" t="str">
        <f>IF(O988="에러",$N988&amp;CHAR(10)&amp;VLOOKUP(CONCATENATE(D1037,".",F1037),DB데이터!$M:$N,2,FALSE),"")</f>
        <v xml:space="preserve"> 월매출^TB_ANA_MM_SALES_ITEM^ 프로모션할인금액^PROM_DC_AMT^^NUMBER^22^Y^0
월매출품목^TB_ANA_MM_SALES_ITEM^프로모션할인금액^PROM_DC_AMT^^NUMBER^20,5^Y^0</v>
      </c>
    </row>
    <row r="989" spans="1:16" x14ac:dyDescent="0.25">
      <c r="A989" s="23">
        <v>982</v>
      </c>
      <c r="B989" s="27" t="s">
        <v>5184</v>
      </c>
      <c r="C989" s="27" t="s">
        <v>5301</v>
      </c>
      <c r="D989" s="27" t="s">
        <v>4444</v>
      </c>
      <c r="E989" s="27" t="s">
        <v>4219</v>
      </c>
      <c r="F989" s="27" t="s">
        <v>1761</v>
      </c>
      <c r="G989" s="27"/>
      <c r="H989" s="27"/>
      <c r="I989" s="27" t="s">
        <v>110</v>
      </c>
      <c r="J989" s="28">
        <v>22</v>
      </c>
      <c r="K989" s="27" t="s">
        <v>52</v>
      </c>
      <c r="L989" s="29">
        <v>0</v>
      </c>
      <c r="M989" s="30"/>
      <c r="N989" s="25" t="str">
        <f t="shared" si="15"/>
        <v xml:space="preserve"> 월매출^TB_ANA_MM_SALES_ITEM^ 프로모션증정금액^PROM_PRESENT_AMT^^NUMBER^22^Y^0</v>
      </c>
      <c r="O989" s="21" t="str">
        <f>IF(ISNA(VLOOKUP(N989,DB데이터!$N:$N,1,FALSE)), "에러", "")</f>
        <v>에러</v>
      </c>
      <c r="P989" s="57" t="str">
        <f>IF(O989="에러",$N989&amp;CHAR(10)&amp;VLOOKUP(CONCATENATE(D1038,".",F1038),DB데이터!$M:$N,2,FALSE),"")</f>
        <v xml:space="preserve"> 월매출^TB_ANA_MM_SALES_ITEM^ 프로모션증정금액^PROM_PRESENT_AMT^^NUMBER^22^Y^0
월매출품목^TB_ANA_MM_SALES_ITEM^프로모션증정금액^PROM_PRESENT_AMT^^NUMBER^20,5^Y^0</v>
      </c>
    </row>
    <row r="990" spans="1:16" x14ac:dyDescent="0.25">
      <c r="A990" s="23">
        <v>983</v>
      </c>
      <c r="B990" s="27" t="s">
        <v>5184</v>
      </c>
      <c r="C990" s="27" t="s">
        <v>5301</v>
      </c>
      <c r="D990" s="27" t="s">
        <v>4444</v>
      </c>
      <c r="E990" s="27" t="s">
        <v>4237</v>
      </c>
      <c r="F990" s="27" t="s">
        <v>495</v>
      </c>
      <c r="G990" s="27"/>
      <c r="H990" s="27"/>
      <c r="I990" s="27" t="s">
        <v>110</v>
      </c>
      <c r="J990" s="28">
        <v>22</v>
      </c>
      <c r="K990" s="27" t="s">
        <v>52</v>
      </c>
      <c r="L990" s="29">
        <v>0</v>
      </c>
      <c r="M990" s="30"/>
      <c r="N990" s="25" t="str">
        <f t="shared" si="15"/>
        <v xml:space="preserve"> 월매출^TB_ANA_MM_SALES_ITEM^ 비매출할인금액^NON_SALES_DC_AMT^^NUMBER^22^Y^0</v>
      </c>
      <c r="O990" s="21" t="str">
        <f>IF(ISNA(VLOOKUP(N990,DB데이터!$N:$N,1,FALSE)), "에러", "")</f>
        <v>에러</v>
      </c>
      <c r="P990" s="57" t="str">
        <f>IF(O990="에러",$N990&amp;CHAR(10)&amp;VLOOKUP(CONCATENATE(D1039,".",F1039),DB데이터!$M:$N,2,FALSE),"")</f>
        <v xml:space="preserve"> 월매출^TB_ANA_MM_SALES_ITEM^ 비매출할인금액^NON_SALES_DC_AMT^^NUMBER^22^Y^0
월매출품목^TB_ANA_MM_SALES_ITEM^비매출할인금액^NON_SALES_DC_AMT^^NUMBER^20,5^Y^0</v>
      </c>
    </row>
    <row r="991" spans="1:16" x14ac:dyDescent="0.25">
      <c r="A991" s="23">
        <v>984</v>
      </c>
      <c r="B991" s="27" t="s">
        <v>5184</v>
      </c>
      <c r="C991" s="27" t="s">
        <v>5301</v>
      </c>
      <c r="D991" s="27" t="s">
        <v>4444</v>
      </c>
      <c r="E991" s="27" t="s">
        <v>4234</v>
      </c>
      <c r="F991" s="27" t="s">
        <v>565</v>
      </c>
      <c r="G991" s="27"/>
      <c r="H991" s="27"/>
      <c r="I991" s="27" t="s">
        <v>110</v>
      </c>
      <c r="J991" s="28">
        <v>22</v>
      </c>
      <c r="K991" s="27" t="s">
        <v>52</v>
      </c>
      <c r="L991" s="29">
        <v>0</v>
      </c>
      <c r="M991" s="30"/>
      <c r="N991" s="25" t="str">
        <f t="shared" si="15"/>
        <v xml:space="preserve"> 월매출^TB_ANA_MM_SALES_ITEM^ 비매출증정금액^NON_SALES_PRESENT_AMT^^NUMBER^22^Y^0</v>
      </c>
      <c r="O991" s="21" t="str">
        <f>IF(ISNA(VLOOKUP(N991,DB데이터!$N:$N,1,FALSE)), "에러", "")</f>
        <v>에러</v>
      </c>
      <c r="P991" s="57" t="str">
        <f>IF(O991="에러",$N991&amp;CHAR(10)&amp;VLOOKUP(CONCATENATE(D1040,".",F1040),DB데이터!$M:$N,2,FALSE),"")</f>
        <v xml:space="preserve"> 월매출^TB_ANA_MM_SALES_ITEM^ 비매출증정금액^NON_SALES_PRESENT_AMT^^NUMBER^22^Y^0
월매출품목^TB_ANA_MM_SALES_ITEM^비매출증정금액^NON_SALES_PRESENT_AMT^^NUMBER^20,5^Y^0</v>
      </c>
    </row>
    <row r="992" spans="1:16" x14ac:dyDescent="0.25">
      <c r="A992" s="23">
        <v>985</v>
      </c>
      <c r="B992" s="27" t="s">
        <v>5184</v>
      </c>
      <c r="C992" s="27" t="s">
        <v>5301</v>
      </c>
      <c r="D992" s="27" t="s">
        <v>4444</v>
      </c>
      <c r="E992" s="27" t="s">
        <v>4216</v>
      </c>
      <c r="F992" s="27" t="s">
        <v>567</v>
      </c>
      <c r="G992" s="27"/>
      <c r="H992" s="27"/>
      <c r="I992" s="27" t="s">
        <v>110</v>
      </c>
      <c r="J992" s="28">
        <v>22</v>
      </c>
      <c r="K992" s="27" t="s">
        <v>52</v>
      </c>
      <c r="L992" s="29">
        <v>0</v>
      </c>
      <c r="M992" s="30"/>
      <c r="N992" s="25" t="str">
        <f t="shared" ref="N992:N1055" si="16">SUBSTITUTE(CONCATENATE(C1041,"^",D1041,"^",E1041,"^",F1041,"^",G1041,"^",I1041,"^",J1041,"^",K1041,"^",L1041),"~","-")</f>
        <v xml:space="preserve"> 월매출^TB_ANA_MM_SALES_ITEM^ 비매출테스터금액^NON_SALES_TESTER_AMT^^NUMBER^22^Y^0</v>
      </c>
      <c r="O992" s="21" t="str">
        <f>IF(ISNA(VLOOKUP(N992,DB데이터!$N:$N,1,FALSE)), "에러", "")</f>
        <v>에러</v>
      </c>
      <c r="P992" s="57" t="str">
        <f>IF(O992="에러",$N992&amp;CHAR(10)&amp;VLOOKUP(CONCATENATE(D1041,".",F1041),DB데이터!$M:$N,2,FALSE),"")</f>
        <v xml:space="preserve"> 월매출^TB_ANA_MM_SALES_ITEM^ 비매출테스터금액^NON_SALES_TESTER_AMT^^NUMBER^22^Y^0
월매출품목^TB_ANA_MM_SALES_ITEM^비매출테스터금액^NON_SALES_TESTER_AMT^^NUMBER^20,5^Y^0</v>
      </c>
    </row>
    <row r="993" spans="1:16" x14ac:dyDescent="0.25">
      <c r="A993" s="23">
        <v>986</v>
      </c>
      <c r="B993" s="27" t="s">
        <v>5184</v>
      </c>
      <c r="C993" s="27" t="s">
        <v>5301</v>
      </c>
      <c r="D993" s="27" t="s">
        <v>4444</v>
      </c>
      <c r="E993" s="27" t="s">
        <v>4236</v>
      </c>
      <c r="F993" s="27" t="s">
        <v>496</v>
      </c>
      <c r="G993" s="27"/>
      <c r="H993" s="27"/>
      <c r="I993" s="27" t="s">
        <v>110</v>
      </c>
      <c r="J993" s="28">
        <v>22</v>
      </c>
      <c r="K993" s="27" t="s">
        <v>52</v>
      </c>
      <c r="L993" s="29">
        <v>0</v>
      </c>
      <c r="M993" s="30"/>
      <c r="N993" s="25" t="str">
        <f t="shared" si="16"/>
        <v xml:space="preserve"> 월매출^TB_ANA_MM_SALES_ITEM^ 비매출기부금액^NON_SALES_DONATE_AMT^^NUMBER^22^Y^0</v>
      </c>
      <c r="O993" s="21" t="str">
        <f>IF(ISNA(VLOOKUP(N993,DB데이터!$N:$N,1,FALSE)), "에러", "")</f>
        <v>에러</v>
      </c>
      <c r="P993" s="57" t="str">
        <f>IF(O993="에러",$N993&amp;CHAR(10)&amp;VLOOKUP(CONCATENATE(D1042,".",F1042),DB데이터!$M:$N,2,FALSE),"")</f>
        <v xml:space="preserve"> 월매출^TB_ANA_MM_SALES_ITEM^ 비매출기부금액^NON_SALES_DONATE_AMT^^NUMBER^22^Y^0
월매출품목^TB_ANA_MM_SALES_ITEM^비매출기부금액^NON_SALES_DONATE_AMT^^NUMBER^20,5^Y^0</v>
      </c>
    </row>
    <row r="994" spans="1:16" x14ac:dyDescent="0.25">
      <c r="A994" s="23">
        <v>987</v>
      </c>
      <c r="B994" s="27" t="s">
        <v>5184</v>
      </c>
      <c r="C994" s="27" t="s">
        <v>5301</v>
      </c>
      <c r="D994" s="27" t="s">
        <v>4444</v>
      </c>
      <c r="E994" s="27" t="s">
        <v>4242</v>
      </c>
      <c r="F994" s="27" t="s">
        <v>2285</v>
      </c>
      <c r="G994" s="27"/>
      <c r="H994" s="27"/>
      <c r="I994" s="27" t="s">
        <v>110</v>
      </c>
      <c r="J994" s="28">
        <v>22</v>
      </c>
      <c r="K994" s="27" t="s">
        <v>52</v>
      </c>
      <c r="L994" s="29">
        <v>0</v>
      </c>
      <c r="M994" s="30"/>
      <c r="N994" s="25" t="str">
        <f t="shared" si="16"/>
        <v xml:space="preserve"> 월매출^TB_ANA_MM_SALES_ITEM^ 비매출기타금액^NON_SALES_ETC_AMT^^NUMBER^22^Y^0</v>
      </c>
      <c r="O994" s="21" t="str">
        <f>IF(ISNA(VLOOKUP(N994,DB데이터!$N:$N,1,FALSE)), "에러", "")</f>
        <v>에러</v>
      </c>
      <c r="P994" s="57" t="str">
        <f>IF(O994="에러",$N994&amp;CHAR(10)&amp;VLOOKUP(CONCATENATE(D1043,".",F1043),DB데이터!$M:$N,2,FALSE),"")</f>
        <v xml:space="preserve"> 월매출^TB_ANA_MM_SALES_ITEM^ 비매출기타금액^NON_SALES_ETC_AMT^^NUMBER^22^Y^0
월매출품목^TB_ANA_MM_SALES_ITEM^비매출기타금액^NON_SALES_ETC_AMT^^NUMBER^20,5^Y^0</v>
      </c>
    </row>
    <row r="995" spans="1:16" x14ac:dyDescent="0.25">
      <c r="A995" s="23">
        <v>988</v>
      </c>
      <c r="B995" s="27" t="s">
        <v>5184</v>
      </c>
      <c r="C995" s="27" t="s">
        <v>5301</v>
      </c>
      <c r="D995" s="27" t="s">
        <v>4444</v>
      </c>
      <c r="E995" s="27" t="s">
        <v>4227</v>
      </c>
      <c r="F995" s="27" t="s">
        <v>497</v>
      </c>
      <c r="G995" s="27"/>
      <c r="H995" s="27"/>
      <c r="I995" s="27" t="s">
        <v>110</v>
      </c>
      <c r="J995" s="28">
        <v>22</v>
      </c>
      <c r="K995" s="27" t="s">
        <v>52</v>
      </c>
      <c r="L995" s="29">
        <v>0</v>
      </c>
      <c r="M995" s="30"/>
      <c r="N995" s="25" t="str">
        <f t="shared" si="16"/>
        <v xml:space="preserve"> 월매출^TB_ANA_MM_SALES_ITEM^ 영수증건수^BILL_CNT^^NUMBER^22^Y^0</v>
      </c>
      <c r="O995" s="21" t="str">
        <f>IF(ISNA(VLOOKUP(N995,DB데이터!$N:$N,1,FALSE)), "에러", "")</f>
        <v>에러</v>
      </c>
      <c r="P995" s="57" t="str">
        <f>IF(O995="에러",$N995&amp;CHAR(10)&amp;VLOOKUP(CONCATENATE(D1044,".",F1044),DB데이터!$M:$N,2,FALSE),"")</f>
        <v xml:space="preserve"> 월매출^TB_ANA_MM_SALES_ITEM^ 영수증건수^BILL_CNT^^NUMBER^22^Y^0
월매출품목^TB_ANA_MM_SALES_ITEM^영수증건수^BILL_CNT^^NUMBER^20,5^Y^0</v>
      </c>
    </row>
    <row r="996" spans="1:16" x14ac:dyDescent="0.25">
      <c r="A996" s="23">
        <v>989</v>
      </c>
      <c r="B996" s="27" t="s">
        <v>5184</v>
      </c>
      <c r="C996" s="27" t="s">
        <v>5301</v>
      </c>
      <c r="D996" s="27" t="s">
        <v>4444</v>
      </c>
      <c r="E996" s="27" t="s">
        <v>4314</v>
      </c>
      <c r="F996" s="27" t="s">
        <v>2290</v>
      </c>
      <c r="G996" s="27"/>
      <c r="H996" s="27"/>
      <c r="I996" s="27" t="s">
        <v>110</v>
      </c>
      <c r="J996" s="28">
        <v>22</v>
      </c>
      <c r="K996" s="27" t="s">
        <v>52</v>
      </c>
      <c r="L996" s="29">
        <v>0</v>
      </c>
      <c r="M996" s="30"/>
      <c r="N996" s="25" t="str">
        <f t="shared" si="16"/>
        <v xml:space="preserve"> 월매출^TB_ANA_MM_SALES_ITEM^ 매출수량^SALES_QTY^^NUMBER^22^Y^0</v>
      </c>
      <c r="O996" s="21" t="str">
        <f>IF(ISNA(VLOOKUP(N996,DB데이터!$N:$N,1,FALSE)), "에러", "")</f>
        <v>에러</v>
      </c>
      <c r="P996" s="57" t="str">
        <f>IF(O996="에러",$N996&amp;CHAR(10)&amp;VLOOKUP(CONCATENATE(D1045,".",F1045),DB데이터!$M:$N,2,FALSE),"")</f>
        <v xml:space="preserve"> 월매출^TB_ANA_MM_SALES_ITEM^ 매출수량^SALES_QTY^^NUMBER^22^Y^0
월매출품목^TB_ANA_MM_SALES_ITEM^매출수량^SALES_QTY^^NUMBER^20,5^Y^0</v>
      </c>
    </row>
    <row r="997" spans="1:16" x14ac:dyDescent="0.25">
      <c r="A997" s="23">
        <v>990</v>
      </c>
      <c r="B997" s="27" t="s">
        <v>5184</v>
      </c>
      <c r="C997" s="27" t="s">
        <v>5301</v>
      </c>
      <c r="D997" s="27" t="s">
        <v>4444</v>
      </c>
      <c r="E997" s="27" t="s">
        <v>4316</v>
      </c>
      <c r="F997" s="27" t="s">
        <v>2292</v>
      </c>
      <c r="G997" s="27"/>
      <c r="H997" s="27"/>
      <c r="I997" s="27" t="s">
        <v>110</v>
      </c>
      <c r="J997" s="28">
        <v>22</v>
      </c>
      <c r="K997" s="27" t="s">
        <v>52</v>
      </c>
      <c r="L997" s="29">
        <v>0</v>
      </c>
      <c r="M997" s="30"/>
      <c r="N997" s="25" t="str">
        <f t="shared" si="16"/>
        <v xml:space="preserve"> 월매출^TB_ANA_MM_SALES_ITEM^ 프로모션할인수량^PROM_DC_QTY^^NUMBER^22^Y^0</v>
      </c>
      <c r="O997" s="21" t="str">
        <f>IF(ISNA(VLOOKUP(N997,DB데이터!$N:$N,1,FALSE)), "에러", "")</f>
        <v>에러</v>
      </c>
      <c r="P997" s="57" t="str">
        <f>IF(O997="에러",$N997&amp;CHAR(10)&amp;VLOOKUP(CONCATENATE(D1046,".",F1046),DB데이터!$M:$N,2,FALSE),"")</f>
        <v xml:space="preserve"> 월매출^TB_ANA_MM_SALES_ITEM^ 프로모션할인수량^PROM_DC_QTY^^NUMBER^22^Y^0
월매출품목^TB_ANA_MM_SALES_ITEM^프로모션할인수량^PROM_DC_QTY^^NUMBER^20,5^Y^0</v>
      </c>
    </row>
    <row r="998" spans="1:16" x14ac:dyDescent="0.25">
      <c r="A998" s="23">
        <v>991</v>
      </c>
      <c r="B998" s="27" t="s">
        <v>5184</v>
      </c>
      <c r="C998" s="27" t="s">
        <v>5301</v>
      </c>
      <c r="D998" s="27" t="s">
        <v>4444</v>
      </c>
      <c r="E998" s="27" t="s">
        <v>4310</v>
      </c>
      <c r="F998" s="27" t="s">
        <v>2294</v>
      </c>
      <c r="G998" s="27"/>
      <c r="H998" s="27"/>
      <c r="I998" s="27" t="s">
        <v>110</v>
      </c>
      <c r="J998" s="28">
        <v>22</v>
      </c>
      <c r="K998" s="27" t="s">
        <v>52</v>
      </c>
      <c r="L998" s="29">
        <v>0</v>
      </c>
      <c r="M998" s="30"/>
      <c r="N998" s="25" t="str">
        <f t="shared" si="16"/>
        <v xml:space="preserve"> 월매출^TB_ANA_MM_SALES_ITEM^ 프로모션증정수량^PROM_PRESENT_QTY^^NUMBER^22^Y^0</v>
      </c>
      <c r="O998" s="21" t="str">
        <f>IF(ISNA(VLOOKUP(N998,DB데이터!$N:$N,1,FALSE)), "에러", "")</f>
        <v>에러</v>
      </c>
      <c r="P998" s="57" t="str">
        <f>IF(O998="에러",$N998&amp;CHAR(10)&amp;VLOOKUP(CONCATENATE(D1047,".",F1047),DB데이터!$M:$N,2,FALSE),"")</f>
        <v xml:space="preserve"> 월매출^TB_ANA_MM_SALES_ITEM^ 프로모션증정수량^PROM_PRESENT_QTY^^NUMBER^22^Y^0
월매출품목^TB_ANA_MM_SALES_ITEM^프로모션증정수량^PROM_PRESENT_QTY^^NUMBER^20,5^Y^0</v>
      </c>
    </row>
    <row r="999" spans="1:16" x14ac:dyDescent="0.25">
      <c r="A999" s="23">
        <v>992</v>
      </c>
      <c r="B999" s="27" t="s">
        <v>5184</v>
      </c>
      <c r="C999" s="27" t="s">
        <v>5301</v>
      </c>
      <c r="D999" s="27" t="s">
        <v>4444</v>
      </c>
      <c r="E999" s="27" t="s">
        <v>4312</v>
      </c>
      <c r="F999" s="27" t="s">
        <v>2296</v>
      </c>
      <c r="G999" s="27"/>
      <c r="H999" s="27"/>
      <c r="I999" s="27" t="s">
        <v>110</v>
      </c>
      <c r="J999" s="28">
        <v>22</v>
      </c>
      <c r="K999" s="27" t="s">
        <v>52</v>
      </c>
      <c r="L999" s="29">
        <v>0</v>
      </c>
      <c r="M999" s="30"/>
      <c r="N999" s="25" t="str">
        <f t="shared" si="16"/>
        <v xml:space="preserve"> 월매출^TB_ANA_MM_SALES_ITEM^ 비매출수량^NON_SALES_QTY^^NUMBER^22^Y^0</v>
      </c>
      <c r="O999" s="21" t="str">
        <f>IF(ISNA(VLOOKUP(N999,DB데이터!$N:$N,1,FALSE)), "에러", "")</f>
        <v>에러</v>
      </c>
      <c r="P999" s="57" t="str">
        <f>IF(O999="에러",$N999&amp;CHAR(10)&amp;VLOOKUP(CONCATENATE(D1048,".",F1048),DB데이터!$M:$N,2,FALSE),"")</f>
        <v xml:space="preserve"> 월매출^TB_ANA_MM_SALES_ITEM^ 비매출수량^NON_SALES_QTY^^NUMBER^22^Y^0
월매출품목^TB_ANA_MM_SALES_ITEM^비매출수량^NON_SALES_QTY^^NUMBER^20,5^Y^0</v>
      </c>
    </row>
    <row r="1000" spans="1:16" x14ac:dyDescent="0.25">
      <c r="A1000" s="23">
        <v>993</v>
      </c>
      <c r="B1000" s="27" t="s">
        <v>5184</v>
      </c>
      <c r="C1000" s="27" t="s">
        <v>5301</v>
      </c>
      <c r="D1000" s="27" t="s">
        <v>4444</v>
      </c>
      <c r="E1000" s="27" t="s">
        <v>4230</v>
      </c>
      <c r="F1000" s="27" t="s">
        <v>2257</v>
      </c>
      <c r="G1000" s="27"/>
      <c r="H1000" s="27"/>
      <c r="I1000" s="27" t="s">
        <v>110</v>
      </c>
      <c r="J1000" s="28">
        <v>22</v>
      </c>
      <c r="K1000" s="27" t="s">
        <v>52</v>
      </c>
      <c r="L1000" s="29">
        <v>0</v>
      </c>
      <c r="M1000" s="30"/>
      <c r="N1000" s="25" t="str">
        <f t="shared" si="16"/>
        <v xml:space="preserve"> 월매출^TB_ANA_MM_SALES_ITEM^ 비매출증정수량^NON_SALES_PRESENT_QTY^^NUMBER^22^Y^0</v>
      </c>
      <c r="O1000" s="21" t="str">
        <f>IF(ISNA(VLOOKUP(N1000,DB데이터!$N:$N,1,FALSE)), "에러", "")</f>
        <v>에러</v>
      </c>
      <c r="P1000" s="57" t="str">
        <f>IF(O1000="에러",$N1000&amp;CHAR(10)&amp;VLOOKUP(CONCATENATE(D1049,".",F1049),DB데이터!$M:$N,2,FALSE),"")</f>
        <v xml:space="preserve"> 월매출^TB_ANA_MM_SALES_ITEM^ 비매출증정수량^NON_SALES_PRESENT_QTY^^NUMBER^22^Y^0
월매출품목^TB_ANA_MM_SALES_ITEM^비매출증정수량^NON_SALES_PRESENT_QTY^^NUMBER^20,5^Y^0</v>
      </c>
    </row>
    <row r="1001" spans="1:16" x14ac:dyDescent="0.25">
      <c r="A1001" s="23">
        <v>994</v>
      </c>
      <c r="B1001" s="27" t="s">
        <v>5184</v>
      </c>
      <c r="C1001" s="27" t="s">
        <v>5301</v>
      </c>
      <c r="D1001" s="27" t="s">
        <v>4444</v>
      </c>
      <c r="E1001" s="27" t="s">
        <v>4239</v>
      </c>
      <c r="F1001" s="27" t="s">
        <v>1142</v>
      </c>
      <c r="G1001" s="27"/>
      <c r="H1001" s="27"/>
      <c r="I1001" s="27" t="s">
        <v>110</v>
      </c>
      <c r="J1001" s="28">
        <v>22</v>
      </c>
      <c r="K1001" s="27" t="s">
        <v>52</v>
      </c>
      <c r="L1001" s="27">
        <v>0</v>
      </c>
      <c r="M1001" s="30"/>
      <c r="N1001" s="25" t="str">
        <f t="shared" si="16"/>
        <v xml:space="preserve"> 월매출^TB_ANA_MM_SALES_ITEM^ 비매출테스터수량^NON_SALES_TESTER_QTY^^NUMBER^22^Y^0</v>
      </c>
      <c r="O1001" s="21" t="str">
        <f>IF(ISNA(VLOOKUP(N1001,DB데이터!$N:$N,1,FALSE)), "에러", "")</f>
        <v>에러</v>
      </c>
      <c r="P1001" s="57" t="str">
        <f>IF(O1001="에러",$N1001&amp;CHAR(10)&amp;VLOOKUP(CONCATENATE(D1050,".",F1050),DB데이터!$M:$N,2,FALSE),"")</f>
        <v xml:space="preserve"> 월매출^TB_ANA_MM_SALES_ITEM^ 비매출테스터수량^NON_SALES_TESTER_QTY^^NUMBER^22^Y^0
월매출품목^TB_ANA_MM_SALES_ITEM^비매출테스터수량^NON_SALES_TESTER_QTY^^NUMBER^20,5^Y^0</v>
      </c>
    </row>
    <row r="1002" spans="1:16" x14ac:dyDescent="0.25">
      <c r="A1002" s="23">
        <v>995</v>
      </c>
      <c r="B1002" s="27" t="s">
        <v>5184</v>
      </c>
      <c r="C1002" s="27" t="s">
        <v>5301</v>
      </c>
      <c r="D1002" s="27" t="s">
        <v>4444</v>
      </c>
      <c r="E1002" s="27" t="s">
        <v>4244</v>
      </c>
      <c r="F1002" s="27" t="s">
        <v>2298</v>
      </c>
      <c r="G1002" s="27"/>
      <c r="H1002" s="27"/>
      <c r="I1002" s="27" t="s">
        <v>110</v>
      </c>
      <c r="J1002" s="28">
        <v>22</v>
      </c>
      <c r="K1002" s="27" t="s">
        <v>52</v>
      </c>
      <c r="L1002" s="27">
        <v>0</v>
      </c>
      <c r="M1002" s="30"/>
      <c r="N1002" s="25" t="str">
        <f t="shared" si="16"/>
        <v xml:space="preserve"> 월매출^TB_ANA_MM_SALES_ITEM^ 비매출기부수량^NON_SALES_DONATE_QTY^^NUMBER^22^Y^0</v>
      </c>
      <c r="O1002" s="21" t="str">
        <f>IF(ISNA(VLOOKUP(N1002,DB데이터!$N:$N,1,FALSE)), "에러", "")</f>
        <v>에러</v>
      </c>
      <c r="P1002" s="57" t="str">
        <f>IF(O1002="에러",$N1002&amp;CHAR(10)&amp;VLOOKUP(CONCATENATE(D1051,".",F1051),DB데이터!$M:$N,2,FALSE),"")</f>
        <v xml:space="preserve"> 월매출^TB_ANA_MM_SALES_ITEM^ 비매출기부수량^NON_SALES_DONATE_QTY^^NUMBER^22^Y^0
월매출품목^TB_ANA_MM_SALES_ITEM^비매출기부수량^NON_SALES_DONATE_QTY^^NUMBER^20,5^Y^0</v>
      </c>
    </row>
    <row r="1003" spans="1:16" x14ac:dyDescent="0.25">
      <c r="A1003" s="23">
        <v>996</v>
      </c>
      <c r="B1003" s="27" t="s">
        <v>5184</v>
      </c>
      <c r="C1003" s="27" t="s">
        <v>5301</v>
      </c>
      <c r="D1003" s="27" t="s">
        <v>4444</v>
      </c>
      <c r="E1003" s="27" t="s">
        <v>4243</v>
      </c>
      <c r="F1003" s="27" t="s">
        <v>842</v>
      </c>
      <c r="G1003" s="27"/>
      <c r="H1003" s="27"/>
      <c r="I1003" s="27" t="s">
        <v>110</v>
      </c>
      <c r="J1003" s="28">
        <v>22</v>
      </c>
      <c r="K1003" s="27" t="s">
        <v>52</v>
      </c>
      <c r="L1003" s="27">
        <v>0</v>
      </c>
      <c r="M1003" s="30"/>
      <c r="N1003" s="25" t="str">
        <f t="shared" si="16"/>
        <v xml:space="preserve"> 월매출^TB_ANA_MM_SALES_ITEM^ 비매출기타수량^NON_SALES_ETC_QTY^^NUMBER^22^Y^0</v>
      </c>
      <c r="O1003" s="21" t="str">
        <f>IF(ISNA(VLOOKUP(N1003,DB데이터!$N:$N,1,FALSE)), "에러", "")</f>
        <v>에러</v>
      </c>
      <c r="P1003" s="57" t="str">
        <f>IF(O1003="에러",$N1003&amp;CHAR(10)&amp;VLOOKUP(CONCATENATE(D1052,".",F1052),DB데이터!$M:$N,2,FALSE),"")</f>
        <v xml:space="preserve"> 월매출^TB_ANA_MM_SALES_ITEM^ 비매출기타수량^NON_SALES_ETC_QTY^^NUMBER^22^Y^0
월매출품목^TB_ANA_MM_SALES_ITEM^비매출기타수량^NON_SALES_ETC_QTY^^NUMBER^20,5^Y^0</v>
      </c>
    </row>
    <row r="1004" spans="1:16" x14ac:dyDescent="0.25">
      <c r="A1004" s="23">
        <v>997</v>
      </c>
      <c r="B1004" s="27" t="s">
        <v>5184</v>
      </c>
      <c r="C1004" s="27" t="s">
        <v>5301</v>
      </c>
      <c r="D1004" s="27" t="s">
        <v>4444</v>
      </c>
      <c r="E1004" s="27" t="s">
        <v>4241</v>
      </c>
      <c r="F1004" s="27" t="s">
        <v>1140</v>
      </c>
      <c r="G1004" s="27"/>
      <c r="H1004" s="27"/>
      <c r="I1004" s="27" t="s">
        <v>110</v>
      </c>
      <c r="J1004" s="28">
        <v>22</v>
      </c>
      <c r="K1004" s="27" t="s">
        <v>52</v>
      </c>
      <c r="L1004" s="27">
        <v>0</v>
      </c>
      <c r="M1004" s="30"/>
      <c r="N1004" s="25" t="str">
        <f t="shared" si="16"/>
        <v xml:space="preserve"> 월매출^TB_ANA_MM_SALES_ITEM^ 취소건수^CNCL_CNT^^NUMBER^22^Y^0</v>
      </c>
      <c r="O1004" s="21" t="str">
        <f>IF(ISNA(VLOOKUP(N1004,DB데이터!$N:$N,1,FALSE)), "에러", "")</f>
        <v>에러</v>
      </c>
      <c r="P1004" s="57" t="str">
        <f>IF(O1004="에러",$N1004&amp;CHAR(10)&amp;VLOOKUP(CONCATENATE(D1053,".",F1053),DB데이터!$M:$N,2,FALSE),"")</f>
        <v xml:space="preserve"> 월매출^TB_ANA_MM_SALES_ITEM^ 취소건수^CNCL_CNT^^NUMBER^22^Y^0
월매출품목^TB_ANA_MM_SALES_ITEM^취소건수^CNCL_CNT^^NUMBER^20,5^Y^0</v>
      </c>
    </row>
    <row r="1005" spans="1:16" x14ac:dyDescent="0.25">
      <c r="A1005" s="23">
        <v>998</v>
      </c>
      <c r="B1005" s="27" t="s">
        <v>5184</v>
      </c>
      <c r="C1005" s="27" t="s">
        <v>5301</v>
      </c>
      <c r="D1005" s="27" t="s">
        <v>4444</v>
      </c>
      <c r="E1005" s="27" t="s">
        <v>4315</v>
      </c>
      <c r="F1005" s="27" t="s">
        <v>2300</v>
      </c>
      <c r="G1005" s="27"/>
      <c r="H1005" s="27"/>
      <c r="I1005" s="27" t="s">
        <v>110</v>
      </c>
      <c r="J1005" s="28">
        <v>22</v>
      </c>
      <c r="K1005" s="27" t="s">
        <v>52</v>
      </c>
      <c r="L1005" s="27">
        <v>0</v>
      </c>
      <c r="M1005" s="30"/>
      <c r="N1005" s="25" t="str">
        <f t="shared" si="16"/>
        <v xml:space="preserve"> 월매출^TB_ANA_MM_SALES_ITEM^ 매출취소수량^SALES_CNCL_QTY^^NUMBER^22^Y^0</v>
      </c>
      <c r="O1005" s="21" t="str">
        <f>IF(ISNA(VLOOKUP(N1005,DB데이터!$N:$N,1,FALSE)), "에러", "")</f>
        <v>에러</v>
      </c>
      <c r="P1005" s="57" t="str">
        <f>IF(O1005="에러",$N1005&amp;CHAR(10)&amp;VLOOKUP(CONCATENATE(D1054,".",F1054),DB데이터!$M:$N,2,FALSE),"")</f>
        <v xml:space="preserve"> 월매출^TB_ANA_MM_SALES_ITEM^ 매출취소수량^SALES_CNCL_QTY^^NUMBER^22^Y^0
월매출품목^TB_ANA_MM_SALES_ITEM^매출취소수량^SALES_CNCL_QTY^^NUMBER^20,5^Y^0</v>
      </c>
    </row>
    <row r="1006" spans="1:16" x14ac:dyDescent="0.25">
      <c r="A1006" s="23">
        <v>999</v>
      </c>
      <c r="B1006" s="27" t="s">
        <v>5184</v>
      </c>
      <c r="C1006" s="27" t="s">
        <v>5301</v>
      </c>
      <c r="D1006" s="27" t="s">
        <v>4444</v>
      </c>
      <c r="E1006" s="27" t="s">
        <v>4317</v>
      </c>
      <c r="F1006" s="27" t="s">
        <v>2302</v>
      </c>
      <c r="G1006" s="27"/>
      <c r="H1006" s="27"/>
      <c r="I1006" s="27" t="s">
        <v>110</v>
      </c>
      <c r="J1006" s="28">
        <v>22</v>
      </c>
      <c r="K1006" s="27" t="s">
        <v>52</v>
      </c>
      <c r="L1006" s="27">
        <v>0</v>
      </c>
      <c r="M1006" s="30"/>
      <c r="N1006" s="25" t="str">
        <f t="shared" si="16"/>
        <v xml:space="preserve"> 월매출^TB_ANA_MM_SALES_ITEM^ 매출취소총금액^SALES_CNCL_TOT_AMT^^NUMBER^22^Y^0</v>
      </c>
      <c r="O1006" s="21" t="str">
        <f>IF(ISNA(VLOOKUP(N1006,DB데이터!$N:$N,1,FALSE)), "에러", "")</f>
        <v>에러</v>
      </c>
      <c r="P1006" s="57" t="str">
        <f>IF(O1006="에러",$N1006&amp;CHAR(10)&amp;VLOOKUP(CONCATENATE(D1055,".",F1055),DB데이터!$M:$N,2,FALSE),"")</f>
        <v xml:space="preserve"> 월매출^TB_ANA_MM_SALES_ITEM^ 매출취소총금액^SALES_CNCL_TOT_AMT^^NUMBER^22^Y^0
월매출품목^TB_ANA_MM_SALES_ITEM^매출취소총금액^SALES_CNCL_TOT_AMT^^NUMBER^20,5^Y^0</v>
      </c>
    </row>
    <row r="1007" spans="1:16" x14ac:dyDescent="0.25">
      <c r="A1007" s="23">
        <v>1000</v>
      </c>
      <c r="B1007" s="27" t="s">
        <v>5184</v>
      </c>
      <c r="C1007" s="27" t="s">
        <v>5301</v>
      </c>
      <c r="D1007" s="27" t="s">
        <v>4444</v>
      </c>
      <c r="E1007" s="27" t="s">
        <v>4311</v>
      </c>
      <c r="F1007" s="27" t="s">
        <v>2304</v>
      </c>
      <c r="G1007" s="27"/>
      <c r="H1007" s="27"/>
      <c r="I1007" s="27" t="s">
        <v>110</v>
      </c>
      <c r="J1007" s="28">
        <v>22</v>
      </c>
      <c r="K1007" s="27" t="s">
        <v>52</v>
      </c>
      <c r="L1007" s="27">
        <v>0</v>
      </c>
      <c r="M1007" s="30"/>
      <c r="N1007" s="25" t="str">
        <f t="shared" si="16"/>
        <v xml:space="preserve"> 월매출^TB_ANA_MM_SALES_ITEM^ 매출취소금액^SALES_CNCL_AMT^^NUMBER^22^Y^0</v>
      </c>
      <c r="O1007" s="21" t="str">
        <f>IF(ISNA(VLOOKUP(N1007,DB데이터!$N:$N,1,FALSE)), "에러", "")</f>
        <v>에러</v>
      </c>
      <c r="P1007" s="57" t="str">
        <f>IF(O1007="에러",$N1007&amp;CHAR(10)&amp;VLOOKUP(CONCATENATE(D1056,".",F1056),DB데이터!$M:$N,2,FALSE),"")</f>
        <v xml:space="preserve"> 월매출^TB_ANA_MM_SALES_ITEM^ 매출취소금액^SALES_CNCL_AMT^^NUMBER^22^Y^0
월매출품목^TB_ANA_MM_SALES_ITEM^매출취소금액^SALES_CNCL_AMT^^NUMBER^20,5^Y^0</v>
      </c>
    </row>
    <row r="1008" spans="1:16" x14ac:dyDescent="0.25">
      <c r="A1008" s="23">
        <v>1001</v>
      </c>
      <c r="B1008" s="27" t="s">
        <v>5184</v>
      </c>
      <c r="C1008" s="27" t="s">
        <v>5301</v>
      </c>
      <c r="D1008" s="27" t="s">
        <v>4444</v>
      </c>
      <c r="E1008" s="27" t="s">
        <v>4313</v>
      </c>
      <c r="F1008" s="27" t="s">
        <v>2306</v>
      </c>
      <c r="G1008" s="27"/>
      <c r="H1008" s="27"/>
      <c r="I1008" s="27" t="s">
        <v>110</v>
      </c>
      <c r="J1008" s="28">
        <v>22</v>
      </c>
      <c r="K1008" s="27" t="s">
        <v>52</v>
      </c>
      <c r="L1008" s="29">
        <v>0</v>
      </c>
      <c r="M1008" s="30"/>
      <c r="N1008" s="25" t="str">
        <f t="shared" si="16"/>
        <v xml:space="preserve"> 월매출^TB_ANA_MM_SALES_ITEM^ 매출취소공급금액^SALES_CNCL_SUPP_AMT^^NUMBER^22^Y^0</v>
      </c>
      <c r="O1008" s="21" t="str">
        <f>IF(ISNA(VLOOKUP(N1008,DB데이터!$N:$N,1,FALSE)), "에러", "")</f>
        <v>에러</v>
      </c>
      <c r="P1008" s="57" t="str">
        <f>IF(O1008="에러",$N1008&amp;CHAR(10)&amp;VLOOKUP(CONCATENATE(D1057,".",F1057),DB데이터!$M:$N,2,FALSE),"")</f>
        <v xml:space="preserve"> 월매출^TB_ANA_MM_SALES_ITEM^ 매출취소공급금액^SALES_CNCL_SUPP_AMT^^NUMBER^22^Y^0
월매출품목^TB_ANA_MM_SALES_ITEM^매출취소공급금액^SALES_CNCL_SUPP_AMT^^NUMBER^20,5^Y^0</v>
      </c>
    </row>
    <row r="1009" spans="1:16" x14ac:dyDescent="0.25">
      <c r="A1009" s="23">
        <v>1002</v>
      </c>
      <c r="B1009" s="27" t="s">
        <v>5184</v>
      </c>
      <c r="C1009" s="27" t="s">
        <v>5301</v>
      </c>
      <c r="D1009" s="27" t="s">
        <v>4444</v>
      </c>
      <c r="E1009" s="27" t="s">
        <v>4233</v>
      </c>
      <c r="F1009" s="27" t="s">
        <v>527</v>
      </c>
      <c r="G1009" s="27"/>
      <c r="H1009" s="27"/>
      <c r="I1009" s="27" t="s">
        <v>110</v>
      </c>
      <c r="J1009" s="28">
        <v>22</v>
      </c>
      <c r="K1009" s="27" t="s">
        <v>52</v>
      </c>
      <c r="L1009" s="29">
        <v>0</v>
      </c>
      <c r="M1009" s="30"/>
      <c r="N1009" s="25" t="str">
        <f t="shared" si="16"/>
        <v xml:space="preserve"> 월매출^TB_ANA_MM_SALES_ITEM^ 매출취소부가세액^SALES_CNCL_VAT^^NUMBER^22^Y^0</v>
      </c>
      <c r="O1009" s="21" t="str">
        <f>IF(ISNA(VLOOKUP(N1009,DB데이터!$N:$N,1,FALSE)), "에러", "")</f>
        <v>에러</v>
      </c>
      <c r="P1009" s="57" t="str">
        <f>IF(O1009="에러",$N1009&amp;CHAR(10)&amp;VLOOKUP(CONCATENATE(D1058,".",F1058),DB데이터!$M:$N,2,FALSE),"")</f>
        <v xml:space="preserve"> 월매출^TB_ANA_MM_SALES_ITEM^ 매출취소부가세액^SALES_CNCL_VAT^^NUMBER^22^Y^0
월매출품목^TB_ANA_MM_SALES_ITEM^매출취소부가세액^SALES_CNCL_VAT^^NUMBER^20,5^Y^0</v>
      </c>
    </row>
    <row r="1010" spans="1:16" x14ac:dyDescent="0.25">
      <c r="A1010" s="23">
        <v>1003</v>
      </c>
      <c r="B1010" s="27" t="s">
        <v>5184</v>
      </c>
      <c r="C1010" s="27" t="s">
        <v>5301</v>
      </c>
      <c r="D1010" s="27" t="s">
        <v>4444</v>
      </c>
      <c r="E1010" s="27" t="s">
        <v>4240</v>
      </c>
      <c r="F1010" s="27" t="s">
        <v>843</v>
      </c>
      <c r="G1010" s="27"/>
      <c r="H1010" s="27"/>
      <c r="I1010" s="27" t="s">
        <v>110</v>
      </c>
      <c r="J1010" s="28">
        <v>22</v>
      </c>
      <c r="K1010" s="27" t="s">
        <v>52</v>
      </c>
      <c r="L1010" s="29">
        <v>0</v>
      </c>
      <c r="M1010" s="30"/>
      <c r="N1010" s="25" t="str">
        <f t="shared" si="16"/>
        <v xml:space="preserve"> 월매출^TB_ANA_MM_SALES_ITEM^ 등록일시^REG_DTM^^VARCHAR2^14^Y^</v>
      </c>
      <c r="O1010" s="21" t="str">
        <f>IF(ISNA(VLOOKUP(N1010,DB데이터!$N:$N,1,FALSE)), "에러", "")</f>
        <v>에러</v>
      </c>
      <c r="P1010" s="57" t="str">
        <f>IF(O1010="에러",$N1010&amp;CHAR(10)&amp;VLOOKUP(CONCATENATE(D1059,".",F1059),DB데이터!$M:$N,2,FALSE),"")</f>
        <v xml:space="preserve"> 월매출^TB_ANA_MM_SALES_ITEM^ 등록일시^REG_DTM^^VARCHAR2^14^Y^
월매출품목^TB_ANA_MM_SALES_ITEM^등록일시^REG_DTM^^VARCHAR2^14^Y^</v>
      </c>
    </row>
    <row r="1011" spans="1:16" x14ac:dyDescent="0.25">
      <c r="A1011" s="23">
        <v>1004</v>
      </c>
      <c r="B1011" s="27" t="s">
        <v>5184</v>
      </c>
      <c r="C1011" s="27" t="s">
        <v>5301</v>
      </c>
      <c r="D1011" s="27" t="s">
        <v>4444</v>
      </c>
      <c r="E1011" s="27" t="s">
        <v>4226</v>
      </c>
      <c r="F1011" s="27" t="s">
        <v>2269</v>
      </c>
      <c r="G1011" s="27"/>
      <c r="H1011" s="27"/>
      <c r="I1011" s="27" t="s">
        <v>110</v>
      </c>
      <c r="J1011" s="28">
        <v>22</v>
      </c>
      <c r="K1011" s="27" t="s">
        <v>52</v>
      </c>
      <c r="L1011" s="29">
        <v>0</v>
      </c>
      <c r="M1011" s="30"/>
      <c r="N1011" s="25" t="str">
        <f t="shared" si="16"/>
        <v xml:space="preserve"> 월매출^TB_ANA_MM_SALES_ITEM^ 등록자ID^REGR_ID^^VARCHAR2^32^Y^</v>
      </c>
      <c r="O1011" s="21" t="str">
        <f>IF(ISNA(VLOOKUP(N1011,DB데이터!$N:$N,1,FALSE)), "에러", "")</f>
        <v>에러</v>
      </c>
      <c r="P1011" s="57" t="str">
        <f>IF(O1011="에러",$N1011&amp;CHAR(10)&amp;VLOOKUP(CONCATENATE(D1060,".",F1060),DB데이터!$M:$N,2,FALSE),"")</f>
        <v xml:space="preserve"> 월매출^TB_ANA_MM_SALES_ITEM^ 등록자ID^REGR_ID^^VARCHAR2^32^Y^
월매출품목^TB_ANA_MM_SALES_ITEM^등록자ID^REGR_ID^^VARCHAR2^32^Y^</v>
      </c>
    </row>
    <row r="1012" spans="1:16" x14ac:dyDescent="0.25">
      <c r="A1012" s="23">
        <v>1005</v>
      </c>
      <c r="B1012" s="27" t="s">
        <v>5184</v>
      </c>
      <c r="C1012" s="27" t="s">
        <v>5301</v>
      </c>
      <c r="D1012" s="27" t="s">
        <v>4444</v>
      </c>
      <c r="E1012" s="27" t="s">
        <v>4224</v>
      </c>
      <c r="F1012" s="27" t="s">
        <v>2309</v>
      </c>
      <c r="G1012" s="27"/>
      <c r="H1012" s="27"/>
      <c r="I1012" s="27" t="s">
        <v>110</v>
      </c>
      <c r="J1012" s="28">
        <v>22</v>
      </c>
      <c r="K1012" s="27" t="s">
        <v>52</v>
      </c>
      <c r="L1012" s="29">
        <v>0</v>
      </c>
      <c r="M1012" s="30"/>
      <c r="N1012" s="25" t="str">
        <f t="shared" si="16"/>
        <v xml:space="preserve"> 월매출^TB_ANA_MM_SALES_ITEM^ 수정일시^MOD_DTM^^VARCHAR2^14^Y^</v>
      </c>
      <c r="O1012" s="21" t="str">
        <f>IF(ISNA(VLOOKUP(N1012,DB데이터!$N:$N,1,FALSE)), "에러", "")</f>
        <v>에러</v>
      </c>
      <c r="P1012" s="57" t="str">
        <f>IF(O1012="에러",$N1012&amp;CHAR(10)&amp;VLOOKUP(CONCATENATE(D1061,".",F1061),DB데이터!$M:$N,2,FALSE),"")</f>
        <v xml:space="preserve"> 월매출^TB_ANA_MM_SALES_ITEM^ 수정일시^MOD_DTM^^VARCHAR2^14^Y^
월매출품목^TB_ANA_MM_SALES_ITEM^수정일시^MOD_DTM^^VARCHAR2^14^Y^</v>
      </c>
    </row>
    <row r="1013" spans="1:16" x14ac:dyDescent="0.25">
      <c r="A1013" s="23">
        <v>1006</v>
      </c>
      <c r="B1013" s="27" t="s">
        <v>5184</v>
      </c>
      <c r="C1013" s="27" t="s">
        <v>5301</v>
      </c>
      <c r="D1013" s="27" t="s">
        <v>4444</v>
      </c>
      <c r="E1013" s="27" t="s">
        <v>4223</v>
      </c>
      <c r="F1013" s="27" t="s">
        <v>2311</v>
      </c>
      <c r="G1013" s="27"/>
      <c r="H1013" s="27"/>
      <c r="I1013" s="27" t="s">
        <v>110</v>
      </c>
      <c r="J1013" s="28">
        <v>22</v>
      </c>
      <c r="K1013" s="27" t="s">
        <v>52</v>
      </c>
      <c r="L1013" s="29">
        <v>0</v>
      </c>
      <c r="M1013" s="30"/>
      <c r="N1013" s="25" t="str">
        <f t="shared" si="16"/>
        <v xml:space="preserve"> 월매출^TB_ANA_MM_SALES_ITEM^ 수정자ID^MODR_ID^^VARCHAR2^32^Y^</v>
      </c>
      <c r="O1013" s="21" t="str">
        <f>IF(ISNA(VLOOKUP(N1013,DB데이터!$N:$N,1,FALSE)), "에러", "")</f>
        <v>에러</v>
      </c>
      <c r="P1013" s="57" t="str">
        <f>IF(O1013="에러",$N1013&amp;CHAR(10)&amp;VLOOKUP(CONCATENATE(D1062,".",F1062),DB데이터!$M:$N,2,FALSE),"")</f>
        <v xml:space="preserve"> 월매출^TB_ANA_MM_SALES_ITEM^ 수정자ID^MODR_ID^^VARCHAR2^32^Y^
월매출품목^TB_ANA_MM_SALES_ITEM^수정자ID^MODR_ID^^VARCHAR2^32^Y^</v>
      </c>
    </row>
    <row r="1014" spans="1:16" x14ac:dyDescent="0.25">
      <c r="A1014" s="23">
        <v>1007</v>
      </c>
      <c r="B1014" s="27" t="s">
        <v>5184</v>
      </c>
      <c r="C1014" s="27" t="s">
        <v>5301</v>
      </c>
      <c r="D1014" s="27" t="s">
        <v>4444</v>
      </c>
      <c r="E1014" s="27" t="s">
        <v>4225</v>
      </c>
      <c r="F1014" s="27" t="s">
        <v>2313</v>
      </c>
      <c r="G1014" s="27"/>
      <c r="H1014" s="27"/>
      <c r="I1014" s="27" t="s">
        <v>110</v>
      </c>
      <c r="J1014" s="28">
        <v>22</v>
      </c>
      <c r="K1014" s="27" t="s">
        <v>52</v>
      </c>
      <c r="L1014" s="29">
        <v>0</v>
      </c>
      <c r="M1014" s="30"/>
      <c r="N1014" s="25" t="str">
        <f t="shared" si="16"/>
        <v xml:space="preserve"> 월매출^TB_ANA_MM_SALES_ITEM^ 교환회수금액^EXCHG_CLC_AMT^^NUMBER^22^Y^0</v>
      </c>
      <c r="O1014" s="21" t="str">
        <f>IF(ISNA(VLOOKUP(N1014,DB데이터!$N:$N,1,FALSE)), "에러", "")</f>
        <v>에러</v>
      </c>
      <c r="P1014" s="57" t="str">
        <f>IF(O1014="에러",$N1014&amp;CHAR(10)&amp;VLOOKUP(CONCATENATE(D1063,".",F1063),DB데이터!$M:$N,2,FALSE),"")</f>
        <v xml:space="preserve"> 월매출^TB_ANA_MM_SALES_ITEM^ 교환회수금액^EXCHG_CLC_AMT^^NUMBER^22^Y^0
월매출품목^TB_ANA_MM_SALES_ITEM^교환회수금액^EXCHG_CLC_AMT^^NUMBER^20,5^Y^0</v>
      </c>
    </row>
    <row r="1015" spans="1:16" x14ac:dyDescent="0.25">
      <c r="A1015" s="23">
        <v>1008</v>
      </c>
      <c r="B1015" s="27" t="s">
        <v>5184</v>
      </c>
      <c r="C1015" s="27" t="s">
        <v>5301</v>
      </c>
      <c r="D1015" s="27" t="s">
        <v>4444</v>
      </c>
      <c r="E1015" s="27" t="s">
        <v>3518</v>
      </c>
      <c r="F1015" s="27" t="s">
        <v>54</v>
      </c>
      <c r="G1015" s="27"/>
      <c r="H1015" s="27"/>
      <c r="I1015" s="27" t="s">
        <v>37</v>
      </c>
      <c r="J1015" s="28">
        <v>14</v>
      </c>
      <c r="K1015" s="27" t="s">
        <v>52</v>
      </c>
      <c r="L1015" s="29"/>
      <c r="M1015" s="30"/>
      <c r="N1015" s="25" t="str">
        <f t="shared" si="16"/>
        <v xml:space="preserve"> 월매출^TB_ANA_MM_SALES_ITEM^ 교환판매금액^EXCHG_SALE_AMT^^NUMBER^22^Y^0</v>
      </c>
      <c r="O1015" s="21" t="str">
        <f>IF(ISNA(VLOOKUP(N1015,DB데이터!$N:$N,1,FALSE)), "에러", "")</f>
        <v>에러</v>
      </c>
      <c r="P1015" s="57" t="str">
        <f>IF(O1015="에러",$N1015&amp;CHAR(10)&amp;VLOOKUP(CONCATENATE(D1064,".",F1064),DB데이터!$M:$N,2,FALSE),"")</f>
        <v xml:space="preserve"> 월매출^TB_ANA_MM_SALES_ITEM^ 교환판매금액^EXCHG_SALE_AMT^^NUMBER^22^Y^0
월매출품목^TB_ANA_MM_SALES_ITEM^교환판매금액^EXCHG_SALE_AMT^^NUMBER^20,5^Y^0</v>
      </c>
    </row>
    <row r="1016" spans="1:16" x14ac:dyDescent="0.25">
      <c r="A1016" s="23">
        <v>1009</v>
      </c>
      <c r="B1016" s="27" t="s">
        <v>5184</v>
      </c>
      <c r="C1016" s="27" t="s">
        <v>5301</v>
      </c>
      <c r="D1016" s="27" t="s">
        <v>4444</v>
      </c>
      <c r="E1016" s="27" t="s">
        <v>3519</v>
      </c>
      <c r="F1016" s="27" t="s">
        <v>56</v>
      </c>
      <c r="G1016" s="27"/>
      <c r="H1016" s="27"/>
      <c r="I1016" s="27" t="s">
        <v>37</v>
      </c>
      <c r="J1016" s="28">
        <v>32</v>
      </c>
      <c r="K1016" s="27" t="s">
        <v>52</v>
      </c>
      <c r="L1016" s="29"/>
      <c r="M1016" s="30"/>
      <c r="N1016" s="25" t="str">
        <f t="shared" si="16"/>
        <v xml:space="preserve"> 월매출^TB_ANA_MM_SALES_ITEM^ 교환회수수량^EXCHG_CLC_QTY^^NUMBER^22^Y^0</v>
      </c>
      <c r="O1016" s="21" t="str">
        <f>IF(ISNA(VLOOKUP(N1016,DB데이터!$N:$N,1,FALSE)), "에러", "")</f>
        <v>에러</v>
      </c>
      <c r="P1016" s="57" t="str">
        <f>IF(O1016="에러",$N1016&amp;CHAR(10)&amp;VLOOKUP(CONCATENATE(D1065,".",F1065),DB데이터!$M:$N,2,FALSE),"")</f>
        <v xml:space="preserve"> 월매출^TB_ANA_MM_SALES_ITEM^ 교환회수수량^EXCHG_CLC_QTY^^NUMBER^22^Y^0
월매출품목^TB_ANA_MM_SALES_ITEM^교환회수수량^EXCHG_CLC_QTY^^NUMBER^20,5^Y^0</v>
      </c>
    </row>
    <row r="1017" spans="1:16" x14ac:dyDescent="0.25">
      <c r="A1017" s="23">
        <v>1010</v>
      </c>
      <c r="B1017" s="27" t="s">
        <v>5184</v>
      </c>
      <c r="C1017" s="27" t="s">
        <v>5301</v>
      </c>
      <c r="D1017" s="27" t="s">
        <v>4444</v>
      </c>
      <c r="E1017" s="27" t="s">
        <v>3520</v>
      </c>
      <c r="F1017" s="27" t="s">
        <v>58</v>
      </c>
      <c r="G1017" s="27"/>
      <c r="H1017" s="27"/>
      <c r="I1017" s="27" t="s">
        <v>37</v>
      </c>
      <c r="J1017" s="28">
        <v>14</v>
      </c>
      <c r="K1017" s="27" t="s">
        <v>52</v>
      </c>
      <c r="L1017" s="29"/>
      <c r="M1017" s="30"/>
      <c r="N1017" s="25" t="str">
        <f t="shared" si="16"/>
        <v xml:space="preserve"> 월매출^TB_ANA_MM_SALES_ITEM^ 교환판매수량^EXCHG_SALE_QTY^^NUMBER^22^Y^0</v>
      </c>
      <c r="O1017" s="21" t="str">
        <f>IF(ISNA(VLOOKUP(N1017,DB데이터!$N:$N,1,FALSE)), "에러", "")</f>
        <v>에러</v>
      </c>
      <c r="P1017" s="57" t="str">
        <f>IF(O1017="에러",$N1017&amp;CHAR(10)&amp;VLOOKUP(CONCATENATE(D1066,".",F1066),DB데이터!$M:$N,2,FALSE),"")</f>
        <v xml:space="preserve"> 월매출^TB_ANA_MM_SALES_ITEM^ 교환판매수량^EXCHG_SALE_QTY^^NUMBER^22^Y^0
월매출품목^TB_ANA_MM_SALES_ITEM^교환판매수량^EXCHG_SALE_QTY^^NUMBER^20,5^Y^0</v>
      </c>
    </row>
    <row r="1018" spans="1:16" x14ac:dyDescent="0.25">
      <c r="A1018" s="23">
        <v>1011</v>
      </c>
      <c r="B1018" s="27" t="s">
        <v>5184</v>
      </c>
      <c r="C1018" s="27" t="s">
        <v>5301</v>
      </c>
      <c r="D1018" s="27" t="s">
        <v>4444</v>
      </c>
      <c r="E1018" s="27" t="s">
        <v>3521</v>
      </c>
      <c r="F1018" s="27" t="s">
        <v>60</v>
      </c>
      <c r="G1018" s="27"/>
      <c r="H1018" s="27"/>
      <c r="I1018" s="27" t="s">
        <v>37</v>
      </c>
      <c r="J1018" s="28">
        <v>32</v>
      </c>
      <c r="K1018" s="27" t="s">
        <v>52</v>
      </c>
      <c r="L1018" s="29"/>
      <c r="M1018" s="30"/>
      <c r="N1018" s="25" t="str">
        <f t="shared" si="16"/>
        <v xml:space="preserve"> 월매출^TB_ANA_MM_SALES_ITEM^ 매출취소일반수량^SALES_CNCL_NOR_QTY^^NUMBER^22^Y^0</v>
      </c>
      <c r="O1018" s="21" t="str">
        <f>IF(ISNA(VLOOKUP(N1018,DB데이터!$N:$N,1,FALSE)), "에러", "")</f>
        <v>에러</v>
      </c>
      <c r="P1018" s="57" t="str">
        <f>IF(O1018="에러",$N1018&amp;CHAR(10)&amp;VLOOKUP(CONCATENATE(D1067,".",F1067),DB데이터!$M:$N,2,FALSE),"")</f>
        <v xml:space="preserve"> 월매출^TB_ANA_MM_SALES_ITEM^ 매출취소일반수량^SALES_CNCL_NOR_QTY^^NUMBER^22^Y^0
월매출품목^TB_ANA_MM_SALES_ITEM^매출취소일반수량^SALES_CNCL_NOR_QTY^^NUMBER^20,5^Y^0</v>
      </c>
    </row>
    <row r="1019" spans="1:16" x14ac:dyDescent="0.25">
      <c r="A1019" s="23">
        <v>1012</v>
      </c>
      <c r="B1019" s="27" t="s">
        <v>5184</v>
      </c>
      <c r="C1019" s="27" t="s">
        <v>5301</v>
      </c>
      <c r="D1019" s="27" t="s">
        <v>4444</v>
      </c>
      <c r="E1019" s="27" t="s">
        <v>4304</v>
      </c>
      <c r="F1019" s="27" t="s">
        <v>1051</v>
      </c>
      <c r="G1019" s="27"/>
      <c r="H1019" s="27"/>
      <c r="I1019" s="27" t="s">
        <v>110</v>
      </c>
      <c r="J1019" s="28">
        <v>22</v>
      </c>
      <c r="K1019" s="27" t="s">
        <v>52</v>
      </c>
      <c r="L1019" s="29">
        <v>0</v>
      </c>
      <c r="M1019" s="30"/>
      <c r="N1019" s="25" t="str">
        <f t="shared" si="16"/>
        <v xml:space="preserve"> 월매출^TB_ANA_MM_SALES_ITEM^ 매출취소클레임수량^SALES_CNCL_CLAIM_QTY^^NUMBER^22^Y^0</v>
      </c>
      <c r="O1019" s="21" t="str">
        <f>IF(ISNA(VLOOKUP(N1019,DB데이터!$N:$N,1,FALSE)), "에러", "")</f>
        <v>에러</v>
      </c>
      <c r="P1019" s="57" t="str">
        <f>IF(O1019="에러",$N1019&amp;CHAR(10)&amp;VLOOKUP(CONCATENATE(D1068,".",F1068),DB데이터!$M:$N,2,FALSE),"")</f>
        <v xml:space="preserve"> 월매출^TB_ANA_MM_SALES_ITEM^ 매출취소클레임수량^SALES_CNCL_CLAIM_QTY^^NUMBER^22^Y^0
월매출품목^TB_ANA_MM_SALES_ITEM^매출취소클레임수량^SALES_CNCL_CLAIM_QTY^^NUMBER^20,5^Y^0</v>
      </c>
    </row>
    <row r="1020" spans="1:16" x14ac:dyDescent="0.25">
      <c r="A1020" s="23">
        <v>1013</v>
      </c>
      <c r="B1020" s="27" t="s">
        <v>5184</v>
      </c>
      <c r="C1020" s="27" t="s">
        <v>5301</v>
      </c>
      <c r="D1020" s="27" t="s">
        <v>4444</v>
      </c>
      <c r="E1020" s="27" t="s">
        <v>4302</v>
      </c>
      <c r="F1020" s="27" t="s">
        <v>1052</v>
      </c>
      <c r="G1020" s="27"/>
      <c r="H1020" s="27"/>
      <c r="I1020" s="27" t="s">
        <v>110</v>
      </c>
      <c r="J1020" s="28">
        <v>22</v>
      </c>
      <c r="K1020" s="27" t="s">
        <v>52</v>
      </c>
      <c r="L1020" s="29">
        <v>0</v>
      </c>
      <c r="M1020" s="30"/>
      <c r="N1020" s="25" t="str">
        <f t="shared" si="16"/>
        <v xml:space="preserve"> 월매출^TB_ANA_MM_SALES_ITEM^ 매출취소일반금액^SALES_CNCL_NOR_AMT^^NUMBER^22^Y^0</v>
      </c>
      <c r="O1020" s="21" t="str">
        <f>IF(ISNA(VLOOKUP(N1020,DB데이터!$N:$N,1,FALSE)), "에러", "")</f>
        <v>에러</v>
      </c>
      <c r="P1020" s="57" t="str">
        <f>IF(O1020="에러",$N1020&amp;CHAR(10)&amp;VLOOKUP(CONCATENATE(D1069,".",F1069),DB데이터!$M:$N,2,FALSE),"")</f>
        <v xml:space="preserve"> 월매출^TB_ANA_MM_SALES_ITEM^ 매출취소일반금액^SALES_CNCL_NOR_AMT^^NUMBER^22^Y^0
월매출품목^TB_ANA_MM_SALES_ITEM^매출취소일반금액^SALES_CNCL_NOR_AMT^^NUMBER^20,5^Y^0</v>
      </c>
    </row>
    <row r="1021" spans="1:16" x14ac:dyDescent="0.25">
      <c r="A1021" s="23">
        <v>1014</v>
      </c>
      <c r="B1021" s="27" t="s">
        <v>5184</v>
      </c>
      <c r="C1021" s="27" t="s">
        <v>5301</v>
      </c>
      <c r="D1021" s="27" t="s">
        <v>4444</v>
      </c>
      <c r="E1021" s="27" t="s">
        <v>4305</v>
      </c>
      <c r="F1021" s="27" t="s">
        <v>2317</v>
      </c>
      <c r="G1021" s="27"/>
      <c r="H1021" s="27"/>
      <c r="I1021" s="27" t="s">
        <v>110</v>
      </c>
      <c r="J1021" s="28">
        <v>22</v>
      </c>
      <c r="K1021" s="27" t="s">
        <v>52</v>
      </c>
      <c r="L1021" s="29">
        <v>0</v>
      </c>
      <c r="M1021" s="30"/>
      <c r="N1021" s="25" t="str">
        <f t="shared" si="16"/>
        <v xml:space="preserve"> 월매출^TB_ANA_MM_SALES_ITEM^ 매출취소클레임금액^SALES_CNCL_CLAIM_AMT^^NUMBER^22^Y^0</v>
      </c>
      <c r="O1021" s="21" t="str">
        <f>IF(ISNA(VLOOKUP(N1021,DB데이터!$N:$N,1,FALSE)), "에러", "")</f>
        <v>에러</v>
      </c>
      <c r="P1021" s="57" t="str">
        <f>IF(O1021="에러",$N1021&amp;CHAR(10)&amp;VLOOKUP(CONCATENATE(D1070,".",F1070),DB데이터!$M:$N,2,FALSE),"")</f>
        <v xml:space="preserve"> 월매출^TB_ANA_MM_SALES_ITEM^ 매출취소클레임금액^SALES_CNCL_CLAIM_AMT^^NUMBER^22^Y^0
월매출품목^TB_ANA_MM_SALES_ITEM^매출취소클레임금액^SALES_CNCL_CLAIM_AMT^^NUMBER^20,5^Y^0</v>
      </c>
    </row>
    <row r="1022" spans="1:16" x14ac:dyDescent="0.25">
      <c r="A1022" s="23">
        <v>1015</v>
      </c>
      <c r="B1022" s="27" t="s">
        <v>5184</v>
      </c>
      <c r="C1022" s="27" t="s">
        <v>5301</v>
      </c>
      <c r="D1022" s="27" t="s">
        <v>4444</v>
      </c>
      <c r="E1022" s="27" t="s">
        <v>4303</v>
      </c>
      <c r="F1022" s="27" t="s">
        <v>2319</v>
      </c>
      <c r="G1022" s="27"/>
      <c r="H1022" s="27"/>
      <c r="I1022" s="27" t="s">
        <v>110</v>
      </c>
      <c r="J1022" s="28">
        <v>22</v>
      </c>
      <c r="K1022" s="27" t="s">
        <v>52</v>
      </c>
      <c r="L1022" s="29">
        <v>0</v>
      </c>
      <c r="M1022" s="30"/>
      <c r="N1022" s="25" t="str">
        <f t="shared" si="16"/>
        <v xml:space="preserve"> 월매출^TB_ANA_MM_SALES_ITEM^비매출증정금액(프로모션제외)^NON_SALES_REAL_PRESENT_QTY^^NUMBER^22^Y^0</v>
      </c>
      <c r="O1022" s="21" t="str">
        <f>IF(ISNA(VLOOKUP(N1022,DB데이터!$N:$N,1,FALSE)), "에러", "")</f>
        <v>에러</v>
      </c>
      <c r="P1022" s="57" t="e">
        <f>IF(O1022="에러",$N1022&amp;CHAR(10)&amp;VLOOKUP(CONCATENATE(D1071,".",F1071),DB데이터!$M:$N,2,FALSE),"")</f>
        <v>#N/A</v>
      </c>
    </row>
    <row r="1023" spans="1:16" x14ac:dyDescent="0.25">
      <c r="A1023" s="23">
        <v>1016</v>
      </c>
      <c r="B1023" s="27" t="s">
        <v>5184</v>
      </c>
      <c r="C1023" s="27" t="s">
        <v>5301</v>
      </c>
      <c r="D1023" s="27" t="s">
        <v>4444</v>
      </c>
      <c r="E1023" s="27" t="s">
        <v>4307</v>
      </c>
      <c r="F1023" s="27" t="s">
        <v>1055</v>
      </c>
      <c r="G1023" s="27"/>
      <c r="H1023" s="27"/>
      <c r="I1023" s="27" t="s">
        <v>110</v>
      </c>
      <c r="J1023" s="28">
        <v>22</v>
      </c>
      <c r="K1023" s="27" t="s">
        <v>52</v>
      </c>
      <c r="L1023" s="29">
        <v>0</v>
      </c>
      <c r="M1023" s="30"/>
      <c r="N1023" s="25" t="str">
        <f t="shared" si="16"/>
        <v xml:space="preserve"> 월매출^TB_ANA_MM_SALES_ITEM^비매출증정금액(프로모션제외)^NON_SALES_REAL_PRESENT_AMT^^NUMBER^22^Y^0</v>
      </c>
      <c r="O1023" s="21" t="str">
        <f>IF(ISNA(VLOOKUP(N1023,DB데이터!$N:$N,1,FALSE)), "에러", "")</f>
        <v>에러</v>
      </c>
      <c r="P1023" s="57" t="e">
        <f>IF(O1023="에러",$N1023&amp;CHAR(10)&amp;VLOOKUP(CONCATENATE(D1072,".",F1072),DB데이터!$M:$N,2,FALSE),"")</f>
        <v>#N/A</v>
      </c>
    </row>
    <row r="1024" spans="1:16" x14ac:dyDescent="0.25">
      <c r="A1024" s="23">
        <v>1017</v>
      </c>
      <c r="B1024" s="27" t="s">
        <v>5184</v>
      </c>
      <c r="C1024" s="27" t="s">
        <v>5301</v>
      </c>
      <c r="D1024" s="27" t="s">
        <v>4444</v>
      </c>
      <c r="E1024" s="27" t="s">
        <v>4309</v>
      </c>
      <c r="F1024" s="27" t="s">
        <v>1056</v>
      </c>
      <c r="G1024" s="27"/>
      <c r="H1024" s="27"/>
      <c r="I1024" s="27" t="s">
        <v>110</v>
      </c>
      <c r="J1024" s="28">
        <v>22</v>
      </c>
      <c r="K1024" s="27" t="s">
        <v>52</v>
      </c>
      <c r="L1024" s="29">
        <v>0</v>
      </c>
      <c r="M1024" s="30"/>
      <c r="N1024" s="25" t="str">
        <f t="shared" si="16"/>
        <v xml:space="preserve"> 월매출^TB_ANA_MM_SALES_ITEM^비매출증정금액(프로모션제외)^NON_SALES_PROM_PRESENT_QTY^^NUMBER^22^Y^0</v>
      </c>
      <c r="O1024" s="21" t="str">
        <f>IF(ISNA(VLOOKUP(N1024,DB데이터!$N:$N,1,FALSE)), "에러", "")</f>
        <v>에러</v>
      </c>
      <c r="P1024" s="57" t="e">
        <f>IF(O1024="에러",$N1024&amp;CHAR(10)&amp;VLOOKUP(CONCATENATE(D1073,".",F1073),DB데이터!$M:$N,2,FALSE),"")</f>
        <v>#N/A</v>
      </c>
    </row>
    <row r="1025" spans="1:16" x14ac:dyDescent="0.25">
      <c r="A1025" s="23">
        <v>1018</v>
      </c>
      <c r="B1025" s="27" t="s">
        <v>5184</v>
      </c>
      <c r="C1025" s="27" t="s">
        <v>5301</v>
      </c>
      <c r="D1025" s="27" t="s">
        <v>4444</v>
      </c>
      <c r="E1025" s="27" t="s">
        <v>4306</v>
      </c>
      <c r="F1025" s="27" t="s">
        <v>2321</v>
      </c>
      <c r="G1025" s="27"/>
      <c r="H1025" s="27"/>
      <c r="I1025" s="27" t="s">
        <v>110</v>
      </c>
      <c r="J1025" s="28">
        <v>22</v>
      </c>
      <c r="K1025" s="27" t="s">
        <v>52</v>
      </c>
      <c r="L1025" s="29">
        <v>0</v>
      </c>
      <c r="M1025" s="30"/>
      <c r="N1025" s="25" t="str">
        <f t="shared" si="16"/>
        <v xml:space="preserve"> 월매출^TB_ANA_MM_SALES_ITEM^비매출증정금액(프로모션제외)^NON_SALES_PROM_PRESENT_AMT^^NUMBER^22^Y^0</v>
      </c>
      <c r="O1025" s="21" t="str">
        <f>IF(ISNA(VLOOKUP(N1025,DB데이터!$N:$N,1,FALSE)), "에러", "")</f>
        <v>에러</v>
      </c>
      <c r="P1025" s="57" t="e">
        <f>IF(O1025="에러",$N1025&amp;CHAR(10)&amp;VLOOKUP(CONCATENATE(D1074,".",F1074),DB데이터!$M:$N,2,FALSE),"")</f>
        <v>#N/A</v>
      </c>
    </row>
    <row r="1026" spans="1:16" x14ac:dyDescent="0.25">
      <c r="A1026" s="23">
        <v>1019</v>
      </c>
      <c r="B1026" s="27" t="s">
        <v>5184</v>
      </c>
      <c r="C1026" s="27" t="s">
        <v>5301</v>
      </c>
      <c r="D1026" s="27" t="s">
        <v>4444</v>
      </c>
      <c r="E1026" s="27" t="s">
        <v>4308</v>
      </c>
      <c r="F1026" s="27" t="s">
        <v>2323</v>
      </c>
      <c r="G1026" s="27"/>
      <c r="H1026" s="27"/>
      <c r="I1026" s="27" t="s">
        <v>110</v>
      </c>
      <c r="J1026" s="28">
        <v>22</v>
      </c>
      <c r="K1026" s="27" t="s">
        <v>52</v>
      </c>
      <c r="L1026" s="29">
        <v>0</v>
      </c>
      <c r="M1026" s="30"/>
      <c r="N1026" s="25" t="str">
        <f t="shared" si="16"/>
        <v>^TB_ANA_MM_SALES_ITEM_AGE^^SALES_YM^^VARCHAR2^6^Y^</v>
      </c>
      <c r="O1026" s="21" t="str">
        <f>IF(ISNA(VLOOKUP(N1026,DB데이터!$N:$N,1,FALSE)), "에러", "")</f>
        <v>에러</v>
      </c>
      <c r="P1026" s="57" t="str">
        <f>IF(O1026="에러",$N1026&amp;CHAR(10)&amp;VLOOKUP(CONCATENATE(D1075,".",F1075),DB데이터!$M:$N,2,FALSE),"")</f>
        <v>^TB_ANA_MM_SALES_ITEM_AGE^^SALES_YM^^VARCHAR2^6^Y^
월매출품목연령대^TB_ANA_MM_SALES_ITEM_AGE^매출년월^SALES_YM^Y^VARCHAR2^6^Y^</v>
      </c>
    </row>
    <row r="1027" spans="1:16" x14ac:dyDescent="0.25">
      <c r="A1027" s="23">
        <v>1020</v>
      </c>
      <c r="B1027" s="27" t="s">
        <v>5184</v>
      </c>
      <c r="C1027" s="27" t="s">
        <v>4426</v>
      </c>
      <c r="D1027" s="27" t="s">
        <v>368</v>
      </c>
      <c r="E1027" s="27" t="s">
        <v>3975</v>
      </c>
      <c r="F1027" s="27" t="s">
        <v>1459</v>
      </c>
      <c r="G1027" s="27"/>
      <c r="H1027" s="27"/>
      <c r="I1027" s="27" t="s">
        <v>37</v>
      </c>
      <c r="J1027" s="28">
        <v>6</v>
      </c>
      <c r="K1027" s="27" t="s">
        <v>52</v>
      </c>
      <c r="L1027" s="29"/>
      <c r="M1027" s="30"/>
      <c r="N1027" s="25" t="str">
        <f t="shared" si="16"/>
        <v>^TB_ANA_MM_SALES_ITEM_AGE^^SHOP_CD^^VARCHAR2^10^Y^</v>
      </c>
      <c r="O1027" s="21" t="str">
        <f>IF(ISNA(VLOOKUP(N1027,DB데이터!$N:$N,1,FALSE)), "에러", "")</f>
        <v>에러</v>
      </c>
      <c r="P1027" s="57" t="str">
        <f>IF(O1027="에러",$N1027&amp;CHAR(10)&amp;VLOOKUP(CONCATENATE(D1076,".",F1076),DB데이터!$M:$N,2,FALSE),"")</f>
        <v>^TB_ANA_MM_SALES_ITEM_AGE^^SHOP_CD^^VARCHAR2^10^Y^
월매출품목연령대^TB_ANA_MM_SALES_ITEM_AGE^매장코드^SHOP_CD^Y^VARCHAR2^10^Y^</v>
      </c>
    </row>
    <row r="1028" spans="1:16" x14ac:dyDescent="0.25">
      <c r="A1028" s="23">
        <v>1021</v>
      </c>
      <c r="B1028" s="27" t="s">
        <v>5184</v>
      </c>
      <c r="C1028" s="27" t="s">
        <v>4426</v>
      </c>
      <c r="D1028" s="27" t="s">
        <v>368</v>
      </c>
      <c r="E1028" s="27" t="s">
        <v>3709</v>
      </c>
      <c r="F1028" s="27" t="s">
        <v>64</v>
      </c>
      <c r="G1028" s="27"/>
      <c r="H1028" s="27"/>
      <c r="I1028" s="27" t="s">
        <v>37</v>
      </c>
      <c r="J1028" s="28">
        <v>10</v>
      </c>
      <c r="K1028" s="27" t="s">
        <v>52</v>
      </c>
      <c r="L1028" s="29"/>
      <c r="M1028" s="30"/>
      <c r="N1028" s="25" t="str">
        <f t="shared" si="16"/>
        <v>^TB_ANA_MM_SALES_ITEM_AGE^^ITEM_CD^^VARCHAR2^20^Y^</v>
      </c>
      <c r="O1028" s="21" t="str">
        <f>IF(ISNA(VLOOKUP(N1028,DB데이터!$N:$N,1,FALSE)), "에러", "")</f>
        <v>에러</v>
      </c>
      <c r="P1028" s="57" t="str">
        <f>IF(O1028="에러",$N1028&amp;CHAR(10)&amp;VLOOKUP(CONCATENATE(D1077,".",F1077),DB데이터!$M:$N,2,FALSE),"")</f>
        <v>^TB_ANA_MM_SALES_ITEM_AGE^^ITEM_CD^^VARCHAR2^20^Y^
월매출품목연령대^TB_ANA_MM_SALES_ITEM_AGE^품목코드^ITEM_CD^Y^VARCHAR2^20^Y^</v>
      </c>
    </row>
    <row r="1029" spans="1:16" x14ac:dyDescent="0.25">
      <c r="A1029" s="23">
        <v>1022</v>
      </c>
      <c r="B1029" s="27" t="s">
        <v>5184</v>
      </c>
      <c r="C1029" s="27" t="s">
        <v>4426</v>
      </c>
      <c r="D1029" s="27" t="s">
        <v>368</v>
      </c>
      <c r="E1029" s="27" t="s">
        <v>3482</v>
      </c>
      <c r="F1029" s="27" t="s">
        <v>838</v>
      </c>
      <c r="G1029" s="27"/>
      <c r="H1029" s="27"/>
      <c r="I1029" s="27" t="s">
        <v>37</v>
      </c>
      <c r="J1029" s="28">
        <v>20</v>
      </c>
      <c r="K1029" s="27" t="s">
        <v>52</v>
      </c>
      <c r="L1029" s="29"/>
      <c r="M1029" s="30"/>
      <c r="N1029" s="25" t="str">
        <f t="shared" si="16"/>
        <v>^TB_ANA_MM_SALES_ITEM_AGE^^NON_MEM_SALES_QTY^^NUMBER^22^Y^0</v>
      </c>
      <c r="O1029" s="21" t="str">
        <f>IF(ISNA(VLOOKUP(N1029,DB데이터!$N:$N,1,FALSE)), "에러", "")</f>
        <v>에러</v>
      </c>
      <c r="P1029" s="57" t="str">
        <f>IF(O1029="에러",$N1029&amp;CHAR(10)&amp;VLOOKUP(CONCATENATE(D1078,".",F1078),DB데이터!$M:$N,2,FALSE),"")</f>
        <v>^TB_ANA_MM_SALES_ITEM_AGE^^NON_MEM_SALES_QTY^^NUMBER^22^Y^0
월매출품목연령대^TB_ANA_MM_SALES_ITEM_AGE^비회원매출수량^NON_MEM_SALES_QTY^^NUMBER^20,5^Y^0</v>
      </c>
    </row>
    <row r="1030" spans="1:16" x14ac:dyDescent="0.25">
      <c r="A1030" s="23">
        <v>1023</v>
      </c>
      <c r="B1030" s="27" t="s">
        <v>5184</v>
      </c>
      <c r="C1030" s="27" t="s">
        <v>4426</v>
      </c>
      <c r="D1030" s="27" t="s">
        <v>368</v>
      </c>
      <c r="E1030" s="27" t="s">
        <v>4221</v>
      </c>
      <c r="F1030" s="27" t="s">
        <v>492</v>
      </c>
      <c r="G1030" s="27"/>
      <c r="H1030" s="27"/>
      <c r="I1030" s="27" t="s">
        <v>110</v>
      </c>
      <c r="J1030" s="28">
        <v>22</v>
      </c>
      <c r="K1030" s="27" t="s">
        <v>52</v>
      </c>
      <c r="L1030" s="29">
        <v>0</v>
      </c>
      <c r="M1030" s="30"/>
      <c r="N1030" s="25" t="str">
        <f t="shared" si="16"/>
        <v>^TB_ANA_MM_SALES_ITEM_AGE^^NOR_MEM_SALES_QTY^^NUMBER^22^Y^0</v>
      </c>
      <c r="O1030" s="21" t="str">
        <f>IF(ISNA(VLOOKUP(N1030,DB데이터!$N:$N,1,FALSE)), "에러", "")</f>
        <v>에러</v>
      </c>
      <c r="P1030" s="57" t="str">
        <f>IF(O1030="에러",$N1030&amp;CHAR(10)&amp;VLOOKUP(CONCATENATE(D1079,".",F1079),DB데이터!$M:$N,2,FALSE),"")</f>
        <v>^TB_ANA_MM_SALES_ITEM_AGE^^NOR_MEM_SALES_QTY^^NUMBER^22^Y^0
월매출품목연령대^TB_ANA_MM_SALES_ITEM_AGE^정회원매출수량^NOR_MEM_SALES_QTY^^NUMBER^20,5^Y^0</v>
      </c>
    </row>
    <row r="1031" spans="1:16" x14ac:dyDescent="0.25">
      <c r="A1031" s="23">
        <v>1024</v>
      </c>
      <c r="B1031" s="27" t="s">
        <v>5184</v>
      </c>
      <c r="C1031" s="27" t="s">
        <v>4426</v>
      </c>
      <c r="D1031" s="27" t="s">
        <v>368</v>
      </c>
      <c r="E1031" s="27" t="s">
        <v>4218</v>
      </c>
      <c r="F1031" s="27" t="s">
        <v>493</v>
      </c>
      <c r="G1031" s="27"/>
      <c r="H1031" s="27"/>
      <c r="I1031" s="27" t="s">
        <v>110</v>
      </c>
      <c r="J1031" s="28">
        <v>22</v>
      </c>
      <c r="K1031" s="27" t="s">
        <v>52</v>
      </c>
      <c r="L1031" s="29">
        <v>0</v>
      </c>
      <c r="M1031" s="30"/>
      <c r="N1031" s="25" t="str">
        <f t="shared" si="16"/>
        <v>^TB_ANA_MM_SALES_ITEM_AGE^^TMP_MEM_SALES_QTY^^NUMBER^22^Y^0</v>
      </c>
      <c r="O1031" s="21" t="str">
        <f>IF(ISNA(VLOOKUP(N1031,DB데이터!$N:$N,1,FALSE)), "에러", "")</f>
        <v>에러</v>
      </c>
      <c r="P1031" s="57" t="str">
        <f>IF(O1031="에러",$N1031&amp;CHAR(10)&amp;VLOOKUP(CONCATENATE(D1080,".",F1080),DB데이터!$M:$N,2,FALSE),"")</f>
        <v>^TB_ANA_MM_SALES_ITEM_AGE^^TMP_MEM_SALES_QTY^^NUMBER^22^Y^0
월매출품목연령대^TB_ANA_MM_SALES_ITEM_AGE^준회원매출수량^TMP_MEM_SALES_QTY^^NUMBER^20,5^Y^0</v>
      </c>
    </row>
    <row r="1032" spans="1:16" x14ac:dyDescent="0.25">
      <c r="A1032" s="23">
        <v>1025</v>
      </c>
      <c r="B1032" s="27" t="s">
        <v>5184</v>
      </c>
      <c r="C1032" s="27" t="s">
        <v>4426</v>
      </c>
      <c r="D1032" s="27" t="s">
        <v>368</v>
      </c>
      <c r="E1032" s="27" t="s">
        <v>4217</v>
      </c>
      <c r="F1032" s="27" t="s">
        <v>494</v>
      </c>
      <c r="G1032" s="27"/>
      <c r="H1032" s="27"/>
      <c r="I1032" s="27" t="s">
        <v>110</v>
      </c>
      <c r="J1032" s="28">
        <v>22</v>
      </c>
      <c r="K1032" s="27" t="s">
        <v>52</v>
      </c>
      <c r="L1032" s="29">
        <v>0</v>
      </c>
      <c r="M1032" s="30"/>
      <c r="N1032" s="25" t="str">
        <f t="shared" si="16"/>
        <v>^TB_ANA_MM_SALES_ITEM_AGE^^NON_MEM_XX_SALES_QTY^^NUMBER^22^Y^0</v>
      </c>
      <c r="O1032" s="21" t="str">
        <f>IF(ISNA(VLOOKUP(N1032,DB데이터!$N:$N,1,FALSE)), "에러", "")</f>
        <v>에러</v>
      </c>
      <c r="P1032" s="57" t="str">
        <f>IF(O1032="에러",$N1032&amp;CHAR(10)&amp;VLOOKUP(CONCATENATE(D1081,".",F1081),DB데이터!$M:$N,2,FALSE),"")</f>
        <v>^TB_ANA_MM_SALES_ITEM_AGE^^NON_MEM_XX_SALES_QTY^^NUMBER^22^Y^0
월매출품목연령대^TB_ANA_MM_SALES_ITEM_AGE^비회원(없음)매출수량^NON_MEM_XX_SALES_QTY^^NUMBER^20,5^Y^0</v>
      </c>
    </row>
    <row r="1033" spans="1:16" x14ac:dyDescent="0.25">
      <c r="A1033" s="23">
        <v>1026</v>
      </c>
      <c r="B1033" s="27" t="s">
        <v>5184</v>
      </c>
      <c r="C1033" s="27" t="s">
        <v>4426</v>
      </c>
      <c r="D1033" s="27" t="s">
        <v>368</v>
      </c>
      <c r="E1033" s="27" t="s">
        <v>4219</v>
      </c>
      <c r="F1033" s="27" t="s">
        <v>1761</v>
      </c>
      <c r="G1033" s="27"/>
      <c r="H1033" s="27"/>
      <c r="I1033" s="27" t="s">
        <v>110</v>
      </c>
      <c r="J1033" s="28">
        <v>22</v>
      </c>
      <c r="K1033" s="27" t="s">
        <v>52</v>
      </c>
      <c r="L1033" s="29">
        <v>0</v>
      </c>
      <c r="M1033" s="30"/>
      <c r="N1033" s="25" t="str">
        <f t="shared" si="16"/>
        <v>^TB_ANA_MM_SALES_ITEM_AGE^^NOR_MEM_XX_SALES_QTY^^NUMBER^22^Y^0</v>
      </c>
      <c r="O1033" s="21" t="str">
        <f>IF(ISNA(VLOOKUP(N1033,DB데이터!$N:$N,1,FALSE)), "에러", "")</f>
        <v>에러</v>
      </c>
      <c r="P1033" s="57" t="str">
        <f>IF(O1033="에러",$N1033&amp;CHAR(10)&amp;VLOOKUP(CONCATENATE(D1082,".",F1082),DB데이터!$M:$N,2,FALSE),"")</f>
        <v>^TB_ANA_MM_SALES_ITEM_AGE^^NOR_MEM_XX_SALES_QTY^^NUMBER^22^Y^0
월매출품목연령대^TB_ANA_MM_SALES_ITEM_AGE^정회원(없음)매출수량^NOR_MEM_XX_SALES_QTY^^NUMBER^20,5^Y^0</v>
      </c>
    </row>
    <row r="1034" spans="1:16" x14ac:dyDescent="0.25">
      <c r="A1034" s="23">
        <v>1027</v>
      </c>
      <c r="B1034" s="27" t="s">
        <v>5184</v>
      </c>
      <c r="C1034" s="27" t="s">
        <v>4426</v>
      </c>
      <c r="D1034" s="27" t="s">
        <v>368</v>
      </c>
      <c r="E1034" s="27" t="s">
        <v>4237</v>
      </c>
      <c r="F1034" s="27" t="s">
        <v>495</v>
      </c>
      <c r="G1034" s="27"/>
      <c r="H1034" s="27"/>
      <c r="I1034" s="27" t="s">
        <v>110</v>
      </c>
      <c r="J1034" s="28">
        <v>22</v>
      </c>
      <c r="K1034" s="27" t="s">
        <v>52</v>
      </c>
      <c r="L1034" s="29">
        <v>0</v>
      </c>
      <c r="M1034" s="30"/>
      <c r="N1034" s="25" t="str">
        <f t="shared" si="16"/>
        <v>^TB_ANA_MM_SALES_ITEM_AGE^^TMP_MEM_XX_SALES_QTY^^NUMBER^22^Y^0</v>
      </c>
      <c r="O1034" s="21" t="str">
        <f>IF(ISNA(VLOOKUP(N1034,DB데이터!$N:$N,1,FALSE)), "에러", "")</f>
        <v>에러</v>
      </c>
      <c r="P1034" s="57" t="str">
        <f>IF(O1034="에러",$N1034&amp;CHAR(10)&amp;VLOOKUP(CONCATENATE(D1083,".",F1083),DB데이터!$M:$N,2,FALSE),"")</f>
        <v>^TB_ANA_MM_SALES_ITEM_AGE^^TMP_MEM_XX_SALES_QTY^^NUMBER^22^Y^0
월매출품목연령대^TB_ANA_MM_SALES_ITEM_AGE^준회원(없음)매출수량^TMP_MEM_XX_SALES_QTY^^NUMBER^20,5^Y^0</v>
      </c>
    </row>
    <row r="1035" spans="1:16" x14ac:dyDescent="0.25">
      <c r="A1035" s="23">
        <v>1028</v>
      </c>
      <c r="B1035" s="27" t="s">
        <v>5184</v>
      </c>
      <c r="C1035" s="27" t="s">
        <v>4426</v>
      </c>
      <c r="D1035" s="27" t="s">
        <v>368</v>
      </c>
      <c r="E1035" s="27" t="s">
        <v>4234</v>
      </c>
      <c r="F1035" s="27" t="s">
        <v>565</v>
      </c>
      <c r="G1035" s="27"/>
      <c r="H1035" s="27"/>
      <c r="I1035" s="27" t="s">
        <v>110</v>
      </c>
      <c r="J1035" s="28">
        <v>22</v>
      </c>
      <c r="K1035" s="27" t="s">
        <v>52</v>
      </c>
      <c r="L1035" s="29">
        <v>0</v>
      </c>
      <c r="M1035" s="30"/>
      <c r="N1035" s="25" t="str">
        <f t="shared" si="16"/>
        <v>^TB_ANA_MM_SALES_ITEM_AGE^^AGE_XX_SALES_QTY^^NUMBER^22^Y^0</v>
      </c>
      <c r="O1035" s="21" t="str">
        <f>IF(ISNA(VLOOKUP(N1035,DB데이터!$N:$N,1,FALSE)), "에러", "")</f>
        <v>에러</v>
      </c>
      <c r="P1035" s="57" t="str">
        <f>IF(O1035="에러",$N1035&amp;CHAR(10)&amp;VLOOKUP(CONCATENATE(D1084,".",F1084),DB데이터!$M:$N,2,FALSE),"")</f>
        <v>^TB_ANA_MM_SALES_ITEM_AGE^^AGE_XX_SALES_QTY^^NUMBER^22^Y^0
월매출품목연령대^TB_ANA_MM_SALES_ITEM_AGE^연령대(없음)매출수량^AGE_XX_SALES_QTY^^NUMBER^20,5^Y^0</v>
      </c>
    </row>
    <row r="1036" spans="1:16" x14ac:dyDescent="0.25">
      <c r="A1036" s="23">
        <v>1029</v>
      </c>
      <c r="B1036" s="27" t="s">
        <v>5184</v>
      </c>
      <c r="C1036" s="27" t="s">
        <v>4426</v>
      </c>
      <c r="D1036" s="27" t="s">
        <v>368</v>
      </c>
      <c r="E1036" s="27" t="s">
        <v>4216</v>
      </c>
      <c r="F1036" s="27" t="s">
        <v>567</v>
      </c>
      <c r="G1036" s="27"/>
      <c r="H1036" s="27"/>
      <c r="I1036" s="27" t="s">
        <v>110</v>
      </c>
      <c r="J1036" s="28">
        <v>22</v>
      </c>
      <c r="K1036" s="27" t="s">
        <v>52</v>
      </c>
      <c r="L1036" s="29">
        <v>0</v>
      </c>
      <c r="M1036" s="30"/>
      <c r="N1036" s="25" t="str">
        <f t="shared" si="16"/>
        <v>^TB_ANA_MM_SALES_ITEM_AGE^^AGE_01_SALES_QTY^^NUMBER^22^Y^0</v>
      </c>
      <c r="O1036" s="21" t="str">
        <f>IF(ISNA(VLOOKUP(N1036,DB데이터!$N:$N,1,FALSE)), "에러", "")</f>
        <v>에러</v>
      </c>
      <c r="P1036" s="57" t="str">
        <f>IF(O1036="에러",$N1036&amp;CHAR(10)&amp;VLOOKUP(CONCATENATE(D1085,".",F1085),DB데이터!$M:$N,2,FALSE),"")</f>
        <v>^TB_ANA_MM_SALES_ITEM_AGE^^AGE_01_SALES_QTY^^NUMBER^22^Y^0
월매출품목연령대^TB_ANA_MM_SALES_ITEM_AGE^연령대(00-14)매출수량^AGE_01_SALES_QTY^^NUMBER^20,5^Y^0</v>
      </c>
    </row>
    <row r="1037" spans="1:16" x14ac:dyDescent="0.25">
      <c r="A1037" s="23">
        <v>1030</v>
      </c>
      <c r="B1037" s="27" t="s">
        <v>5184</v>
      </c>
      <c r="C1037" s="27" t="s">
        <v>4426</v>
      </c>
      <c r="D1037" s="27" t="s">
        <v>368</v>
      </c>
      <c r="E1037" s="27" t="s">
        <v>4236</v>
      </c>
      <c r="F1037" s="27" t="s">
        <v>496</v>
      </c>
      <c r="G1037" s="27"/>
      <c r="H1037" s="27"/>
      <c r="I1037" s="27" t="s">
        <v>110</v>
      </c>
      <c r="J1037" s="28">
        <v>22</v>
      </c>
      <c r="K1037" s="27" t="s">
        <v>52</v>
      </c>
      <c r="L1037" s="29">
        <v>0</v>
      </c>
      <c r="M1037" s="30"/>
      <c r="N1037" s="25" t="str">
        <f t="shared" si="16"/>
        <v>^TB_ANA_MM_SALES_ITEM_AGE^^AGE_02_SALES_QTY^^NUMBER^22^Y^0</v>
      </c>
      <c r="O1037" s="21" t="str">
        <f>IF(ISNA(VLOOKUP(N1037,DB데이터!$N:$N,1,FALSE)), "에러", "")</f>
        <v>에러</v>
      </c>
      <c r="P1037" s="57" t="str">
        <f>IF(O1037="에러",$N1037&amp;CHAR(10)&amp;VLOOKUP(CONCATENATE(D1086,".",F1086),DB데이터!$M:$N,2,FALSE),"")</f>
        <v>^TB_ANA_MM_SALES_ITEM_AGE^^AGE_02_SALES_QTY^^NUMBER^22^Y^0
월매출품목연령대^TB_ANA_MM_SALES_ITEM_AGE^연령대(15-19)매출수량^AGE_02_SALES_QTY^^NUMBER^20,5^Y^0</v>
      </c>
    </row>
    <row r="1038" spans="1:16" x14ac:dyDescent="0.25">
      <c r="A1038" s="23">
        <v>1031</v>
      </c>
      <c r="B1038" s="27" t="s">
        <v>5184</v>
      </c>
      <c r="C1038" s="27" t="s">
        <v>4426</v>
      </c>
      <c r="D1038" s="27" t="s">
        <v>368</v>
      </c>
      <c r="E1038" s="27" t="s">
        <v>4242</v>
      </c>
      <c r="F1038" s="27" t="s">
        <v>2285</v>
      </c>
      <c r="G1038" s="27"/>
      <c r="H1038" s="27"/>
      <c r="I1038" s="27" t="s">
        <v>110</v>
      </c>
      <c r="J1038" s="28">
        <v>22</v>
      </c>
      <c r="K1038" s="27" t="s">
        <v>52</v>
      </c>
      <c r="L1038" s="29">
        <v>0</v>
      </c>
      <c r="M1038" s="30"/>
      <c r="N1038" s="25" t="str">
        <f t="shared" si="16"/>
        <v>^TB_ANA_MM_SALES_ITEM_AGE^^AGE_03_SALES_QTY^^NUMBER^22^Y^0</v>
      </c>
      <c r="O1038" s="21" t="str">
        <f>IF(ISNA(VLOOKUP(N1038,DB데이터!$N:$N,1,FALSE)), "에러", "")</f>
        <v>에러</v>
      </c>
      <c r="P1038" s="57" t="str">
        <f>IF(O1038="에러",$N1038&amp;CHAR(10)&amp;VLOOKUP(CONCATENATE(D1087,".",F1087),DB데이터!$M:$N,2,FALSE),"")</f>
        <v>^TB_ANA_MM_SALES_ITEM_AGE^^AGE_03_SALES_QTY^^NUMBER^22^Y^0
월매출품목연령대^TB_ANA_MM_SALES_ITEM_AGE^연령대(20-24)매출수량^AGE_03_SALES_QTY^^NUMBER^20,5^Y^0</v>
      </c>
    </row>
    <row r="1039" spans="1:16" x14ac:dyDescent="0.25">
      <c r="A1039" s="23">
        <v>1032</v>
      </c>
      <c r="B1039" s="27" t="s">
        <v>5184</v>
      </c>
      <c r="C1039" s="27" t="s">
        <v>4426</v>
      </c>
      <c r="D1039" s="27" t="s">
        <v>368</v>
      </c>
      <c r="E1039" s="27" t="s">
        <v>4227</v>
      </c>
      <c r="F1039" s="27" t="s">
        <v>497</v>
      </c>
      <c r="G1039" s="27"/>
      <c r="H1039" s="27"/>
      <c r="I1039" s="27" t="s">
        <v>110</v>
      </c>
      <c r="J1039" s="28">
        <v>22</v>
      </c>
      <c r="K1039" s="27" t="s">
        <v>52</v>
      </c>
      <c r="L1039" s="29">
        <v>0</v>
      </c>
      <c r="M1039" s="30"/>
      <c r="N1039" s="25" t="str">
        <f t="shared" si="16"/>
        <v>^TB_ANA_MM_SALES_ITEM_AGE^^AGE_04_SALES_QTY^^NUMBER^22^Y^0</v>
      </c>
      <c r="O1039" s="21" t="str">
        <f>IF(ISNA(VLOOKUP(N1039,DB데이터!$N:$N,1,FALSE)), "에러", "")</f>
        <v>에러</v>
      </c>
      <c r="P1039" s="57" t="str">
        <f>IF(O1039="에러",$N1039&amp;CHAR(10)&amp;VLOOKUP(CONCATENATE(D1088,".",F1088),DB데이터!$M:$N,2,FALSE),"")</f>
        <v>^TB_ANA_MM_SALES_ITEM_AGE^^AGE_04_SALES_QTY^^NUMBER^22^Y^0
월매출품목연령대^TB_ANA_MM_SALES_ITEM_AGE^연령대(25-29)매출수량^AGE_04_SALES_QTY^^NUMBER^20,5^Y^0</v>
      </c>
    </row>
    <row r="1040" spans="1:16" x14ac:dyDescent="0.25">
      <c r="A1040" s="23">
        <v>1033</v>
      </c>
      <c r="B1040" s="27" t="s">
        <v>5184</v>
      </c>
      <c r="C1040" s="27" t="s">
        <v>4426</v>
      </c>
      <c r="D1040" s="27" t="s">
        <v>368</v>
      </c>
      <c r="E1040" s="27" t="s">
        <v>4314</v>
      </c>
      <c r="F1040" s="27" t="s">
        <v>2290</v>
      </c>
      <c r="G1040" s="27"/>
      <c r="H1040" s="27"/>
      <c r="I1040" s="27" t="s">
        <v>110</v>
      </c>
      <c r="J1040" s="28">
        <v>22</v>
      </c>
      <c r="K1040" s="27" t="s">
        <v>52</v>
      </c>
      <c r="L1040" s="29">
        <v>0</v>
      </c>
      <c r="M1040" s="30"/>
      <c r="N1040" s="25" t="str">
        <f t="shared" si="16"/>
        <v>^TB_ANA_MM_SALES_ITEM_AGE^^AGE_05_SALES_QTY^^NUMBER^22^Y^0</v>
      </c>
      <c r="O1040" s="21" t="str">
        <f>IF(ISNA(VLOOKUP(N1040,DB데이터!$N:$N,1,FALSE)), "에러", "")</f>
        <v>에러</v>
      </c>
      <c r="P1040" s="57" t="str">
        <f>IF(O1040="에러",$N1040&amp;CHAR(10)&amp;VLOOKUP(CONCATENATE(D1089,".",F1089),DB데이터!$M:$N,2,FALSE),"")</f>
        <v>^TB_ANA_MM_SALES_ITEM_AGE^^AGE_05_SALES_QTY^^NUMBER^22^Y^0
월매출품목연령대^TB_ANA_MM_SALES_ITEM_AGE^연령대(30-34)매출수량^AGE_05_SALES_QTY^^NUMBER^20,5^Y^0</v>
      </c>
    </row>
    <row r="1041" spans="1:16" x14ac:dyDescent="0.25">
      <c r="A1041" s="23">
        <v>1034</v>
      </c>
      <c r="B1041" s="27" t="s">
        <v>5184</v>
      </c>
      <c r="C1041" s="27" t="s">
        <v>4426</v>
      </c>
      <c r="D1041" s="27" t="s">
        <v>368</v>
      </c>
      <c r="E1041" s="27" t="s">
        <v>4316</v>
      </c>
      <c r="F1041" s="27" t="s">
        <v>2292</v>
      </c>
      <c r="G1041" s="27"/>
      <c r="H1041" s="27"/>
      <c r="I1041" s="27" t="s">
        <v>110</v>
      </c>
      <c r="J1041" s="28">
        <v>22</v>
      </c>
      <c r="K1041" s="27" t="s">
        <v>52</v>
      </c>
      <c r="L1041" s="29">
        <v>0</v>
      </c>
      <c r="M1041" s="30"/>
      <c r="N1041" s="25" t="str">
        <f t="shared" si="16"/>
        <v>^TB_ANA_MM_SALES_ITEM_AGE^^AGE_06_SALES_QTY^^NUMBER^22^Y^0</v>
      </c>
      <c r="O1041" s="21" t="str">
        <f>IF(ISNA(VLOOKUP(N1041,DB데이터!$N:$N,1,FALSE)), "에러", "")</f>
        <v>에러</v>
      </c>
      <c r="P1041" s="57" t="str">
        <f>IF(O1041="에러",$N1041&amp;CHAR(10)&amp;VLOOKUP(CONCATENATE(D1090,".",F1090),DB데이터!$M:$N,2,FALSE),"")</f>
        <v>^TB_ANA_MM_SALES_ITEM_AGE^^AGE_06_SALES_QTY^^NUMBER^22^Y^0
월매출품목연령대^TB_ANA_MM_SALES_ITEM_AGE^연령대(35-39)매출수량^AGE_06_SALES_QTY^^NUMBER^20,5^Y^0</v>
      </c>
    </row>
    <row r="1042" spans="1:16" x14ac:dyDescent="0.25">
      <c r="A1042" s="23">
        <v>1035</v>
      </c>
      <c r="B1042" s="27" t="s">
        <v>5184</v>
      </c>
      <c r="C1042" s="27" t="s">
        <v>4426</v>
      </c>
      <c r="D1042" s="27" t="s">
        <v>368</v>
      </c>
      <c r="E1042" s="27" t="s">
        <v>4310</v>
      </c>
      <c r="F1042" s="27" t="s">
        <v>2294</v>
      </c>
      <c r="G1042" s="27"/>
      <c r="H1042" s="27"/>
      <c r="I1042" s="27" t="s">
        <v>110</v>
      </c>
      <c r="J1042" s="28">
        <v>22</v>
      </c>
      <c r="K1042" s="27" t="s">
        <v>52</v>
      </c>
      <c r="L1042" s="29">
        <v>0</v>
      </c>
      <c r="M1042" s="30"/>
      <c r="N1042" s="25" t="str">
        <f t="shared" si="16"/>
        <v>^TB_ANA_MM_SALES_ITEM_AGE^^AGE_07_SALES_QTY^^NUMBER^22^Y^0</v>
      </c>
      <c r="O1042" s="21" t="str">
        <f>IF(ISNA(VLOOKUP(N1042,DB데이터!$N:$N,1,FALSE)), "에러", "")</f>
        <v>에러</v>
      </c>
      <c r="P1042" s="57" t="str">
        <f>IF(O1042="에러",$N1042&amp;CHAR(10)&amp;VLOOKUP(CONCATENATE(D1091,".",F1091),DB데이터!$M:$N,2,FALSE),"")</f>
        <v>^TB_ANA_MM_SALES_ITEM_AGE^^AGE_07_SALES_QTY^^NUMBER^22^Y^0
월매출품목연령대^TB_ANA_MM_SALES_ITEM_AGE^연령대(40-44)매출수량^AGE_07_SALES_QTY^^NUMBER^20,5^Y^0</v>
      </c>
    </row>
    <row r="1043" spans="1:16" x14ac:dyDescent="0.25">
      <c r="A1043" s="23">
        <v>1036</v>
      </c>
      <c r="B1043" s="27" t="s">
        <v>5184</v>
      </c>
      <c r="C1043" s="27" t="s">
        <v>4426</v>
      </c>
      <c r="D1043" s="27" t="s">
        <v>368</v>
      </c>
      <c r="E1043" s="27" t="s">
        <v>4312</v>
      </c>
      <c r="F1043" s="27" t="s">
        <v>2296</v>
      </c>
      <c r="G1043" s="27"/>
      <c r="H1043" s="27"/>
      <c r="I1043" s="27" t="s">
        <v>110</v>
      </c>
      <c r="J1043" s="28">
        <v>22</v>
      </c>
      <c r="K1043" s="27" t="s">
        <v>52</v>
      </c>
      <c r="L1043" s="29">
        <v>0</v>
      </c>
      <c r="M1043" s="30"/>
      <c r="N1043" s="25" t="str">
        <f t="shared" si="16"/>
        <v>^TB_ANA_MM_SALES_ITEM_AGE^^AGE_08_SALES_QTY^^NUMBER^22^Y^0</v>
      </c>
      <c r="O1043" s="21" t="str">
        <f>IF(ISNA(VLOOKUP(N1043,DB데이터!$N:$N,1,FALSE)), "에러", "")</f>
        <v>에러</v>
      </c>
      <c r="P1043" s="57" t="str">
        <f>IF(O1043="에러",$N1043&amp;CHAR(10)&amp;VLOOKUP(CONCATENATE(D1092,".",F1092),DB데이터!$M:$N,2,FALSE),"")</f>
        <v>^TB_ANA_MM_SALES_ITEM_AGE^^AGE_08_SALES_QTY^^NUMBER^22^Y^0
월매출품목연령대^TB_ANA_MM_SALES_ITEM_AGE^연령대(45-49)매출수량^AGE_08_SALES_QTY^^NUMBER^20,5^Y^0</v>
      </c>
    </row>
    <row r="1044" spans="1:16" x14ac:dyDescent="0.25">
      <c r="A1044" s="23">
        <v>1037</v>
      </c>
      <c r="B1044" s="27" t="s">
        <v>5184</v>
      </c>
      <c r="C1044" s="27" t="s">
        <v>4426</v>
      </c>
      <c r="D1044" s="27" t="s">
        <v>368</v>
      </c>
      <c r="E1044" s="27" t="s">
        <v>4230</v>
      </c>
      <c r="F1044" s="27" t="s">
        <v>2257</v>
      </c>
      <c r="G1044" s="27"/>
      <c r="H1044" s="27"/>
      <c r="I1044" s="27" t="s">
        <v>110</v>
      </c>
      <c r="J1044" s="28">
        <v>22</v>
      </c>
      <c r="K1044" s="27" t="s">
        <v>52</v>
      </c>
      <c r="L1044" s="29">
        <v>0</v>
      </c>
      <c r="M1044" s="30"/>
      <c r="N1044" s="25" t="str">
        <f t="shared" si="16"/>
        <v>^TB_ANA_MM_SALES_ITEM_AGE^^AGE_09_SALES_QTY^^NUMBER^22^Y^0</v>
      </c>
      <c r="O1044" s="21" t="str">
        <f>IF(ISNA(VLOOKUP(N1044,DB데이터!$N:$N,1,FALSE)), "에러", "")</f>
        <v>에러</v>
      </c>
      <c r="P1044" s="57" t="str">
        <f>IF(O1044="에러",$N1044&amp;CHAR(10)&amp;VLOOKUP(CONCATENATE(D1093,".",F1093),DB데이터!$M:$N,2,FALSE),"")</f>
        <v>^TB_ANA_MM_SALES_ITEM_AGE^^AGE_09_SALES_QTY^^NUMBER^22^Y^0
월매출품목연령대^TB_ANA_MM_SALES_ITEM_AGE^연령대(50-54)매출수량^AGE_09_SALES_QTY^^NUMBER^20,5^Y^0</v>
      </c>
    </row>
    <row r="1045" spans="1:16" x14ac:dyDescent="0.25">
      <c r="A1045" s="23">
        <v>1038</v>
      </c>
      <c r="B1045" s="27" t="s">
        <v>5184</v>
      </c>
      <c r="C1045" s="27" t="s">
        <v>4426</v>
      </c>
      <c r="D1045" s="27" t="s">
        <v>368</v>
      </c>
      <c r="E1045" s="27" t="s">
        <v>4239</v>
      </c>
      <c r="F1045" s="27" t="s">
        <v>1142</v>
      </c>
      <c r="G1045" s="27"/>
      <c r="H1045" s="27"/>
      <c r="I1045" s="27" t="s">
        <v>110</v>
      </c>
      <c r="J1045" s="28">
        <v>22</v>
      </c>
      <c r="K1045" s="27" t="s">
        <v>52</v>
      </c>
      <c r="L1045" s="29">
        <v>0</v>
      </c>
      <c r="M1045" s="30"/>
      <c r="N1045" s="25" t="str">
        <f t="shared" si="16"/>
        <v>^TB_ANA_MM_SALES_ITEM_AGE^^AGE_10_SALES_QTY^^NUMBER^22^Y^0</v>
      </c>
      <c r="O1045" s="21" t="str">
        <f>IF(ISNA(VLOOKUP(N1045,DB데이터!$N:$N,1,FALSE)), "에러", "")</f>
        <v>에러</v>
      </c>
      <c r="P1045" s="57" t="str">
        <f>IF(O1045="에러",$N1045&amp;CHAR(10)&amp;VLOOKUP(CONCATENATE(D1094,".",F1094),DB데이터!$M:$N,2,FALSE),"")</f>
        <v>^TB_ANA_MM_SALES_ITEM_AGE^^AGE_10_SALES_QTY^^NUMBER^22^Y^0
월매출품목연령대^TB_ANA_MM_SALES_ITEM_AGE^연령대(55-59)매출수량^AGE_10_SALES_QTY^^NUMBER^20,5^Y^0</v>
      </c>
    </row>
    <row r="1046" spans="1:16" x14ac:dyDescent="0.25">
      <c r="A1046" s="23">
        <v>1039</v>
      </c>
      <c r="B1046" s="27" t="s">
        <v>5184</v>
      </c>
      <c r="C1046" s="27" t="s">
        <v>4426</v>
      </c>
      <c r="D1046" s="27" t="s">
        <v>368</v>
      </c>
      <c r="E1046" s="27" t="s">
        <v>4244</v>
      </c>
      <c r="F1046" s="27" t="s">
        <v>2298</v>
      </c>
      <c r="G1046" s="27"/>
      <c r="H1046" s="27"/>
      <c r="I1046" s="27" t="s">
        <v>110</v>
      </c>
      <c r="J1046" s="28">
        <v>22</v>
      </c>
      <c r="K1046" s="27" t="s">
        <v>52</v>
      </c>
      <c r="L1046" s="27">
        <v>0</v>
      </c>
      <c r="M1046" s="30"/>
      <c r="N1046" s="25" t="str">
        <f t="shared" si="16"/>
        <v>^TB_ANA_MM_SALES_ITEM_AGE^^AGE_11_SALES_QTY^^NUMBER^22^Y^0</v>
      </c>
      <c r="O1046" s="21" t="str">
        <f>IF(ISNA(VLOOKUP(N1046,DB데이터!$N:$N,1,FALSE)), "에러", "")</f>
        <v>에러</v>
      </c>
      <c r="P1046" s="57" t="str">
        <f>IF(O1046="에러",$N1046&amp;CHAR(10)&amp;VLOOKUP(CONCATENATE(D1095,".",F1095),DB데이터!$M:$N,2,FALSE),"")</f>
        <v>^TB_ANA_MM_SALES_ITEM_AGE^^AGE_11_SALES_QTY^^NUMBER^22^Y^0
월매출품목연령대^TB_ANA_MM_SALES_ITEM_AGE^연령대(60-99)매출수량^AGE_11_SALES_QTY^^NUMBER^20,5^Y^0</v>
      </c>
    </row>
    <row r="1047" spans="1:16" x14ac:dyDescent="0.25">
      <c r="A1047" s="23">
        <v>1040</v>
      </c>
      <c r="B1047" s="27" t="s">
        <v>5184</v>
      </c>
      <c r="C1047" s="27" t="s">
        <v>4426</v>
      </c>
      <c r="D1047" s="27" t="s">
        <v>368</v>
      </c>
      <c r="E1047" s="27" t="s">
        <v>4243</v>
      </c>
      <c r="F1047" s="27" t="s">
        <v>842</v>
      </c>
      <c r="G1047" s="27"/>
      <c r="H1047" s="27"/>
      <c r="I1047" s="27" t="s">
        <v>110</v>
      </c>
      <c r="J1047" s="28">
        <v>22</v>
      </c>
      <c r="K1047" s="27" t="s">
        <v>52</v>
      </c>
      <c r="L1047" s="27">
        <v>0</v>
      </c>
      <c r="M1047" s="30"/>
      <c r="N1047" s="25" t="str">
        <f t="shared" si="16"/>
        <v>^TB_ANA_MM_SALES_ITEM_AGE^^NON_MEM_SALES_AMT^^NUMBER^22^Y^0</v>
      </c>
      <c r="O1047" s="21" t="str">
        <f>IF(ISNA(VLOOKUP(N1047,DB데이터!$N:$N,1,FALSE)), "에러", "")</f>
        <v>에러</v>
      </c>
      <c r="P1047" s="57" t="str">
        <f>IF(O1047="에러",$N1047&amp;CHAR(10)&amp;VLOOKUP(CONCATENATE(D1096,".",F1096),DB데이터!$M:$N,2,FALSE),"")</f>
        <v>^TB_ANA_MM_SALES_ITEM_AGE^^NON_MEM_SALES_AMT^^NUMBER^22^Y^0
월매출품목연령대^TB_ANA_MM_SALES_ITEM_AGE^비회원매출금액^NON_MEM_SALES_AMT^^NUMBER^20,5^Y^0</v>
      </c>
    </row>
    <row r="1048" spans="1:16" x14ac:dyDescent="0.25">
      <c r="A1048" s="23">
        <v>1041</v>
      </c>
      <c r="B1048" s="27" t="s">
        <v>5184</v>
      </c>
      <c r="C1048" s="27" t="s">
        <v>4426</v>
      </c>
      <c r="D1048" s="27" t="s">
        <v>368</v>
      </c>
      <c r="E1048" s="27" t="s">
        <v>4241</v>
      </c>
      <c r="F1048" s="27" t="s">
        <v>1140</v>
      </c>
      <c r="G1048" s="27"/>
      <c r="H1048" s="27"/>
      <c r="I1048" s="27" t="s">
        <v>110</v>
      </c>
      <c r="J1048" s="28">
        <v>22</v>
      </c>
      <c r="K1048" s="27" t="s">
        <v>52</v>
      </c>
      <c r="L1048" s="27">
        <v>0</v>
      </c>
      <c r="M1048" s="30"/>
      <c r="N1048" s="25" t="str">
        <f t="shared" si="16"/>
        <v>^TB_ANA_MM_SALES_ITEM_AGE^^NOR_MEM_SALES_AMT^^NUMBER^22^Y^0</v>
      </c>
      <c r="O1048" s="21" t="str">
        <f>IF(ISNA(VLOOKUP(N1048,DB데이터!$N:$N,1,FALSE)), "에러", "")</f>
        <v>에러</v>
      </c>
      <c r="P1048" s="57" t="str">
        <f>IF(O1048="에러",$N1048&amp;CHAR(10)&amp;VLOOKUP(CONCATENATE(D1097,".",F1097),DB데이터!$M:$N,2,FALSE),"")</f>
        <v>^TB_ANA_MM_SALES_ITEM_AGE^^NOR_MEM_SALES_AMT^^NUMBER^22^Y^0
월매출품목연령대^TB_ANA_MM_SALES_ITEM_AGE^정회원매출금액^NOR_MEM_SALES_AMT^^NUMBER^20,5^Y^0</v>
      </c>
    </row>
    <row r="1049" spans="1:16" x14ac:dyDescent="0.25">
      <c r="A1049" s="23">
        <v>1042</v>
      </c>
      <c r="B1049" s="27" t="s">
        <v>5184</v>
      </c>
      <c r="C1049" s="27" t="s">
        <v>4426</v>
      </c>
      <c r="D1049" s="27" t="s">
        <v>368</v>
      </c>
      <c r="E1049" s="27" t="s">
        <v>4315</v>
      </c>
      <c r="F1049" s="27" t="s">
        <v>2300</v>
      </c>
      <c r="G1049" s="27"/>
      <c r="H1049" s="27"/>
      <c r="I1049" s="27" t="s">
        <v>110</v>
      </c>
      <c r="J1049" s="28">
        <v>22</v>
      </c>
      <c r="K1049" s="27" t="s">
        <v>52</v>
      </c>
      <c r="L1049" s="27">
        <v>0</v>
      </c>
      <c r="M1049" s="30"/>
      <c r="N1049" s="25" t="str">
        <f t="shared" si="16"/>
        <v>^TB_ANA_MM_SALES_ITEM_AGE^^TMP_MEM_SALES_AMT^^NUMBER^22^Y^0</v>
      </c>
      <c r="O1049" s="21" t="str">
        <f>IF(ISNA(VLOOKUP(N1049,DB데이터!$N:$N,1,FALSE)), "에러", "")</f>
        <v>에러</v>
      </c>
      <c r="P1049" s="57" t="str">
        <f>IF(O1049="에러",$N1049&amp;CHAR(10)&amp;VLOOKUP(CONCATENATE(D1098,".",F1098),DB데이터!$M:$N,2,FALSE),"")</f>
        <v>^TB_ANA_MM_SALES_ITEM_AGE^^TMP_MEM_SALES_AMT^^NUMBER^22^Y^0
월매출품목연령대^TB_ANA_MM_SALES_ITEM_AGE^준회원매출금액^TMP_MEM_SALES_AMT^^NUMBER^20,5^Y^0</v>
      </c>
    </row>
    <row r="1050" spans="1:16" x14ac:dyDescent="0.25">
      <c r="A1050" s="23">
        <v>1043</v>
      </c>
      <c r="B1050" s="27" t="s">
        <v>5184</v>
      </c>
      <c r="C1050" s="27" t="s">
        <v>4426</v>
      </c>
      <c r="D1050" s="27" t="s">
        <v>368</v>
      </c>
      <c r="E1050" s="27" t="s">
        <v>4317</v>
      </c>
      <c r="F1050" s="27" t="s">
        <v>2302</v>
      </c>
      <c r="G1050" s="27"/>
      <c r="H1050" s="27"/>
      <c r="I1050" s="27" t="s">
        <v>110</v>
      </c>
      <c r="J1050" s="28">
        <v>22</v>
      </c>
      <c r="K1050" s="27" t="s">
        <v>52</v>
      </c>
      <c r="L1050" s="27">
        <v>0</v>
      </c>
      <c r="M1050" s="30"/>
      <c r="N1050" s="25" t="str">
        <f t="shared" si="16"/>
        <v>^TB_ANA_MM_SALES_ITEM_AGE^^NON_MEM_XX_SALES_AMT^^NUMBER^22^Y^0</v>
      </c>
      <c r="O1050" s="21" t="str">
        <f>IF(ISNA(VLOOKUP(N1050,DB데이터!$N:$N,1,FALSE)), "에러", "")</f>
        <v>에러</v>
      </c>
      <c r="P1050" s="57" t="str">
        <f>IF(O1050="에러",$N1050&amp;CHAR(10)&amp;VLOOKUP(CONCATENATE(D1099,".",F1099),DB데이터!$M:$N,2,FALSE),"")</f>
        <v>^TB_ANA_MM_SALES_ITEM_AGE^^NON_MEM_XX_SALES_AMT^^NUMBER^22^Y^0
월매출품목연령대^TB_ANA_MM_SALES_ITEM_AGE^비회원(없음)매출금액^NON_MEM_XX_SALES_AMT^^NUMBER^20,5^Y^0</v>
      </c>
    </row>
    <row r="1051" spans="1:16" x14ac:dyDescent="0.25">
      <c r="A1051" s="23">
        <v>1044</v>
      </c>
      <c r="B1051" s="27" t="s">
        <v>5184</v>
      </c>
      <c r="C1051" s="27" t="s">
        <v>4426</v>
      </c>
      <c r="D1051" s="27" t="s">
        <v>368</v>
      </c>
      <c r="E1051" s="27" t="s">
        <v>4311</v>
      </c>
      <c r="F1051" s="27" t="s">
        <v>2304</v>
      </c>
      <c r="G1051" s="27"/>
      <c r="H1051" s="27"/>
      <c r="I1051" s="27" t="s">
        <v>110</v>
      </c>
      <c r="J1051" s="28">
        <v>22</v>
      </c>
      <c r="K1051" s="27" t="s">
        <v>52</v>
      </c>
      <c r="L1051" s="27">
        <v>0</v>
      </c>
      <c r="M1051" s="30"/>
      <c r="N1051" s="25" t="str">
        <f t="shared" si="16"/>
        <v>^TB_ANA_MM_SALES_ITEM_AGE^^NOR_MEM_XX_SALES_AMT^^NUMBER^22^Y^0</v>
      </c>
      <c r="O1051" s="21" t="str">
        <f>IF(ISNA(VLOOKUP(N1051,DB데이터!$N:$N,1,FALSE)), "에러", "")</f>
        <v>에러</v>
      </c>
      <c r="P1051" s="57" t="str">
        <f>IF(O1051="에러",$N1051&amp;CHAR(10)&amp;VLOOKUP(CONCATENATE(D1100,".",F1100),DB데이터!$M:$N,2,FALSE),"")</f>
        <v>^TB_ANA_MM_SALES_ITEM_AGE^^NOR_MEM_XX_SALES_AMT^^NUMBER^22^Y^0
월매출품목연령대^TB_ANA_MM_SALES_ITEM_AGE^정회원(없음)매출금액^NOR_MEM_XX_SALES_AMT^^NUMBER^20,5^Y^0</v>
      </c>
    </row>
    <row r="1052" spans="1:16" x14ac:dyDescent="0.25">
      <c r="A1052" s="23">
        <v>1045</v>
      </c>
      <c r="B1052" s="27" t="s">
        <v>5184</v>
      </c>
      <c r="C1052" s="27" t="s">
        <v>4426</v>
      </c>
      <c r="D1052" s="27" t="s">
        <v>368</v>
      </c>
      <c r="E1052" s="27" t="s">
        <v>4313</v>
      </c>
      <c r="F1052" s="27" t="s">
        <v>2306</v>
      </c>
      <c r="G1052" s="27"/>
      <c r="H1052" s="27"/>
      <c r="I1052" s="27" t="s">
        <v>110</v>
      </c>
      <c r="J1052" s="28">
        <v>22</v>
      </c>
      <c r="K1052" s="27" t="s">
        <v>52</v>
      </c>
      <c r="L1052" s="27">
        <v>0</v>
      </c>
      <c r="M1052" s="30"/>
      <c r="N1052" s="25" t="str">
        <f t="shared" si="16"/>
        <v>^TB_ANA_MM_SALES_ITEM_AGE^^TMP_MEM_XX_SALES_AMT^^NUMBER^22^Y^0</v>
      </c>
      <c r="O1052" s="21" t="str">
        <f>IF(ISNA(VLOOKUP(N1052,DB데이터!$N:$N,1,FALSE)), "에러", "")</f>
        <v>에러</v>
      </c>
      <c r="P1052" s="57" t="str">
        <f>IF(O1052="에러",$N1052&amp;CHAR(10)&amp;VLOOKUP(CONCATENATE(D1101,".",F1101),DB데이터!$M:$N,2,FALSE),"")</f>
        <v>^TB_ANA_MM_SALES_ITEM_AGE^^TMP_MEM_XX_SALES_AMT^^NUMBER^22^Y^0
월매출품목연령대^TB_ANA_MM_SALES_ITEM_AGE^준회원(없음)매출금액^TMP_MEM_XX_SALES_AMT^^NUMBER^20,5^Y^0</v>
      </c>
    </row>
    <row r="1053" spans="1:16" x14ac:dyDescent="0.25">
      <c r="A1053" s="23">
        <v>1046</v>
      </c>
      <c r="B1053" s="27" t="s">
        <v>5184</v>
      </c>
      <c r="C1053" s="27" t="s">
        <v>4426</v>
      </c>
      <c r="D1053" s="27" t="s">
        <v>368</v>
      </c>
      <c r="E1053" s="27" t="s">
        <v>4233</v>
      </c>
      <c r="F1053" s="27" t="s">
        <v>527</v>
      </c>
      <c r="G1053" s="27"/>
      <c r="H1053" s="27"/>
      <c r="I1053" s="27" t="s">
        <v>110</v>
      </c>
      <c r="J1053" s="28">
        <v>22</v>
      </c>
      <c r="K1053" s="27" t="s">
        <v>52</v>
      </c>
      <c r="L1053" s="27">
        <v>0</v>
      </c>
      <c r="M1053" s="30"/>
      <c r="N1053" s="25" t="str">
        <f t="shared" si="16"/>
        <v>^TB_ANA_MM_SALES_ITEM_AGE^^AGE_XX_SALES_AMT^^NUMBER^22^Y^0</v>
      </c>
      <c r="O1053" s="21" t="str">
        <f>IF(ISNA(VLOOKUP(N1053,DB데이터!$N:$N,1,FALSE)), "에러", "")</f>
        <v>에러</v>
      </c>
      <c r="P1053" s="57" t="str">
        <f>IF(O1053="에러",$N1053&amp;CHAR(10)&amp;VLOOKUP(CONCATENATE(D1102,".",F1102),DB데이터!$M:$N,2,FALSE),"")</f>
        <v>^TB_ANA_MM_SALES_ITEM_AGE^^AGE_XX_SALES_AMT^^NUMBER^22^Y^0
월매출품목연령대^TB_ANA_MM_SALES_ITEM_AGE^연령대(없음)매출금액^AGE_XX_SALES_AMT^^NUMBER^20,5^Y^0</v>
      </c>
    </row>
    <row r="1054" spans="1:16" x14ac:dyDescent="0.25">
      <c r="A1054" s="23">
        <v>1047</v>
      </c>
      <c r="B1054" s="27" t="s">
        <v>5184</v>
      </c>
      <c r="C1054" s="27" t="s">
        <v>4426</v>
      </c>
      <c r="D1054" s="27" t="s">
        <v>368</v>
      </c>
      <c r="E1054" s="27" t="s">
        <v>4240</v>
      </c>
      <c r="F1054" s="27" t="s">
        <v>843</v>
      </c>
      <c r="G1054" s="27"/>
      <c r="H1054" s="27"/>
      <c r="I1054" s="27" t="s">
        <v>110</v>
      </c>
      <c r="J1054" s="28">
        <v>22</v>
      </c>
      <c r="K1054" s="27" t="s">
        <v>52</v>
      </c>
      <c r="L1054" s="29">
        <v>0</v>
      </c>
      <c r="M1054" s="30"/>
      <c r="N1054" s="25" t="str">
        <f t="shared" si="16"/>
        <v>^TB_ANA_MM_SALES_ITEM_AGE^^AGE_01_SALES_AMT^^NUMBER^22^Y^0</v>
      </c>
      <c r="O1054" s="21" t="str">
        <f>IF(ISNA(VLOOKUP(N1054,DB데이터!$N:$N,1,FALSE)), "에러", "")</f>
        <v>에러</v>
      </c>
      <c r="P1054" s="57" t="str">
        <f>IF(O1054="에러",$N1054&amp;CHAR(10)&amp;VLOOKUP(CONCATENATE(D1103,".",F1103),DB데이터!$M:$N,2,FALSE),"")</f>
        <v>^TB_ANA_MM_SALES_ITEM_AGE^^AGE_01_SALES_AMT^^NUMBER^22^Y^0
월매출품목연령대^TB_ANA_MM_SALES_ITEM_AGE^연령대(00-14)매출금액^AGE_01_SALES_AMT^^NUMBER^20,5^Y^0</v>
      </c>
    </row>
    <row r="1055" spans="1:16" x14ac:dyDescent="0.25">
      <c r="A1055" s="23">
        <v>1048</v>
      </c>
      <c r="B1055" s="27" t="s">
        <v>5184</v>
      </c>
      <c r="C1055" s="27" t="s">
        <v>4426</v>
      </c>
      <c r="D1055" s="27" t="s">
        <v>368</v>
      </c>
      <c r="E1055" s="27" t="s">
        <v>4226</v>
      </c>
      <c r="F1055" s="27" t="s">
        <v>2269</v>
      </c>
      <c r="G1055" s="27"/>
      <c r="H1055" s="27"/>
      <c r="I1055" s="27" t="s">
        <v>110</v>
      </c>
      <c r="J1055" s="28">
        <v>22</v>
      </c>
      <c r="K1055" s="27" t="s">
        <v>52</v>
      </c>
      <c r="L1055" s="29">
        <v>0</v>
      </c>
      <c r="M1055" s="30"/>
      <c r="N1055" s="25" t="str">
        <f t="shared" si="16"/>
        <v>^TB_ANA_MM_SALES_ITEM_AGE^^AGE_02_SALES_AMT^^NUMBER^22^Y^0</v>
      </c>
      <c r="O1055" s="21" t="str">
        <f>IF(ISNA(VLOOKUP(N1055,DB데이터!$N:$N,1,FALSE)), "에러", "")</f>
        <v>에러</v>
      </c>
      <c r="P1055" s="57" t="str">
        <f>IF(O1055="에러",$N1055&amp;CHAR(10)&amp;VLOOKUP(CONCATENATE(D1104,".",F1104),DB데이터!$M:$N,2,FALSE),"")</f>
        <v>^TB_ANA_MM_SALES_ITEM_AGE^^AGE_02_SALES_AMT^^NUMBER^22^Y^0
월매출품목연령대^TB_ANA_MM_SALES_ITEM_AGE^연령대(15-19)매출금액^AGE_02_SALES_AMT^^NUMBER^20,5^Y^0</v>
      </c>
    </row>
    <row r="1056" spans="1:16" x14ac:dyDescent="0.25">
      <c r="A1056" s="23">
        <v>1049</v>
      </c>
      <c r="B1056" s="27" t="s">
        <v>5184</v>
      </c>
      <c r="C1056" s="27" t="s">
        <v>4426</v>
      </c>
      <c r="D1056" s="27" t="s">
        <v>368</v>
      </c>
      <c r="E1056" s="27" t="s">
        <v>4224</v>
      </c>
      <c r="F1056" s="27" t="s">
        <v>2309</v>
      </c>
      <c r="G1056" s="27"/>
      <c r="H1056" s="27"/>
      <c r="I1056" s="27" t="s">
        <v>110</v>
      </c>
      <c r="J1056" s="28">
        <v>22</v>
      </c>
      <c r="K1056" s="27" t="s">
        <v>52</v>
      </c>
      <c r="L1056" s="29">
        <v>0</v>
      </c>
      <c r="M1056" s="30"/>
      <c r="N1056" s="25" t="str">
        <f t="shared" ref="N1056:N1119" si="17">SUBSTITUTE(CONCATENATE(C1105,"^",D1105,"^",E1105,"^",F1105,"^",G1105,"^",I1105,"^",J1105,"^",K1105,"^",L1105),"~","-")</f>
        <v>^TB_ANA_MM_SALES_ITEM_AGE^^AGE_03_SALES_AMT^^NUMBER^22^Y^0</v>
      </c>
      <c r="O1056" s="21" t="str">
        <f>IF(ISNA(VLOOKUP(N1056,DB데이터!$N:$N,1,FALSE)), "에러", "")</f>
        <v>에러</v>
      </c>
      <c r="P1056" s="57" t="str">
        <f>IF(O1056="에러",$N1056&amp;CHAR(10)&amp;VLOOKUP(CONCATENATE(D1105,".",F1105),DB데이터!$M:$N,2,FALSE),"")</f>
        <v>^TB_ANA_MM_SALES_ITEM_AGE^^AGE_03_SALES_AMT^^NUMBER^22^Y^0
월매출품목연령대^TB_ANA_MM_SALES_ITEM_AGE^연령대(20-24)매출금액^AGE_03_SALES_AMT^^NUMBER^20,5^Y^0</v>
      </c>
    </row>
    <row r="1057" spans="1:16" x14ac:dyDescent="0.25">
      <c r="A1057" s="23">
        <v>1050</v>
      </c>
      <c r="B1057" s="27" t="s">
        <v>5184</v>
      </c>
      <c r="C1057" s="27" t="s">
        <v>4426</v>
      </c>
      <c r="D1057" s="27" t="s">
        <v>368</v>
      </c>
      <c r="E1057" s="27" t="s">
        <v>4223</v>
      </c>
      <c r="F1057" s="27" t="s">
        <v>2311</v>
      </c>
      <c r="G1057" s="27"/>
      <c r="H1057" s="27"/>
      <c r="I1057" s="27" t="s">
        <v>110</v>
      </c>
      <c r="J1057" s="28">
        <v>22</v>
      </c>
      <c r="K1057" s="27" t="s">
        <v>52</v>
      </c>
      <c r="L1057" s="29">
        <v>0</v>
      </c>
      <c r="M1057" s="30"/>
      <c r="N1057" s="25" t="str">
        <f t="shared" si="17"/>
        <v>^TB_ANA_MM_SALES_ITEM_AGE^^AGE_04_SALES_AMT^^NUMBER^22^Y^0</v>
      </c>
      <c r="O1057" s="21" t="str">
        <f>IF(ISNA(VLOOKUP(N1057,DB데이터!$N:$N,1,FALSE)), "에러", "")</f>
        <v>에러</v>
      </c>
      <c r="P1057" s="57" t="str">
        <f>IF(O1057="에러",$N1057&amp;CHAR(10)&amp;VLOOKUP(CONCATENATE(D1106,".",F1106),DB데이터!$M:$N,2,FALSE),"")</f>
        <v>^TB_ANA_MM_SALES_ITEM_AGE^^AGE_04_SALES_AMT^^NUMBER^22^Y^0
월매출품목연령대^TB_ANA_MM_SALES_ITEM_AGE^연령대(25-29)매출금액^AGE_04_SALES_AMT^^NUMBER^20,5^Y^0</v>
      </c>
    </row>
    <row r="1058" spans="1:16" x14ac:dyDescent="0.25">
      <c r="A1058" s="23">
        <v>1051</v>
      </c>
      <c r="B1058" s="27" t="s">
        <v>5184</v>
      </c>
      <c r="C1058" s="27" t="s">
        <v>4426</v>
      </c>
      <c r="D1058" s="27" t="s">
        <v>368</v>
      </c>
      <c r="E1058" s="27" t="s">
        <v>4225</v>
      </c>
      <c r="F1058" s="27" t="s">
        <v>2313</v>
      </c>
      <c r="G1058" s="27"/>
      <c r="H1058" s="27"/>
      <c r="I1058" s="27" t="s">
        <v>110</v>
      </c>
      <c r="J1058" s="28">
        <v>22</v>
      </c>
      <c r="K1058" s="27" t="s">
        <v>52</v>
      </c>
      <c r="L1058" s="29">
        <v>0</v>
      </c>
      <c r="M1058" s="30"/>
      <c r="N1058" s="25" t="str">
        <f t="shared" si="17"/>
        <v>^TB_ANA_MM_SALES_ITEM_AGE^^AGE_05_SALES_AMT^^NUMBER^22^Y^0</v>
      </c>
      <c r="O1058" s="21" t="str">
        <f>IF(ISNA(VLOOKUP(N1058,DB데이터!$N:$N,1,FALSE)), "에러", "")</f>
        <v>에러</v>
      </c>
      <c r="P1058" s="57" t="str">
        <f>IF(O1058="에러",$N1058&amp;CHAR(10)&amp;VLOOKUP(CONCATENATE(D1107,".",F1107),DB데이터!$M:$N,2,FALSE),"")</f>
        <v>^TB_ANA_MM_SALES_ITEM_AGE^^AGE_05_SALES_AMT^^NUMBER^22^Y^0
월매출품목연령대^TB_ANA_MM_SALES_ITEM_AGE^연령대(30-34)매출금액^AGE_05_SALES_AMT^^NUMBER^20,5^Y^0</v>
      </c>
    </row>
    <row r="1059" spans="1:16" x14ac:dyDescent="0.25">
      <c r="A1059" s="23">
        <v>1052</v>
      </c>
      <c r="B1059" s="27" t="s">
        <v>5184</v>
      </c>
      <c r="C1059" s="27" t="s">
        <v>4426</v>
      </c>
      <c r="D1059" s="27" t="s">
        <v>368</v>
      </c>
      <c r="E1059" s="27" t="s">
        <v>3518</v>
      </c>
      <c r="F1059" s="27" t="s">
        <v>54</v>
      </c>
      <c r="G1059" s="27"/>
      <c r="H1059" s="27"/>
      <c r="I1059" s="27" t="s">
        <v>37</v>
      </c>
      <c r="J1059" s="28">
        <v>14</v>
      </c>
      <c r="K1059" s="27" t="s">
        <v>52</v>
      </c>
      <c r="L1059" s="29"/>
      <c r="M1059" s="30"/>
      <c r="N1059" s="25" t="str">
        <f t="shared" si="17"/>
        <v>^TB_ANA_MM_SALES_ITEM_AGE^^AGE_06_SALES_AMT^^NUMBER^22^Y^0</v>
      </c>
      <c r="O1059" s="21" t="str">
        <f>IF(ISNA(VLOOKUP(N1059,DB데이터!$N:$N,1,FALSE)), "에러", "")</f>
        <v>에러</v>
      </c>
      <c r="P1059" s="57" t="str">
        <f>IF(O1059="에러",$N1059&amp;CHAR(10)&amp;VLOOKUP(CONCATENATE(D1108,".",F1108),DB데이터!$M:$N,2,FALSE),"")</f>
        <v>^TB_ANA_MM_SALES_ITEM_AGE^^AGE_06_SALES_AMT^^NUMBER^22^Y^0
월매출품목연령대^TB_ANA_MM_SALES_ITEM_AGE^연령대(35-39)매출금액^AGE_06_SALES_AMT^^NUMBER^20,5^Y^0</v>
      </c>
    </row>
    <row r="1060" spans="1:16" x14ac:dyDescent="0.25">
      <c r="A1060" s="23">
        <v>1053</v>
      </c>
      <c r="B1060" s="27" t="s">
        <v>5184</v>
      </c>
      <c r="C1060" s="27" t="s">
        <v>4426</v>
      </c>
      <c r="D1060" s="27" t="s">
        <v>368</v>
      </c>
      <c r="E1060" s="27" t="s">
        <v>3519</v>
      </c>
      <c r="F1060" s="27" t="s">
        <v>56</v>
      </c>
      <c r="G1060" s="27"/>
      <c r="H1060" s="27"/>
      <c r="I1060" s="27" t="s">
        <v>37</v>
      </c>
      <c r="J1060" s="28">
        <v>32</v>
      </c>
      <c r="K1060" s="27" t="s">
        <v>52</v>
      </c>
      <c r="L1060" s="29"/>
      <c r="M1060" s="30"/>
      <c r="N1060" s="25" t="str">
        <f t="shared" si="17"/>
        <v>^TB_ANA_MM_SALES_ITEM_AGE^^AGE_07_SALES_AMT^^NUMBER^22^Y^0</v>
      </c>
      <c r="O1060" s="21" t="str">
        <f>IF(ISNA(VLOOKUP(N1060,DB데이터!$N:$N,1,FALSE)), "에러", "")</f>
        <v>에러</v>
      </c>
      <c r="P1060" s="57" t="str">
        <f>IF(O1060="에러",$N1060&amp;CHAR(10)&amp;VLOOKUP(CONCATENATE(D1109,".",F1109),DB데이터!$M:$N,2,FALSE),"")</f>
        <v>^TB_ANA_MM_SALES_ITEM_AGE^^AGE_07_SALES_AMT^^NUMBER^22^Y^0
월매출품목연령대^TB_ANA_MM_SALES_ITEM_AGE^연령대(40-44)매출금액^AGE_07_SALES_AMT^^NUMBER^20,5^Y^0</v>
      </c>
    </row>
    <row r="1061" spans="1:16" x14ac:dyDescent="0.25">
      <c r="A1061" s="23">
        <v>1054</v>
      </c>
      <c r="B1061" s="27" t="s">
        <v>5184</v>
      </c>
      <c r="C1061" s="27" t="s">
        <v>4426</v>
      </c>
      <c r="D1061" s="27" t="s">
        <v>368</v>
      </c>
      <c r="E1061" s="27" t="s">
        <v>3520</v>
      </c>
      <c r="F1061" s="27" t="s">
        <v>58</v>
      </c>
      <c r="G1061" s="27"/>
      <c r="H1061" s="27"/>
      <c r="I1061" s="27" t="s">
        <v>37</v>
      </c>
      <c r="J1061" s="28">
        <v>14</v>
      </c>
      <c r="K1061" s="27" t="s">
        <v>52</v>
      </c>
      <c r="L1061" s="29"/>
      <c r="M1061" s="30"/>
      <c r="N1061" s="25" t="str">
        <f t="shared" si="17"/>
        <v>^TB_ANA_MM_SALES_ITEM_AGE^^AGE_08_SALES_AMT^^NUMBER^22^Y^0</v>
      </c>
      <c r="O1061" s="21" t="str">
        <f>IF(ISNA(VLOOKUP(N1061,DB데이터!$N:$N,1,FALSE)), "에러", "")</f>
        <v>에러</v>
      </c>
      <c r="P1061" s="57" t="str">
        <f>IF(O1061="에러",$N1061&amp;CHAR(10)&amp;VLOOKUP(CONCATENATE(D1110,".",F1110),DB데이터!$M:$N,2,FALSE),"")</f>
        <v>^TB_ANA_MM_SALES_ITEM_AGE^^AGE_08_SALES_AMT^^NUMBER^22^Y^0
월매출품목연령대^TB_ANA_MM_SALES_ITEM_AGE^연령대(45-49)매출금액^AGE_08_SALES_AMT^^NUMBER^20,5^Y^0</v>
      </c>
    </row>
    <row r="1062" spans="1:16" x14ac:dyDescent="0.25">
      <c r="A1062" s="23">
        <v>1055</v>
      </c>
      <c r="B1062" s="27" t="s">
        <v>5184</v>
      </c>
      <c r="C1062" s="27" t="s">
        <v>4426</v>
      </c>
      <c r="D1062" s="27" t="s">
        <v>368</v>
      </c>
      <c r="E1062" s="27" t="s">
        <v>3521</v>
      </c>
      <c r="F1062" s="27" t="s">
        <v>60</v>
      </c>
      <c r="G1062" s="27"/>
      <c r="H1062" s="27"/>
      <c r="I1062" s="27" t="s">
        <v>37</v>
      </c>
      <c r="J1062" s="28">
        <v>32</v>
      </c>
      <c r="K1062" s="27" t="s">
        <v>52</v>
      </c>
      <c r="L1062" s="29"/>
      <c r="M1062" s="30"/>
      <c r="N1062" s="25" t="str">
        <f t="shared" si="17"/>
        <v>^TB_ANA_MM_SALES_ITEM_AGE^^AGE_09_SALES_AMT^^NUMBER^22^Y^0</v>
      </c>
      <c r="O1062" s="21" t="str">
        <f>IF(ISNA(VLOOKUP(N1062,DB데이터!$N:$N,1,FALSE)), "에러", "")</f>
        <v>에러</v>
      </c>
      <c r="P1062" s="57" t="str">
        <f>IF(O1062="에러",$N1062&amp;CHAR(10)&amp;VLOOKUP(CONCATENATE(D1111,".",F1111),DB데이터!$M:$N,2,FALSE),"")</f>
        <v>^TB_ANA_MM_SALES_ITEM_AGE^^AGE_09_SALES_AMT^^NUMBER^22^Y^0
월매출품목연령대^TB_ANA_MM_SALES_ITEM_AGE^연령대(50-54)매출금액^AGE_09_SALES_AMT^^NUMBER^20,5^Y^0</v>
      </c>
    </row>
    <row r="1063" spans="1:16" x14ac:dyDescent="0.25">
      <c r="A1063" s="23">
        <v>1056</v>
      </c>
      <c r="B1063" s="27" t="s">
        <v>5184</v>
      </c>
      <c r="C1063" s="27" t="s">
        <v>4426</v>
      </c>
      <c r="D1063" s="27" t="s">
        <v>368</v>
      </c>
      <c r="E1063" s="27" t="s">
        <v>4304</v>
      </c>
      <c r="F1063" s="27" t="s">
        <v>1051</v>
      </c>
      <c r="G1063" s="27"/>
      <c r="H1063" s="27"/>
      <c r="I1063" s="27" t="s">
        <v>110</v>
      </c>
      <c r="J1063" s="28">
        <v>22</v>
      </c>
      <c r="K1063" s="27" t="s">
        <v>52</v>
      </c>
      <c r="L1063" s="29">
        <v>0</v>
      </c>
      <c r="M1063" s="30"/>
      <c r="N1063" s="25" t="str">
        <f t="shared" si="17"/>
        <v>^TB_ANA_MM_SALES_ITEM_AGE^^AGE_10_SALES_AMT^^NUMBER^22^Y^0</v>
      </c>
      <c r="O1063" s="21" t="str">
        <f>IF(ISNA(VLOOKUP(N1063,DB데이터!$N:$N,1,FALSE)), "에러", "")</f>
        <v>에러</v>
      </c>
      <c r="P1063" s="57" t="str">
        <f>IF(O1063="에러",$N1063&amp;CHAR(10)&amp;VLOOKUP(CONCATENATE(D1112,".",F1112),DB데이터!$M:$N,2,FALSE),"")</f>
        <v>^TB_ANA_MM_SALES_ITEM_AGE^^AGE_10_SALES_AMT^^NUMBER^22^Y^0
월매출품목연령대^TB_ANA_MM_SALES_ITEM_AGE^연령대(55-59)매출금액^AGE_10_SALES_AMT^^NUMBER^20,5^Y^0</v>
      </c>
    </row>
    <row r="1064" spans="1:16" x14ac:dyDescent="0.25">
      <c r="A1064" s="23">
        <v>1057</v>
      </c>
      <c r="B1064" s="27" t="s">
        <v>5184</v>
      </c>
      <c r="C1064" s="27" t="s">
        <v>4426</v>
      </c>
      <c r="D1064" s="27" t="s">
        <v>368</v>
      </c>
      <c r="E1064" s="27" t="s">
        <v>4302</v>
      </c>
      <c r="F1064" s="27" t="s">
        <v>1052</v>
      </c>
      <c r="G1064" s="27"/>
      <c r="H1064" s="27"/>
      <c r="I1064" s="27" t="s">
        <v>110</v>
      </c>
      <c r="J1064" s="28">
        <v>22</v>
      </c>
      <c r="K1064" s="27" t="s">
        <v>52</v>
      </c>
      <c r="L1064" s="29">
        <v>0</v>
      </c>
      <c r="M1064" s="30"/>
      <c r="N1064" s="25" t="str">
        <f t="shared" si="17"/>
        <v>^TB_ANA_MM_SALES_ITEM_AGE^^AGE_11_SALES_AMT^^NUMBER^22^Y^0</v>
      </c>
      <c r="O1064" s="21" t="str">
        <f>IF(ISNA(VLOOKUP(N1064,DB데이터!$N:$N,1,FALSE)), "에러", "")</f>
        <v>에러</v>
      </c>
      <c r="P1064" s="57" t="str">
        <f>IF(O1064="에러",$N1064&amp;CHAR(10)&amp;VLOOKUP(CONCATENATE(D1113,".",F1113),DB데이터!$M:$N,2,FALSE),"")</f>
        <v>^TB_ANA_MM_SALES_ITEM_AGE^^AGE_11_SALES_AMT^^NUMBER^22^Y^0
월매출품목연령대^TB_ANA_MM_SALES_ITEM_AGE^연령대(60-99)매출금액^AGE_11_SALES_AMT^^NUMBER^20,5^Y^0</v>
      </c>
    </row>
    <row r="1065" spans="1:16" x14ac:dyDescent="0.25">
      <c r="A1065" s="23">
        <v>1058</v>
      </c>
      <c r="B1065" s="27" t="s">
        <v>5184</v>
      </c>
      <c r="C1065" s="27" t="s">
        <v>4426</v>
      </c>
      <c r="D1065" s="27" t="s">
        <v>368</v>
      </c>
      <c r="E1065" s="27" t="s">
        <v>4305</v>
      </c>
      <c r="F1065" s="27" t="s">
        <v>2317</v>
      </c>
      <c r="G1065" s="27"/>
      <c r="H1065" s="27"/>
      <c r="I1065" s="27" t="s">
        <v>110</v>
      </c>
      <c r="J1065" s="28">
        <v>22</v>
      </c>
      <c r="K1065" s="27" t="s">
        <v>52</v>
      </c>
      <c r="L1065" s="29">
        <v>0</v>
      </c>
      <c r="M1065" s="30"/>
      <c r="N1065" s="25" t="str">
        <f t="shared" si="17"/>
        <v>^TB_ANA_MM_SALES_ITEM_AGE^^NON_MEM_BILL_CNT^^NUMBER^22^Y^0</v>
      </c>
      <c r="O1065" s="21" t="str">
        <f>IF(ISNA(VLOOKUP(N1065,DB데이터!$N:$N,1,FALSE)), "에러", "")</f>
        <v>에러</v>
      </c>
      <c r="P1065" s="57" t="str">
        <f>IF(O1065="에러",$N1065&amp;CHAR(10)&amp;VLOOKUP(CONCATENATE(D1114,".",F1114),DB데이터!$M:$N,2,FALSE),"")</f>
        <v>^TB_ANA_MM_SALES_ITEM_AGE^^NON_MEM_BILL_CNT^^NUMBER^22^Y^0
월매출품목연령대^TB_ANA_MM_SALES_ITEM_AGE^비회원영수건수^NON_MEM_BILL_CNT^^NUMBER^20,5^Y^0</v>
      </c>
    </row>
    <row r="1066" spans="1:16" x14ac:dyDescent="0.25">
      <c r="A1066" s="23">
        <v>1059</v>
      </c>
      <c r="B1066" s="27" t="s">
        <v>5184</v>
      </c>
      <c r="C1066" s="27" t="s">
        <v>4426</v>
      </c>
      <c r="D1066" s="27" t="s">
        <v>368</v>
      </c>
      <c r="E1066" s="27" t="s">
        <v>4303</v>
      </c>
      <c r="F1066" s="27" t="s">
        <v>2319</v>
      </c>
      <c r="G1066" s="27"/>
      <c r="H1066" s="27"/>
      <c r="I1066" s="27" t="s">
        <v>110</v>
      </c>
      <c r="J1066" s="28">
        <v>22</v>
      </c>
      <c r="K1066" s="27" t="s">
        <v>52</v>
      </c>
      <c r="L1066" s="29">
        <v>0</v>
      </c>
      <c r="M1066" s="30"/>
      <c r="N1066" s="25" t="str">
        <f t="shared" si="17"/>
        <v>^TB_ANA_MM_SALES_ITEM_AGE^^NOR_MEM_BILL_CNT^^NUMBER^22^Y^0</v>
      </c>
      <c r="O1066" s="21" t="str">
        <f>IF(ISNA(VLOOKUP(N1066,DB데이터!$N:$N,1,FALSE)), "에러", "")</f>
        <v>에러</v>
      </c>
      <c r="P1066" s="57" t="str">
        <f>IF(O1066="에러",$N1066&amp;CHAR(10)&amp;VLOOKUP(CONCATENATE(D1115,".",F1115),DB데이터!$M:$N,2,FALSE),"")</f>
        <v>^TB_ANA_MM_SALES_ITEM_AGE^^NOR_MEM_BILL_CNT^^NUMBER^22^Y^0
월매출품목연령대^TB_ANA_MM_SALES_ITEM_AGE^정회원영수건수^NOR_MEM_BILL_CNT^^NUMBER^20,5^Y^0</v>
      </c>
    </row>
    <row r="1067" spans="1:16" x14ac:dyDescent="0.25">
      <c r="A1067" s="23">
        <v>1060</v>
      </c>
      <c r="B1067" s="27" t="s">
        <v>5184</v>
      </c>
      <c r="C1067" s="27" t="s">
        <v>4426</v>
      </c>
      <c r="D1067" s="27" t="s">
        <v>368</v>
      </c>
      <c r="E1067" s="27" t="s">
        <v>4307</v>
      </c>
      <c r="F1067" s="27" t="s">
        <v>1055</v>
      </c>
      <c r="G1067" s="27"/>
      <c r="H1067" s="27"/>
      <c r="I1067" s="27" t="s">
        <v>110</v>
      </c>
      <c r="J1067" s="28">
        <v>22</v>
      </c>
      <c r="K1067" s="27" t="s">
        <v>52</v>
      </c>
      <c r="L1067" s="29">
        <v>0</v>
      </c>
      <c r="M1067" s="30"/>
      <c r="N1067" s="25" t="str">
        <f t="shared" si="17"/>
        <v>^TB_ANA_MM_SALES_ITEM_AGE^^TMP_MEM_BILL_CNT^^NUMBER^22^Y^0</v>
      </c>
      <c r="O1067" s="21" t="str">
        <f>IF(ISNA(VLOOKUP(N1067,DB데이터!$N:$N,1,FALSE)), "에러", "")</f>
        <v>에러</v>
      </c>
      <c r="P1067" s="57" t="str">
        <f>IF(O1067="에러",$N1067&amp;CHAR(10)&amp;VLOOKUP(CONCATENATE(D1116,".",F1116),DB데이터!$M:$N,2,FALSE),"")</f>
        <v>^TB_ANA_MM_SALES_ITEM_AGE^^TMP_MEM_BILL_CNT^^NUMBER^22^Y^0
월매출품목연령대^TB_ANA_MM_SALES_ITEM_AGE^준회원영수건수^TMP_MEM_BILL_CNT^^NUMBER^20,5^Y^0</v>
      </c>
    </row>
    <row r="1068" spans="1:16" x14ac:dyDescent="0.25">
      <c r="A1068" s="23">
        <v>1061</v>
      </c>
      <c r="B1068" s="27" t="s">
        <v>5184</v>
      </c>
      <c r="C1068" s="27" t="s">
        <v>4426</v>
      </c>
      <c r="D1068" s="27" t="s">
        <v>368</v>
      </c>
      <c r="E1068" s="27" t="s">
        <v>4309</v>
      </c>
      <c r="F1068" s="27" t="s">
        <v>1056</v>
      </c>
      <c r="G1068" s="27"/>
      <c r="H1068" s="27"/>
      <c r="I1068" s="27" t="s">
        <v>110</v>
      </c>
      <c r="J1068" s="28">
        <v>22</v>
      </c>
      <c r="K1068" s="27" t="s">
        <v>52</v>
      </c>
      <c r="L1068" s="29">
        <v>0</v>
      </c>
      <c r="M1068" s="30"/>
      <c r="N1068" s="25" t="str">
        <f t="shared" si="17"/>
        <v>^TB_ANA_MM_SALES_ITEM_AGE^^NON_MEM_XX_BILL_CNT^^NUMBER^22^Y^0</v>
      </c>
      <c r="O1068" s="21" t="str">
        <f>IF(ISNA(VLOOKUP(N1068,DB데이터!$N:$N,1,FALSE)), "에러", "")</f>
        <v>에러</v>
      </c>
      <c r="P1068" s="57" t="str">
        <f>IF(O1068="에러",$N1068&amp;CHAR(10)&amp;VLOOKUP(CONCATENATE(D1117,".",F1117),DB데이터!$M:$N,2,FALSE),"")</f>
        <v>^TB_ANA_MM_SALES_ITEM_AGE^^NON_MEM_XX_BILL_CNT^^NUMBER^22^Y^0
월매출품목연령대^TB_ANA_MM_SALES_ITEM_AGE^비회원(없음)영수건수^NON_MEM_XX_BILL_CNT^^NUMBER^20,5^Y^0</v>
      </c>
    </row>
    <row r="1069" spans="1:16" x14ac:dyDescent="0.25">
      <c r="A1069" s="23">
        <v>1062</v>
      </c>
      <c r="B1069" s="27" t="s">
        <v>5184</v>
      </c>
      <c r="C1069" s="27" t="s">
        <v>4426</v>
      </c>
      <c r="D1069" s="27" t="s">
        <v>368</v>
      </c>
      <c r="E1069" s="27" t="s">
        <v>4306</v>
      </c>
      <c r="F1069" s="27" t="s">
        <v>2321</v>
      </c>
      <c r="G1069" s="27"/>
      <c r="H1069" s="27"/>
      <c r="I1069" s="27" t="s">
        <v>110</v>
      </c>
      <c r="J1069" s="28">
        <v>22</v>
      </c>
      <c r="K1069" s="27" t="s">
        <v>52</v>
      </c>
      <c r="L1069" s="29">
        <v>0</v>
      </c>
      <c r="M1069" s="30"/>
      <c r="N1069" s="25" t="str">
        <f t="shared" si="17"/>
        <v>^TB_ANA_MM_SALES_ITEM_AGE^^NOR_MEM_XX_BILL_CNT^^NUMBER^22^Y^0</v>
      </c>
      <c r="O1069" s="21" t="str">
        <f>IF(ISNA(VLOOKUP(N1069,DB데이터!$N:$N,1,FALSE)), "에러", "")</f>
        <v>에러</v>
      </c>
      <c r="P1069" s="57" t="str">
        <f>IF(O1069="에러",$N1069&amp;CHAR(10)&amp;VLOOKUP(CONCATENATE(D1118,".",F1118),DB데이터!$M:$N,2,FALSE),"")</f>
        <v>^TB_ANA_MM_SALES_ITEM_AGE^^NOR_MEM_XX_BILL_CNT^^NUMBER^22^Y^0
월매출품목연령대^TB_ANA_MM_SALES_ITEM_AGE^정회원(없음)영수건수^NOR_MEM_XX_BILL_CNT^^NUMBER^20,5^Y^0</v>
      </c>
    </row>
    <row r="1070" spans="1:16" x14ac:dyDescent="0.25">
      <c r="A1070" s="23">
        <v>1063</v>
      </c>
      <c r="B1070" s="27" t="s">
        <v>5184</v>
      </c>
      <c r="C1070" s="27" t="s">
        <v>4426</v>
      </c>
      <c r="D1070" s="27" t="s">
        <v>368</v>
      </c>
      <c r="E1070" s="27" t="s">
        <v>4308</v>
      </c>
      <c r="F1070" s="27" t="s">
        <v>2323</v>
      </c>
      <c r="G1070" s="27"/>
      <c r="H1070" s="27"/>
      <c r="I1070" s="27" t="s">
        <v>110</v>
      </c>
      <c r="J1070" s="28">
        <v>22</v>
      </c>
      <c r="K1070" s="27" t="s">
        <v>52</v>
      </c>
      <c r="L1070" s="29">
        <v>0</v>
      </c>
      <c r="M1070" s="30"/>
      <c r="N1070" s="25" t="str">
        <f t="shared" si="17"/>
        <v>^TB_ANA_MM_SALES_ITEM_AGE^^TMP_MEM_XX_BILL_CNT^^NUMBER^22^Y^0</v>
      </c>
      <c r="O1070" s="21" t="str">
        <f>IF(ISNA(VLOOKUP(N1070,DB데이터!$N:$N,1,FALSE)), "에러", "")</f>
        <v>에러</v>
      </c>
      <c r="P1070" s="57" t="str">
        <f>IF(O1070="에러",$N1070&amp;CHAR(10)&amp;VLOOKUP(CONCATENATE(D1119,".",F1119),DB데이터!$M:$N,2,FALSE),"")</f>
        <v>^TB_ANA_MM_SALES_ITEM_AGE^^TMP_MEM_XX_BILL_CNT^^NUMBER^22^Y^0
월매출품목연령대^TB_ANA_MM_SALES_ITEM_AGE^준회원(없음)영수건수^TMP_MEM_XX_BILL_CNT^^NUMBER^20,5^Y^0</v>
      </c>
    </row>
    <row r="1071" spans="1:16" x14ac:dyDescent="0.25">
      <c r="A1071" s="23">
        <v>1064</v>
      </c>
      <c r="B1071" s="27" t="s">
        <v>5184</v>
      </c>
      <c r="C1071" s="27" t="s">
        <v>4426</v>
      </c>
      <c r="D1071" s="27" t="s">
        <v>368</v>
      </c>
      <c r="E1071" s="27" t="s">
        <v>5342</v>
      </c>
      <c r="F1071" s="27" t="s">
        <v>5343</v>
      </c>
      <c r="G1071" s="27"/>
      <c r="H1071" s="27"/>
      <c r="I1071" s="27" t="s">
        <v>110</v>
      </c>
      <c r="J1071" s="28">
        <v>22</v>
      </c>
      <c r="K1071" s="27" t="s">
        <v>52</v>
      </c>
      <c r="L1071" s="29">
        <v>0</v>
      </c>
      <c r="M1071" s="30"/>
      <c r="N1071" s="25" t="str">
        <f t="shared" si="17"/>
        <v>^TB_ANA_MM_SALES_ITEM_AGE^^AGE_XX_BILL_CNT^^NUMBER^22^Y^0</v>
      </c>
      <c r="O1071" s="21" t="str">
        <f>IF(ISNA(VLOOKUP(N1071,DB데이터!$N:$N,1,FALSE)), "에러", "")</f>
        <v>에러</v>
      </c>
      <c r="P1071" s="57" t="str">
        <f>IF(O1071="에러",$N1071&amp;CHAR(10)&amp;VLOOKUP(CONCATENATE(D1120,".",F1120),DB데이터!$M:$N,2,FALSE),"")</f>
        <v>^TB_ANA_MM_SALES_ITEM_AGE^^AGE_XX_BILL_CNT^^NUMBER^22^Y^0
월매출품목연령대^TB_ANA_MM_SALES_ITEM_AGE^연령대(없음)영수건수^AGE_XX_BILL_CNT^^NUMBER^20,5^Y^0</v>
      </c>
    </row>
    <row r="1072" spans="1:16" x14ac:dyDescent="0.25">
      <c r="A1072" s="23">
        <v>1065</v>
      </c>
      <c r="B1072" s="27" t="s">
        <v>5184</v>
      </c>
      <c r="C1072" s="27" t="s">
        <v>4426</v>
      </c>
      <c r="D1072" s="27" t="s">
        <v>368</v>
      </c>
      <c r="E1072" s="27" t="s">
        <v>5342</v>
      </c>
      <c r="F1072" s="27" t="s">
        <v>5344</v>
      </c>
      <c r="G1072" s="27"/>
      <c r="H1072" s="27"/>
      <c r="I1072" s="27" t="s">
        <v>110</v>
      </c>
      <c r="J1072" s="28">
        <v>22</v>
      </c>
      <c r="K1072" s="27" t="s">
        <v>52</v>
      </c>
      <c r="L1072" s="29">
        <v>0</v>
      </c>
      <c r="M1072" s="30"/>
      <c r="N1072" s="25" t="str">
        <f t="shared" si="17"/>
        <v>^TB_ANA_MM_SALES_ITEM_AGE^^AGE_01_BILL_CNT^^NUMBER^22^Y^0</v>
      </c>
      <c r="O1072" s="21" t="str">
        <f>IF(ISNA(VLOOKUP(N1072,DB데이터!$N:$N,1,FALSE)), "에러", "")</f>
        <v>에러</v>
      </c>
      <c r="P1072" s="57" t="str">
        <f>IF(O1072="에러",$N1072&amp;CHAR(10)&amp;VLOOKUP(CONCATENATE(D1121,".",F1121),DB데이터!$M:$N,2,FALSE),"")</f>
        <v>^TB_ANA_MM_SALES_ITEM_AGE^^AGE_01_BILL_CNT^^NUMBER^22^Y^0
월매출품목연령대^TB_ANA_MM_SALES_ITEM_AGE^연령대(00-14)영수건수^AGE_01_BILL_CNT^^NUMBER^20,5^Y^0</v>
      </c>
    </row>
    <row r="1073" spans="1:16" x14ac:dyDescent="0.25">
      <c r="A1073" s="23">
        <v>1066</v>
      </c>
      <c r="B1073" s="27" t="s">
        <v>5184</v>
      </c>
      <c r="C1073" s="27" t="s">
        <v>4426</v>
      </c>
      <c r="D1073" s="27" t="s">
        <v>368</v>
      </c>
      <c r="E1073" s="27" t="s">
        <v>5342</v>
      </c>
      <c r="F1073" s="27" t="s">
        <v>5345</v>
      </c>
      <c r="G1073" s="27"/>
      <c r="H1073" s="27"/>
      <c r="I1073" s="27" t="s">
        <v>110</v>
      </c>
      <c r="J1073" s="28">
        <v>22</v>
      </c>
      <c r="K1073" s="27" t="s">
        <v>52</v>
      </c>
      <c r="L1073" s="29">
        <v>0</v>
      </c>
      <c r="M1073" s="30"/>
      <c r="N1073" s="25" t="str">
        <f t="shared" si="17"/>
        <v>^TB_ANA_MM_SALES_ITEM_AGE^^AGE_02_BILL_CNT^^NUMBER^22^Y^0</v>
      </c>
      <c r="O1073" s="21" t="str">
        <f>IF(ISNA(VLOOKUP(N1073,DB데이터!$N:$N,1,FALSE)), "에러", "")</f>
        <v>에러</v>
      </c>
      <c r="P1073" s="57" t="str">
        <f>IF(O1073="에러",$N1073&amp;CHAR(10)&amp;VLOOKUP(CONCATENATE(D1122,".",F1122),DB데이터!$M:$N,2,FALSE),"")</f>
        <v>^TB_ANA_MM_SALES_ITEM_AGE^^AGE_02_BILL_CNT^^NUMBER^22^Y^0
월매출품목연령대^TB_ANA_MM_SALES_ITEM_AGE^연령대(15-19)영수건수^AGE_02_BILL_CNT^^NUMBER^20,5^Y^0</v>
      </c>
    </row>
    <row r="1074" spans="1:16" x14ac:dyDescent="0.25">
      <c r="A1074" s="23">
        <v>1067</v>
      </c>
      <c r="B1074" s="27" t="s">
        <v>5184</v>
      </c>
      <c r="C1074" s="27" t="s">
        <v>4426</v>
      </c>
      <c r="D1074" s="27" t="s">
        <v>368</v>
      </c>
      <c r="E1074" s="27" t="s">
        <v>5342</v>
      </c>
      <c r="F1074" s="27" t="s">
        <v>5346</v>
      </c>
      <c r="G1074" s="27"/>
      <c r="H1074" s="27"/>
      <c r="I1074" s="27" t="s">
        <v>110</v>
      </c>
      <c r="J1074" s="28">
        <v>22</v>
      </c>
      <c r="K1074" s="27" t="s">
        <v>52</v>
      </c>
      <c r="L1074" s="29">
        <v>0</v>
      </c>
      <c r="M1074" s="30"/>
      <c r="N1074" s="25" t="str">
        <f t="shared" si="17"/>
        <v>^TB_ANA_MM_SALES_ITEM_AGE^^AGE_03_BILL_CNT^^NUMBER^22^Y^0</v>
      </c>
      <c r="O1074" s="21" t="str">
        <f>IF(ISNA(VLOOKUP(N1074,DB데이터!$N:$N,1,FALSE)), "에러", "")</f>
        <v>에러</v>
      </c>
      <c r="P1074" s="57" t="str">
        <f>IF(O1074="에러",$N1074&amp;CHAR(10)&amp;VLOOKUP(CONCATENATE(D1123,".",F1123),DB데이터!$M:$N,2,FALSE),"")</f>
        <v>^TB_ANA_MM_SALES_ITEM_AGE^^AGE_03_BILL_CNT^^NUMBER^22^Y^0
월매출품목연령대^TB_ANA_MM_SALES_ITEM_AGE^연령대(20-24)영수건수^AGE_03_BILL_CNT^^NUMBER^20,5^Y^0</v>
      </c>
    </row>
    <row r="1075" spans="1:16" x14ac:dyDescent="0.25">
      <c r="A1075" s="23">
        <v>1068</v>
      </c>
      <c r="B1075" s="27" t="s">
        <v>5184</v>
      </c>
      <c r="C1075" s="27"/>
      <c r="D1075" s="27" t="s">
        <v>1231</v>
      </c>
      <c r="E1075" s="27"/>
      <c r="F1075" s="27" t="s">
        <v>1459</v>
      </c>
      <c r="G1075" s="27"/>
      <c r="H1075" s="27"/>
      <c r="I1075" s="27" t="s">
        <v>37</v>
      </c>
      <c r="J1075" s="28">
        <v>6</v>
      </c>
      <c r="K1075" s="27" t="s">
        <v>52</v>
      </c>
      <c r="L1075" s="29"/>
      <c r="M1075" s="30"/>
      <c r="N1075" s="25" t="str">
        <f t="shared" si="17"/>
        <v>^TB_ANA_MM_SALES_ITEM_AGE^^AGE_04_BILL_CNT^^NUMBER^22^Y^0</v>
      </c>
      <c r="O1075" s="21" t="str">
        <f>IF(ISNA(VLOOKUP(N1075,DB데이터!$N:$N,1,FALSE)), "에러", "")</f>
        <v>에러</v>
      </c>
      <c r="P1075" s="57" t="str">
        <f>IF(O1075="에러",$N1075&amp;CHAR(10)&amp;VLOOKUP(CONCATENATE(D1124,".",F1124),DB데이터!$M:$N,2,FALSE),"")</f>
        <v>^TB_ANA_MM_SALES_ITEM_AGE^^AGE_04_BILL_CNT^^NUMBER^22^Y^0
월매출품목연령대^TB_ANA_MM_SALES_ITEM_AGE^연령대(25-29)영수건수^AGE_04_BILL_CNT^^NUMBER^20,5^Y^0</v>
      </c>
    </row>
    <row r="1076" spans="1:16" x14ac:dyDescent="0.25">
      <c r="A1076" s="23">
        <v>1069</v>
      </c>
      <c r="B1076" s="27" t="s">
        <v>5184</v>
      </c>
      <c r="C1076" s="27"/>
      <c r="D1076" s="27" t="s">
        <v>1231</v>
      </c>
      <c r="E1076" s="27"/>
      <c r="F1076" s="27" t="s">
        <v>64</v>
      </c>
      <c r="G1076" s="27"/>
      <c r="H1076" s="27"/>
      <c r="I1076" s="27" t="s">
        <v>37</v>
      </c>
      <c r="J1076" s="28">
        <v>10</v>
      </c>
      <c r="K1076" s="27" t="s">
        <v>52</v>
      </c>
      <c r="L1076" s="29"/>
      <c r="M1076" s="30"/>
      <c r="N1076" s="25" t="str">
        <f t="shared" si="17"/>
        <v>^TB_ANA_MM_SALES_ITEM_AGE^^AGE_05_BILL_CNT^^NUMBER^22^Y^0</v>
      </c>
      <c r="O1076" s="21" t="str">
        <f>IF(ISNA(VLOOKUP(N1076,DB데이터!$N:$N,1,FALSE)), "에러", "")</f>
        <v>에러</v>
      </c>
      <c r="P1076" s="57" t="str">
        <f>IF(O1076="에러",$N1076&amp;CHAR(10)&amp;VLOOKUP(CONCATENATE(D1125,".",F1125),DB데이터!$M:$N,2,FALSE),"")</f>
        <v>^TB_ANA_MM_SALES_ITEM_AGE^^AGE_05_BILL_CNT^^NUMBER^22^Y^0
월매출품목연령대^TB_ANA_MM_SALES_ITEM_AGE^연령대(30-34)영수건수^AGE_05_BILL_CNT^^NUMBER^20,5^Y^0</v>
      </c>
    </row>
    <row r="1077" spans="1:16" x14ac:dyDescent="0.25">
      <c r="A1077" s="23">
        <v>1070</v>
      </c>
      <c r="B1077" s="27" t="s">
        <v>5184</v>
      </c>
      <c r="C1077" s="27"/>
      <c r="D1077" s="27" t="s">
        <v>1231</v>
      </c>
      <c r="E1077" s="27"/>
      <c r="F1077" s="27" t="s">
        <v>838</v>
      </c>
      <c r="G1077" s="27"/>
      <c r="H1077" s="27"/>
      <c r="I1077" s="27" t="s">
        <v>37</v>
      </c>
      <c r="J1077" s="28">
        <v>20</v>
      </c>
      <c r="K1077" s="27" t="s">
        <v>52</v>
      </c>
      <c r="L1077" s="29"/>
      <c r="M1077" s="30"/>
      <c r="N1077" s="25" t="str">
        <f t="shared" si="17"/>
        <v>^TB_ANA_MM_SALES_ITEM_AGE^^AGE_06_BILL_CNT^^NUMBER^22^Y^0</v>
      </c>
      <c r="O1077" s="21" t="str">
        <f>IF(ISNA(VLOOKUP(N1077,DB데이터!$N:$N,1,FALSE)), "에러", "")</f>
        <v>에러</v>
      </c>
      <c r="P1077" s="57" t="str">
        <f>IF(O1077="에러",$N1077&amp;CHAR(10)&amp;VLOOKUP(CONCATENATE(D1126,".",F1126),DB데이터!$M:$N,2,FALSE),"")</f>
        <v>^TB_ANA_MM_SALES_ITEM_AGE^^AGE_06_BILL_CNT^^NUMBER^22^Y^0
월매출품목연령대^TB_ANA_MM_SALES_ITEM_AGE^연령대(35-39)영수건수^AGE_06_BILL_CNT^^NUMBER^20,5^Y^0</v>
      </c>
    </row>
    <row r="1078" spans="1:16" x14ac:dyDescent="0.25">
      <c r="A1078" s="23">
        <v>1071</v>
      </c>
      <c r="B1078" s="27" t="s">
        <v>5184</v>
      </c>
      <c r="C1078" s="27"/>
      <c r="D1078" s="27" t="s">
        <v>1231</v>
      </c>
      <c r="E1078" s="27"/>
      <c r="F1078" s="27" t="s">
        <v>2325</v>
      </c>
      <c r="G1078" s="27"/>
      <c r="H1078" s="27"/>
      <c r="I1078" s="27" t="s">
        <v>110</v>
      </c>
      <c r="J1078" s="28">
        <v>22</v>
      </c>
      <c r="K1078" s="27" t="s">
        <v>52</v>
      </c>
      <c r="L1078" s="29">
        <v>0</v>
      </c>
      <c r="M1078" s="30"/>
      <c r="N1078" s="25" t="str">
        <f t="shared" si="17"/>
        <v>^TB_ANA_MM_SALES_ITEM_AGE^^AGE_07_BILL_CNT^^NUMBER^22^Y^0</v>
      </c>
      <c r="O1078" s="21" t="str">
        <f>IF(ISNA(VLOOKUP(N1078,DB데이터!$N:$N,1,FALSE)), "에러", "")</f>
        <v>에러</v>
      </c>
      <c r="P1078" s="57" t="str">
        <f>IF(O1078="에러",$N1078&amp;CHAR(10)&amp;VLOOKUP(CONCATENATE(D1127,".",F1127),DB데이터!$M:$N,2,FALSE),"")</f>
        <v>^TB_ANA_MM_SALES_ITEM_AGE^^AGE_07_BILL_CNT^^NUMBER^22^Y^0
월매출품목연령대^TB_ANA_MM_SALES_ITEM_AGE^연령대(40-44)영수건수^AGE_07_BILL_CNT^^NUMBER^20,5^Y^0</v>
      </c>
    </row>
    <row r="1079" spans="1:16" x14ac:dyDescent="0.25">
      <c r="A1079" s="23">
        <v>1072</v>
      </c>
      <c r="B1079" s="27" t="s">
        <v>5184</v>
      </c>
      <c r="C1079" s="27"/>
      <c r="D1079" s="27" t="s">
        <v>1231</v>
      </c>
      <c r="E1079" s="27"/>
      <c r="F1079" s="27" t="s">
        <v>2327</v>
      </c>
      <c r="G1079" s="27"/>
      <c r="H1079" s="27"/>
      <c r="I1079" s="27" t="s">
        <v>110</v>
      </c>
      <c r="J1079" s="28">
        <v>22</v>
      </c>
      <c r="K1079" s="27" t="s">
        <v>52</v>
      </c>
      <c r="L1079" s="29">
        <v>0</v>
      </c>
      <c r="M1079" s="30"/>
      <c r="N1079" s="25" t="str">
        <f t="shared" si="17"/>
        <v>^TB_ANA_MM_SALES_ITEM_AGE^^AGE_08_BILL_CNT^^NUMBER^22^Y^0</v>
      </c>
      <c r="O1079" s="21" t="str">
        <f>IF(ISNA(VLOOKUP(N1079,DB데이터!$N:$N,1,FALSE)), "에러", "")</f>
        <v>에러</v>
      </c>
      <c r="P1079" s="57" t="str">
        <f>IF(O1079="에러",$N1079&amp;CHAR(10)&amp;VLOOKUP(CONCATENATE(D1128,".",F1128),DB데이터!$M:$N,2,FALSE),"")</f>
        <v>^TB_ANA_MM_SALES_ITEM_AGE^^AGE_08_BILL_CNT^^NUMBER^22^Y^0
월매출품목연령대^TB_ANA_MM_SALES_ITEM_AGE^연령대(45-49)영수건수^AGE_08_BILL_CNT^^NUMBER^20,5^Y^0</v>
      </c>
    </row>
    <row r="1080" spans="1:16" x14ac:dyDescent="0.25">
      <c r="A1080" s="23">
        <v>1073</v>
      </c>
      <c r="B1080" s="27" t="s">
        <v>5184</v>
      </c>
      <c r="C1080" s="27"/>
      <c r="D1080" s="27" t="s">
        <v>1231</v>
      </c>
      <c r="E1080" s="27"/>
      <c r="F1080" s="27" t="s">
        <v>2329</v>
      </c>
      <c r="G1080" s="27"/>
      <c r="H1080" s="27"/>
      <c r="I1080" s="27" t="s">
        <v>110</v>
      </c>
      <c r="J1080" s="28">
        <v>22</v>
      </c>
      <c r="K1080" s="27" t="s">
        <v>52</v>
      </c>
      <c r="L1080" s="29">
        <v>0</v>
      </c>
      <c r="M1080" s="30"/>
      <c r="N1080" s="25" t="str">
        <f t="shared" si="17"/>
        <v>^TB_ANA_MM_SALES_ITEM_AGE^^AGE_09_BILL_CNT^^NUMBER^22^Y^0</v>
      </c>
      <c r="O1080" s="21" t="str">
        <f>IF(ISNA(VLOOKUP(N1080,DB데이터!$N:$N,1,FALSE)), "에러", "")</f>
        <v>에러</v>
      </c>
      <c r="P1080" s="57" t="str">
        <f>IF(O1080="에러",$N1080&amp;CHAR(10)&amp;VLOOKUP(CONCATENATE(D1129,".",F1129),DB데이터!$M:$N,2,FALSE),"")</f>
        <v>^TB_ANA_MM_SALES_ITEM_AGE^^AGE_09_BILL_CNT^^NUMBER^22^Y^0
월매출품목연령대^TB_ANA_MM_SALES_ITEM_AGE^연령대(50-54)영수건수^AGE_09_BILL_CNT^^NUMBER^20,5^Y^0</v>
      </c>
    </row>
    <row r="1081" spans="1:16" x14ac:dyDescent="0.25">
      <c r="A1081" s="23">
        <v>1074</v>
      </c>
      <c r="B1081" s="27" t="s">
        <v>5184</v>
      </c>
      <c r="C1081" s="27"/>
      <c r="D1081" s="27" t="s">
        <v>1231</v>
      </c>
      <c r="E1081" s="27"/>
      <c r="F1081" s="27" t="s">
        <v>2331</v>
      </c>
      <c r="G1081" s="27"/>
      <c r="H1081" s="27"/>
      <c r="I1081" s="27" t="s">
        <v>110</v>
      </c>
      <c r="J1081" s="28">
        <v>22</v>
      </c>
      <c r="K1081" s="27" t="s">
        <v>52</v>
      </c>
      <c r="L1081" s="29">
        <v>0</v>
      </c>
      <c r="M1081" s="30"/>
      <c r="N1081" s="25" t="str">
        <f t="shared" si="17"/>
        <v>^TB_ANA_MM_SALES_ITEM_AGE^^AGE_10_BILL_CNT^^NUMBER^22^Y^0</v>
      </c>
      <c r="O1081" s="21" t="str">
        <f>IF(ISNA(VLOOKUP(N1081,DB데이터!$N:$N,1,FALSE)), "에러", "")</f>
        <v>에러</v>
      </c>
      <c r="P1081" s="57" t="str">
        <f>IF(O1081="에러",$N1081&amp;CHAR(10)&amp;VLOOKUP(CONCATENATE(D1130,".",F1130),DB데이터!$M:$N,2,FALSE),"")</f>
        <v>^TB_ANA_MM_SALES_ITEM_AGE^^AGE_10_BILL_CNT^^NUMBER^22^Y^0
월매출품목연령대^TB_ANA_MM_SALES_ITEM_AGE^연령대(55-59)영수건수^AGE_10_BILL_CNT^^NUMBER^20,5^Y^0</v>
      </c>
    </row>
    <row r="1082" spans="1:16" x14ac:dyDescent="0.25">
      <c r="A1082" s="23">
        <v>1075</v>
      </c>
      <c r="B1082" s="27" t="s">
        <v>5184</v>
      </c>
      <c r="C1082" s="27"/>
      <c r="D1082" s="27" t="s">
        <v>1231</v>
      </c>
      <c r="E1082" s="27"/>
      <c r="F1082" s="27" t="s">
        <v>2333</v>
      </c>
      <c r="G1082" s="27"/>
      <c r="H1082" s="27"/>
      <c r="I1082" s="27" t="s">
        <v>110</v>
      </c>
      <c r="J1082" s="28">
        <v>22</v>
      </c>
      <c r="K1082" s="27" t="s">
        <v>52</v>
      </c>
      <c r="L1082" s="29">
        <v>0</v>
      </c>
      <c r="M1082" s="30"/>
      <c r="N1082" s="25" t="str">
        <f t="shared" si="17"/>
        <v>^TB_ANA_MM_SALES_ITEM_AGE^^AGE_11_BILL_CNT^^NUMBER^22^Y^0</v>
      </c>
      <c r="O1082" s="21" t="str">
        <f>IF(ISNA(VLOOKUP(N1082,DB데이터!$N:$N,1,FALSE)), "에러", "")</f>
        <v>에러</v>
      </c>
      <c r="P1082" s="57" t="str">
        <f>IF(O1082="에러",$N1082&amp;CHAR(10)&amp;VLOOKUP(CONCATENATE(D1131,".",F1131),DB데이터!$M:$N,2,FALSE),"")</f>
        <v>^TB_ANA_MM_SALES_ITEM_AGE^^AGE_11_BILL_CNT^^NUMBER^22^Y^0
월매출품목연령대^TB_ANA_MM_SALES_ITEM_AGE^연령대(60-99)영수건수^AGE_11_BILL_CNT^^NUMBER^20,5^Y^0</v>
      </c>
    </row>
    <row r="1083" spans="1:16" x14ac:dyDescent="0.25">
      <c r="A1083" s="23">
        <v>1076</v>
      </c>
      <c r="B1083" s="27" t="s">
        <v>5184</v>
      </c>
      <c r="C1083" s="27"/>
      <c r="D1083" s="27" t="s">
        <v>1231</v>
      </c>
      <c r="E1083" s="27"/>
      <c r="F1083" s="27" t="s">
        <v>2335</v>
      </c>
      <c r="G1083" s="27"/>
      <c r="H1083" s="27"/>
      <c r="I1083" s="27" t="s">
        <v>110</v>
      </c>
      <c r="J1083" s="28">
        <v>22</v>
      </c>
      <c r="K1083" s="27" t="s">
        <v>52</v>
      </c>
      <c r="L1083" s="29">
        <v>0</v>
      </c>
      <c r="M1083" s="30"/>
      <c r="N1083" s="25" t="str">
        <f t="shared" si="17"/>
        <v>^TB_ANA_MM_SALES_ITEM_AGE^^REG_DTM^^VARCHAR2^14^Y^</v>
      </c>
      <c r="O1083" s="21" t="str">
        <f>IF(ISNA(VLOOKUP(N1083,DB데이터!$N:$N,1,FALSE)), "에러", "")</f>
        <v>에러</v>
      </c>
      <c r="P1083" s="57" t="str">
        <f>IF(O1083="에러",$N1083&amp;CHAR(10)&amp;VLOOKUP(CONCATENATE(D1132,".",F1132),DB데이터!$M:$N,2,FALSE),"")</f>
        <v>^TB_ANA_MM_SALES_ITEM_AGE^^REG_DTM^^VARCHAR2^14^Y^
월매출품목연령대^TB_ANA_MM_SALES_ITEM_AGE^등록일시^REG_DTM^^VARCHAR2^14^Y^</v>
      </c>
    </row>
    <row r="1084" spans="1:16" x14ac:dyDescent="0.25">
      <c r="A1084" s="23">
        <v>1077</v>
      </c>
      <c r="B1084" s="27" t="s">
        <v>5184</v>
      </c>
      <c r="C1084" s="27"/>
      <c r="D1084" s="27" t="s">
        <v>1231</v>
      </c>
      <c r="E1084" s="27"/>
      <c r="F1084" s="27" t="s">
        <v>2337</v>
      </c>
      <c r="G1084" s="27"/>
      <c r="H1084" s="27"/>
      <c r="I1084" s="27" t="s">
        <v>110</v>
      </c>
      <c r="J1084" s="28">
        <v>22</v>
      </c>
      <c r="K1084" s="27" t="s">
        <v>52</v>
      </c>
      <c r="L1084" s="29">
        <v>0</v>
      </c>
      <c r="M1084" s="30"/>
      <c r="N1084" s="25" t="str">
        <f t="shared" si="17"/>
        <v>^TB_ANA_MM_SALES_ITEM_AGE^^REGR_ID^^VARCHAR2^32^Y^</v>
      </c>
      <c r="O1084" s="21" t="str">
        <f>IF(ISNA(VLOOKUP(N1084,DB데이터!$N:$N,1,FALSE)), "에러", "")</f>
        <v>에러</v>
      </c>
      <c r="P1084" s="57" t="str">
        <f>IF(O1084="에러",$N1084&amp;CHAR(10)&amp;VLOOKUP(CONCATENATE(D1133,".",F1133),DB데이터!$M:$N,2,FALSE),"")</f>
        <v>^TB_ANA_MM_SALES_ITEM_AGE^^REGR_ID^^VARCHAR2^32^Y^
월매출품목연령대^TB_ANA_MM_SALES_ITEM_AGE^등록자ID^REGR_ID^^VARCHAR2^32^Y^</v>
      </c>
    </row>
    <row r="1085" spans="1:16" x14ac:dyDescent="0.25">
      <c r="A1085" s="23">
        <v>1078</v>
      </c>
      <c r="B1085" s="27" t="s">
        <v>5184</v>
      </c>
      <c r="C1085" s="27"/>
      <c r="D1085" s="27" t="s">
        <v>1231</v>
      </c>
      <c r="E1085" s="27"/>
      <c r="F1085" s="27" t="s">
        <v>2339</v>
      </c>
      <c r="G1085" s="27"/>
      <c r="H1085" s="27"/>
      <c r="I1085" s="27" t="s">
        <v>110</v>
      </c>
      <c r="J1085" s="28">
        <v>22</v>
      </c>
      <c r="K1085" s="27" t="s">
        <v>52</v>
      </c>
      <c r="L1085" s="29">
        <v>0</v>
      </c>
      <c r="M1085" s="30"/>
      <c r="N1085" s="25" t="str">
        <f t="shared" si="17"/>
        <v>^TB_ANA_MM_SALES_ITEM_AGE^^MOD_DTM^^VARCHAR2^14^Y^</v>
      </c>
      <c r="O1085" s="21" t="str">
        <f>IF(ISNA(VLOOKUP(N1085,DB데이터!$N:$N,1,FALSE)), "에러", "")</f>
        <v>에러</v>
      </c>
      <c r="P1085" s="57" t="str">
        <f>IF(O1085="에러",$N1085&amp;CHAR(10)&amp;VLOOKUP(CONCATENATE(D1134,".",F1134),DB데이터!$M:$N,2,FALSE),"")</f>
        <v>^TB_ANA_MM_SALES_ITEM_AGE^^MOD_DTM^^VARCHAR2^14^Y^
월매출품목연령대^TB_ANA_MM_SALES_ITEM_AGE^수정일시^MOD_DTM^^VARCHAR2^14^Y^</v>
      </c>
    </row>
    <row r="1086" spans="1:16" x14ac:dyDescent="0.25">
      <c r="A1086" s="23">
        <v>1079</v>
      </c>
      <c r="B1086" s="27" t="s">
        <v>5184</v>
      </c>
      <c r="C1086" s="27"/>
      <c r="D1086" s="27" t="s">
        <v>1231</v>
      </c>
      <c r="E1086" s="27"/>
      <c r="F1086" s="27" t="s">
        <v>1093</v>
      </c>
      <c r="G1086" s="27"/>
      <c r="H1086" s="27"/>
      <c r="I1086" s="27" t="s">
        <v>110</v>
      </c>
      <c r="J1086" s="28">
        <v>22</v>
      </c>
      <c r="K1086" s="27" t="s">
        <v>52</v>
      </c>
      <c r="L1086" s="29">
        <v>0</v>
      </c>
      <c r="M1086" s="30"/>
      <c r="N1086" s="25" t="str">
        <f t="shared" si="17"/>
        <v>^TB_ANA_MM_SALES_ITEM_AGE^^MODR_ID^^VARCHAR2^32^Y^</v>
      </c>
      <c r="O1086" s="21" t="str">
        <f>IF(ISNA(VLOOKUP(N1086,DB데이터!$N:$N,1,FALSE)), "에러", "")</f>
        <v>에러</v>
      </c>
      <c r="P1086" s="57" t="str">
        <f>IF(O1086="에러",$N1086&amp;CHAR(10)&amp;VLOOKUP(CONCATENATE(D1135,".",F1135),DB데이터!$M:$N,2,FALSE),"")</f>
        <v>^TB_ANA_MM_SALES_ITEM_AGE^^MODR_ID^^VARCHAR2^32^Y^
월매출품목연령대^TB_ANA_MM_SALES_ITEM_AGE^수정자ID^MODR_ID^^VARCHAR2^32^Y^</v>
      </c>
    </row>
    <row r="1087" spans="1:16" x14ac:dyDescent="0.25">
      <c r="A1087" s="23">
        <v>1080</v>
      </c>
      <c r="B1087" s="27" t="s">
        <v>5184</v>
      </c>
      <c r="C1087" s="27"/>
      <c r="D1087" s="27" t="s">
        <v>1231</v>
      </c>
      <c r="E1087" s="27"/>
      <c r="F1087" s="27" t="s">
        <v>1094</v>
      </c>
      <c r="G1087" s="27"/>
      <c r="H1087" s="27"/>
      <c r="I1087" s="27" t="s">
        <v>110</v>
      </c>
      <c r="J1087" s="28">
        <v>22</v>
      </c>
      <c r="K1087" s="27" t="s">
        <v>52</v>
      </c>
      <c r="L1087" s="29">
        <v>0</v>
      </c>
      <c r="M1087" s="30"/>
      <c r="N1087" s="25" t="str">
        <f t="shared" si="17"/>
        <v xml:space="preserve"> 월매출품목사원^TB_ANA_MM_SALES_ITEM_EMP^ 매출년월^SALES_YM^^VARCHAR2^6^Y^</v>
      </c>
      <c r="O1087" s="21" t="str">
        <f>IF(ISNA(VLOOKUP(N1087,DB데이터!$N:$N,1,FALSE)), "에러", "")</f>
        <v>에러</v>
      </c>
      <c r="P1087" s="57" t="str">
        <f>IF(O1087="에러",$N1087&amp;CHAR(10)&amp;VLOOKUP(CONCATENATE(D1136,".",F1136),DB데이터!$M:$N,2,FALSE),"")</f>
        <v xml:space="preserve"> 월매출품목사원^TB_ANA_MM_SALES_ITEM_EMP^ 매출년월^SALES_YM^^VARCHAR2^6^Y^
월매출품목사원^TB_ANA_MM_SALES_ITEM_EMP^매출년월^SALES_YM^Y^VARCHAR2^6^Y^</v>
      </c>
    </row>
    <row r="1088" spans="1:16" x14ac:dyDescent="0.25">
      <c r="A1088" s="23">
        <v>1081</v>
      </c>
      <c r="B1088" s="27" t="s">
        <v>5184</v>
      </c>
      <c r="C1088" s="27"/>
      <c r="D1088" s="27" t="s">
        <v>1231</v>
      </c>
      <c r="E1088" s="27"/>
      <c r="F1088" s="27" t="s">
        <v>1095</v>
      </c>
      <c r="G1088" s="27"/>
      <c r="H1088" s="27"/>
      <c r="I1088" s="27" t="s">
        <v>110</v>
      </c>
      <c r="J1088" s="28">
        <v>22</v>
      </c>
      <c r="K1088" s="27" t="s">
        <v>52</v>
      </c>
      <c r="L1088" s="29">
        <v>0</v>
      </c>
      <c r="M1088" s="30"/>
      <c r="N1088" s="25" t="str">
        <f t="shared" si="17"/>
        <v xml:space="preserve"> 월매출품목사원^TB_ANA_MM_SALES_ITEM_EMP^ 매장코드^SHOP_CD^^VARCHAR2^10^Y^</v>
      </c>
      <c r="O1088" s="21" t="str">
        <f>IF(ISNA(VLOOKUP(N1088,DB데이터!$N:$N,1,FALSE)), "에러", "")</f>
        <v>에러</v>
      </c>
      <c r="P1088" s="57" t="str">
        <f>IF(O1088="에러",$N1088&amp;CHAR(10)&amp;VLOOKUP(CONCATENATE(D1137,".",F1137),DB데이터!$M:$N,2,FALSE),"")</f>
        <v xml:space="preserve"> 월매출품목사원^TB_ANA_MM_SALES_ITEM_EMP^ 매장코드^SHOP_CD^^VARCHAR2^10^Y^
월매출품목사원^TB_ANA_MM_SALES_ITEM_EMP^매장코드^SHOP_CD^Y^VARCHAR2^10^Y^</v>
      </c>
    </row>
    <row r="1089" spans="1:16" x14ac:dyDescent="0.25">
      <c r="A1089" s="23">
        <v>1082</v>
      </c>
      <c r="B1089" s="27" t="s">
        <v>5184</v>
      </c>
      <c r="C1089" s="27"/>
      <c r="D1089" s="27" t="s">
        <v>1231</v>
      </c>
      <c r="E1089" s="27"/>
      <c r="F1089" s="27" t="s">
        <v>1096</v>
      </c>
      <c r="G1089" s="27"/>
      <c r="H1089" s="27"/>
      <c r="I1089" s="27" t="s">
        <v>110</v>
      </c>
      <c r="J1089" s="28">
        <v>22</v>
      </c>
      <c r="K1089" s="27" t="s">
        <v>52</v>
      </c>
      <c r="L1089" s="29">
        <v>0</v>
      </c>
      <c r="M1089" s="30"/>
      <c r="N1089" s="25" t="str">
        <f t="shared" si="17"/>
        <v xml:space="preserve"> 월매출품목사원^TB_ANA_MM_SALES_ITEM_EMP^ 사원번호^EMP_NO^^VARCHAR2^20^Y^</v>
      </c>
      <c r="O1089" s="21" t="str">
        <f>IF(ISNA(VLOOKUP(N1089,DB데이터!$N:$N,1,FALSE)), "에러", "")</f>
        <v>에러</v>
      </c>
      <c r="P1089" s="57" t="str">
        <f>IF(O1089="에러",$N1089&amp;CHAR(10)&amp;VLOOKUP(CONCATENATE(D1138,".",F1138),DB데이터!$M:$N,2,FALSE),"")</f>
        <v xml:space="preserve"> 월매출품목사원^TB_ANA_MM_SALES_ITEM_EMP^ 사원번호^EMP_NO^^VARCHAR2^20^Y^
월매출품목사원^TB_ANA_MM_SALES_ITEM_EMP^사원번호^EMP_NO^Y^VARCHAR2^20^Y^</v>
      </c>
    </row>
    <row r="1090" spans="1:16" x14ac:dyDescent="0.25">
      <c r="A1090" s="23">
        <v>1083</v>
      </c>
      <c r="B1090" s="27" t="s">
        <v>5184</v>
      </c>
      <c r="C1090" s="27"/>
      <c r="D1090" s="27" t="s">
        <v>1231</v>
      </c>
      <c r="E1090" s="27"/>
      <c r="F1090" s="27" t="s">
        <v>1097</v>
      </c>
      <c r="G1090" s="27"/>
      <c r="H1090" s="27"/>
      <c r="I1090" s="27" t="s">
        <v>110</v>
      </c>
      <c r="J1090" s="28">
        <v>22</v>
      </c>
      <c r="K1090" s="27" t="s">
        <v>52</v>
      </c>
      <c r="L1090" s="29">
        <v>0</v>
      </c>
      <c r="M1090" s="30"/>
      <c r="N1090" s="25" t="str">
        <f t="shared" si="17"/>
        <v xml:space="preserve"> 월매출품목사원^TB_ANA_MM_SALES_ITEM_EMP^ 품목코드^ITEM_CD^^VARCHAR2^20^Y^</v>
      </c>
      <c r="O1090" s="21" t="str">
        <f>IF(ISNA(VLOOKUP(N1090,DB데이터!$N:$N,1,FALSE)), "에러", "")</f>
        <v>에러</v>
      </c>
      <c r="P1090" s="57" t="str">
        <f>IF(O1090="에러",$N1090&amp;CHAR(10)&amp;VLOOKUP(CONCATENATE(D1139,".",F1139),DB데이터!$M:$N,2,FALSE),"")</f>
        <v xml:space="preserve"> 월매출품목사원^TB_ANA_MM_SALES_ITEM_EMP^ 품목코드^ITEM_CD^^VARCHAR2^20^Y^
월매출품목사원^TB_ANA_MM_SALES_ITEM_EMP^품목코드^ITEM_CD^Y^VARCHAR2^20^Y^</v>
      </c>
    </row>
    <row r="1091" spans="1:16" x14ac:dyDescent="0.25">
      <c r="A1091" s="23">
        <v>1084</v>
      </c>
      <c r="B1091" s="27" t="s">
        <v>5184</v>
      </c>
      <c r="C1091" s="27"/>
      <c r="D1091" s="27" t="s">
        <v>1231</v>
      </c>
      <c r="E1091" s="27"/>
      <c r="F1091" s="27" t="s">
        <v>1098</v>
      </c>
      <c r="G1091" s="27"/>
      <c r="H1091" s="27"/>
      <c r="I1091" s="27" t="s">
        <v>110</v>
      </c>
      <c r="J1091" s="28">
        <v>22</v>
      </c>
      <c r="K1091" s="27" t="s">
        <v>52</v>
      </c>
      <c r="L1091" s="27">
        <v>0</v>
      </c>
      <c r="M1091" s="30"/>
      <c r="N1091" s="25" t="str">
        <f t="shared" si="17"/>
        <v xml:space="preserve"> 월매출품목사원^TB_ANA_MM_SALES_ITEM_EMP^ 매출총금액^SALES_TOT_AMT^^NUMBER^22^Y^0</v>
      </c>
      <c r="O1091" s="21" t="str">
        <f>IF(ISNA(VLOOKUP(N1091,DB데이터!$N:$N,1,FALSE)), "에러", "")</f>
        <v>에러</v>
      </c>
      <c r="P1091" s="57" t="str">
        <f>IF(O1091="에러",$N1091&amp;CHAR(10)&amp;VLOOKUP(CONCATENATE(D1140,".",F1140),DB데이터!$M:$N,2,FALSE),"")</f>
        <v xml:space="preserve"> 월매출품목사원^TB_ANA_MM_SALES_ITEM_EMP^ 매출총금액^SALES_TOT_AMT^^NUMBER^22^Y^0
월매출품목사원^TB_ANA_MM_SALES_ITEM_EMP^매출총금액^SALES_TOT_AMT^^NUMBER^20,5^Y^0</v>
      </c>
    </row>
    <row r="1092" spans="1:16" x14ac:dyDescent="0.25">
      <c r="A1092" s="23">
        <v>1085</v>
      </c>
      <c r="B1092" s="27" t="s">
        <v>5184</v>
      </c>
      <c r="C1092" s="27"/>
      <c r="D1092" s="27" t="s">
        <v>1231</v>
      </c>
      <c r="E1092" s="27"/>
      <c r="F1092" s="27" t="s">
        <v>1099</v>
      </c>
      <c r="G1092" s="27"/>
      <c r="H1092" s="27"/>
      <c r="I1092" s="27" t="s">
        <v>110</v>
      </c>
      <c r="J1092" s="28">
        <v>22</v>
      </c>
      <c r="K1092" s="27" t="s">
        <v>52</v>
      </c>
      <c r="L1092" s="27">
        <v>0</v>
      </c>
      <c r="M1092" s="30"/>
      <c r="N1092" s="25" t="str">
        <f t="shared" si="17"/>
        <v xml:space="preserve"> 월매출품목사원^TB_ANA_MM_SALES_ITEM_EMP^ 매출금액^SALES_AMT^^NUMBER^22^Y^0</v>
      </c>
      <c r="O1092" s="21" t="str">
        <f>IF(ISNA(VLOOKUP(N1092,DB데이터!$N:$N,1,FALSE)), "에러", "")</f>
        <v>에러</v>
      </c>
      <c r="P1092" s="57" t="str">
        <f>IF(O1092="에러",$N1092&amp;CHAR(10)&amp;VLOOKUP(CONCATENATE(D1141,".",F1141),DB데이터!$M:$N,2,FALSE),"")</f>
        <v xml:space="preserve"> 월매출품목사원^TB_ANA_MM_SALES_ITEM_EMP^ 매출금액^SALES_AMT^^NUMBER^22^Y^0
월매출품목사원^TB_ANA_MM_SALES_ITEM_EMP^매출금액^SALES_AMT^^NUMBER^20,5^Y^0</v>
      </c>
    </row>
    <row r="1093" spans="1:16" x14ac:dyDescent="0.25">
      <c r="A1093" s="23">
        <v>1086</v>
      </c>
      <c r="B1093" s="27" t="s">
        <v>5184</v>
      </c>
      <c r="C1093" s="27"/>
      <c r="D1093" s="27" t="s">
        <v>1231</v>
      </c>
      <c r="E1093" s="27"/>
      <c r="F1093" s="27" t="s">
        <v>1100</v>
      </c>
      <c r="G1093" s="27"/>
      <c r="H1093" s="27"/>
      <c r="I1093" s="27" t="s">
        <v>110</v>
      </c>
      <c r="J1093" s="28">
        <v>22</v>
      </c>
      <c r="K1093" s="27" t="s">
        <v>52</v>
      </c>
      <c r="L1093" s="27">
        <v>0</v>
      </c>
      <c r="M1093" s="30"/>
      <c r="N1093" s="25" t="str">
        <f t="shared" si="17"/>
        <v xml:space="preserve"> 월매출품목사원^TB_ANA_MM_SALES_ITEM_EMP^ 매출공급금액^SALES_SUPP_AMT^^NUMBER^22^Y^0</v>
      </c>
      <c r="O1093" s="21" t="str">
        <f>IF(ISNA(VLOOKUP(N1093,DB데이터!$N:$N,1,FALSE)), "에러", "")</f>
        <v>에러</v>
      </c>
      <c r="P1093" s="57" t="str">
        <f>IF(O1093="에러",$N1093&amp;CHAR(10)&amp;VLOOKUP(CONCATENATE(D1142,".",F1142),DB데이터!$M:$N,2,FALSE),"")</f>
        <v xml:space="preserve"> 월매출품목사원^TB_ANA_MM_SALES_ITEM_EMP^ 매출공급금액^SALES_SUPP_AMT^^NUMBER^22^Y^0
월매출품목사원^TB_ANA_MM_SALES_ITEM_EMP^매출공급금액^SALES_SUPP_AMT^^NUMBER^20,5^Y^0</v>
      </c>
    </row>
    <row r="1094" spans="1:16" x14ac:dyDescent="0.25">
      <c r="A1094" s="23">
        <v>1087</v>
      </c>
      <c r="B1094" s="27" t="s">
        <v>5184</v>
      </c>
      <c r="C1094" s="27"/>
      <c r="D1094" s="27" t="s">
        <v>1231</v>
      </c>
      <c r="E1094" s="27"/>
      <c r="F1094" s="27" t="s">
        <v>1101</v>
      </c>
      <c r="G1094" s="27"/>
      <c r="H1094" s="27"/>
      <c r="I1094" s="27" t="s">
        <v>110</v>
      </c>
      <c r="J1094" s="28">
        <v>22</v>
      </c>
      <c r="K1094" s="27" t="s">
        <v>52</v>
      </c>
      <c r="L1094" s="27">
        <v>0</v>
      </c>
      <c r="M1094" s="30"/>
      <c r="N1094" s="25" t="str">
        <f t="shared" si="17"/>
        <v xml:space="preserve"> 월매출품목사원^TB_ANA_MM_SALES_ITEM_EMP^ 매출부가세액^SALES_VAT^^NUMBER^22^Y^0</v>
      </c>
      <c r="O1094" s="21" t="str">
        <f>IF(ISNA(VLOOKUP(N1094,DB데이터!$N:$N,1,FALSE)), "에러", "")</f>
        <v>에러</v>
      </c>
      <c r="P1094" s="57" t="str">
        <f>IF(O1094="에러",$N1094&amp;CHAR(10)&amp;VLOOKUP(CONCATENATE(D1143,".",F1143),DB데이터!$M:$N,2,FALSE),"")</f>
        <v xml:space="preserve"> 월매출품목사원^TB_ANA_MM_SALES_ITEM_EMP^ 매출부가세액^SALES_VAT^^NUMBER^22^Y^0
월매출품목사원^TB_ANA_MM_SALES_ITEM_EMP^매출부가세액^SALES_VAT^^NUMBER^20,5^Y^0</v>
      </c>
    </row>
    <row r="1095" spans="1:16" x14ac:dyDescent="0.25">
      <c r="A1095" s="23">
        <v>1088</v>
      </c>
      <c r="B1095" s="27" t="s">
        <v>5184</v>
      </c>
      <c r="C1095" s="27"/>
      <c r="D1095" s="27" t="s">
        <v>1231</v>
      </c>
      <c r="E1095" s="27"/>
      <c r="F1095" s="27" t="s">
        <v>1102</v>
      </c>
      <c r="G1095" s="27"/>
      <c r="H1095" s="27"/>
      <c r="I1095" s="27" t="s">
        <v>110</v>
      </c>
      <c r="J1095" s="28">
        <v>22</v>
      </c>
      <c r="K1095" s="27" t="s">
        <v>52</v>
      </c>
      <c r="L1095" s="27">
        <v>0</v>
      </c>
      <c r="M1095" s="30"/>
      <c r="N1095" s="25" t="str">
        <f t="shared" si="17"/>
        <v xml:space="preserve"> 월매출품목사원^TB_ANA_MM_SALES_ITEM_EMP^ 할인금액^DC_AMT^^NUMBER^22^Y^0</v>
      </c>
      <c r="O1095" s="21" t="str">
        <f>IF(ISNA(VLOOKUP(N1095,DB데이터!$N:$N,1,FALSE)), "에러", "")</f>
        <v>에러</v>
      </c>
      <c r="P1095" s="57" t="str">
        <f>IF(O1095="에러",$N1095&amp;CHAR(10)&amp;VLOOKUP(CONCATENATE(D1144,".",F1144),DB데이터!$M:$N,2,FALSE),"")</f>
        <v xml:space="preserve"> 월매출품목사원^TB_ANA_MM_SALES_ITEM_EMP^ 할인금액^DC_AMT^^NUMBER^22^Y^0
월매출품목사원^TB_ANA_MM_SALES_ITEM_EMP^할인금액^DC_AMT^^NUMBER^20,5^Y^0</v>
      </c>
    </row>
    <row r="1096" spans="1:16" x14ac:dyDescent="0.25">
      <c r="A1096" s="23">
        <v>1089</v>
      </c>
      <c r="B1096" s="27" t="s">
        <v>5184</v>
      </c>
      <c r="C1096" s="27"/>
      <c r="D1096" s="27" t="s">
        <v>1231</v>
      </c>
      <c r="E1096" s="27"/>
      <c r="F1096" s="27" t="s">
        <v>1103</v>
      </c>
      <c r="G1096" s="27"/>
      <c r="H1096" s="27"/>
      <c r="I1096" s="27" t="s">
        <v>110</v>
      </c>
      <c r="J1096" s="28">
        <v>22</v>
      </c>
      <c r="K1096" s="27" t="s">
        <v>52</v>
      </c>
      <c r="L1096" s="27">
        <v>0</v>
      </c>
      <c r="M1096" s="30"/>
      <c r="N1096" s="25" t="str">
        <f t="shared" si="17"/>
        <v xml:space="preserve"> 월매출품목사원^TB_ANA_MM_SALES_ITEM_EMP^ 쿠폰할인금액^COUP_DC_AMT^^NUMBER^22^Y^0</v>
      </c>
      <c r="O1096" s="21" t="str">
        <f>IF(ISNA(VLOOKUP(N1096,DB데이터!$N:$N,1,FALSE)), "에러", "")</f>
        <v>에러</v>
      </c>
      <c r="P1096" s="57" t="str">
        <f>IF(O1096="에러",$N1096&amp;CHAR(10)&amp;VLOOKUP(CONCATENATE(D1145,".",F1145),DB데이터!$M:$N,2,FALSE),"")</f>
        <v xml:space="preserve"> 월매출품목사원^TB_ANA_MM_SALES_ITEM_EMP^ 쿠폰할인금액^COUP_DC_AMT^^NUMBER^22^Y^0
월매출품목사원^TB_ANA_MM_SALES_ITEM_EMP^쿠폰할인금액^COUP_DC_AMT^^NUMBER^20,5^Y^0</v>
      </c>
    </row>
    <row r="1097" spans="1:16" x14ac:dyDescent="0.25">
      <c r="A1097" s="23">
        <v>1090</v>
      </c>
      <c r="B1097" s="27" t="s">
        <v>5184</v>
      </c>
      <c r="C1097" s="27"/>
      <c r="D1097" s="27" t="s">
        <v>1231</v>
      </c>
      <c r="E1097" s="27"/>
      <c r="F1097" s="27" t="s">
        <v>1104</v>
      </c>
      <c r="G1097" s="27"/>
      <c r="H1097" s="27"/>
      <c r="I1097" s="27" t="s">
        <v>110</v>
      </c>
      <c r="J1097" s="28">
        <v>22</v>
      </c>
      <c r="K1097" s="27" t="s">
        <v>52</v>
      </c>
      <c r="L1097" s="29">
        <v>0</v>
      </c>
      <c r="M1097" s="30"/>
      <c r="N1097" s="25" t="str">
        <f t="shared" si="17"/>
        <v xml:space="preserve"> 월매출품목사원^TB_ANA_MM_SALES_ITEM_EMP^ 고객할인금액^CUST_DC_AMT^^NUMBER^22^Y^0</v>
      </c>
      <c r="O1097" s="21" t="str">
        <f>IF(ISNA(VLOOKUP(N1097,DB데이터!$N:$N,1,FALSE)), "에러", "")</f>
        <v>에러</v>
      </c>
      <c r="P1097" s="57" t="str">
        <f>IF(O1097="에러",$N1097&amp;CHAR(10)&amp;VLOOKUP(CONCATENATE(D1146,".",F1146),DB데이터!$M:$N,2,FALSE),"")</f>
        <v xml:space="preserve"> 월매출품목사원^TB_ANA_MM_SALES_ITEM_EMP^ 고객할인금액^CUST_DC_AMT^^NUMBER^22^Y^0
월매출품목사원^TB_ANA_MM_SALES_ITEM_EMP^고객할인금액^CUST_DC_AMT^^NUMBER^20,5^Y^0</v>
      </c>
    </row>
    <row r="1098" spans="1:16" x14ac:dyDescent="0.25">
      <c r="A1098" s="23">
        <v>1091</v>
      </c>
      <c r="B1098" s="27" t="s">
        <v>5184</v>
      </c>
      <c r="C1098" s="27"/>
      <c r="D1098" s="27" t="s">
        <v>1231</v>
      </c>
      <c r="E1098" s="27"/>
      <c r="F1098" s="27" t="s">
        <v>1105</v>
      </c>
      <c r="G1098" s="27"/>
      <c r="H1098" s="27"/>
      <c r="I1098" s="27" t="s">
        <v>110</v>
      </c>
      <c r="J1098" s="28">
        <v>22</v>
      </c>
      <c r="K1098" s="27" t="s">
        <v>52</v>
      </c>
      <c r="L1098" s="29">
        <v>0</v>
      </c>
      <c r="M1098" s="30"/>
      <c r="N1098" s="25" t="str">
        <f t="shared" si="17"/>
        <v xml:space="preserve"> 월매출품목사원^TB_ANA_MM_SALES_ITEM_EMP^ 프로모션할인금액^PROM_DC_AMT^^NUMBER^22^Y^0</v>
      </c>
      <c r="O1098" s="21" t="str">
        <f>IF(ISNA(VLOOKUP(N1098,DB데이터!$N:$N,1,FALSE)), "에러", "")</f>
        <v>에러</v>
      </c>
      <c r="P1098" s="57" t="str">
        <f>IF(O1098="에러",$N1098&amp;CHAR(10)&amp;VLOOKUP(CONCATENATE(D1147,".",F1147),DB데이터!$M:$N,2,FALSE),"")</f>
        <v xml:space="preserve"> 월매출품목사원^TB_ANA_MM_SALES_ITEM_EMP^ 프로모션할인금액^PROM_DC_AMT^^NUMBER^22^Y^0
월매출품목사원^TB_ANA_MM_SALES_ITEM_EMP^프로모션할인금액^PROM_DC_AMT^^NUMBER^20,5^Y^0</v>
      </c>
    </row>
    <row r="1099" spans="1:16" x14ac:dyDescent="0.25">
      <c r="A1099" s="23">
        <v>1092</v>
      </c>
      <c r="B1099" s="27" t="s">
        <v>5184</v>
      </c>
      <c r="C1099" s="27"/>
      <c r="D1099" s="27" t="s">
        <v>1231</v>
      </c>
      <c r="E1099" s="27"/>
      <c r="F1099" s="27" t="s">
        <v>1106</v>
      </c>
      <c r="G1099" s="27"/>
      <c r="H1099" s="27"/>
      <c r="I1099" s="27" t="s">
        <v>110</v>
      </c>
      <c r="J1099" s="28">
        <v>22</v>
      </c>
      <c r="K1099" s="27" t="s">
        <v>52</v>
      </c>
      <c r="L1099" s="29">
        <v>0</v>
      </c>
      <c r="M1099" s="30"/>
      <c r="N1099" s="25" t="str">
        <f t="shared" si="17"/>
        <v xml:space="preserve"> 월매출품목사원^TB_ANA_MM_SALES_ITEM_EMP^ 프로모션증정금액^PROM_PRESENT_AMT^^NUMBER^22^Y^0</v>
      </c>
      <c r="O1099" s="21" t="str">
        <f>IF(ISNA(VLOOKUP(N1099,DB데이터!$N:$N,1,FALSE)), "에러", "")</f>
        <v>에러</v>
      </c>
      <c r="P1099" s="57" t="str">
        <f>IF(O1099="에러",$N1099&amp;CHAR(10)&amp;VLOOKUP(CONCATENATE(D1148,".",F1148),DB데이터!$M:$N,2,FALSE),"")</f>
        <v xml:space="preserve"> 월매출품목사원^TB_ANA_MM_SALES_ITEM_EMP^ 프로모션증정금액^PROM_PRESENT_AMT^^NUMBER^22^Y^0
월매출품목사원^TB_ANA_MM_SALES_ITEM_EMP^프로모션증정금액^PROM_PRESENT_AMT^^NUMBER^20,5^Y^0</v>
      </c>
    </row>
    <row r="1100" spans="1:16" x14ac:dyDescent="0.25">
      <c r="A1100" s="23">
        <v>1093</v>
      </c>
      <c r="B1100" s="27" t="s">
        <v>5184</v>
      </c>
      <c r="C1100" s="27"/>
      <c r="D1100" s="27" t="s">
        <v>1231</v>
      </c>
      <c r="E1100" s="27"/>
      <c r="F1100" s="27" t="s">
        <v>1107</v>
      </c>
      <c r="G1100" s="27"/>
      <c r="H1100" s="27"/>
      <c r="I1100" s="27" t="s">
        <v>110</v>
      </c>
      <c r="J1100" s="28">
        <v>22</v>
      </c>
      <c r="K1100" s="27" t="s">
        <v>52</v>
      </c>
      <c r="L1100" s="29">
        <v>0</v>
      </c>
      <c r="M1100" s="30"/>
      <c r="N1100" s="25" t="str">
        <f t="shared" si="17"/>
        <v xml:space="preserve"> 월매출품목사원^TB_ANA_MM_SALES_ITEM_EMP^ 비매출할인금액^NON_SALES_DC_AMT^^NUMBER^22^Y^0</v>
      </c>
      <c r="O1100" s="21" t="str">
        <f>IF(ISNA(VLOOKUP(N1100,DB데이터!$N:$N,1,FALSE)), "에러", "")</f>
        <v>에러</v>
      </c>
      <c r="P1100" s="57" t="str">
        <f>IF(O1100="에러",$N1100&amp;CHAR(10)&amp;VLOOKUP(CONCATENATE(D1149,".",F1149),DB데이터!$M:$N,2,FALSE),"")</f>
        <v xml:space="preserve"> 월매출품목사원^TB_ANA_MM_SALES_ITEM_EMP^ 비매출할인금액^NON_SALES_DC_AMT^^NUMBER^22^Y^0
월매출품목사원^TB_ANA_MM_SALES_ITEM_EMP^비매출할인금액^NON_SALES_DC_AMT^^NUMBER^20,5^Y^0</v>
      </c>
    </row>
    <row r="1101" spans="1:16" x14ac:dyDescent="0.25">
      <c r="A1101" s="23">
        <v>1094</v>
      </c>
      <c r="B1101" s="27" t="s">
        <v>5184</v>
      </c>
      <c r="C1101" s="27"/>
      <c r="D1101" s="27" t="s">
        <v>1231</v>
      </c>
      <c r="E1101" s="27"/>
      <c r="F1101" s="27" t="s">
        <v>1108</v>
      </c>
      <c r="G1101" s="27"/>
      <c r="H1101" s="27"/>
      <c r="I1101" s="27" t="s">
        <v>110</v>
      </c>
      <c r="J1101" s="28">
        <v>22</v>
      </c>
      <c r="K1101" s="27" t="s">
        <v>52</v>
      </c>
      <c r="L1101" s="29">
        <v>0</v>
      </c>
      <c r="M1101" s="30"/>
      <c r="N1101" s="25" t="str">
        <f t="shared" si="17"/>
        <v xml:space="preserve"> 월매출품목사원^TB_ANA_MM_SALES_ITEM_EMP^ 비매출증정금액^NON_SALES_PRESENT_AMT^^NUMBER^22^Y^0</v>
      </c>
      <c r="O1101" s="21" t="str">
        <f>IF(ISNA(VLOOKUP(N1101,DB데이터!$N:$N,1,FALSE)), "에러", "")</f>
        <v>에러</v>
      </c>
      <c r="P1101" s="57" t="str">
        <f>IF(O1101="에러",$N1101&amp;CHAR(10)&amp;VLOOKUP(CONCATENATE(D1150,".",F1150),DB데이터!$M:$N,2,FALSE),"")</f>
        <v xml:space="preserve"> 월매출품목사원^TB_ANA_MM_SALES_ITEM_EMP^ 비매출증정금액^NON_SALES_PRESENT_AMT^^NUMBER^22^Y^0
월매출품목사원^TB_ANA_MM_SALES_ITEM_EMP^비매출증정금액^NON_SALES_PRESENT_AMT^^NUMBER^20,5^Y^0</v>
      </c>
    </row>
    <row r="1102" spans="1:16" x14ac:dyDescent="0.25">
      <c r="A1102" s="23">
        <v>1095</v>
      </c>
      <c r="B1102" s="27" t="s">
        <v>5184</v>
      </c>
      <c r="C1102" s="27"/>
      <c r="D1102" s="27" t="s">
        <v>1231</v>
      </c>
      <c r="E1102" s="27"/>
      <c r="F1102" s="27" t="s">
        <v>1109</v>
      </c>
      <c r="G1102" s="27"/>
      <c r="H1102" s="27"/>
      <c r="I1102" s="27" t="s">
        <v>110</v>
      </c>
      <c r="J1102" s="28">
        <v>22</v>
      </c>
      <c r="K1102" s="27" t="s">
        <v>52</v>
      </c>
      <c r="L1102" s="29">
        <v>0</v>
      </c>
      <c r="M1102" s="30"/>
      <c r="N1102" s="25" t="str">
        <f t="shared" si="17"/>
        <v xml:space="preserve"> 월매출품목사원^TB_ANA_MM_SALES_ITEM_EMP^ 비매출테스터금액^NON_SALES_TESTER_AMT^^NUMBER^22^Y^0</v>
      </c>
      <c r="O1102" s="21" t="str">
        <f>IF(ISNA(VLOOKUP(N1102,DB데이터!$N:$N,1,FALSE)), "에러", "")</f>
        <v>에러</v>
      </c>
      <c r="P1102" s="57" t="str">
        <f>IF(O1102="에러",$N1102&amp;CHAR(10)&amp;VLOOKUP(CONCATENATE(D1151,".",F1151),DB데이터!$M:$N,2,FALSE),"")</f>
        <v xml:space="preserve"> 월매출품목사원^TB_ANA_MM_SALES_ITEM_EMP^ 비매출테스터금액^NON_SALES_TESTER_AMT^^NUMBER^22^Y^0
월매출품목사원^TB_ANA_MM_SALES_ITEM_EMP^비매출테스터금액^NON_SALES_TESTER_AMT^^NUMBER^20,5^Y^0</v>
      </c>
    </row>
    <row r="1103" spans="1:16" x14ac:dyDescent="0.25">
      <c r="A1103" s="23">
        <v>1096</v>
      </c>
      <c r="B1103" s="27" t="s">
        <v>5184</v>
      </c>
      <c r="C1103" s="27"/>
      <c r="D1103" s="27" t="s">
        <v>1231</v>
      </c>
      <c r="E1103" s="27"/>
      <c r="F1103" s="27" t="s">
        <v>1110</v>
      </c>
      <c r="G1103" s="27"/>
      <c r="H1103" s="27"/>
      <c r="I1103" s="27" t="s">
        <v>110</v>
      </c>
      <c r="J1103" s="28">
        <v>22</v>
      </c>
      <c r="K1103" s="27" t="s">
        <v>52</v>
      </c>
      <c r="L1103" s="29">
        <v>0</v>
      </c>
      <c r="M1103" s="30"/>
      <c r="N1103" s="25" t="str">
        <f t="shared" si="17"/>
        <v xml:space="preserve"> 월매출품목사원^TB_ANA_MM_SALES_ITEM_EMP^ 비매출기부금액^NON_SALES_DONATE_AMT^^NUMBER^22^Y^0</v>
      </c>
      <c r="O1103" s="21" t="str">
        <f>IF(ISNA(VLOOKUP(N1103,DB데이터!$N:$N,1,FALSE)), "에러", "")</f>
        <v>에러</v>
      </c>
      <c r="P1103" s="57" t="str">
        <f>IF(O1103="에러",$N1103&amp;CHAR(10)&amp;VLOOKUP(CONCATENATE(D1152,".",F1152),DB데이터!$M:$N,2,FALSE),"")</f>
        <v xml:space="preserve"> 월매출품목사원^TB_ANA_MM_SALES_ITEM_EMP^ 비매출기부금액^NON_SALES_DONATE_AMT^^NUMBER^22^Y^0
월매출품목사원^TB_ANA_MM_SALES_ITEM_EMP^비매출기부금액^NON_SALES_DONATE_AMT^^NUMBER^20,5^Y^0</v>
      </c>
    </row>
    <row r="1104" spans="1:16" x14ac:dyDescent="0.25">
      <c r="A1104" s="23">
        <v>1097</v>
      </c>
      <c r="B1104" s="27" t="s">
        <v>5184</v>
      </c>
      <c r="C1104" s="27"/>
      <c r="D1104" s="27" t="s">
        <v>1231</v>
      </c>
      <c r="E1104" s="27"/>
      <c r="F1104" s="27" t="s">
        <v>1111</v>
      </c>
      <c r="G1104" s="27"/>
      <c r="H1104" s="27"/>
      <c r="I1104" s="27" t="s">
        <v>110</v>
      </c>
      <c r="J1104" s="28">
        <v>22</v>
      </c>
      <c r="K1104" s="27" t="s">
        <v>52</v>
      </c>
      <c r="L1104" s="29">
        <v>0</v>
      </c>
      <c r="M1104" s="30"/>
      <c r="N1104" s="25" t="str">
        <f t="shared" si="17"/>
        <v xml:space="preserve"> 월매출품목사원^TB_ANA_MM_SALES_ITEM_EMP^ 비매출기타금액^NON_SALES_ETC_AMT^^NUMBER^22^Y^0</v>
      </c>
      <c r="O1104" s="21" t="str">
        <f>IF(ISNA(VLOOKUP(N1104,DB데이터!$N:$N,1,FALSE)), "에러", "")</f>
        <v>에러</v>
      </c>
      <c r="P1104" s="57" t="str">
        <f>IF(O1104="에러",$N1104&amp;CHAR(10)&amp;VLOOKUP(CONCATENATE(D1153,".",F1153),DB데이터!$M:$N,2,FALSE),"")</f>
        <v xml:space="preserve"> 월매출품목사원^TB_ANA_MM_SALES_ITEM_EMP^ 비매출기타금액^NON_SALES_ETC_AMT^^NUMBER^22^Y^0
월매출품목사원^TB_ANA_MM_SALES_ITEM_EMP^비매출기타금액^NON_SALES_ETC_AMT^^NUMBER^20,5^Y^0</v>
      </c>
    </row>
    <row r="1105" spans="1:16" x14ac:dyDescent="0.25">
      <c r="A1105" s="23">
        <v>1098</v>
      </c>
      <c r="B1105" s="27" t="s">
        <v>5184</v>
      </c>
      <c r="C1105" s="27"/>
      <c r="D1105" s="27" t="s">
        <v>1231</v>
      </c>
      <c r="E1105" s="27"/>
      <c r="F1105" s="27" t="s">
        <v>1112</v>
      </c>
      <c r="G1105" s="27"/>
      <c r="H1105" s="27"/>
      <c r="I1105" s="27" t="s">
        <v>110</v>
      </c>
      <c r="J1105" s="28">
        <v>22</v>
      </c>
      <c r="K1105" s="27" t="s">
        <v>52</v>
      </c>
      <c r="L1105" s="29">
        <v>0</v>
      </c>
      <c r="M1105" s="30"/>
      <c r="N1105" s="25" t="str">
        <f t="shared" si="17"/>
        <v xml:space="preserve"> 월매출품목사원^TB_ANA_MM_SALES_ITEM_EMP^ 영수증건수^BILL_CNT^^NUMBER^22^Y^0</v>
      </c>
      <c r="O1105" s="21" t="str">
        <f>IF(ISNA(VLOOKUP(N1105,DB데이터!$N:$N,1,FALSE)), "에러", "")</f>
        <v>에러</v>
      </c>
      <c r="P1105" s="57" t="str">
        <f>IF(O1105="에러",$N1105&amp;CHAR(10)&amp;VLOOKUP(CONCATENATE(D1154,".",F1154),DB데이터!$M:$N,2,FALSE),"")</f>
        <v xml:space="preserve"> 월매출품목사원^TB_ANA_MM_SALES_ITEM_EMP^ 영수증건수^BILL_CNT^^NUMBER^22^Y^0
월매출품목사원^TB_ANA_MM_SALES_ITEM_EMP^영수증건수^BILL_CNT^^NUMBER^20,5^Y^0</v>
      </c>
    </row>
    <row r="1106" spans="1:16" x14ac:dyDescent="0.25">
      <c r="A1106" s="23">
        <v>1099</v>
      </c>
      <c r="B1106" s="27" t="s">
        <v>5184</v>
      </c>
      <c r="C1106" s="27"/>
      <c r="D1106" s="27" t="s">
        <v>1231</v>
      </c>
      <c r="E1106" s="27"/>
      <c r="F1106" s="27" t="s">
        <v>1113</v>
      </c>
      <c r="G1106" s="27"/>
      <c r="H1106" s="27"/>
      <c r="I1106" s="27" t="s">
        <v>110</v>
      </c>
      <c r="J1106" s="28">
        <v>22</v>
      </c>
      <c r="K1106" s="27" t="s">
        <v>52</v>
      </c>
      <c r="L1106" s="29">
        <v>0</v>
      </c>
      <c r="M1106" s="30"/>
      <c r="N1106" s="25" t="str">
        <f t="shared" si="17"/>
        <v xml:space="preserve"> 월매출품목사원^TB_ANA_MM_SALES_ITEM_EMP^ 매출수량^SALES_QTY^^NUMBER^22^Y^0</v>
      </c>
      <c r="O1106" s="21" t="str">
        <f>IF(ISNA(VLOOKUP(N1106,DB데이터!$N:$N,1,FALSE)), "에러", "")</f>
        <v>에러</v>
      </c>
      <c r="P1106" s="57" t="str">
        <f>IF(O1106="에러",$N1106&amp;CHAR(10)&amp;VLOOKUP(CONCATENATE(D1155,".",F1155),DB데이터!$M:$N,2,FALSE),"")</f>
        <v xml:space="preserve"> 월매출품목사원^TB_ANA_MM_SALES_ITEM_EMP^ 매출수량^SALES_QTY^^NUMBER^22^Y^0
월매출품목사원^TB_ANA_MM_SALES_ITEM_EMP^매출수량^SALES_QTY^^NUMBER^20,5^Y^0</v>
      </c>
    </row>
    <row r="1107" spans="1:16" x14ac:dyDescent="0.25">
      <c r="A1107" s="23">
        <v>1100</v>
      </c>
      <c r="B1107" s="27" t="s">
        <v>5184</v>
      </c>
      <c r="C1107" s="27"/>
      <c r="D1107" s="27" t="s">
        <v>1231</v>
      </c>
      <c r="E1107" s="27"/>
      <c r="F1107" s="27" t="s">
        <v>1114</v>
      </c>
      <c r="G1107" s="27"/>
      <c r="H1107" s="27"/>
      <c r="I1107" s="27" t="s">
        <v>110</v>
      </c>
      <c r="J1107" s="28">
        <v>22</v>
      </c>
      <c r="K1107" s="27" t="s">
        <v>52</v>
      </c>
      <c r="L1107" s="29">
        <v>0</v>
      </c>
      <c r="M1107" s="30"/>
      <c r="N1107" s="25" t="str">
        <f t="shared" si="17"/>
        <v xml:space="preserve"> 월매출품목사원^TB_ANA_MM_SALES_ITEM_EMP^ 프로모션할인수량^PROM_DC_QTY^^NUMBER^22^Y^0</v>
      </c>
      <c r="O1107" s="21" t="str">
        <f>IF(ISNA(VLOOKUP(N1107,DB데이터!$N:$N,1,FALSE)), "에러", "")</f>
        <v>에러</v>
      </c>
      <c r="P1107" s="57" t="str">
        <f>IF(O1107="에러",$N1107&amp;CHAR(10)&amp;VLOOKUP(CONCATENATE(D1156,".",F1156),DB데이터!$M:$N,2,FALSE),"")</f>
        <v xml:space="preserve"> 월매출품목사원^TB_ANA_MM_SALES_ITEM_EMP^ 프로모션할인수량^PROM_DC_QTY^^NUMBER^22^Y^0
월매출품목사원^TB_ANA_MM_SALES_ITEM_EMP^프로모션할인수량^PROM_DC_QTY^^NUMBER^20,5^Y^0</v>
      </c>
    </row>
    <row r="1108" spans="1:16" x14ac:dyDescent="0.25">
      <c r="A1108" s="23">
        <v>1101</v>
      </c>
      <c r="B1108" s="27" t="s">
        <v>5184</v>
      </c>
      <c r="C1108" s="27"/>
      <c r="D1108" s="27" t="s">
        <v>1231</v>
      </c>
      <c r="E1108" s="27"/>
      <c r="F1108" s="27" t="s">
        <v>1115</v>
      </c>
      <c r="G1108" s="27"/>
      <c r="H1108" s="27"/>
      <c r="I1108" s="27" t="s">
        <v>110</v>
      </c>
      <c r="J1108" s="28">
        <v>22</v>
      </c>
      <c r="K1108" s="27" t="s">
        <v>52</v>
      </c>
      <c r="L1108" s="29">
        <v>0</v>
      </c>
      <c r="M1108" s="30"/>
      <c r="N1108" s="25" t="str">
        <f t="shared" si="17"/>
        <v xml:space="preserve"> 월매출품목사원^TB_ANA_MM_SALES_ITEM_EMP^ 프로모션증정수량^PROM_PRESENT_QTY^^NUMBER^22^Y^0</v>
      </c>
      <c r="O1108" s="21" t="str">
        <f>IF(ISNA(VLOOKUP(N1108,DB데이터!$N:$N,1,FALSE)), "에러", "")</f>
        <v>에러</v>
      </c>
      <c r="P1108" s="57" t="str">
        <f>IF(O1108="에러",$N1108&amp;CHAR(10)&amp;VLOOKUP(CONCATENATE(D1157,".",F1157),DB데이터!$M:$N,2,FALSE),"")</f>
        <v xml:space="preserve"> 월매출품목사원^TB_ANA_MM_SALES_ITEM_EMP^ 프로모션증정수량^PROM_PRESENT_QTY^^NUMBER^22^Y^0
월매출품목사원^TB_ANA_MM_SALES_ITEM_EMP^프로모션증정수량^PROM_PRESENT_QTY^^NUMBER^20,5^Y^0</v>
      </c>
    </row>
    <row r="1109" spans="1:16" x14ac:dyDescent="0.25">
      <c r="A1109" s="23">
        <v>1102</v>
      </c>
      <c r="B1109" s="27" t="s">
        <v>5184</v>
      </c>
      <c r="C1109" s="27"/>
      <c r="D1109" s="27" t="s">
        <v>1231</v>
      </c>
      <c r="E1109" s="27"/>
      <c r="F1109" s="27" t="s">
        <v>1116</v>
      </c>
      <c r="G1109" s="27"/>
      <c r="H1109" s="27"/>
      <c r="I1109" s="27" t="s">
        <v>110</v>
      </c>
      <c r="J1109" s="28">
        <v>22</v>
      </c>
      <c r="K1109" s="27" t="s">
        <v>52</v>
      </c>
      <c r="L1109" s="29">
        <v>0</v>
      </c>
      <c r="M1109" s="30"/>
      <c r="N1109" s="25" t="str">
        <f t="shared" si="17"/>
        <v xml:space="preserve"> 월매출품목사원^TB_ANA_MM_SALES_ITEM_EMP^ 비매출수량^NON_SALES_QTY^^NUMBER^22^Y^0</v>
      </c>
      <c r="O1109" s="21" t="str">
        <f>IF(ISNA(VLOOKUP(N1109,DB데이터!$N:$N,1,FALSE)), "에러", "")</f>
        <v>에러</v>
      </c>
      <c r="P1109" s="57" t="str">
        <f>IF(O1109="에러",$N1109&amp;CHAR(10)&amp;VLOOKUP(CONCATENATE(D1158,".",F1158),DB데이터!$M:$N,2,FALSE),"")</f>
        <v xml:space="preserve"> 월매출품목사원^TB_ANA_MM_SALES_ITEM_EMP^ 비매출수량^NON_SALES_QTY^^NUMBER^22^Y^0
월매출품목사원^TB_ANA_MM_SALES_ITEM_EMP^비매출수량^NON_SALES_QTY^^NUMBER^20,5^Y^0</v>
      </c>
    </row>
    <row r="1110" spans="1:16" x14ac:dyDescent="0.25">
      <c r="A1110" s="23">
        <v>1103</v>
      </c>
      <c r="B1110" s="27" t="s">
        <v>5184</v>
      </c>
      <c r="C1110" s="27"/>
      <c r="D1110" s="27" t="s">
        <v>1231</v>
      </c>
      <c r="E1110" s="27"/>
      <c r="F1110" s="27" t="s">
        <v>1117</v>
      </c>
      <c r="G1110" s="27"/>
      <c r="H1110" s="27"/>
      <c r="I1110" s="27" t="s">
        <v>110</v>
      </c>
      <c r="J1110" s="28">
        <v>22</v>
      </c>
      <c r="K1110" s="27" t="s">
        <v>52</v>
      </c>
      <c r="L1110" s="29">
        <v>0</v>
      </c>
      <c r="M1110" s="30"/>
      <c r="N1110" s="25" t="str">
        <f t="shared" si="17"/>
        <v xml:space="preserve"> 월매출품목사원^TB_ANA_MM_SALES_ITEM_EMP^ 비매출증정수량^NON_SALES_PRESENT_QTY^^NUMBER^22^Y^0</v>
      </c>
      <c r="O1110" s="21" t="str">
        <f>IF(ISNA(VLOOKUP(N1110,DB데이터!$N:$N,1,FALSE)), "에러", "")</f>
        <v>에러</v>
      </c>
      <c r="P1110" s="57" t="str">
        <f>IF(O1110="에러",$N1110&amp;CHAR(10)&amp;VLOOKUP(CONCATENATE(D1159,".",F1159),DB데이터!$M:$N,2,FALSE),"")</f>
        <v xml:space="preserve"> 월매출품목사원^TB_ANA_MM_SALES_ITEM_EMP^ 비매출증정수량^NON_SALES_PRESENT_QTY^^NUMBER^22^Y^0
월매출품목사원^TB_ANA_MM_SALES_ITEM_EMP^비매출증정수량^NON_SALES_PRESENT_QTY^^NUMBER^20,5^Y^0</v>
      </c>
    </row>
    <row r="1111" spans="1:16" x14ac:dyDescent="0.25">
      <c r="A1111" s="23">
        <v>1104</v>
      </c>
      <c r="B1111" s="27" t="s">
        <v>5184</v>
      </c>
      <c r="C1111" s="27"/>
      <c r="D1111" s="27" t="s">
        <v>1231</v>
      </c>
      <c r="E1111" s="27"/>
      <c r="F1111" s="27" t="s">
        <v>1118</v>
      </c>
      <c r="G1111" s="27"/>
      <c r="H1111" s="27"/>
      <c r="I1111" s="27" t="s">
        <v>110</v>
      </c>
      <c r="J1111" s="28">
        <v>22</v>
      </c>
      <c r="K1111" s="27" t="s">
        <v>52</v>
      </c>
      <c r="L1111" s="29">
        <v>0</v>
      </c>
      <c r="M1111" s="30"/>
      <c r="N1111" s="25" t="str">
        <f t="shared" si="17"/>
        <v xml:space="preserve"> 월매출품목사원^TB_ANA_MM_SALES_ITEM_EMP^ 비매출테스터수량^NON_SALES_TESTER_QTY^^NUMBER^22^Y^0</v>
      </c>
      <c r="O1111" s="21" t="str">
        <f>IF(ISNA(VLOOKUP(N1111,DB데이터!$N:$N,1,FALSE)), "에러", "")</f>
        <v>에러</v>
      </c>
      <c r="P1111" s="57" t="str">
        <f>IF(O1111="에러",$N1111&amp;CHAR(10)&amp;VLOOKUP(CONCATENATE(D1160,".",F1160),DB데이터!$M:$N,2,FALSE),"")</f>
        <v xml:space="preserve"> 월매출품목사원^TB_ANA_MM_SALES_ITEM_EMP^ 비매출테스터수량^NON_SALES_TESTER_QTY^^NUMBER^22^Y^0
월매출품목사원^TB_ANA_MM_SALES_ITEM_EMP^비매출테스터수량^NON_SALES_TESTER_QTY^^NUMBER^20,5^Y^0</v>
      </c>
    </row>
    <row r="1112" spans="1:16" x14ac:dyDescent="0.25">
      <c r="A1112" s="23">
        <v>1105</v>
      </c>
      <c r="B1112" s="27" t="s">
        <v>5184</v>
      </c>
      <c r="C1112" s="27"/>
      <c r="D1112" s="27" t="s">
        <v>1231</v>
      </c>
      <c r="E1112" s="27"/>
      <c r="F1112" s="27" t="s">
        <v>1119</v>
      </c>
      <c r="G1112" s="27"/>
      <c r="H1112" s="27"/>
      <c r="I1112" s="27" t="s">
        <v>110</v>
      </c>
      <c r="J1112" s="28">
        <v>22</v>
      </c>
      <c r="K1112" s="27" t="s">
        <v>52</v>
      </c>
      <c r="L1112" s="29">
        <v>0</v>
      </c>
      <c r="M1112" s="30"/>
      <c r="N1112" s="25" t="str">
        <f t="shared" si="17"/>
        <v xml:space="preserve"> 월매출품목사원^TB_ANA_MM_SALES_ITEM_EMP^ 비매출기부수량^NON_SALES_DONATE_QTY^^NUMBER^22^Y^0</v>
      </c>
      <c r="O1112" s="21" t="str">
        <f>IF(ISNA(VLOOKUP(N1112,DB데이터!$N:$N,1,FALSE)), "에러", "")</f>
        <v>에러</v>
      </c>
      <c r="P1112" s="57" t="str">
        <f>IF(O1112="에러",$N1112&amp;CHAR(10)&amp;VLOOKUP(CONCATENATE(D1161,".",F1161),DB데이터!$M:$N,2,FALSE),"")</f>
        <v xml:space="preserve"> 월매출품목사원^TB_ANA_MM_SALES_ITEM_EMP^ 비매출기부수량^NON_SALES_DONATE_QTY^^NUMBER^22^Y^0
월매출품목사원^TB_ANA_MM_SALES_ITEM_EMP^비매출기부수량^NON_SALES_DONATE_QTY^^NUMBER^20,5^Y^0</v>
      </c>
    </row>
    <row r="1113" spans="1:16" x14ac:dyDescent="0.25">
      <c r="A1113" s="23">
        <v>1106</v>
      </c>
      <c r="B1113" s="27" t="s">
        <v>5184</v>
      </c>
      <c r="C1113" s="27"/>
      <c r="D1113" s="27" t="s">
        <v>1231</v>
      </c>
      <c r="E1113" s="27"/>
      <c r="F1113" s="27" t="s">
        <v>1120</v>
      </c>
      <c r="G1113" s="27"/>
      <c r="H1113" s="27"/>
      <c r="I1113" s="27" t="s">
        <v>110</v>
      </c>
      <c r="J1113" s="28">
        <v>22</v>
      </c>
      <c r="K1113" s="27" t="s">
        <v>52</v>
      </c>
      <c r="L1113" s="29">
        <v>0</v>
      </c>
      <c r="M1113" s="30"/>
      <c r="N1113" s="25" t="str">
        <f t="shared" si="17"/>
        <v xml:space="preserve"> 월매출품목사원^TB_ANA_MM_SALES_ITEM_EMP^ 비매출기타수량^NON_SALES_ETC_QTY^^NUMBER^22^Y^0</v>
      </c>
      <c r="O1113" s="21" t="str">
        <f>IF(ISNA(VLOOKUP(N1113,DB데이터!$N:$N,1,FALSE)), "에러", "")</f>
        <v>에러</v>
      </c>
      <c r="P1113" s="57" t="str">
        <f>IF(O1113="에러",$N1113&amp;CHAR(10)&amp;VLOOKUP(CONCATENATE(D1162,".",F1162),DB데이터!$M:$N,2,FALSE),"")</f>
        <v xml:space="preserve"> 월매출품목사원^TB_ANA_MM_SALES_ITEM_EMP^ 비매출기타수량^NON_SALES_ETC_QTY^^NUMBER^22^Y^0
월매출품목사원^TB_ANA_MM_SALES_ITEM_EMP^비매출기타수량^NON_SALES_ETC_QTY^^NUMBER^20,5^Y^0</v>
      </c>
    </row>
    <row r="1114" spans="1:16" x14ac:dyDescent="0.25">
      <c r="A1114" s="23">
        <v>1107</v>
      </c>
      <c r="B1114" s="27" t="s">
        <v>5184</v>
      </c>
      <c r="C1114" s="27"/>
      <c r="D1114" s="27" t="s">
        <v>1231</v>
      </c>
      <c r="E1114" s="27"/>
      <c r="F1114" s="27" t="s">
        <v>1121</v>
      </c>
      <c r="G1114" s="27"/>
      <c r="H1114" s="27"/>
      <c r="I1114" s="27" t="s">
        <v>110</v>
      </c>
      <c r="J1114" s="28">
        <v>22</v>
      </c>
      <c r="K1114" s="27" t="s">
        <v>52</v>
      </c>
      <c r="L1114" s="29">
        <v>0</v>
      </c>
      <c r="M1114" s="30"/>
      <c r="N1114" s="25" t="str">
        <f t="shared" si="17"/>
        <v xml:space="preserve"> 월매출품목사원^TB_ANA_MM_SALES_ITEM_EMP^ 취소건수^CNCL_CNT^^NUMBER^22^Y^0</v>
      </c>
      <c r="O1114" s="21" t="str">
        <f>IF(ISNA(VLOOKUP(N1114,DB데이터!$N:$N,1,FALSE)), "에러", "")</f>
        <v>에러</v>
      </c>
      <c r="P1114" s="57" t="str">
        <f>IF(O1114="에러",$N1114&amp;CHAR(10)&amp;VLOOKUP(CONCATENATE(D1163,".",F1163),DB데이터!$M:$N,2,FALSE),"")</f>
        <v xml:space="preserve"> 월매출품목사원^TB_ANA_MM_SALES_ITEM_EMP^ 취소건수^CNCL_CNT^^NUMBER^22^Y^0
월매출품목사원^TB_ANA_MM_SALES_ITEM_EMP^취소건수^CNCL_CNT^^NUMBER^20,5^Y^0</v>
      </c>
    </row>
    <row r="1115" spans="1:16" x14ac:dyDescent="0.25">
      <c r="A1115" s="23">
        <v>1108</v>
      </c>
      <c r="B1115" s="27" t="s">
        <v>5184</v>
      </c>
      <c r="C1115" s="27"/>
      <c r="D1115" s="27" t="s">
        <v>1231</v>
      </c>
      <c r="E1115" s="27"/>
      <c r="F1115" s="27" t="s">
        <v>1122</v>
      </c>
      <c r="G1115" s="27"/>
      <c r="H1115" s="27"/>
      <c r="I1115" s="27" t="s">
        <v>110</v>
      </c>
      <c r="J1115" s="28">
        <v>22</v>
      </c>
      <c r="K1115" s="27" t="s">
        <v>52</v>
      </c>
      <c r="L1115" s="29">
        <v>0</v>
      </c>
      <c r="M1115" s="30"/>
      <c r="N1115" s="25" t="str">
        <f t="shared" si="17"/>
        <v xml:space="preserve"> 월매출품목사원^TB_ANA_MM_SALES_ITEM_EMP^ 매출취소수량^SALES_CNCL_QTY^^NUMBER^22^Y^0</v>
      </c>
      <c r="O1115" s="21" t="str">
        <f>IF(ISNA(VLOOKUP(N1115,DB데이터!$N:$N,1,FALSE)), "에러", "")</f>
        <v>에러</v>
      </c>
      <c r="P1115" s="57" t="str">
        <f>IF(O1115="에러",$N1115&amp;CHAR(10)&amp;VLOOKUP(CONCATENATE(D1164,".",F1164),DB데이터!$M:$N,2,FALSE),"")</f>
        <v xml:space="preserve"> 월매출품목사원^TB_ANA_MM_SALES_ITEM_EMP^ 매출취소수량^SALES_CNCL_QTY^^NUMBER^22^Y^0
월매출품목사원^TB_ANA_MM_SALES_ITEM_EMP^매출취소수량^SALES_CNCL_QTY^^NUMBER^20,5^Y^0</v>
      </c>
    </row>
    <row r="1116" spans="1:16" x14ac:dyDescent="0.25">
      <c r="A1116" s="23">
        <v>1109</v>
      </c>
      <c r="B1116" s="27" t="s">
        <v>5184</v>
      </c>
      <c r="C1116" s="27"/>
      <c r="D1116" s="27" t="s">
        <v>1231</v>
      </c>
      <c r="E1116" s="27"/>
      <c r="F1116" s="27" t="s">
        <v>1123</v>
      </c>
      <c r="G1116" s="27"/>
      <c r="H1116" s="27"/>
      <c r="I1116" s="27" t="s">
        <v>110</v>
      </c>
      <c r="J1116" s="28">
        <v>22</v>
      </c>
      <c r="K1116" s="27" t="s">
        <v>52</v>
      </c>
      <c r="L1116" s="29">
        <v>0</v>
      </c>
      <c r="M1116" s="30"/>
      <c r="N1116" s="25" t="str">
        <f t="shared" si="17"/>
        <v xml:space="preserve"> 월매출품목사원^TB_ANA_MM_SALES_ITEM_EMP^ 매출취소총금액^SALES_CNCL_TOT_AMT^^NUMBER^22^Y^0</v>
      </c>
      <c r="O1116" s="21" t="str">
        <f>IF(ISNA(VLOOKUP(N1116,DB데이터!$N:$N,1,FALSE)), "에러", "")</f>
        <v>에러</v>
      </c>
      <c r="P1116" s="57" t="str">
        <f>IF(O1116="에러",$N1116&amp;CHAR(10)&amp;VLOOKUP(CONCATENATE(D1165,".",F1165),DB데이터!$M:$N,2,FALSE),"")</f>
        <v xml:space="preserve"> 월매출품목사원^TB_ANA_MM_SALES_ITEM_EMP^ 매출취소총금액^SALES_CNCL_TOT_AMT^^NUMBER^22^Y^0
월매출품목사원^TB_ANA_MM_SALES_ITEM_EMP^매출취소총금액^SALES_CNCL_TOT_AMT^^NUMBER^20,5^Y^0</v>
      </c>
    </row>
    <row r="1117" spans="1:16" x14ac:dyDescent="0.25">
      <c r="A1117" s="23">
        <v>1110</v>
      </c>
      <c r="B1117" s="27" t="s">
        <v>5184</v>
      </c>
      <c r="C1117" s="27"/>
      <c r="D1117" s="27" t="s">
        <v>1231</v>
      </c>
      <c r="E1117" s="27"/>
      <c r="F1117" s="27" t="s">
        <v>1124</v>
      </c>
      <c r="G1117" s="27"/>
      <c r="H1117" s="27"/>
      <c r="I1117" s="27" t="s">
        <v>110</v>
      </c>
      <c r="J1117" s="28">
        <v>22</v>
      </c>
      <c r="K1117" s="27" t="s">
        <v>52</v>
      </c>
      <c r="L1117" s="29">
        <v>0</v>
      </c>
      <c r="M1117" s="30"/>
      <c r="N1117" s="25" t="str">
        <f t="shared" si="17"/>
        <v xml:space="preserve"> 월매출품목사원^TB_ANA_MM_SALES_ITEM_EMP^ 매출취소금액^SALES_CNCL_AMT^^NUMBER^22^Y^0</v>
      </c>
      <c r="O1117" s="21" t="str">
        <f>IF(ISNA(VLOOKUP(N1117,DB데이터!$N:$N,1,FALSE)), "에러", "")</f>
        <v>에러</v>
      </c>
      <c r="P1117" s="57" t="str">
        <f>IF(O1117="에러",$N1117&amp;CHAR(10)&amp;VLOOKUP(CONCATENATE(D1166,".",F1166),DB데이터!$M:$N,2,FALSE),"")</f>
        <v xml:space="preserve"> 월매출품목사원^TB_ANA_MM_SALES_ITEM_EMP^ 매출취소금액^SALES_CNCL_AMT^^NUMBER^22^Y^0
월매출품목사원^TB_ANA_MM_SALES_ITEM_EMP^매출취소금액^SALES_CNCL_AMT^^NUMBER^20,5^Y^0</v>
      </c>
    </row>
    <row r="1118" spans="1:16" x14ac:dyDescent="0.25">
      <c r="A1118" s="23">
        <v>1111</v>
      </c>
      <c r="B1118" s="27" t="s">
        <v>5184</v>
      </c>
      <c r="C1118" s="27"/>
      <c r="D1118" s="27" t="s">
        <v>1231</v>
      </c>
      <c r="E1118" s="27"/>
      <c r="F1118" s="27" t="s">
        <v>1125</v>
      </c>
      <c r="G1118" s="27"/>
      <c r="H1118" s="27"/>
      <c r="I1118" s="27" t="s">
        <v>110</v>
      </c>
      <c r="J1118" s="28">
        <v>22</v>
      </c>
      <c r="K1118" s="27" t="s">
        <v>52</v>
      </c>
      <c r="L1118" s="29">
        <v>0</v>
      </c>
      <c r="M1118" s="30"/>
      <c r="N1118" s="25" t="str">
        <f t="shared" si="17"/>
        <v xml:space="preserve"> 월매출품목사원^TB_ANA_MM_SALES_ITEM_EMP^ 매출취소공급금액^SALES_CNCL_SUPP_AMT^^NUMBER^22^Y^0</v>
      </c>
      <c r="O1118" s="21" t="str">
        <f>IF(ISNA(VLOOKUP(N1118,DB데이터!$N:$N,1,FALSE)), "에러", "")</f>
        <v>에러</v>
      </c>
      <c r="P1118" s="57" t="str">
        <f>IF(O1118="에러",$N1118&amp;CHAR(10)&amp;VLOOKUP(CONCATENATE(D1167,".",F1167),DB데이터!$M:$N,2,FALSE),"")</f>
        <v xml:space="preserve"> 월매출품목사원^TB_ANA_MM_SALES_ITEM_EMP^ 매출취소공급금액^SALES_CNCL_SUPP_AMT^^NUMBER^22^Y^0
월매출품목사원^TB_ANA_MM_SALES_ITEM_EMP^매출취소공급금액^SALES_CNCL_SUPP_AMT^^NUMBER^20,5^Y^0</v>
      </c>
    </row>
    <row r="1119" spans="1:16" x14ac:dyDescent="0.25">
      <c r="A1119" s="23">
        <v>1112</v>
      </c>
      <c r="B1119" s="27" t="s">
        <v>5184</v>
      </c>
      <c r="C1119" s="27"/>
      <c r="D1119" s="27" t="s">
        <v>1231</v>
      </c>
      <c r="E1119" s="27"/>
      <c r="F1119" s="27" t="s">
        <v>1126</v>
      </c>
      <c r="G1119" s="27"/>
      <c r="H1119" s="27"/>
      <c r="I1119" s="27" t="s">
        <v>110</v>
      </c>
      <c r="J1119" s="28">
        <v>22</v>
      </c>
      <c r="K1119" s="27" t="s">
        <v>52</v>
      </c>
      <c r="L1119" s="29">
        <v>0</v>
      </c>
      <c r="M1119" s="30"/>
      <c r="N1119" s="25" t="str">
        <f t="shared" si="17"/>
        <v xml:space="preserve"> 월매출품목사원^TB_ANA_MM_SALES_ITEM_EMP^ 매출취소부가세액^SALES_CNCL_VAT^^NUMBER^22^Y^0</v>
      </c>
      <c r="O1119" s="21" t="str">
        <f>IF(ISNA(VLOOKUP(N1119,DB데이터!$N:$N,1,FALSE)), "에러", "")</f>
        <v>에러</v>
      </c>
      <c r="P1119" s="57" t="str">
        <f>IF(O1119="에러",$N1119&amp;CHAR(10)&amp;VLOOKUP(CONCATENATE(D1168,".",F1168),DB데이터!$M:$N,2,FALSE),"")</f>
        <v xml:space="preserve"> 월매출품목사원^TB_ANA_MM_SALES_ITEM_EMP^ 매출취소부가세액^SALES_CNCL_VAT^^NUMBER^22^Y^0
월매출품목사원^TB_ANA_MM_SALES_ITEM_EMP^매출취소부가세액^SALES_CNCL_VAT^^NUMBER^20,5^Y^0</v>
      </c>
    </row>
    <row r="1120" spans="1:16" x14ac:dyDescent="0.25">
      <c r="A1120" s="23">
        <v>1113</v>
      </c>
      <c r="B1120" s="27" t="s">
        <v>5184</v>
      </c>
      <c r="C1120" s="27"/>
      <c r="D1120" s="27" t="s">
        <v>1231</v>
      </c>
      <c r="E1120" s="27"/>
      <c r="F1120" s="27" t="s">
        <v>1127</v>
      </c>
      <c r="G1120" s="27"/>
      <c r="H1120" s="27"/>
      <c r="I1120" s="27" t="s">
        <v>110</v>
      </c>
      <c r="J1120" s="28">
        <v>22</v>
      </c>
      <c r="K1120" s="27" t="s">
        <v>52</v>
      </c>
      <c r="L1120" s="29">
        <v>0</v>
      </c>
      <c r="M1120" s="30"/>
      <c r="N1120" s="25" t="str">
        <f t="shared" ref="N1120:N1121" si="18">SUBSTITUTE(CONCATENATE(C1169,"^",D1169,"^",E1169,"^",F1169,"^",G1169,"^",I1169,"^",J1169,"^",K1169,"^",L1169),"~","-")</f>
        <v xml:space="preserve"> 월매출품목사원^TB_ANA_MM_SALES_ITEM_EMP^ 등록일시^REG_DTM^^VARCHAR2^14^Y^</v>
      </c>
      <c r="O1120" s="21" t="str">
        <f>IF(ISNA(VLOOKUP(N1120,DB데이터!$N:$N,1,FALSE)), "에러", "")</f>
        <v>에러</v>
      </c>
      <c r="P1120" s="57" t="str">
        <f>IF(O1120="에러",$N1120&amp;CHAR(10)&amp;VLOOKUP(CONCATENATE(D1169,".",F1169),DB데이터!$M:$N,2,FALSE),"")</f>
        <v xml:space="preserve"> 월매출품목사원^TB_ANA_MM_SALES_ITEM_EMP^ 등록일시^REG_DTM^^VARCHAR2^14^Y^
월매출품목사원^TB_ANA_MM_SALES_ITEM_EMP^등록일시^REG_DTM^^VARCHAR2^14^Y^</v>
      </c>
    </row>
    <row r="1121" spans="1:16" x14ac:dyDescent="0.25">
      <c r="A1121" s="23">
        <v>1114</v>
      </c>
      <c r="B1121" s="27" t="s">
        <v>5184</v>
      </c>
      <c r="C1121" s="27"/>
      <c r="D1121" s="27" t="s">
        <v>1231</v>
      </c>
      <c r="E1121" s="27"/>
      <c r="F1121" s="27" t="s">
        <v>1128</v>
      </c>
      <c r="G1121" s="27"/>
      <c r="H1121" s="27"/>
      <c r="I1121" s="27" t="s">
        <v>110</v>
      </c>
      <c r="J1121" s="28">
        <v>22</v>
      </c>
      <c r="K1121" s="27" t="s">
        <v>52</v>
      </c>
      <c r="L1121" s="29">
        <v>0</v>
      </c>
      <c r="M1121" s="30"/>
      <c r="N1121" s="25" t="str">
        <f t="shared" si="18"/>
        <v xml:space="preserve"> 월매출품목사원^TB_ANA_MM_SALES_ITEM_EMP^ 등록자ID^REGR_ID^^VARCHAR2^32^Y^</v>
      </c>
      <c r="O1121" s="21" t="str">
        <f>IF(ISNA(VLOOKUP(N1121,DB데이터!$N:$N,1,FALSE)), "에러", "")</f>
        <v>에러</v>
      </c>
      <c r="P1121" s="57" t="str">
        <f>IF(O1121="에러",$N1121&amp;CHAR(10)&amp;VLOOKUP(CONCATENATE(D1170,".",F1170),DB데이터!$M:$N,2,FALSE),"")</f>
        <v xml:space="preserve"> 월매출품목사원^TB_ANA_MM_SALES_ITEM_EMP^ 등록자ID^REGR_ID^^VARCHAR2^32^Y^
월매출품목사원^TB_ANA_MM_SALES_ITEM_EMP^등록자ID^REGR_ID^^VARCHAR2^32^Y^</v>
      </c>
    </row>
    <row r="1122" spans="1:16" x14ac:dyDescent="0.25">
      <c r="A1122" s="23">
        <v>1115</v>
      </c>
      <c r="B1122" s="27" t="s">
        <v>5184</v>
      </c>
      <c r="C1122" s="27"/>
      <c r="D1122" s="27" t="s">
        <v>1231</v>
      </c>
      <c r="E1122" s="27"/>
      <c r="F1122" s="27" t="s">
        <v>1129</v>
      </c>
      <c r="G1122" s="27"/>
      <c r="H1122" s="27"/>
      <c r="I1122" s="27" t="s">
        <v>110</v>
      </c>
      <c r="J1122" s="28">
        <v>22</v>
      </c>
      <c r="K1122" s="27" t="s">
        <v>52</v>
      </c>
      <c r="L1122" s="29">
        <v>0</v>
      </c>
      <c r="M1122" s="48"/>
    </row>
    <row r="1123" spans="1:16" x14ac:dyDescent="0.25">
      <c r="A1123" s="23">
        <v>1116</v>
      </c>
      <c r="B1123" s="27" t="s">
        <v>5184</v>
      </c>
      <c r="C1123" s="27"/>
      <c r="D1123" s="27" t="s">
        <v>1231</v>
      </c>
      <c r="E1123" s="27"/>
      <c r="F1123" s="27" t="s">
        <v>1130</v>
      </c>
      <c r="G1123" s="27"/>
      <c r="H1123" s="27"/>
      <c r="I1123" s="27" t="s">
        <v>110</v>
      </c>
      <c r="J1123" s="28">
        <v>22</v>
      </c>
      <c r="K1123" s="27" t="s">
        <v>52</v>
      </c>
      <c r="L1123" s="29">
        <v>0</v>
      </c>
      <c r="M1123" s="48"/>
    </row>
    <row r="1124" spans="1:16" x14ac:dyDescent="0.25">
      <c r="A1124" s="23">
        <v>1117</v>
      </c>
      <c r="B1124" s="27" t="s">
        <v>5184</v>
      </c>
      <c r="C1124" s="27"/>
      <c r="D1124" s="27" t="s">
        <v>1231</v>
      </c>
      <c r="E1124" s="27"/>
      <c r="F1124" s="27" t="s">
        <v>1131</v>
      </c>
      <c r="G1124" s="27"/>
      <c r="H1124" s="27"/>
      <c r="I1124" s="27" t="s">
        <v>110</v>
      </c>
      <c r="J1124" s="28">
        <v>22</v>
      </c>
      <c r="K1124" s="27" t="s">
        <v>52</v>
      </c>
      <c r="L1124" s="27">
        <v>0</v>
      </c>
      <c r="M1124" s="48"/>
    </row>
    <row r="1125" spans="1:16" x14ac:dyDescent="0.25">
      <c r="A1125" s="23">
        <v>1118</v>
      </c>
      <c r="B1125" s="27" t="s">
        <v>5184</v>
      </c>
      <c r="C1125" s="27"/>
      <c r="D1125" s="27" t="s">
        <v>1231</v>
      </c>
      <c r="E1125" s="27"/>
      <c r="F1125" s="27" t="s">
        <v>1132</v>
      </c>
      <c r="G1125" s="27"/>
      <c r="H1125" s="27"/>
      <c r="I1125" s="27" t="s">
        <v>110</v>
      </c>
      <c r="J1125" s="28">
        <v>22</v>
      </c>
      <c r="K1125" s="27" t="s">
        <v>52</v>
      </c>
      <c r="L1125" s="27">
        <v>0</v>
      </c>
      <c r="M1125" s="48"/>
    </row>
    <row r="1126" spans="1:16" x14ac:dyDescent="0.25">
      <c r="A1126" s="23">
        <v>1119</v>
      </c>
      <c r="B1126" s="27" t="s">
        <v>5184</v>
      </c>
      <c r="C1126" s="27"/>
      <c r="D1126" s="27" t="s">
        <v>1231</v>
      </c>
      <c r="E1126" s="27"/>
      <c r="F1126" s="27" t="s">
        <v>1133</v>
      </c>
      <c r="G1126" s="27"/>
      <c r="H1126" s="27"/>
      <c r="I1126" s="27" t="s">
        <v>110</v>
      </c>
      <c r="J1126" s="28">
        <v>22</v>
      </c>
      <c r="K1126" s="27" t="s">
        <v>52</v>
      </c>
      <c r="L1126" s="27">
        <v>0</v>
      </c>
      <c r="M1126" s="48"/>
    </row>
    <row r="1127" spans="1:16" x14ac:dyDescent="0.25">
      <c r="A1127" s="23">
        <v>1120</v>
      </c>
      <c r="B1127" s="27" t="s">
        <v>5184</v>
      </c>
      <c r="C1127" s="27"/>
      <c r="D1127" s="27" t="s">
        <v>1231</v>
      </c>
      <c r="E1127" s="27"/>
      <c r="F1127" s="27" t="s">
        <v>1134</v>
      </c>
      <c r="G1127" s="27"/>
      <c r="H1127" s="27"/>
      <c r="I1127" s="27" t="s">
        <v>110</v>
      </c>
      <c r="J1127" s="28">
        <v>22</v>
      </c>
      <c r="K1127" s="27" t="s">
        <v>52</v>
      </c>
      <c r="L1127" s="27">
        <v>0</v>
      </c>
    </row>
    <row r="1128" spans="1:16" x14ac:dyDescent="0.25">
      <c r="A1128" s="23">
        <v>1121</v>
      </c>
      <c r="B1128" s="27" t="s">
        <v>5184</v>
      </c>
      <c r="C1128" s="27"/>
      <c r="D1128" s="27" t="s">
        <v>1231</v>
      </c>
      <c r="E1128" s="27"/>
      <c r="F1128" s="27" t="s">
        <v>1135</v>
      </c>
      <c r="G1128" s="27"/>
      <c r="H1128" s="27"/>
      <c r="I1128" s="27" t="s">
        <v>110</v>
      </c>
      <c r="J1128" s="28">
        <v>22</v>
      </c>
      <c r="K1128" s="27" t="s">
        <v>52</v>
      </c>
      <c r="L1128" s="27">
        <v>0</v>
      </c>
    </row>
    <row r="1129" spans="1:16" x14ac:dyDescent="0.25">
      <c r="A1129" s="23">
        <v>1122</v>
      </c>
      <c r="B1129" s="27" t="s">
        <v>5184</v>
      </c>
      <c r="C1129" s="27"/>
      <c r="D1129" s="27" t="s">
        <v>1231</v>
      </c>
      <c r="E1129" s="27"/>
      <c r="F1129" s="27" t="s">
        <v>1136</v>
      </c>
      <c r="G1129" s="27"/>
      <c r="H1129" s="27"/>
      <c r="I1129" s="27" t="s">
        <v>110</v>
      </c>
      <c r="J1129" s="28">
        <v>22</v>
      </c>
      <c r="K1129" s="27" t="s">
        <v>52</v>
      </c>
      <c r="L1129" s="27">
        <v>0</v>
      </c>
    </row>
    <row r="1130" spans="1:16" x14ac:dyDescent="0.25">
      <c r="A1130" s="23">
        <v>1123</v>
      </c>
      <c r="B1130" s="27" t="s">
        <v>5184</v>
      </c>
      <c r="C1130" s="27"/>
      <c r="D1130" s="27" t="s">
        <v>1231</v>
      </c>
      <c r="E1130" s="27"/>
      <c r="F1130" s="27" t="s">
        <v>1137</v>
      </c>
      <c r="G1130" s="27"/>
      <c r="H1130" s="27"/>
      <c r="I1130" s="27" t="s">
        <v>110</v>
      </c>
      <c r="J1130" s="28">
        <v>22</v>
      </c>
      <c r="K1130" s="27" t="s">
        <v>52</v>
      </c>
      <c r="L1130" s="29">
        <v>0</v>
      </c>
    </row>
    <row r="1131" spans="1:16" x14ac:dyDescent="0.25">
      <c r="A1131" s="23">
        <v>1124</v>
      </c>
      <c r="B1131" s="27" t="s">
        <v>5184</v>
      </c>
      <c r="C1131" s="27"/>
      <c r="D1131" s="27" t="s">
        <v>1231</v>
      </c>
      <c r="E1131" s="27"/>
      <c r="F1131" s="27" t="s">
        <v>1138</v>
      </c>
      <c r="G1131" s="27"/>
      <c r="H1131" s="27"/>
      <c r="I1131" s="27" t="s">
        <v>110</v>
      </c>
      <c r="J1131" s="28">
        <v>22</v>
      </c>
      <c r="K1131" s="27" t="s">
        <v>52</v>
      </c>
      <c r="L1131" s="29">
        <v>0</v>
      </c>
    </row>
    <row r="1132" spans="1:16" x14ac:dyDescent="0.25">
      <c r="A1132" s="23">
        <v>1125</v>
      </c>
      <c r="B1132" s="27" t="s">
        <v>5184</v>
      </c>
      <c r="C1132" s="27"/>
      <c r="D1132" s="27" t="s">
        <v>1231</v>
      </c>
      <c r="E1132" s="27"/>
      <c r="F1132" s="27" t="s">
        <v>54</v>
      </c>
      <c r="G1132" s="27"/>
      <c r="H1132" s="27"/>
      <c r="I1132" s="27" t="s">
        <v>37</v>
      </c>
      <c r="J1132" s="28">
        <v>14</v>
      </c>
      <c r="K1132" s="27" t="s">
        <v>52</v>
      </c>
      <c r="L1132" s="29"/>
    </row>
    <row r="1133" spans="1:16" x14ac:dyDescent="0.25">
      <c r="A1133" s="23">
        <v>1126</v>
      </c>
      <c r="B1133" s="27" t="s">
        <v>5184</v>
      </c>
      <c r="C1133" s="27"/>
      <c r="D1133" s="27" t="s">
        <v>1231</v>
      </c>
      <c r="E1133" s="27"/>
      <c r="F1133" s="27" t="s">
        <v>56</v>
      </c>
      <c r="G1133" s="27"/>
      <c r="H1133" s="27"/>
      <c r="I1133" s="27" t="s">
        <v>37</v>
      </c>
      <c r="J1133" s="28">
        <v>32</v>
      </c>
      <c r="K1133" s="27" t="s">
        <v>52</v>
      </c>
      <c r="L1133" s="29"/>
    </row>
    <row r="1134" spans="1:16" x14ac:dyDescent="0.25">
      <c r="A1134" s="23">
        <v>1127</v>
      </c>
      <c r="B1134" s="27" t="s">
        <v>5184</v>
      </c>
      <c r="C1134" s="27"/>
      <c r="D1134" s="27" t="s">
        <v>1231</v>
      </c>
      <c r="E1134" s="27"/>
      <c r="F1134" s="27" t="s">
        <v>58</v>
      </c>
      <c r="G1134" s="27"/>
      <c r="H1134" s="27"/>
      <c r="I1134" s="27" t="s">
        <v>37</v>
      </c>
      <c r="J1134" s="28">
        <v>14</v>
      </c>
      <c r="K1134" s="27" t="s">
        <v>52</v>
      </c>
      <c r="L1134" s="29"/>
    </row>
    <row r="1135" spans="1:16" x14ac:dyDescent="0.25">
      <c r="A1135" s="23">
        <v>1128</v>
      </c>
      <c r="B1135" s="27" t="s">
        <v>5184</v>
      </c>
      <c r="C1135" s="27"/>
      <c r="D1135" s="27" t="s">
        <v>1231</v>
      </c>
      <c r="E1135" s="27"/>
      <c r="F1135" s="27" t="s">
        <v>60</v>
      </c>
      <c r="G1135" s="27"/>
      <c r="H1135" s="27"/>
      <c r="I1135" s="27" t="s">
        <v>37</v>
      </c>
      <c r="J1135" s="28">
        <v>32</v>
      </c>
      <c r="K1135" s="27" t="s">
        <v>52</v>
      </c>
      <c r="L1135" s="29"/>
    </row>
    <row r="1136" spans="1:16" x14ac:dyDescent="0.25">
      <c r="A1136" s="23">
        <v>1129</v>
      </c>
      <c r="B1136" s="27" t="s">
        <v>5184</v>
      </c>
      <c r="C1136" s="27" t="s">
        <v>4445</v>
      </c>
      <c r="D1136" s="27" t="s">
        <v>374</v>
      </c>
      <c r="E1136" s="27" t="s">
        <v>3975</v>
      </c>
      <c r="F1136" s="27" t="s">
        <v>1459</v>
      </c>
      <c r="G1136" s="27"/>
      <c r="H1136" s="27"/>
      <c r="I1136" s="27" t="s">
        <v>37</v>
      </c>
      <c r="J1136" s="28">
        <v>6</v>
      </c>
      <c r="K1136" s="27" t="s">
        <v>52</v>
      </c>
      <c r="L1136" s="29"/>
    </row>
    <row r="1137" spans="1:12" x14ac:dyDescent="0.25">
      <c r="A1137" s="23">
        <v>1130</v>
      </c>
      <c r="B1137" s="27" t="s">
        <v>5184</v>
      </c>
      <c r="C1137" s="27" t="s">
        <v>4445</v>
      </c>
      <c r="D1137" s="27" t="s">
        <v>374</v>
      </c>
      <c r="E1137" s="27" t="s">
        <v>3709</v>
      </c>
      <c r="F1137" s="27" t="s">
        <v>64</v>
      </c>
      <c r="G1137" s="27"/>
      <c r="H1137" s="27"/>
      <c r="I1137" s="27" t="s">
        <v>37</v>
      </c>
      <c r="J1137" s="28">
        <v>10</v>
      </c>
      <c r="K1137" s="27" t="s">
        <v>52</v>
      </c>
      <c r="L1137" s="29"/>
    </row>
    <row r="1138" spans="1:12" x14ac:dyDescent="0.25">
      <c r="A1138" s="23">
        <v>1131</v>
      </c>
      <c r="B1138" s="27" t="s">
        <v>5184</v>
      </c>
      <c r="C1138" s="27" t="s">
        <v>4445</v>
      </c>
      <c r="D1138" s="27" t="s">
        <v>374</v>
      </c>
      <c r="E1138" s="27" t="s">
        <v>3679</v>
      </c>
      <c r="F1138" s="27" t="s">
        <v>1475</v>
      </c>
      <c r="G1138" s="27"/>
      <c r="H1138" s="27"/>
      <c r="I1138" s="27" t="s">
        <v>37</v>
      </c>
      <c r="J1138" s="28">
        <v>20</v>
      </c>
      <c r="K1138" s="27" t="s">
        <v>52</v>
      </c>
      <c r="L1138" s="29"/>
    </row>
    <row r="1139" spans="1:12" x14ac:dyDescent="0.25">
      <c r="A1139" s="23">
        <v>1132</v>
      </c>
      <c r="B1139" s="27" t="s">
        <v>5184</v>
      </c>
      <c r="C1139" s="27" t="s">
        <v>4445</v>
      </c>
      <c r="D1139" s="27" t="s">
        <v>374</v>
      </c>
      <c r="E1139" s="27" t="s">
        <v>3482</v>
      </c>
      <c r="F1139" s="27" t="s">
        <v>838</v>
      </c>
      <c r="G1139" s="27"/>
      <c r="H1139" s="27"/>
      <c r="I1139" s="27" t="s">
        <v>37</v>
      </c>
      <c r="J1139" s="28">
        <v>20</v>
      </c>
      <c r="K1139" s="27" t="s">
        <v>52</v>
      </c>
      <c r="L1139" s="29"/>
    </row>
    <row r="1140" spans="1:12" x14ac:dyDescent="0.25">
      <c r="A1140" s="23">
        <v>1133</v>
      </c>
      <c r="B1140" s="27" t="s">
        <v>5184</v>
      </c>
      <c r="C1140" s="27" t="s">
        <v>4445</v>
      </c>
      <c r="D1140" s="27" t="s">
        <v>374</v>
      </c>
      <c r="E1140" s="27" t="s">
        <v>4221</v>
      </c>
      <c r="F1140" s="27" t="s">
        <v>492</v>
      </c>
      <c r="G1140" s="27"/>
      <c r="H1140" s="27"/>
      <c r="I1140" s="27" t="s">
        <v>110</v>
      </c>
      <c r="J1140" s="28">
        <v>22</v>
      </c>
      <c r="K1140" s="27" t="s">
        <v>52</v>
      </c>
      <c r="L1140" s="29">
        <v>0</v>
      </c>
    </row>
    <row r="1141" spans="1:12" x14ac:dyDescent="0.25">
      <c r="A1141" s="23">
        <v>1134</v>
      </c>
      <c r="B1141" s="27" t="s">
        <v>5184</v>
      </c>
      <c r="C1141" s="27" t="s">
        <v>4445</v>
      </c>
      <c r="D1141" s="27" t="s">
        <v>374</v>
      </c>
      <c r="E1141" s="27" t="s">
        <v>4218</v>
      </c>
      <c r="F1141" s="27" t="s">
        <v>493</v>
      </c>
      <c r="G1141" s="27"/>
      <c r="H1141" s="27"/>
      <c r="I1141" s="27" t="s">
        <v>110</v>
      </c>
      <c r="J1141" s="28">
        <v>22</v>
      </c>
      <c r="K1141" s="27" t="s">
        <v>52</v>
      </c>
      <c r="L1141" s="29">
        <v>0</v>
      </c>
    </row>
    <row r="1142" spans="1:12" x14ac:dyDescent="0.25">
      <c r="A1142" s="23">
        <v>1135</v>
      </c>
      <c r="B1142" s="27" t="s">
        <v>5184</v>
      </c>
      <c r="C1142" s="27" t="s">
        <v>4445</v>
      </c>
      <c r="D1142" s="27" t="s">
        <v>374</v>
      </c>
      <c r="E1142" s="27" t="s">
        <v>4217</v>
      </c>
      <c r="F1142" s="27" t="s">
        <v>494</v>
      </c>
      <c r="G1142" s="27"/>
      <c r="H1142" s="27"/>
      <c r="I1142" s="27" t="s">
        <v>110</v>
      </c>
      <c r="J1142" s="28">
        <v>22</v>
      </c>
      <c r="K1142" s="27" t="s">
        <v>52</v>
      </c>
      <c r="L1142" s="29">
        <v>0</v>
      </c>
    </row>
    <row r="1143" spans="1:12" x14ac:dyDescent="0.25">
      <c r="A1143" s="23">
        <v>1136</v>
      </c>
      <c r="B1143" s="27" t="s">
        <v>5184</v>
      </c>
      <c r="C1143" s="27" t="s">
        <v>4445</v>
      </c>
      <c r="D1143" s="27" t="s">
        <v>374</v>
      </c>
      <c r="E1143" s="27" t="s">
        <v>4219</v>
      </c>
      <c r="F1143" s="27" t="s">
        <v>1761</v>
      </c>
      <c r="G1143" s="27"/>
      <c r="H1143" s="27"/>
      <c r="I1143" s="27" t="s">
        <v>110</v>
      </c>
      <c r="J1143" s="28">
        <v>22</v>
      </c>
      <c r="K1143" s="27" t="s">
        <v>52</v>
      </c>
      <c r="L1143" s="29">
        <v>0</v>
      </c>
    </row>
    <row r="1144" spans="1:12" x14ac:dyDescent="0.25">
      <c r="A1144" s="23">
        <v>1137</v>
      </c>
      <c r="B1144" s="27" t="s">
        <v>5184</v>
      </c>
      <c r="C1144" s="27" t="s">
        <v>4445</v>
      </c>
      <c r="D1144" s="27" t="s">
        <v>374</v>
      </c>
      <c r="E1144" s="27" t="s">
        <v>4237</v>
      </c>
      <c r="F1144" s="27" t="s">
        <v>495</v>
      </c>
      <c r="G1144" s="27"/>
      <c r="H1144" s="27"/>
      <c r="I1144" s="27" t="s">
        <v>110</v>
      </c>
      <c r="J1144" s="28">
        <v>22</v>
      </c>
      <c r="K1144" s="27" t="s">
        <v>52</v>
      </c>
      <c r="L1144" s="29">
        <v>0</v>
      </c>
    </row>
    <row r="1145" spans="1:12" x14ac:dyDescent="0.25">
      <c r="A1145" s="23">
        <v>1138</v>
      </c>
      <c r="B1145" s="27" t="s">
        <v>5184</v>
      </c>
      <c r="C1145" s="27" t="s">
        <v>4445</v>
      </c>
      <c r="D1145" s="27" t="s">
        <v>374</v>
      </c>
      <c r="E1145" s="27" t="s">
        <v>4234</v>
      </c>
      <c r="F1145" s="27" t="s">
        <v>565</v>
      </c>
      <c r="G1145" s="27"/>
      <c r="H1145" s="27"/>
      <c r="I1145" s="27" t="s">
        <v>110</v>
      </c>
      <c r="J1145" s="28">
        <v>22</v>
      </c>
      <c r="K1145" s="27" t="s">
        <v>52</v>
      </c>
      <c r="L1145" s="29">
        <v>0</v>
      </c>
    </row>
    <row r="1146" spans="1:12" x14ac:dyDescent="0.25">
      <c r="A1146" s="23">
        <v>1139</v>
      </c>
      <c r="B1146" s="27" t="s">
        <v>5184</v>
      </c>
      <c r="C1146" s="27" t="s">
        <v>4445</v>
      </c>
      <c r="D1146" s="27" t="s">
        <v>374</v>
      </c>
      <c r="E1146" s="27" t="s">
        <v>4216</v>
      </c>
      <c r="F1146" s="27" t="s">
        <v>567</v>
      </c>
      <c r="G1146" s="27"/>
      <c r="H1146" s="27"/>
      <c r="I1146" s="27" t="s">
        <v>110</v>
      </c>
      <c r="J1146" s="28">
        <v>22</v>
      </c>
      <c r="K1146" s="27" t="s">
        <v>52</v>
      </c>
      <c r="L1146" s="29">
        <v>0</v>
      </c>
    </row>
    <row r="1147" spans="1:12" x14ac:dyDescent="0.25">
      <c r="A1147" s="23">
        <v>1140</v>
      </c>
      <c r="B1147" s="27" t="s">
        <v>5184</v>
      </c>
      <c r="C1147" s="27" t="s">
        <v>4445</v>
      </c>
      <c r="D1147" s="27" t="s">
        <v>374</v>
      </c>
      <c r="E1147" s="27" t="s">
        <v>4236</v>
      </c>
      <c r="F1147" s="27" t="s">
        <v>496</v>
      </c>
      <c r="G1147" s="27"/>
      <c r="H1147" s="27"/>
      <c r="I1147" s="27" t="s">
        <v>110</v>
      </c>
      <c r="J1147" s="28">
        <v>22</v>
      </c>
      <c r="K1147" s="27" t="s">
        <v>52</v>
      </c>
      <c r="L1147" s="29">
        <v>0</v>
      </c>
    </row>
    <row r="1148" spans="1:12" x14ac:dyDescent="0.25">
      <c r="A1148" s="23">
        <v>1141</v>
      </c>
      <c r="B1148" s="27" t="s">
        <v>5184</v>
      </c>
      <c r="C1148" s="27" t="s">
        <v>4445</v>
      </c>
      <c r="D1148" s="27" t="s">
        <v>374</v>
      </c>
      <c r="E1148" s="27" t="s">
        <v>4242</v>
      </c>
      <c r="F1148" s="27" t="s">
        <v>2285</v>
      </c>
      <c r="G1148" s="27"/>
      <c r="H1148" s="27"/>
      <c r="I1148" s="27" t="s">
        <v>110</v>
      </c>
      <c r="J1148" s="28">
        <v>22</v>
      </c>
      <c r="K1148" s="27" t="s">
        <v>52</v>
      </c>
      <c r="L1148" s="29">
        <v>0</v>
      </c>
    </row>
    <row r="1149" spans="1:12" x14ac:dyDescent="0.25">
      <c r="A1149" s="23">
        <v>1142</v>
      </c>
      <c r="B1149" s="27" t="s">
        <v>5184</v>
      </c>
      <c r="C1149" s="27" t="s">
        <v>4445</v>
      </c>
      <c r="D1149" s="27" t="s">
        <v>374</v>
      </c>
      <c r="E1149" s="27" t="s">
        <v>4227</v>
      </c>
      <c r="F1149" s="27" t="s">
        <v>497</v>
      </c>
      <c r="G1149" s="27"/>
      <c r="H1149" s="27"/>
      <c r="I1149" s="27" t="s">
        <v>110</v>
      </c>
      <c r="J1149" s="28">
        <v>22</v>
      </c>
      <c r="K1149" s="27" t="s">
        <v>52</v>
      </c>
      <c r="L1149" s="29">
        <v>0</v>
      </c>
    </row>
    <row r="1150" spans="1:12" x14ac:dyDescent="0.25">
      <c r="A1150" s="23">
        <v>1143</v>
      </c>
      <c r="B1150" s="27" t="s">
        <v>5184</v>
      </c>
      <c r="C1150" s="27" t="s">
        <v>4445</v>
      </c>
      <c r="D1150" s="27" t="s">
        <v>374</v>
      </c>
      <c r="E1150" s="27" t="s">
        <v>4314</v>
      </c>
      <c r="F1150" s="27" t="s">
        <v>2290</v>
      </c>
      <c r="G1150" s="27"/>
      <c r="H1150" s="27"/>
      <c r="I1150" s="27" t="s">
        <v>110</v>
      </c>
      <c r="J1150" s="28">
        <v>22</v>
      </c>
      <c r="K1150" s="27" t="s">
        <v>52</v>
      </c>
      <c r="L1150" s="29">
        <v>0</v>
      </c>
    </row>
    <row r="1151" spans="1:12" x14ac:dyDescent="0.25">
      <c r="A1151" s="23">
        <v>1144</v>
      </c>
      <c r="B1151" s="27" t="s">
        <v>5184</v>
      </c>
      <c r="C1151" s="27" t="s">
        <v>4445</v>
      </c>
      <c r="D1151" s="27" t="s">
        <v>374</v>
      </c>
      <c r="E1151" s="27" t="s">
        <v>4316</v>
      </c>
      <c r="F1151" s="27" t="s">
        <v>2292</v>
      </c>
      <c r="G1151" s="27"/>
      <c r="H1151" s="27"/>
      <c r="I1151" s="27" t="s">
        <v>110</v>
      </c>
      <c r="J1151" s="28">
        <v>22</v>
      </c>
      <c r="K1151" s="27" t="s">
        <v>52</v>
      </c>
      <c r="L1151" s="29">
        <v>0</v>
      </c>
    </row>
    <row r="1152" spans="1:12" x14ac:dyDescent="0.25">
      <c r="A1152" s="23">
        <v>1145</v>
      </c>
      <c r="B1152" s="27" t="s">
        <v>5184</v>
      </c>
      <c r="C1152" s="27" t="s">
        <v>4445</v>
      </c>
      <c r="D1152" s="27" t="s">
        <v>374</v>
      </c>
      <c r="E1152" s="27" t="s">
        <v>4310</v>
      </c>
      <c r="F1152" s="27" t="s">
        <v>2294</v>
      </c>
      <c r="G1152" s="27"/>
      <c r="H1152" s="27"/>
      <c r="I1152" s="27" t="s">
        <v>110</v>
      </c>
      <c r="J1152" s="28">
        <v>22</v>
      </c>
      <c r="K1152" s="27" t="s">
        <v>52</v>
      </c>
      <c r="L1152" s="29">
        <v>0</v>
      </c>
    </row>
    <row r="1153" spans="1:12" x14ac:dyDescent="0.25">
      <c r="A1153" s="23">
        <v>1146</v>
      </c>
      <c r="B1153" s="27" t="s">
        <v>5184</v>
      </c>
      <c r="C1153" s="27" t="s">
        <v>4445</v>
      </c>
      <c r="D1153" s="27" t="s">
        <v>374</v>
      </c>
      <c r="E1153" s="27" t="s">
        <v>4312</v>
      </c>
      <c r="F1153" s="27" t="s">
        <v>2296</v>
      </c>
      <c r="G1153" s="27"/>
      <c r="H1153" s="27"/>
      <c r="I1153" s="27" t="s">
        <v>110</v>
      </c>
      <c r="J1153" s="28">
        <v>22</v>
      </c>
      <c r="K1153" s="27" t="s">
        <v>52</v>
      </c>
      <c r="L1153" s="29">
        <v>0</v>
      </c>
    </row>
    <row r="1154" spans="1:12" x14ac:dyDescent="0.25">
      <c r="A1154" s="23">
        <v>1147</v>
      </c>
      <c r="B1154" s="27" t="s">
        <v>5184</v>
      </c>
      <c r="C1154" s="27" t="s">
        <v>4445</v>
      </c>
      <c r="D1154" s="27" t="s">
        <v>374</v>
      </c>
      <c r="E1154" s="27" t="s">
        <v>4230</v>
      </c>
      <c r="F1154" s="27" t="s">
        <v>2257</v>
      </c>
      <c r="G1154" s="27"/>
      <c r="H1154" s="27"/>
      <c r="I1154" s="27" t="s">
        <v>110</v>
      </c>
      <c r="J1154" s="28">
        <v>22</v>
      </c>
      <c r="K1154" s="27" t="s">
        <v>52</v>
      </c>
      <c r="L1154" s="29">
        <v>0</v>
      </c>
    </row>
    <row r="1155" spans="1:12" x14ac:dyDescent="0.25">
      <c r="A1155" s="23">
        <v>1148</v>
      </c>
      <c r="B1155" s="27" t="s">
        <v>5184</v>
      </c>
      <c r="C1155" s="27" t="s">
        <v>4445</v>
      </c>
      <c r="D1155" s="27" t="s">
        <v>374</v>
      </c>
      <c r="E1155" s="27" t="s">
        <v>4239</v>
      </c>
      <c r="F1155" s="27" t="s">
        <v>1142</v>
      </c>
      <c r="G1155" s="27"/>
      <c r="H1155" s="27"/>
      <c r="I1155" s="27" t="s">
        <v>110</v>
      </c>
      <c r="J1155" s="28">
        <v>22</v>
      </c>
      <c r="K1155" s="27" t="s">
        <v>52</v>
      </c>
      <c r="L1155" s="29">
        <v>0</v>
      </c>
    </row>
    <row r="1156" spans="1:12" x14ac:dyDescent="0.25">
      <c r="A1156" s="23">
        <v>1149</v>
      </c>
      <c r="B1156" s="27" t="s">
        <v>5184</v>
      </c>
      <c r="C1156" s="27" t="s">
        <v>4445</v>
      </c>
      <c r="D1156" s="27" t="s">
        <v>374</v>
      </c>
      <c r="E1156" s="27" t="s">
        <v>4244</v>
      </c>
      <c r="F1156" s="27" t="s">
        <v>2298</v>
      </c>
      <c r="G1156" s="27"/>
      <c r="H1156" s="27"/>
      <c r="I1156" s="27" t="s">
        <v>110</v>
      </c>
      <c r="J1156" s="28">
        <v>22</v>
      </c>
      <c r="K1156" s="27" t="s">
        <v>52</v>
      </c>
      <c r="L1156" s="29">
        <v>0</v>
      </c>
    </row>
    <row r="1157" spans="1:12" x14ac:dyDescent="0.25">
      <c r="A1157" s="23">
        <v>1150</v>
      </c>
      <c r="B1157" s="27" t="s">
        <v>5184</v>
      </c>
      <c r="C1157" s="27" t="s">
        <v>4445</v>
      </c>
      <c r="D1157" s="27" t="s">
        <v>374</v>
      </c>
      <c r="E1157" s="27" t="s">
        <v>4243</v>
      </c>
      <c r="F1157" s="27" t="s">
        <v>842</v>
      </c>
      <c r="G1157" s="27"/>
      <c r="H1157" s="27"/>
      <c r="I1157" s="27" t="s">
        <v>110</v>
      </c>
      <c r="J1157" s="28">
        <v>22</v>
      </c>
      <c r="K1157" s="27" t="s">
        <v>52</v>
      </c>
      <c r="L1157" s="29">
        <v>0</v>
      </c>
    </row>
    <row r="1158" spans="1:12" x14ac:dyDescent="0.25">
      <c r="A1158" s="23">
        <v>1151</v>
      </c>
      <c r="B1158" s="27" t="s">
        <v>5184</v>
      </c>
      <c r="C1158" s="27" t="s">
        <v>4445</v>
      </c>
      <c r="D1158" s="27" t="s">
        <v>374</v>
      </c>
      <c r="E1158" s="27" t="s">
        <v>4241</v>
      </c>
      <c r="F1158" s="27" t="s">
        <v>1140</v>
      </c>
      <c r="G1158" s="27"/>
      <c r="H1158" s="27"/>
      <c r="I1158" s="27" t="s">
        <v>110</v>
      </c>
      <c r="J1158" s="28">
        <v>22</v>
      </c>
      <c r="K1158" s="27" t="s">
        <v>52</v>
      </c>
      <c r="L1158" s="29">
        <v>0</v>
      </c>
    </row>
    <row r="1159" spans="1:12" x14ac:dyDescent="0.25">
      <c r="A1159" s="23">
        <v>1152</v>
      </c>
      <c r="B1159" s="27" t="s">
        <v>5184</v>
      </c>
      <c r="C1159" s="27" t="s">
        <v>4445</v>
      </c>
      <c r="D1159" s="27" t="s">
        <v>374</v>
      </c>
      <c r="E1159" s="27" t="s">
        <v>4315</v>
      </c>
      <c r="F1159" s="27" t="s">
        <v>2300</v>
      </c>
      <c r="G1159" s="27"/>
      <c r="H1159" s="27"/>
      <c r="I1159" s="27" t="s">
        <v>110</v>
      </c>
      <c r="J1159" s="28">
        <v>22</v>
      </c>
      <c r="K1159" s="27" t="s">
        <v>52</v>
      </c>
      <c r="L1159" s="29">
        <v>0</v>
      </c>
    </row>
    <row r="1160" spans="1:12" x14ac:dyDescent="0.25">
      <c r="A1160" s="23">
        <v>1153</v>
      </c>
      <c r="B1160" s="27" t="s">
        <v>5184</v>
      </c>
      <c r="C1160" s="27" t="s">
        <v>4445</v>
      </c>
      <c r="D1160" s="27" t="s">
        <v>374</v>
      </c>
      <c r="E1160" s="27" t="s">
        <v>4317</v>
      </c>
      <c r="F1160" s="27" t="s">
        <v>2302</v>
      </c>
      <c r="G1160" s="27"/>
      <c r="H1160" s="27"/>
      <c r="I1160" s="27" t="s">
        <v>110</v>
      </c>
      <c r="J1160" s="28">
        <v>22</v>
      </c>
      <c r="K1160" s="27" t="s">
        <v>52</v>
      </c>
      <c r="L1160" s="29">
        <v>0</v>
      </c>
    </row>
    <row r="1161" spans="1:12" x14ac:dyDescent="0.25">
      <c r="A1161" s="23">
        <v>1154</v>
      </c>
      <c r="B1161" s="27" t="s">
        <v>5184</v>
      </c>
      <c r="C1161" s="27" t="s">
        <v>4445</v>
      </c>
      <c r="D1161" s="27" t="s">
        <v>374</v>
      </c>
      <c r="E1161" s="27" t="s">
        <v>4311</v>
      </c>
      <c r="F1161" s="27" t="s">
        <v>2304</v>
      </c>
      <c r="G1161" s="27"/>
      <c r="H1161" s="27"/>
      <c r="I1161" s="27" t="s">
        <v>110</v>
      </c>
      <c r="J1161" s="28">
        <v>22</v>
      </c>
      <c r="K1161" s="27" t="s">
        <v>52</v>
      </c>
      <c r="L1161" s="29">
        <v>0</v>
      </c>
    </row>
    <row r="1162" spans="1:12" x14ac:dyDescent="0.25">
      <c r="A1162" s="23">
        <v>1155</v>
      </c>
      <c r="B1162" s="27" t="s">
        <v>5184</v>
      </c>
      <c r="C1162" s="27" t="s">
        <v>4445</v>
      </c>
      <c r="D1162" s="27" t="s">
        <v>374</v>
      </c>
      <c r="E1162" s="27" t="s">
        <v>4313</v>
      </c>
      <c r="F1162" s="27" t="s">
        <v>2306</v>
      </c>
      <c r="G1162" s="27"/>
      <c r="H1162" s="27"/>
      <c r="I1162" s="27" t="s">
        <v>110</v>
      </c>
      <c r="J1162" s="28">
        <v>22</v>
      </c>
      <c r="K1162" s="27" t="s">
        <v>52</v>
      </c>
      <c r="L1162" s="29">
        <v>0</v>
      </c>
    </row>
    <row r="1163" spans="1:12" x14ac:dyDescent="0.25">
      <c r="A1163" s="23">
        <v>1156</v>
      </c>
      <c r="B1163" s="27" t="s">
        <v>5184</v>
      </c>
      <c r="C1163" s="27" t="s">
        <v>4445</v>
      </c>
      <c r="D1163" s="27" t="s">
        <v>374</v>
      </c>
      <c r="E1163" s="27" t="s">
        <v>4233</v>
      </c>
      <c r="F1163" s="27" t="s">
        <v>527</v>
      </c>
      <c r="G1163" s="27"/>
      <c r="H1163" s="27"/>
      <c r="I1163" s="27" t="s">
        <v>110</v>
      </c>
      <c r="J1163" s="28">
        <v>22</v>
      </c>
      <c r="K1163" s="27" t="s">
        <v>52</v>
      </c>
      <c r="L1163" s="29">
        <v>0</v>
      </c>
    </row>
    <row r="1164" spans="1:12" x14ac:dyDescent="0.25">
      <c r="A1164" s="23">
        <v>1157</v>
      </c>
      <c r="B1164" s="27" t="s">
        <v>5184</v>
      </c>
      <c r="C1164" s="27" t="s">
        <v>4445</v>
      </c>
      <c r="D1164" s="27" t="s">
        <v>374</v>
      </c>
      <c r="E1164" s="27" t="s">
        <v>4240</v>
      </c>
      <c r="F1164" s="27" t="s">
        <v>843</v>
      </c>
      <c r="G1164" s="27"/>
      <c r="H1164" s="27"/>
      <c r="I1164" s="27" t="s">
        <v>110</v>
      </c>
      <c r="J1164" s="28">
        <v>22</v>
      </c>
      <c r="K1164" s="27" t="s">
        <v>52</v>
      </c>
      <c r="L1164" s="29">
        <v>0</v>
      </c>
    </row>
    <row r="1165" spans="1:12" x14ac:dyDescent="0.25">
      <c r="A1165" s="23">
        <v>1158</v>
      </c>
      <c r="B1165" s="27" t="s">
        <v>5184</v>
      </c>
      <c r="C1165" s="27" t="s">
        <v>4445</v>
      </c>
      <c r="D1165" s="27" t="s">
        <v>374</v>
      </c>
      <c r="E1165" s="27" t="s">
        <v>4226</v>
      </c>
      <c r="F1165" s="27" t="s">
        <v>2269</v>
      </c>
      <c r="G1165" s="27"/>
      <c r="H1165" s="27"/>
      <c r="I1165" s="27" t="s">
        <v>110</v>
      </c>
      <c r="J1165" s="28">
        <v>22</v>
      </c>
      <c r="K1165" s="27" t="s">
        <v>52</v>
      </c>
      <c r="L1165" s="29">
        <v>0</v>
      </c>
    </row>
    <row r="1166" spans="1:12" x14ac:dyDescent="0.25">
      <c r="A1166" s="23">
        <v>1159</v>
      </c>
      <c r="B1166" s="27" t="s">
        <v>5184</v>
      </c>
      <c r="C1166" s="27" t="s">
        <v>4445</v>
      </c>
      <c r="D1166" s="27" t="s">
        <v>374</v>
      </c>
      <c r="E1166" s="27" t="s">
        <v>4224</v>
      </c>
      <c r="F1166" s="27" t="s">
        <v>2309</v>
      </c>
      <c r="G1166" s="27"/>
      <c r="H1166" s="27"/>
      <c r="I1166" s="27" t="s">
        <v>110</v>
      </c>
      <c r="J1166" s="28">
        <v>22</v>
      </c>
      <c r="K1166" s="27" t="s">
        <v>52</v>
      </c>
      <c r="L1166" s="29">
        <v>0</v>
      </c>
    </row>
    <row r="1167" spans="1:12" x14ac:dyDescent="0.25">
      <c r="A1167" s="23">
        <v>1160</v>
      </c>
      <c r="B1167" s="27" t="s">
        <v>5184</v>
      </c>
      <c r="C1167" s="27" t="s">
        <v>4445</v>
      </c>
      <c r="D1167" s="27" t="s">
        <v>374</v>
      </c>
      <c r="E1167" s="27" t="s">
        <v>4223</v>
      </c>
      <c r="F1167" s="27" t="s">
        <v>2311</v>
      </c>
      <c r="G1167" s="27"/>
      <c r="H1167" s="27"/>
      <c r="I1167" s="27" t="s">
        <v>110</v>
      </c>
      <c r="J1167" s="28">
        <v>22</v>
      </c>
      <c r="K1167" s="27" t="s">
        <v>52</v>
      </c>
      <c r="L1167" s="27">
        <v>0</v>
      </c>
    </row>
    <row r="1168" spans="1:12" x14ac:dyDescent="0.25">
      <c r="A1168" s="23">
        <v>1161</v>
      </c>
      <c r="B1168" s="27" t="s">
        <v>5184</v>
      </c>
      <c r="C1168" s="27" t="s">
        <v>4445</v>
      </c>
      <c r="D1168" s="27" t="s">
        <v>374</v>
      </c>
      <c r="E1168" s="27" t="s">
        <v>4225</v>
      </c>
      <c r="F1168" s="27" t="s">
        <v>2313</v>
      </c>
      <c r="G1168" s="27"/>
      <c r="H1168" s="27"/>
      <c r="I1168" s="27" t="s">
        <v>110</v>
      </c>
      <c r="J1168" s="28">
        <v>22</v>
      </c>
      <c r="K1168" s="27" t="s">
        <v>52</v>
      </c>
      <c r="L1168" s="27">
        <v>0</v>
      </c>
    </row>
    <row r="1169" spans="1:12" x14ac:dyDescent="0.25">
      <c r="A1169" s="23">
        <v>1162</v>
      </c>
      <c r="B1169" s="27" t="s">
        <v>5184</v>
      </c>
      <c r="C1169" s="27" t="s">
        <v>4445</v>
      </c>
      <c r="D1169" s="27" t="s">
        <v>374</v>
      </c>
      <c r="E1169" s="27" t="s">
        <v>3518</v>
      </c>
      <c r="F1169" s="27" t="s">
        <v>54</v>
      </c>
      <c r="G1169" s="27"/>
      <c r="H1169" s="27"/>
      <c r="I1169" s="27" t="s">
        <v>37</v>
      </c>
      <c r="J1169" s="28">
        <v>14</v>
      </c>
      <c r="K1169" s="27" t="s">
        <v>52</v>
      </c>
      <c r="L1169" s="27"/>
    </row>
    <row r="1170" spans="1:12" x14ac:dyDescent="0.25">
      <c r="A1170" s="23">
        <v>1163</v>
      </c>
      <c r="B1170" s="27" t="s">
        <v>5184</v>
      </c>
      <c r="C1170" s="27" t="s">
        <v>4445</v>
      </c>
      <c r="D1170" s="27" t="s">
        <v>374</v>
      </c>
      <c r="E1170" s="27" t="s">
        <v>3519</v>
      </c>
      <c r="F1170" s="27" t="s">
        <v>56</v>
      </c>
      <c r="G1170" s="27"/>
      <c r="H1170" s="27"/>
      <c r="I1170" s="27" t="s">
        <v>37</v>
      </c>
      <c r="J1170" s="28">
        <v>32</v>
      </c>
      <c r="K1170" s="27" t="s">
        <v>52</v>
      </c>
      <c r="L1170" s="27"/>
    </row>
    <row r="1171" spans="1:12" x14ac:dyDescent="0.25">
      <c r="A1171" s="23">
        <v>1164</v>
      </c>
      <c r="B1171" s="62" t="s">
        <v>5184</v>
      </c>
      <c r="C1171" s="23" t="s">
        <v>4445</v>
      </c>
      <c r="D1171" s="23" t="s">
        <v>374</v>
      </c>
      <c r="E1171" s="23" t="s">
        <v>3520</v>
      </c>
      <c r="F1171" s="23" t="s">
        <v>58</v>
      </c>
      <c r="G1171" s="23"/>
      <c r="H1171" s="23"/>
      <c r="I1171" s="23" t="s">
        <v>37</v>
      </c>
      <c r="J1171" s="23">
        <v>14</v>
      </c>
      <c r="K1171" s="23" t="s">
        <v>52</v>
      </c>
      <c r="L1171" s="23"/>
    </row>
    <row r="1172" spans="1:12" x14ac:dyDescent="0.25">
      <c r="A1172" s="23">
        <v>1165</v>
      </c>
      <c r="B1172" s="62" t="s">
        <v>5184</v>
      </c>
      <c r="C1172" s="23" t="s">
        <v>4445</v>
      </c>
      <c r="D1172" s="23" t="s">
        <v>374</v>
      </c>
      <c r="E1172" s="23" t="s">
        <v>3521</v>
      </c>
      <c r="F1172" s="23" t="s">
        <v>60</v>
      </c>
      <c r="G1172" s="23"/>
      <c r="H1172" s="23"/>
      <c r="I1172" s="23" t="s">
        <v>37</v>
      </c>
      <c r="J1172" s="23">
        <v>32</v>
      </c>
      <c r="K1172" s="23" t="s">
        <v>52</v>
      </c>
      <c r="L1172" s="23"/>
    </row>
    <row r="1173" spans="1:12" x14ac:dyDescent="0.25">
      <c r="A1173" s="23">
        <v>1166</v>
      </c>
      <c r="B1173" s="62" t="s">
        <v>5184</v>
      </c>
      <c r="C1173" s="23" t="s">
        <v>4445</v>
      </c>
      <c r="D1173" s="23" t="s">
        <v>374</v>
      </c>
      <c r="E1173" s="23" t="s">
        <v>4304</v>
      </c>
      <c r="F1173" s="23" t="s">
        <v>1051</v>
      </c>
      <c r="G1173" s="23"/>
      <c r="H1173" s="23"/>
      <c r="I1173" s="23" t="s">
        <v>110</v>
      </c>
      <c r="J1173" s="23">
        <v>22</v>
      </c>
      <c r="K1173" s="23" t="s">
        <v>52</v>
      </c>
      <c r="L1173" s="23">
        <v>0</v>
      </c>
    </row>
    <row r="1174" spans="1:12" x14ac:dyDescent="0.25">
      <c r="A1174" s="23">
        <v>1167</v>
      </c>
      <c r="B1174" s="62" t="s">
        <v>5184</v>
      </c>
      <c r="C1174" s="23" t="s">
        <v>4445</v>
      </c>
      <c r="D1174" s="23" t="s">
        <v>374</v>
      </c>
      <c r="E1174" s="23" t="s">
        <v>4302</v>
      </c>
      <c r="F1174" s="23" t="s">
        <v>1052</v>
      </c>
      <c r="G1174" s="23"/>
      <c r="H1174" s="23"/>
      <c r="I1174" s="23" t="s">
        <v>110</v>
      </c>
      <c r="J1174" s="23">
        <v>22</v>
      </c>
      <c r="K1174" s="23" t="s">
        <v>52</v>
      </c>
      <c r="L1174" s="23">
        <v>0</v>
      </c>
    </row>
    <row r="1175" spans="1:12" x14ac:dyDescent="0.25">
      <c r="A1175" s="23">
        <v>1168</v>
      </c>
      <c r="B1175" s="62" t="s">
        <v>5184</v>
      </c>
      <c r="C1175" s="23" t="s">
        <v>4445</v>
      </c>
      <c r="D1175" s="23" t="s">
        <v>374</v>
      </c>
      <c r="E1175" s="23" t="s">
        <v>4305</v>
      </c>
      <c r="F1175" s="23" t="s">
        <v>2317</v>
      </c>
      <c r="G1175" s="23"/>
      <c r="H1175" s="23"/>
      <c r="I1175" s="23" t="s">
        <v>110</v>
      </c>
      <c r="J1175" s="23">
        <v>22</v>
      </c>
      <c r="K1175" s="23" t="s">
        <v>52</v>
      </c>
      <c r="L1175" s="23">
        <v>0</v>
      </c>
    </row>
    <row r="1176" spans="1:12" x14ac:dyDescent="0.25">
      <c r="A1176" s="23">
        <v>1169</v>
      </c>
      <c r="B1176" s="62" t="s">
        <v>5184</v>
      </c>
      <c r="C1176" s="23" t="s">
        <v>4445</v>
      </c>
      <c r="D1176" s="23" t="s">
        <v>374</v>
      </c>
      <c r="E1176" s="23" t="s">
        <v>4303</v>
      </c>
      <c r="F1176" s="23" t="s">
        <v>2319</v>
      </c>
      <c r="G1176" s="23"/>
      <c r="H1176" s="23"/>
      <c r="I1176" s="23" t="s">
        <v>110</v>
      </c>
      <c r="J1176" s="23">
        <v>22</v>
      </c>
      <c r="K1176" s="23" t="s">
        <v>52</v>
      </c>
      <c r="L1176" s="23">
        <v>0</v>
      </c>
    </row>
    <row r="1177" spans="1:12" x14ac:dyDescent="0.25">
      <c r="A1177" s="23">
        <v>1170</v>
      </c>
      <c r="B1177" s="62" t="s">
        <v>5184</v>
      </c>
      <c r="C1177" s="23" t="s">
        <v>4445</v>
      </c>
      <c r="D1177" s="23" t="s">
        <v>374</v>
      </c>
      <c r="E1177" s="23" t="s">
        <v>4307</v>
      </c>
      <c r="F1177" s="23" t="s">
        <v>1055</v>
      </c>
      <c r="G1177" s="23"/>
      <c r="H1177" s="23"/>
      <c r="I1177" s="23" t="s">
        <v>110</v>
      </c>
      <c r="J1177" s="23">
        <v>22</v>
      </c>
      <c r="K1177" s="23" t="s">
        <v>52</v>
      </c>
      <c r="L1177" s="23">
        <v>0</v>
      </c>
    </row>
    <row r="1178" spans="1:12" x14ac:dyDescent="0.25">
      <c r="A1178" s="23">
        <v>1171</v>
      </c>
      <c r="B1178" s="62" t="s">
        <v>5184</v>
      </c>
      <c r="C1178" s="23" t="s">
        <v>4445</v>
      </c>
      <c r="D1178" s="23" t="s">
        <v>374</v>
      </c>
      <c r="E1178" s="23" t="s">
        <v>4309</v>
      </c>
      <c r="F1178" s="23" t="s">
        <v>1056</v>
      </c>
      <c r="G1178" s="23"/>
      <c r="H1178" s="23"/>
      <c r="I1178" s="23" t="s">
        <v>110</v>
      </c>
      <c r="J1178" s="23">
        <v>22</v>
      </c>
      <c r="K1178" s="23" t="s">
        <v>52</v>
      </c>
      <c r="L1178" s="23">
        <v>0</v>
      </c>
    </row>
    <row r="1179" spans="1:12" x14ac:dyDescent="0.25">
      <c r="A1179" s="23">
        <v>1172</v>
      </c>
      <c r="B1179" s="62" t="s">
        <v>5184</v>
      </c>
      <c r="C1179" s="23" t="s">
        <v>4445</v>
      </c>
      <c r="D1179" s="23" t="s">
        <v>374</v>
      </c>
      <c r="E1179" s="23" t="s">
        <v>4306</v>
      </c>
      <c r="F1179" s="23" t="s">
        <v>2321</v>
      </c>
      <c r="G1179" s="23"/>
      <c r="H1179" s="23"/>
      <c r="I1179" s="23" t="s">
        <v>110</v>
      </c>
      <c r="J1179" s="23">
        <v>22</v>
      </c>
      <c r="K1179" s="23" t="s">
        <v>52</v>
      </c>
      <c r="L1179" s="23">
        <v>0</v>
      </c>
    </row>
    <row r="1180" spans="1:12" x14ac:dyDescent="0.25">
      <c r="A1180" s="23">
        <v>1173</v>
      </c>
      <c r="B1180" s="62" t="s">
        <v>5184</v>
      </c>
      <c r="C1180" s="23" t="s">
        <v>4445</v>
      </c>
      <c r="D1180" s="23" t="s">
        <v>374</v>
      </c>
      <c r="E1180" s="23" t="s">
        <v>4308</v>
      </c>
      <c r="F1180" s="23" t="s">
        <v>2323</v>
      </c>
      <c r="G1180" s="23"/>
      <c r="H1180" s="23"/>
      <c r="I1180" s="23" t="s">
        <v>110</v>
      </c>
      <c r="J1180" s="23">
        <v>22</v>
      </c>
      <c r="K1180" s="23" t="s">
        <v>52</v>
      </c>
      <c r="L1180" s="23">
        <v>0</v>
      </c>
    </row>
    <row r="1181" spans="1:12" x14ac:dyDescent="0.25">
      <c r="A1181" s="23">
        <v>1174</v>
      </c>
      <c r="B1181" s="62" t="s">
        <v>5184</v>
      </c>
      <c r="C1181" s="23"/>
      <c r="D1181" s="23" t="s">
        <v>5185</v>
      </c>
      <c r="E1181" s="23"/>
      <c r="F1181" s="23" t="s">
        <v>1459</v>
      </c>
      <c r="G1181" s="23"/>
      <c r="H1181" s="23"/>
      <c r="I1181" s="23" t="s">
        <v>37</v>
      </c>
      <c r="J1181" s="23">
        <v>6</v>
      </c>
      <c r="K1181" s="23" t="s">
        <v>52</v>
      </c>
      <c r="L1181" s="23"/>
    </row>
    <row r="1182" spans="1:12" x14ac:dyDescent="0.25">
      <c r="A1182" s="23">
        <v>1175</v>
      </c>
      <c r="B1182" s="62" t="s">
        <v>5184</v>
      </c>
      <c r="C1182" s="23"/>
      <c r="D1182" s="23" t="s">
        <v>5185</v>
      </c>
      <c r="E1182" s="23"/>
      <c r="F1182" s="23" t="s">
        <v>64</v>
      </c>
      <c r="G1182" s="23"/>
      <c r="H1182" s="23"/>
      <c r="I1182" s="23" t="s">
        <v>37</v>
      </c>
      <c r="J1182" s="23">
        <v>10</v>
      </c>
      <c r="K1182" s="23" t="s">
        <v>52</v>
      </c>
      <c r="L1182" s="23"/>
    </row>
    <row r="1183" spans="1:12" x14ac:dyDescent="0.25">
      <c r="A1183" s="23">
        <v>1176</v>
      </c>
      <c r="B1183" s="62" t="s">
        <v>5184</v>
      </c>
      <c r="C1183" s="23"/>
      <c r="D1183" s="23" t="s">
        <v>5185</v>
      </c>
      <c r="E1183" s="23"/>
      <c r="F1183" s="23" t="s">
        <v>838</v>
      </c>
      <c r="G1183" s="23"/>
      <c r="H1183" s="23"/>
      <c r="I1183" s="23" t="s">
        <v>37</v>
      </c>
      <c r="J1183" s="23">
        <v>20</v>
      </c>
      <c r="K1183" s="23" t="s">
        <v>52</v>
      </c>
      <c r="L1183" s="23"/>
    </row>
    <row r="1184" spans="1:12" x14ac:dyDescent="0.25">
      <c r="A1184" s="23">
        <v>1177</v>
      </c>
      <c r="B1184" s="62" t="s">
        <v>5184</v>
      </c>
      <c r="C1184" s="23"/>
      <c r="D1184" s="23" t="s">
        <v>5185</v>
      </c>
      <c r="E1184" s="23"/>
      <c r="F1184" s="23" t="s">
        <v>492</v>
      </c>
      <c r="G1184" s="23"/>
      <c r="H1184" s="23"/>
      <c r="I1184" s="23" t="s">
        <v>110</v>
      </c>
      <c r="J1184" s="23">
        <v>22</v>
      </c>
      <c r="K1184" s="23" t="s">
        <v>52</v>
      </c>
      <c r="L1184" s="23"/>
    </row>
    <row r="1185" spans="1:12" x14ac:dyDescent="0.25">
      <c r="A1185" s="23">
        <v>1178</v>
      </c>
      <c r="B1185" s="62" t="s">
        <v>5184</v>
      </c>
      <c r="C1185" s="23"/>
      <c r="D1185" s="23" t="s">
        <v>5185</v>
      </c>
      <c r="E1185" s="23"/>
      <c r="F1185" s="23" t="s">
        <v>493</v>
      </c>
      <c r="G1185" s="23"/>
      <c r="H1185" s="23"/>
      <c r="I1185" s="23" t="s">
        <v>110</v>
      </c>
      <c r="J1185" s="23">
        <v>22</v>
      </c>
      <c r="K1185" s="23" t="s">
        <v>52</v>
      </c>
      <c r="L1185" s="23"/>
    </row>
    <row r="1186" spans="1:12" x14ac:dyDescent="0.25">
      <c r="A1186" s="23">
        <v>1179</v>
      </c>
      <c r="B1186" s="62" t="s">
        <v>5184</v>
      </c>
      <c r="C1186" s="23"/>
      <c r="D1186" s="23" t="s">
        <v>5185</v>
      </c>
      <c r="E1186" s="23"/>
      <c r="F1186" s="23" t="s">
        <v>494</v>
      </c>
      <c r="G1186" s="23"/>
      <c r="H1186" s="23"/>
      <c r="I1186" s="23" t="s">
        <v>110</v>
      </c>
      <c r="J1186" s="23">
        <v>22</v>
      </c>
      <c r="K1186" s="23" t="s">
        <v>52</v>
      </c>
      <c r="L1186" s="23"/>
    </row>
    <row r="1187" spans="1:12" x14ac:dyDescent="0.25">
      <c r="A1187" s="23">
        <v>1180</v>
      </c>
      <c r="B1187" s="62" t="s">
        <v>5184</v>
      </c>
      <c r="C1187" s="23"/>
      <c r="D1187" s="23" t="s">
        <v>5185</v>
      </c>
      <c r="E1187" s="23"/>
      <c r="F1187" s="23" t="s">
        <v>1761</v>
      </c>
      <c r="G1187" s="23"/>
      <c r="H1187" s="23"/>
      <c r="I1187" s="23" t="s">
        <v>110</v>
      </c>
      <c r="J1187" s="23">
        <v>22</v>
      </c>
      <c r="K1187" s="23" t="s">
        <v>52</v>
      </c>
      <c r="L1187" s="23"/>
    </row>
    <row r="1188" spans="1:12" x14ac:dyDescent="0.25">
      <c r="A1188" s="23">
        <v>1181</v>
      </c>
      <c r="B1188" s="62" t="s">
        <v>5184</v>
      </c>
      <c r="C1188" s="23"/>
      <c r="D1188" s="23" t="s">
        <v>5185</v>
      </c>
      <c r="E1188" s="23"/>
      <c r="F1188" s="23" t="s">
        <v>495</v>
      </c>
      <c r="G1188" s="23"/>
      <c r="H1188" s="23"/>
      <c r="I1188" s="23" t="s">
        <v>110</v>
      </c>
      <c r="J1188" s="23">
        <v>22</v>
      </c>
      <c r="K1188" s="23" t="s">
        <v>52</v>
      </c>
      <c r="L1188" s="23"/>
    </row>
    <row r="1189" spans="1:12" x14ac:dyDescent="0.25">
      <c r="A1189" s="23">
        <v>1182</v>
      </c>
      <c r="B1189" s="62" t="s">
        <v>5184</v>
      </c>
      <c r="C1189" s="23"/>
      <c r="D1189" s="23" t="s">
        <v>5185</v>
      </c>
      <c r="E1189" s="23"/>
      <c r="F1189" s="23" t="s">
        <v>565</v>
      </c>
      <c r="G1189" s="23"/>
      <c r="H1189" s="23"/>
      <c r="I1189" s="23" t="s">
        <v>110</v>
      </c>
      <c r="J1189" s="23">
        <v>22</v>
      </c>
      <c r="K1189" s="23" t="s">
        <v>52</v>
      </c>
      <c r="L1189" s="23"/>
    </row>
    <row r="1190" spans="1:12" x14ac:dyDescent="0.25">
      <c r="A1190" s="23">
        <v>1183</v>
      </c>
      <c r="B1190" s="62" t="s">
        <v>5184</v>
      </c>
      <c r="C1190" s="23"/>
      <c r="D1190" s="23" t="s">
        <v>5185</v>
      </c>
      <c r="E1190" s="23"/>
      <c r="F1190" s="23" t="s">
        <v>567</v>
      </c>
      <c r="G1190" s="23"/>
      <c r="H1190" s="23"/>
      <c r="I1190" s="23" t="s">
        <v>110</v>
      </c>
      <c r="J1190" s="23">
        <v>22</v>
      </c>
      <c r="K1190" s="23" t="s">
        <v>52</v>
      </c>
      <c r="L1190" s="23"/>
    </row>
    <row r="1191" spans="1:12" x14ac:dyDescent="0.25">
      <c r="A1191" s="23">
        <v>1184</v>
      </c>
      <c r="B1191" s="62" t="s">
        <v>5184</v>
      </c>
      <c r="C1191" s="23"/>
      <c r="D1191" s="23" t="s">
        <v>5185</v>
      </c>
      <c r="E1191" s="23"/>
      <c r="F1191" s="23" t="s">
        <v>496</v>
      </c>
      <c r="G1191" s="23"/>
      <c r="H1191" s="23"/>
      <c r="I1191" s="23" t="s">
        <v>110</v>
      </c>
      <c r="J1191" s="23">
        <v>22</v>
      </c>
      <c r="K1191" s="23" t="s">
        <v>52</v>
      </c>
      <c r="L1191" s="23"/>
    </row>
    <row r="1192" spans="1:12" x14ac:dyDescent="0.25">
      <c r="A1192" s="23">
        <v>1185</v>
      </c>
      <c r="B1192" s="62" t="s">
        <v>5184</v>
      </c>
      <c r="C1192" s="23"/>
      <c r="D1192" s="23" t="s">
        <v>5185</v>
      </c>
      <c r="E1192" s="23"/>
      <c r="F1192" s="23" t="s">
        <v>2285</v>
      </c>
      <c r="G1192" s="23"/>
      <c r="H1192" s="23"/>
      <c r="I1192" s="23" t="s">
        <v>110</v>
      </c>
      <c r="J1192" s="23">
        <v>22</v>
      </c>
      <c r="K1192" s="23" t="s">
        <v>52</v>
      </c>
      <c r="L1192" s="23"/>
    </row>
    <row r="1193" spans="1:12" x14ac:dyDescent="0.25">
      <c r="A1193" s="23">
        <v>1186</v>
      </c>
      <c r="B1193" s="62" t="s">
        <v>5184</v>
      </c>
      <c r="C1193" s="23"/>
      <c r="D1193" s="23" t="s">
        <v>5185</v>
      </c>
      <c r="E1193" s="23"/>
      <c r="F1193" s="23" t="s">
        <v>497</v>
      </c>
      <c r="G1193" s="23"/>
      <c r="H1193" s="23"/>
      <c r="I1193" s="23" t="s">
        <v>110</v>
      </c>
      <c r="J1193" s="23">
        <v>22</v>
      </c>
      <c r="K1193" s="23" t="s">
        <v>52</v>
      </c>
      <c r="L1193" s="23"/>
    </row>
    <row r="1194" spans="1:12" x14ac:dyDescent="0.25">
      <c r="A1194" s="23">
        <v>1187</v>
      </c>
      <c r="B1194" s="62" t="s">
        <v>5184</v>
      </c>
      <c r="C1194" s="23"/>
      <c r="D1194" s="23" t="s">
        <v>5185</v>
      </c>
      <c r="E1194" s="23"/>
      <c r="F1194" s="23" t="s">
        <v>2290</v>
      </c>
      <c r="G1194" s="23"/>
      <c r="H1194" s="23"/>
      <c r="I1194" s="23" t="s">
        <v>110</v>
      </c>
      <c r="J1194" s="23">
        <v>22</v>
      </c>
      <c r="K1194" s="23" t="s">
        <v>52</v>
      </c>
      <c r="L1194" s="23"/>
    </row>
    <row r="1195" spans="1:12" x14ac:dyDescent="0.25">
      <c r="A1195" s="23">
        <v>1188</v>
      </c>
      <c r="B1195" s="62" t="s">
        <v>5184</v>
      </c>
      <c r="C1195" s="23"/>
      <c r="D1195" s="23" t="s">
        <v>5185</v>
      </c>
      <c r="E1195" s="23"/>
      <c r="F1195" s="23" t="s">
        <v>2292</v>
      </c>
      <c r="G1195" s="23"/>
      <c r="H1195" s="23"/>
      <c r="I1195" s="23" t="s">
        <v>110</v>
      </c>
      <c r="J1195" s="23">
        <v>22</v>
      </c>
      <c r="K1195" s="23" t="s">
        <v>52</v>
      </c>
      <c r="L1195" s="23"/>
    </row>
    <row r="1196" spans="1:12" x14ac:dyDescent="0.25">
      <c r="A1196" s="23">
        <v>1189</v>
      </c>
      <c r="B1196" s="62" t="s">
        <v>5184</v>
      </c>
      <c r="C1196" s="23"/>
      <c r="D1196" s="23" t="s">
        <v>5185</v>
      </c>
      <c r="E1196" s="23"/>
      <c r="F1196" s="23" t="s">
        <v>2294</v>
      </c>
      <c r="G1196" s="23"/>
      <c r="H1196" s="23"/>
      <c r="I1196" s="23" t="s">
        <v>110</v>
      </c>
      <c r="J1196" s="23">
        <v>22</v>
      </c>
      <c r="K1196" s="23" t="s">
        <v>52</v>
      </c>
      <c r="L1196" s="23"/>
    </row>
    <row r="1197" spans="1:12" x14ac:dyDescent="0.25">
      <c r="A1197" s="23">
        <v>1190</v>
      </c>
      <c r="B1197" s="62" t="s">
        <v>5184</v>
      </c>
      <c r="C1197" s="23"/>
      <c r="D1197" s="23" t="s">
        <v>5185</v>
      </c>
      <c r="E1197" s="23"/>
      <c r="F1197" s="23" t="s">
        <v>2296</v>
      </c>
      <c r="G1197" s="23"/>
      <c r="H1197" s="23"/>
      <c r="I1197" s="23" t="s">
        <v>110</v>
      </c>
      <c r="J1197" s="23">
        <v>22</v>
      </c>
      <c r="K1197" s="23" t="s">
        <v>52</v>
      </c>
      <c r="L1197" s="23"/>
    </row>
    <row r="1198" spans="1:12" x14ac:dyDescent="0.25">
      <c r="A1198" s="23">
        <v>1191</v>
      </c>
      <c r="B1198" s="62" t="s">
        <v>5184</v>
      </c>
      <c r="C1198" s="23"/>
      <c r="D1198" s="23" t="s">
        <v>5185</v>
      </c>
      <c r="E1198" s="23"/>
      <c r="F1198" s="23" t="s">
        <v>2257</v>
      </c>
      <c r="G1198" s="23"/>
      <c r="H1198" s="23"/>
      <c r="I1198" s="23" t="s">
        <v>110</v>
      </c>
      <c r="J1198" s="23">
        <v>22</v>
      </c>
      <c r="K1198" s="23" t="s">
        <v>52</v>
      </c>
      <c r="L1198" s="23"/>
    </row>
    <row r="1199" spans="1:12" x14ac:dyDescent="0.25">
      <c r="A1199" s="23">
        <v>1192</v>
      </c>
      <c r="B1199" s="62" t="s">
        <v>5184</v>
      </c>
      <c r="C1199" s="23"/>
      <c r="D1199" s="23" t="s">
        <v>5185</v>
      </c>
      <c r="E1199" s="23"/>
      <c r="F1199" s="23" t="s">
        <v>1142</v>
      </c>
      <c r="G1199" s="23"/>
      <c r="H1199" s="23"/>
      <c r="I1199" s="23" t="s">
        <v>110</v>
      </c>
      <c r="J1199" s="23">
        <v>22</v>
      </c>
      <c r="K1199" s="23" t="s">
        <v>52</v>
      </c>
      <c r="L1199" s="23"/>
    </row>
    <row r="1200" spans="1:12" x14ac:dyDescent="0.25">
      <c r="A1200" s="23">
        <v>1193</v>
      </c>
      <c r="B1200" s="62" t="s">
        <v>5184</v>
      </c>
      <c r="C1200" s="23"/>
      <c r="D1200" s="23" t="s">
        <v>5185</v>
      </c>
      <c r="E1200" s="23"/>
      <c r="F1200" s="23" t="s">
        <v>2298</v>
      </c>
      <c r="G1200" s="23"/>
      <c r="H1200" s="23"/>
      <c r="I1200" s="23" t="s">
        <v>110</v>
      </c>
      <c r="J1200" s="23">
        <v>22</v>
      </c>
      <c r="K1200" s="23" t="s">
        <v>52</v>
      </c>
      <c r="L1200" s="23"/>
    </row>
    <row r="1201" spans="1:12" x14ac:dyDescent="0.25">
      <c r="A1201" s="23">
        <v>1194</v>
      </c>
      <c r="B1201" s="62" t="s">
        <v>5184</v>
      </c>
      <c r="C1201" s="23"/>
      <c r="D1201" s="23" t="s">
        <v>5185</v>
      </c>
      <c r="E1201" s="23"/>
      <c r="F1201" s="23" t="s">
        <v>842</v>
      </c>
      <c r="G1201" s="23"/>
      <c r="H1201" s="23"/>
      <c r="I1201" s="23" t="s">
        <v>110</v>
      </c>
      <c r="J1201" s="23">
        <v>22</v>
      </c>
      <c r="K1201" s="23" t="s">
        <v>52</v>
      </c>
      <c r="L1201" s="23"/>
    </row>
    <row r="1202" spans="1:12" x14ac:dyDescent="0.25">
      <c r="A1202" s="23">
        <v>1195</v>
      </c>
      <c r="B1202" s="62" t="s">
        <v>5184</v>
      </c>
      <c r="C1202" s="23"/>
      <c r="D1202" s="23" t="s">
        <v>5185</v>
      </c>
      <c r="E1202" s="23"/>
      <c r="F1202" s="23" t="s">
        <v>1140</v>
      </c>
      <c r="G1202" s="23"/>
      <c r="H1202" s="23"/>
      <c r="I1202" s="23" t="s">
        <v>110</v>
      </c>
      <c r="J1202" s="23">
        <v>22</v>
      </c>
      <c r="K1202" s="23" t="s">
        <v>52</v>
      </c>
      <c r="L1202" s="23"/>
    </row>
    <row r="1203" spans="1:12" x14ac:dyDescent="0.25">
      <c r="A1203" s="23">
        <v>1196</v>
      </c>
      <c r="B1203" s="62" t="s">
        <v>5184</v>
      </c>
      <c r="C1203" s="23"/>
      <c r="D1203" s="23" t="s">
        <v>5185</v>
      </c>
      <c r="E1203" s="23"/>
      <c r="F1203" s="23" t="s">
        <v>2300</v>
      </c>
      <c r="G1203" s="23"/>
      <c r="H1203" s="23"/>
      <c r="I1203" s="23" t="s">
        <v>110</v>
      </c>
      <c r="J1203" s="23">
        <v>22</v>
      </c>
      <c r="K1203" s="23" t="s">
        <v>52</v>
      </c>
      <c r="L1203" s="23"/>
    </row>
    <row r="1204" spans="1:12" x14ac:dyDescent="0.25">
      <c r="A1204" s="23">
        <v>1197</v>
      </c>
      <c r="B1204" s="62" t="s">
        <v>5184</v>
      </c>
      <c r="C1204" s="23"/>
      <c r="D1204" s="23" t="s">
        <v>5185</v>
      </c>
      <c r="E1204" s="23"/>
      <c r="F1204" s="23" t="s">
        <v>2302</v>
      </c>
      <c r="G1204" s="23"/>
      <c r="H1204" s="23"/>
      <c r="I1204" s="23" t="s">
        <v>110</v>
      </c>
      <c r="J1204" s="23">
        <v>22</v>
      </c>
      <c r="K1204" s="23" t="s">
        <v>52</v>
      </c>
      <c r="L1204" s="23"/>
    </row>
    <row r="1205" spans="1:12" x14ac:dyDescent="0.25">
      <c r="A1205" s="23">
        <v>1198</v>
      </c>
      <c r="B1205" s="62" t="s">
        <v>5184</v>
      </c>
      <c r="C1205" s="23"/>
      <c r="D1205" s="23" t="s">
        <v>5185</v>
      </c>
      <c r="E1205" s="23"/>
      <c r="F1205" s="23" t="s">
        <v>2304</v>
      </c>
      <c r="G1205" s="23"/>
      <c r="H1205" s="23"/>
      <c r="I1205" s="23" t="s">
        <v>110</v>
      </c>
      <c r="J1205" s="23">
        <v>22</v>
      </c>
      <c r="K1205" s="23" t="s">
        <v>52</v>
      </c>
      <c r="L1205" s="23"/>
    </row>
    <row r="1206" spans="1:12" x14ac:dyDescent="0.25">
      <c r="A1206" s="23">
        <v>1199</v>
      </c>
      <c r="B1206" s="62" t="s">
        <v>5184</v>
      </c>
      <c r="C1206" s="23"/>
      <c r="D1206" s="23" t="s">
        <v>5185</v>
      </c>
      <c r="E1206" s="23"/>
      <c r="F1206" s="23" t="s">
        <v>2306</v>
      </c>
      <c r="G1206" s="23"/>
      <c r="H1206" s="23"/>
      <c r="I1206" s="23" t="s">
        <v>110</v>
      </c>
      <c r="J1206" s="23">
        <v>22</v>
      </c>
      <c r="K1206" s="23" t="s">
        <v>52</v>
      </c>
      <c r="L1206" s="23"/>
    </row>
    <row r="1207" spans="1:12" x14ac:dyDescent="0.25">
      <c r="A1207" s="23">
        <v>1200</v>
      </c>
      <c r="B1207" s="62" t="s">
        <v>5184</v>
      </c>
      <c r="C1207" s="23"/>
      <c r="D1207" s="23" t="s">
        <v>5185</v>
      </c>
      <c r="E1207" s="23"/>
      <c r="F1207" s="23" t="s">
        <v>527</v>
      </c>
      <c r="G1207" s="23"/>
      <c r="H1207" s="23"/>
      <c r="I1207" s="23" t="s">
        <v>110</v>
      </c>
      <c r="J1207" s="23">
        <v>22</v>
      </c>
      <c r="K1207" s="23" t="s">
        <v>52</v>
      </c>
      <c r="L1207" s="23"/>
    </row>
    <row r="1208" spans="1:12" x14ac:dyDescent="0.25">
      <c r="A1208" s="23">
        <v>1201</v>
      </c>
      <c r="B1208" s="62" t="s">
        <v>5184</v>
      </c>
      <c r="C1208" s="23"/>
      <c r="D1208" s="23" t="s">
        <v>5185</v>
      </c>
      <c r="E1208" s="23"/>
      <c r="F1208" s="23" t="s">
        <v>843</v>
      </c>
      <c r="G1208" s="23"/>
      <c r="H1208" s="23"/>
      <c r="I1208" s="23" t="s">
        <v>110</v>
      </c>
      <c r="J1208" s="23">
        <v>22</v>
      </c>
      <c r="K1208" s="23" t="s">
        <v>52</v>
      </c>
      <c r="L1208" s="23"/>
    </row>
    <row r="1209" spans="1:12" x14ac:dyDescent="0.25">
      <c r="A1209" s="23">
        <v>1202</v>
      </c>
      <c r="B1209" s="62" t="s">
        <v>5184</v>
      </c>
      <c r="C1209" s="23"/>
      <c r="D1209" s="23" t="s">
        <v>5185</v>
      </c>
      <c r="E1209" s="23"/>
      <c r="F1209" s="23" t="s">
        <v>2269</v>
      </c>
      <c r="G1209" s="23"/>
      <c r="H1209" s="23"/>
      <c r="I1209" s="23" t="s">
        <v>110</v>
      </c>
      <c r="J1209" s="23">
        <v>22</v>
      </c>
      <c r="K1209" s="23" t="s">
        <v>52</v>
      </c>
      <c r="L1209" s="23"/>
    </row>
    <row r="1210" spans="1:12" x14ac:dyDescent="0.25">
      <c r="A1210" s="23">
        <v>1203</v>
      </c>
      <c r="B1210" s="62" t="s">
        <v>5184</v>
      </c>
      <c r="C1210" s="23"/>
      <c r="D1210" s="23" t="s">
        <v>5185</v>
      </c>
      <c r="E1210" s="23"/>
      <c r="F1210" s="23" t="s">
        <v>2309</v>
      </c>
      <c r="G1210" s="23"/>
      <c r="H1210" s="23"/>
      <c r="I1210" s="23" t="s">
        <v>110</v>
      </c>
      <c r="J1210" s="23">
        <v>22</v>
      </c>
      <c r="K1210" s="23" t="s">
        <v>52</v>
      </c>
      <c r="L1210" s="23"/>
    </row>
    <row r="1211" spans="1:12" x14ac:dyDescent="0.25">
      <c r="A1211" s="23">
        <v>1204</v>
      </c>
      <c r="B1211" s="62" t="s">
        <v>5184</v>
      </c>
      <c r="C1211" s="23"/>
      <c r="D1211" s="23" t="s">
        <v>5185</v>
      </c>
      <c r="E1211" s="23"/>
      <c r="F1211" s="23" t="s">
        <v>2311</v>
      </c>
      <c r="G1211" s="23"/>
      <c r="H1211" s="23"/>
      <c r="I1211" s="23" t="s">
        <v>110</v>
      </c>
      <c r="J1211" s="23">
        <v>22</v>
      </c>
      <c r="K1211" s="23" t="s">
        <v>52</v>
      </c>
      <c r="L1211" s="23"/>
    </row>
    <row r="1212" spans="1:12" x14ac:dyDescent="0.25">
      <c r="A1212" s="23">
        <v>1205</v>
      </c>
      <c r="B1212" s="62" t="s">
        <v>5184</v>
      </c>
      <c r="C1212" s="23"/>
      <c r="D1212" s="23" t="s">
        <v>5185</v>
      </c>
      <c r="E1212" s="23"/>
      <c r="F1212" s="23" t="s">
        <v>2313</v>
      </c>
      <c r="G1212" s="23"/>
      <c r="H1212" s="23"/>
      <c r="I1212" s="23" t="s">
        <v>110</v>
      </c>
      <c r="J1212" s="23">
        <v>22</v>
      </c>
      <c r="K1212" s="23" t="s">
        <v>52</v>
      </c>
      <c r="L1212" s="23"/>
    </row>
    <row r="1213" spans="1:12" x14ac:dyDescent="0.25">
      <c r="A1213" s="23">
        <v>1206</v>
      </c>
      <c r="B1213" s="62" t="s">
        <v>5184</v>
      </c>
      <c r="C1213" s="23"/>
      <c r="D1213" s="23" t="s">
        <v>5185</v>
      </c>
      <c r="E1213" s="23"/>
      <c r="F1213" s="23" t="s">
        <v>54</v>
      </c>
      <c r="G1213" s="23"/>
      <c r="H1213" s="23"/>
      <c r="I1213" s="23" t="s">
        <v>37</v>
      </c>
      <c r="J1213" s="23">
        <v>14</v>
      </c>
      <c r="K1213" s="23" t="s">
        <v>52</v>
      </c>
      <c r="L1213" s="23"/>
    </row>
    <row r="1214" spans="1:12" x14ac:dyDescent="0.25">
      <c r="A1214" s="23">
        <v>1207</v>
      </c>
      <c r="B1214" s="62" t="s">
        <v>5184</v>
      </c>
      <c r="C1214" s="23"/>
      <c r="D1214" s="23" t="s">
        <v>5185</v>
      </c>
      <c r="E1214" s="23"/>
      <c r="F1214" s="23" t="s">
        <v>56</v>
      </c>
      <c r="G1214" s="23"/>
      <c r="H1214" s="23"/>
      <c r="I1214" s="23" t="s">
        <v>37</v>
      </c>
      <c r="J1214" s="23">
        <v>32</v>
      </c>
      <c r="K1214" s="23" t="s">
        <v>52</v>
      </c>
      <c r="L1214" s="23"/>
    </row>
    <row r="1215" spans="1:12" x14ac:dyDescent="0.25">
      <c r="A1215" s="23">
        <v>1208</v>
      </c>
      <c r="B1215" s="62" t="s">
        <v>5184</v>
      </c>
      <c r="C1215" s="23"/>
      <c r="D1215" s="23" t="s">
        <v>5185</v>
      </c>
      <c r="E1215" s="23"/>
      <c r="F1215" s="23" t="s">
        <v>58</v>
      </c>
      <c r="G1215" s="23"/>
      <c r="H1215" s="23"/>
      <c r="I1215" s="23" t="s">
        <v>37</v>
      </c>
      <c r="J1215" s="23">
        <v>14</v>
      </c>
      <c r="K1215" s="23" t="s">
        <v>52</v>
      </c>
      <c r="L1215" s="23"/>
    </row>
    <row r="1216" spans="1:12" x14ac:dyDescent="0.25">
      <c r="A1216" s="23">
        <v>1209</v>
      </c>
      <c r="B1216" s="62" t="s">
        <v>5184</v>
      </c>
      <c r="C1216" s="23"/>
      <c r="D1216" s="23" t="s">
        <v>5185</v>
      </c>
      <c r="E1216" s="23"/>
      <c r="F1216" s="23" t="s">
        <v>60</v>
      </c>
      <c r="G1216" s="23"/>
      <c r="H1216" s="23"/>
      <c r="I1216" s="23" t="s">
        <v>37</v>
      </c>
      <c r="J1216" s="23">
        <v>32</v>
      </c>
      <c r="K1216" s="23" t="s">
        <v>52</v>
      </c>
      <c r="L1216" s="23"/>
    </row>
    <row r="1217" spans="1:12" x14ac:dyDescent="0.25">
      <c r="A1217" s="23">
        <v>1210</v>
      </c>
      <c r="B1217" s="62" t="s">
        <v>5184</v>
      </c>
      <c r="C1217" s="23"/>
      <c r="D1217" s="23" t="s">
        <v>5185</v>
      </c>
      <c r="E1217" s="23"/>
      <c r="F1217" s="23" t="s">
        <v>1051</v>
      </c>
      <c r="G1217" s="23"/>
      <c r="H1217" s="23"/>
      <c r="I1217" s="23" t="s">
        <v>110</v>
      </c>
      <c r="J1217" s="23">
        <v>22</v>
      </c>
      <c r="K1217" s="23" t="s">
        <v>52</v>
      </c>
      <c r="L1217" s="23"/>
    </row>
    <row r="1218" spans="1:12" x14ac:dyDescent="0.25">
      <c r="A1218" s="23">
        <v>1211</v>
      </c>
      <c r="B1218" s="62" t="s">
        <v>5184</v>
      </c>
      <c r="C1218" s="23"/>
      <c r="D1218" s="23" t="s">
        <v>5185</v>
      </c>
      <c r="E1218" s="23"/>
      <c r="F1218" s="23" t="s">
        <v>1052</v>
      </c>
      <c r="G1218" s="23"/>
      <c r="H1218" s="23"/>
      <c r="I1218" s="23" t="s">
        <v>110</v>
      </c>
      <c r="J1218" s="23">
        <v>22</v>
      </c>
      <c r="K1218" s="23" t="s">
        <v>52</v>
      </c>
      <c r="L1218" s="23"/>
    </row>
    <row r="1219" spans="1:12" x14ac:dyDescent="0.25">
      <c r="A1219" s="23">
        <v>1212</v>
      </c>
      <c r="B1219" s="62" t="s">
        <v>5184</v>
      </c>
      <c r="C1219" s="23"/>
      <c r="D1219" s="23" t="s">
        <v>5185</v>
      </c>
      <c r="E1219" s="23"/>
      <c r="F1219" s="23" t="s">
        <v>2317</v>
      </c>
      <c r="G1219" s="23"/>
      <c r="H1219" s="23"/>
      <c r="I1219" s="23" t="s">
        <v>110</v>
      </c>
      <c r="J1219" s="23">
        <v>22</v>
      </c>
      <c r="K1219" s="23" t="s">
        <v>52</v>
      </c>
      <c r="L1219" s="23"/>
    </row>
    <row r="1220" spans="1:12" x14ac:dyDescent="0.25">
      <c r="A1220" s="23">
        <v>1213</v>
      </c>
      <c r="B1220" s="62" t="s">
        <v>5184</v>
      </c>
      <c r="C1220" s="23"/>
      <c r="D1220" s="23" t="s">
        <v>5185</v>
      </c>
      <c r="E1220" s="23"/>
      <c r="F1220" s="23" t="s">
        <v>2319</v>
      </c>
      <c r="G1220" s="23"/>
      <c r="H1220" s="23"/>
      <c r="I1220" s="23" t="s">
        <v>110</v>
      </c>
      <c r="J1220" s="23">
        <v>22</v>
      </c>
      <c r="K1220" s="23" t="s">
        <v>52</v>
      </c>
      <c r="L1220" s="23"/>
    </row>
    <row r="1221" spans="1:12" x14ac:dyDescent="0.25">
      <c r="A1221" s="23">
        <v>1214</v>
      </c>
      <c r="B1221" s="62" t="s">
        <v>5184</v>
      </c>
      <c r="C1221" s="23"/>
      <c r="D1221" s="23" t="s">
        <v>5185</v>
      </c>
      <c r="E1221" s="23"/>
      <c r="F1221" s="23" t="s">
        <v>1055</v>
      </c>
      <c r="G1221" s="23"/>
      <c r="H1221" s="23"/>
      <c r="I1221" s="23" t="s">
        <v>110</v>
      </c>
      <c r="J1221" s="23">
        <v>22</v>
      </c>
      <c r="K1221" s="23" t="s">
        <v>52</v>
      </c>
      <c r="L1221" s="23"/>
    </row>
    <row r="1222" spans="1:12" x14ac:dyDescent="0.25">
      <c r="A1222" s="23">
        <v>1215</v>
      </c>
      <c r="B1222" s="62" t="s">
        <v>5184</v>
      </c>
      <c r="C1222" s="23"/>
      <c r="D1222" s="23" t="s">
        <v>5185</v>
      </c>
      <c r="E1222" s="23"/>
      <c r="F1222" s="23" t="s">
        <v>1056</v>
      </c>
      <c r="G1222" s="23"/>
      <c r="H1222" s="23"/>
      <c r="I1222" s="23" t="s">
        <v>110</v>
      </c>
      <c r="J1222" s="23">
        <v>22</v>
      </c>
      <c r="K1222" s="23" t="s">
        <v>52</v>
      </c>
      <c r="L1222" s="23"/>
    </row>
    <row r="1223" spans="1:12" x14ac:dyDescent="0.25">
      <c r="A1223" s="23">
        <v>1216</v>
      </c>
      <c r="B1223" s="62" t="s">
        <v>5184</v>
      </c>
      <c r="C1223" s="23"/>
      <c r="D1223" s="23" t="s">
        <v>5185</v>
      </c>
      <c r="E1223" s="23"/>
      <c r="F1223" s="23" t="s">
        <v>2321</v>
      </c>
      <c r="G1223" s="23"/>
      <c r="H1223" s="23"/>
      <c r="I1223" s="23" t="s">
        <v>110</v>
      </c>
      <c r="J1223" s="23">
        <v>22</v>
      </c>
      <c r="K1223" s="23" t="s">
        <v>52</v>
      </c>
      <c r="L1223" s="23"/>
    </row>
    <row r="1224" spans="1:12" x14ac:dyDescent="0.25">
      <c r="A1224" s="23">
        <v>1217</v>
      </c>
      <c r="B1224" s="62" t="s">
        <v>5184</v>
      </c>
      <c r="C1224" s="23"/>
      <c r="D1224" s="23" t="s">
        <v>5185</v>
      </c>
      <c r="E1224" s="23"/>
      <c r="F1224" s="23" t="s">
        <v>2323</v>
      </c>
      <c r="G1224" s="23"/>
      <c r="H1224" s="23"/>
      <c r="I1224" s="23" t="s">
        <v>110</v>
      </c>
      <c r="J1224" s="23">
        <v>22</v>
      </c>
      <c r="K1224" s="23" t="s">
        <v>52</v>
      </c>
      <c r="L1224" s="23"/>
    </row>
    <row r="1225" spans="1:12" x14ac:dyDescent="0.25">
      <c r="A1225" s="23">
        <v>1218</v>
      </c>
      <c r="B1225" s="62" t="s">
        <v>5184</v>
      </c>
      <c r="C1225" s="23" t="s">
        <v>5302</v>
      </c>
      <c r="D1225" s="23" t="s">
        <v>378</v>
      </c>
      <c r="E1225" s="23" t="s">
        <v>3975</v>
      </c>
      <c r="F1225" s="23" t="s">
        <v>1459</v>
      </c>
      <c r="G1225" s="23"/>
      <c r="H1225" s="23"/>
      <c r="I1225" s="23" t="s">
        <v>37</v>
      </c>
      <c r="J1225" s="23">
        <v>6</v>
      </c>
      <c r="K1225" s="23" t="s">
        <v>52</v>
      </c>
      <c r="L1225" s="23"/>
    </row>
    <row r="1226" spans="1:12" x14ac:dyDescent="0.25">
      <c r="A1226" s="23">
        <v>1219</v>
      </c>
      <c r="B1226" s="62" t="s">
        <v>5184</v>
      </c>
      <c r="C1226" s="23" t="s">
        <v>5302</v>
      </c>
      <c r="D1226" s="23" t="s">
        <v>378</v>
      </c>
      <c r="E1226" s="23" t="s">
        <v>3709</v>
      </c>
      <c r="F1226" s="23" t="s">
        <v>64</v>
      </c>
      <c r="G1226" s="23"/>
      <c r="H1226" s="23"/>
      <c r="I1226" s="23" t="s">
        <v>37</v>
      </c>
      <c r="J1226" s="23">
        <v>10</v>
      </c>
      <c r="K1226" s="23" t="s">
        <v>52</v>
      </c>
      <c r="L1226" s="23"/>
    </row>
    <row r="1227" spans="1:12" x14ac:dyDescent="0.25">
      <c r="A1227" s="23">
        <v>1220</v>
      </c>
      <c r="B1227" s="62" t="s">
        <v>5184</v>
      </c>
      <c r="C1227" s="23" t="s">
        <v>5302</v>
      </c>
      <c r="D1227" s="23" t="s">
        <v>378</v>
      </c>
      <c r="E1227" s="23" t="s">
        <v>4319</v>
      </c>
      <c r="F1227" s="23" t="s">
        <v>2287</v>
      </c>
      <c r="G1227" s="23"/>
      <c r="H1227" s="23"/>
      <c r="I1227" s="23" t="s">
        <v>37</v>
      </c>
      <c r="J1227" s="23">
        <v>2</v>
      </c>
      <c r="K1227" s="23" t="s">
        <v>52</v>
      </c>
      <c r="L1227" s="23"/>
    </row>
    <row r="1228" spans="1:12" x14ac:dyDescent="0.25">
      <c r="A1228" s="23">
        <v>1221</v>
      </c>
      <c r="B1228" s="62" t="s">
        <v>5184</v>
      </c>
      <c r="C1228" s="23" t="s">
        <v>5302</v>
      </c>
      <c r="D1228" s="23" t="s">
        <v>378</v>
      </c>
      <c r="E1228" s="23" t="s">
        <v>3482</v>
      </c>
      <c r="F1228" s="23" t="s">
        <v>838</v>
      </c>
      <c r="G1228" s="23"/>
      <c r="H1228" s="23"/>
      <c r="I1228" s="23" t="s">
        <v>37</v>
      </c>
      <c r="J1228" s="23">
        <v>20</v>
      </c>
      <c r="K1228" s="23" t="s">
        <v>52</v>
      </c>
      <c r="L1228" s="23"/>
    </row>
    <row r="1229" spans="1:12" x14ac:dyDescent="0.25">
      <c r="A1229" s="23">
        <v>1222</v>
      </c>
      <c r="B1229" s="62" t="s">
        <v>5184</v>
      </c>
      <c r="C1229" s="23" t="s">
        <v>5302</v>
      </c>
      <c r="D1229" s="23" t="s">
        <v>378</v>
      </c>
      <c r="E1229" s="23" t="s">
        <v>4221</v>
      </c>
      <c r="F1229" s="23" t="s">
        <v>492</v>
      </c>
      <c r="G1229" s="23"/>
      <c r="H1229" s="23"/>
      <c r="I1229" s="23" t="s">
        <v>110</v>
      </c>
      <c r="J1229" s="23">
        <v>22</v>
      </c>
      <c r="K1229" s="23" t="s">
        <v>52</v>
      </c>
      <c r="L1229" s="23">
        <v>0</v>
      </c>
    </row>
    <row r="1230" spans="1:12" x14ac:dyDescent="0.25">
      <c r="A1230" s="23">
        <v>1223</v>
      </c>
      <c r="B1230" s="62" t="s">
        <v>5184</v>
      </c>
      <c r="C1230" s="23" t="s">
        <v>5302</v>
      </c>
      <c r="D1230" s="23" t="s">
        <v>378</v>
      </c>
      <c r="E1230" s="23" t="s">
        <v>4218</v>
      </c>
      <c r="F1230" s="23" t="s">
        <v>493</v>
      </c>
      <c r="G1230" s="23"/>
      <c r="H1230" s="23"/>
      <c r="I1230" s="23" t="s">
        <v>110</v>
      </c>
      <c r="J1230" s="23">
        <v>22</v>
      </c>
      <c r="K1230" s="23" t="s">
        <v>52</v>
      </c>
      <c r="L1230" s="23">
        <v>0</v>
      </c>
    </row>
    <row r="1231" spans="1:12" x14ac:dyDescent="0.25">
      <c r="A1231" s="23">
        <v>1224</v>
      </c>
      <c r="B1231" s="62" t="s">
        <v>5184</v>
      </c>
      <c r="C1231" s="23" t="s">
        <v>5302</v>
      </c>
      <c r="D1231" s="23" t="s">
        <v>378</v>
      </c>
      <c r="E1231" s="23" t="s">
        <v>4217</v>
      </c>
      <c r="F1231" s="23" t="s">
        <v>494</v>
      </c>
      <c r="G1231" s="23"/>
      <c r="H1231" s="23"/>
      <c r="I1231" s="23" t="s">
        <v>110</v>
      </c>
      <c r="J1231" s="23">
        <v>22</v>
      </c>
      <c r="K1231" s="23" t="s">
        <v>52</v>
      </c>
      <c r="L1231" s="23">
        <v>0</v>
      </c>
    </row>
    <row r="1232" spans="1:12" x14ac:dyDescent="0.25">
      <c r="A1232" s="23">
        <v>1225</v>
      </c>
      <c r="B1232" s="62" t="s">
        <v>5184</v>
      </c>
      <c r="C1232" s="23" t="s">
        <v>5302</v>
      </c>
      <c r="D1232" s="23" t="s">
        <v>378</v>
      </c>
      <c r="E1232" s="23" t="s">
        <v>4219</v>
      </c>
      <c r="F1232" s="23" t="s">
        <v>1761</v>
      </c>
      <c r="G1232" s="23"/>
      <c r="H1232" s="23"/>
      <c r="I1232" s="23" t="s">
        <v>110</v>
      </c>
      <c r="J1232" s="23">
        <v>22</v>
      </c>
      <c r="K1232" s="23" t="s">
        <v>52</v>
      </c>
      <c r="L1232" s="23">
        <v>0</v>
      </c>
    </row>
    <row r="1233" spans="1:12" x14ac:dyDescent="0.25">
      <c r="A1233" s="23">
        <v>1226</v>
      </c>
      <c r="B1233" s="62" t="s">
        <v>5184</v>
      </c>
      <c r="C1233" s="23" t="s">
        <v>5302</v>
      </c>
      <c r="D1233" s="23" t="s">
        <v>378</v>
      </c>
      <c r="E1233" s="23" t="s">
        <v>4237</v>
      </c>
      <c r="F1233" s="23" t="s">
        <v>495</v>
      </c>
      <c r="G1233" s="23"/>
      <c r="H1233" s="23"/>
      <c r="I1233" s="23" t="s">
        <v>110</v>
      </c>
      <c r="J1233" s="23">
        <v>22</v>
      </c>
      <c r="K1233" s="23" t="s">
        <v>52</v>
      </c>
      <c r="L1233" s="23">
        <v>0</v>
      </c>
    </row>
    <row r="1234" spans="1:12" x14ac:dyDescent="0.25">
      <c r="A1234" s="23">
        <v>1227</v>
      </c>
      <c r="B1234" s="62" t="s">
        <v>5184</v>
      </c>
      <c r="C1234" s="23" t="s">
        <v>5302</v>
      </c>
      <c r="D1234" s="23" t="s">
        <v>378</v>
      </c>
      <c r="E1234" s="23" t="s">
        <v>4234</v>
      </c>
      <c r="F1234" s="23" t="s">
        <v>565</v>
      </c>
      <c r="G1234" s="23"/>
      <c r="H1234" s="23"/>
      <c r="I1234" s="23" t="s">
        <v>110</v>
      </c>
      <c r="J1234" s="23">
        <v>22</v>
      </c>
      <c r="K1234" s="23" t="s">
        <v>52</v>
      </c>
      <c r="L1234" s="23">
        <v>0</v>
      </c>
    </row>
    <row r="1235" spans="1:12" x14ac:dyDescent="0.25">
      <c r="A1235" s="23">
        <v>1228</v>
      </c>
      <c r="B1235" s="62" t="s">
        <v>5184</v>
      </c>
      <c r="C1235" s="23" t="s">
        <v>5302</v>
      </c>
      <c r="D1235" s="23" t="s">
        <v>378</v>
      </c>
      <c r="E1235" s="23" t="s">
        <v>4216</v>
      </c>
      <c r="F1235" s="23" t="s">
        <v>567</v>
      </c>
      <c r="G1235" s="23"/>
      <c r="H1235" s="23"/>
      <c r="I1235" s="23" t="s">
        <v>110</v>
      </c>
      <c r="J1235" s="23">
        <v>22</v>
      </c>
      <c r="K1235" s="23" t="s">
        <v>52</v>
      </c>
      <c r="L1235" s="23">
        <v>0</v>
      </c>
    </row>
    <row r="1236" spans="1:12" x14ac:dyDescent="0.25">
      <c r="A1236" s="23">
        <v>1229</v>
      </c>
      <c r="B1236" s="62" t="s">
        <v>5184</v>
      </c>
      <c r="C1236" s="23" t="s">
        <v>5302</v>
      </c>
      <c r="D1236" s="23" t="s">
        <v>378</v>
      </c>
      <c r="E1236" s="23" t="s">
        <v>4236</v>
      </c>
      <c r="F1236" s="23" t="s">
        <v>496</v>
      </c>
      <c r="G1236" s="23"/>
      <c r="H1236" s="23"/>
      <c r="I1236" s="23" t="s">
        <v>110</v>
      </c>
      <c r="J1236" s="23">
        <v>22</v>
      </c>
      <c r="K1236" s="23" t="s">
        <v>52</v>
      </c>
      <c r="L1236" s="23">
        <v>0</v>
      </c>
    </row>
    <row r="1237" spans="1:12" x14ac:dyDescent="0.25">
      <c r="A1237" s="23">
        <v>1230</v>
      </c>
      <c r="B1237" s="62" t="s">
        <v>5184</v>
      </c>
      <c r="C1237" s="23" t="s">
        <v>5302</v>
      </c>
      <c r="D1237" s="23" t="s">
        <v>378</v>
      </c>
      <c r="E1237" s="23" t="s">
        <v>4242</v>
      </c>
      <c r="F1237" s="23" t="s">
        <v>2285</v>
      </c>
      <c r="G1237" s="23"/>
      <c r="H1237" s="23"/>
      <c r="I1237" s="23" t="s">
        <v>110</v>
      </c>
      <c r="J1237" s="23">
        <v>22</v>
      </c>
      <c r="K1237" s="23" t="s">
        <v>52</v>
      </c>
      <c r="L1237" s="23">
        <v>0</v>
      </c>
    </row>
    <row r="1238" spans="1:12" x14ac:dyDescent="0.25">
      <c r="A1238" s="23">
        <v>1231</v>
      </c>
      <c r="B1238" s="62" t="s">
        <v>5184</v>
      </c>
      <c r="C1238" s="23" t="s">
        <v>5302</v>
      </c>
      <c r="D1238" s="23" t="s">
        <v>378</v>
      </c>
      <c r="E1238" s="23" t="s">
        <v>4227</v>
      </c>
      <c r="F1238" s="23" t="s">
        <v>497</v>
      </c>
      <c r="G1238" s="23"/>
      <c r="H1238" s="23"/>
      <c r="I1238" s="23" t="s">
        <v>110</v>
      </c>
      <c r="J1238" s="23">
        <v>22</v>
      </c>
      <c r="K1238" s="23" t="s">
        <v>52</v>
      </c>
      <c r="L1238" s="23">
        <v>0</v>
      </c>
    </row>
    <row r="1239" spans="1:12" x14ac:dyDescent="0.25">
      <c r="A1239" s="23">
        <v>1232</v>
      </c>
      <c r="B1239" s="62" t="s">
        <v>5184</v>
      </c>
      <c r="C1239" s="23" t="s">
        <v>5302</v>
      </c>
      <c r="D1239" s="23" t="s">
        <v>378</v>
      </c>
      <c r="E1239" s="23" t="s">
        <v>4314</v>
      </c>
      <c r="F1239" s="23" t="s">
        <v>2290</v>
      </c>
      <c r="G1239" s="23"/>
      <c r="H1239" s="23"/>
      <c r="I1239" s="23" t="s">
        <v>110</v>
      </c>
      <c r="J1239" s="23">
        <v>22</v>
      </c>
      <c r="K1239" s="23" t="s">
        <v>52</v>
      </c>
      <c r="L1239" s="23">
        <v>0</v>
      </c>
    </row>
    <row r="1240" spans="1:12" x14ac:dyDescent="0.25">
      <c r="A1240" s="23">
        <v>1233</v>
      </c>
      <c r="B1240" s="62" t="s">
        <v>5184</v>
      </c>
      <c r="C1240" s="23" t="s">
        <v>5302</v>
      </c>
      <c r="D1240" s="23" t="s">
        <v>378</v>
      </c>
      <c r="E1240" s="23" t="s">
        <v>4316</v>
      </c>
      <c r="F1240" s="23" t="s">
        <v>2292</v>
      </c>
      <c r="G1240" s="23"/>
      <c r="H1240" s="23"/>
      <c r="I1240" s="23" t="s">
        <v>110</v>
      </c>
      <c r="J1240" s="23">
        <v>22</v>
      </c>
      <c r="K1240" s="23" t="s">
        <v>52</v>
      </c>
      <c r="L1240" s="23">
        <v>0</v>
      </c>
    </row>
    <row r="1241" spans="1:12" x14ac:dyDescent="0.25">
      <c r="A1241" s="23">
        <v>1234</v>
      </c>
      <c r="B1241" s="62" t="s">
        <v>5184</v>
      </c>
      <c r="C1241" s="23" t="s">
        <v>5302</v>
      </c>
      <c r="D1241" s="23" t="s">
        <v>378</v>
      </c>
      <c r="E1241" s="23" t="s">
        <v>4310</v>
      </c>
      <c r="F1241" s="23" t="s">
        <v>2294</v>
      </c>
      <c r="G1241" s="23"/>
      <c r="H1241" s="23"/>
      <c r="I1241" s="23" t="s">
        <v>110</v>
      </c>
      <c r="J1241" s="23">
        <v>22</v>
      </c>
      <c r="K1241" s="23" t="s">
        <v>52</v>
      </c>
      <c r="L1241" s="23">
        <v>0</v>
      </c>
    </row>
    <row r="1242" spans="1:12" x14ac:dyDescent="0.25">
      <c r="A1242" s="23">
        <v>1235</v>
      </c>
      <c r="B1242" s="62" t="s">
        <v>5184</v>
      </c>
      <c r="C1242" s="23" t="s">
        <v>5302</v>
      </c>
      <c r="D1242" s="23" t="s">
        <v>378</v>
      </c>
      <c r="E1242" s="23" t="s">
        <v>4312</v>
      </c>
      <c r="F1242" s="23" t="s">
        <v>2296</v>
      </c>
      <c r="G1242" s="23"/>
      <c r="H1242" s="23"/>
      <c r="I1242" s="23" t="s">
        <v>110</v>
      </c>
      <c r="J1242" s="23">
        <v>22</v>
      </c>
      <c r="K1242" s="23" t="s">
        <v>52</v>
      </c>
      <c r="L1242" s="23">
        <v>0</v>
      </c>
    </row>
    <row r="1243" spans="1:12" x14ac:dyDescent="0.25">
      <c r="A1243" s="23">
        <v>1236</v>
      </c>
      <c r="B1243" s="62" t="s">
        <v>5184</v>
      </c>
      <c r="C1243" s="23" t="s">
        <v>5302</v>
      </c>
      <c r="D1243" s="23" t="s">
        <v>378</v>
      </c>
      <c r="E1243" s="23" t="s">
        <v>4230</v>
      </c>
      <c r="F1243" s="23" t="s">
        <v>2257</v>
      </c>
      <c r="G1243" s="23"/>
      <c r="H1243" s="23"/>
      <c r="I1243" s="23" t="s">
        <v>110</v>
      </c>
      <c r="J1243" s="23">
        <v>22</v>
      </c>
      <c r="K1243" s="23" t="s">
        <v>52</v>
      </c>
      <c r="L1243" s="23">
        <v>0</v>
      </c>
    </row>
    <row r="1244" spans="1:12" x14ac:dyDescent="0.25">
      <c r="A1244" s="23">
        <v>1237</v>
      </c>
      <c r="B1244" s="62" t="s">
        <v>5184</v>
      </c>
      <c r="C1244" s="23" t="s">
        <v>5302</v>
      </c>
      <c r="D1244" s="23" t="s">
        <v>378</v>
      </c>
      <c r="E1244" s="23" t="s">
        <v>4239</v>
      </c>
      <c r="F1244" s="23" t="s">
        <v>1142</v>
      </c>
      <c r="G1244" s="23"/>
      <c r="H1244" s="23"/>
      <c r="I1244" s="23" t="s">
        <v>110</v>
      </c>
      <c r="J1244" s="23">
        <v>22</v>
      </c>
      <c r="K1244" s="23" t="s">
        <v>52</v>
      </c>
      <c r="L1244" s="23">
        <v>0</v>
      </c>
    </row>
    <row r="1245" spans="1:12" x14ac:dyDescent="0.25">
      <c r="A1245" s="23">
        <v>1238</v>
      </c>
      <c r="B1245" s="62" t="s">
        <v>5184</v>
      </c>
      <c r="C1245" s="23" t="s">
        <v>5302</v>
      </c>
      <c r="D1245" s="23" t="s">
        <v>378</v>
      </c>
      <c r="E1245" s="23" t="s">
        <v>4244</v>
      </c>
      <c r="F1245" s="23" t="s">
        <v>2298</v>
      </c>
      <c r="G1245" s="23"/>
      <c r="H1245" s="23"/>
      <c r="I1245" s="23" t="s">
        <v>110</v>
      </c>
      <c r="J1245" s="23">
        <v>22</v>
      </c>
      <c r="K1245" s="23" t="s">
        <v>52</v>
      </c>
      <c r="L1245" s="23">
        <v>0</v>
      </c>
    </row>
    <row r="1246" spans="1:12" x14ac:dyDescent="0.25">
      <c r="A1246" s="23">
        <v>1239</v>
      </c>
      <c r="B1246" s="62" t="s">
        <v>5184</v>
      </c>
      <c r="C1246" s="23" t="s">
        <v>5302</v>
      </c>
      <c r="D1246" s="23" t="s">
        <v>378</v>
      </c>
      <c r="E1246" s="23" t="s">
        <v>4243</v>
      </c>
      <c r="F1246" s="23" t="s">
        <v>842</v>
      </c>
      <c r="G1246" s="23"/>
      <c r="H1246" s="23"/>
      <c r="I1246" s="23" t="s">
        <v>110</v>
      </c>
      <c r="J1246" s="23">
        <v>22</v>
      </c>
      <c r="K1246" s="23" t="s">
        <v>52</v>
      </c>
      <c r="L1246" s="23">
        <v>0</v>
      </c>
    </row>
    <row r="1247" spans="1:12" x14ac:dyDescent="0.25">
      <c r="A1247" s="23">
        <v>1240</v>
      </c>
      <c r="B1247" s="62" t="s">
        <v>5184</v>
      </c>
      <c r="C1247" s="23" t="s">
        <v>5302</v>
      </c>
      <c r="D1247" s="23" t="s">
        <v>378</v>
      </c>
      <c r="E1247" s="23" t="s">
        <v>4241</v>
      </c>
      <c r="F1247" s="23" t="s">
        <v>1140</v>
      </c>
      <c r="G1247" s="23"/>
      <c r="H1247" s="23"/>
      <c r="I1247" s="23" t="s">
        <v>110</v>
      </c>
      <c r="J1247" s="23">
        <v>22</v>
      </c>
      <c r="K1247" s="23" t="s">
        <v>52</v>
      </c>
      <c r="L1247" s="23">
        <v>0</v>
      </c>
    </row>
    <row r="1248" spans="1:12" x14ac:dyDescent="0.25">
      <c r="A1248" s="23">
        <v>1241</v>
      </c>
      <c r="B1248" s="62" t="s">
        <v>5184</v>
      </c>
      <c r="C1248" s="23" t="s">
        <v>5302</v>
      </c>
      <c r="D1248" s="23" t="s">
        <v>378</v>
      </c>
      <c r="E1248" s="23" t="s">
        <v>4315</v>
      </c>
      <c r="F1248" s="23" t="s">
        <v>2300</v>
      </c>
      <c r="G1248" s="23"/>
      <c r="H1248" s="23"/>
      <c r="I1248" s="23" t="s">
        <v>110</v>
      </c>
      <c r="J1248" s="23">
        <v>22</v>
      </c>
      <c r="K1248" s="23" t="s">
        <v>52</v>
      </c>
      <c r="L1248" s="23">
        <v>0</v>
      </c>
    </row>
    <row r="1249" spans="1:12" x14ac:dyDescent="0.25">
      <c r="A1249" s="23">
        <v>1242</v>
      </c>
      <c r="B1249" s="62" t="s">
        <v>5184</v>
      </c>
      <c r="C1249" s="23" t="s">
        <v>5302</v>
      </c>
      <c r="D1249" s="23" t="s">
        <v>378</v>
      </c>
      <c r="E1249" s="23" t="s">
        <v>4317</v>
      </c>
      <c r="F1249" s="23" t="s">
        <v>2302</v>
      </c>
      <c r="G1249" s="23"/>
      <c r="H1249" s="23"/>
      <c r="I1249" s="23" t="s">
        <v>110</v>
      </c>
      <c r="J1249" s="23">
        <v>22</v>
      </c>
      <c r="K1249" s="23" t="s">
        <v>52</v>
      </c>
      <c r="L1249" s="23">
        <v>0</v>
      </c>
    </row>
    <row r="1250" spans="1:12" x14ac:dyDescent="0.25">
      <c r="A1250" s="23">
        <v>1243</v>
      </c>
      <c r="B1250" s="62" t="s">
        <v>5184</v>
      </c>
      <c r="C1250" s="23" t="s">
        <v>5302</v>
      </c>
      <c r="D1250" s="23" t="s">
        <v>378</v>
      </c>
      <c r="E1250" s="23" t="s">
        <v>4311</v>
      </c>
      <c r="F1250" s="23" t="s">
        <v>2304</v>
      </c>
      <c r="G1250" s="23"/>
      <c r="H1250" s="23"/>
      <c r="I1250" s="23" t="s">
        <v>110</v>
      </c>
      <c r="J1250" s="23">
        <v>22</v>
      </c>
      <c r="K1250" s="23" t="s">
        <v>52</v>
      </c>
      <c r="L1250" s="23">
        <v>0</v>
      </c>
    </row>
    <row r="1251" spans="1:12" x14ac:dyDescent="0.25">
      <c r="A1251" s="23">
        <v>1244</v>
      </c>
      <c r="B1251" s="62" t="s">
        <v>5184</v>
      </c>
      <c r="C1251" s="23" t="s">
        <v>5302</v>
      </c>
      <c r="D1251" s="23" t="s">
        <v>378</v>
      </c>
      <c r="E1251" s="23" t="s">
        <v>4313</v>
      </c>
      <c r="F1251" s="23" t="s">
        <v>2306</v>
      </c>
      <c r="G1251" s="23"/>
      <c r="H1251" s="23"/>
      <c r="I1251" s="23" t="s">
        <v>110</v>
      </c>
      <c r="J1251" s="23">
        <v>22</v>
      </c>
      <c r="K1251" s="23" t="s">
        <v>52</v>
      </c>
      <c r="L1251" s="23">
        <v>0</v>
      </c>
    </row>
    <row r="1252" spans="1:12" x14ac:dyDescent="0.25">
      <c r="A1252" s="23">
        <v>1245</v>
      </c>
      <c r="B1252" s="62" t="s">
        <v>5184</v>
      </c>
      <c r="C1252" s="23" t="s">
        <v>5302</v>
      </c>
      <c r="D1252" s="23" t="s">
        <v>378</v>
      </c>
      <c r="E1252" s="23" t="s">
        <v>4233</v>
      </c>
      <c r="F1252" s="23" t="s">
        <v>527</v>
      </c>
      <c r="G1252" s="23"/>
      <c r="H1252" s="23"/>
      <c r="I1252" s="23" t="s">
        <v>110</v>
      </c>
      <c r="J1252" s="23">
        <v>22</v>
      </c>
      <c r="K1252" s="23" t="s">
        <v>52</v>
      </c>
      <c r="L1252" s="23">
        <v>0</v>
      </c>
    </row>
    <row r="1253" spans="1:12" x14ac:dyDescent="0.25">
      <c r="A1253" s="23">
        <v>1246</v>
      </c>
      <c r="B1253" s="62" t="s">
        <v>5184</v>
      </c>
      <c r="C1253" s="23" t="s">
        <v>5302</v>
      </c>
      <c r="D1253" s="23" t="s">
        <v>378</v>
      </c>
      <c r="E1253" s="23" t="s">
        <v>4240</v>
      </c>
      <c r="F1253" s="23" t="s">
        <v>843</v>
      </c>
      <c r="G1253" s="23"/>
      <c r="H1253" s="23"/>
      <c r="I1253" s="23" t="s">
        <v>110</v>
      </c>
      <c r="J1253" s="23">
        <v>22</v>
      </c>
      <c r="K1253" s="23" t="s">
        <v>52</v>
      </c>
      <c r="L1253" s="23">
        <v>0</v>
      </c>
    </row>
    <row r="1254" spans="1:12" x14ac:dyDescent="0.25">
      <c r="A1254" s="23">
        <v>1247</v>
      </c>
      <c r="B1254" s="62" t="s">
        <v>5184</v>
      </c>
      <c r="C1254" s="23" t="s">
        <v>5302</v>
      </c>
      <c r="D1254" s="23" t="s">
        <v>378</v>
      </c>
      <c r="E1254" s="23" t="s">
        <v>4226</v>
      </c>
      <c r="F1254" s="23" t="s">
        <v>2269</v>
      </c>
      <c r="G1254" s="23"/>
      <c r="H1254" s="23"/>
      <c r="I1254" s="23" t="s">
        <v>110</v>
      </c>
      <c r="J1254" s="23">
        <v>22</v>
      </c>
      <c r="K1254" s="23" t="s">
        <v>52</v>
      </c>
      <c r="L1254" s="23">
        <v>0</v>
      </c>
    </row>
    <row r="1255" spans="1:12" x14ac:dyDescent="0.25">
      <c r="A1255" s="23">
        <v>1248</v>
      </c>
      <c r="B1255" s="62" t="s">
        <v>5184</v>
      </c>
      <c r="C1255" s="23" t="s">
        <v>5302</v>
      </c>
      <c r="D1255" s="23" t="s">
        <v>378</v>
      </c>
      <c r="E1255" s="23" t="s">
        <v>4224</v>
      </c>
      <c r="F1255" s="23" t="s">
        <v>2309</v>
      </c>
      <c r="G1255" s="23"/>
      <c r="H1255" s="23"/>
      <c r="I1255" s="23" t="s">
        <v>110</v>
      </c>
      <c r="J1255" s="23">
        <v>22</v>
      </c>
      <c r="K1255" s="23" t="s">
        <v>52</v>
      </c>
      <c r="L1255" s="23">
        <v>0</v>
      </c>
    </row>
    <row r="1256" spans="1:12" x14ac:dyDescent="0.25">
      <c r="A1256" s="23">
        <v>1249</v>
      </c>
      <c r="B1256" s="62" t="s">
        <v>5184</v>
      </c>
      <c r="C1256" s="23" t="s">
        <v>5302</v>
      </c>
      <c r="D1256" s="23" t="s">
        <v>378</v>
      </c>
      <c r="E1256" s="23" t="s">
        <v>4223</v>
      </c>
      <c r="F1256" s="23" t="s">
        <v>2311</v>
      </c>
      <c r="G1256" s="23"/>
      <c r="H1256" s="23"/>
      <c r="I1256" s="23" t="s">
        <v>110</v>
      </c>
      <c r="J1256" s="23">
        <v>22</v>
      </c>
      <c r="K1256" s="23" t="s">
        <v>52</v>
      </c>
      <c r="L1256" s="23">
        <v>0</v>
      </c>
    </row>
    <row r="1257" spans="1:12" x14ac:dyDescent="0.25">
      <c r="A1257" s="23">
        <v>1250</v>
      </c>
      <c r="B1257" s="62" t="s">
        <v>5184</v>
      </c>
      <c r="C1257" s="23" t="s">
        <v>5302</v>
      </c>
      <c r="D1257" s="23" t="s">
        <v>378</v>
      </c>
      <c r="E1257" s="23" t="s">
        <v>4225</v>
      </c>
      <c r="F1257" s="23" t="s">
        <v>2313</v>
      </c>
      <c r="G1257" s="23"/>
      <c r="H1257" s="23"/>
      <c r="I1257" s="23" t="s">
        <v>110</v>
      </c>
      <c r="J1257" s="23">
        <v>22</v>
      </c>
      <c r="K1257" s="23" t="s">
        <v>52</v>
      </c>
      <c r="L1257" s="23">
        <v>0</v>
      </c>
    </row>
    <row r="1258" spans="1:12" x14ac:dyDescent="0.25">
      <c r="A1258" s="23">
        <v>1251</v>
      </c>
      <c r="B1258" s="62" t="s">
        <v>5184</v>
      </c>
      <c r="C1258" s="23" t="s">
        <v>5302</v>
      </c>
      <c r="D1258" s="23" t="s">
        <v>378</v>
      </c>
      <c r="E1258" s="23" t="s">
        <v>3518</v>
      </c>
      <c r="F1258" s="23" t="s">
        <v>54</v>
      </c>
      <c r="G1258" s="23"/>
      <c r="H1258" s="23"/>
      <c r="I1258" s="23" t="s">
        <v>37</v>
      </c>
      <c r="J1258" s="23">
        <v>14</v>
      </c>
      <c r="K1258" s="23" t="s">
        <v>52</v>
      </c>
      <c r="L1258" s="23"/>
    </row>
    <row r="1259" spans="1:12" x14ac:dyDescent="0.25">
      <c r="A1259" s="23">
        <v>1252</v>
      </c>
      <c r="B1259" s="62" t="s">
        <v>5184</v>
      </c>
      <c r="C1259" s="23" t="s">
        <v>5302</v>
      </c>
      <c r="D1259" s="23" t="s">
        <v>378</v>
      </c>
      <c r="E1259" s="23" t="s">
        <v>3519</v>
      </c>
      <c r="F1259" s="23" t="s">
        <v>56</v>
      </c>
      <c r="G1259" s="23"/>
      <c r="H1259" s="23"/>
      <c r="I1259" s="23" t="s">
        <v>37</v>
      </c>
      <c r="J1259" s="23">
        <v>32</v>
      </c>
      <c r="K1259" s="23" t="s">
        <v>52</v>
      </c>
      <c r="L1259" s="23"/>
    </row>
    <row r="1260" spans="1:12" x14ac:dyDescent="0.25">
      <c r="A1260" s="23">
        <v>1253</v>
      </c>
      <c r="B1260" s="62" t="s">
        <v>5184</v>
      </c>
      <c r="C1260" s="23" t="s">
        <v>5302</v>
      </c>
      <c r="D1260" s="23" t="s">
        <v>378</v>
      </c>
      <c r="E1260" s="23" t="s">
        <v>3520</v>
      </c>
      <c r="F1260" s="23" t="s">
        <v>58</v>
      </c>
      <c r="G1260" s="23"/>
      <c r="H1260" s="23"/>
      <c r="I1260" s="23" t="s">
        <v>37</v>
      </c>
      <c r="J1260" s="23">
        <v>14</v>
      </c>
      <c r="K1260" s="23" t="s">
        <v>52</v>
      </c>
      <c r="L1260" s="23"/>
    </row>
    <row r="1261" spans="1:12" x14ac:dyDescent="0.25">
      <c r="A1261" s="23">
        <v>1254</v>
      </c>
      <c r="B1261" s="62" t="s">
        <v>5184</v>
      </c>
      <c r="C1261" s="23" t="s">
        <v>5302</v>
      </c>
      <c r="D1261" s="23" t="s">
        <v>378</v>
      </c>
      <c r="E1261" s="23" t="s">
        <v>3521</v>
      </c>
      <c r="F1261" s="23" t="s">
        <v>60</v>
      </c>
      <c r="G1261" s="23"/>
      <c r="H1261" s="23"/>
      <c r="I1261" s="23" t="s">
        <v>37</v>
      </c>
      <c r="J1261" s="23">
        <v>32</v>
      </c>
      <c r="K1261" s="23" t="s">
        <v>52</v>
      </c>
      <c r="L1261" s="23"/>
    </row>
    <row r="1262" spans="1:12" x14ac:dyDescent="0.25">
      <c r="A1262" s="23">
        <v>1255</v>
      </c>
      <c r="B1262" s="62" t="s">
        <v>5184</v>
      </c>
      <c r="C1262" s="23" t="s">
        <v>5302</v>
      </c>
      <c r="D1262" s="23" t="s">
        <v>378</v>
      </c>
      <c r="E1262" s="23" t="s">
        <v>4304</v>
      </c>
      <c r="F1262" s="23" t="s">
        <v>1051</v>
      </c>
      <c r="G1262" s="23"/>
      <c r="H1262" s="23"/>
      <c r="I1262" s="23" t="s">
        <v>110</v>
      </c>
      <c r="J1262" s="23">
        <v>22</v>
      </c>
      <c r="K1262" s="23" t="s">
        <v>52</v>
      </c>
      <c r="L1262" s="23">
        <v>0</v>
      </c>
    </row>
    <row r="1263" spans="1:12" x14ac:dyDescent="0.25">
      <c r="A1263" s="23">
        <v>1256</v>
      </c>
      <c r="B1263" s="62" t="s">
        <v>5184</v>
      </c>
      <c r="C1263" s="23" t="s">
        <v>5302</v>
      </c>
      <c r="D1263" s="23" t="s">
        <v>378</v>
      </c>
      <c r="E1263" s="23" t="s">
        <v>4302</v>
      </c>
      <c r="F1263" s="23" t="s">
        <v>1052</v>
      </c>
      <c r="G1263" s="23"/>
      <c r="H1263" s="23"/>
      <c r="I1263" s="23" t="s">
        <v>110</v>
      </c>
      <c r="J1263" s="23">
        <v>22</v>
      </c>
      <c r="K1263" s="23" t="s">
        <v>52</v>
      </c>
      <c r="L1263" s="23">
        <v>0</v>
      </c>
    </row>
    <row r="1264" spans="1:12" x14ac:dyDescent="0.25">
      <c r="A1264" s="23">
        <v>1257</v>
      </c>
      <c r="B1264" s="62" t="s">
        <v>5184</v>
      </c>
      <c r="C1264" s="23" t="s">
        <v>5302</v>
      </c>
      <c r="D1264" s="23" t="s">
        <v>378</v>
      </c>
      <c r="E1264" s="23" t="s">
        <v>4305</v>
      </c>
      <c r="F1264" s="23" t="s">
        <v>2317</v>
      </c>
      <c r="G1264" s="23"/>
      <c r="H1264" s="23"/>
      <c r="I1264" s="23" t="s">
        <v>110</v>
      </c>
      <c r="J1264" s="23">
        <v>22</v>
      </c>
      <c r="K1264" s="23" t="s">
        <v>52</v>
      </c>
      <c r="L1264" s="23">
        <v>0</v>
      </c>
    </row>
    <row r="1265" spans="1:12" x14ac:dyDescent="0.25">
      <c r="A1265" s="23">
        <v>1258</v>
      </c>
      <c r="B1265" s="62" t="s">
        <v>5184</v>
      </c>
      <c r="C1265" s="23" t="s">
        <v>5302</v>
      </c>
      <c r="D1265" s="23" t="s">
        <v>378</v>
      </c>
      <c r="E1265" s="23" t="s">
        <v>4303</v>
      </c>
      <c r="F1265" s="23" t="s">
        <v>2319</v>
      </c>
      <c r="G1265" s="23"/>
      <c r="H1265" s="23"/>
      <c r="I1265" s="23" t="s">
        <v>110</v>
      </c>
      <c r="J1265" s="23">
        <v>22</v>
      </c>
      <c r="K1265" s="23" t="s">
        <v>52</v>
      </c>
      <c r="L1265" s="23">
        <v>0</v>
      </c>
    </row>
    <row r="1266" spans="1:12" x14ac:dyDescent="0.25">
      <c r="A1266" s="23">
        <v>1259</v>
      </c>
      <c r="B1266" s="62" t="s">
        <v>5184</v>
      </c>
      <c r="C1266" s="23" t="s">
        <v>5302</v>
      </c>
      <c r="D1266" s="23" t="s">
        <v>378</v>
      </c>
      <c r="E1266" s="23" t="s">
        <v>4307</v>
      </c>
      <c r="F1266" s="23" t="s">
        <v>1055</v>
      </c>
      <c r="G1266" s="23"/>
      <c r="H1266" s="23"/>
      <c r="I1266" s="23" t="s">
        <v>110</v>
      </c>
      <c r="J1266" s="23">
        <v>22</v>
      </c>
      <c r="K1266" s="23" t="s">
        <v>52</v>
      </c>
      <c r="L1266" s="23">
        <v>0</v>
      </c>
    </row>
    <row r="1267" spans="1:12" x14ac:dyDescent="0.25">
      <c r="A1267" s="23">
        <v>1260</v>
      </c>
      <c r="B1267" s="62" t="s">
        <v>5184</v>
      </c>
      <c r="C1267" s="23" t="s">
        <v>5302</v>
      </c>
      <c r="D1267" s="23" t="s">
        <v>378</v>
      </c>
      <c r="E1267" s="23" t="s">
        <v>4309</v>
      </c>
      <c r="F1267" s="23" t="s">
        <v>1056</v>
      </c>
      <c r="G1267" s="23"/>
      <c r="H1267" s="23"/>
      <c r="I1267" s="23" t="s">
        <v>110</v>
      </c>
      <c r="J1267" s="23">
        <v>22</v>
      </c>
      <c r="K1267" s="23" t="s">
        <v>52</v>
      </c>
      <c r="L1267" s="23">
        <v>0</v>
      </c>
    </row>
    <row r="1268" spans="1:12" x14ac:dyDescent="0.25">
      <c r="A1268" s="23">
        <v>1261</v>
      </c>
      <c r="B1268" s="62" t="s">
        <v>5184</v>
      </c>
      <c r="C1268" s="23" t="s">
        <v>5302</v>
      </c>
      <c r="D1268" s="23" t="s">
        <v>378</v>
      </c>
      <c r="E1268" s="23" t="s">
        <v>4306</v>
      </c>
      <c r="F1268" s="23" t="s">
        <v>2321</v>
      </c>
      <c r="G1268" s="23"/>
      <c r="H1268" s="23"/>
      <c r="I1268" s="23" t="s">
        <v>110</v>
      </c>
      <c r="J1268" s="23">
        <v>22</v>
      </c>
      <c r="K1268" s="23" t="s">
        <v>52</v>
      </c>
      <c r="L1268" s="23">
        <v>0</v>
      </c>
    </row>
    <row r="1269" spans="1:12" x14ac:dyDescent="0.25">
      <c r="A1269" s="23">
        <v>1262</v>
      </c>
      <c r="B1269" s="62" t="s">
        <v>5184</v>
      </c>
      <c r="C1269" s="23" t="s">
        <v>5302</v>
      </c>
      <c r="D1269" s="23" t="s">
        <v>378</v>
      </c>
      <c r="E1269" s="23" t="s">
        <v>4308</v>
      </c>
      <c r="F1269" s="23" t="s">
        <v>2323</v>
      </c>
      <c r="G1269" s="23"/>
      <c r="H1269" s="23"/>
      <c r="I1269" s="23" t="s">
        <v>110</v>
      </c>
      <c r="J1269" s="23">
        <v>22</v>
      </c>
      <c r="K1269" s="23" t="s">
        <v>52</v>
      </c>
      <c r="L1269" s="23">
        <v>0</v>
      </c>
    </row>
    <row r="1270" spans="1:12" x14ac:dyDescent="0.25">
      <c r="A1270" s="23">
        <v>1263</v>
      </c>
      <c r="B1270" s="62" t="s">
        <v>5184</v>
      </c>
      <c r="C1270" s="23" t="s">
        <v>4446</v>
      </c>
      <c r="D1270" s="23" t="s">
        <v>711</v>
      </c>
      <c r="E1270" s="23" t="s">
        <v>3975</v>
      </c>
      <c r="F1270" s="23" t="s">
        <v>1459</v>
      </c>
      <c r="G1270" s="23"/>
      <c r="H1270" s="23"/>
      <c r="I1270" s="23" t="s">
        <v>37</v>
      </c>
      <c r="J1270" s="23">
        <v>6</v>
      </c>
      <c r="K1270" s="23" t="s">
        <v>52</v>
      </c>
      <c r="L1270" s="23"/>
    </row>
    <row r="1271" spans="1:12" x14ac:dyDescent="0.25">
      <c r="A1271" s="23">
        <v>1264</v>
      </c>
      <c r="B1271" s="62" t="s">
        <v>5184</v>
      </c>
      <c r="C1271" s="23" t="s">
        <v>4446</v>
      </c>
      <c r="D1271" s="23" t="s">
        <v>711</v>
      </c>
      <c r="E1271" s="23" t="s">
        <v>3709</v>
      </c>
      <c r="F1271" s="23" t="s">
        <v>64</v>
      </c>
      <c r="G1271" s="23"/>
      <c r="H1271" s="23"/>
      <c r="I1271" s="23" t="s">
        <v>37</v>
      </c>
      <c r="J1271" s="23">
        <v>10</v>
      </c>
      <c r="K1271" s="23" t="s">
        <v>52</v>
      </c>
      <c r="L1271" s="23"/>
    </row>
    <row r="1272" spans="1:12" x14ac:dyDescent="0.25">
      <c r="A1272" s="23">
        <v>1265</v>
      </c>
      <c r="B1272" s="62" t="s">
        <v>5184</v>
      </c>
      <c r="C1272" s="23" t="s">
        <v>4446</v>
      </c>
      <c r="D1272" s="23" t="s">
        <v>711</v>
      </c>
      <c r="E1272" s="23" t="s">
        <v>3779</v>
      </c>
      <c r="F1272" s="23" t="s">
        <v>474</v>
      </c>
      <c r="G1272" s="23"/>
      <c r="H1272" s="23"/>
      <c r="I1272" s="23" t="s">
        <v>37</v>
      </c>
      <c r="J1272" s="23">
        <v>10</v>
      </c>
      <c r="K1272" s="23" t="s">
        <v>52</v>
      </c>
      <c r="L1272" s="23"/>
    </row>
    <row r="1273" spans="1:12" x14ac:dyDescent="0.25">
      <c r="A1273" s="23">
        <v>1266</v>
      </c>
      <c r="B1273" s="62" t="s">
        <v>5184</v>
      </c>
      <c r="C1273" s="23" t="s">
        <v>4446</v>
      </c>
      <c r="D1273" s="23" t="s">
        <v>711</v>
      </c>
      <c r="E1273" s="23" t="s">
        <v>4215</v>
      </c>
      <c r="F1273" s="23" t="s">
        <v>2351</v>
      </c>
      <c r="G1273" s="23"/>
      <c r="H1273" s="23"/>
      <c r="I1273" s="23" t="s">
        <v>37</v>
      </c>
      <c r="J1273" s="23">
        <v>3</v>
      </c>
      <c r="K1273" s="23" t="s">
        <v>52</v>
      </c>
      <c r="L1273" s="23" t="s">
        <v>2352</v>
      </c>
    </row>
    <row r="1274" spans="1:12" x14ac:dyDescent="0.25">
      <c r="A1274" s="23">
        <v>1267</v>
      </c>
      <c r="B1274" s="62" t="s">
        <v>5184</v>
      </c>
      <c r="C1274" s="23" t="s">
        <v>4446</v>
      </c>
      <c r="D1274" s="23" t="s">
        <v>711</v>
      </c>
      <c r="E1274" s="23" t="s">
        <v>4228</v>
      </c>
      <c r="F1274" s="23" t="s">
        <v>2354</v>
      </c>
      <c r="G1274" s="23"/>
      <c r="H1274" s="23"/>
      <c r="I1274" s="23" t="s">
        <v>37</v>
      </c>
      <c r="J1274" s="23">
        <v>1</v>
      </c>
      <c r="K1274" s="23" t="s">
        <v>52</v>
      </c>
      <c r="L1274" s="23" t="s">
        <v>2082</v>
      </c>
    </row>
    <row r="1275" spans="1:12" x14ac:dyDescent="0.25">
      <c r="A1275" s="23">
        <v>1268</v>
      </c>
      <c r="B1275" s="62" t="s">
        <v>5184</v>
      </c>
      <c r="C1275" s="23" t="s">
        <v>4446</v>
      </c>
      <c r="D1275" s="23" t="s">
        <v>711</v>
      </c>
      <c r="E1275" s="23" t="s">
        <v>4221</v>
      </c>
      <c r="F1275" s="23" t="s">
        <v>492</v>
      </c>
      <c r="G1275" s="23"/>
      <c r="H1275" s="23"/>
      <c r="I1275" s="23" t="s">
        <v>110</v>
      </c>
      <c r="J1275" s="23">
        <v>22</v>
      </c>
      <c r="K1275" s="23" t="s">
        <v>52</v>
      </c>
      <c r="L1275" s="23">
        <v>0</v>
      </c>
    </row>
    <row r="1276" spans="1:12" x14ac:dyDescent="0.25">
      <c r="A1276" s="23">
        <v>1269</v>
      </c>
      <c r="B1276" s="62" t="s">
        <v>5184</v>
      </c>
      <c r="C1276" s="23" t="s">
        <v>4446</v>
      </c>
      <c r="D1276" s="23" t="s">
        <v>711</v>
      </c>
      <c r="E1276" s="23" t="s">
        <v>4218</v>
      </c>
      <c r="F1276" s="23" t="s">
        <v>493</v>
      </c>
      <c r="G1276" s="23"/>
      <c r="H1276" s="23"/>
      <c r="I1276" s="23" t="s">
        <v>110</v>
      </c>
      <c r="J1276" s="23">
        <v>22</v>
      </c>
      <c r="K1276" s="23" t="s">
        <v>52</v>
      </c>
      <c r="L1276" s="23">
        <v>0</v>
      </c>
    </row>
    <row r="1277" spans="1:12" x14ac:dyDescent="0.25">
      <c r="A1277" s="23">
        <v>1270</v>
      </c>
      <c r="B1277" s="62" t="s">
        <v>5184</v>
      </c>
      <c r="C1277" s="23" t="s">
        <v>4446</v>
      </c>
      <c r="D1277" s="23" t="s">
        <v>711</v>
      </c>
      <c r="E1277" s="23" t="s">
        <v>4217</v>
      </c>
      <c r="F1277" s="23" t="s">
        <v>494</v>
      </c>
      <c r="G1277" s="23"/>
      <c r="H1277" s="23"/>
      <c r="I1277" s="23" t="s">
        <v>110</v>
      </c>
      <c r="J1277" s="23">
        <v>22</v>
      </c>
      <c r="K1277" s="23" t="s">
        <v>52</v>
      </c>
      <c r="L1277" s="23">
        <v>0</v>
      </c>
    </row>
    <row r="1278" spans="1:12" x14ac:dyDescent="0.25">
      <c r="A1278" s="23">
        <v>1271</v>
      </c>
      <c r="B1278" s="62" t="s">
        <v>5184</v>
      </c>
      <c r="C1278" s="23" t="s">
        <v>4446</v>
      </c>
      <c r="D1278" s="23" t="s">
        <v>711</v>
      </c>
      <c r="E1278" s="23" t="s">
        <v>4219</v>
      </c>
      <c r="F1278" s="23" t="s">
        <v>1761</v>
      </c>
      <c r="G1278" s="23"/>
      <c r="H1278" s="23"/>
      <c r="I1278" s="23" t="s">
        <v>110</v>
      </c>
      <c r="J1278" s="23">
        <v>22</v>
      </c>
      <c r="K1278" s="23" t="s">
        <v>52</v>
      </c>
      <c r="L1278" s="23">
        <v>0</v>
      </c>
    </row>
    <row r="1279" spans="1:12" x14ac:dyDescent="0.25">
      <c r="A1279" s="23">
        <v>1272</v>
      </c>
      <c r="B1279" s="62" t="s">
        <v>5184</v>
      </c>
      <c r="C1279" s="23" t="s">
        <v>4446</v>
      </c>
      <c r="D1279" s="23" t="s">
        <v>711</v>
      </c>
      <c r="E1279" s="23" t="s">
        <v>4237</v>
      </c>
      <c r="F1279" s="23" t="s">
        <v>495</v>
      </c>
      <c r="G1279" s="23"/>
      <c r="H1279" s="23"/>
      <c r="I1279" s="23" t="s">
        <v>110</v>
      </c>
      <c r="J1279" s="23">
        <v>22</v>
      </c>
      <c r="K1279" s="23" t="s">
        <v>52</v>
      </c>
      <c r="L1279" s="23">
        <v>0</v>
      </c>
    </row>
    <row r="1280" spans="1:12" x14ac:dyDescent="0.25">
      <c r="A1280" s="23">
        <v>1273</v>
      </c>
      <c r="B1280" s="62" t="s">
        <v>5184</v>
      </c>
      <c r="C1280" s="23" t="s">
        <v>4446</v>
      </c>
      <c r="D1280" s="23" t="s">
        <v>711</v>
      </c>
      <c r="E1280" s="23" t="s">
        <v>4234</v>
      </c>
      <c r="F1280" s="23" t="s">
        <v>565</v>
      </c>
      <c r="G1280" s="23"/>
      <c r="H1280" s="23"/>
      <c r="I1280" s="23" t="s">
        <v>110</v>
      </c>
      <c r="J1280" s="23">
        <v>22</v>
      </c>
      <c r="K1280" s="23" t="s">
        <v>52</v>
      </c>
      <c r="L1280" s="23">
        <v>0</v>
      </c>
    </row>
    <row r="1281" spans="1:12" x14ac:dyDescent="0.25">
      <c r="A1281" s="23">
        <v>1274</v>
      </c>
      <c r="B1281" s="62" t="s">
        <v>5184</v>
      </c>
      <c r="C1281" s="23" t="s">
        <v>4446</v>
      </c>
      <c r="D1281" s="23" t="s">
        <v>711</v>
      </c>
      <c r="E1281" s="23" t="s">
        <v>4216</v>
      </c>
      <c r="F1281" s="23" t="s">
        <v>567</v>
      </c>
      <c r="G1281" s="23"/>
      <c r="H1281" s="23"/>
      <c r="I1281" s="23" t="s">
        <v>110</v>
      </c>
      <c r="J1281" s="23">
        <v>22</v>
      </c>
      <c r="K1281" s="23" t="s">
        <v>52</v>
      </c>
      <c r="L1281" s="23">
        <v>0</v>
      </c>
    </row>
    <row r="1282" spans="1:12" x14ac:dyDescent="0.25">
      <c r="A1282" s="23">
        <v>1275</v>
      </c>
      <c r="B1282" s="62" t="s">
        <v>5184</v>
      </c>
      <c r="C1282" s="23" t="s">
        <v>4446</v>
      </c>
      <c r="D1282" s="23" t="s">
        <v>711</v>
      </c>
      <c r="E1282" s="23" t="s">
        <v>4236</v>
      </c>
      <c r="F1282" s="23" t="s">
        <v>496</v>
      </c>
      <c r="G1282" s="23"/>
      <c r="H1282" s="23"/>
      <c r="I1282" s="23" t="s">
        <v>110</v>
      </c>
      <c r="J1282" s="23">
        <v>22</v>
      </c>
      <c r="K1282" s="23" t="s">
        <v>52</v>
      </c>
      <c r="L1282" s="23">
        <v>0</v>
      </c>
    </row>
    <row r="1283" spans="1:12" x14ac:dyDescent="0.25">
      <c r="A1283" s="23">
        <v>1276</v>
      </c>
      <c r="B1283" s="62" t="s">
        <v>5184</v>
      </c>
      <c r="C1283" s="23" t="s">
        <v>4446</v>
      </c>
      <c r="D1283" s="23" t="s">
        <v>711</v>
      </c>
      <c r="E1283" s="23" t="s">
        <v>4227</v>
      </c>
      <c r="F1283" s="23" t="s">
        <v>497</v>
      </c>
      <c r="G1283" s="23"/>
      <c r="H1283" s="23"/>
      <c r="I1283" s="23" t="s">
        <v>110</v>
      </c>
      <c r="J1283" s="23">
        <v>22</v>
      </c>
      <c r="K1283" s="23" t="s">
        <v>52</v>
      </c>
      <c r="L1283" s="23">
        <v>0</v>
      </c>
    </row>
    <row r="1284" spans="1:12" x14ac:dyDescent="0.25">
      <c r="A1284" s="23">
        <v>1277</v>
      </c>
      <c r="B1284" s="62" t="s">
        <v>5184</v>
      </c>
      <c r="C1284" s="23" t="s">
        <v>4446</v>
      </c>
      <c r="D1284" s="23" t="s">
        <v>711</v>
      </c>
      <c r="E1284" s="23" t="s">
        <v>4298</v>
      </c>
      <c r="F1284" s="23" t="s">
        <v>2245</v>
      </c>
      <c r="G1284" s="23"/>
      <c r="H1284" s="23"/>
      <c r="I1284" s="23" t="s">
        <v>110</v>
      </c>
      <c r="J1284" s="23">
        <v>22</v>
      </c>
      <c r="K1284" s="23" t="s">
        <v>52</v>
      </c>
      <c r="L1284" s="23">
        <v>0</v>
      </c>
    </row>
    <row r="1285" spans="1:12" x14ac:dyDescent="0.25">
      <c r="A1285" s="23">
        <v>1278</v>
      </c>
      <c r="B1285" s="62" t="s">
        <v>5184</v>
      </c>
      <c r="C1285" s="23" t="s">
        <v>4446</v>
      </c>
      <c r="D1285" s="23" t="s">
        <v>711</v>
      </c>
      <c r="E1285" s="23" t="s">
        <v>4291</v>
      </c>
      <c r="F1285" s="23" t="s">
        <v>2247</v>
      </c>
      <c r="G1285" s="23"/>
      <c r="H1285" s="23"/>
      <c r="I1285" s="23" t="s">
        <v>110</v>
      </c>
      <c r="J1285" s="23">
        <v>22</v>
      </c>
      <c r="K1285" s="23" t="s">
        <v>52</v>
      </c>
      <c r="L1285" s="23">
        <v>0</v>
      </c>
    </row>
    <row r="1286" spans="1:12" x14ac:dyDescent="0.25">
      <c r="A1286" s="23">
        <v>1279</v>
      </c>
      <c r="B1286" s="62" t="s">
        <v>5184</v>
      </c>
      <c r="C1286" s="23" t="s">
        <v>4446</v>
      </c>
      <c r="D1286" s="23" t="s">
        <v>711</v>
      </c>
      <c r="E1286" s="23" t="s">
        <v>4294</v>
      </c>
      <c r="F1286" s="23" t="s">
        <v>2249</v>
      </c>
      <c r="G1286" s="23"/>
      <c r="H1286" s="23"/>
      <c r="I1286" s="23" t="s">
        <v>110</v>
      </c>
      <c r="J1286" s="23">
        <v>22</v>
      </c>
      <c r="K1286" s="23" t="s">
        <v>52</v>
      </c>
      <c r="L1286" s="23">
        <v>0</v>
      </c>
    </row>
    <row r="1287" spans="1:12" x14ac:dyDescent="0.25">
      <c r="A1287" s="23">
        <v>1280</v>
      </c>
      <c r="B1287" s="62" t="s">
        <v>5184</v>
      </c>
      <c r="C1287" s="23" t="s">
        <v>4446</v>
      </c>
      <c r="D1287" s="23" t="s">
        <v>711</v>
      </c>
      <c r="E1287" s="23" t="s">
        <v>4287</v>
      </c>
      <c r="F1287" s="23" t="s">
        <v>2251</v>
      </c>
      <c r="G1287" s="23"/>
      <c r="H1287" s="23"/>
      <c r="I1287" s="23" t="s">
        <v>110</v>
      </c>
      <c r="J1287" s="23">
        <v>22</v>
      </c>
      <c r="K1287" s="23" t="s">
        <v>52</v>
      </c>
      <c r="L1287" s="23">
        <v>0</v>
      </c>
    </row>
    <row r="1288" spans="1:12" x14ac:dyDescent="0.25">
      <c r="A1288" s="23">
        <v>1281</v>
      </c>
      <c r="B1288" s="62" t="s">
        <v>5184</v>
      </c>
      <c r="C1288" s="23" t="s">
        <v>4446</v>
      </c>
      <c r="D1288" s="23" t="s">
        <v>711</v>
      </c>
      <c r="E1288" s="23" t="s">
        <v>4251</v>
      </c>
      <c r="F1288" s="23" t="s">
        <v>2253</v>
      </c>
      <c r="G1288" s="23"/>
      <c r="H1288" s="23"/>
      <c r="I1288" s="23" t="s">
        <v>110</v>
      </c>
      <c r="J1288" s="23">
        <v>22</v>
      </c>
      <c r="K1288" s="23" t="s">
        <v>52</v>
      </c>
      <c r="L1288" s="23">
        <v>0</v>
      </c>
    </row>
    <row r="1289" spans="1:12" x14ac:dyDescent="0.25">
      <c r="A1289" s="23">
        <v>1282</v>
      </c>
      <c r="B1289" s="62" t="s">
        <v>5184</v>
      </c>
      <c r="C1289" s="23" t="s">
        <v>4446</v>
      </c>
      <c r="D1289" s="23" t="s">
        <v>711</v>
      </c>
      <c r="E1289" s="23" t="s">
        <v>4209</v>
      </c>
      <c r="F1289" s="23" t="s">
        <v>2255</v>
      </c>
      <c r="G1289" s="23"/>
      <c r="H1289" s="23"/>
      <c r="I1289" s="23" t="s">
        <v>110</v>
      </c>
      <c r="J1289" s="23">
        <v>22</v>
      </c>
      <c r="K1289" s="23" t="s">
        <v>52</v>
      </c>
      <c r="L1289" s="23">
        <v>0</v>
      </c>
    </row>
    <row r="1290" spans="1:12" x14ac:dyDescent="0.25">
      <c r="A1290" s="23">
        <v>1283</v>
      </c>
      <c r="B1290" s="62" t="s">
        <v>5184</v>
      </c>
      <c r="C1290" s="23" t="s">
        <v>4446</v>
      </c>
      <c r="D1290" s="23" t="s">
        <v>711</v>
      </c>
      <c r="E1290" s="23" t="s">
        <v>4230</v>
      </c>
      <c r="F1290" s="23" t="s">
        <v>2257</v>
      </c>
      <c r="G1290" s="23"/>
      <c r="H1290" s="23"/>
      <c r="I1290" s="23" t="s">
        <v>110</v>
      </c>
      <c r="J1290" s="23">
        <v>22</v>
      </c>
      <c r="K1290" s="23" t="s">
        <v>52</v>
      </c>
      <c r="L1290" s="23">
        <v>0</v>
      </c>
    </row>
    <row r="1291" spans="1:12" x14ac:dyDescent="0.25">
      <c r="A1291" s="23">
        <v>1284</v>
      </c>
      <c r="B1291" s="62" t="s">
        <v>5184</v>
      </c>
      <c r="C1291" s="23" t="s">
        <v>4446</v>
      </c>
      <c r="D1291" s="23" t="s">
        <v>711</v>
      </c>
      <c r="E1291" s="23" t="s">
        <v>4297</v>
      </c>
      <c r="F1291" s="23" t="s">
        <v>2259</v>
      </c>
      <c r="G1291" s="23"/>
      <c r="H1291" s="23"/>
      <c r="I1291" s="23" t="s">
        <v>110</v>
      </c>
      <c r="J1291" s="23">
        <v>22</v>
      </c>
      <c r="K1291" s="23" t="s">
        <v>52</v>
      </c>
      <c r="L1291" s="23">
        <v>0</v>
      </c>
    </row>
    <row r="1292" spans="1:12" x14ac:dyDescent="0.25">
      <c r="A1292" s="23">
        <v>1285</v>
      </c>
      <c r="B1292" s="62" t="s">
        <v>5184</v>
      </c>
      <c r="C1292" s="23" t="s">
        <v>4446</v>
      </c>
      <c r="D1292" s="23" t="s">
        <v>711</v>
      </c>
      <c r="E1292" s="23" t="s">
        <v>4290</v>
      </c>
      <c r="F1292" s="23" t="s">
        <v>2261</v>
      </c>
      <c r="G1292" s="23"/>
      <c r="H1292" s="23"/>
      <c r="I1292" s="23" t="s">
        <v>110</v>
      </c>
      <c r="J1292" s="23">
        <v>22</v>
      </c>
      <c r="K1292" s="23" t="s">
        <v>52</v>
      </c>
      <c r="L1292" s="23">
        <v>0</v>
      </c>
    </row>
    <row r="1293" spans="1:12" x14ac:dyDescent="0.25">
      <c r="A1293" s="23">
        <v>1286</v>
      </c>
      <c r="B1293" s="62" t="s">
        <v>5184</v>
      </c>
      <c r="C1293" s="23" t="s">
        <v>4446</v>
      </c>
      <c r="D1293" s="23" t="s">
        <v>711</v>
      </c>
      <c r="E1293" s="23" t="s">
        <v>4293</v>
      </c>
      <c r="F1293" s="23" t="s">
        <v>2263</v>
      </c>
      <c r="G1293" s="23"/>
      <c r="H1293" s="23"/>
      <c r="I1293" s="23" t="s">
        <v>110</v>
      </c>
      <c r="J1293" s="23">
        <v>22</v>
      </c>
      <c r="K1293" s="23" t="s">
        <v>52</v>
      </c>
      <c r="L1293" s="23">
        <v>0</v>
      </c>
    </row>
    <row r="1294" spans="1:12" x14ac:dyDescent="0.25">
      <c r="A1294" s="23">
        <v>1287</v>
      </c>
      <c r="B1294" s="62" t="s">
        <v>5184</v>
      </c>
      <c r="C1294" s="23" t="s">
        <v>4446</v>
      </c>
      <c r="D1294" s="23" t="s">
        <v>711</v>
      </c>
      <c r="E1294" s="23" t="s">
        <v>4286</v>
      </c>
      <c r="F1294" s="23" t="s">
        <v>2265</v>
      </c>
      <c r="G1294" s="23"/>
      <c r="H1294" s="23"/>
      <c r="I1294" s="23" t="s">
        <v>110</v>
      </c>
      <c r="J1294" s="23">
        <v>22</v>
      </c>
      <c r="K1294" s="23" t="s">
        <v>52</v>
      </c>
      <c r="L1294" s="23">
        <v>0</v>
      </c>
    </row>
    <row r="1295" spans="1:12" x14ac:dyDescent="0.25">
      <c r="A1295" s="23">
        <v>1288</v>
      </c>
      <c r="B1295" s="62" t="s">
        <v>5184</v>
      </c>
      <c r="C1295" s="23" t="s">
        <v>4446</v>
      </c>
      <c r="D1295" s="23" t="s">
        <v>711</v>
      </c>
      <c r="E1295" s="23" t="s">
        <v>4233</v>
      </c>
      <c r="F1295" s="23" t="s">
        <v>527</v>
      </c>
      <c r="G1295" s="23"/>
      <c r="H1295" s="23"/>
      <c r="I1295" s="23" t="s">
        <v>110</v>
      </c>
      <c r="J1295" s="23">
        <v>22</v>
      </c>
      <c r="K1295" s="23" t="s">
        <v>52</v>
      </c>
      <c r="L1295" s="23">
        <v>0</v>
      </c>
    </row>
    <row r="1296" spans="1:12" x14ac:dyDescent="0.25">
      <c r="A1296" s="23">
        <v>1289</v>
      </c>
      <c r="B1296" s="62" t="s">
        <v>5184</v>
      </c>
      <c r="C1296" s="23" t="s">
        <v>4446</v>
      </c>
      <c r="D1296" s="23" t="s">
        <v>711</v>
      </c>
      <c r="E1296" s="23" t="s">
        <v>4220</v>
      </c>
      <c r="F1296" s="23" t="s">
        <v>529</v>
      </c>
      <c r="G1296" s="23"/>
      <c r="H1296" s="23"/>
      <c r="I1296" s="23" t="s">
        <v>110</v>
      </c>
      <c r="J1296" s="23">
        <v>22</v>
      </c>
      <c r="K1296" s="23" t="s">
        <v>52</v>
      </c>
      <c r="L1296" s="23">
        <v>0</v>
      </c>
    </row>
    <row r="1297" spans="1:12" x14ac:dyDescent="0.25">
      <c r="A1297" s="23">
        <v>1290</v>
      </c>
      <c r="B1297" s="62" t="s">
        <v>5184</v>
      </c>
      <c r="C1297" s="23" t="s">
        <v>4446</v>
      </c>
      <c r="D1297" s="23" t="s">
        <v>711</v>
      </c>
      <c r="E1297" s="23" t="s">
        <v>4222</v>
      </c>
      <c r="F1297" s="23" t="s">
        <v>2267</v>
      </c>
      <c r="G1297" s="23"/>
      <c r="H1297" s="23"/>
      <c r="I1297" s="23" t="s">
        <v>110</v>
      </c>
      <c r="J1297" s="23">
        <v>22</v>
      </c>
      <c r="K1297" s="23" t="s">
        <v>52</v>
      </c>
      <c r="L1297" s="23">
        <v>0</v>
      </c>
    </row>
    <row r="1298" spans="1:12" x14ac:dyDescent="0.25">
      <c r="A1298" s="23">
        <v>1291</v>
      </c>
      <c r="B1298" s="62" t="s">
        <v>5184</v>
      </c>
      <c r="C1298" s="23" t="s">
        <v>4446</v>
      </c>
      <c r="D1298" s="23" t="s">
        <v>711</v>
      </c>
      <c r="E1298" s="23" t="s">
        <v>4226</v>
      </c>
      <c r="F1298" s="23" t="s">
        <v>2269</v>
      </c>
      <c r="G1298" s="23"/>
      <c r="H1298" s="23"/>
      <c r="I1298" s="23" t="s">
        <v>110</v>
      </c>
      <c r="J1298" s="23">
        <v>22</v>
      </c>
      <c r="K1298" s="23" t="s">
        <v>52</v>
      </c>
      <c r="L1298" s="23">
        <v>0</v>
      </c>
    </row>
    <row r="1299" spans="1:12" x14ac:dyDescent="0.25">
      <c r="A1299" s="23">
        <v>1292</v>
      </c>
      <c r="B1299" s="62" t="s">
        <v>5184</v>
      </c>
      <c r="C1299" s="23" t="s">
        <v>4446</v>
      </c>
      <c r="D1299" s="23" t="s">
        <v>711</v>
      </c>
      <c r="E1299" s="23" t="s">
        <v>4299</v>
      </c>
      <c r="F1299" s="23" t="s">
        <v>2271</v>
      </c>
      <c r="G1299" s="23"/>
      <c r="H1299" s="23"/>
      <c r="I1299" s="23" t="s">
        <v>110</v>
      </c>
      <c r="J1299" s="23">
        <v>22</v>
      </c>
      <c r="K1299" s="23" t="s">
        <v>52</v>
      </c>
      <c r="L1299" s="23">
        <v>0</v>
      </c>
    </row>
    <row r="1300" spans="1:12" x14ac:dyDescent="0.25">
      <c r="A1300" s="23">
        <v>1293</v>
      </c>
      <c r="B1300" s="62" t="s">
        <v>5184</v>
      </c>
      <c r="C1300" s="23" t="s">
        <v>4446</v>
      </c>
      <c r="D1300" s="23" t="s">
        <v>711</v>
      </c>
      <c r="E1300" s="23" t="s">
        <v>4292</v>
      </c>
      <c r="F1300" s="23" t="s">
        <v>2273</v>
      </c>
      <c r="G1300" s="23"/>
      <c r="H1300" s="23"/>
      <c r="I1300" s="23" t="s">
        <v>110</v>
      </c>
      <c r="J1300" s="23">
        <v>22</v>
      </c>
      <c r="K1300" s="23" t="s">
        <v>52</v>
      </c>
      <c r="L1300" s="23">
        <v>0</v>
      </c>
    </row>
    <row r="1301" spans="1:12" x14ac:dyDescent="0.25">
      <c r="A1301" s="23">
        <v>1294</v>
      </c>
      <c r="B1301" s="62" t="s">
        <v>5184</v>
      </c>
      <c r="C1301" s="23" t="s">
        <v>4446</v>
      </c>
      <c r="D1301" s="23" t="s">
        <v>711</v>
      </c>
      <c r="E1301" s="23" t="s">
        <v>4295</v>
      </c>
      <c r="F1301" s="23" t="s">
        <v>2275</v>
      </c>
      <c r="G1301" s="23"/>
      <c r="H1301" s="23"/>
      <c r="I1301" s="23" t="s">
        <v>110</v>
      </c>
      <c r="J1301" s="23">
        <v>22</v>
      </c>
      <c r="K1301" s="23" t="s">
        <v>52</v>
      </c>
      <c r="L1301" s="23">
        <v>0</v>
      </c>
    </row>
    <row r="1302" spans="1:12" x14ac:dyDescent="0.25">
      <c r="A1302" s="23">
        <v>1295</v>
      </c>
      <c r="B1302" s="62" t="s">
        <v>5184</v>
      </c>
      <c r="C1302" s="23" t="s">
        <v>4446</v>
      </c>
      <c r="D1302" s="23" t="s">
        <v>711</v>
      </c>
      <c r="E1302" s="23" t="s">
        <v>4288</v>
      </c>
      <c r="F1302" s="23" t="s">
        <v>2277</v>
      </c>
      <c r="G1302" s="23"/>
      <c r="H1302" s="23"/>
      <c r="I1302" s="23" t="s">
        <v>110</v>
      </c>
      <c r="J1302" s="23">
        <v>22</v>
      </c>
      <c r="K1302" s="23" t="s">
        <v>52</v>
      </c>
      <c r="L1302" s="23">
        <v>0</v>
      </c>
    </row>
    <row r="1303" spans="1:12" x14ac:dyDescent="0.25">
      <c r="A1303" s="23">
        <v>1296</v>
      </c>
      <c r="B1303" s="62" t="s">
        <v>5184</v>
      </c>
      <c r="C1303" s="23" t="s">
        <v>4446</v>
      </c>
      <c r="D1303" s="23" t="s">
        <v>711</v>
      </c>
      <c r="E1303" s="23" t="s">
        <v>4285</v>
      </c>
      <c r="F1303" s="23" t="s">
        <v>2279</v>
      </c>
      <c r="G1303" s="23"/>
      <c r="H1303" s="23"/>
      <c r="I1303" s="23" t="s">
        <v>110</v>
      </c>
      <c r="J1303" s="23">
        <v>22</v>
      </c>
      <c r="K1303" s="23" t="s">
        <v>52</v>
      </c>
      <c r="L1303" s="23">
        <v>0</v>
      </c>
    </row>
    <row r="1304" spans="1:12" x14ac:dyDescent="0.25">
      <c r="A1304" s="23">
        <v>1297</v>
      </c>
      <c r="B1304" s="62" t="s">
        <v>5184</v>
      </c>
      <c r="C1304" s="23" t="s">
        <v>4446</v>
      </c>
      <c r="D1304" s="23" t="s">
        <v>711</v>
      </c>
      <c r="E1304" s="23" t="s">
        <v>3518</v>
      </c>
      <c r="F1304" s="23" t="s">
        <v>54</v>
      </c>
      <c r="G1304" s="23"/>
      <c r="H1304" s="23"/>
      <c r="I1304" s="23" t="s">
        <v>37</v>
      </c>
      <c r="J1304" s="23">
        <v>14</v>
      </c>
      <c r="K1304" s="23" t="s">
        <v>52</v>
      </c>
      <c r="L1304" s="23"/>
    </row>
    <row r="1305" spans="1:12" x14ac:dyDescent="0.25">
      <c r="A1305" s="23">
        <v>1298</v>
      </c>
      <c r="B1305" s="62" t="s">
        <v>5184</v>
      </c>
      <c r="C1305" s="23" t="s">
        <v>4446</v>
      </c>
      <c r="D1305" s="23" t="s">
        <v>711</v>
      </c>
      <c r="E1305" s="23" t="s">
        <v>3519</v>
      </c>
      <c r="F1305" s="23" t="s">
        <v>56</v>
      </c>
      <c r="G1305" s="23"/>
      <c r="H1305" s="23"/>
      <c r="I1305" s="23" t="s">
        <v>37</v>
      </c>
      <c r="J1305" s="23">
        <v>32</v>
      </c>
      <c r="K1305" s="23" t="s">
        <v>52</v>
      </c>
      <c r="L1305" s="23"/>
    </row>
    <row r="1306" spans="1:12" x14ac:dyDescent="0.25">
      <c r="A1306" s="23">
        <v>1299</v>
      </c>
      <c r="B1306" s="62" t="s">
        <v>5184</v>
      </c>
      <c r="C1306" s="23" t="s">
        <v>4446</v>
      </c>
      <c r="D1306" s="23" t="s">
        <v>711</v>
      </c>
      <c r="E1306" s="23" t="s">
        <v>3520</v>
      </c>
      <c r="F1306" s="23" t="s">
        <v>58</v>
      </c>
      <c r="G1306" s="23"/>
      <c r="H1306" s="23"/>
      <c r="I1306" s="23" t="s">
        <v>37</v>
      </c>
      <c r="J1306" s="23">
        <v>14</v>
      </c>
      <c r="K1306" s="23" t="s">
        <v>52</v>
      </c>
      <c r="L1306" s="23"/>
    </row>
    <row r="1307" spans="1:12" x14ac:dyDescent="0.25">
      <c r="A1307" s="23">
        <v>1300</v>
      </c>
      <c r="B1307" s="62" t="s">
        <v>5184</v>
      </c>
      <c r="C1307" s="23" t="s">
        <v>4446</v>
      </c>
      <c r="D1307" s="23" t="s">
        <v>711</v>
      </c>
      <c r="E1307" s="23" t="s">
        <v>3521</v>
      </c>
      <c r="F1307" s="23" t="s">
        <v>60</v>
      </c>
      <c r="G1307" s="23"/>
      <c r="H1307" s="23"/>
      <c r="I1307" s="23" t="s">
        <v>37</v>
      </c>
      <c r="J1307" s="23">
        <v>32</v>
      </c>
      <c r="K1307" s="23" t="s">
        <v>52</v>
      </c>
      <c r="L1307" s="23"/>
    </row>
    <row r="1308" spans="1:12" x14ac:dyDescent="0.25">
      <c r="A1308" s="23">
        <v>1301</v>
      </c>
      <c r="B1308" s="62" t="s">
        <v>5184</v>
      </c>
      <c r="C1308" s="23" t="s">
        <v>4446</v>
      </c>
      <c r="D1308" s="23" t="s">
        <v>711</v>
      </c>
      <c r="E1308" s="23" t="s">
        <v>4296</v>
      </c>
      <c r="F1308" s="23" t="s">
        <v>2281</v>
      </c>
      <c r="G1308" s="23"/>
      <c r="H1308" s="23"/>
      <c r="I1308" s="23" t="s">
        <v>110</v>
      </c>
      <c r="J1308" s="23">
        <v>22</v>
      </c>
      <c r="K1308" s="23" t="s">
        <v>52</v>
      </c>
      <c r="L1308" s="23">
        <v>0</v>
      </c>
    </row>
    <row r="1309" spans="1:12" x14ac:dyDescent="0.25">
      <c r="A1309" s="23">
        <v>1302</v>
      </c>
      <c r="B1309" s="62" t="s">
        <v>5184</v>
      </c>
      <c r="C1309" s="23" t="s">
        <v>4446</v>
      </c>
      <c r="D1309" s="23" t="s">
        <v>711</v>
      </c>
      <c r="E1309" s="23" t="s">
        <v>4289</v>
      </c>
      <c r="F1309" s="23" t="s">
        <v>2283</v>
      </c>
      <c r="G1309" s="23"/>
      <c r="H1309" s="23"/>
      <c r="I1309" s="23" t="s">
        <v>110</v>
      </c>
      <c r="J1309" s="23">
        <v>22</v>
      </c>
      <c r="K1309" s="23" t="s">
        <v>52</v>
      </c>
      <c r="L1309" s="23">
        <v>0</v>
      </c>
    </row>
    <row r="1310" spans="1:12" x14ac:dyDescent="0.25">
      <c r="A1310" s="23">
        <v>1303</v>
      </c>
      <c r="B1310" s="62" t="s">
        <v>5184</v>
      </c>
      <c r="C1310" s="23" t="s">
        <v>4446</v>
      </c>
      <c r="D1310" s="23" t="s">
        <v>711</v>
      </c>
      <c r="E1310" s="23" t="s">
        <v>4239</v>
      </c>
      <c r="F1310" s="23" t="s">
        <v>1142</v>
      </c>
      <c r="G1310" s="23"/>
      <c r="H1310" s="23"/>
      <c r="I1310" s="23" t="s">
        <v>110</v>
      </c>
      <c r="J1310" s="23">
        <v>22</v>
      </c>
      <c r="K1310" s="23" t="s">
        <v>52</v>
      </c>
      <c r="L1310" s="23">
        <v>0</v>
      </c>
    </row>
    <row r="1311" spans="1:12" x14ac:dyDescent="0.25">
      <c r="A1311" s="23">
        <v>1304</v>
      </c>
      <c r="B1311" s="62" t="s">
        <v>5184</v>
      </c>
      <c r="C1311" s="23" t="s">
        <v>4446</v>
      </c>
      <c r="D1311" s="23" t="s">
        <v>711</v>
      </c>
      <c r="E1311" s="23" t="s">
        <v>4242</v>
      </c>
      <c r="F1311" s="23" t="s">
        <v>2285</v>
      </c>
      <c r="G1311" s="23"/>
      <c r="H1311" s="23"/>
      <c r="I1311" s="23" t="s">
        <v>110</v>
      </c>
      <c r="J1311" s="23">
        <v>22</v>
      </c>
      <c r="K1311" s="23" t="s">
        <v>52</v>
      </c>
      <c r="L1311" s="23">
        <v>0</v>
      </c>
    </row>
    <row r="1312" spans="1:12" x14ac:dyDescent="0.25">
      <c r="A1312" s="23">
        <v>1305</v>
      </c>
      <c r="B1312" s="62" t="s">
        <v>5184</v>
      </c>
      <c r="C1312" s="23"/>
      <c r="D1312" s="23" t="s">
        <v>5186</v>
      </c>
      <c r="E1312" s="23"/>
      <c r="F1312" s="23" t="s">
        <v>1459</v>
      </c>
      <c r="G1312" s="23"/>
      <c r="H1312" s="23"/>
      <c r="I1312" s="23" t="s">
        <v>37</v>
      </c>
      <c r="J1312" s="23">
        <v>6</v>
      </c>
      <c r="K1312" s="23" t="s">
        <v>52</v>
      </c>
      <c r="L1312" s="23"/>
    </row>
    <row r="1313" spans="1:12" x14ac:dyDescent="0.25">
      <c r="A1313" s="23">
        <v>1306</v>
      </c>
      <c r="B1313" s="62" t="s">
        <v>5184</v>
      </c>
      <c r="C1313" s="23"/>
      <c r="D1313" s="23" t="s">
        <v>5186</v>
      </c>
      <c r="E1313" s="23"/>
      <c r="F1313" s="23" t="s">
        <v>64</v>
      </c>
      <c r="G1313" s="23"/>
      <c r="H1313" s="23"/>
      <c r="I1313" s="23" t="s">
        <v>37</v>
      </c>
      <c r="J1313" s="23">
        <v>10</v>
      </c>
      <c r="K1313" s="23" t="s">
        <v>52</v>
      </c>
      <c r="L1313" s="23"/>
    </row>
    <row r="1314" spans="1:12" x14ac:dyDescent="0.25">
      <c r="A1314" s="23">
        <v>1307</v>
      </c>
      <c r="B1314" s="62" t="s">
        <v>5184</v>
      </c>
      <c r="C1314" s="23"/>
      <c r="D1314" s="23" t="s">
        <v>5186</v>
      </c>
      <c r="E1314" s="23"/>
      <c r="F1314" s="23" t="s">
        <v>492</v>
      </c>
      <c r="G1314" s="23"/>
      <c r="H1314" s="23"/>
      <c r="I1314" s="23" t="s">
        <v>110</v>
      </c>
      <c r="J1314" s="23">
        <v>22</v>
      </c>
      <c r="K1314" s="23" t="s">
        <v>52</v>
      </c>
      <c r="L1314" s="23"/>
    </row>
    <row r="1315" spans="1:12" x14ac:dyDescent="0.25">
      <c r="A1315" s="23">
        <v>1308</v>
      </c>
      <c r="B1315" s="62" t="s">
        <v>5184</v>
      </c>
      <c r="C1315" s="23"/>
      <c r="D1315" s="23" t="s">
        <v>5186</v>
      </c>
      <c r="E1315" s="23"/>
      <c r="F1315" s="23" t="s">
        <v>493</v>
      </c>
      <c r="G1315" s="23"/>
      <c r="H1315" s="23"/>
      <c r="I1315" s="23" t="s">
        <v>110</v>
      </c>
      <c r="J1315" s="23">
        <v>22</v>
      </c>
      <c r="K1315" s="23" t="s">
        <v>52</v>
      </c>
      <c r="L1315" s="23"/>
    </row>
    <row r="1316" spans="1:12" x14ac:dyDescent="0.25">
      <c r="A1316" s="23">
        <v>1309</v>
      </c>
      <c r="B1316" s="62" t="s">
        <v>5184</v>
      </c>
      <c r="C1316" s="23"/>
      <c r="D1316" s="23" t="s">
        <v>5186</v>
      </c>
      <c r="E1316" s="23"/>
      <c r="F1316" s="23" t="s">
        <v>494</v>
      </c>
      <c r="G1316" s="23"/>
      <c r="H1316" s="23"/>
      <c r="I1316" s="23" t="s">
        <v>110</v>
      </c>
      <c r="J1316" s="23">
        <v>22</v>
      </c>
      <c r="K1316" s="23" t="s">
        <v>52</v>
      </c>
      <c r="L1316" s="23"/>
    </row>
    <row r="1317" spans="1:12" x14ac:dyDescent="0.25">
      <c r="A1317" s="23">
        <v>1310</v>
      </c>
      <c r="B1317" s="62" t="s">
        <v>5184</v>
      </c>
      <c r="C1317" s="23"/>
      <c r="D1317" s="23" t="s">
        <v>5186</v>
      </c>
      <c r="E1317" s="23"/>
      <c r="F1317" s="23" t="s">
        <v>1761</v>
      </c>
      <c r="G1317" s="23"/>
      <c r="H1317" s="23"/>
      <c r="I1317" s="23" t="s">
        <v>110</v>
      </c>
      <c r="J1317" s="23">
        <v>22</v>
      </c>
      <c r="K1317" s="23" t="s">
        <v>52</v>
      </c>
      <c r="L1317" s="23"/>
    </row>
    <row r="1318" spans="1:12" x14ac:dyDescent="0.25">
      <c r="A1318" s="23">
        <v>1311</v>
      </c>
      <c r="B1318" s="62" t="s">
        <v>5184</v>
      </c>
      <c r="C1318" s="23"/>
      <c r="D1318" s="23" t="s">
        <v>5186</v>
      </c>
      <c r="E1318" s="23"/>
      <c r="F1318" s="23" t="s">
        <v>495</v>
      </c>
      <c r="G1318" s="23"/>
      <c r="H1318" s="23"/>
      <c r="I1318" s="23" t="s">
        <v>110</v>
      </c>
      <c r="J1318" s="23">
        <v>22</v>
      </c>
      <c r="K1318" s="23" t="s">
        <v>52</v>
      </c>
      <c r="L1318" s="23"/>
    </row>
    <row r="1319" spans="1:12" x14ac:dyDescent="0.25">
      <c r="A1319" s="23">
        <v>1312</v>
      </c>
      <c r="B1319" s="62" t="s">
        <v>5184</v>
      </c>
      <c r="C1319" s="23"/>
      <c r="D1319" s="23" t="s">
        <v>5186</v>
      </c>
      <c r="E1319" s="23"/>
      <c r="F1319" s="23" t="s">
        <v>565</v>
      </c>
      <c r="G1319" s="23"/>
      <c r="H1319" s="23"/>
      <c r="I1319" s="23" t="s">
        <v>110</v>
      </c>
      <c r="J1319" s="23">
        <v>22</v>
      </c>
      <c r="K1319" s="23" t="s">
        <v>52</v>
      </c>
      <c r="L1319" s="23"/>
    </row>
    <row r="1320" spans="1:12" x14ac:dyDescent="0.25">
      <c r="A1320" s="23">
        <v>1313</v>
      </c>
      <c r="B1320" s="62" t="s">
        <v>5184</v>
      </c>
      <c r="C1320" s="23"/>
      <c r="D1320" s="23" t="s">
        <v>5186</v>
      </c>
      <c r="E1320" s="23"/>
      <c r="F1320" s="23" t="s">
        <v>567</v>
      </c>
      <c r="G1320" s="23"/>
      <c r="H1320" s="23"/>
      <c r="I1320" s="23" t="s">
        <v>110</v>
      </c>
      <c r="J1320" s="23">
        <v>22</v>
      </c>
      <c r="K1320" s="23" t="s">
        <v>52</v>
      </c>
      <c r="L1320" s="23"/>
    </row>
    <row r="1321" spans="1:12" x14ac:dyDescent="0.25">
      <c r="A1321" s="23">
        <v>1314</v>
      </c>
      <c r="B1321" s="62" t="s">
        <v>5184</v>
      </c>
      <c r="C1321" s="23"/>
      <c r="D1321" s="23" t="s">
        <v>5186</v>
      </c>
      <c r="E1321" s="23"/>
      <c r="F1321" s="23" t="s">
        <v>496</v>
      </c>
      <c r="G1321" s="23"/>
      <c r="H1321" s="23"/>
      <c r="I1321" s="23" t="s">
        <v>110</v>
      </c>
      <c r="J1321" s="23">
        <v>22</v>
      </c>
      <c r="K1321" s="23" t="s">
        <v>52</v>
      </c>
      <c r="L1321" s="23"/>
    </row>
    <row r="1322" spans="1:12" x14ac:dyDescent="0.25">
      <c r="A1322" s="23">
        <v>1315</v>
      </c>
      <c r="B1322" s="62" t="s">
        <v>5184</v>
      </c>
      <c r="C1322" s="23"/>
      <c r="D1322" s="23" t="s">
        <v>5186</v>
      </c>
      <c r="E1322" s="23"/>
      <c r="F1322" s="23" t="s">
        <v>497</v>
      </c>
      <c r="G1322" s="23"/>
      <c r="H1322" s="23"/>
      <c r="I1322" s="23" t="s">
        <v>110</v>
      </c>
      <c r="J1322" s="23">
        <v>22</v>
      </c>
      <c r="K1322" s="23" t="s">
        <v>52</v>
      </c>
      <c r="L1322" s="23"/>
    </row>
    <row r="1323" spans="1:12" x14ac:dyDescent="0.25">
      <c r="A1323" s="23">
        <v>1316</v>
      </c>
      <c r="B1323" s="62" t="s">
        <v>5184</v>
      </c>
      <c r="C1323" s="23"/>
      <c r="D1323" s="23" t="s">
        <v>5186</v>
      </c>
      <c r="E1323" s="23"/>
      <c r="F1323" s="23" t="s">
        <v>2245</v>
      </c>
      <c r="G1323" s="23"/>
      <c r="H1323" s="23"/>
      <c r="I1323" s="23" t="s">
        <v>110</v>
      </c>
      <c r="J1323" s="23">
        <v>22</v>
      </c>
      <c r="K1323" s="23" t="s">
        <v>52</v>
      </c>
      <c r="L1323" s="23"/>
    </row>
    <row r="1324" spans="1:12" x14ac:dyDescent="0.25">
      <c r="A1324" s="23">
        <v>1317</v>
      </c>
      <c r="B1324" s="62" t="s">
        <v>5184</v>
      </c>
      <c r="C1324" s="23"/>
      <c r="D1324" s="23" t="s">
        <v>5186</v>
      </c>
      <c r="E1324" s="23"/>
      <c r="F1324" s="23" t="s">
        <v>2247</v>
      </c>
      <c r="G1324" s="23"/>
      <c r="H1324" s="23"/>
      <c r="I1324" s="23" t="s">
        <v>110</v>
      </c>
      <c r="J1324" s="23">
        <v>22</v>
      </c>
      <c r="K1324" s="23" t="s">
        <v>52</v>
      </c>
      <c r="L1324" s="23"/>
    </row>
    <row r="1325" spans="1:12" x14ac:dyDescent="0.25">
      <c r="A1325" s="23">
        <v>1318</v>
      </c>
      <c r="B1325" s="62" t="s">
        <v>5184</v>
      </c>
      <c r="C1325" s="23"/>
      <c r="D1325" s="23" t="s">
        <v>5186</v>
      </c>
      <c r="E1325" s="23"/>
      <c r="F1325" s="23" t="s">
        <v>2249</v>
      </c>
      <c r="G1325" s="23"/>
      <c r="H1325" s="23"/>
      <c r="I1325" s="23" t="s">
        <v>110</v>
      </c>
      <c r="J1325" s="23">
        <v>22</v>
      </c>
      <c r="K1325" s="23" t="s">
        <v>52</v>
      </c>
      <c r="L1325" s="23"/>
    </row>
    <row r="1326" spans="1:12" x14ac:dyDescent="0.25">
      <c r="A1326" s="23">
        <v>1319</v>
      </c>
      <c r="B1326" s="62" t="s">
        <v>5184</v>
      </c>
      <c r="C1326" s="23"/>
      <c r="D1326" s="23" t="s">
        <v>5186</v>
      </c>
      <c r="E1326" s="23"/>
      <c r="F1326" s="23" t="s">
        <v>2251</v>
      </c>
      <c r="G1326" s="23"/>
      <c r="H1326" s="23"/>
      <c r="I1326" s="23" t="s">
        <v>110</v>
      </c>
      <c r="J1326" s="23">
        <v>22</v>
      </c>
      <c r="K1326" s="23" t="s">
        <v>52</v>
      </c>
      <c r="L1326" s="23"/>
    </row>
    <row r="1327" spans="1:12" x14ac:dyDescent="0.25">
      <c r="A1327" s="23">
        <v>1320</v>
      </c>
      <c r="B1327" s="62" t="s">
        <v>5184</v>
      </c>
      <c r="C1327" s="23"/>
      <c r="D1327" s="23" t="s">
        <v>5186</v>
      </c>
      <c r="E1327" s="23"/>
      <c r="F1327" s="23" t="s">
        <v>2253</v>
      </c>
      <c r="G1327" s="23"/>
      <c r="H1327" s="23"/>
      <c r="I1327" s="23" t="s">
        <v>110</v>
      </c>
      <c r="J1327" s="23">
        <v>22</v>
      </c>
      <c r="K1327" s="23" t="s">
        <v>52</v>
      </c>
      <c r="L1327" s="23"/>
    </row>
    <row r="1328" spans="1:12" x14ac:dyDescent="0.25">
      <c r="A1328" s="23">
        <v>1321</v>
      </c>
      <c r="B1328" s="62" t="s">
        <v>5184</v>
      </c>
      <c r="C1328" s="23"/>
      <c r="D1328" s="23" t="s">
        <v>5186</v>
      </c>
      <c r="E1328" s="23"/>
      <c r="F1328" s="23" t="s">
        <v>2255</v>
      </c>
      <c r="G1328" s="23"/>
      <c r="H1328" s="23"/>
      <c r="I1328" s="23" t="s">
        <v>110</v>
      </c>
      <c r="J1328" s="23">
        <v>22</v>
      </c>
      <c r="K1328" s="23" t="s">
        <v>52</v>
      </c>
      <c r="L1328" s="23"/>
    </row>
    <row r="1329" spans="1:12" x14ac:dyDescent="0.25">
      <c r="A1329" s="23">
        <v>1322</v>
      </c>
      <c r="B1329" s="62" t="s">
        <v>5184</v>
      </c>
      <c r="C1329" s="23"/>
      <c r="D1329" s="23" t="s">
        <v>5186</v>
      </c>
      <c r="E1329" s="23"/>
      <c r="F1329" s="23" t="s">
        <v>2257</v>
      </c>
      <c r="G1329" s="23"/>
      <c r="H1329" s="23"/>
      <c r="I1329" s="23" t="s">
        <v>110</v>
      </c>
      <c r="J1329" s="23">
        <v>22</v>
      </c>
      <c r="K1329" s="23" t="s">
        <v>52</v>
      </c>
      <c r="L1329" s="23"/>
    </row>
    <row r="1330" spans="1:12" x14ac:dyDescent="0.25">
      <c r="A1330" s="23">
        <v>1323</v>
      </c>
      <c r="B1330" s="62" t="s">
        <v>5184</v>
      </c>
      <c r="C1330" s="23"/>
      <c r="D1330" s="23" t="s">
        <v>5186</v>
      </c>
      <c r="E1330" s="23"/>
      <c r="F1330" s="23" t="s">
        <v>2259</v>
      </c>
      <c r="G1330" s="23"/>
      <c r="H1330" s="23"/>
      <c r="I1330" s="23" t="s">
        <v>110</v>
      </c>
      <c r="J1330" s="23">
        <v>22</v>
      </c>
      <c r="K1330" s="23" t="s">
        <v>52</v>
      </c>
      <c r="L1330" s="23"/>
    </row>
    <row r="1331" spans="1:12" x14ac:dyDescent="0.25">
      <c r="A1331" s="23">
        <v>1324</v>
      </c>
      <c r="B1331" s="62" t="s">
        <v>5184</v>
      </c>
      <c r="C1331" s="23"/>
      <c r="D1331" s="23" t="s">
        <v>5186</v>
      </c>
      <c r="E1331" s="23"/>
      <c r="F1331" s="23" t="s">
        <v>2261</v>
      </c>
      <c r="G1331" s="23"/>
      <c r="H1331" s="23"/>
      <c r="I1331" s="23" t="s">
        <v>110</v>
      </c>
      <c r="J1331" s="23">
        <v>22</v>
      </c>
      <c r="K1331" s="23" t="s">
        <v>52</v>
      </c>
      <c r="L1331" s="23"/>
    </row>
    <row r="1332" spans="1:12" x14ac:dyDescent="0.25">
      <c r="A1332" s="23">
        <v>1325</v>
      </c>
      <c r="B1332" s="62" t="s">
        <v>5184</v>
      </c>
      <c r="C1332" s="23"/>
      <c r="D1332" s="23" t="s">
        <v>5186</v>
      </c>
      <c r="E1332" s="23"/>
      <c r="F1332" s="23" t="s">
        <v>2263</v>
      </c>
      <c r="G1332" s="23"/>
      <c r="H1332" s="23"/>
      <c r="I1332" s="23" t="s">
        <v>110</v>
      </c>
      <c r="J1332" s="23">
        <v>22</v>
      </c>
      <c r="K1332" s="23" t="s">
        <v>52</v>
      </c>
      <c r="L1332" s="23"/>
    </row>
    <row r="1333" spans="1:12" x14ac:dyDescent="0.25">
      <c r="A1333" s="23">
        <v>1326</v>
      </c>
      <c r="B1333" s="62" t="s">
        <v>5184</v>
      </c>
      <c r="C1333" s="23"/>
      <c r="D1333" s="23" t="s">
        <v>5186</v>
      </c>
      <c r="E1333" s="23"/>
      <c r="F1333" s="23" t="s">
        <v>2265</v>
      </c>
      <c r="G1333" s="23"/>
      <c r="H1333" s="23"/>
      <c r="I1333" s="23" t="s">
        <v>110</v>
      </c>
      <c r="J1333" s="23">
        <v>22</v>
      </c>
      <c r="K1333" s="23" t="s">
        <v>52</v>
      </c>
      <c r="L1333" s="23"/>
    </row>
    <row r="1334" spans="1:12" x14ac:dyDescent="0.25">
      <c r="A1334" s="23">
        <v>1327</v>
      </c>
      <c r="B1334" s="62" t="s">
        <v>5184</v>
      </c>
      <c r="C1334" s="23"/>
      <c r="D1334" s="23" t="s">
        <v>5186</v>
      </c>
      <c r="E1334" s="23"/>
      <c r="F1334" s="23" t="s">
        <v>527</v>
      </c>
      <c r="G1334" s="23"/>
      <c r="H1334" s="23"/>
      <c r="I1334" s="23" t="s">
        <v>110</v>
      </c>
      <c r="J1334" s="23">
        <v>22</v>
      </c>
      <c r="K1334" s="23" t="s">
        <v>52</v>
      </c>
      <c r="L1334" s="23"/>
    </row>
    <row r="1335" spans="1:12" x14ac:dyDescent="0.25">
      <c r="A1335" s="23">
        <v>1328</v>
      </c>
      <c r="B1335" s="62" t="s">
        <v>5184</v>
      </c>
      <c r="C1335" s="23"/>
      <c r="D1335" s="23" t="s">
        <v>5186</v>
      </c>
      <c r="E1335" s="23"/>
      <c r="F1335" s="23" t="s">
        <v>529</v>
      </c>
      <c r="G1335" s="23"/>
      <c r="H1335" s="23"/>
      <c r="I1335" s="23" t="s">
        <v>110</v>
      </c>
      <c r="J1335" s="23">
        <v>22</v>
      </c>
      <c r="K1335" s="23" t="s">
        <v>52</v>
      </c>
      <c r="L1335" s="23"/>
    </row>
    <row r="1336" spans="1:12" x14ac:dyDescent="0.25">
      <c r="A1336" s="23">
        <v>1329</v>
      </c>
      <c r="B1336" s="62" t="s">
        <v>5184</v>
      </c>
      <c r="C1336" s="23"/>
      <c r="D1336" s="23" t="s">
        <v>5186</v>
      </c>
      <c r="E1336" s="23"/>
      <c r="F1336" s="23" t="s">
        <v>2267</v>
      </c>
      <c r="G1336" s="23"/>
      <c r="H1336" s="23"/>
      <c r="I1336" s="23" t="s">
        <v>110</v>
      </c>
      <c r="J1336" s="23">
        <v>22</v>
      </c>
      <c r="K1336" s="23" t="s">
        <v>52</v>
      </c>
      <c r="L1336" s="23"/>
    </row>
    <row r="1337" spans="1:12" x14ac:dyDescent="0.25">
      <c r="A1337" s="23">
        <v>1330</v>
      </c>
      <c r="B1337" s="62" t="s">
        <v>5184</v>
      </c>
      <c r="C1337" s="23"/>
      <c r="D1337" s="23" t="s">
        <v>5186</v>
      </c>
      <c r="E1337" s="23"/>
      <c r="F1337" s="23" t="s">
        <v>2269</v>
      </c>
      <c r="G1337" s="23"/>
      <c r="H1337" s="23"/>
      <c r="I1337" s="23" t="s">
        <v>110</v>
      </c>
      <c r="J1337" s="23">
        <v>22</v>
      </c>
      <c r="K1337" s="23" t="s">
        <v>52</v>
      </c>
      <c r="L1337" s="23"/>
    </row>
    <row r="1338" spans="1:12" x14ac:dyDescent="0.25">
      <c r="A1338" s="23">
        <v>1331</v>
      </c>
      <c r="B1338" s="62" t="s">
        <v>5184</v>
      </c>
      <c r="C1338" s="23"/>
      <c r="D1338" s="23" t="s">
        <v>5186</v>
      </c>
      <c r="E1338" s="23"/>
      <c r="F1338" s="23" t="s">
        <v>2271</v>
      </c>
      <c r="G1338" s="23"/>
      <c r="H1338" s="23"/>
      <c r="I1338" s="23" t="s">
        <v>110</v>
      </c>
      <c r="J1338" s="23">
        <v>22</v>
      </c>
      <c r="K1338" s="23" t="s">
        <v>52</v>
      </c>
      <c r="L1338" s="23"/>
    </row>
    <row r="1339" spans="1:12" x14ac:dyDescent="0.25">
      <c r="A1339" s="23">
        <v>1332</v>
      </c>
      <c r="B1339" s="62" t="s">
        <v>5184</v>
      </c>
      <c r="C1339" s="23"/>
      <c r="D1339" s="23" t="s">
        <v>5186</v>
      </c>
      <c r="E1339" s="23"/>
      <c r="F1339" s="23" t="s">
        <v>2273</v>
      </c>
      <c r="G1339" s="23"/>
      <c r="H1339" s="23"/>
      <c r="I1339" s="23" t="s">
        <v>110</v>
      </c>
      <c r="J1339" s="23">
        <v>22</v>
      </c>
      <c r="K1339" s="23" t="s">
        <v>52</v>
      </c>
      <c r="L1339" s="23"/>
    </row>
    <row r="1340" spans="1:12" x14ac:dyDescent="0.25">
      <c r="A1340" s="23">
        <v>1333</v>
      </c>
      <c r="B1340" s="62" t="s">
        <v>5184</v>
      </c>
      <c r="C1340" s="23"/>
      <c r="D1340" s="23" t="s">
        <v>5186</v>
      </c>
      <c r="E1340" s="23"/>
      <c r="F1340" s="23" t="s">
        <v>2275</v>
      </c>
      <c r="G1340" s="23"/>
      <c r="H1340" s="23"/>
      <c r="I1340" s="23" t="s">
        <v>110</v>
      </c>
      <c r="J1340" s="23">
        <v>22</v>
      </c>
      <c r="K1340" s="23" t="s">
        <v>52</v>
      </c>
      <c r="L1340" s="23"/>
    </row>
    <row r="1341" spans="1:12" x14ac:dyDescent="0.25">
      <c r="A1341" s="23">
        <v>1334</v>
      </c>
      <c r="B1341" s="62" t="s">
        <v>5184</v>
      </c>
      <c r="C1341" s="65"/>
      <c r="D1341" s="62" t="s">
        <v>5186</v>
      </c>
      <c r="E1341" s="24"/>
      <c r="F1341" s="24" t="s">
        <v>2277</v>
      </c>
      <c r="G1341" s="24"/>
      <c r="H1341" s="24"/>
      <c r="I1341" s="63" t="s">
        <v>110</v>
      </c>
      <c r="J1341" s="64">
        <v>22</v>
      </c>
      <c r="K1341" s="24" t="s">
        <v>52</v>
      </c>
      <c r="L1341" s="24"/>
    </row>
    <row r="1342" spans="1:12" x14ac:dyDescent="0.25">
      <c r="A1342" s="23">
        <v>1335</v>
      </c>
      <c r="B1342" s="62" t="s">
        <v>5184</v>
      </c>
      <c r="C1342" s="65"/>
      <c r="D1342" s="62" t="s">
        <v>5186</v>
      </c>
      <c r="E1342" s="24"/>
      <c r="F1342" s="24" t="s">
        <v>2279</v>
      </c>
      <c r="G1342" s="24"/>
      <c r="H1342" s="24"/>
      <c r="I1342" s="63" t="s">
        <v>110</v>
      </c>
      <c r="J1342" s="64">
        <v>22</v>
      </c>
      <c r="K1342" s="24" t="s">
        <v>52</v>
      </c>
      <c r="L1342" s="24"/>
    </row>
    <row r="1343" spans="1:12" x14ac:dyDescent="0.25">
      <c r="A1343" s="23">
        <v>1336</v>
      </c>
      <c r="B1343" s="62" t="s">
        <v>5184</v>
      </c>
      <c r="C1343" s="65"/>
      <c r="D1343" s="62" t="s">
        <v>5186</v>
      </c>
      <c r="E1343" s="24"/>
      <c r="F1343" s="24" t="s">
        <v>54</v>
      </c>
      <c r="G1343" s="24"/>
      <c r="H1343" s="24"/>
      <c r="I1343" s="63" t="s">
        <v>37</v>
      </c>
      <c r="J1343" s="64">
        <v>14</v>
      </c>
      <c r="K1343" s="24" t="s">
        <v>52</v>
      </c>
      <c r="L1343" s="24"/>
    </row>
    <row r="1344" spans="1:12" x14ac:dyDescent="0.25">
      <c r="A1344" s="23">
        <v>1337</v>
      </c>
      <c r="B1344" s="62" t="s">
        <v>5184</v>
      </c>
      <c r="C1344" s="65"/>
      <c r="D1344" s="62" t="s">
        <v>5186</v>
      </c>
      <c r="E1344" s="24"/>
      <c r="F1344" s="24" t="s">
        <v>56</v>
      </c>
      <c r="G1344" s="24"/>
      <c r="H1344" s="24"/>
      <c r="I1344" s="63" t="s">
        <v>37</v>
      </c>
      <c r="J1344" s="64">
        <v>32</v>
      </c>
      <c r="K1344" s="24" t="s">
        <v>52</v>
      </c>
      <c r="L1344" s="24"/>
    </row>
    <row r="1345" spans="1:12" x14ac:dyDescent="0.25">
      <c r="A1345" s="23">
        <v>1338</v>
      </c>
      <c r="B1345" s="62" t="s">
        <v>5184</v>
      </c>
      <c r="C1345" s="65"/>
      <c r="D1345" s="62" t="s">
        <v>5186</v>
      </c>
      <c r="E1345" s="24"/>
      <c r="F1345" s="24" t="s">
        <v>58</v>
      </c>
      <c r="G1345" s="24"/>
      <c r="H1345" s="24"/>
      <c r="I1345" s="63" t="s">
        <v>37</v>
      </c>
      <c r="J1345" s="64">
        <v>14</v>
      </c>
      <c r="K1345" s="24" t="s">
        <v>52</v>
      </c>
      <c r="L1345" s="24"/>
    </row>
    <row r="1346" spans="1:12" x14ac:dyDescent="0.25">
      <c r="A1346" s="23">
        <v>1339</v>
      </c>
      <c r="B1346" s="62" t="s">
        <v>5184</v>
      </c>
      <c r="C1346" s="65"/>
      <c r="D1346" s="62" t="s">
        <v>5186</v>
      </c>
      <c r="E1346" s="23"/>
      <c r="F1346" s="23" t="s">
        <v>60</v>
      </c>
      <c r="G1346" s="23"/>
      <c r="H1346" s="23"/>
      <c r="I1346" s="63" t="s">
        <v>37</v>
      </c>
      <c r="J1346" s="64">
        <v>32</v>
      </c>
      <c r="K1346" s="23" t="s">
        <v>52</v>
      </c>
      <c r="L1346" s="23"/>
    </row>
    <row r="1347" spans="1:12" x14ac:dyDescent="0.25">
      <c r="A1347" s="23">
        <v>1340</v>
      </c>
      <c r="B1347" s="62" t="s">
        <v>5184</v>
      </c>
      <c r="C1347" s="65"/>
      <c r="D1347" s="62" t="s">
        <v>5186</v>
      </c>
      <c r="E1347" s="23"/>
      <c r="F1347" s="23" t="s">
        <v>2281</v>
      </c>
      <c r="G1347" s="23"/>
      <c r="H1347" s="23"/>
      <c r="I1347" s="63" t="s">
        <v>110</v>
      </c>
      <c r="J1347" s="64">
        <v>22</v>
      </c>
      <c r="K1347" s="23" t="s">
        <v>52</v>
      </c>
      <c r="L1347" s="23"/>
    </row>
    <row r="1348" spans="1:12" x14ac:dyDescent="0.25">
      <c r="A1348" s="23">
        <v>1341</v>
      </c>
      <c r="B1348" s="62" t="s">
        <v>5184</v>
      </c>
      <c r="C1348" s="65"/>
      <c r="D1348" s="62" t="s">
        <v>5186</v>
      </c>
      <c r="E1348" s="23"/>
      <c r="F1348" s="23" t="s">
        <v>2283</v>
      </c>
      <c r="G1348" s="23"/>
      <c r="H1348" s="23"/>
      <c r="I1348" s="63" t="s">
        <v>110</v>
      </c>
      <c r="J1348" s="64">
        <v>22</v>
      </c>
      <c r="K1348" s="23" t="s">
        <v>52</v>
      </c>
      <c r="L1348" s="23"/>
    </row>
    <row r="1349" spans="1:12" x14ac:dyDescent="0.25">
      <c r="A1349" s="23">
        <v>1342</v>
      </c>
      <c r="B1349" s="62" t="s">
        <v>5184</v>
      </c>
      <c r="C1349" s="65"/>
      <c r="D1349" s="62" t="s">
        <v>5186</v>
      </c>
      <c r="E1349" s="23"/>
      <c r="F1349" s="23" t="s">
        <v>2285</v>
      </c>
      <c r="G1349" s="23"/>
      <c r="H1349" s="23"/>
      <c r="I1349" s="63" t="s">
        <v>110</v>
      </c>
      <c r="J1349" s="64">
        <v>22</v>
      </c>
      <c r="K1349" s="23" t="s">
        <v>52</v>
      </c>
      <c r="L1349" s="23"/>
    </row>
    <row r="1350" spans="1:12" x14ac:dyDescent="0.25">
      <c r="A1350" s="23">
        <v>1343</v>
      </c>
      <c r="B1350" s="62" t="s">
        <v>5184</v>
      </c>
      <c r="C1350" s="65" t="s">
        <v>5303</v>
      </c>
      <c r="D1350" s="62" t="s">
        <v>364</v>
      </c>
      <c r="E1350" s="23" t="s">
        <v>3975</v>
      </c>
      <c r="F1350" s="23" t="s">
        <v>1459</v>
      </c>
      <c r="G1350" s="23"/>
      <c r="H1350" s="23"/>
      <c r="I1350" s="63" t="s">
        <v>37</v>
      </c>
      <c r="J1350" s="64">
        <v>6</v>
      </c>
      <c r="K1350" s="23" t="s">
        <v>52</v>
      </c>
      <c r="L1350" s="23"/>
    </row>
    <row r="1351" spans="1:12" x14ac:dyDescent="0.25">
      <c r="A1351" s="23">
        <v>1344</v>
      </c>
      <c r="B1351" s="62" t="s">
        <v>5184</v>
      </c>
      <c r="C1351" s="65" t="s">
        <v>5303</v>
      </c>
      <c r="D1351" s="62" t="s">
        <v>364</v>
      </c>
      <c r="E1351" s="23" t="s">
        <v>3709</v>
      </c>
      <c r="F1351" s="23" t="s">
        <v>64</v>
      </c>
      <c r="G1351" s="23"/>
      <c r="H1351" s="23"/>
      <c r="I1351" s="63" t="s">
        <v>37</v>
      </c>
      <c r="J1351" s="64">
        <v>10</v>
      </c>
      <c r="K1351" s="23" t="s">
        <v>52</v>
      </c>
      <c r="L1351" s="23"/>
    </row>
    <row r="1352" spans="1:12" x14ac:dyDescent="0.25">
      <c r="A1352" s="23">
        <v>1345</v>
      </c>
      <c r="B1352" s="62" t="s">
        <v>5184</v>
      </c>
      <c r="C1352" s="65" t="s">
        <v>5303</v>
      </c>
      <c r="D1352" s="62" t="s">
        <v>364</v>
      </c>
      <c r="E1352" s="23" t="s">
        <v>4319</v>
      </c>
      <c r="F1352" s="23" t="s">
        <v>2287</v>
      </c>
      <c r="G1352" s="23"/>
      <c r="H1352" s="23"/>
      <c r="I1352" s="63" t="s">
        <v>37</v>
      </c>
      <c r="J1352" s="64">
        <v>2</v>
      </c>
      <c r="K1352" s="23" t="s">
        <v>52</v>
      </c>
      <c r="L1352" s="23"/>
    </row>
    <row r="1353" spans="1:12" x14ac:dyDescent="0.25">
      <c r="A1353" s="23">
        <v>1346</v>
      </c>
      <c r="B1353" s="62" t="s">
        <v>5184</v>
      </c>
      <c r="C1353" s="65" t="s">
        <v>5303</v>
      </c>
      <c r="D1353" s="62" t="s">
        <v>364</v>
      </c>
      <c r="E1353" s="23" t="s">
        <v>4221</v>
      </c>
      <c r="F1353" s="23" t="s">
        <v>492</v>
      </c>
      <c r="G1353" s="23"/>
      <c r="H1353" s="23"/>
      <c r="I1353" s="63" t="s">
        <v>110</v>
      </c>
      <c r="J1353" s="64">
        <v>22</v>
      </c>
      <c r="K1353" s="23" t="s">
        <v>52</v>
      </c>
      <c r="L1353" s="23">
        <v>0</v>
      </c>
    </row>
    <row r="1354" spans="1:12" x14ac:dyDescent="0.25">
      <c r="A1354" s="23">
        <v>1347</v>
      </c>
      <c r="B1354" s="62" t="s">
        <v>5184</v>
      </c>
      <c r="C1354" s="65" t="s">
        <v>5303</v>
      </c>
      <c r="D1354" s="62" t="s">
        <v>364</v>
      </c>
      <c r="E1354" s="23" t="s">
        <v>4218</v>
      </c>
      <c r="F1354" s="23" t="s">
        <v>493</v>
      </c>
      <c r="G1354" s="23"/>
      <c r="H1354" s="23"/>
      <c r="I1354" s="63" t="s">
        <v>110</v>
      </c>
      <c r="J1354" s="64">
        <v>22</v>
      </c>
      <c r="K1354" s="23" t="s">
        <v>52</v>
      </c>
      <c r="L1354" s="23">
        <v>0</v>
      </c>
    </row>
    <row r="1355" spans="1:12" x14ac:dyDescent="0.25">
      <c r="A1355" s="23">
        <v>1348</v>
      </c>
      <c r="B1355" s="62" t="s">
        <v>5184</v>
      </c>
      <c r="C1355" s="65" t="s">
        <v>5303</v>
      </c>
      <c r="D1355" s="62" t="s">
        <v>364</v>
      </c>
      <c r="E1355" s="23" t="s">
        <v>4217</v>
      </c>
      <c r="F1355" s="23" t="s">
        <v>494</v>
      </c>
      <c r="G1355" s="23"/>
      <c r="H1355" s="23"/>
      <c r="I1355" s="63" t="s">
        <v>110</v>
      </c>
      <c r="J1355" s="64">
        <v>22</v>
      </c>
      <c r="K1355" s="23" t="s">
        <v>52</v>
      </c>
      <c r="L1355" s="23">
        <v>0</v>
      </c>
    </row>
    <row r="1356" spans="1:12" x14ac:dyDescent="0.25">
      <c r="A1356" s="23">
        <v>1349</v>
      </c>
      <c r="B1356" s="62" t="s">
        <v>5184</v>
      </c>
      <c r="C1356" s="65" t="s">
        <v>5303</v>
      </c>
      <c r="D1356" s="62" t="s">
        <v>364</v>
      </c>
      <c r="E1356" s="23" t="s">
        <v>4219</v>
      </c>
      <c r="F1356" s="23" t="s">
        <v>1761</v>
      </c>
      <c r="G1356" s="23"/>
      <c r="H1356" s="23"/>
      <c r="I1356" s="63" t="s">
        <v>110</v>
      </c>
      <c r="J1356" s="64">
        <v>22</v>
      </c>
      <c r="K1356" s="23" t="s">
        <v>52</v>
      </c>
      <c r="L1356" s="23">
        <v>0</v>
      </c>
    </row>
    <row r="1357" spans="1:12" x14ac:dyDescent="0.25">
      <c r="A1357" s="23">
        <v>1350</v>
      </c>
      <c r="B1357" s="62" t="s">
        <v>5184</v>
      </c>
      <c r="C1357" s="65" t="s">
        <v>5303</v>
      </c>
      <c r="D1357" s="62" t="s">
        <v>364</v>
      </c>
      <c r="E1357" s="23" t="s">
        <v>4237</v>
      </c>
      <c r="F1357" s="23" t="s">
        <v>495</v>
      </c>
      <c r="G1357" s="23"/>
      <c r="H1357" s="23"/>
      <c r="I1357" s="63" t="s">
        <v>110</v>
      </c>
      <c r="J1357" s="64">
        <v>22</v>
      </c>
      <c r="K1357" s="23" t="s">
        <v>52</v>
      </c>
      <c r="L1357" s="23">
        <v>0</v>
      </c>
    </row>
    <row r="1358" spans="1:12" x14ac:dyDescent="0.25">
      <c r="A1358" s="23">
        <v>1351</v>
      </c>
      <c r="B1358" s="62" t="s">
        <v>5184</v>
      </c>
      <c r="C1358" s="65" t="s">
        <v>5303</v>
      </c>
      <c r="D1358" s="62" t="s">
        <v>364</v>
      </c>
      <c r="E1358" s="23" t="s">
        <v>4234</v>
      </c>
      <c r="F1358" s="23" t="s">
        <v>565</v>
      </c>
      <c r="G1358" s="23"/>
      <c r="H1358" s="23"/>
      <c r="I1358" s="63" t="s">
        <v>110</v>
      </c>
      <c r="J1358" s="64">
        <v>22</v>
      </c>
      <c r="K1358" s="23" t="s">
        <v>52</v>
      </c>
      <c r="L1358" s="23">
        <v>0</v>
      </c>
    </row>
    <row r="1359" spans="1:12" x14ac:dyDescent="0.25">
      <c r="A1359" s="23">
        <v>1352</v>
      </c>
      <c r="B1359" s="62" t="s">
        <v>5184</v>
      </c>
      <c r="C1359" s="65" t="s">
        <v>5303</v>
      </c>
      <c r="D1359" s="62" t="s">
        <v>364</v>
      </c>
      <c r="E1359" s="23" t="s">
        <v>4216</v>
      </c>
      <c r="F1359" s="23" t="s">
        <v>567</v>
      </c>
      <c r="G1359" s="23"/>
      <c r="H1359" s="23"/>
      <c r="I1359" s="63" t="s">
        <v>110</v>
      </c>
      <c r="J1359" s="64">
        <v>22</v>
      </c>
      <c r="K1359" s="23" t="s">
        <v>52</v>
      </c>
      <c r="L1359" s="23">
        <v>0</v>
      </c>
    </row>
    <row r="1360" spans="1:12" x14ac:dyDescent="0.25">
      <c r="A1360" s="23">
        <v>1353</v>
      </c>
      <c r="B1360" s="62" t="s">
        <v>5184</v>
      </c>
      <c r="C1360" s="65" t="s">
        <v>5303</v>
      </c>
      <c r="D1360" s="62" t="s">
        <v>364</v>
      </c>
      <c r="E1360" s="23" t="s">
        <v>4236</v>
      </c>
      <c r="F1360" s="23" t="s">
        <v>496</v>
      </c>
      <c r="G1360" s="23"/>
      <c r="H1360" s="23"/>
      <c r="I1360" s="63" t="s">
        <v>110</v>
      </c>
      <c r="J1360" s="64">
        <v>22</v>
      </c>
      <c r="K1360" s="23" t="s">
        <v>52</v>
      </c>
      <c r="L1360" s="23">
        <v>0</v>
      </c>
    </row>
    <row r="1361" spans="1:12" x14ac:dyDescent="0.25">
      <c r="A1361" s="23">
        <v>1354</v>
      </c>
      <c r="B1361" s="62" t="s">
        <v>5184</v>
      </c>
      <c r="C1361" s="65" t="s">
        <v>5303</v>
      </c>
      <c r="D1361" s="62" t="s">
        <v>364</v>
      </c>
      <c r="E1361" s="23" t="s">
        <v>4227</v>
      </c>
      <c r="F1361" s="23" t="s">
        <v>497</v>
      </c>
      <c r="G1361" s="23"/>
      <c r="H1361" s="23"/>
      <c r="I1361" s="63" t="s">
        <v>110</v>
      </c>
      <c r="J1361" s="64">
        <v>22</v>
      </c>
      <c r="K1361" s="23" t="s">
        <v>52</v>
      </c>
      <c r="L1361" s="23">
        <v>0</v>
      </c>
    </row>
    <row r="1362" spans="1:12" x14ac:dyDescent="0.25">
      <c r="A1362" s="23">
        <v>1355</v>
      </c>
      <c r="B1362" s="62" t="s">
        <v>5184</v>
      </c>
      <c r="C1362" s="65" t="s">
        <v>5303</v>
      </c>
      <c r="D1362" s="62" t="s">
        <v>364</v>
      </c>
      <c r="E1362" s="23" t="s">
        <v>4298</v>
      </c>
      <c r="F1362" s="23" t="s">
        <v>2245</v>
      </c>
      <c r="G1362" s="23"/>
      <c r="H1362" s="23"/>
      <c r="I1362" s="63" t="s">
        <v>110</v>
      </c>
      <c r="J1362" s="64">
        <v>22</v>
      </c>
      <c r="K1362" s="23" t="s">
        <v>52</v>
      </c>
      <c r="L1362" s="23">
        <v>0</v>
      </c>
    </row>
    <row r="1363" spans="1:12" x14ac:dyDescent="0.25">
      <c r="A1363" s="23">
        <v>1356</v>
      </c>
      <c r="B1363" s="62" t="s">
        <v>5184</v>
      </c>
      <c r="C1363" s="65" t="s">
        <v>5303</v>
      </c>
      <c r="D1363" s="62" t="s">
        <v>364</v>
      </c>
      <c r="E1363" s="23" t="s">
        <v>4291</v>
      </c>
      <c r="F1363" s="23" t="s">
        <v>2247</v>
      </c>
      <c r="G1363" s="23"/>
      <c r="H1363" s="23"/>
      <c r="I1363" s="63" t="s">
        <v>110</v>
      </c>
      <c r="J1363" s="64">
        <v>22</v>
      </c>
      <c r="K1363" s="23" t="s">
        <v>52</v>
      </c>
      <c r="L1363" s="23">
        <v>0</v>
      </c>
    </row>
    <row r="1364" spans="1:12" x14ac:dyDescent="0.25">
      <c r="A1364" s="23">
        <v>1357</v>
      </c>
      <c r="B1364" s="62" t="s">
        <v>5184</v>
      </c>
      <c r="C1364" s="65" t="s">
        <v>5303</v>
      </c>
      <c r="D1364" s="62" t="s">
        <v>364</v>
      </c>
      <c r="E1364" s="23" t="s">
        <v>4294</v>
      </c>
      <c r="F1364" s="23" t="s">
        <v>2249</v>
      </c>
      <c r="G1364" s="23"/>
      <c r="H1364" s="23"/>
      <c r="I1364" s="63" t="s">
        <v>110</v>
      </c>
      <c r="J1364" s="64">
        <v>22</v>
      </c>
      <c r="K1364" s="23" t="s">
        <v>52</v>
      </c>
      <c r="L1364" s="23">
        <v>0</v>
      </c>
    </row>
    <row r="1365" spans="1:12" x14ac:dyDescent="0.25">
      <c r="A1365" s="23">
        <v>1358</v>
      </c>
      <c r="B1365" s="62" t="s">
        <v>5184</v>
      </c>
      <c r="C1365" s="65" t="s">
        <v>5303</v>
      </c>
      <c r="D1365" s="62" t="s">
        <v>364</v>
      </c>
      <c r="E1365" s="23" t="s">
        <v>4287</v>
      </c>
      <c r="F1365" s="23" t="s">
        <v>2251</v>
      </c>
      <c r="G1365" s="23"/>
      <c r="H1365" s="23"/>
      <c r="I1365" s="63" t="s">
        <v>110</v>
      </c>
      <c r="J1365" s="64">
        <v>22</v>
      </c>
      <c r="K1365" s="23" t="s">
        <v>52</v>
      </c>
      <c r="L1365" s="23">
        <v>0</v>
      </c>
    </row>
    <row r="1366" spans="1:12" x14ac:dyDescent="0.25">
      <c r="A1366" s="23">
        <v>1359</v>
      </c>
      <c r="B1366" s="62" t="s">
        <v>5184</v>
      </c>
      <c r="C1366" s="65" t="s">
        <v>5303</v>
      </c>
      <c r="D1366" s="62" t="s">
        <v>364</v>
      </c>
      <c r="E1366" s="23" t="s">
        <v>4251</v>
      </c>
      <c r="F1366" s="23" t="s">
        <v>2253</v>
      </c>
      <c r="G1366" s="23"/>
      <c r="H1366" s="23"/>
      <c r="I1366" s="63" t="s">
        <v>110</v>
      </c>
      <c r="J1366" s="64">
        <v>22</v>
      </c>
      <c r="K1366" s="23" t="s">
        <v>52</v>
      </c>
      <c r="L1366" s="23">
        <v>0</v>
      </c>
    </row>
    <row r="1367" spans="1:12" x14ac:dyDescent="0.25">
      <c r="A1367" s="23">
        <v>1360</v>
      </c>
      <c r="B1367" s="62" t="s">
        <v>5184</v>
      </c>
      <c r="C1367" s="65" t="s">
        <v>5303</v>
      </c>
      <c r="D1367" s="62" t="s">
        <v>364</v>
      </c>
      <c r="E1367" s="23" t="s">
        <v>4209</v>
      </c>
      <c r="F1367" s="23" t="s">
        <v>2255</v>
      </c>
      <c r="G1367" s="23"/>
      <c r="H1367" s="23"/>
      <c r="I1367" s="63" t="s">
        <v>110</v>
      </c>
      <c r="J1367" s="64">
        <v>22</v>
      </c>
      <c r="K1367" s="23" t="s">
        <v>52</v>
      </c>
      <c r="L1367" s="23">
        <v>0</v>
      </c>
    </row>
    <row r="1368" spans="1:12" x14ac:dyDescent="0.25">
      <c r="A1368" s="23">
        <v>1361</v>
      </c>
      <c r="B1368" s="62" t="s">
        <v>5184</v>
      </c>
      <c r="C1368" s="65" t="s">
        <v>5303</v>
      </c>
      <c r="D1368" s="62" t="s">
        <v>364</v>
      </c>
      <c r="E1368" s="23" t="s">
        <v>4230</v>
      </c>
      <c r="F1368" s="23" t="s">
        <v>2257</v>
      </c>
      <c r="G1368" s="23"/>
      <c r="H1368" s="23"/>
      <c r="I1368" s="63" t="s">
        <v>110</v>
      </c>
      <c r="J1368" s="64">
        <v>22</v>
      </c>
      <c r="K1368" s="23" t="s">
        <v>52</v>
      </c>
      <c r="L1368" s="23">
        <v>0</v>
      </c>
    </row>
    <row r="1369" spans="1:12" x14ac:dyDescent="0.25">
      <c r="A1369" s="23">
        <v>1362</v>
      </c>
      <c r="B1369" s="62" t="s">
        <v>5184</v>
      </c>
      <c r="C1369" s="65" t="s">
        <v>5303</v>
      </c>
      <c r="D1369" s="62" t="s">
        <v>364</v>
      </c>
      <c r="E1369" s="23" t="s">
        <v>4297</v>
      </c>
      <c r="F1369" s="23" t="s">
        <v>2259</v>
      </c>
      <c r="G1369" s="23"/>
      <c r="H1369" s="23"/>
      <c r="I1369" s="63" t="s">
        <v>110</v>
      </c>
      <c r="J1369" s="64">
        <v>22</v>
      </c>
      <c r="K1369" s="23" t="s">
        <v>52</v>
      </c>
      <c r="L1369" s="23">
        <v>0</v>
      </c>
    </row>
    <row r="1370" spans="1:12" x14ac:dyDescent="0.25">
      <c r="A1370" s="23">
        <v>1363</v>
      </c>
      <c r="B1370" s="62" t="s">
        <v>5184</v>
      </c>
      <c r="C1370" s="65" t="s">
        <v>5303</v>
      </c>
      <c r="D1370" s="62" t="s">
        <v>364</v>
      </c>
      <c r="E1370" s="23" t="s">
        <v>4290</v>
      </c>
      <c r="F1370" s="23" t="s">
        <v>2261</v>
      </c>
      <c r="G1370" s="23"/>
      <c r="H1370" s="23"/>
      <c r="I1370" s="63" t="s">
        <v>110</v>
      </c>
      <c r="J1370" s="64">
        <v>22</v>
      </c>
      <c r="K1370" s="23" t="s">
        <v>52</v>
      </c>
      <c r="L1370" s="23">
        <v>0</v>
      </c>
    </row>
    <row r="1371" spans="1:12" x14ac:dyDescent="0.25">
      <c r="A1371" s="23">
        <v>1364</v>
      </c>
      <c r="B1371" s="62" t="s">
        <v>5184</v>
      </c>
      <c r="C1371" s="65" t="s">
        <v>5303</v>
      </c>
      <c r="D1371" s="62" t="s">
        <v>364</v>
      </c>
      <c r="E1371" s="23" t="s">
        <v>4293</v>
      </c>
      <c r="F1371" s="23" t="s">
        <v>2263</v>
      </c>
      <c r="G1371" s="23"/>
      <c r="H1371" s="23"/>
      <c r="I1371" s="63" t="s">
        <v>110</v>
      </c>
      <c r="J1371" s="64">
        <v>22</v>
      </c>
      <c r="K1371" s="23" t="s">
        <v>52</v>
      </c>
      <c r="L1371" s="23">
        <v>0</v>
      </c>
    </row>
    <row r="1372" spans="1:12" x14ac:dyDescent="0.25">
      <c r="A1372" s="23">
        <v>1365</v>
      </c>
      <c r="B1372" s="62" t="s">
        <v>5184</v>
      </c>
      <c r="C1372" s="65" t="s">
        <v>5303</v>
      </c>
      <c r="D1372" s="62" t="s">
        <v>364</v>
      </c>
      <c r="E1372" s="23" t="s">
        <v>4286</v>
      </c>
      <c r="F1372" s="23" t="s">
        <v>2265</v>
      </c>
      <c r="G1372" s="23"/>
      <c r="H1372" s="23"/>
      <c r="I1372" s="63" t="s">
        <v>110</v>
      </c>
      <c r="J1372" s="64">
        <v>22</v>
      </c>
      <c r="K1372" s="23" t="s">
        <v>52</v>
      </c>
      <c r="L1372" s="23">
        <v>0</v>
      </c>
    </row>
    <row r="1373" spans="1:12" x14ac:dyDescent="0.25">
      <c r="A1373" s="23">
        <v>1366</v>
      </c>
      <c r="B1373" s="62" t="s">
        <v>5184</v>
      </c>
      <c r="C1373" s="65" t="s">
        <v>5303</v>
      </c>
      <c r="D1373" s="62" t="s">
        <v>364</v>
      </c>
      <c r="E1373" s="23" t="s">
        <v>4233</v>
      </c>
      <c r="F1373" s="23" t="s">
        <v>527</v>
      </c>
      <c r="G1373" s="23"/>
      <c r="H1373" s="23"/>
      <c r="I1373" s="63" t="s">
        <v>110</v>
      </c>
      <c r="J1373" s="64">
        <v>22</v>
      </c>
      <c r="K1373" s="23" t="s">
        <v>52</v>
      </c>
      <c r="L1373" s="23">
        <v>0</v>
      </c>
    </row>
    <row r="1374" spans="1:12" x14ac:dyDescent="0.25">
      <c r="A1374" s="23">
        <v>1367</v>
      </c>
      <c r="B1374" s="62" t="s">
        <v>5184</v>
      </c>
      <c r="C1374" s="65" t="s">
        <v>5303</v>
      </c>
      <c r="D1374" s="62" t="s">
        <v>364</v>
      </c>
      <c r="E1374" s="23" t="s">
        <v>4220</v>
      </c>
      <c r="F1374" s="23" t="s">
        <v>529</v>
      </c>
      <c r="G1374" s="23"/>
      <c r="H1374" s="23"/>
      <c r="I1374" s="63" t="s">
        <v>110</v>
      </c>
      <c r="J1374" s="64">
        <v>22</v>
      </c>
      <c r="K1374" s="23" t="s">
        <v>52</v>
      </c>
      <c r="L1374" s="23">
        <v>0</v>
      </c>
    </row>
    <row r="1375" spans="1:12" x14ac:dyDescent="0.25">
      <c r="A1375" s="23">
        <v>1368</v>
      </c>
      <c r="B1375" s="62" t="s">
        <v>5184</v>
      </c>
      <c r="C1375" s="65" t="s">
        <v>5303</v>
      </c>
      <c r="D1375" s="62" t="s">
        <v>364</v>
      </c>
      <c r="E1375" s="23" t="s">
        <v>4222</v>
      </c>
      <c r="F1375" s="23" t="s">
        <v>2267</v>
      </c>
      <c r="G1375" s="23"/>
      <c r="H1375" s="23"/>
      <c r="I1375" s="63" t="s">
        <v>110</v>
      </c>
      <c r="J1375" s="64">
        <v>22</v>
      </c>
      <c r="K1375" s="23" t="s">
        <v>52</v>
      </c>
      <c r="L1375" s="23">
        <v>0</v>
      </c>
    </row>
    <row r="1376" spans="1:12" x14ac:dyDescent="0.25">
      <c r="A1376" s="23">
        <v>1369</v>
      </c>
      <c r="B1376" s="62" t="s">
        <v>5184</v>
      </c>
      <c r="C1376" s="65" t="s">
        <v>5303</v>
      </c>
      <c r="D1376" s="62" t="s">
        <v>364</v>
      </c>
      <c r="E1376" s="23" t="s">
        <v>4226</v>
      </c>
      <c r="F1376" s="23" t="s">
        <v>2269</v>
      </c>
      <c r="G1376" s="23"/>
      <c r="H1376" s="23"/>
      <c r="I1376" s="63" t="s">
        <v>110</v>
      </c>
      <c r="J1376" s="64">
        <v>22</v>
      </c>
      <c r="K1376" s="23" t="s">
        <v>52</v>
      </c>
      <c r="L1376" s="23">
        <v>0</v>
      </c>
    </row>
    <row r="1377" spans="1:12" x14ac:dyDescent="0.25">
      <c r="A1377" s="23">
        <v>1370</v>
      </c>
      <c r="B1377" s="62" t="s">
        <v>5184</v>
      </c>
      <c r="C1377" s="65" t="s">
        <v>5303</v>
      </c>
      <c r="D1377" s="62" t="s">
        <v>364</v>
      </c>
      <c r="E1377" s="23" t="s">
        <v>4299</v>
      </c>
      <c r="F1377" s="23" t="s">
        <v>2271</v>
      </c>
      <c r="G1377" s="23"/>
      <c r="H1377" s="23"/>
      <c r="I1377" s="63" t="s">
        <v>110</v>
      </c>
      <c r="J1377" s="64">
        <v>22</v>
      </c>
      <c r="K1377" s="23" t="s">
        <v>52</v>
      </c>
      <c r="L1377" s="23">
        <v>0</v>
      </c>
    </row>
    <row r="1378" spans="1:12" x14ac:dyDescent="0.25">
      <c r="A1378" s="23">
        <v>1371</v>
      </c>
      <c r="B1378" s="62" t="s">
        <v>5184</v>
      </c>
      <c r="C1378" s="65" t="s">
        <v>5303</v>
      </c>
      <c r="D1378" s="62" t="s">
        <v>364</v>
      </c>
      <c r="E1378" s="23" t="s">
        <v>4292</v>
      </c>
      <c r="F1378" s="23" t="s">
        <v>2273</v>
      </c>
      <c r="G1378" s="23"/>
      <c r="H1378" s="23"/>
      <c r="I1378" s="63" t="s">
        <v>110</v>
      </c>
      <c r="J1378" s="64">
        <v>22</v>
      </c>
      <c r="K1378" s="23" t="s">
        <v>52</v>
      </c>
      <c r="L1378" s="23">
        <v>0</v>
      </c>
    </row>
    <row r="1379" spans="1:12" x14ac:dyDescent="0.25">
      <c r="A1379" s="23">
        <v>1372</v>
      </c>
      <c r="B1379" s="62" t="s">
        <v>5184</v>
      </c>
      <c r="C1379" s="65" t="s">
        <v>5303</v>
      </c>
      <c r="D1379" s="62" t="s">
        <v>364</v>
      </c>
      <c r="E1379" s="23" t="s">
        <v>4295</v>
      </c>
      <c r="F1379" s="23" t="s">
        <v>2275</v>
      </c>
      <c r="G1379" s="23"/>
      <c r="H1379" s="23"/>
      <c r="I1379" s="63" t="s">
        <v>110</v>
      </c>
      <c r="J1379" s="64">
        <v>22</v>
      </c>
      <c r="K1379" s="23" t="s">
        <v>52</v>
      </c>
      <c r="L1379" s="23">
        <v>0</v>
      </c>
    </row>
    <row r="1380" spans="1:12" x14ac:dyDescent="0.25">
      <c r="A1380" s="23">
        <v>1373</v>
      </c>
      <c r="B1380" s="62" t="s">
        <v>5184</v>
      </c>
      <c r="C1380" s="65" t="s">
        <v>5303</v>
      </c>
      <c r="D1380" s="62" t="s">
        <v>364</v>
      </c>
      <c r="E1380" s="23" t="s">
        <v>4288</v>
      </c>
      <c r="F1380" s="23" t="s">
        <v>2277</v>
      </c>
      <c r="G1380" s="23"/>
      <c r="H1380" s="23"/>
      <c r="I1380" s="63" t="s">
        <v>110</v>
      </c>
      <c r="J1380" s="64">
        <v>22</v>
      </c>
      <c r="K1380" s="23" t="s">
        <v>52</v>
      </c>
      <c r="L1380" s="23">
        <v>0</v>
      </c>
    </row>
    <row r="1381" spans="1:12" x14ac:dyDescent="0.25">
      <c r="A1381" s="23">
        <v>1374</v>
      </c>
      <c r="B1381" s="62" t="s">
        <v>5184</v>
      </c>
      <c r="C1381" s="65" t="s">
        <v>5303</v>
      </c>
      <c r="D1381" s="62" t="s">
        <v>364</v>
      </c>
      <c r="E1381" s="23" t="s">
        <v>4285</v>
      </c>
      <c r="F1381" s="23" t="s">
        <v>2279</v>
      </c>
      <c r="G1381" s="23"/>
      <c r="H1381" s="23"/>
      <c r="I1381" s="63" t="s">
        <v>110</v>
      </c>
      <c r="J1381" s="64">
        <v>22</v>
      </c>
      <c r="K1381" s="23" t="s">
        <v>52</v>
      </c>
      <c r="L1381" s="23">
        <v>0</v>
      </c>
    </row>
    <row r="1382" spans="1:12" x14ac:dyDescent="0.25">
      <c r="A1382" s="23">
        <v>1375</v>
      </c>
      <c r="B1382" s="62" t="s">
        <v>5184</v>
      </c>
      <c r="C1382" s="65" t="s">
        <v>5303</v>
      </c>
      <c r="D1382" s="62" t="s">
        <v>364</v>
      </c>
      <c r="E1382" s="23" t="s">
        <v>3518</v>
      </c>
      <c r="F1382" s="23" t="s">
        <v>54</v>
      </c>
      <c r="G1382" s="23"/>
      <c r="H1382" s="23"/>
      <c r="I1382" s="63" t="s">
        <v>37</v>
      </c>
      <c r="J1382" s="64">
        <v>14</v>
      </c>
      <c r="K1382" s="23" t="s">
        <v>52</v>
      </c>
      <c r="L1382" s="23"/>
    </row>
    <row r="1383" spans="1:12" x14ac:dyDescent="0.25">
      <c r="A1383" s="23">
        <v>1376</v>
      </c>
      <c r="B1383" s="62" t="s">
        <v>5184</v>
      </c>
      <c r="C1383" s="65" t="s">
        <v>5303</v>
      </c>
      <c r="D1383" s="62" t="s">
        <v>364</v>
      </c>
      <c r="E1383" s="23" t="s">
        <v>3519</v>
      </c>
      <c r="F1383" s="23" t="s">
        <v>56</v>
      </c>
      <c r="G1383" s="23"/>
      <c r="H1383" s="23"/>
      <c r="I1383" s="63" t="s">
        <v>37</v>
      </c>
      <c r="J1383" s="64">
        <v>32</v>
      </c>
      <c r="K1383" s="23" t="s">
        <v>52</v>
      </c>
      <c r="L1383" s="23"/>
    </row>
    <row r="1384" spans="1:12" x14ac:dyDescent="0.25">
      <c r="A1384" s="23">
        <v>1377</v>
      </c>
      <c r="B1384" s="62" t="s">
        <v>5184</v>
      </c>
      <c r="C1384" s="65" t="s">
        <v>5303</v>
      </c>
      <c r="D1384" s="62" t="s">
        <v>364</v>
      </c>
      <c r="E1384" s="23" t="s">
        <v>3520</v>
      </c>
      <c r="F1384" s="23" t="s">
        <v>58</v>
      </c>
      <c r="G1384" s="23"/>
      <c r="H1384" s="23"/>
      <c r="I1384" s="63" t="s">
        <v>37</v>
      </c>
      <c r="J1384" s="64">
        <v>14</v>
      </c>
      <c r="K1384" s="23" t="s">
        <v>52</v>
      </c>
      <c r="L1384" s="23"/>
    </row>
    <row r="1385" spans="1:12" x14ac:dyDescent="0.25">
      <c r="A1385" s="23">
        <v>1378</v>
      </c>
      <c r="B1385" s="62" t="s">
        <v>5184</v>
      </c>
      <c r="C1385" s="65" t="s">
        <v>5303</v>
      </c>
      <c r="D1385" s="65" t="s">
        <v>364</v>
      </c>
      <c r="E1385" s="23" t="s">
        <v>3521</v>
      </c>
      <c r="F1385" s="23" t="s">
        <v>60</v>
      </c>
      <c r="G1385" s="23"/>
      <c r="H1385" s="23"/>
      <c r="I1385" s="23" t="s">
        <v>37</v>
      </c>
      <c r="J1385" s="66">
        <v>32</v>
      </c>
      <c r="K1385" s="63" t="s">
        <v>52</v>
      </c>
      <c r="L1385" s="63"/>
    </row>
    <row r="1386" spans="1:12" x14ac:dyDescent="0.25">
      <c r="A1386" s="23">
        <v>1379</v>
      </c>
      <c r="B1386" s="62" t="s">
        <v>5184</v>
      </c>
      <c r="C1386" s="65" t="s">
        <v>5303</v>
      </c>
      <c r="D1386" s="65" t="s">
        <v>364</v>
      </c>
      <c r="E1386" s="23" t="s">
        <v>4296</v>
      </c>
      <c r="F1386" s="23" t="s">
        <v>2281</v>
      </c>
      <c r="G1386" s="23"/>
      <c r="H1386" s="23"/>
      <c r="I1386" s="23" t="s">
        <v>110</v>
      </c>
      <c r="J1386" s="66">
        <v>22</v>
      </c>
      <c r="K1386" s="63" t="s">
        <v>52</v>
      </c>
      <c r="L1386" s="63">
        <v>0</v>
      </c>
    </row>
    <row r="1387" spans="1:12" x14ac:dyDescent="0.25">
      <c r="A1387" s="23">
        <v>1380</v>
      </c>
      <c r="B1387" s="62" t="s">
        <v>5184</v>
      </c>
      <c r="C1387" s="65" t="s">
        <v>5303</v>
      </c>
      <c r="D1387" s="65" t="s">
        <v>364</v>
      </c>
      <c r="E1387" s="23" t="s">
        <v>4289</v>
      </c>
      <c r="F1387" s="23" t="s">
        <v>2283</v>
      </c>
      <c r="G1387" s="23"/>
      <c r="H1387" s="23"/>
      <c r="I1387" s="23" t="s">
        <v>110</v>
      </c>
      <c r="J1387" s="66">
        <v>22</v>
      </c>
      <c r="K1387" s="63" t="s">
        <v>52</v>
      </c>
      <c r="L1387" s="63">
        <v>0</v>
      </c>
    </row>
    <row r="1388" spans="1:12" x14ac:dyDescent="0.25">
      <c r="A1388" s="23">
        <v>1381</v>
      </c>
      <c r="B1388" s="62" t="s">
        <v>5184</v>
      </c>
      <c r="C1388" s="65" t="s">
        <v>5303</v>
      </c>
      <c r="D1388" s="65" t="s">
        <v>364</v>
      </c>
      <c r="E1388" s="23" t="s">
        <v>4242</v>
      </c>
      <c r="F1388" s="23" t="s">
        <v>2285</v>
      </c>
      <c r="G1388" s="23"/>
      <c r="H1388" s="23"/>
      <c r="I1388" s="23" t="s">
        <v>110</v>
      </c>
      <c r="J1388" s="66">
        <v>22</v>
      </c>
      <c r="K1388" s="63" t="s">
        <v>52</v>
      </c>
      <c r="L1388" s="63">
        <v>0</v>
      </c>
    </row>
    <row r="1389" spans="1:12" x14ac:dyDescent="0.25">
      <c r="A1389" s="23">
        <v>1382</v>
      </c>
      <c r="B1389" s="62" t="s">
        <v>5184</v>
      </c>
      <c r="C1389" s="65" t="s">
        <v>4447</v>
      </c>
      <c r="D1389" s="65" t="s">
        <v>1233</v>
      </c>
      <c r="E1389" s="23" t="s">
        <v>4461</v>
      </c>
      <c r="F1389" s="23" t="s">
        <v>2226</v>
      </c>
      <c r="G1389" s="23"/>
      <c r="H1389" s="23"/>
      <c r="I1389" s="23" t="s">
        <v>37</v>
      </c>
      <c r="J1389" s="66">
        <v>4</v>
      </c>
      <c r="K1389" s="63" t="s">
        <v>52</v>
      </c>
      <c r="L1389" s="63"/>
    </row>
    <row r="1390" spans="1:12" x14ac:dyDescent="0.25">
      <c r="A1390" s="23">
        <v>1383</v>
      </c>
      <c r="B1390" s="62" t="s">
        <v>5184</v>
      </c>
      <c r="C1390" s="65" t="s">
        <v>4447</v>
      </c>
      <c r="D1390" s="65" t="s">
        <v>1233</v>
      </c>
      <c r="E1390" s="23" t="s">
        <v>3709</v>
      </c>
      <c r="F1390" s="23" t="s">
        <v>64</v>
      </c>
      <c r="G1390" s="23"/>
      <c r="H1390" s="23"/>
      <c r="I1390" s="23" t="s">
        <v>37</v>
      </c>
      <c r="J1390" s="66">
        <v>10</v>
      </c>
      <c r="K1390" s="63" t="s">
        <v>52</v>
      </c>
      <c r="L1390" s="63"/>
    </row>
    <row r="1391" spans="1:12" x14ac:dyDescent="0.25">
      <c r="A1391" s="23">
        <v>1384</v>
      </c>
      <c r="B1391" s="62" t="s">
        <v>5184</v>
      </c>
      <c r="C1391" s="65" t="s">
        <v>4447</v>
      </c>
      <c r="D1391" s="65" t="s">
        <v>1233</v>
      </c>
      <c r="E1391" s="23" t="s">
        <v>3482</v>
      </c>
      <c r="F1391" s="23" t="s">
        <v>838</v>
      </c>
      <c r="G1391" s="23"/>
      <c r="H1391" s="23"/>
      <c r="I1391" s="23" t="s">
        <v>37</v>
      </c>
      <c r="J1391" s="66">
        <v>20</v>
      </c>
      <c r="K1391" s="63" t="s">
        <v>52</v>
      </c>
      <c r="L1391" s="63"/>
    </row>
    <row r="1392" spans="1:12" x14ac:dyDescent="0.25">
      <c r="A1392" s="23">
        <v>1385</v>
      </c>
      <c r="B1392" s="62" t="s">
        <v>5184</v>
      </c>
      <c r="C1392" s="65" t="s">
        <v>4447</v>
      </c>
      <c r="D1392" s="65" t="s">
        <v>1233</v>
      </c>
      <c r="E1392" s="23" t="s">
        <v>4460</v>
      </c>
      <c r="F1392" s="23" t="s">
        <v>2228</v>
      </c>
      <c r="G1392" s="23"/>
      <c r="H1392" s="23"/>
      <c r="I1392" s="23" t="s">
        <v>110</v>
      </c>
      <c r="J1392" s="66">
        <v>22</v>
      </c>
      <c r="K1392" s="63" t="s">
        <v>52</v>
      </c>
      <c r="L1392" s="63">
        <v>0</v>
      </c>
    </row>
    <row r="1393" spans="1:12" x14ac:dyDescent="0.25">
      <c r="A1393" s="23">
        <v>1386</v>
      </c>
      <c r="B1393" s="62" t="s">
        <v>5184</v>
      </c>
      <c r="C1393" s="65" t="s">
        <v>4447</v>
      </c>
      <c r="D1393" s="65" t="s">
        <v>1233</v>
      </c>
      <c r="E1393" s="23" t="s">
        <v>4448</v>
      </c>
      <c r="F1393" s="23" t="s">
        <v>2230</v>
      </c>
      <c r="G1393" s="23"/>
      <c r="H1393" s="23"/>
      <c r="I1393" s="23" t="s">
        <v>110</v>
      </c>
      <c r="J1393" s="66">
        <v>22</v>
      </c>
      <c r="K1393" s="63" t="s">
        <v>52</v>
      </c>
      <c r="L1393" s="63">
        <v>0</v>
      </c>
    </row>
    <row r="1394" spans="1:12" x14ac:dyDescent="0.25">
      <c r="A1394" s="23">
        <v>1387</v>
      </c>
      <c r="B1394" s="62" t="s">
        <v>5184</v>
      </c>
      <c r="C1394" s="65" t="s">
        <v>4447</v>
      </c>
      <c r="D1394" s="65" t="s">
        <v>1233</v>
      </c>
      <c r="E1394" s="23" t="s">
        <v>4449</v>
      </c>
      <c r="F1394" s="23" t="s">
        <v>961</v>
      </c>
      <c r="G1394" s="23"/>
      <c r="H1394" s="23"/>
      <c r="I1394" s="23" t="s">
        <v>110</v>
      </c>
      <c r="J1394" s="66">
        <v>22</v>
      </c>
      <c r="K1394" s="63" t="s">
        <v>52</v>
      </c>
      <c r="L1394" s="63">
        <v>0</v>
      </c>
    </row>
    <row r="1395" spans="1:12" x14ac:dyDescent="0.25">
      <c r="A1395" s="23">
        <v>1388</v>
      </c>
      <c r="B1395" s="62" t="s">
        <v>5184</v>
      </c>
      <c r="C1395" s="65" t="s">
        <v>4447</v>
      </c>
      <c r="D1395" s="65" t="s">
        <v>1233</v>
      </c>
      <c r="E1395" s="23" t="s">
        <v>4450</v>
      </c>
      <c r="F1395" s="23" t="s">
        <v>963</v>
      </c>
      <c r="G1395" s="23"/>
      <c r="H1395" s="23"/>
      <c r="I1395" s="67" t="s">
        <v>110</v>
      </c>
      <c r="J1395" s="66">
        <v>22</v>
      </c>
      <c r="K1395" s="63" t="s">
        <v>52</v>
      </c>
      <c r="L1395" s="63">
        <v>0</v>
      </c>
    </row>
    <row r="1396" spans="1:12" x14ac:dyDescent="0.25">
      <c r="A1396" s="23">
        <v>1389</v>
      </c>
      <c r="B1396" s="62" t="s">
        <v>5184</v>
      </c>
      <c r="C1396" s="65" t="s">
        <v>4447</v>
      </c>
      <c r="D1396" s="65" t="s">
        <v>1233</v>
      </c>
      <c r="E1396" s="23" t="s">
        <v>4451</v>
      </c>
      <c r="F1396" s="23" t="s">
        <v>965</v>
      </c>
      <c r="G1396" s="23"/>
      <c r="H1396" s="23"/>
      <c r="I1396" s="23" t="s">
        <v>110</v>
      </c>
      <c r="J1396" s="66">
        <v>22</v>
      </c>
      <c r="K1396" s="63" t="s">
        <v>52</v>
      </c>
      <c r="L1396" s="63">
        <v>0</v>
      </c>
    </row>
    <row r="1397" spans="1:12" x14ac:dyDescent="0.25">
      <c r="A1397" s="23">
        <v>1390</v>
      </c>
      <c r="B1397" s="62" t="s">
        <v>5184</v>
      </c>
      <c r="C1397" s="65" t="s">
        <v>4447</v>
      </c>
      <c r="D1397" s="65" t="s">
        <v>1233</v>
      </c>
      <c r="E1397" s="23" t="s">
        <v>4452</v>
      </c>
      <c r="F1397" s="23" t="s">
        <v>967</v>
      </c>
      <c r="G1397" s="23"/>
      <c r="H1397" s="23"/>
      <c r="I1397" s="23" t="s">
        <v>110</v>
      </c>
      <c r="J1397" s="66">
        <v>22</v>
      </c>
      <c r="K1397" s="63" t="s">
        <v>52</v>
      </c>
      <c r="L1397" s="63">
        <v>0</v>
      </c>
    </row>
    <row r="1398" spans="1:12" x14ac:dyDescent="0.25">
      <c r="A1398" s="23">
        <v>1391</v>
      </c>
      <c r="B1398" s="62" t="s">
        <v>5184</v>
      </c>
      <c r="C1398" s="65" t="s">
        <v>4447</v>
      </c>
      <c r="D1398" s="65" t="s">
        <v>1233</v>
      </c>
      <c r="E1398" s="23" t="s">
        <v>4453</v>
      </c>
      <c r="F1398" s="23" t="s">
        <v>969</v>
      </c>
      <c r="G1398" s="23"/>
      <c r="H1398" s="23"/>
      <c r="I1398" s="23" t="s">
        <v>110</v>
      </c>
      <c r="J1398" s="66">
        <v>22</v>
      </c>
      <c r="K1398" s="63" t="s">
        <v>52</v>
      </c>
      <c r="L1398" s="63">
        <v>0</v>
      </c>
    </row>
    <row r="1399" spans="1:12" x14ac:dyDescent="0.25">
      <c r="A1399" s="23">
        <v>1392</v>
      </c>
      <c r="B1399" s="62" t="s">
        <v>5184</v>
      </c>
      <c r="C1399" s="65" t="s">
        <v>4447</v>
      </c>
      <c r="D1399" s="65" t="s">
        <v>1233</v>
      </c>
      <c r="E1399" s="23" t="s">
        <v>4454</v>
      </c>
      <c r="F1399" s="23" t="s">
        <v>971</v>
      </c>
      <c r="G1399" s="23"/>
      <c r="H1399" s="23"/>
      <c r="I1399" s="23" t="s">
        <v>110</v>
      </c>
      <c r="J1399" s="66">
        <v>22</v>
      </c>
      <c r="K1399" s="63" t="s">
        <v>52</v>
      </c>
      <c r="L1399" s="63">
        <v>0</v>
      </c>
    </row>
    <row r="1400" spans="1:12" x14ac:dyDescent="0.25">
      <c r="A1400" s="23">
        <v>1393</v>
      </c>
      <c r="B1400" s="62" t="s">
        <v>5184</v>
      </c>
      <c r="C1400" s="65" t="s">
        <v>4447</v>
      </c>
      <c r="D1400" s="65" t="s">
        <v>1233</v>
      </c>
      <c r="E1400" s="23" t="s">
        <v>4455</v>
      </c>
      <c r="F1400" s="23" t="s">
        <v>973</v>
      </c>
      <c r="G1400" s="23"/>
      <c r="H1400" s="23"/>
      <c r="I1400" s="23" t="s">
        <v>110</v>
      </c>
      <c r="J1400" s="66">
        <v>22</v>
      </c>
      <c r="K1400" s="63" t="s">
        <v>52</v>
      </c>
      <c r="L1400" s="63">
        <v>0</v>
      </c>
    </row>
    <row r="1401" spans="1:12" x14ac:dyDescent="0.25">
      <c r="A1401" s="23">
        <v>1394</v>
      </c>
      <c r="B1401" s="62" t="s">
        <v>5184</v>
      </c>
      <c r="C1401" s="65" t="s">
        <v>4447</v>
      </c>
      <c r="D1401" s="65" t="s">
        <v>1233</v>
      </c>
      <c r="E1401" s="23" t="s">
        <v>4456</v>
      </c>
      <c r="F1401" s="23" t="s">
        <v>975</v>
      </c>
      <c r="G1401" s="23"/>
      <c r="H1401" s="23"/>
      <c r="I1401" s="23" t="s">
        <v>110</v>
      </c>
      <c r="J1401" s="66">
        <v>22</v>
      </c>
      <c r="K1401" s="63" t="s">
        <v>52</v>
      </c>
      <c r="L1401" s="63">
        <v>0</v>
      </c>
    </row>
    <row r="1402" spans="1:12" x14ac:dyDescent="0.25">
      <c r="A1402" s="23">
        <v>1395</v>
      </c>
      <c r="B1402" s="62" t="s">
        <v>5184</v>
      </c>
      <c r="C1402" s="65" t="s">
        <v>4447</v>
      </c>
      <c r="D1402" s="65" t="s">
        <v>1233</v>
      </c>
      <c r="E1402" s="23" t="s">
        <v>4457</v>
      </c>
      <c r="F1402" s="23" t="s">
        <v>977</v>
      </c>
      <c r="G1402" s="23"/>
      <c r="H1402" s="23"/>
      <c r="I1402" s="23" t="s">
        <v>110</v>
      </c>
      <c r="J1402" s="66">
        <v>22</v>
      </c>
      <c r="K1402" s="63" t="s">
        <v>52</v>
      </c>
      <c r="L1402" s="63">
        <v>0</v>
      </c>
    </row>
    <row r="1403" spans="1:12" x14ac:dyDescent="0.25">
      <c r="A1403" s="23">
        <v>1396</v>
      </c>
      <c r="B1403" s="62" t="s">
        <v>5184</v>
      </c>
      <c r="C1403" s="65" t="s">
        <v>4447</v>
      </c>
      <c r="D1403" s="65" t="s">
        <v>1233</v>
      </c>
      <c r="E1403" s="23" t="s">
        <v>4458</v>
      </c>
      <c r="F1403" s="23" t="s">
        <v>979</v>
      </c>
      <c r="G1403" s="23"/>
      <c r="H1403" s="23"/>
      <c r="I1403" s="23" t="s">
        <v>110</v>
      </c>
      <c r="J1403" s="66">
        <v>22</v>
      </c>
      <c r="K1403" s="63" t="s">
        <v>52</v>
      </c>
      <c r="L1403" s="63">
        <v>0</v>
      </c>
    </row>
    <row r="1404" spans="1:12" x14ac:dyDescent="0.25">
      <c r="A1404" s="23">
        <v>1397</v>
      </c>
      <c r="B1404" s="62" t="s">
        <v>5184</v>
      </c>
      <c r="C1404" s="65" t="s">
        <v>4447</v>
      </c>
      <c r="D1404" s="65" t="s">
        <v>1233</v>
      </c>
      <c r="E1404" s="23" t="s">
        <v>4459</v>
      </c>
      <c r="F1404" s="23" t="s">
        <v>2231</v>
      </c>
      <c r="G1404" s="23"/>
      <c r="H1404" s="23"/>
      <c r="I1404" s="23" t="s">
        <v>110</v>
      </c>
      <c r="J1404" s="66">
        <v>22</v>
      </c>
      <c r="K1404" s="63" t="s">
        <v>52</v>
      </c>
      <c r="L1404" s="63">
        <v>0</v>
      </c>
    </row>
    <row r="1405" spans="1:12" x14ac:dyDescent="0.25">
      <c r="A1405" s="23">
        <v>1398</v>
      </c>
      <c r="B1405" s="62" t="s">
        <v>5184</v>
      </c>
      <c r="C1405" s="65" t="s">
        <v>4447</v>
      </c>
      <c r="D1405" s="65" t="s">
        <v>1233</v>
      </c>
      <c r="E1405" s="23" t="s">
        <v>4474</v>
      </c>
      <c r="F1405" s="23" t="s">
        <v>2233</v>
      </c>
      <c r="G1405" s="23"/>
      <c r="H1405" s="23"/>
      <c r="I1405" s="23" t="s">
        <v>110</v>
      </c>
      <c r="J1405" s="66">
        <v>22</v>
      </c>
      <c r="K1405" s="63" t="s">
        <v>52</v>
      </c>
      <c r="L1405" s="63">
        <v>0</v>
      </c>
    </row>
    <row r="1406" spans="1:12" x14ac:dyDescent="0.25">
      <c r="A1406" s="23">
        <v>1399</v>
      </c>
      <c r="B1406" s="62" t="s">
        <v>5184</v>
      </c>
      <c r="C1406" s="65" t="s">
        <v>4447</v>
      </c>
      <c r="D1406" s="65" t="s">
        <v>1233</v>
      </c>
      <c r="E1406" s="23" t="s">
        <v>4462</v>
      </c>
      <c r="F1406" s="23" t="s">
        <v>2235</v>
      </c>
      <c r="G1406" s="23"/>
      <c r="H1406" s="23"/>
      <c r="I1406" s="23" t="s">
        <v>110</v>
      </c>
      <c r="J1406" s="66">
        <v>22</v>
      </c>
      <c r="K1406" s="63" t="s">
        <v>52</v>
      </c>
      <c r="L1406" s="63">
        <v>0</v>
      </c>
    </row>
    <row r="1407" spans="1:12" x14ac:dyDescent="0.25">
      <c r="A1407" s="23">
        <v>1400</v>
      </c>
      <c r="B1407" s="62" t="s">
        <v>5184</v>
      </c>
      <c r="C1407" s="65" t="s">
        <v>4447</v>
      </c>
      <c r="D1407" s="65" t="s">
        <v>1233</v>
      </c>
      <c r="E1407" s="23" t="s">
        <v>4463</v>
      </c>
      <c r="F1407" s="23" t="s">
        <v>982</v>
      </c>
      <c r="G1407" s="23"/>
      <c r="H1407" s="23"/>
      <c r="I1407" s="23" t="s">
        <v>110</v>
      </c>
      <c r="J1407" s="66">
        <v>22</v>
      </c>
      <c r="K1407" s="63" t="s">
        <v>52</v>
      </c>
      <c r="L1407" s="63">
        <v>0</v>
      </c>
    </row>
    <row r="1408" spans="1:12" x14ac:dyDescent="0.25">
      <c r="A1408" s="23">
        <v>1401</v>
      </c>
      <c r="B1408" s="21" t="s">
        <v>5184</v>
      </c>
      <c r="C1408" s="21" t="s">
        <v>4447</v>
      </c>
      <c r="D1408" s="21" t="s">
        <v>1233</v>
      </c>
      <c r="E1408" s="21" t="s">
        <v>4464</v>
      </c>
      <c r="F1408" s="21" t="s">
        <v>984</v>
      </c>
      <c r="I1408" s="21" t="s">
        <v>110</v>
      </c>
      <c r="J1408" s="21">
        <v>22</v>
      </c>
      <c r="K1408" s="21" t="s">
        <v>52</v>
      </c>
      <c r="L1408" s="21">
        <v>0</v>
      </c>
    </row>
    <row r="1409" spans="1:12" x14ac:dyDescent="0.25">
      <c r="A1409" s="23">
        <v>1402</v>
      </c>
      <c r="B1409" s="21" t="s">
        <v>5184</v>
      </c>
      <c r="C1409" s="21" t="s">
        <v>4447</v>
      </c>
      <c r="D1409" s="21" t="s">
        <v>1233</v>
      </c>
      <c r="E1409" s="21" t="s">
        <v>4465</v>
      </c>
      <c r="F1409" s="21" t="s">
        <v>986</v>
      </c>
      <c r="I1409" s="21" t="s">
        <v>110</v>
      </c>
      <c r="J1409" s="21">
        <v>22</v>
      </c>
      <c r="K1409" s="21" t="s">
        <v>52</v>
      </c>
      <c r="L1409" s="21">
        <v>0</v>
      </c>
    </row>
    <row r="1410" spans="1:12" x14ac:dyDescent="0.25">
      <c r="A1410" s="23">
        <v>1403</v>
      </c>
      <c r="B1410" s="21" t="s">
        <v>5184</v>
      </c>
      <c r="C1410" s="21" t="s">
        <v>4447</v>
      </c>
      <c r="D1410" s="21" t="s">
        <v>1233</v>
      </c>
      <c r="E1410" s="21" t="s">
        <v>4466</v>
      </c>
      <c r="F1410" s="21" t="s">
        <v>988</v>
      </c>
      <c r="I1410" s="21" t="s">
        <v>110</v>
      </c>
      <c r="J1410" s="21">
        <v>22</v>
      </c>
      <c r="K1410" s="21" t="s">
        <v>52</v>
      </c>
      <c r="L1410" s="21">
        <v>0</v>
      </c>
    </row>
    <row r="1411" spans="1:12" x14ac:dyDescent="0.25">
      <c r="A1411" s="23">
        <v>1404</v>
      </c>
      <c r="B1411" s="21" t="s">
        <v>5184</v>
      </c>
      <c r="C1411" s="21" t="s">
        <v>4447</v>
      </c>
      <c r="D1411" s="21" t="s">
        <v>1233</v>
      </c>
      <c r="E1411" s="21" t="s">
        <v>4467</v>
      </c>
      <c r="F1411" s="21" t="s">
        <v>990</v>
      </c>
      <c r="I1411" s="21" t="s">
        <v>110</v>
      </c>
      <c r="J1411" s="21">
        <v>22</v>
      </c>
      <c r="K1411" s="21" t="s">
        <v>52</v>
      </c>
      <c r="L1411" s="21">
        <v>0</v>
      </c>
    </row>
    <row r="1412" spans="1:12" x14ac:dyDescent="0.25">
      <c r="A1412" s="23">
        <v>1405</v>
      </c>
      <c r="B1412" s="21" t="s">
        <v>5184</v>
      </c>
      <c r="C1412" s="21" t="s">
        <v>4447</v>
      </c>
      <c r="D1412" s="21" t="s">
        <v>1233</v>
      </c>
      <c r="E1412" s="21" t="s">
        <v>4468</v>
      </c>
      <c r="F1412" s="21" t="s">
        <v>992</v>
      </c>
      <c r="I1412" s="21" t="s">
        <v>110</v>
      </c>
      <c r="J1412" s="21">
        <v>22</v>
      </c>
      <c r="K1412" s="21" t="s">
        <v>52</v>
      </c>
      <c r="L1412" s="21">
        <v>0</v>
      </c>
    </row>
    <row r="1413" spans="1:12" x14ac:dyDescent="0.25">
      <c r="A1413" s="23">
        <v>1406</v>
      </c>
      <c r="B1413" s="21" t="s">
        <v>5184</v>
      </c>
      <c r="C1413" s="21" t="s">
        <v>4447</v>
      </c>
      <c r="D1413" s="21" t="s">
        <v>1233</v>
      </c>
      <c r="E1413" s="21" t="s">
        <v>4469</v>
      </c>
      <c r="F1413" s="21" t="s">
        <v>994</v>
      </c>
      <c r="I1413" s="21" t="s">
        <v>110</v>
      </c>
      <c r="J1413" s="21">
        <v>22</v>
      </c>
      <c r="K1413" s="21" t="s">
        <v>52</v>
      </c>
      <c r="L1413" s="21">
        <v>0</v>
      </c>
    </row>
    <row r="1414" spans="1:12" x14ac:dyDescent="0.25">
      <c r="A1414" s="23">
        <v>1407</v>
      </c>
      <c r="B1414" s="21" t="s">
        <v>5184</v>
      </c>
      <c r="C1414" s="21" t="s">
        <v>4447</v>
      </c>
      <c r="D1414" s="21" t="s">
        <v>1233</v>
      </c>
      <c r="E1414" s="21" t="s">
        <v>4470</v>
      </c>
      <c r="F1414" s="21" t="s">
        <v>996</v>
      </c>
      <c r="I1414" s="21" t="s">
        <v>110</v>
      </c>
      <c r="J1414" s="21">
        <v>22</v>
      </c>
      <c r="K1414" s="21" t="s">
        <v>52</v>
      </c>
      <c r="L1414" s="21">
        <v>0</v>
      </c>
    </row>
    <row r="1415" spans="1:12" x14ac:dyDescent="0.25">
      <c r="A1415" s="23">
        <v>1408</v>
      </c>
      <c r="B1415" s="21" t="s">
        <v>5184</v>
      </c>
      <c r="C1415" s="21" t="s">
        <v>4447</v>
      </c>
      <c r="D1415" s="21" t="s">
        <v>1233</v>
      </c>
      <c r="E1415" s="21" t="s">
        <v>4471</v>
      </c>
      <c r="F1415" s="21" t="s">
        <v>998</v>
      </c>
      <c r="I1415" s="21" t="s">
        <v>110</v>
      </c>
      <c r="J1415" s="21">
        <v>22</v>
      </c>
      <c r="K1415" s="21" t="s">
        <v>52</v>
      </c>
      <c r="L1415" s="21">
        <v>0</v>
      </c>
    </row>
    <row r="1416" spans="1:12" x14ac:dyDescent="0.25">
      <c r="A1416" s="23">
        <v>1409</v>
      </c>
      <c r="B1416" s="21" t="s">
        <v>5184</v>
      </c>
      <c r="C1416" s="21" t="s">
        <v>4447</v>
      </c>
      <c r="D1416" s="21" t="s">
        <v>1233</v>
      </c>
      <c r="E1416" s="21" t="s">
        <v>4472</v>
      </c>
      <c r="F1416" s="21" t="s">
        <v>1000</v>
      </c>
      <c r="I1416" s="21" t="s">
        <v>110</v>
      </c>
      <c r="J1416" s="21">
        <v>22</v>
      </c>
      <c r="K1416" s="21" t="s">
        <v>52</v>
      </c>
      <c r="L1416" s="21">
        <v>0</v>
      </c>
    </row>
    <row r="1417" spans="1:12" x14ac:dyDescent="0.25">
      <c r="A1417" s="23">
        <v>1410</v>
      </c>
      <c r="B1417" s="21" t="s">
        <v>5184</v>
      </c>
      <c r="C1417" s="21" t="s">
        <v>4447</v>
      </c>
      <c r="D1417" s="21" t="s">
        <v>1233</v>
      </c>
      <c r="E1417" s="21" t="s">
        <v>4473</v>
      </c>
      <c r="F1417" s="21" t="s">
        <v>1002</v>
      </c>
      <c r="I1417" s="21" t="s">
        <v>110</v>
      </c>
      <c r="J1417" s="21">
        <v>22</v>
      </c>
      <c r="K1417" s="21" t="s">
        <v>52</v>
      </c>
      <c r="L1417" s="21">
        <v>0</v>
      </c>
    </row>
    <row r="1418" spans="1:12" x14ac:dyDescent="0.25">
      <c r="A1418" s="23">
        <v>1411</v>
      </c>
      <c r="B1418" s="21" t="s">
        <v>5184</v>
      </c>
      <c r="C1418" s="21" t="s">
        <v>4447</v>
      </c>
      <c r="D1418" s="21" t="s">
        <v>1233</v>
      </c>
      <c r="E1418" s="21" t="s">
        <v>4500</v>
      </c>
      <c r="F1418" s="21" t="s">
        <v>2237</v>
      </c>
      <c r="I1418" s="21" t="s">
        <v>110</v>
      </c>
      <c r="J1418" s="21">
        <v>22</v>
      </c>
      <c r="K1418" s="21" t="s">
        <v>52</v>
      </c>
      <c r="L1418" s="21">
        <v>0</v>
      </c>
    </row>
    <row r="1419" spans="1:12" x14ac:dyDescent="0.25">
      <c r="A1419" s="23">
        <v>1412</v>
      </c>
      <c r="B1419" s="21" t="s">
        <v>5184</v>
      </c>
      <c r="C1419" s="21" t="s">
        <v>4447</v>
      </c>
      <c r="D1419" s="21" t="s">
        <v>1233</v>
      </c>
      <c r="E1419" s="21" t="s">
        <v>4488</v>
      </c>
      <c r="F1419" s="21" t="s">
        <v>2239</v>
      </c>
      <c r="I1419" s="21" t="s">
        <v>110</v>
      </c>
      <c r="J1419" s="21">
        <v>22</v>
      </c>
      <c r="K1419" s="21" t="s">
        <v>52</v>
      </c>
      <c r="L1419" s="21">
        <v>0</v>
      </c>
    </row>
    <row r="1420" spans="1:12" x14ac:dyDescent="0.25">
      <c r="A1420" s="23">
        <v>1413</v>
      </c>
      <c r="B1420" s="21" t="s">
        <v>5184</v>
      </c>
      <c r="C1420" s="21" t="s">
        <v>4447</v>
      </c>
      <c r="D1420" s="21" t="s">
        <v>1233</v>
      </c>
      <c r="E1420" s="21" t="s">
        <v>4489</v>
      </c>
      <c r="F1420" s="21" t="s">
        <v>1004</v>
      </c>
      <c r="I1420" s="21" t="s">
        <v>110</v>
      </c>
      <c r="J1420" s="21">
        <v>22</v>
      </c>
      <c r="K1420" s="21" t="s">
        <v>52</v>
      </c>
      <c r="L1420" s="21">
        <v>0</v>
      </c>
    </row>
    <row r="1421" spans="1:12" x14ac:dyDescent="0.25">
      <c r="A1421" s="23">
        <v>1414</v>
      </c>
      <c r="B1421" s="21" t="s">
        <v>5184</v>
      </c>
      <c r="C1421" s="21" t="s">
        <v>4447</v>
      </c>
      <c r="D1421" s="21" t="s">
        <v>1233</v>
      </c>
      <c r="E1421" s="21" t="s">
        <v>4490</v>
      </c>
      <c r="F1421" s="21" t="s">
        <v>1006</v>
      </c>
      <c r="I1421" s="21" t="s">
        <v>110</v>
      </c>
      <c r="J1421" s="21">
        <v>22</v>
      </c>
      <c r="K1421" s="21" t="s">
        <v>52</v>
      </c>
      <c r="L1421" s="21">
        <v>0</v>
      </c>
    </row>
    <row r="1422" spans="1:12" x14ac:dyDescent="0.25">
      <c r="A1422" s="23">
        <v>1415</v>
      </c>
      <c r="B1422" s="21" t="s">
        <v>5184</v>
      </c>
      <c r="C1422" s="21" t="s">
        <v>4447</v>
      </c>
      <c r="D1422" s="21" t="s">
        <v>1233</v>
      </c>
      <c r="E1422" s="21" t="s">
        <v>4491</v>
      </c>
      <c r="F1422" s="21" t="s">
        <v>1008</v>
      </c>
      <c r="I1422" s="21" t="s">
        <v>110</v>
      </c>
      <c r="J1422" s="21">
        <v>22</v>
      </c>
      <c r="K1422" s="21" t="s">
        <v>52</v>
      </c>
      <c r="L1422" s="21">
        <v>0</v>
      </c>
    </row>
    <row r="1423" spans="1:12" x14ac:dyDescent="0.25">
      <c r="A1423" s="23">
        <v>1416</v>
      </c>
      <c r="B1423" s="21" t="s">
        <v>5184</v>
      </c>
      <c r="C1423" s="21" t="s">
        <v>4447</v>
      </c>
      <c r="D1423" s="21" t="s">
        <v>1233</v>
      </c>
      <c r="E1423" s="21" t="s">
        <v>4492</v>
      </c>
      <c r="F1423" s="21" t="s">
        <v>1010</v>
      </c>
      <c r="I1423" s="21" t="s">
        <v>110</v>
      </c>
      <c r="J1423" s="21">
        <v>22</v>
      </c>
      <c r="K1423" s="21" t="s">
        <v>52</v>
      </c>
      <c r="L1423" s="21">
        <v>0</v>
      </c>
    </row>
    <row r="1424" spans="1:12" x14ac:dyDescent="0.25">
      <c r="A1424" s="23">
        <v>1417</v>
      </c>
      <c r="B1424" s="21" t="s">
        <v>5184</v>
      </c>
      <c r="C1424" s="21" t="s">
        <v>4447</v>
      </c>
      <c r="D1424" s="21" t="s">
        <v>1233</v>
      </c>
      <c r="E1424" s="21" t="s">
        <v>4493</v>
      </c>
      <c r="F1424" s="21" t="s">
        <v>1012</v>
      </c>
      <c r="I1424" s="21" t="s">
        <v>110</v>
      </c>
      <c r="J1424" s="21">
        <v>22</v>
      </c>
      <c r="K1424" s="21" t="s">
        <v>52</v>
      </c>
      <c r="L1424" s="21">
        <v>0</v>
      </c>
    </row>
    <row r="1425" spans="1:12" x14ac:dyDescent="0.25">
      <c r="A1425" s="23">
        <v>1418</v>
      </c>
      <c r="B1425" s="21" t="s">
        <v>5184</v>
      </c>
      <c r="C1425" s="21" t="s">
        <v>4447</v>
      </c>
      <c r="D1425" s="21" t="s">
        <v>1233</v>
      </c>
      <c r="E1425" s="21" t="s">
        <v>4494</v>
      </c>
      <c r="F1425" s="21" t="s">
        <v>1014</v>
      </c>
      <c r="I1425" s="21" t="s">
        <v>110</v>
      </c>
      <c r="J1425" s="21">
        <v>22</v>
      </c>
      <c r="K1425" s="21" t="s">
        <v>52</v>
      </c>
      <c r="L1425" s="21">
        <v>0</v>
      </c>
    </row>
    <row r="1426" spans="1:12" x14ac:dyDescent="0.25">
      <c r="A1426" s="23">
        <v>1419</v>
      </c>
      <c r="B1426" s="21" t="s">
        <v>5184</v>
      </c>
      <c r="C1426" s="21" t="s">
        <v>4447</v>
      </c>
      <c r="D1426" s="21" t="s">
        <v>1233</v>
      </c>
      <c r="E1426" s="21" t="s">
        <v>4495</v>
      </c>
      <c r="F1426" s="21" t="s">
        <v>1016</v>
      </c>
      <c r="I1426" s="21" t="s">
        <v>110</v>
      </c>
      <c r="J1426" s="21">
        <v>22</v>
      </c>
      <c r="K1426" s="21" t="s">
        <v>52</v>
      </c>
      <c r="L1426" s="21">
        <v>0</v>
      </c>
    </row>
    <row r="1427" spans="1:12" x14ac:dyDescent="0.25">
      <c r="A1427" s="23">
        <v>1420</v>
      </c>
      <c r="B1427" s="21" t="s">
        <v>5184</v>
      </c>
      <c r="C1427" s="21" t="s">
        <v>4447</v>
      </c>
      <c r="D1427" s="21" t="s">
        <v>1233</v>
      </c>
      <c r="E1427" s="21" t="s">
        <v>4496</v>
      </c>
      <c r="F1427" s="21" t="s">
        <v>1018</v>
      </c>
      <c r="I1427" s="21" t="s">
        <v>110</v>
      </c>
      <c r="J1427" s="21">
        <v>22</v>
      </c>
      <c r="K1427" s="21" t="s">
        <v>52</v>
      </c>
      <c r="L1427" s="21">
        <v>0</v>
      </c>
    </row>
    <row r="1428" spans="1:12" x14ac:dyDescent="0.25">
      <c r="A1428" s="23">
        <v>1421</v>
      </c>
      <c r="B1428" s="21" t="s">
        <v>5184</v>
      </c>
      <c r="C1428" s="21" t="s">
        <v>4447</v>
      </c>
      <c r="D1428" s="21" t="s">
        <v>1233</v>
      </c>
      <c r="E1428" s="21" t="s">
        <v>4497</v>
      </c>
      <c r="F1428" s="21" t="s">
        <v>1020</v>
      </c>
      <c r="I1428" s="21" t="s">
        <v>110</v>
      </c>
      <c r="J1428" s="21">
        <v>22</v>
      </c>
      <c r="K1428" s="21" t="s">
        <v>52</v>
      </c>
      <c r="L1428" s="21">
        <v>0</v>
      </c>
    </row>
    <row r="1429" spans="1:12" x14ac:dyDescent="0.25">
      <c r="A1429" s="23">
        <v>1422</v>
      </c>
      <c r="B1429" s="21" t="s">
        <v>5184</v>
      </c>
      <c r="C1429" s="21" t="s">
        <v>4447</v>
      </c>
      <c r="D1429" s="21" t="s">
        <v>1233</v>
      </c>
      <c r="E1429" s="21" t="s">
        <v>4498</v>
      </c>
      <c r="F1429" s="21" t="s">
        <v>1022</v>
      </c>
      <c r="I1429" s="21" t="s">
        <v>110</v>
      </c>
      <c r="J1429" s="21">
        <v>22</v>
      </c>
      <c r="K1429" s="21" t="s">
        <v>52</v>
      </c>
      <c r="L1429" s="21">
        <v>0</v>
      </c>
    </row>
    <row r="1430" spans="1:12" x14ac:dyDescent="0.25">
      <c r="A1430" s="23">
        <v>1423</v>
      </c>
      <c r="B1430" s="21" t="s">
        <v>5184</v>
      </c>
      <c r="C1430" s="21" t="s">
        <v>4447</v>
      </c>
      <c r="D1430" s="21" t="s">
        <v>1233</v>
      </c>
      <c r="E1430" s="21" t="s">
        <v>4499</v>
      </c>
      <c r="F1430" s="21" t="s">
        <v>1024</v>
      </c>
      <c r="I1430" s="21" t="s">
        <v>110</v>
      </c>
      <c r="J1430" s="21">
        <v>22</v>
      </c>
      <c r="K1430" s="21" t="s">
        <v>52</v>
      </c>
      <c r="L1430" s="21">
        <v>0</v>
      </c>
    </row>
    <row r="1431" spans="1:12" x14ac:dyDescent="0.25">
      <c r="A1431" s="23">
        <v>1424</v>
      </c>
      <c r="B1431" s="21" t="s">
        <v>5184</v>
      </c>
      <c r="C1431" s="21" t="s">
        <v>4447</v>
      </c>
      <c r="D1431" s="21" t="s">
        <v>1233</v>
      </c>
      <c r="E1431" s="21" t="s">
        <v>4487</v>
      </c>
      <c r="F1431" s="21" t="s">
        <v>2241</v>
      </c>
      <c r="I1431" s="21" t="s">
        <v>110</v>
      </c>
      <c r="J1431" s="21">
        <v>22</v>
      </c>
      <c r="K1431" s="21" t="s">
        <v>52</v>
      </c>
      <c r="L1431" s="21">
        <v>0</v>
      </c>
    </row>
    <row r="1432" spans="1:12" x14ac:dyDescent="0.25">
      <c r="A1432" s="23">
        <v>1425</v>
      </c>
      <c r="B1432" s="21" t="s">
        <v>5184</v>
      </c>
      <c r="C1432" s="21" t="s">
        <v>4447</v>
      </c>
      <c r="D1432" s="21" t="s">
        <v>1233</v>
      </c>
      <c r="E1432" s="21" t="s">
        <v>4475</v>
      </c>
      <c r="F1432" s="21" t="s">
        <v>2243</v>
      </c>
      <c r="I1432" s="21" t="s">
        <v>110</v>
      </c>
      <c r="J1432" s="21">
        <v>22</v>
      </c>
      <c r="K1432" s="21" t="s">
        <v>52</v>
      </c>
      <c r="L1432" s="21">
        <v>0</v>
      </c>
    </row>
    <row r="1433" spans="1:12" x14ac:dyDescent="0.25">
      <c r="A1433" s="23">
        <v>1426</v>
      </c>
      <c r="B1433" s="21" t="s">
        <v>5184</v>
      </c>
      <c r="C1433" s="21" t="s">
        <v>4447</v>
      </c>
      <c r="D1433" s="21" t="s">
        <v>1233</v>
      </c>
      <c r="E1433" s="21" t="s">
        <v>4476</v>
      </c>
      <c r="F1433" s="21" t="s">
        <v>1026</v>
      </c>
      <c r="I1433" s="21" t="s">
        <v>110</v>
      </c>
      <c r="J1433" s="21">
        <v>22</v>
      </c>
      <c r="K1433" s="21" t="s">
        <v>52</v>
      </c>
      <c r="L1433" s="21">
        <v>0</v>
      </c>
    </row>
    <row r="1434" spans="1:12" x14ac:dyDescent="0.25">
      <c r="A1434" s="23">
        <v>1427</v>
      </c>
      <c r="B1434" s="21" t="s">
        <v>5184</v>
      </c>
      <c r="C1434" s="21" t="s">
        <v>4447</v>
      </c>
      <c r="D1434" s="21" t="s">
        <v>1233</v>
      </c>
      <c r="E1434" s="21" t="s">
        <v>4477</v>
      </c>
      <c r="F1434" s="21" t="s">
        <v>1028</v>
      </c>
      <c r="I1434" s="21" t="s">
        <v>110</v>
      </c>
      <c r="J1434" s="21">
        <v>22</v>
      </c>
      <c r="K1434" s="21" t="s">
        <v>52</v>
      </c>
      <c r="L1434" s="21">
        <v>0</v>
      </c>
    </row>
    <row r="1435" spans="1:12" x14ac:dyDescent="0.25">
      <c r="A1435" s="23">
        <v>1428</v>
      </c>
      <c r="B1435" s="21" t="s">
        <v>5184</v>
      </c>
      <c r="C1435" s="21" t="s">
        <v>4447</v>
      </c>
      <c r="D1435" s="21" t="s">
        <v>1233</v>
      </c>
      <c r="E1435" s="21" t="s">
        <v>4478</v>
      </c>
      <c r="F1435" s="21" t="s">
        <v>1030</v>
      </c>
      <c r="I1435" s="21" t="s">
        <v>110</v>
      </c>
      <c r="J1435" s="21">
        <v>22</v>
      </c>
      <c r="K1435" s="21" t="s">
        <v>52</v>
      </c>
      <c r="L1435" s="21">
        <v>0</v>
      </c>
    </row>
    <row r="1436" spans="1:12" x14ac:dyDescent="0.25">
      <c r="A1436" s="23">
        <v>1429</v>
      </c>
      <c r="B1436" s="21" t="s">
        <v>5184</v>
      </c>
      <c r="C1436" s="21" t="s">
        <v>4447</v>
      </c>
      <c r="D1436" s="21" t="s">
        <v>1233</v>
      </c>
      <c r="E1436" s="21" t="s">
        <v>4479</v>
      </c>
      <c r="F1436" s="21" t="s">
        <v>1032</v>
      </c>
      <c r="I1436" s="21" t="s">
        <v>110</v>
      </c>
      <c r="J1436" s="21">
        <v>22</v>
      </c>
      <c r="K1436" s="21" t="s">
        <v>52</v>
      </c>
      <c r="L1436" s="21">
        <v>0</v>
      </c>
    </row>
    <row r="1437" spans="1:12" x14ac:dyDescent="0.25">
      <c r="A1437" s="23">
        <v>1430</v>
      </c>
      <c r="B1437" s="21" t="s">
        <v>5184</v>
      </c>
      <c r="C1437" s="21" t="s">
        <v>4447</v>
      </c>
      <c r="D1437" s="21" t="s">
        <v>1233</v>
      </c>
      <c r="E1437" s="21" t="s">
        <v>4480</v>
      </c>
      <c r="F1437" s="21" t="s">
        <v>1034</v>
      </c>
      <c r="I1437" s="21" t="s">
        <v>110</v>
      </c>
      <c r="J1437" s="21">
        <v>22</v>
      </c>
      <c r="K1437" s="21" t="s">
        <v>52</v>
      </c>
      <c r="L1437" s="21">
        <v>0</v>
      </c>
    </row>
    <row r="1438" spans="1:12" x14ac:dyDescent="0.25">
      <c r="A1438" s="23">
        <v>1431</v>
      </c>
      <c r="B1438" s="21" t="s">
        <v>5184</v>
      </c>
      <c r="C1438" s="21" t="s">
        <v>4447</v>
      </c>
      <c r="D1438" s="21" t="s">
        <v>1233</v>
      </c>
      <c r="E1438" s="21" t="s">
        <v>4481</v>
      </c>
      <c r="F1438" s="21" t="s">
        <v>1036</v>
      </c>
      <c r="I1438" s="21" t="s">
        <v>110</v>
      </c>
      <c r="J1438" s="21">
        <v>22</v>
      </c>
      <c r="K1438" s="21" t="s">
        <v>52</v>
      </c>
      <c r="L1438" s="21">
        <v>0</v>
      </c>
    </row>
    <row r="1439" spans="1:12" x14ac:dyDescent="0.25">
      <c r="A1439" s="23">
        <v>1432</v>
      </c>
      <c r="B1439" s="21" t="s">
        <v>5184</v>
      </c>
      <c r="C1439" s="21" t="s">
        <v>4447</v>
      </c>
      <c r="D1439" s="21" t="s">
        <v>1233</v>
      </c>
      <c r="E1439" s="21" t="s">
        <v>4482</v>
      </c>
      <c r="F1439" s="21" t="s">
        <v>1038</v>
      </c>
      <c r="I1439" s="21" t="s">
        <v>110</v>
      </c>
      <c r="J1439" s="21">
        <v>22</v>
      </c>
      <c r="K1439" s="21" t="s">
        <v>52</v>
      </c>
      <c r="L1439" s="21">
        <v>0</v>
      </c>
    </row>
    <row r="1440" spans="1:12" x14ac:dyDescent="0.25">
      <c r="A1440" s="23">
        <v>1433</v>
      </c>
      <c r="B1440" s="21" t="s">
        <v>5184</v>
      </c>
      <c r="C1440" s="21" t="s">
        <v>4447</v>
      </c>
      <c r="D1440" s="21" t="s">
        <v>1233</v>
      </c>
      <c r="E1440" s="21" t="s">
        <v>4483</v>
      </c>
      <c r="F1440" s="21" t="s">
        <v>1040</v>
      </c>
      <c r="I1440" s="21" t="s">
        <v>110</v>
      </c>
      <c r="J1440" s="21">
        <v>22</v>
      </c>
      <c r="K1440" s="21" t="s">
        <v>52</v>
      </c>
      <c r="L1440" s="21">
        <v>0</v>
      </c>
    </row>
    <row r="1441" spans="1:12" x14ac:dyDescent="0.25">
      <c r="A1441" s="23">
        <v>1434</v>
      </c>
      <c r="B1441" s="21" t="s">
        <v>5184</v>
      </c>
      <c r="C1441" s="21" t="s">
        <v>4447</v>
      </c>
      <c r="D1441" s="21" t="s">
        <v>1233</v>
      </c>
      <c r="E1441" s="21" t="s">
        <v>4484</v>
      </c>
      <c r="F1441" s="21" t="s">
        <v>1042</v>
      </c>
      <c r="I1441" s="21" t="s">
        <v>110</v>
      </c>
      <c r="J1441" s="21">
        <v>22</v>
      </c>
      <c r="K1441" s="21" t="s">
        <v>52</v>
      </c>
      <c r="L1441" s="21">
        <v>0</v>
      </c>
    </row>
    <row r="1442" spans="1:12" x14ac:dyDescent="0.25">
      <c r="A1442" s="23">
        <v>1435</v>
      </c>
      <c r="B1442" s="21" t="s">
        <v>5184</v>
      </c>
      <c r="C1442" s="21" t="s">
        <v>4447</v>
      </c>
      <c r="D1442" s="21" t="s">
        <v>1233</v>
      </c>
      <c r="E1442" s="21" t="s">
        <v>4485</v>
      </c>
      <c r="F1442" s="21" t="s">
        <v>1044</v>
      </c>
      <c r="I1442" s="21" t="s">
        <v>110</v>
      </c>
      <c r="J1442" s="21">
        <v>22</v>
      </c>
      <c r="K1442" s="21" t="s">
        <v>52</v>
      </c>
      <c r="L1442" s="21">
        <v>0</v>
      </c>
    </row>
    <row r="1443" spans="1:12" x14ac:dyDescent="0.25">
      <c r="A1443" s="23">
        <v>1436</v>
      </c>
      <c r="B1443" s="21" t="s">
        <v>5184</v>
      </c>
      <c r="C1443" s="21" t="s">
        <v>4447</v>
      </c>
      <c r="D1443" s="21" t="s">
        <v>1233</v>
      </c>
      <c r="E1443" s="21" t="s">
        <v>4486</v>
      </c>
      <c r="F1443" s="21" t="s">
        <v>1046</v>
      </c>
      <c r="I1443" s="21" t="s">
        <v>110</v>
      </c>
      <c r="J1443" s="21">
        <v>22</v>
      </c>
      <c r="K1443" s="21" t="s">
        <v>52</v>
      </c>
      <c r="L1443" s="21">
        <v>0</v>
      </c>
    </row>
    <row r="1444" spans="1:12" x14ac:dyDescent="0.25">
      <c r="A1444" s="23">
        <v>1437</v>
      </c>
      <c r="B1444" s="21" t="s">
        <v>5184</v>
      </c>
      <c r="C1444" s="21" t="s">
        <v>4447</v>
      </c>
      <c r="D1444" s="21" t="s">
        <v>1233</v>
      </c>
      <c r="E1444" s="21" t="s">
        <v>3518</v>
      </c>
      <c r="F1444" s="21" t="s">
        <v>54</v>
      </c>
      <c r="I1444" s="21" t="s">
        <v>37</v>
      </c>
      <c r="J1444" s="21">
        <v>14</v>
      </c>
      <c r="K1444" s="21" t="s">
        <v>52</v>
      </c>
    </row>
    <row r="1445" spans="1:12" x14ac:dyDescent="0.25">
      <c r="A1445" s="23">
        <v>1438</v>
      </c>
      <c r="B1445" s="21" t="s">
        <v>5184</v>
      </c>
      <c r="C1445" s="21" t="s">
        <v>4447</v>
      </c>
      <c r="D1445" s="21" t="s">
        <v>1233</v>
      </c>
      <c r="E1445" s="21" t="s">
        <v>3519</v>
      </c>
      <c r="F1445" s="21" t="s">
        <v>56</v>
      </c>
      <c r="I1445" s="21" t="s">
        <v>37</v>
      </c>
      <c r="J1445" s="21">
        <v>32</v>
      </c>
      <c r="K1445" s="21" t="s">
        <v>52</v>
      </c>
    </row>
    <row r="1446" spans="1:12" x14ac:dyDescent="0.25">
      <c r="A1446" s="23">
        <v>1439</v>
      </c>
      <c r="B1446" s="21" t="s">
        <v>5184</v>
      </c>
      <c r="C1446" s="21" t="s">
        <v>4447</v>
      </c>
      <c r="D1446" s="21" t="s">
        <v>1233</v>
      </c>
      <c r="E1446" s="21" t="s">
        <v>3520</v>
      </c>
      <c r="F1446" s="21" t="s">
        <v>58</v>
      </c>
      <c r="I1446" s="21" t="s">
        <v>37</v>
      </c>
      <c r="J1446" s="21">
        <v>14</v>
      </c>
      <c r="K1446" s="21" t="s">
        <v>52</v>
      </c>
    </row>
    <row r="1447" spans="1:12" x14ac:dyDescent="0.25">
      <c r="A1447" s="23">
        <v>1440</v>
      </c>
      <c r="B1447" s="21" t="s">
        <v>5184</v>
      </c>
      <c r="C1447" s="21" t="s">
        <v>4447</v>
      </c>
      <c r="D1447" s="21" t="s">
        <v>1233</v>
      </c>
      <c r="E1447" s="21" t="s">
        <v>3521</v>
      </c>
      <c r="F1447" s="21" t="s">
        <v>60</v>
      </c>
      <c r="I1447" s="21" t="s">
        <v>37</v>
      </c>
      <c r="J1447" s="21">
        <v>32</v>
      </c>
      <c r="K1447" s="21" t="s">
        <v>52</v>
      </c>
    </row>
  </sheetData>
  <autoFilter ref="A7:O1121"/>
  <customSheetViews>
    <customSheetView guid="{9EEF4241-DA10-4BD8-AB26-5CF5C7D68935}" scale="85" showAutoFilter="1">
      <pane xSplit="1" ySplit="7" topLeftCell="B719" activePane="bottomRight" state="frozen"/>
      <selection pane="bottomRight" activeCell="G721" sqref="G721"/>
      <pageMargins left="0.7" right="0.7" top="0.75" bottom="0.75" header="0.3" footer="0.3"/>
      <pageSetup paperSize="9" orientation="portrait" r:id="rId1"/>
      <autoFilter ref="A7:P929"/>
    </customSheetView>
    <customSheetView guid="{70453CE6-934A-40AF-8F9D-9810664EE54F}" scale="70" showAutoFilter="1">
      <pane xSplit="1" ySplit="7" topLeftCell="B1040" activePane="bottomRight" state="frozen"/>
      <selection pane="bottomRight" activeCell="E1049" sqref="E1049"/>
      <pageMargins left="0.7" right="0.7" top="0.75" bottom="0.75" header="0.3" footer="0.3"/>
      <pageSetup paperSize="9" orientation="portrait" r:id="rId2"/>
      <autoFilter ref="A7:P1383"/>
    </customSheetView>
  </customSheetViews>
  <mergeCells count="4">
    <mergeCell ref="A6:A7"/>
    <mergeCell ref="B6:B7"/>
    <mergeCell ref="C6:D6"/>
    <mergeCell ref="E6:L6"/>
  </mergeCells>
  <phoneticPr fontId="30" type="noConversion"/>
  <pageMargins left="0.7" right="0.7" top="0.75" bottom="0.75" header="0.3" footer="0.3"/>
  <pageSetup paperSize="9"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186"/>
  <sheetViews>
    <sheetView zoomScale="110" zoomScaleNormal="110" workbookViewId="0">
      <pane xSplit="1" ySplit="7" topLeftCell="B8" activePane="bottomRight" state="frozen"/>
      <selection activeCell="A8" sqref="A8:A12"/>
      <selection pane="topRight" activeCell="A8" sqref="A8:A12"/>
      <selection pane="bottomLeft" activeCell="A8" sqref="A8:A12"/>
      <selection pane="bottomRight" activeCell="D19" sqref="D19"/>
    </sheetView>
  </sheetViews>
  <sheetFormatPr defaultColWidth="8.69921875" defaultRowHeight="17.399999999999999" x14ac:dyDescent="0.25"/>
  <cols>
    <col min="1" max="1" width="9.19921875" style="21" customWidth="1"/>
    <col min="2" max="2" width="11" style="21" bestFit="1" customWidth="1"/>
    <col min="3" max="3" width="19.19921875" style="21" bestFit="1" customWidth="1"/>
    <col min="4" max="4" width="28.19921875" style="21" bestFit="1" customWidth="1"/>
    <col min="5" max="5" width="21.296875" style="21" bestFit="1" customWidth="1"/>
    <col min="6" max="6" width="26" style="21" bestFit="1" customWidth="1"/>
    <col min="7" max="7" width="7.3984375" style="21" bestFit="1" customWidth="1"/>
    <col min="8" max="8" width="7.19921875" style="21" bestFit="1" customWidth="1"/>
    <col min="9" max="9" width="11.19921875" style="21" bestFit="1" customWidth="1"/>
    <col min="10" max="10" width="7.09765625" style="21" bestFit="1" customWidth="1"/>
    <col min="11" max="11" width="10.3984375" style="21" bestFit="1" customWidth="1"/>
    <col min="12" max="12" width="7.09765625" style="21" bestFit="1" customWidth="1"/>
    <col min="13" max="13" width="29.59765625" style="21" hidden="1" customWidth="1"/>
    <col min="14" max="14" width="32.296875" style="21" hidden="1" customWidth="1"/>
    <col min="15" max="15" width="5.3984375" style="21" hidden="1" customWidth="1"/>
    <col min="16" max="17" width="0" style="21" hidden="1" customWidth="1"/>
    <col min="18" max="16384" width="8.69921875" style="21"/>
  </cols>
  <sheetData>
    <row r="6" spans="1:18" x14ac:dyDescent="0.25">
      <c r="A6" s="150" t="s">
        <v>20</v>
      </c>
      <c r="B6" s="150" t="s">
        <v>21</v>
      </c>
      <c r="C6" s="150" t="s">
        <v>23</v>
      </c>
      <c r="D6" s="150"/>
      <c r="E6" s="151" t="s">
        <v>24</v>
      </c>
      <c r="F6" s="152"/>
      <c r="G6" s="152"/>
      <c r="H6" s="152"/>
      <c r="I6" s="152"/>
      <c r="J6" s="152"/>
      <c r="K6" s="152"/>
      <c r="L6" s="153"/>
    </row>
    <row r="7" spans="1:18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COUNTIF(O$8:O2008,"에러")</f>
        <v>167</v>
      </c>
    </row>
    <row r="8" spans="1:18" x14ac:dyDescent="0.25">
      <c r="A8" s="24">
        <v>1</v>
      </c>
      <c r="B8" s="27" t="s">
        <v>668</v>
      </c>
      <c r="C8" s="27" t="s">
        <v>5187</v>
      </c>
      <c r="D8" s="27" t="s">
        <v>1235</v>
      </c>
      <c r="E8" s="27" t="s">
        <v>4102</v>
      </c>
      <c r="F8" s="27" t="s">
        <v>479</v>
      </c>
      <c r="G8" s="27"/>
      <c r="H8" s="27"/>
      <c r="I8" s="27" t="s">
        <v>37</v>
      </c>
      <c r="J8" s="28">
        <v>8</v>
      </c>
      <c r="K8" s="27" t="s">
        <v>52</v>
      </c>
      <c r="L8" s="27"/>
      <c r="M8" s="30"/>
      <c r="N8" s="30" t="str">
        <f>SUBSTITUTE(CONCATENATE(C8,"^",D8,"^",E8,"^",F8,"^",G8,"^",I8,"^",J8,"^",K8,"^",L8),"~","-")</f>
        <v xml:space="preserve"> 카드임의등록확정^TB_CLO_CARD_OPT_CONF^ 매출일자^SALES_DT^^VARCHAR2^8^Y^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카드임의등록확정^TB_CLO_CARD_OPT_CONF^ 매출일자^SALES_DT^^VARCHAR2^8^Y^
카드임의등록확정^TB_CLO_CARD_OPT_CONF^매출일자^SALES_DT^Y^VARCHAR2^8^Y^</v>
      </c>
      <c r="Q8" s="48"/>
      <c r="R8" s="48"/>
    </row>
    <row r="9" spans="1:18" x14ac:dyDescent="0.25">
      <c r="A9" s="24">
        <v>2</v>
      </c>
      <c r="B9" s="27" t="s">
        <v>668</v>
      </c>
      <c r="C9" s="27" t="s">
        <v>5187</v>
      </c>
      <c r="D9" s="27" t="s">
        <v>1235</v>
      </c>
      <c r="E9" s="27" t="s">
        <v>3709</v>
      </c>
      <c r="F9" s="27" t="s">
        <v>64</v>
      </c>
      <c r="G9" s="27"/>
      <c r="H9" s="27"/>
      <c r="I9" s="27" t="s">
        <v>37</v>
      </c>
      <c r="J9" s="28">
        <v>10</v>
      </c>
      <c r="K9" s="27" t="s">
        <v>52</v>
      </c>
      <c r="L9" s="27"/>
      <c r="M9" s="30"/>
      <c r="N9" s="30" t="str">
        <f t="shared" ref="N9:N72" si="0">SUBSTITUTE(CONCATENATE(C9,"^",D9,"^",E9,"^",F9,"^",G9,"^",I9,"^",J9,"^",K9,"^",L9),"~","-")</f>
        <v xml:space="preserve"> 카드임의등록확정^TB_CLO_CARD_OPT_CONF^ 매장코드^SHOP_CD^^VARCHAR2^10^Y^</v>
      </c>
      <c r="O9" s="21" t="str">
        <f>IF(ISNA(VLOOKUP(N9,DB데이터!$N:$N,1,FALSE)), "에러", "")</f>
        <v>에러</v>
      </c>
      <c r="P9" s="57" t="str">
        <f>IF(O9="에러",$N9&amp;CHAR(10)&amp;VLOOKUP(CONCATENATE(D9,".",F9),DB데이터!$M:$N,2,FALSE),"")</f>
        <v xml:space="preserve"> 카드임의등록확정^TB_CLO_CARD_OPT_CONF^ 매장코드^SHOP_CD^^VARCHAR2^10^Y^
카드임의등록확정^TB_CLO_CARD_OPT_CONF^매장코드^SHOP_CD^Y^VARCHAR2^10^Y^</v>
      </c>
      <c r="Q9" s="48"/>
      <c r="R9" s="48"/>
    </row>
    <row r="10" spans="1:18" x14ac:dyDescent="0.25">
      <c r="A10" s="24">
        <v>3</v>
      </c>
      <c r="B10" s="27" t="s">
        <v>668</v>
      </c>
      <c r="C10" s="27" t="s">
        <v>5187</v>
      </c>
      <c r="D10" s="27" t="s">
        <v>1235</v>
      </c>
      <c r="E10" s="27" t="s">
        <v>3806</v>
      </c>
      <c r="F10" s="27" t="s">
        <v>481</v>
      </c>
      <c r="G10" s="27"/>
      <c r="H10" s="27"/>
      <c r="I10" s="27" t="s">
        <v>37</v>
      </c>
      <c r="J10" s="28">
        <v>5</v>
      </c>
      <c r="K10" s="27" t="s">
        <v>52</v>
      </c>
      <c r="L10" s="27"/>
      <c r="M10" s="30"/>
      <c r="N10" s="30" t="str">
        <f t="shared" si="0"/>
        <v xml:space="preserve"> 카드임의등록확정^TB_CLO_CARD_OPT_CONF^ POS번호^POS_NO^^VARCHAR2^5^Y^</v>
      </c>
      <c r="O10" s="21" t="str">
        <f>IF(ISNA(VLOOKUP(N10,DB데이터!$N:$N,1,FALSE)), "에러", "")</f>
        <v>에러</v>
      </c>
      <c r="P10" s="57" t="str">
        <f>IF(O10="에러",$N10&amp;CHAR(10)&amp;VLOOKUP(CONCATENATE(D10,".",F10),DB데이터!$M:$N,2,FALSE),"")</f>
        <v xml:space="preserve"> 카드임의등록확정^TB_CLO_CARD_OPT_CONF^ POS번호^POS_NO^^VARCHAR2^5^Y^
카드임의등록확정^TB_CLO_CARD_OPT_CONF^POS번호^POS_NO^Y^VARCHAR2^2^Y^</v>
      </c>
      <c r="Q10" s="48"/>
      <c r="R10" s="48"/>
    </row>
    <row r="11" spans="1:18" x14ac:dyDescent="0.25">
      <c r="A11" s="24">
        <v>4</v>
      </c>
      <c r="B11" s="27" t="s">
        <v>668</v>
      </c>
      <c r="C11" s="27" t="s">
        <v>5187</v>
      </c>
      <c r="D11" s="27" t="s">
        <v>1235</v>
      </c>
      <c r="E11" s="27" t="s">
        <v>4105</v>
      </c>
      <c r="F11" s="27" t="s">
        <v>482</v>
      </c>
      <c r="G11" s="27"/>
      <c r="H11" s="27"/>
      <c r="I11" s="27" t="s">
        <v>37</v>
      </c>
      <c r="J11" s="28">
        <v>8</v>
      </c>
      <c r="K11" s="27" t="s">
        <v>52</v>
      </c>
      <c r="L11" s="29"/>
      <c r="M11" s="30"/>
      <c r="N11" s="30" t="str">
        <f t="shared" si="0"/>
        <v xml:space="preserve"> 카드임의등록확정^TB_CLO_CARD_OPT_CONF^ 영수증번호^BILL_NO^^VARCHAR2^8^Y^</v>
      </c>
      <c r="O11" s="21" t="str">
        <f>IF(ISNA(VLOOKUP(N11,DB데이터!$N:$N,1,FALSE)), "에러", "")</f>
        <v>에러</v>
      </c>
      <c r="P11" s="57" t="str">
        <f>IF(O11="에러",$N11&amp;CHAR(10)&amp;VLOOKUP(CONCATENATE(D11,".",F11),DB데이터!$M:$N,2,FALSE),"")</f>
        <v xml:space="preserve"> 카드임의등록확정^TB_CLO_CARD_OPT_CONF^ 영수증번호^BILL_NO^^VARCHAR2^8^Y^
카드임의등록확정^TB_CLO_CARD_OPT_CONF^영수증번호^BILL_NO^Y^VARCHAR2^4^Y^</v>
      </c>
      <c r="Q11" s="48"/>
      <c r="R11" s="48"/>
    </row>
    <row r="12" spans="1:18" x14ac:dyDescent="0.25">
      <c r="A12" s="24">
        <v>5</v>
      </c>
      <c r="B12" s="27" t="s">
        <v>668</v>
      </c>
      <c r="C12" s="27" t="s">
        <v>5187</v>
      </c>
      <c r="D12" s="27" t="s">
        <v>1235</v>
      </c>
      <c r="E12" s="27" t="s">
        <v>4101</v>
      </c>
      <c r="F12" s="27" t="s">
        <v>784</v>
      </c>
      <c r="G12" s="27"/>
      <c r="H12" s="27"/>
      <c r="I12" s="27" t="s">
        <v>37</v>
      </c>
      <c r="J12" s="28">
        <v>4</v>
      </c>
      <c r="K12" s="27" t="s">
        <v>52</v>
      </c>
      <c r="L12" s="29"/>
      <c r="M12" s="30"/>
      <c r="N12" s="30" t="str">
        <f t="shared" si="0"/>
        <v xml:space="preserve"> 카드임의등록확정^TB_CLO_CARD_OPT_CONF^ 라인번호^LINE_NO^^VARCHAR2^4^Y^</v>
      </c>
      <c r="O12" s="21" t="str">
        <f>IF(ISNA(VLOOKUP(N12,DB데이터!$N:$N,1,FALSE)), "에러", "")</f>
        <v>에러</v>
      </c>
      <c r="P12" s="57" t="str">
        <f>IF(O12="에러",$N12&amp;CHAR(10)&amp;VLOOKUP(CONCATENATE(D12,".",F12),DB데이터!$M:$N,2,FALSE),"")</f>
        <v xml:space="preserve"> 카드임의등록확정^TB_CLO_CARD_OPT_CONF^ 라인번호^LINE_NO^^VARCHAR2^4^Y^
카드임의등록확정^TB_CLO_CARD_OPT_CONF^라인번호^LINE_NO^Y^VARCHAR2^4^Y^</v>
      </c>
      <c r="Q12" s="48"/>
      <c r="R12" s="48"/>
    </row>
    <row r="13" spans="1:18" x14ac:dyDescent="0.25">
      <c r="A13" s="24">
        <v>6</v>
      </c>
      <c r="B13" s="27" t="s">
        <v>668</v>
      </c>
      <c r="C13" s="27" t="s">
        <v>5187</v>
      </c>
      <c r="D13" s="27" t="s">
        <v>1235</v>
      </c>
      <c r="E13" s="27" t="s">
        <v>4214</v>
      </c>
      <c r="F13" s="27" t="s">
        <v>443</v>
      </c>
      <c r="G13" s="27"/>
      <c r="H13" s="27"/>
      <c r="I13" s="27" t="s">
        <v>37</v>
      </c>
      <c r="J13" s="28">
        <v>300</v>
      </c>
      <c r="K13" s="27" t="s">
        <v>5347</v>
      </c>
      <c r="L13" s="29"/>
      <c r="M13" s="30"/>
      <c r="N13" s="30" t="str">
        <f t="shared" si="0"/>
        <v xml:space="preserve"> 카드임의등록확정^TB_CLO_CARD_OPT_CONF^ 카드번호^CARD_NO^^VARCHAR2^300^N^</v>
      </c>
      <c r="O13" s="21" t="str">
        <f>IF(ISNA(VLOOKUP(N13,DB데이터!$N:$N,1,FALSE)), "에러", "")</f>
        <v>에러</v>
      </c>
      <c r="P13" s="57" t="str">
        <f>IF(O13="에러",$N13&amp;CHAR(10)&amp;VLOOKUP(CONCATENATE(D13,".",F13),DB데이터!$M:$N,2,FALSE),"")</f>
        <v xml:space="preserve"> 카드임의등록확정^TB_CLO_CARD_OPT_CONF^ 카드번호^CARD_NO^^VARCHAR2^300^N^
카드임의등록확정^TB_CLO_CARD_OPT_CONF^카드번호^CARD_NO^^VARCHAR2^300^^</v>
      </c>
      <c r="Q13" s="48"/>
      <c r="R13" s="48"/>
    </row>
    <row r="14" spans="1:18" x14ac:dyDescent="0.25">
      <c r="A14" s="24">
        <v>7</v>
      </c>
      <c r="B14" s="27" t="s">
        <v>668</v>
      </c>
      <c r="C14" s="27" t="s">
        <v>5187</v>
      </c>
      <c r="D14" s="27" t="s">
        <v>1235</v>
      </c>
      <c r="E14" s="27" t="s">
        <v>3896</v>
      </c>
      <c r="F14" s="27" t="s">
        <v>1518</v>
      </c>
      <c r="G14" s="27"/>
      <c r="H14" s="27"/>
      <c r="I14" s="27" t="s">
        <v>37</v>
      </c>
      <c r="J14" s="28">
        <v>1</v>
      </c>
      <c r="K14" s="27" t="s">
        <v>52</v>
      </c>
      <c r="L14" s="29" t="s">
        <v>1788</v>
      </c>
      <c r="M14" s="30"/>
      <c r="N14" s="30" t="str">
        <f t="shared" si="0"/>
        <v xml:space="preserve"> 카드임의등록확정^TB_CLO_CARD_OPT_CONF^ 확정여부^CONF_YN^^VARCHAR2^1^Y^'N'         </v>
      </c>
      <c r="O14" s="21" t="str">
        <f>IF(ISNA(VLOOKUP(N14,DB데이터!$N:$N,1,FALSE)), "에러", "")</f>
        <v>에러</v>
      </c>
      <c r="P14" s="57" t="str">
        <f>IF(O14="에러",$N14&amp;CHAR(10)&amp;VLOOKUP(CONCATENATE(D14,".",F14),DB데이터!$M:$N,2,FALSE),"")</f>
        <v xml:space="preserve"> 카드임의등록확정^TB_CLO_CARD_OPT_CONF^ 확정여부^CONF_YN^^VARCHAR2^1^Y^'N'         
카드임의등록확정^TB_CLO_CARD_OPT_CONF^확정여부^CONF_YN^^VARCHAR2^1^Y^'N'</v>
      </c>
      <c r="Q14" s="48"/>
      <c r="R14" s="48"/>
    </row>
    <row r="15" spans="1:18" x14ac:dyDescent="0.25">
      <c r="A15" s="24">
        <v>8</v>
      </c>
      <c r="B15" s="27" t="s">
        <v>668</v>
      </c>
      <c r="C15" s="27" t="s">
        <v>5187</v>
      </c>
      <c r="D15" s="27" t="s">
        <v>1235</v>
      </c>
      <c r="E15" s="27" t="s">
        <v>5147</v>
      </c>
      <c r="F15" s="27" t="s">
        <v>1769</v>
      </c>
      <c r="G15" s="27"/>
      <c r="H15" s="27"/>
      <c r="I15" s="27" t="s">
        <v>37</v>
      </c>
      <c r="J15" s="28">
        <v>32</v>
      </c>
      <c r="K15" s="27" t="s">
        <v>5347</v>
      </c>
      <c r="L15" s="27"/>
      <c r="M15" s="30"/>
      <c r="N15" s="30" t="str">
        <f t="shared" si="0"/>
        <v xml:space="preserve"> 카드임의등록확정^TB_CLO_CARD_OPT_CONF^ 확정자ID^CONFR_ID^^VARCHAR2^32^N^</v>
      </c>
      <c r="O15" s="21" t="str">
        <f>IF(ISNA(VLOOKUP(N15,DB데이터!$N:$N,1,FALSE)), "에러", "")</f>
        <v>에러</v>
      </c>
      <c r="P15" s="57" t="str">
        <f>IF(O15="에러",$N15&amp;CHAR(10)&amp;VLOOKUP(CONCATENATE(D15,".",F15),DB데이터!$M:$N,2,FALSE),"")</f>
        <v xml:space="preserve"> 카드임의등록확정^TB_CLO_CARD_OPT_CONF^ 확정자ID^CONFR_ID^^VARCHAR2^32^N^
카드임의등록확정^TB_CLO_CARD_OPT_CONF^확정자ID^CONFR_ID^^VARCHAR2^32^^</v>
      </c>
      <c r="Q15" s="48"/>
      <c r="R15" s="48"/>
    </row>
    <row r="16" spans="1:18" x14ac:dyDescent="0.25">
      <c r="A16" s="24">
        <v>9</v>
      </c>
      <c r="B16" s="27" t="s">
        <v>668</v>
      </c>
      <c r="C16" s="27" t="s">
        <v>5187</v>
      </c>
      <c r="D16" s="27" t="s">
        <v>1235</v>
      </c>
      <c r="E16" s="27" t="s">
        <v>5146</v>
      </c>
      <c r="F16" s="27" t="s">
        <v>1790</v>
      </c>
      <c r="G16" s="27"/>
      <c r="H16" s="27"/>
      <c r="I16" s="27" t="s">
        <v>37</v>
      </c>
      <c r="J16" s="28">
        <v>14</v>
      </c>
      <c r="K16" s="27" t="s">
        <v>5347</v>
      </c>
      <c r="L16" s="27"/>
      <c r="M16" s="30"/>
      <c r="N16" s="30" t="str">
        <f t="shared" si="0"/>
        <v xml:space="preserve"> 카드임의등록확정^TB_CLO_CARD_OPT_CONF^ 확정일시^CONF_DTM^^VARCHAR2^14^N^</v>
      </c>
      <c r="O16" s="21" t="str">
        <f>IF(ISNA(VLOOKUP(N16,DB데이터!$N:$N,1,FALSE)), "에러", "")</f>
        <v>에러</v>
      </c>
      <c r="P16" s="57" t="str">
        <f>IF(O16="에러",$N16&amp;CHAR(10)&amp;VLOOKUP(CONCATENATE(D16,".",F16),DB데이터!$M:$N,2,FALSE),"")</f>
        <v xml:space="preserve"> 카드임의등록확정^TB_CLO_CARD_OPT_CONF^ 확정일시^CONF_DTM^^VARCHAR2^14^N^
카드임의등록확정^TB_CLO_CARD_OPT_CONF^확정일시^CONF_DTM^^VARCHAR2^14^^</v>
      </c>
      <c r="Q16" s="48"/>
      <c r="R16" s="48"/>
    </row>
    <row r="17" spans="1:18" x14ac:dyDescent="0.25">
      <c r="A17" s="24">
        <v>10</v>
      </c>
      <c r="B17" s="27" t="s">
        <v>668</v>
      </c>
      <c r="C17" s="27" t="s">
        <v>5187</v>
      </c>
      <c r="D17" s="27" t="s">
        <v>1235</v>
      </c>
      <c r="E17" s="27" t="s">
        <v>3518</v>
      </c>
      <c r="F17" s="27" t="s">
        <v>54</v>
      </c>
      <c r="G17" s="27"/>
      <c r="H17" s="27"/>
      <c r="I17" s="27" t="s">
        <v>37</v>
      </c>
      <c r="J17" s="28">
        <v>14</v>
      </c>
      <c r="K17" s="27" t="s">
        <v>5347</v>
      </c>
      <c r="L17" s="27"/>
      <c r="M17" s="30"/>
      <c r="N17" s="30" t="str">
        <f t="shared" si="0"/>
        <v xml:space="preserve"> 카드임의등록확정^TB_CLO_CARD_OPT_CONF^ 등록일시^REG_DTM^^VARCHAR2^14^N^</v>
      </c>
      <c r="O17" s="21" t="str">
        <f>IF(ISNA(VLOOKUP(N17,DB데이터!$N:$N,1,FALSE)), "에러", "")</f>
        <v>에러</v>
      </c>
      <c r="P17" s="57" t="str">
        <f>IF(O17="에러",$N17&amp;CHAR(10)&amp;VLOOKUP(CONCATENATE(D17,".",F17),DB데이터!$M:$N,2,FALSE),"")</f>
        <v xml:space="preserve"> 카드임의등록확정^TB_CLO_CARD_OPT_CONF^ 등록일시^REG_DTM^^VARCHAR2^14^N^
카드임의등록확정^TB_CLO_CARD_OPT_CONF^등록일시^REG_DTM^^VARCHAR2^14^^</v>
      </c>
      <c r="Q17" s="48"/>
      <c r="R17" s="48"/>
    </row>
    <row r="18" spans="1:18" x14ac:dyDescent="0.25">
      <c r="A18" s="24">
        <v>11</v>
      </c>
      <c r="B18" s="27" t="s">
        <v>668</v>
      </c>
      <c r="C18" s="27" t="s">
        <v>5187</v>
      </c>
      <c r="D18" s="27" t="s">
        <v>1235</v>
      </c>
      <c r="E18" s="27" t="s">
        <v>3519</v>
      </c>
      <c r="F18" s="27" t="s">
        <v>56</v>
      </c>
      <c r="G18" s="27"/>
      <c r="H18" s="27"/>
      <c r="I18" s="27" t="s">
        <v>37</v>
      </c>
      <c r="J18" s="28">
        <v>32</v>
      </c>
      <c r="K18" s="27" t="s">
        <v>5347</v>
      </c>
      <c r="L18" s="27"/>
      <c r="M18" s="30"/>
      <c r="N18" s="30" t="str">
        <f t="shared" si="0"/>
        <v xml:space="preserve"> 카드임의등록확정^TB_CLO_CARD_OPT_CONF^ 등록자ID^REGR_ID^^VARCHAR2^32^N^</v>
      </c>
      <c r="O18" s="21" t="str">
        <f>IF(ISNA(VLOOKUP(N18,DB데이터!$N:$N,1,FALSE)), "에러", "")</f>
        <v>에러</v>
      </c>
      <c r="P18" s="57" t="str">
        <f>IF(O18="에러",$N18&amp;CHAR(10)&amp;VLOOKUP(CONCATENATE(D18,".",F18),DB데이터!$M:$N,2,FALSE),"")</f>
        <v xml:space="preserve"> 카드임의등록확정^TB_CLO_CARD_OPT_CONF^ 등록자ID^REGR_ID^^VARCHAR2^32^N^
카드임의등록확정^TB_CLO_CARD_OPT_CONF^등록자ID^REGR_ID^^VARCHAR2^32^^</v>
      </c>
      <c r="Q18" s="48"/>
      <c r="R18" s="48"/>
    </row>
    <row r="19" spans="1:18" x14ac:dyDescent="0.25">
      <c r="A19" s="24">
        <v>12</v>
      </c>
      <c r="B19" s="27" t="s">
        <v>668</v>
      </c>
      <c r="C19" s="27" t="s">
        <v>5188</v>
      </c>
      <c r="D19" s="27" t="s">
        <v>382</v>
      </c>
      <c r="E19" s="27" t="s">
        <v>3483</v>
      </c>
      <c r="F19" s="27" t="s">
        <v>1169</v>
      </c>
      <c r="G19" s="27"/>
      <c r="H19" s="27"/>
      <c r="I19" s="27" t="s">
        <v>37</v>
      </c>
      <c r="J19" s="28">
        <v>10</v>
      </c>
      <c r="K19" s="27" t="s">
        <v>52</v>
      </c>
      <c r="L19" s="27"/>
      <c r="M19" s="30"/>
      <c r="N19" s="30" t="str">
        <f t="shared" si="0"/>
        <v xml:space="preserve"> 마감^TB_CLO_DDL^ 브랜드코드^BRAND_CD^^VARCHAR2^10^Y^</v>
      </c>
      <c r="O19" s="21" t="str">
        <f>IF(ISNA(VLOOKUP(N19,DB데이터!$N:$N,1,FALSE)), "에러", "")</f>
        <v>에러</v>
      </c>
      <c r="P19" s="57" t="str">
        <f>IF(O19="에러",$N19&amp;CHAR(10)&amp;VLOOKUP(CONCATENATE(D19,".",F19),DB데이터!$M:$N,2,FALSE),"")</f>
        <v xml:space="preserve"> 마감^TB_CLO_DDL^ 브랜드코드^BRAND_CD^^VARCHAR2^10^Y^
마감^TB_CLO_DDL^브랜드코드^BRAND_CD^Y^VARCHAR2^10^Y^</v>
      </c>
      <c r="Q19" s="48"/>
      <c r="R19" s="48"/>
    </row>
    <row r="20" spans="1:18" x14ac:dyDescent="0.25">
      <c r="A20" s="24">
        <v>13</v>
      </c>
      <c r="B20" s="27" t="s">
        <v>668</v>
      </c>
      <c r="C20" s="27" t="s">
        <v>5188</v>
      </c>
      <c r="D20" s="27" t="s">
        <v>382</v>
      </c>
      <c r="E20" s="27" t="s">
        <v>5189</v>
      </c>
      <c r="F20" s="27" t="s">
        <v>1735</v>
      </c>
      <c r="G20" s="27"/>
      <c r="H20" s="27"/>
      <c r="I20" s="27" t="s">
        <v>37</v>
      </c>
      <c r="J20" s="28">
        <v>6</v>
      </c>
      <c r="K20" s="27" t="s">
        <v>52</v>
      </c>
      <c r="L20" s="27"/>
      <c r="M20" s="30"/>
      <c r="N20" s="30" t="str">
        <f t="shared" si="0"/>
        <v xml:space="preserve"> 마감^TB_CLO_DDL^ 마감년월^DDL_YM^^VARCHAR2^6^Y^</v>
      </c>
      <c r="O20" s="21" t="str">
        <f>IF(ISNA(VLOOKUP(N20,DB데이터!$N:$N,1,FALSE)), "에러", "")</f>
        <v>에러</v>
      </c>
      <c r="P20" s="57" t="str">
        <f>IF(O20="에러",$N20&amp;CHAR(10)&amp;VLOOKUP(CONCATENATE(D20,".",F20),DB데이터!$M:$N,2,FALSE),"")</f>
        <v xml:space="preserve"> 마감^TB_CLO_DDL^ 마감년월^DDL_YM^^VARCHAR2^6^Y^
마감^TB_CLO_DDL^마감년월^DDL_YM^Y^VARCHAR2^6^Y^</v>
      </c>
      <c r="Q20" s="48"/>
      <c r="R20" s="48"/>
    </row>
    <row r="21" spans="1:18" x14ac:dyDescent="0.25">
      <c r="A21" s="24">
        <v>14</v>
      </c>
      <c r="B21" s="27" t="s">
        <v>668</v>
      </c>
      <c r="C21" s="27" t="s">
        <v>5188</v>
      </c>
      <c r="D21" s="27" t="s">
        <v>382</v>
      </c>
      <c r="E21" s="27" t="s">
        <v>5190</v>
      </c>
      <c r="F21" s="27" t="s">
        <v>1737</v>
      </c>
      <c r="G21" s="27"/>
      <c r="H21" s="27"/>
      <c r="I21" s="27" t="s">
        <v>37</v>
      </c>
      <c r="J21" s="28">
        <v>10</v>
      </c>
      <c r="K21" s="27" t="s">
        <v>52</v>
      </c>
      <c r="L21" s="27"/>
      <c r="M21" s="30"/>
      <c r="N21" s="30" t="str">
        <f t="shared" si="0"/>
        <v xml:space="preserve"> 마감^TB_CLO_DDL^ 마감유형코드^DDL_TP_CD^^VARCHAR2^10^Y^</v>
      </c>
      <c r="O21" s="21" t="str">
        <f>IF(ISNA(VLOOKUP(N21,DB데이터!$N:$N,1,FALSE)), "에러", "")</f>
        <v>에러</v>
      </c>
      <c r="P21" s="57" t="str">
        <f>IF(O21="에러",$N21&amp;CHAR(10)&amp;VLOOKUP(CONCATENATE(D21,".",F21),DB데이터!$M:$N,2,FALSE),"")</f>
        <v xml:space="preserve"> 마감^TB_CLO_DDL^ 마감유형코드^DDL_TP_CD^^VARCHAR2^10^Y^
마감^TB_CLO_DDL^마감유형코드^DDL_TP_CD^Y^VARCHAR2^10^Y^</v>
      </c>
      <c r="Q21" s="48"/>
      <c r="R21" s="48"/>
    </row>
    <row r="22" spans="1:18" x14ac:dyDescent="0.25">
      <c r="A22" s="24">
        <v>15</v>
      </c>
      <c r="B22" s="27" t="s">
        <v>668</v>
      </c>
      <c r="C22" s="27" t="s">
        <v>5188</v>
      </c>
      <c r="D22" s="27" t="s">
        <v>382</v>
      </c>
      <c r="E22" s="27" t="s">
        <v>5191</v>
      </c>
      <c r="F22" s="27" t="s">
        <v>1739</v>
      </c>
      <c r="G22" s="27"/>
      <c r="H22" s="27"/>
      <c r="I22" s="27" t="s">
        <v>37</v>
      </c>
      <c r="J22" s="28">
        <v>8</v>
      </c>
      <c r="K22" s="27" t="s">
        <v>5347</v>
      </c>
      <c r="L22" s="27"/>
      <c r="M22" s="30"/>
      <c r="N22" s="30" t="str">
        <f t="shared" si="0"/>
        <v xml:space="preserve"> 마감^TB_CLO_DDL^ 마감기준일자^DDL_STD_DT^^VARCHAR2^8^N^</v>
      </c>
      <c r="O22" s="21" t="str">
        <f>IF(ISNA(VLOOKUP(N22,DB데이터!$N:$N,1,FALSE)), "에러", "")</f>
        <v>에러</v>
      </c>
      <c r="P22" s="57" t="str">
        <f>IF(O22="에러",$N22&amp;CHAR(10)&amp;VLOOKUP(CONCATENATE(D22,".",F22),DB데이터!$M:$N,2,FALSE),"")</f>
        <v xml:space="preserve"> 마감^TB_CLO_DDL^ 마감기준일자^DDL_STD_DT^^VARCHAR2^8^N^
마감^TB_CLO_DDL^마감기준일자^DDL_STD_DT^^VARCHAR2^8^^</v>
      </c>
      <c r="Q22" s="48"/>
      <c r="R22" s="48"/>
    </row>
    <row r="23" spans="1:18" x14ac:dyDescent="0.25">
      <c r="A23" s="24">
        <v>16</v>
      </c>
      <c r="B23" s="27" t="s">
        <v>668</v>
      </c>
      <c r="C23" s="27" t="s">
        <v>5188</v>
      </c>
      <c r="D23" s="27" t="s">
        <v>382</v>
      </c>
      <c r="E23" s="27" t="s">
        <v>5192</v>
      </c>
      <c r="F23" s="27" t="s">
        <v>1741</v>
      </c>
      <c r="G23" s="27"/>
      <c r="H23" s="27"/>
      <c r="I23" s="27" t="s">
        <v>37</v>
      </c>
      <c r="J23" s="28">
        <v>14</v>
      </c>
      <c r="K23" s="27" t="s">
        <v>5347</v>
      </c>
      <c r="L23" s="29"/>
      <c r="M23" s="30"/>
      <c r="N23" s="30" t="str">
        <f t="shared" si="0"/>
        <v xml:space="preserve"> 마감^TB_CLO_DDL^ 마감일시^DDL_DTM^^VARCHAR2^14^N^</v>
      </c>
      <c r="O23" s="21" t="str">
        <f>IF(ISNA(VLOOKUP(N23,DB데이터!$N:$N,1,FALSE)), "에러", "")</f>
        <v>에러</v>
      </c>
      <c r="P23" s="57" t="str">
        <f>IF(O23="에러",$N23&amp;CHAR(10)&amp;VLOOKUP(CONCATENATE(D23,".",F23),DB데이터!$M:$N,2,FALSE),"")</f>
        <v xml:space="preserve"> 마감^TB_CLO_DDL^ 마감일시^DDL_DTM^^VARCHAR2^14^N^
마감^TB_CLO_DDL^마감일시^DDL_DTM^^VARCHAR2^14^^</v>
      </c>
      <c r="Q23" s="48"/>
      <c r="R23" s="48"/>
    </row>
    <row r="24" spans="1:18" x14ac:dyDescent="0.25">
      <c r="A24" s="24">
        <v>17</v>
      </c>
      <c r="B24" s="27" t="s">
        <v>668</v>
      </c>
      <c r="C24" s="27" t="s">
        <v>5188</v>
      </c>
      <c r="D24" s="27" t="s">
        <v>382</v>
      </c>
      <c r="E24" s="27" t="s">
        <v>5193</v>
      </c>
      <c r="F24" s="27" t="s">
        <v>1743</v>
      </c>
      <c r="G24" s="27"/>
      <c r="H24" s="27"/>
      <c r="I24" s="27" t="s">
        <v>37</v>
      </c>
      <c r="J24" s="28">
        <v>1</v>
      </c>
      <c r="K24" s="27" t="s">
        <v>52</v>
      </c>
      <c r="L24" s="29" t="s">
        <v>1496</v>
      </c>
      <c r="M24" s="30"/>
      <c r="N24" s="30" t="str">
        <f t="shared" si="0"/>
        <v xml:space="preserve"> 마감^TB_CLO_DDL^ 마감여부^DDL_YN^^VARCHAR2^1^Y^'N' </v>
      </c>
      <c r="O24" s="21" t="str">
        <f>IF(ISNA(VLOOKUP(N24,DB데이터!$N:$N,1,FALSE)), "에러", "")</f>
        <v>에러</v>
      </c>
      <c r="P24" s="57" t="str">
        <f>IF(O24="에러",$N24&amp;CHAR(10)&amp;VLOOKUP(CONCATENATE(D24,".",F24),DB데이터!$M:$N,2,FALSE),"")</f>
        <v xml:space="preserve"> 마감^TB_CLO_DDL^ 마감여부^DDL_YN^^VARCHAR2^1^Y^'N' 
마감^TB_CLO_DDL^마감여부^DDL_YN^^VARCHAR2^1^Y^'N'</v>
      </c>
      <c r="Q24" s="48"/>
      <c r="R24" s="48"/>
    </row>
    <row r="25" spans="1:18" x14ac:dyDescent="0.25">
      <c r="A25" s="24">
        <v>18</v>
      </c>
      <c r="B25" s="27" t="s">
        <v>668</v>
      </c>
      <c r="C25" s="27" t="s">
        <v>5188</v>
      </c>
      <c r="D25" s="27" t="s">
        <v>382</v>
      </c>
      <c r="E25" s="27" t="s">
        <v>3517</v>
      </c>
      <c r="F25" s="27" t="s">
        <v>62</v>
      </c>
      <c r="G25" s="27"/>
      <c r="H25" s="27"/>
      <c r="I25" s="27" t="s">
        <v>37</v>
      </c>
      <c r="J25" s="28">
        <v>2000</v>
      </c>
      <c r="K25" s="27" t="s">
        <v>5347</v>
      </c>
      <c r="L25" s="27"/>
      <c r="M25" s="30"/>
      <c r="N25" s="30" t="str">
        <f t="shared" si="0"/>
        <v xml:space="preserve"> 마감^TB_CLO_DDL^ 비고^REMARK^^VARCHAR2^2000^N^</v>
      </c>
      <c r="O25" s="21" t="str">
        <f>IF(ISNA(VLOOKUP(N25,DB데이터!$N:$N,1,FALSE)), "에러", "")</f>
        <v>에러</v>
      </c>
      <c r="P25" s="57" t="str">
        <f>IF(O25="에러",$N25&amp;CHAR(10)&amp;VLOOKUP(CONCATENATE(D25,".",F25),DB데이터!$M:$N,2,FALSE),"")</f>
        <v xml:space="preserve"> 마감^TB_CLO_DDL^ 비고^REMARK^^VARCHAR2^2000^N^
마감^TB_CLO_DDL^비고^REMARK^^VARCHAR2^2000^^</v>
      </c>
      <c r="Q25" s="48"/>
      <c r="R25" s="48"/>
    </row>
    <row r="26" spans="1:18" x14ac:dyDescent="0.25">
      <c r="A26" s="24">
        <v>19</v>
      </c>
      <c r="B26" s="27" t="s">
        <v>668</v>
      </c>
      <c r="C26" s="27" t="s">
        <v>5188</v>
      </c>
      <c r="D26" s="27" t="s">
        <v>382</v>
      </c>
      <c r="E26" s="27" t="s">
        <v>3516</v>
      </c>
      <c r="F26" s="27" t="s">
        <v>51</v>
      </c>
      <c r="G26" s="27"/>
      <c r="H26" s="27"/>
      <c r="I26" s="27" t="s">
        <v>37</v>
      </c>
      <c r="J26" s="28">
        <v>1</v>
      </c>
      <c r="K26" s="27" t="s">
        <v>52</v>
      </c>
      <c r="L26" s="29" t="s">
        <v>1276</v>
      </c>
      <c r="M26" s="30"/>
      <c r="N26" s="30" t="str">
        <f t="shared" si="0"/>
        <v xml:space="preserve"> 마감^TB_CLO_DDL^ 사용여부^USE_YN^^VARCHAR2^1^Y^'Y' </v>
      </c>
      <c r="O26" s="21" t="str">
        <f>IF(ISNA(VLOOKUP(N26,DB데이터!$N:$N,1,FALSE)), "에러", "")</f>
        <v>에러</v>
      </c>
      <c r="P26" s="57" t="str">
        <f>IF(O26="에러",$N26&amp;CHAR(10)&amp;VLOOKUP(CONCATENATE(D26,".",F26),DB데이터!$M:$N,2,FALSE),"")</f>
        <v xml:space="preserve"> 마감^TB_CLO_DDL^ 사용여부^USE_YN^^VARCHAR2^1^Y^'Y' 
마감^TB_CLO_DDL^사용여부^USE_YN^^VARCHAR2^1^Y^'Y'</v>
      </c>
      <c r="Q26" s="48"/>
      <c r="R26" s="48"/>
    </row>
    <row r="27" spans="1:18" x14ac:dyDescent="0.25">
      <c r="A27" s="24">
        <v>20</v>
      </c>
      <c r="B27" s="27" t="s">
        <v>668</v>
      </c>
      <c r="C27" s="27" t="s">
        <v>5188</v>
      </c>
      <c r="D27" s="27" t="s">
        <v>382</v>
      </c>
      <c r="E27" s="27" t="s">
        <v>3518</v>
      </c>
      <c r="F27" s="27" t="s">
        <v>54</v>
      </c>
      <c r="G27" s="27"/>
      <c r="H27" s="27"/>
      <c r="I27" s="27" t="s">
        <v>37</v>
      </c>
      <c r="J27" s="28">
        <v>14</v>
      </c>
      <c r="K27" s="27" t="s">
        <v>52</v>
      </c>
      <c r="L27" s="27"/>
      <c r="M27" s="30"/>
      <c r="N27" s="30" t="str">
        <f t="shared" si="0"/>
        <v xml:space="preserve"> 마감^TB_CLO_DDL^ 등록일시^REG_DTM^^VARCHAR2^14^Y^</v>
      </c>
      <c r="O27" s="21" t="str">
        <f>IF(ISNA(VLOOKUP(N27,DB데이터!$N:$N,1,FALSE)), "에러", "")</f>
        <v>에러</v>
      </c>
      <c r="P27" s="57" t="str">
        <f>IF(O27="에러",$N27&amp;CHAR(10)&amp;VLOOKUP(CONCATENATE(D27,".",F27),DB데이터!$M:$N,2,FALSE),"")</f>
        <v xml:space="preserve"> 마감^TB_CLO_DDL^ 등록일시^REG_DTM^^VARCHAR2^14^Y^
마감^TB_CLO_DDL^등록일시^REG_DTM^^VARCHAR2^14^Y^</v>
      </c>
      <c r="Q27" s="48"/>
      <c r="R27" s="48"/>
    </row>
    <row r="28" spans="1:18" x14ac:dyDescent="0.25">
      <c r="A28" s="24">
        <v>21</v>
      </c>
      <c r="B28" s="27" t="s">
        <v>668</v>
      </c>
      <c r="C28" s="27" t="s">
        <v>5188</v>
      </c>
      <c r="D28" s="27" t="s">
        <v>382</v>
      </c>
      <c r="E28" s="27" t="s">
        <v>3519</v>
      </c>
      <c r="F28" s="27" t="s">
        <v>56</v>
      </c>
      <c r="G28" s="27"/>
      <c r="H28" s="27"/>
      <c r="I28" s="27" t="s">
        <v>37</v>
      </c>
      <c r="J28" s="28">
        <v>32</v>
      </c>
      <c r="K28" s="27" t="s">
        <v>52</v>
      </c>
      <c r="L28" s="27"/>
      <c r="M28" s="30"/>
      <c r="N28" s="30" t="str">
        <f t="shared" si="0"/>
        <v xml:space="preserve"> 마감^TB_CLO_DDL^ 등록자ID^REGR_ID^^VARCHAR2^32^Y^</v>
      </c>
      <c r="O28" s="21" t="str">
        <f>IF(ISNA(VLOOKUP(N28,DB데이터!$N:$N,1,FALSE)), "에러", "")</f>
        <v>에러</v>
      </c>
      <c r="P28" s="57" t="str">
        <f>IF(O28="에러",$N28&amp;CHAR(10)&amp;VLOOKUP(CONCATENATE(D28,".",F28),DB데이터!$M:$N,2,FALSE),"")</f>
        <v xml:space="preserve"> 마감^TB_CLO_DDL^ 등록자ID^REGR_ID^^VARCHAR2^32^Y^
마감^TB_CLO_DDL^등록자ID^REGR_ID^^VARCHAR2^32^Y^</v>
      </c>
      <c r="Q28" s="48"/>
      <c r="R28" s="48"/>
    </row>
    <row r="29" spans="1:18" x14ac:dyDescent="0.25">
      <c r="A29" s="24">
        <v>22</v>
      </c>
      <c r="B29" s="27" t="s">
        <v>668</v>
      </c>
      <c r="C29" s="27" t="s">
        <v>5188</v>
      </c>
      <c r="D29" s="27" t="s">
        <v>382</v>
      </c>
      <c r="E29" s="27" t="s">
        <v>3520</v>
      </c>
      <c r="F29" s="27" t="s">
        <v>58</v>
      </c>
      <c r="G29" s="27"/>
      <c r="H29" s="27"/>
      <c r="I29" s="27" t="s">
        <v>37</v>
      </c>
      <c r="J29" s="28">
        <v>14</v>
      </c>
      <c r="K29" s="27" t="s">
        <v>52</v>
      </c>
      <c r="L29" s="29"/>
      <c r="M29" s="30"/>
      <c r="N29" s="30" t="str">
        <f t="shared" si="0"/>
        <v xml:space="preserve"> 마감^TB_CLO_DDL^ 수정일시^MOD_DTM^^VARCHAR2^14^Y^</v>
      </c>
      <c r="O29" s="21" t="str">
        <f>IF(ISNA(VLOOKUP(N29,DB데이터!$N:$N,1,FALSE)), "에러", "")</f>
        <v>에러</v>
      </c>
      <c r="P29" s="57" t="str">
        <f>IF(O29="에러",$N29&amp;CHAR(10)&amp;VLOOKUP(CONCATENATE(D29,".",F29),DB데이터!$M:$N,2,FALSE),"")</f>
        <v xml:space="preserve"> 마감^TB_CLO_DDL^ 수정일시^MOD_DTM^^VARCHAR2^14^Y^
마감^TB_CLO_DDL^수정일시^MOD_DTM^^VARCHAR2^14^Y^</v>
      </c>
      <c r="Q29" s="48"/>
      <c r="R29" s="48"/>
    </row>
    <row r="30" spans="1:18" x14ac:dyDescent="0.25">
      <c r="A30" s="24">
        <v>23</v>
      </c>
      <c r="B30" s="27" t="s">
        <v>668</v>
      </c>
      <c r="C30" s="27" t="s">
        <v>5188</v>
      </c>
      <c r="D30" s="27" t="s">
        <v>382</v>
      </c>
      <c r="E30" s="27" t="s">
        <v>3521</v>
      </c>
      <c r="F30" s="27" t="s">
        <v>60</v>
      </c>
      <c r="G30" s="27"/>
      <c r="H30" s="27"/>
      <c r="I30" s="27" t="s">
        <v>37</v>
      </c>
      <c r="J30" s="28">
        <v>32</v>
      </c>
      <c r="K30" s="27" t="s">
        <v>52</v>
      </c>
      <c r="L30" s="27"/>
      <c r="M30" s="30"/>
      <c r="N30" s="30" t="str">
        <f t="shared" si="0"/>
        <v xml:space="preserve"> 마감^TB_CLO_DDL^ 수정자ID^MODR_ID^^VARCHAR2^32^Y^</v>
      </c>
      <c r="O30" s="21" t="str">
        <f>IF(ISNA(VLOOKUP(N30,DB데이터!$N:$N,1,FALSE)), "에러", "")</f>
        <v>에러</v>
      </c>
      <c r="P30" s="57" t="str">
        <f>IF(O30="에러",$N30&amp;CHAR(10)&amp;VLOOKUP(CONCATENATE(D30,".",F30),DB데이터!$M:$N,2,FALSE),"")</f>
        <v xml:space="preserve"> 마감^TB_CLO_DDL^ 수정자ID^MODR_ID^^VARCHAR2^32^Y^
마감^TB_CLO_DDL^수정자ID^MODR_ID^^VARCHAR2^32^Y^</v>
      </c>
      <c r="Q30" s="48"/>
      <c r="R30" s="48"/>
    </row>
    <row r="31" spans="1:18" x14ac:dyDescent="0.25">
      <c r="A31" s="24">
        <v>24</v>
      </c>
      <c r="B31" s="27" t="s">
        <v>668</v>
      </c>
      <c r="C31" s="27" t="s">
        <v>5194</v>
      </c>
      <c r="D31" s="27" t="s">
        <v>396</v>
      </c>
      <c r="E31" s="27" t="s">
        <v>3709</v>
      </c>
      <c r="F31" s="27" t="s">
        <v>64</v>
      </c>
      <c r="G31" s="27"/>
      <c r="H31" s="27"/>
      <c r="I31" s="27" t="s">
        <v>37</v>
      </c>
      <c r="J31" s="28">
        <v>10</v>
      </c>
      <c r="K31" s="27" t="s">
        <v>52</v>
      </c>
      <c r="L31" s="27"/>
      <c r="M31" s="30"/>
      <c r="N31" s="30" t="str">
        <f t="shared" si="0"/>
        <v xml:space="preserve"> 역매정산^TB_CLO_FSALE_CALC^ 매장코드^SHOP_CD^^VARCHAR2^10^Y^</v>
      </c>
      <c r="O31" s="21" t="str">
        <f>IF(ISNA(VLOOKUP(N31,DB데이터!$N:$N,1,FALSE)), "에러", "")</f>
        <v>에러</v>
      </c>
      <c r="P31" s="57" t="str">
        <f>IF(O31="에러",$N31&amp;CHAR(10)&amp;VLOOKUP(CONCATENATE(D31,".",F31),DB데이터!$M:$N,2,FALSE),"")</f>
        <v xml:space="preserve"> 역매정산^TB_CLO_FSALE_CALC^ 매장코드^SHOP_CD^^VARCHAR2^10^Y^
역매정산^TB_CLO_FSALE_CALC^매장코드^SHOP_CD^Y^VARCHAR2^10^Y^</v>
      </c>
      <c r="Q31" s="48"/>
      <c r="R31" s="48"/>
    </row>
    <row r="32" spans="1:18" x14ac:dyDescent="0.25">
      <c r="A32" s="24">
        <v>25</v>
      </c>
      <c r="B32" s="27" t="s">
        <v>668</v>
      </c>
      <c r="C32" s="27" t="s">
        <v>5194</v>
      </c>
      <c r="D32" s="27" t="s">
        <v>396</v>
      </c>
      <c r="E32" s="27" t="s">
        <v>4136</v>
      </c>
      <c r="F32" s="27" t="s">
        <v>1783</v>
      </c>
      <c r="G32" s="27"/>
      <c r="H32" s="27"/>
      <c r="I32" s="27" t="s">
        <v>37</v>
      </c>
      <c r="J32" s="28">
        <v>20</v>
      </c>
      <c r="K32" s="27" t="s">
        <v>52</v>
      </c>
      <c r="L32" s="27"/>
      <c r="M32" s="30"/>
      <c r="N32" s="30" t="str">
        <f t="shared" si="0"/>
        <v xml:space="preserve"> 역매정산^TB_CLO_FSALE_CALC^ 역매코드^FSALE_CD^^VARCHAR2^20^Y^</v>
      </c>
      <c r="O32" s="21" t="str">
        <f>IF(ISNA(VLOOKUP(N32,DB데이터!$N:$N,1,FALSE)), "에러", "")</f>
        <v>에러</v>
      </c>
      <c r="P32" s="57" t="str">
        <f>IF(O32="에러",$N32&amp;CHAR(10)&amp;VLOOKUP(CONCATENATE(D32,".",F32),DB데이터!$M:$N,2,FALSE),"")</f>
        <v xml:space="preserve"> 역매정산^TB_CLO_FSALE_CALC^ 역매코드^FSALE_CD^^VARCHAR2^20^Y^
역매정산^TB_CLO_FSALE_CALC^역매코드^FSALE_CD^Y^VARCHAR2^20^Y^</v>
      </c>
      <c r="Q32" s="48"/>
      <c r="R32" s="48"/>
    </row>
    <row r="33" spans="1:18" x14ac:dyDescent="0.25">
      <c r="A33" s="24">
        <v>26</v>
      </c>
      <c r="B33" s="27" t="s">
        <v>668</v>
      </c>
      <c r="C33" s="27" t="s">
        <v>5194</v>
      </c>
      <c r="D33" s="27" t="s">
        <v>396</v>
      </c>
      <c r="E33" s="27" t="s">
        <v>3482</v>
      </c>
      <c r="F33" s="27" t="s">
        <v>838</v>
      </c>
      <c r="G33" s="27"/>
      <c r="H33" s="27"/>
      <c r="I33" s="27" t="s">
        <v>37</v>
      </c>
      <c r="J33" s="28">
        <v>20</v>
      </c>
      <c r="K33" s="27" t="s">
        <v>52</v>
      </c>
      <c r="L33" s="29"/>
      <c r="M33" s="30"/>
      <c r="N33" s="30" t="str">
        <f t="shared" si="0"/>
        <v xml:space="preserve"> 역매정산^TB_CLO_FSALE_CALC^ 품목코드^ITEM_CD^^VARCHAR2^20^Y^</v>
      </c>
      <c r="O33" s="21" t="str">
        <f>IF(ISNA(VLOOKUP(N33,DB데이터!$N:$N,1,FALSE)), "에러", "")</f>
        <v>에러</v>
      </c>
      <c r="P33" s="57" t="str">
        <f>IF(O33="에러",$N33&amp;CHAR(10)&amp;VLOOKUP(CONCATENATE(D33,".",F33),DB데이터!$M:$N,2,FALSE),"")</f>
        <v xml:space="preserve"> 역매정산^TB_CLO_FSALE_CALC^ 품목코드^ITEM_CD^^VARCHAR2^20^Y^
역매정산^TB_CLO_FSALE_CALC^품목코드^ITEM_CD^Y^VARCHAR2^20^Y^</v>
      </c>
      <c r="Q33" s="48"/>
      <c r="R33" s="48"/>
    </row>
    <row r="34" spans="1:18" x14ac:dyDescent="0.25">
      <c r="A34" s="24">
        <v>27</v>
      </c>
      <c r="B34" s="27" t="s">
        <v>668</v>
      </c>
      <c r="C34" s="27" t="s">
        <v>5194</v>
      </c>
      <c r="D34" s="27" t="s">
        <v>396</v>
      </c>
      <c r="E34" s="27" t="s">
        <v>4151</v>
      </c>
      <c r="F34" s="27" t="s">
        <v>1785</v>
      </c>
      <c r="G34" s="27"/>
      <c r="H34" s="27"/>
      <c r="I34" s="27" t="s">
        <v>110</v>
      </c>
      <c r="J34" s="28">
        <v>22</v>
      </c>
      <c r="K34" s="27" t="s">
        <v>52</v>
      </c>
      <c r="L34" s="29">
        <v>0</v>
      </c>
      <c r="M34" s="30"/>
      <c r="N34" s="30" t="str">
        <f t="shared" si="0"/>
        <v xml:space="preserve"> 역매정산^TB_CLO_FSALE_CALC^ 정산금액^CALC_AMT^^NUMBER^22^Y^0</v>
      </c>
      <c r="O34" s="21" t="str">
        <f>IF(ISNA(VLOOKUP(N34,DB데이터!$N:$N,1,FALSE)), "에러", "")</f>
        <v>에러</v>
      </c>
      <c r="P34" s="57" t="str">
        <f>IF(O34="에러",$N34&amp;CHAR(10)&amp;VLOOKUP(CONCATENATE(D34,".",F34),DB데이터!$M:$N,2,FALSE),"")</f>
        <v xml:space="preserve"> 역매정산^TB_CLO_FSALE_CALC^ 정산금액^CALC_AMT^^NUMBER^22^Y^0
역매정산^TB_CLO_FSALE_CALC^정산금액^CALC_AMT^^NUMBER^20,5^Y^0</v>
      </c>
      <c r="Q34" s="48"/>
      <c r="R34" s="48"/>
    </row>
    <row r="35" spans="1:18" x14ac:dyDescent="0.25">
      <c r="A35" s="24">
        <v>28</v>
      </c>
      <c r="B35" s="27" t="s">
        <v>668</v>
      </c>
      <c r="C35" s="27" t="s">
        <v>5194</v>
      </c>
      <c r="D35" s="27" t="s">
        <v>396</v>
      </c>
      <c r="E35" s="27" t="s">
        <v>5195</v>
      </c>
      <c r="F35" s="27" t="s">
        <v>1713</v>
      </c>
      <c r="G35" s="27"/>
      <c r="H35" s="27"/>
      <c r="I35" s="27" t="s">
        <v>37</v>
      </c>
      <c r="J35" s="28">
        <v>20</v>
      </c>
      <c r="K35" s="27" t="s">
        <v>5347</v>
      </c>
      <c r="L35" s="29"/>
      <c r="M35" s="30"/>
      <c r="N35" s="30" t="str">
        <f t="shared" si="0"/>
        <v xml:space="preserve"> 역매정산^TB_CLO_FSALE_CALC^ ERP계정코드^ERP_ACCT_CD^^VARCHAR2^20^N^</v>
      </c>
      <c r="O35" s="21" t="str">
        <f>IF(ISNA(VLOOKUP(N35,DB데이터!$N:$N,1,FALSE)), "에러", "")</f>
        <v>에러</v>
      </c>
      <c r="P35" s="57" t="str">
        <f>IF(O35="에러",$N35&amp;CHAR(10)&amp;VLOOKUP(CONCATENATE(D35,".",F35),DB데이터!$M:$N,2,FALSE),"")</f>
        <v xml:space="preserve"> 역매정산^TB_CLO_FSALE_CALC^ ERP계정코드^ERP_ACCT_CD^^VARCHAR2^20^N^
역매정산^TB_CLO_FSALE_CALC^ERP계정코드^ERP_ACCT_CD^^VARCHAR2^20^^</v>
      </c>
      <c r="Q35" s="48"/>
      <c r="R35" s="48"/>
    </row>
    <row r="36" spans="1:18" x14ac:dyDescent="0.25">
      <c r="A36" s="24">
        <v>29</v>
      </c>
      <c r="B36" s="27" t="s">
        <v>668</v>
      </c>
      <c r="C36" s="27" t="s">
        <v>5194</v>
      </c>
      <c r="D36" s="27" t="s">
        <v>396</v>
      </c>
      <c r="E36" s="27" t="s">
        <v>5196</v>
      </c>
      <c r="F36" s="27" t="s">
        <v>1715</v>
      </c>
      <c r="G36" s="27"/>
      <c r="H36" s="27"/>
      <c r="I36" s="27" t="s">
        <v>37</v>
      </c>
      <c r="J36" s="28">
        <v>8</v>
      </c>
      <c r="K36" s="27" t="s">
        <v>5347</v>
      </c>
      <c r="L36" s="29"/>
      <c r="M36" s="30"/>
      <c r="N36" s="30" t="str">
        <f t="shared" si="0"/>
        <v xml:space="preserve"> 역매정산^TB_CLO_FSALE_CALC^ 처리일자^PROC_DT^^VARCHAR2^8^N^</v>
      </c>
      <c r="O36" s="21" t="str">
        <f>IF(ISNA(VLOOKUP(N36,DB데이터!$N:$N,1,FALSE)), "에러", "")</f>
        <v>에러</v>
      </c>
      <c r="P36" s="57" t="str">
        <f>IF(O36="에러",$N36&amp;CHAR(10)&amp;VLOOKUP(CONCATENATE(D36,".",F36),DB데이터!$M:$N,2,FALSE),"")</f>
        <v xml:space="preserve"> 역매정산^TB_CLO_FSALE_CALC^ 처리일자^PROC_DT^^VARCHAR2^8^N^
역매정산^TB_CLO_FSALE_CALC^처리일자^PROC_DT^^VARCHAR2^8^^</v>
      </c>
      <c r="Q36" s="48"/>
      <c r="R36" s="48"/>
    </row>
    <row r="37" spans="1:18" x14ac:dyDescent="0.25">
      <c r="A37" s="24">
        <v>30</v>
      </c>
      <c r="B37" s="27" t="s">
        <v>668</v>
      </c>
      <c r="C37" s="27" t="s">
        <v>5194</v>
      </c>
      <c r="D37" s="27" t="s">
        <v>396</v>
      </c>
      <c r="E37" s="27" t="s">
        <v>4052</v>
      </c>
      <c r="F37" s="27" t="s">
        <v>1717</v>
      </c>
      <c r="G37" s="27"/>
      <c r="H37" s="27"/>
      <c r="I37" s="27" t="s">
        <v>37</v>
      </c>
      <c r="J37" s="28">
        <v>1</v>
      </c>
      <c r="K37" s="27" t="s">
        <v>52</v>
      </c>
      <c r="L37" s="27" t="s">
        <v>1496</v>
      </c>
      <c r="M37" s="30"/>
      <c r="N37" s="30" t="str">
        <f t="shared" si="0"/>
        <v xml:space="preserve"> 역매정산^TB_CLO_FSALE_CALC^ 처리여부^PROC_YN^^VARCHAR2^1^Y^'N' </v>
      </c>
      <c r="O37" s="21" t="str">
        <f>IF(ISNA(VLOOKUP(N37,DB데이터!$N:$N,1,FALSE)), "에러", "")</f>
        <v>에러</v>
      </c>
      <c r="P37" s="57" t="str">
        <f>IF(O37="에러",$N37&amp;CHAR(10)&amp;VLOOKUP(CONCATENATE(D37,".",F37),DB데이터!$M:$N,2,FALSE),"")</f>
        <v xml:space="preserve"> 역매정산^TB_CLO_FSALE_CALC^ 처리여부^PROC_YN^^VARCHAR2^1^Y^'N' 
역매정산^TB_CLO_FSALE_CALC^처리여부^PROC_YN^^VARCHAR2^1^Y^'N'</v>
      </c>
      <c r="Q37" s="48"/>
    </row>
    <row r="38" spans="1:18" x14ac:dyDescent="0.25">
      <c r="A38" s="24">
        <v>31</v>
      </c>
      <c r="B38" s="27" t="s">
        <v>668</v>
      </c>
      <c r="C38" s="27" t="s">
        <v>5194</v>
      </c>
      <c r="D38" s="27" t="s">
        <v>396</v>
      </c>
      <c r="E38" s="27" t="s">
        <v>4027</v>
      </c>
      <c r="F38" s="27" t="s">
        <v>1787</v>
      </c>
      <c r="G38" s="27"/>
      <c r="H38" s="27"/>
      <c r="I38" s="27" t="s">
        <v>37</v>
      </c>
      <c r="J38" s="28">
        <v>20</v>
      </c>
      <c r="K38" s="27" t="s">
        <v>5347</v>
      </c>
      <c r="L38" s="27"/>
      <c r="M38" s="30"/>
      <c r="N38" s="30" t="str">
        <f t="shared" si="0"/>
        <v xml:space="preserve"> 역매정산^TB_CLO_FSALE_CALC^ 마일리지번호^MILG_NO^^VARCHAR2^20^N^</v>
      </c>
      <c r="O38" s="21" t="str">
        <f>IF(ISNA(VLOOKUP(N38,DB데이터!$N:$N,1,FALSE)), "에러", "")</f>
        <v>에러</v>
      </c>
      <c r="P38" s="57" t="str">
        <f>IF(O38="에러",$N38&amp;CHAR(10)&amp;VLOOKUP(CONCATENATE(D38,".",F38),DB데이터!$M:$N,2,FALSE),"")</f>
        <v xml:space="preserve"> 역매정산^TB_CLO_FSALE_CALC^ 마일리지번호^MILG_NO^^VARCHAR2^20^N^
역매정산^TB_CLO_FSALE_CALC^마일리지번호^MILG_NO^^VARCHAR2^20^^</v>
      </c>
      <c r="Q38" s="48"/>
      <c r="R38" s="48"/>
    </row>
    <row r="39" spans="1:18" x14ac:dyDescent="0.25">
      <c r="A39" s="24">
        <v>32</v>
      </c>
      <c r="B39" s="27" t="s">
        <v>668</v>
      </c>
      <c r="C39" s="27" t="s">
        <v>5194</v>
      </c>
      <c r="D39" s="27" t="s">
        <v>396</v>
      </c>
      <c r="E39" s="27" t="s">
        <v>3516</v>
      </c>
      <c r="F39" s="27" t="s">
        <v>51</v>
      </c>
      <c r="G39" s="27"/>
      <c r="H39" s="27"/>
      <c r="I39" s="27" t="s">
        <v>37</v>
      </c>
      <c r="J39" s="28">
        <v>1</v>
      </c>
      <c r="K39" s="27" t="s">
        <v>52</v>
      </c>
      <c r="L39" s="29" t="s">
        <v>1276</v>
      </c>
      <c r="M39" s="30"/>
      <c r="N39" s="30" t="str">
        <f t="shared" si="0"/>
        <v xml:space="preserve"> 역매정산^TB_CLO_FSALE_CALC^ 사용여부^USE_YN^^VARCHAR2^1^Y^'Y' </v>
      </c>
      <c r="O39" s="21" t="str">
        <f>IF(ISNA(VLOOKUP(N39,DB데이터!$N:$N,1,FALSE)), "에러", "")</f>
        <v>에러</v>
      </c>
      <c r="P39" s="57" t="str">
        <f>IF(O39="에러",$N39&amp;CHAR(10)&amp;VLOOKUP(CONCATENATE(D39,".",F39),DB데이터!$M:$N,2,FALSE),"")</f>
        <v xml:space="preserve"> 역매정산^TB_CLO_FSALE_CALC^ 사용여부^USE_YN^^VARCHAR2^1^Y^'Y' 
역매정산^TB_CLO_FSALE_CALC^사용여부^USE_YN^^VARCHAR2^1^Y^'Y'</v>
      </c>
      <c r="Q39" s="48"/>
      <c r="R39" s="48"/>
    </row>
    <row r="40" spans="1:18" x14ac:dyDescent="0.25">
      <c r="A40" s="24">
        <v>33</v>
      </c>
      <c r="B40" s="27" t="s">
        <v>668</v>
      </c>
      <c r="C40" s="27" t="s">
        <v>5194</v>
      </c>
      <c r="D40" s="27" t="s">
        <v>396</v>
      </c>
      <c r="E40" s="27" t="s">
        <v>3518</v>
      </c>
      <c r="F40" s="27" t="s">
        <v>54</v>
      </c>
      <c r="G40" s="27"/>
      <c r="H40" s="27"/>
      <c r="I40" s="27" t="s">
        <v>37</v>
      </c>
      <c r="J40" s="28">
        <v>14</v>
      </c>
      <c r="K40" s="27" t="s">
        <v>52</v>
      </c>
      <c r="L40" s="29"/>
      <c r="M40" s="30"/>
      <c r="N40" s="30" t="str">
        <f t="shared" si="0"/>
        <v xml:space="preserve"> 역매정산^TB_CLO_FSALE_CALC^ 등록일시^REG_DTM^^VARCHAR2^14^Y^</v>
      </c>
      <c r="O40" s="21" t="str">
        <f>IF(ISNA(VLOOKUP(N40,DB데이터!$N:$N,1,FALSE)), "에러", "")</f>
        <v>에러</v>
      </c>
      <c r="P40" s="57" t="str">
        <f>IF(O40="에러",$N40&amp;CHAR(10)&amp;VLOOKUP(CONCATENATE(D40,".",F40),DB데이터!$M:$N,2,FALSE),"")</f>
        <v xml:space="preserve"> 역매정산^TB_CLO_FSALE_CALC^ 등록일시^REG_DTM^^VARCHAR2^14^Y^
역매정산^TB_CLO_FSALE_CALC^등록일시^REG_DTM^^VARCHAR2^14^Y^</v>
      </c>
      <c r="Q40" s="48"/>
      <c r="R40" s="48"/>
    </row>
    <row r="41" spans="1:18" x14ac:dyDescent="0.25">
      <c r="A41" s="24">
        <v>34</v>
      </c>
      <c r="B41" s="27" t="s">
        <v>668</v>
      </c>
      <c r="C41" s="27" t="s">
        <v>5194</v>
      </c>
      <c r="D41" s="27" t="s">
        <v>396</v>
      </c>
      <c r="E41" s="27" t="s">
        <v>3519</v>
      </c>
      <c r="F41" s="27" t="s">
        <v>56</v>
      </c>
      <c r="G41" s="27"/>
      <c r="H41" s="27"/>
      <c r="I41" s="27" t="s">
        <v>37</v>
      </c>
      <c r="J41" s="28">
        <v>32</v>
      </c>
      <c r="K41" s="27" t="s">
        <v>52</v>
      </c>
      <c r="L41" s="29"/>
      <c r="M41" s="30"/>
      <c r="N41" s="30" t="str">
        <f t="shared" si="0"/>
        <v xml:space="preserve"> 역매정산^TB_CLO_FSALE_CALC^ 등록자ID^REGR_ID^^VARCHAR2^32^Y^</v>
      </c>
      <c r="O41" s="21" t="str">
        <f>IF(ISNA(VLOOKUP(N41,DB데이터!$N:$N,1,FALSE)), "에러", "")</f>
        <v>에러</v>
      </c>
      <c r="P41" s="57" t="str">
        <f>IF(O41="에러",$N41&amp;CHAR(10)&amp;VLOOKUP(CONCATENATE(D41,".",F41),DB데이터!$M:$N,2,FALSE),"")</f>
        <v xml:space="preserve"> 역매정산^TB_CLO_FSALE_CALC^ 등록자ID^REGR_ID^^VARCHAR2^32^Y^
역매정산^TB_CLO_FSALE_CALC^등록자ID^REGR_ID^^VARCHAR2^32^Y^</v>
      </c>
      <c r="Q41" s="48"/>
      <c r="R41" s="48"/>
    </row>
    <row r="42" spans="1:18" x14ac:dyDescent="0.25">
      <c r="A42" s="24">
        <v>35</v>
      </c>
      <c r="B42" s="27" t="s">
        <v>668</v>
      </c>
      <c r="C42" s="27" t="s">
        <v>5194</v>
      </c>
      <c r="D42" s="27" t="s">
        <v>396</v>
      </c>
      <c r="E42" s="27" t="s">
        <v>3520</v>
      </c>
      <c r="F42" s="27" t="s">
        <v>58</v>
      </c>
      <c r="G42" s="27"/>
      <c r="H42" s="27"/>
      <c r="I42" s="27" t="s">
        <v>37</v>
      </c>
      <c r="J42" s="28">
        <v>14</v>
      </c>
      <c r="K42" s="27" t="s">
        <v>52</v>
      </c>
      <c r="L42" s="27"/>
      <c r="M42" s="30"/>
      <c r="N42" s="30" t="str">
        <f t="shared" si="0"/>
        <v xml:space="preserve"> 역매정산^TB_CLO_FSALE_CALC^ 수정일시^MOD_DTM^^VARCHAR2^14^Y^</v>
      </c>
      <c r="O42" s="21" t="str">
        <f>IF(ISNA(VLOOKUP(N42,DB데이터!$N:$N,1,FALSE)), "에러", "")</f>
        <v>에러</v>
      </c>
      <c r="P42" s="57" t="str">
        <f>IF(O42="에러",$N42&amp;CHAR(10)&amp;VLOOKUP(CONCATENATE(D42,".",F42),DB데이터!$M:$N,2,FALSE),"")</f>
        <v xml:space="preserve"> 역매정산^TB_CLO_FSALE_CALC^ 수정일시^MOD_DTM^^VARCHAR2^14^Y^
역매정산^TB_CLO_FSALE_CALC^수정일시^MOD_DTM^^VARCHAR2^14^Y^</v>
      </c>
      <c r="Q42" s="48"/>
      <c r="R42" s="48"/>
    </row>
    <row r="43" spans="1:18" x14ac:dyDescent="0.25">
      <c r="A43" s="24">
        <v>36</v>
      </c>
      <c r="B43" s="27" t="s">
        <v>668</v>
      </c>
      <c r="C43" s="27" t="s">
        <v>5194</v>
      </c>
      <c r="D43" s="27" t="s">
        <v>396</v>
      </c>
      <c r="E43" s="27" t="s">
        <v>3521</v>
      </c>
      <c r="F43" s="27" t="s">
        <v>60</v>
      </c>
      <c r="G43" s="27"/>
      <c r="H43" s="27"/>
      <c r="I43" s="27" t="s">
        <v>37</v>
      </c>
      <c r="J43" s="28">
        <v>32</v>
      </c>
      <c r="K43" s="27" t="s">
        <v>52</v>
      </c>
      <c r="L43" s="27"/>
      <c r="M43" s="30"/>
      <c r="N43" s="30" t="str">
        <f t="shared" si="0"/>
        <v xml:space="preserve"> 역매정산^TB_CLO_FSALE_CALC^ 수정자ID^MODR_ID^^VARCHAR2^32^Y^</v>
      </c>
      <c r="O43" s="21" t="str">
        <f>IF(ISNA(VLOOKUP(N43,DB데이터!$N:$N,1,FALSE)), "에러", "")</f>
        <v>에러</v>
      </c>
      <c r="P43" s="57" t="str">
        <f>IF(O43="에러",$N43&amp;CHAR(10)&amp;VLOOKUP(CONCATENATE(D43,".",F43),DB데이터!$M:$N,2,FALSE),"")</f>
        <v xml:space="preserve"> 역매정산^TB_CLO_FSALE_CALC^ 수정자ID^MODR_ID^^VARCHAR2^32^Y^
역매정산^TB_CLO_FSALE_CALC^수정자ID^MODR_ID^^VARCHAR2^32^Y^</v>
      </c>
      <c r="Q43" s="48"/>
      <c r="R43" s="48"/>
    </row>
    <row r="44" spans="1:18" x14ac:dyDescent="0.25">
      <c r="A44" s="24">
        <v>37</v>
      </c>
      <c r="B44" s="27" t="s">
        <v>668</v>
      </c>
      <c r="C44" s="27" t="s">
        <v>5197</v>
      </c>
      <c r="D44" s="27" t="s">
        <v>384</v>
      </c>
      <c r="E44" s="27" t="s">
        <v>3709</v>
      </c>
      <c r="F44" s="27" t="s">
        <v>64</v>
      </c>
      <c r="G44" s="27"/>
      <c r="H44" s="27"/>
      <c r="I44" s="27" t="s">
        <v>37</v>
      </c>
      <c r="J44" s="28">
        <v>10</v>
      </c>
      <c r="K44" s="27" t="s">
        <v>52</v>
      </c>
      <c r="L44" s="27"/>
      <c r="M44" s="30"/>
      <c r="N44" s="30" t="str">
        <f t="shared" si="0"/>
        <v xml:space="preserve"> LOSS정산^TB_CLO_LOSS_CALC^ 매장코드^SHOP_CD^^VARCHAR2^10^Y^</v>
      </c>
      <c r="O44" s="21" t="str">
        <f>IF(ISNA(VLOOKUP(N44,DB데이터!$N:$N,1,FALSE)), "에러", "")</f>
        <v>에러</v>
      </c>
      <c r="P44" s="57" t="str">
        <f>IF(O44="에러",$N44&amp;CHAR(10)&amp;VLOOKUP(CONCATENATE(D44,".",F44),DB데이터!$M:$N,2,FALSE),"")</f>
        <v xml:space="preserve"> LOSS정산^TB_CLO_LOSS_CALC^ 매장코드^SHOP_CD^^VARCHAR2^10^Y^
LOSS정산^TB_CLO_LOSS_CALC^매장코드^SHOP_CD^Y^VARCHAR2^10^Y^</v>
      </c>
      <c r="Q44" s="48"/>
      <c r="R44" s="48"/>
    </row>
    <row r="45" spans="1:18" x14ac:dyDescent="0.25">
      <c r="A45" s="24">
        <v>38</v>
      </c>
      <c r="B45" s="27" t="s">
        <v>668</v>
      </c>
      <c r="C45" s="27" t="s">
        <v>5197</v>
      </c>
      <c r="D45" s="27" t="s">
        <v>384</v>
      </c>
      <c r="E45" s="27" t="s">
        <v>4152</v>
      </c>
      <c r="F45" s="27" t="s">
        <v>1703</v>
      </c>
      <c r="G45" s="27"/>
      <c r="H45" s="27"/>
      <c r="I45" s="27" t="s">
        <v>37</v>
      </c>
      <c r="J45" s="28">
        <v>6</v>
      </c>
      <c r="K45" s="27" t="s">
        <v>52</v>
      </c>
      <c r="L45" s="27"/>
      <c r="M45" s="30"/>
      <c r="N45" s="30" t="str">
        <f t="shared" si="0"/>
        <v xml:space="preserve"> LOSS정산^TB_CLO_LOSS_CALC^ 정산년월^CALC_YM^^VARCHAR2^6^Y^</v>
      </c>
      <c r="O45" s="21" t="str">
        <f>IF(ISNA(VLOOKUP(N45,DB데이터!$N:$N,1,FALSE)), "에러", "")</f>
        <v>에러</v>
      </c>
      <c r="P45" s="57" t="str">
        <f>IF(O45="에러",$N45&amp;CHAR(10)&amp;VLOOKUP(CONCATENATE(D45,".",F45),DB데이터!$M:$N,2,FALSE),"")</f>
        <v xml:space="preserve"> LOSS정산^TB_CLO_LOSS_CALC^ 정산년월^CALC_YM^^VARCHAR2^6^Y^
LOSS정산^TB_CLO_LOSS_CALC^정산년월^CALC_YM^Y^VARCHAR2^6^Y^</v>
      </c>
      <c r="Q45" s="48"/>
      <c r="R45" s="48"/>
    </row>
    <row r="46" spans="1:18" x14ac:dyDescent="0.25">
      <c r="A46" s="24">
        <v>39</v>
      </c>
      <c r="B46" s="27" t="s">
        <v>668</v>
      </c>
      <c r="C46" s="27" t="s">
        <v>5197</v>
      </c>
      <c r="D46" s="27" t="s">
        <v>384</v>
      </c>
      <c r="E46" s="27" t="s">
        <v>5198</v>
      </c>
      <c r="F46" s="27" t="s">
        <v>1705</v>
      </c>
      <c r="G46" s="27"/>
      <c r="H46" s="27"/>
      <c r="I46" s="27" t="s">
        <v>110</v>
      </c>
      <c r="J46" s="28">
        <v>22</v>
      </c>
      <c r="K46" s="27" t="s">
        <v>52</v>
      </c>
      <c r="L46" s="29">
        <v>0</v>
      </c>
      <c r="M46" s="30"/>
      <c r="N46" s="30" t="str">
        <f t="shared" si="0"/>
        <v xml:space="preserve"> LOSS정산^TB_CLO_LOSS_CALC^ LOSS총금액^LOSS_TOT_AMT^^NUMBER^22^Y^0</v>
      </c>
      <c r="O46" s="21" t="str">
        <f>IF(ISNA(VLOOKUP(N46,DB데이터!$N:$N,1,FALSE)), "에러", "")</f>
        <v>에러</v>
      </c>
      <c r="P46" s="57" t="str">
        <f>IF(O46="에러",$N46&amp;CHAR(10)&amp;VLOOKUP(CONCATENATE(D46,".",F46),DB데이터!$M:$N,2,FALSE),"")</f>
        <v xml:space="preserve"> LOSS정산^TB_CLO_LOSS_CALC^ LOSS총금액^LOSS_TOT_AMT^^NUMBER^22^Y^0
LOSS정산^TB_CLO_LOSS_CALC^LOSS총금액^LOSS_TOT_AMT^^NUMBER^20,5^Y^0</v>
      </c>
      <c r="Q46" s="48"/>
      <c r="R46" s="48"/>
    </row>
    <row r="47" spans="1:18" x14ac:dyDescent="0.25">
      <c r="A47" s="24">
        <v>40</v>
      </c>
      <c r="B47" s="27" t="s">
        <v>668</v>
      </c>
      <c r="C47" s="27" t="s">
        <v>5197</v>
      </c>
      <c r="D47" s="27" t="s">
        <v>384</v>
      </c>
      <c r="E47" s="27" t="s">
        <v>5199</v>
      </c>
      <c r="F47" s="27" t="s">
        <v>1707</v>
      </c>
      <c r="G47" s="27"/>
      <c r="H47" s="27"/>
      <c r="I47" s="27" t="s">
        <v>110</v>
      </c>
      <c r="J47" s="28">
        <v>22</v>
      </c>
      <c r="K47" s="27" t="s">
        <v>52</v>
      </c>
      <c r="L47" s="27">
        <v>0</v>
      </c>
      <c r="M47" s="30"/>
      <c r="N47" s="30" t="str">
        <f t="shared" si="0"/>
        <v xml:space="preserve"> LOSS정산^TB_CLO_LOSS_CALC^ LOSS공급금액^LOSS_SUPP_AMT^^NUMBER^22^Y^0</v>
      </c>
      <c r="O47" s="21" t="str">
        <f>IF(ISNA(VLOOKUP(N47,DB데이터!$N:$N,1,FALSE)), "에러", "")</f>
        <v>에러</v>
      </c>
      <c r="P47" s="57" t="str">
        <f>IF(O47="에러",$N47&amp;CHAR(10)&amp;VLOOKUP(CONCATENATE(D47,".",F47),DB데이터!$M:$N,2,FALSE),"")</f>
        <v xml:space="preserve"> LOSS정산^TB_CLO_LOSS_CALC^ LOSS공급금액^LOSS_SUPP_AMT^^NUMBER^22^Y^0
LOSS정산^TB_CLO_LOSS_CALC^LOSS공급금액^LOSS_SUPP_AMT^^NUMBER^20,5^Y^0</v>
      </c>
      <c r="Q47" s="48"/>
    </row>
    <row r="48" spans="1:18" x14ac:dyDescent="0.25">
      <c r="A48" s="24">
        <v>41</v>
      </c>
      <c r="B48" s="27" t="s">
        <v>668</v>
      </c>
      <c r="C48" s="27" t="s">
        <v>5197</v>
      </c>
      <c r="D48" s="27" t="s">
        <v>384</v>
      </c>
      <c r="E48" s="27" t="s">
        <v>5200</v>
      </c>
      <c r="F48" s="27" t="s">
        <v>1709</v>
      </c>
      <c r="G48" s="27"/>
      <c r="H48" s="27"/>
      <c r="I48" s="27" t="s">
        <v>110</v>
      </c>
      <c r="J48" s="28">
        <v>22</v>
      </c>
      <c r="K48" s="27" t="s">
        <v>52</v>
      </c>
      <c r="L48" s="27">
        <v>0</v>
      </c>
      <c r="M48" s="30"/>
      <c r="N48" s="30" t="str">
        <f t="shared" si="0"/>
        <v xml:space="preserve"> LOSS정산^TB_CLO_LOSS_CALC^ LOSS정산대상금액^LOSS_CALC_TRG_AMT^^NUMBER^22^Y^0</v>
      </c>
      <c r="O48" s="21" t="str">
        <f>IF(ISNA(VLOOKUP(N48,DB데이터!$N:$N,1,FALSE)), "에러", "")</f>
        <v>에러</v>
      </c>
      <c r="P48" s="57" t="str">
        <f>IF(O48="에러",$N48&amp;CHAR(10)&amp;VLOOKUP(CONCATENATE(D48,".",F48),DB데이터!$M:$N,2,FALSE),"")</f>
        <v xml:space="preserve"> LOSS정산^TB_CLO_LOSS_CALC^ LOSS정산대상금액^LOSS_CALC_TRG_AMT^^NUMBER^22^Y^0
LOSS정산^TB_CLO_LOSS_CALC^LOSS정산대상금액^LOSS_CALC_TRG_AMT^^NUMBER^20,5^Y^0</v>
      </c>
      <c r="Q48" s="48"/>
      <c r="R48" s="48"/>
    </row>
    <row r="49" spans="1:18" x14ac:dyDescent="0.25">
      <c r="A49" s="24">
        <v>42</v>
      </c>
      <c r="B49" s="27" t="s">
        <v>668</v>
      </c>
      <c r="C49" s="27" t="s">
        <v>5197</v>
      </c>
      <c r="D49" s="27" t="s">
        <v>384</v>
      </c>
      <c r="E49" s="27" t="s">
        <v>5201</v>
      </c>
      <c r="F49" s="27" t="s">
        <v>1711</v>
      </c>
      <c r="G49" s="27"/>
      <c r="H49" s="27"/>
      <c r="I49" s="27" t="s">
        <v>110</v>
      </c>
      <c r="J49" s="28">
        <v>22</v>
      </c>
      <c r="K49" s="27" t="s">
        <v>52</v>
      </c>
      <c r="L49" s="29">
        <v>0</v>
      </c>
      <c r="M49" s="30"/>
      <c r="N49" s="30" t="str">
        <f t="shared" si="0"/>
        <v xml:space="preserve"> LOSS정산^TB_CLO_LOSS_CALC^ LOSS정산금액^LOSS_CALC_AMT^^NUMBER^22^Y^0</v>
      </c>
      <c r="O49" s="21" t="str">
        <f>IF(ISNA(VLOOKUP(N49,DB데이터!$N:$N,1,FALSE)), "에러", "")</f>
        <v>에러</v>
      </c>
      <c r="P49" s="57" t="str">
        <f>IF(O49="에러",$N49&amp;CHAR(10)&amp;VLOOKUP(CONCATENATE(D49,".",F49),DB데이터!$M:$N,2,FALSE),"")</f>
        <v xml:space="preserve"> LOSS정산^TB_CLO_LOSS_CALC^ LOSS정산금액^LOSS_CALC_AMT^^NUMBER^22^Y^0
LOSS정산^TB_CLO_LOSS_CALC^LOSS정산금액^LOSS_CALC_AMT^^NUMBER^20,5^Y^0</v>
      </c>
      <c r="Q49" s="48"/>
    </row>
    <row r="50" spans="1:18" x14ac:dyDescent="0.25">
      <c r="A50" s="24">
        <v>43</v>
      </c>
      <c r="B50" s="27" t="s">
        <v>668</v>
      </c>
      <c r="C50" s="27" t="s">
        <v>5197</v>
      </c>
      <c r="D50" s="27" t="s">
        <v>384</v>
      </c>
      <c r="E50" s="27" t="s">
        <v>5195</v>
      </c>
      <c r="F50" s="27" t="s">
        <v>1713</v>
      </c>
      <c r="G50" s="27"/>
      <c r="H50" s="27"/>
      <c r="I50" s="27" t="s">
        <v>37</v>
      </c>
      <c r="J50" s="28">
        <v>20</v>
      </c>
      <c r="K50" s="27" t="s">
        <v>5347</v>
      </c>
      <c r="L50" s="27"/>
      <c r="M50" s="30"/>
      <c r="N50" s="30" t="str">
        <f t="shared" si="0"/>
        <v xml:space="preserve"> LOSS정산^TB_CLO_LOSS_CALC^ ERP계정코드^ERP_ACCT_CD^^VARCHAR2^20^N^</v>
      </c>
      <c r="O50" s="21" t="str">
        <f>IF(ISNA(VLOOKUP(N50,DB데이터!$N:$N,1,FALSE)), "에러", "")</f>
        <v>에러</v>
      </c>
      <c r="P50" s="57" t="str">
        <f>IF(O50="에러",$N50&amp;CHAR(10)&amp;VLOOKUP(CONCATENATE(D50,".",F50),DB데이터!$M:$N,2,FALSE),"")</f>
        <v xml:space="preserve"> LOSS정산^TB_CLO_LOSS_CALC^ ERP계정코드^ERP_ACCT_CD^^VARCHAR2^20^N^
LOSS정산^TB_CLO_LOSS_CALC^ERP계정코드^ERP_ACCT_CD^^VARCHAR2^20^^</v>
      </c>
      <c r="Q50" s="48"/>
    </row>
    <row r="51" spans="1:18" x14ac:dyDescent="0.25">
      <c r="A51" s="24">
        <v>44</v>
      </c>
      <c r="B51" s="27" t="s">
        <v>668</v>
      </c>
      <c r="C51" s="27" t="s">
        <v>5197</v>
      </c>
      <c r="D51" s="27" t="s">
        <v>384</v>
      </c>
      <c r="E51" s="27" t="s">
        <v>5196</v>
      </c>
      <c r="F51" s="27" t="s">
        <v>1715</v>
      </c>
      <c r="G51" s="27"/>
      <c r="H51" s="27"/>
      <c r="I51" s="27" t="s">
        <v>37</v>
      </c>
      <c r="J51" s="28">
        <v>8</v>
      </c>
      <c r="K51" s="27" t="s">
        <v>5347</v>
      </c>
      <c r="L51" s="27"/>
      <c r="M51" s="30"/>
      <c r="N51" s="30" t="str">
        <f t="shared" si="0"/>
        <v xml:space="preserve"> LOSS정산^TB_CLO_LOSS_CALC^ 처리일자^PROC_DT^^VARCHAR2^8^N^</v>
      </c>
      <c r="O51" s="21" t="str">
        <f>IF(ISNA(VLOOKUP(N51,DB데이터!$N:$N,1,FALSE)), "에러", "")</f>
        <v>에러</v>
      </c>
      <c r="P51" s="57" t="str">
        <f>IF(O51="에러",$N51&amp;CHAR(10)&amp;VLOOKUP(CONCATENATE(D51,".",F51),DB데이터!$M:$N,2,FALSE),"")</f>
        <v xml:space="preserve"> LOSS정산^TB_CLO_LOSS_CALC^ 처리일자^PROC_DT^^VARCHAR2^8^N^
LOSS정산^TB_CLO_LOSS_CALC^처리일자^PROC_DT^^VARCHAR2^8^^</v>
      </c>
      <c r="Q51" s="48"/>
    </row>
    <row r="52" spans="1:18" x14ac:dyDescent="0.25">
      <c r="A52" s="24">
        <v>45</v>
      </c>
      <c r="B52" s="27" t="s">
        <v>668</v>
      </c>
      <c r="C52" s="27" t="s">
        <v>5197</v>
      </c>
      <c r="D52" s="27" t="s">
        <v>384</v>
      </c>
      <c r="E52" s="27" t="s">
        <v>4052</v>
      </c>
      <c r="F52" s="27" t="s">
        <v>1717</v>
      </c>
      <c r="G52" s="27"/>
      <c r="H52" s="27"/>
      <c r="I52" s="27" t="s">
        <v>37</v>
      </c>
      <c r="J52" s="28">
        <v>1</v>
      </c>
      <c r="K52" s="27" t="s">
        <v>52</v>
      </c>
      <c r="L52" s="27" t="s">
        <v>1496</v>
      </c>
      <c r="M52" s="30"/>
      <c r="N52" s="30" t="str">
        <f t="shared" si="0"/>
        <v xml:space="preserve"> LOSS정산^TB_CLO_LOSS_CALC^ 처리여부^PROC_YN^^VARCHAR2^1^Y^'N' </v>
      </c>
      <c r="O52" s="21" t="str">
        <f>IF(ISNA(VLOOKUP(N52,DB데이터!$N:$N,1,FALSE)), "에러", "")</f>
        <v>에러</v>
      </c>
      <c r="P52" s="57" t="str">
        <f>IF(O52="에러",$N52&amp;CHAR(10)&amp;VLOOKUP(CONCATENATE(D52,".",F52),DB데이터!$M:$N,2,FALSE),"")</f>
        <v xml:space="preserve"> LOSS정산^TB_CLO_LOSS_CALC^ 처리여부^PROC_YN^^VARCHAR2^1^Y^'N' 
LOSS정산^TB_CLO_LOSS_CALC^처리여부^PROC_YN^^VARCHAR2^1^Y^'N'</v>
      </c>
      <c r="Q52" s="48"/>
    </row>
    <row r="53" spans="1:18" x14ac:dyDescent="0.25">
      <c r="A53" s="24">
        <v>46</v>
      </c>
      <c r="B53" s="27" t="s">
        <v>668</v>
      </c>
      <c r="C53" s="27" t="s">
        <v>5197</v>
      </c>
      <c r="D53" s="27" t="s">
        <v>384</v>
      </c>
      <c r="E53" s="27" t="s">
        <v>3516</v>
      </c>
      <c r="F53" s="27" t="s">
        <v>51</v>
      </c>
      <c r="G53" s="27"/>
      <c r="H53" s="27"/>
      <c r="I53" s="27" t="s">
        <v>37</v>
      </c>
      <c r="J53" s="28">
        <v>1</v>
      </c>
      <c r="K53" s="27" t="s">
        <v>52</v>
      </c>
      <c r="L53" s="29" t="s">
        <v>1276</v>
      </c>
      <c r="M53" s="30"/>
      <c r="N53" s="30" t="str">
        <f t="shared" si="0"/>
        <v xml:space="preserve"> LOSS정산^TB_CLO_LOSS_CALC^ 사용여부^USE_YN^^VARCHAR2^1^Y^'Y' </v>
      </c>
      <c r="O53" s="21" t="str">
        <f>IF(ISNA(VLOOKUP(N53,DB데이터!$N:$N,1,FALSE)), "에러", "")</f>
        <v>에러</v>
      </c>
      <c r="P53" s="57" t="str">
        <f>IF(O53="에러",$N53&amp;CHAR(10)&amp;VLOOKUP(CONCATENATE(D53,".",F53),DB데이터!$M:$N,2,FALSE),"")</f>
        <v xml:space="preserve"> LOSS정산^TB_CLO_LOSS_CALC^ 사용여부^USE_YN^^VARCHAR2^1^Y^'Y' 
LOSS정산^TB_CLO_LOSS_CALC^사용여부^USE_YN^^VARCHAR2^1^Y^'Y'</v>
      </c>
      <c r="Q53" s="48"/>
      <c r="R53" s="48"/>
    </row>
    <row r="54" spans="1:18" x14ac:dyDescent="0.25">
      <c r="A54" s="24">
        <v>47</v>
      </c>
      <c r="B54" s="27" t="s">
        <v>668</v>
      </c>
      <c r="C54" s="27" t="s">
        <v>5197</v>
      </c>
      <c r="D54" s="27" t="s">
        <v>384</v>
      </c>
      <c r="E54" s="27" t="s">
        <v>3518</v>
      </c>
      <c r="F54" s="27" t="s">
        <v>54</v>
      </c>
      <c r="G54" s="27"/>
      <c r="H54" s="27"/>
      <c r="I54" s="27" t="s">
        <v>37</v>
      </c>
      <c r="J54" s="28">
        <v>14</v>
      </c>
      <c r="K54" s="27" t="s">
        <v>52</v>
      </c>
      <c r="L54" s="27"/>
      <c r="M54" s="30"/>
      <c r="N54" s="30" t="str">
        <f t="shared" si="0"/>
        <v xml:space="preserve"> LOSS정산^TB_CLO_LOSS_CALC^ 등록일시^REG_DTM^^VARCHAR2^14^Y^</v>
      </c>
      <c r="O54" s="21" t="str">
        <f>IF(ISNA(VLOOKUP(N54,DB데이터!$N:$N,1,FALSE)), "에러", "")</f>
        <v>에러</v>
      </c>
      <c r="P54" s="57" t="str">
        <f>IF(O54="에러",$N54&amp;CHAR(10)&amp;VLOOKUP(CONCATENATE(D54,".",F54),DB데이터!$M:$N,2,FALSE),"")</f>
        <v xml:space="preserve"> LOSS정산^TB_CLO_LOSS_CALC^ 등록일시^REG_DTM^^VARCHAR2^14^Y^
LOSS정산^TB_CLO_LOSS_CALC^등록일시^REG_DTM^^VARCHAR2^14^Y^</v>
      </c>
      <c r="Q54" s="48"/>
    </row>
    <row r="55" spans="1:18" x14ac:dyDescent="0.25">
      <c r="A55" s="24">
        <v>48</v>
      </c>
      <c r="B55" s="27" t="s">
        <v>668</v>
      </c>
      <c r="C55" s="27" t="s">
        <v>5197</v>
      </c>
      <c r="D55" s="27" t="s">
        <v>384</v>
      </c>
      <c r="E55" s="27" t="s">
        <v>3519</v>
      </c>
      <c r="F55" s="27" t="s">
        <v>56</v>
      </c>
      <c r="G55" s="27"/>
      <c r="H55" s="27"/>
      <c r="I55" s="27" t="s">
        <v>37</v>
      </c>
      <c r="J55" s="28">
        <v>32</v>
      </c>
      <c r="K55" s="27" t="s">
        <v>52</v>
      </c>
      <c r="L55" s="27"/>
      <c r="M55" s="30"/>
      <c r="N55" s="30" t="str">
        <f t="shared" si="0"/>
        <v xml:space="preserve"> LOSS정산^TB_CLO_LOSS_CALC^ 등록자ID^REGR_ID^^VARCHAR2^32^Y^</v>
      </c>
      <c r="O55" s="21" t="str">
        <f>IF(ISNA(VLOOKUP(N55,DB데이터!$N:$N,1,FALSE)), "에러", "")</f>
        <v>에러</v>
      </c>
      <c r="P55" s="57" t="str">
        <f>IF(O55="에러",$N55&amp;CHAR(10)&amp;VLOOKUP(CONCATENATE(D55,".",F55),DB데이터!$M:$N,2,FALSE),"")</f>
        <v xml:space="preserve"> LOSS정산^TB_CLO_LOSS_CALC^ 등록자ID^REGR_ID^^VARCHAR2^32^Y^
LOSS정산^TB_CLO_LOSS_CALC^등록자ID^REGR_ID^^VARCHAR2^32^Y^</v>
      </c>
      <c r="Q55" s="48"/>
      <c r="R55" s="48"/>
    </row>
    <row r="56" spans="1:18" x14ac:dyDescent="0.25">
      <c r="A56" s="24">
        <v>49</v>
      </c>
      <c r="B56" s="27" t="s">
        <v>668</v>
      </c>
      <c r="C56" s="27" t="s">
        <v>5197</v>
      </c>
      <c r="D56" s="27" t="s">
        <v>384</v>
      </c>
      <c r="E56" s="27" t="s">
        <v>3520</v>
      </c>
      <c r="F56" s="27" t="s">
        <v>58</v>
      </c>
      <c r="G56" s="27"/>
      <c r="H56" s="27"/>
      <c r="I56" s="27" t="s">
        <v>37</v>
      </c>
      <c r="J56" s="28">
        <v>14</v>
      </c>
      <c r="K56" s="27" t="s">
        <v>52</v>
      </c>
      <c r="L56" s="29"/>
      <c r="M56" s="30"/>
      <c r="N56" s="30" t="str">
        <f t="shared" si="0"/>
        <v xml:space="preserve"> LOSS정산^TB_CLO_LOSS_CALC^ 수정일시^MOD_DTM^^VARCHAR2^14^Y^</v>
      </c>
      <c r="O56" s="21" t="str">
        <f>IF(ISNA(VLOOKUP(N56,DB데이터!$N:$N,1,FALSE)), "에러", "")</f>
        <v>에러</v>
      </c>
      <c r="P56" s="57" t="str">
        <f>IF(O56="에러",$N56&amp;CHAR(10)&amp;VLOOKUP(CONCATENATE(D56,".",F56),DB데이터!$M:$N,2,FALSE),"")</f>
        <v xml:space="preserve"> LOSS정산^TB_CLO_LOSS_CALC^ 수정일시^MOD_DTM^^VARCHAR2^14^Y^
LOSS정산^TB_CLO_LOSS_CALC^수정일시^MOD_DTM^^VARCHAR2^14^Y^</v>
      </c>
      <c r="Q56" s="48"/>
    </row>
    <row r="57" spans="1:18" x14ac:dyDescent="0.25">
      <c r="A57" s="24">
        <v>50</v>
      </c>
      <c r="B57" s="27" t="s">
        <v>668</v>
      </c>
      <c r="C57" s="27" t="s">
        <v>5197</v>
      </c>
      <c r="D57" s="27" t="s">
        <v>384</v>
      </c>
      <c r="E57" s="27" t="s">
        <v>3521</v>
      </c>
      <c r="F57" s="27" t="s">
        <v>60</v>
      </c>
      <c r="G57" s="27"/>
      <c r="H57" s="27"/>
      <c r="I57" s="27" t="s">
        <v>37</v>
      </c>
      <c r="J57" s="28">
        <v>32</v>
      </c>
      <c r="K57" s="27" t="s">
        <v>52</v>
      </c>
      <c r="L57" s="29"/>
      <c r="M57" s="30"/>
      <c r="N57" s="30" t="str">
        <f t="shared" si="0"/>
        <v xml:space="preserve"> LOSS정산^TB_CLO_LOSS_CALC^ 수정자ID^MODR_ID^^VARCHAR2^32^Y^</v>
      </c>
      <c r="O57" s="21" t="str">
        <f>IF(ISNA(VLOOKUP(N57,DB데이터!$N:$N,1,FALSE)), "에러", "")</f>
        <v>에러</v>
      </c>
      <c r="P57" s="57" t="str">
        <f>IF(O57="에러",$N57&amp;CHAR(10)&amp;VLOOKUP(CONCATENATE(D57,".",F57),DB데이터!$M:$N,2,FALSE),"")</f>
        <v xml:space="preserve"> LOSS정산^TB_CLO_LOSS_CALC^ 수정자ID^MODR_ID^^VARCHAR2^32^Y^
LOSS정산^TB_CLO_LOSS_CALC^수정자ID^MODR_ID^^VARCHAR2^32^Y^</v>
      </c>
      <c r="Q57" s="48"/>
    </row>
    <row r="58" spans="1:18" x14ac:dyDescent="0.25">
      <c r="A58" s="24">
        <v>51</v>
      </c>
      <c r="B58" s="27" t="s">
        <v>668</v>
      </c>
      <c r="C58" s="27" t="s">
        <v>5202</v>
      </c>
      <c r="D58" s="27" t="s">
        <v>388</v>
      </c>
      <c r="E58" s="27" t="s">
        <v>3848</v>
      </c>
      <c r="F58" s="27" t="s">
        <v>102</v>
      </c>
      <c r="G58" s="27"/>
      <c r="H58" s="27"/>
      <c r="I58" s="27" t="s">
        <v>37</v>
      </c>
      <c r="J58" s="28">
        <v>10</v>
      </c>
      <c r="K58" s="27" t="s">
        <v>52</v>
      </c>
      <c r="L58" s="29"/>
      <c r="M58" s="30"/>
      <c r="N58" s="30" t="str">
        <f t="shared" si="0"/>
        <v xml:space="preserve"> LOSS허용기준^TB_CLO_LOSS_PERMIT_STD^ 가맹대분류코드^CHAIN_LCLS_CD^^VARCHAR2^10^Y^</v>
      </c>
      <c r="O58" s="21" t="str">
        <f>IF(ISNA(VLOOKUP(N58,DB데이터!$N:$N,1,FALSE)), "에러", "")</f>
        <v>에러</v>
      </c>
      <c r="P58" s="57" t="str">
        <f>IF(O58="에러",$N58&amp;CHAR(10)&amp;VLOOKUP(CONCATENATE(D58,".",F58),DB데이터!$M:$N,2,FALSE),"")</f>
        <v xml:space="preserve"> LOSS허용기준^TB_CLO_LOSS_PERMIT_STD^ 가맹대분류코드^CHAIN_LCLS_CD^^VARCHAR2^10^Y^
LOSS허용기준^TB_CLO_LOSS_PERMIT_STD^가맹대분류코드^CHAIN_LCLS_CD^Y^VARCHAR2^10^Y^</v>
      </c>
      <c r="Q58" s="48"/>
    </row>
    <row r="59" spans="1:18" x14ac:dyDescent="0.25">
      <c r="A59" s="24">
        <v>52</v>
      </c>
      <c r="B59" s="27" t="s">
        <v>668</v>
      </c>
      <c r="C59" s="27" t="s">
        <v>5202</v>
      </c>
      <c r="D59" s="27" t="s">
        <v>388</v>
      </c>
      <c r="E59" s="27" t="s">
        <v>3483</v>
      </c>
      <c r="F59" s="27" t="s">
        <v>1169</v>
      </c>
      <c r="G59" s="27"/>
      <c r="H59" s="27"/>
      <c r="I59" s="27" t="s">
        <v>37</v>
      </c>
      <c r="J59" s="28">
        <v>10</v>
      </c>
      <c r="K59" s="27" t="s">
        <v>52</v>
      </c>
      <c r="L59" s="27"/>
      <c r="M59" s="30"/>
      <c r="N59" s="30" t="str">
        <f t="shared" si="0"/>
        <v xml:space="preserve"> LOSS허용기준^TB_CLO_LOSS_PERMIT_STD^ 브랜드코드^BRAND_CD^^VARCHAR2^10^Y^</v>
      </c>
      <c r="O59" s="21" t="str">
        <f>IF(ISNA(VLOOKUP(N59,DB데이터!$N:$N,1,FALSE)), "에러", "")</f>
        <v>에러</v>
      </c>
      <c r="P59" s="57" t="str">
        <f>IF(O59="에러",$N59&amp;CHAR(10)&amp;VLOOKUP(CONCATENATE(D59,".",F59),DB데이터!$M:$N,2,FALSE),"")</f>
        <v xml:space="preserve"> LOSS허용기준^TB_CLO_LOSS_PERMIT_STD^ 브랜드코드^BRAND_CD^^VARCHAR2^10^Y^
LOSS허용기준^TB_CLO_LOSS_PERMIT_STD^브랜드코드^BRAND_CD^Y^VARCHAR2^10^Y^</v>
      </c>
      <c r="Q59" s="48"/>
    </row>
    <row r="60" spans="1:18" x14ac:dyDescent="0.25">
      <c r="A60" s="24">
        <v>53</v>
      </c>
      <c r="B60" s="27" t="s">
        <v>668</v>
      </c>
      <c r="C60" s="27" t="s">
        <v>5202</v>
      </c>
      <c r="D60" s="27" t="s">
        <v>388</v>
      </c>
      <c r="E60" s="27" t="s">
        <v>5203</v>
      </c>
      <c r="F60" s="27" t="s">
        <v>1719</v>
      </c>
      <c r="G60" s="27"/>
      <c r="H60" s="27"/>
      <c r="I60" s="27" t="s">
        <v>110</v>
      </c>
      <c r="J60" s="28">
        <v>22</v>
      </c>
      <c r="K60" s="27" t="s">
        <v>52</v>
      </c>
      <c r="L60" s="27">
        <v>0</v>
      </c>
      <c r="M60" s="30"/>
      <c r="N60" s="30" t="str">
        <f t="shared" si="0"/>
        <v xml:space="preserve"> LOSS허용기준^TB_CLO_LOSS_PERMIT_STD^ 차감율^DEDUCT_RATE^^NUMBER^22^Y^0</v>
      </c>
      <c r="O60" s="21" t="str">
        <f>IF(ISNA(VLOOKUP(N60,DB데이터!$N:$N,1,FALSE)), "에러", "")</f>
        <v>에러</v>
      </c>
      <c r="P60" s="57" t="str">
        <f>IF(O60="에러",$N60&amp;CHAR(10)&amp;VLOOKUP(CONCATENATE(D60,".",F60),DB데이터!$M:$N,2,FALSE),"")</f>
        <v xml:space="preserve"> LOSS허용기준^TB_CLO_LOSS_PERMIT_STD^ 차감율^DEDUCT_RATE^^NUMBER^22^Y^0
LOSS허용기준^TB_CLO_LOSS_PERMIT_STD^차감율^DEDUCT_RATE^^NUMBER^6,3^Y^0</v>
      </c>
      <c r="Q60" s="48"/>
    </row>
    <row r="61" spans="1:18" x14ac:dyDescent="0.25">
      <c r="A61" s="24">
        <v>54</v>
      </c>
      <c r="B61" s="27" t="s">
        <v>668</v>
      </c>
      <c r="C61" s="27" t="s">
        <v>5202</v>
      </c>
      <c r="D61" s="27" t="s">
        <v>388</v>
      </c>
      <c r="E61" s="27" t="s">
        <v>5204</v>
      </c>
      <c r="F61" s="27" t="s">
        <v>1721</v>
      </c>
      <c r="G61" s="27"/>
      <c r="H61" s="27"/>
      <c r="I61" s="27" t="s">
        <v>110</v>
      </c>
      <c r="J61" s="28">
        <v>22</v>
      </c>
      <c r="K61" s="27" t="s">
        <v>52</v>
      </c>
      <c r="L61" s="27">
        <v>0</v>
      </c>
      <c r="M61" s="30"/>
      <c r="N61" s="30" t="str">
        <f t="shared" si="0"/>
        <v xml:space="preserve"> LOSS허용기준^TB_CLO_LOSS_PERMIT_STD^ 허용율^PREMIT_RATE^^NUMBER^22^Y^0</v>
      </c>
      <c r="O61" s="21" t="str">
        <f>IF(ISNA(VLOOKUP(N61,DB데이터!$N:$N,1,FALSE)), "에러", "")</f>
        <v>에러</v>
      </c>
      <c r="P61" s="57" t="str">
        <f>IF(O61="에러",$N61&amp;CHAR(10)&amp;VLOOKUP(CONCATENATE(D61,".",F61),DB데이터!$M:$N,2,FALSE),"")</f>
        <v xml:space="preserve"> LOSS허용기준^TB_CLO_LOSS_PERMIT_STD^ 허용율^PREMIT_RATE^^NUMBER^22^Y^0
LOSS허용기준^TB_CLO_LOSS_PERMIT_STD^허용율^PREMIT_RATE^^NUMBER^6,3^Y^0</v>
      </c>
      <c r="Q61" s="48"/>
    </row>
    <row r="62" spans="1:18" x14ac:dyDescent="0.25">
      <c r="A62" s="24">
        <v>55</v>
      </c>
      <c r="B62" s="27" t="s">
        <v>668</v>
      </c>
      <c r="C62" s="27" t="s">
        <v>5202</v>
      </c>
      <c r="D62" s="27" t="s">
        <v>388</v>
      </c>
      <c r="E62" s="27" t="s">
        <v>3516</v>
      </c>
      <c r="F62" s="27" t="s">
        <v>51</v>
      </c>
      <c r="G62" s="27"/>
      <c r="H62" s="27"/>
      <c r="I62" s="27" t="s">
        <v>37</v>
      </c>
      <c r="J62" s="28">
        <v>1</v>
      </c>
      <c r="K62" s="27" t="s">
        <v>52</v>
      </c>
      <c r="L62" s="29" t="s">
        <v>1276</v>
      </c>
      <c r="M62" s="30"/>
      <c r="N62" s="30" t="str">
        <f t="shared" si="0"/>
        <v xml:space="preserve"> LOSS허용기준^TB_CLO_LOSS_PERMIT_STD^ 사용여부^USE_YN^^VARCHAR2^1^Y^'Y' </v>
      </c>
      <c r="O62" s="21" t="str">
        <f>IF(ISNA(VLOOKUP(N62,DB데이터!$N:$N,1,FALSE)), "에러", "")</f>
        <v>에러</v>
      </c>
      <c r="P62" s="57" t="str">
        <f>IF(O62="에러",$N62&amp;CHAR(10)&amp;VLOOKUP(CONCATENATE(D62,".",F62),DB데이터!$M:$N,2,FALSE),"")</f>
        <v xml:space="preserve"> LOSS허용기준^TB_CLO_LOSS_PERMIT_STD^ 사용여부^USE_YN^^VARCHAR2^1^Y^'Y' 
LOSS허용기준^TB_CLO_LOSS_PERMIT_STD^사용여부^USE_YN^^VARCHAR2^1^Y^'Y'</v>
      </c>
      <c r="Q62" s="48"/>
    </row>
    <row r="63" spans="1:18" x14ac:dyDescent="0.25">
      <c r="A63" s="24">
        <v>56</v>
      </c>
      <c r="B63" s="27" t="s">
        <v>668</v>
      </c>
      <c r="C63" s="27" t="s">
        <v>5202</v>
      </c>
      <c r="D63" s="27" t="s">
        <v>388</v>
      </c>
      <c r="E63" s="27" t="s">
        <v>3518</v>
      </c>
      <c r="F63" s="27" t="s">
        <v>54</v>
      </c>
      <c r="G63" s="27"/>
      <c r="H63" s="27"/>
      <c r="I63" s="27" t="s">
        <v>37</v>
      </c>
      <c r="J63" s="28">
        <v>14</v>
      </c>
      <c r="K63" s="27" t="s">
        <v>52</v>
      </c>
      <c r="L63" s="27"/>
      <c r="M63" s="30"/>
      <c r="N63" s="30" t="str">
        <f t="shared" si="0"/>
        <v xml:space="preserve"> LOSS허용기준^TB_CLO_LOSS_PERMIT_STD^ 등록일시^REG_DTM^^VARCHAR2^14^Y^</v>
      </c>
      <c r="O63" s="21" t="str">
        <f>IF(ISNA(VLOOKUP(N63,DB데이터!$N:$N,1,FALSE)), "에러", "")</f>
        <v>에러</v>
      </c>
      <c r="P63" s="57" t="str">
        <f>IF(O63="에러",$N63&amp;CHAR(10)&amp;VLOOKUP(CONCATENATE(D63,".",F63),DB데이터!$M:$N,2,FALSE),"")</f>
        <v xml:space="preserve"> LOSS허용기준^TB_CLO_LOSS_PERMIT_STD^ 등록일시^REG_DTM^^VARCHAR2^14^Y^
LOSS허용기준^TB_CLO_LOSS_PERMIT_STD^등록일시^REG_DTM^^VARCHAR2^14^Y^</v>
      </c>
      <c r="Q63" s="48"/>
    </row>
    <row r="64" spans="1:18" x14ac:dyDescent="0.25">
      <c r="A64" s="24">
        <v>57</v>
      </c>
      <c r="B64" s="27" t="s">
        <v>668</v>
      </c>
      <c r="C64" s="27" t="s">
        <v>5202</v>
      </c>
      <c r="D64" s="27" t="s">
        <v>388</v>
      </c>
      <c r="E64" s="27" t="s">
        <v>3519</v>
      </c>
      <c r="F64" s="27" t="s">
        <v>56</v>
      </c>
      <c r="G64" s="27"/>
      <c r="H64" s="27"/>
      <c r="I64" s="27" t="s">
        <v>37</v>
      </c>
      <c r="J64" s="28">
        <v>32</v>
      </c>
      <c r="K64" s="27" t="s">
        <v>52</v>
      </c>
      <c r="L64" s="27"/>
      <c r="M64" s="30"/>
      <c r="N64" s="30" t="str">
        <f t="shared" si="0"/>
        <v xml:space="preserve"> LOSS허용기준^TB_CLO_LOSS_PERMIT_STD^ 등록자ID^REGR_ID^^VARCHAR2^32^Y^</v>
      </c>
      <c r="O64" s="21" t="str">
        <f>IF(ISNA(VLOOKUP(N64,DB데이터!$N:$N,1,FALSE)), "에러", "")</f>
        <v>에러</v>
      </c>
      <c r="P64" s="57" t="str">
        <f>IF(O64="에러",$N64&amp;CHAR(10)&amp;VLOOKUP(CONCATENATE(D64,".",F64),DB데이터!$M:$N,2,FALSE),"")</f>
        <v xml:space="preserve"> LOSS허용기준^TB_CLO_LOSS_PERMIT_STD^ 등록자ID^REGR_ID^^VARCHAR2^32^Y^
LOSS허용기준^TB_CLO_LOSS_PERMIT_STD^등록자ID^REGR_ID^^VARCHAR2^32^Y^</v>
      </c>
      <c r="Q64" s="48"/>
    </row>
    <row r="65" spans="1:17" x14ac:dyDescent="0.25">
      <c r="A65" s="24">
        <v>58</v>
      </c>
      <c r="B65" s="27" t="s">
        <v>668</v>
      </c>
      <c r="C65" s="27" t="s">
        <v>5202</v>
      </c>
      <c r="D65" s="27" t="s">
        <v>388</v>
      </c>
      <c r="E65" s="27" t="s">
        <v>3520</v>
      </c>
      <c r="F65" s="27" t="s">
        <v>58</v>
      </c>
      <c r="G65" s="27"/>
      <c r="H65" s="27"/>
      <c r="I65" s="27" t="s">
        <v>37</v>
      </c>
      <c r="J65" s="28">
        <v>14</v>
      </c>
      <c r="K65" s="27" t="s">
        <v>52</v>
      </c>
      <c r="L65" s="29"/>
      <c r="M65" s="30"/>
      <c r="N65" s="30" t="str">
        <f t="shared" si="0"/>
        <v xml:space="preserve"> LOSS허용기준^TB_CLO_LOSS_PERMIT_STD^ 수정일시^MOD_DTM^^VARCHAR2^14^Y^</v>
      </c>
      <c r="O65" s="21" t="str">
        <f>IF(ISNA(VLOOKUP(N65,DB데이터!$N:$N,1,FALSE)), "에러", "")</f>
        <v>에러</v>
      </c>
      <c r="P65" s="57" t="str">
        <f>IF(O65="에러",$N65&amp;CHAR(10)&amp;VLOOKUP(CONCATENATE(D65,".",F65),DB데이터!$M:$N,2,FALSE),"")</f>
        <v xml:space="preserve"> LOSS허용기준^TB_CLO_LOSS_PERMIT_STD^ 수정일시^MOD_DTM^^VARCHAR2^14^Y^
LOSS허용기준^TB_CLO_LOSS_PERMIT_STD^수정일시^MOD_DTM^^VARCHAR2^14^Y^</v>
      </c>
      <c r="Q65" s="48"/>
    </row>
    <row r="66" spans="1:17" x14ac:dyDescent="0.25">
      <c r="A66" s="24">
        <v>59</v>
      </c>
      <c r="B66" s="27" t="s">
        <v>668</v>
      </c>
      <c r="C66" s="27" t="s">
        <v>5202</v>
      </c>
      <c r="D66" s="27" t="s">
        <v>388</v>
      </c>
      <c r="E66" s="27" t="s">
        <v>3521</v>
      </c>
      <c r="F66" s="27" t="s">
        <v>60</v>
      </c>
      <c r="G66" s="27"/>
      <c r="H66" s="27"/>
      <c r="I66" s="27" t="s">
        <v>37</v>
      </c>
      <c r="J66" s="28">
        <v>32</v>
      </c>
      <c r="K66" s="27" t="s">
        <v>52</v>
      </c>
      <c r="L66" s="29"/>
      <c r="M66" s="30"/>
      <c r="N66" s="30" t="str">
        <f t="shared" si="0"/>
        <v xml:space="preserve"> LOSS허용기준^TB_CLO_LOSS_PERMIT_STD^ 수정자ID^MODR_ID^^VARCHAR2^32^Y^</v>
      </c>
      <c r="O66" s="21" t="str">
        <f>IF(ISNA(VLOOKUP(N66,DB데이터!$N:$N,1,FALSE)), "에러", "")</f>
        <v>에러</v>
      </c>
      <c r="P66" s="57" t="str">
        <f>IF(O66="에러",$N66&amp;CHAR(10)&amp;VLOOKUP(CONCATENATE(D66,".",F66),DB데이터!$M:$N,2,FALSE),"")</f>
        <v xml:space="preserve"> LOSS허용기준^TB_CLO_LOSS_PERMIT_STD^ 수정자ID^MODR_ID^^VARCHAR2^32^Y^
LOSS허용기준^TB_CLO_LOSS_PERMIT_STD^수정자ID^MODR_ID^^VARCHAR2^32^Y^</v>
      </c>
      <c r="Q66" s="48"/>
    </row>
    <row r="67" spans="1:17" x14ac:dyDescent="0.25">
      <c r="A67" s="24">
        <v>60</v>
      </c>
      <c r="B67" s="27" t="s">
        <v>668</v>
      </c>
      <c r="C67" s="27" t="s">
        <v>5205</v>
      </c>
      <c r="D67" s="27" t="s">
        <v>380</v>
      </c>
      <c r="E67" s="27" t="s">
        <v>3848</v>
      </c>
      <c r="F67" s="27" t="s">
        <v>102</v>
      </c>
      <c r="G67" s="27"/>
      <c r="H67" s="27"/>
      <c r="I67" s="27" t="s">
        <v>37</v>
      </c>
      <c r="J67" s="28">
        <v>10</v>
      </c>
      <c r="K67" s="27" t="s">
        <v>52</v>
      </c>
      <c r="L67" s="29"/>
      <c r="M67" s="30"/>
      <c r="N67" s="30" t="str">
        <f t="shared" si="0"/>
        <v xml:space="preserve"> 마일리지적립기준^TB_CLO_MILG_ACC_STD^ 가맹대분류코드^CHAIN_LCLS_CD^^VARCHAR2^10^Y^</v>
      </c>
      <c r="O67" s="21" t="str">
        <f>IF(ISNA(VLOOKUP(N67,DB데이터!$N:$N,1,FALSE)), "에러", "")</f>
        <v>에러</v>
      </c>
      <c r="P67" s="57" t="str">
        <f>IF(O67="에러",$N67&amp;CHAR(10)&amp;VLOOKUP(CONCATENATE(D67,".",F67),DB데이터!$M:$N,2,FALSE),"")</f>
        <v xml:space="preserve"> 마일리지적립기준^TB_CLO_MILG_ACC_STD^ 가맹대분류코드^CHAIN_LCLS_CD^^VARCHAR2^10^Y^
마일리지적립기준^TB_CLO_MILG_ACC_STD^가맹대분류코드^CHAIN_LCLS_CD^Y^VARCHAR2^10^Y^</v>
      </c>
      <c r="Q67" s="48"/>
    </row>
    <row r="68" spans="1:17" x14ac:dyDescent="0.25">
      <c r="A68" s="24">
        <v>61</v>
      </c>
      <c r="B68" s="27" t="s">
        <v>668</v>
      </c>
      <c r="C68" s="27" t="s">
        <v>5205</v>
      </c>
      <c r="D68" s="27" t="s">
        <v>380</v>
      </c>
      <c r="E68" s="27" t="s">
        <v>3483</v>
      </c>
      <c r="F68" s="27" t="s">
        <v>1169</v>
      </c>
      <c r="G68" s="27"/>
      <c r="H68" s="27"/>
      <c r="I68" s="27" t="s">
        <v>37</v>
      </c>
      <c r="J68" s="28">
        <v>10</v>
      </c>
      <c r="K68" s="27" t="s">
        <v>52</v>
      </c>
      <c r="L68" s="27"/>
      <c r="M68" s="30"/>
      <c r="N68" s="30" t="str">
        <f t="shared" si="0"/>
        <v xml:space="preserve"> 마일리지적립기준^TB_CLO_MILG_ACC_STD^ 브랜드코드^BRAND_CD^^VARCHAR2^10^Y^</v>
      </c>
      <c r="O68" s="21" t="str">
        <f>IF(ISNA(VLOOKUP(N68,DB데이터!$N:$N,1,FALSE)), "에러", "")</f>
        <v>에러</v>
      </c>
      <c r="P68" s="57" t="str">
        <f>IF(O68="에러",$N68&amp;CHAR(10)&amp;VLOOKUP(CONCATENATE(D68,".",F68),DB데이터!$M:$N,2,FALSE),"")</f>
        <v xml:space="preserve"> 마일리지적립기준^TB_CLO_MILG_ACC_STD^ 브랜드코드^BRAND_CD^^VARCHAR2^10^Y^
마일리지적립기준^TB_CLO_MILG_ACC_STD^브랜드코드^BRAND_CD^Y^VARCHAR2^10^Y^</v>
      </c>
      <c r="Q68" s="48"/>
    </row>
    <row r="69" spans="1:17" x14ac:dyDescent="0.25">
      <c r="A69" s="24">
        <v>62</v>
      </c>
      <c r="B69" s="27" t="s">
        <v>668</v>
      </c>
      <c r="C69" s="27" t="s">
        <v>5205</v>
      </c>
      <c r="D69" s="27" t="s">
        <v>380</v>
      </c>
      <c r="E69" s="27" t="s">
        <v>4149</v>
      </c>
      <c r="F69" s="27" t="s">
        <v>1745</v>
      </c>
      <c r="G69" s="27"/>
      <c r="H69" s="27"/>
      <c r="I69" s="27" t="s">
        <v>37</v>
      </c>
      <c r="J69" s="28">
        <v>3</v>
      </c>
      <c r="K69" s="27" t="s">
        <v>52</v>
      </c>
      <c r="L69" s="27"/>
      <c r="M69" s="30"/>
      <c r="N69" s="30" t="str">
        <f t="shared" si="0"/>
        <v xml:space="preserve"> 마일리지적립기준^TB_CLO_MILG_ACC_STD^ 마일리지유형코드^MILG_TP_CD^^VARCHAR2^3^Y^</v>
      </c>
      <c r="O69" s="21" t="str">
        <f>IF(ISNA(VLOOKUP(N69,DB데이터!$N:$N,1,FALSE)), "에러", "")</f>
        <v>에러</v>
      </c>
      <c r="P69" s="57" t="str">
        <f>IF(O69="에러",$N69&amp;CHAR(10)&amp;VLOOKUP(CONCATENATE(D69,".",F69),DB데이터!$M:$N,2,FALSE),"")</f>
        <v xml:space="preserve"> 마일리지적립기준^TB_CLO_MILG_ACC_STD^ 마일리지유형코드^MILG_TP_CD^^VARCHAR2^3^Y^
마일리지적립기준^TB_CLO_MILG_ACC_STD^마일리지유형코드^MILG_TP_CD^Y^VARCHAR2^3^Y^</v>
      </c>
      <c r="Q69" s="48"/>
    </row>
    <row r="70" spans="1:17" x14ac:dyDescent="0.25">
      <c r="A70" s="24">
        <v>63</v>
      </c>
      <c r="B70" s="27" t="s">
        <v>668</v>
      </c>
      <c r="C70" s="27" t="s">
        <v>5205</v>
      </c>
      <c r="D70" s="27" t="s">
        <v>380</v>
      </c>
      <c r="E70" s="27" t="s">
        <v>5206</v>
      </c>
      <c r="F70" s="27" t="s">
        <v>1747</v>
      </c>
      <c r="G70" s="27"/>
      <c r="H70" s="27"/>
      <c r="I70" s="27" t="s">
        <v>110</v>
      </c>
      <c r="J70" s="28">
        <v>22</v>
      </c>
      <c r="K70" s="27" t="s">
        <v>52</v>
      </c>
      <c r="L70" s="29"/>
      <c r="M70" s="30"/>
      <c r="N70" s="30" t="str">
        <f t="shared" si="0"/>
        <v xml:space="preserve"> 마일리지적립기준^TB_CLO_MILG_ACC_STD^ 적립기준일련번호^ACC_STD_SEQ^^NUMBER^22^Y^</v>
      </c>
      <c r="O70" s="21" t="str">
        <f>IF(ISNA(VLOOKUP(N70,DB데이터!$N:$N,1,FALSE)), "에러", "")</f>
        <v>에러</v>
      </c>
      <c r="P70" s="57" t="str">
        <f>IF(O70="에러",$N70&amp;CHAR(10)&amp;VLOOKUP(CONCATENATE(D70,".",F70),DB데이터!$M:$N,2,FALSE),"")</f>
        <v xml:space="preserve"> 마일리지적립기준^TB_CLO_MILG_ACC_STD^ 적립기준일련번호^ACC_STD_SEQ^^NUMBER^22^Y^
마일리지적립기준^TB_CLO_MILG_ACC_STD^적립기준일련번호^ACC_STD_SEQ^Y^NUMBER^5^Y^</v>
      </c>
      <c r="Q70" s="48"/>
    </row>
    <row r="71" spans="1:17" x14ac:dyDescent="0.25">
      <c r="A71" s="24">
        <v>64</v>
      </c>
      <c r="B71" s="27" t="s">
        <v>668</v>
      </c>
      <c r="C71" s="27" t="s">
        <v>5205</v>
      </c>
      <c r="D71" s="27" t="s">
        <v>380</v>
      </c>
      <c r="E71" s="27" t="s">
        <v>5207</v>
      </c>
      <c r="F71" s="27" t="s">
        <v>1749</v>
      </c>
      <c r="G71" s="27"/>
      <c r="H71" s="27"/>
      <c r="I71" s="27" t="s">
        <v>110</v>
      </c>
      <c r="J71" s="28">
        <v>22</v>
      </c>
      <c r="K71" s="27" t="s">
        <v>52</v>
      </c>
      <c r="L71" s="29">
        <v>0</v>
      </c>
      <c r="M71" s="30"/>
      <c r="N71" s="30" t="str">
        <f t="shared" si="0"/>
        <v xml:space="preserve"> 마일리지적립기준^TB_CLO_MILG_ACC_STD^ 기준금액^STD_AMT^^NUMBER^22^Y^0</v>
      </c>
      <c r="O71" s="21" t="str">
        <f>IF(ISNA(VLOOKUP(N71,DB데이터!$N:$N,1,FALSE)), "에러", "")</f>
        <v>에러</v>
      </c>
      <c r="P71" s="57" t="str">
        <f>IF(O71="에러",$N71&amp;CHAR(10)&amp;VLOOKUP(CONCATENATE(D71,".",F71),DB데이터!$M:$N,2,FALSE),"")</f>
        <v xml:space="preserve"> 마일리지적립기준^TB_CLO_MILG_ACC_STD^ 기준금액^STD_AMT^^NUMBER^22^Y^0
마일리지적립기준^TB_CLO_MILG_ACC_STD^기준금액^STD_AMT^^NUMBER^20,5^Y^0</v>
      </c>
      <c r="Q71" s="48"/>
    </row>
    <row r="72" spans="1:17" x14ac:dyDescent="0.25">
      <c r="A72" s="24">
        <v>65</v>
      </c>
      <c r="B72" s="27" t="s">
        <v>668</v>
      </c>
      <c r="C72" s="27" t="s">
        <v>5205</v>
      </c>
      <c r="D72" s="27" t="s">
        <v>380</v>
      </c>
      <c r="E72" s="27" t="s">
        <v>4150</v>
      </c>
      <c r="F72" s="27" t="s">
        <v>1751</v>
      </c>
      <c r="G72" s="27"/>
      <c r="H72" s="27"/>
      <c r="I72" s="27" t="s">
        <v>110</v>
      </c>
      <c r="J72" s="28">
        <v>22</v>
      </c>
      <c r="K72" s="27" t="s">
        <v>52</v>
      </c>
      <c r="L72" s="29">
        <v>0</v>
      </c>
      <c r="M72" s="30"/>
      <c r="N72" s="30" t="str">
        <f t="shared" si="0"/>
        <v xml:space="preserve"> 마일리지적립기준^TB_CLO_MILG_ACC_STD^ 적립율^ACC_RATE^^NUMBER^22^Y^0</v>
      </c>
      <c r="O72" s="21" t="str">
        <f>IF(ISNA(VLOOKUP(N72,DB데이터!$N:$N,1,FALSE)), "에러", "")</f>
        <v>에러</v>
      </c>
      <c r="P72" s="57" t="str">
        <f>IF(O72="에러",$N72&amp;CHAR(10)&amp;VLOOKUP(CONCATENATE(D72,".",F72),DB데이터!$M:$N,2,FALSE),"")</f>
        <v xml:space="preserve"> 마일리지적립기준^TB_CLO_MILG_ACC_STD^ 적립율^ACC_RATE^^NUMBER^22^Y^0
마일리지적립기준^TB_CLO_MILG_ACC_STD^적립율^ACC_RATE^^NUMBER^6,3^Y^0</v>
      </c>
      <c r="Q72" s="48"/>
    </row>
    <row r="73" spans="1:17" x14ac:dyDescent="0.25">
      <c r="A73" s="24">
        <v>66</v>
      </c>
      <c r="B73" s="27" t="s">
        <v>668</v>
      </c>
      <c r="C73" s="27" t="s">
        <v>5205</v>
      </c>
      <c r="D73" s="27" t="s">
        <v>380</v>
      </c>
      <c r="E73" s="27" t="s">
        <v>3516</v>
      </c>
      <c r="F73" s="27" t="s">
        <v>51</v>
      </c>
      <c r="G73" s="27"/>
      <c r="H73" s="27"/>
      <c r="I73" s="27" t="s">
        <v>37</v>
      </c>
      <c r="J73" s="28">
        <v>1</v>
      </c>
      <c r="K73" s="27" t="s">
        <v>52</v>
      </c>
      <c r="L73" s="27" t="s">
        <v>1276</v>
      </c>
      <c r="M73" s="30"/>
      <c r="N73" s="30" t="str">
        <f t="shared" ref="N73:N136" si="1">SUBSTITUTE(CONCATENATE(C73,"^",D73,"^",E73,"^",F73,"^",G73,"^",I73,"^",J73,"^",K73,"^",L73),"~","-")</f>
        <v xml:space="preserve"> 마일리지적립기준^TB_CLO_MILG_ACC_STD^ 사용여부^USE_YN^^VARCHAR2^1^Y^'Y' </v>
      </c>
      <c r="O73" s="21" t="str">
        <f>IF(ISNA(VLOOKUP(N73,DB데이터!$N:$N,1,FALSE)), "에러", "")</f>
        <v>에러</v>
      </c>
      <c r="P73" s="57" t="str">
        <f>IF(O73="에러",$N73&amp;CHAR(10)&amp;VLOOKUP(CONCATENATE(D73,".",F73),DB데이터!$M:$N,2,FALSE),"")</f>
        <v xml:space="preserve"> 마일리지적립기준^TB_CLO_MILG_ACC_STD^ 사용여부^USE_YN^^VARCHAR2^1^Y^'Y' 
마일리지적립기준^TB_CLO_MILG_ACC_STD^사용여부^USE_YN^^VARCHAR2^1^Y^'Y'</v>
      </c>
      <c r="Q73" s="48"/>
    </row>
    <row r="74" spans="1:17" x14ac:dyDescent="0.25">
      <c r="A74" s="24">
        <v>67</v>
      </c>
      <c r="B74" s="27" t="s">
        <v>668</v>
      </c>
      <c r="C74" s="27" t="s">
        <v>5205</v>
      </c>
      <c r="D74" s="27" t="s">
        <v>380</v>
      </c>
      <c r="E74" s="27" t="s">
        <v>3518</v>
      </c>
      <c r="F74" s="27" t="s">
        <v>54</v>
      </c>
      <c r="G74" s="27"/>
      <c r="H74" s="27"/>
      <c r="I74" s="27" t="s">
        <v>37</v>
      </c>
      <c r="J74" s="28">
        <v>14</v>
      </c>
      <c r="K74" s="27" t="s">
        <v>52</v>
      </c>
      <c r="L74" s="27"/>
      <c r="M74" s="30"/>
      <c r="N74" s="30" t="str">
        <f t="shared" si="1"/>
        <v xml:space="preserve"> 마일리지적립기준^TB_CLO_MILG_ACC_STD^ 등록일시^REG_DTM^^VARCHAR2^14^Y^</v>
      </c>
      <c r="O74" s="21" t="str">
        <f>IF(ISNA(VLOOKUP(N74,DB데이터!$N:$N,1,FALSE)), "에러", "")</f>
        <v>에러</v>
      </c>
      <c r="P74" s="57" t="str">
        <f>IF(O74="에러",$N74&amp;CHAR(10)&amp;VLOOKUP(CONCATENATE(D74,".",F74),DB데이터!$M:$N,2,FALSE),"")</f>
        <v xml:space="preserve"> 마일리지적립기준^TB_CLO_MILG_ACC_STD^ 등록일시^REG_DTM^^VARCHAR2^14^Y^
마일리지적립기준^TB_CLO_MILG_ACC_STD^등록일시^REG_DTM^^VARCHAR2^14^Y^</v>
      </c>
      <c r="Q74" s="48"/>
    </row>
    <row r="75" spans="1:17" x14ac:dyDescent="0.25">
      <c r="A75" s="24">
        <v>68</v>
      </c>
      <c r="B75" s="27" t="s">
        <v>668</v>
      </c>
      <c r="C75" s="27" t="s">
        <v>5205</v>
      </c>
      <c r="D75" s="27" t="s">
        <v>380</v>
      </c>
      <c r="E75" s="27" t="s">
        <v>3519</v>
      </c>
      <c r="F75" s="27" t="s">
        <v>56</v>
      </c>
      <c r="G75" s="27"/>
      <c r="H75" s="27"/>
      <c r="I75" s="27" t="s">
        <v>37</v>
      </c>
      <c r="J75" s="28">
        <v>32</v>
      </c>
      <c r="K75" s="27" t="s">
        <v>52</v>
      </c>
      <c r="L75" s="27"/>
      <c r="M75" s="30"/>
      <c r="N75" s="30" t="str">
        <f t="shared" si="1"/>
        <v xml:space="preserve"> 마일리지적립기준^TB_CLO_MILG_ACC_STD^ 등록자ID^REGR_ID^^VARCHAR2^32^Y^</v>
      </c>
      <c r="O75" s="21" t="str">
        <f>IF(ISNA(VLOOKUP(N75,DB데이터!$N:$N,1,FALSE)), "에러", "")</f>
        <v>에러</v>
      </c>
      <c r="P75" s="57" t="str">
        <f>IF(O75="에러",$N75&amp;CHAR(10)&amp;VLOOKUP(CONCATENATE(D75,".",F75),DB데이터!$M:$N,2,FALSE),"")</f>
        <v xml:space="preserve"> 마일리지적립기준^TB_CLO_MILG_ACC_STD^ 등록자ID^REGR_ID^^VARCHAR2^32^Y^
마일리지적립기준^TB_CLO_MILG_ACC_STD^등록자ID^REGR_ID^^VARCHAR2^32^Y^</v>
      </c>
      <c r="Q75" s="48"/>
    </row>
    <row r="76" spans="1:17" x14ac:dyDescent="0.25">
      <c r="A76" s="24">
        <v>69</v>
      </c>
      <c r="B76" s="27" t="s">
        <v>668</v>
      </c>
      <c r="C76" s="27" t="s">
        <v>5205</v>
      </c>
      <c r="D76" s="27" t="s">
        <v>380</v>
      </c>
      <c r="E76" s="27" t="s">
        <v>3520</v>
      </c>
      <c r="F76" s="27" t="s">
        <v>58</v>
      </c>
      <c r="G76" s="27"/>
      <c r="H76" s="27"/>
      <c r="I76" s="27" t="s">
        <v>37</v>
      </c>
      <c r="J76" s="28">
        <v>14</v>
      </c>
      <c r="K76" s="27" t="s">
        <v>52</v>
      </c>
      <c r="L76" s="27"/>
      <c r="M76" s="30"/>
      <c r="N76" s="30" t="str">
        <f t="shared" si="1"/>
        <v xml:space="preserve"> 마일리지적립기준^TB_CLO_MILG_ACC_STD^ 수정일시^MOD_DTM^^VARCHAR2^14^Y^</v>
      </c>
      <c r="O76" s="21" t="str">
        <f>IF(ISNA(VLOOKUP(N76,DB데이터!$N:$N,1,FALSE)), "에러", "")</f>
        <v>에러</v>
      </c>
      <c r="P76" s="57" t="str">
        <f>IF(O76="에러",$N76&amp;CHAR(10)&amp;VLOOKUP(CONCATENATE(D76,".",F76),DB데이터!$M:$N,2,FALSE),"")</f>
        <v xml:space="preserve"> 마일리지적립기준^TB_CLO_MILG_ACC_STD^ 수정일시^MOD_DTM^^VARCHAR2^14^Y^
마일리지적립기준^TB_CLO_MILG_ACC_STD^수정일시^MOD_DTM^^VARCHAR2^14^Y^</v>
      </c>
      <c r="Q76" s="48"/>
    </row>
    <row r="77" spans="1:17" x14ac:dyDescent="0.25">
      <c r="A77" s="24">
        <v>70</v>
      </c>
      <c r="B77" s="27" t="s">
        <v>668</v>
      </c>
      <c r="C77" s="27" t="s">
        <v>5205</v>
      </c>
      <c r="D77" s="27" t="s">
        <v>380</v>
      </c>
      <c r="E77" s="27" t="s">
        <v>3521</v>
      </c>
      <c r="F77" s="27" t="s">
        <v>60</v>
      </c>
      <c r="G77" s="27"/>
      <c r="H77" s="27"/>
      <c r="I77" s="27" t="s">
        <v>37</v>
      </c>
      <c r="J77" s="28">
        <v>32</v>
      </c>
      <c r="K77" s="27" t="s">
        <v>52</v>
      </c>
      <c r="L77" s="29"/>
      <c r="M77" s="30"/>
      <c r="N77" s="30" t="str">
        <f t="shared" si="1"/>
        <v xml:space="preserve"> 마일리지적립기준^TB_CLO_MILG_ACC_STD^ 수정자ID^MODR_ID^^VARCHAR2^32^Y^</v>
      </c>
      <c r="O77" s="21" t="str">
        <f>IF(ISNA(VLOOKUP(N77,DB데이터!$N:$N,1,FALSE)), "에러", "")</f>
        <v>에러</v>
      </c>
      <c r="P77" s="57" t="str">
        <f>IF(O77="에러",$N77&amp;CHAR(10)&amp;VLOOKUP(CONCATENATE(D77,".",F77),DB데이터!$M:$N,2,FALSE),"")</f>
        <v xml:space="preserve"> 마일리지적립기준^TB_CLO_MILG_ACC_STD^ 수정자ID^MODR_ID^^VARCHAR2^32^Y^
마일리지적립기준^TB_CLO_MILG_ACC_STD^수정자ID^MODR_ID^^VARCHAR2^32^Y^</v>
      </c>
      <c r="Q77" s="48"/>
    </row>
    <row r="78" spans="1:17" x14ac:dyDescent="0.25">
      <c r="A78" s="24">
        <v>71</v>
      </c>
      <c r="B78" s="27" t="s">
        <v>668</v>
      </c>
      <c r="C78" s="27" t="s">
        <v>5208</v>
      </c>
      <c r="D78" s="27" t="s">
        <v>390</v>
      </c>
      <c r="E78" s="27" t="s">
        <v>3848</v>
      </c>
      <c r="F78" s="27" t="s">
        <v>102</v>
      </c>
      <c r="G78" s="27"/>
      <c r="H78" s="27"/>
      <c r="I78" s="27" t="s">
        <v>37</v>
      </c>
      <c r="J78" s="28">
        <v>10</v>
      </c>
      <c r="K78" s="27" t="s">
        <v>52</v>
      </c>
      <c r="L78" s="27"/>
      <c r="M78" s="30"/>
      <c r="N78" s="30" t="str">
        <f t="shared" si="1"/>
        <v xml:space="preserve"> 포인트부담기준^TB_CLO_POINT_BURDEN_STD^ 가맹대분류코드^CHAIN_LCLS_CD^^VARCHAR2^10^Y^</v>
      </c>
      <c r="O78" s="21" t="str">
        <f>IF(ISNA(VLOOKUP(N78,DB데이터!$N:$N,1,FALSE)), "에러", "")</f>
        <v>에러</v>
      </c>
      <c r="P78" s="57" t="str">
        <f>IF(O78="에러",$N78&amp;CHAR(10)&amp;VLOOKUP(CONCATENATE(D78,".",F78),DB데이터!$M:$N,2,FALSE),"")</f>
        <v xml:space="preserve"> 포인트부담기준^TB_CLO_POINT_BURDEN_STD^ 가맹대분류코드^CHAIN_LCLS_CD^^VARCHAR2^10^Y^
포인트부담기준^TB_CLO_POINT_BURDEN_STD^가맹대분류코드^CHAIN_LCLS_CD^Y^VARCHAR2^10^Y^</v>
      </c>
      <c r="Q78" s="48"/>
    </row>
    <row r="79" spans="1:17" x14ac:dyDescent="0.25">
      <c r="A79" s="24">
        <v>72</v>
      </c>
      <c r="B79" s="27" t="s">
        <v>668</v>
      </c>
      <c r="C79" s="27" t="s">
        <v>5208</v>
      </c>
      <c r="D79" s="27" t="s">
        <v>390</v>
      </c>
      <c r="E79" s="27" t="s">
        <v>3483</v>
      </c>
      <c r="F79" s="27" t="s">
        <v>1169</v>
      </c>
      <c r="G79" s="27"/>
      <c r="H79" s="27"/>
      <c r="I79" s="27" t="s">
        <v>37</v>
      </c>
      <c r="J79" s="28">
        <v>10</v>
      </c>
      <c r="K79" s="27" t="s">
        <v>52</v>
      </c>
      <c r="L79" s="29"/>
      <c r="M79" s="30"/>
      <c r="N79" s="30" t="str">
        <f t="shared" si="1"/>
        <v xml:space="preserve"> 포인트부담기준^TB_CLO_POINT_BURDEN_STD^ 브랜드코드^BRAND_CD^^VARCHAR2^10^Y^</v>
      </c>
      <c r="O79" s="21" t="str">
        <f>IF(ISNA(VLOOKUP(N79,DB데이터!$N:$N,1,FALSE)), "에러", "")</f>
        <v>에러</v>
      </c>
      <c r="P79" s="57" t="str">
        <f>IF(O79="에러",$N79&amp;CHAR(10)&amp;VLOOKUP(CONCATENATE(D79,".",F79),DB데이터!$M:$N,2,FALSE),"")</f>
        <v xml:space="preserve"> 포인트부담기준^TB_CLO_POINT_BURDEN_STD^ 브랜드코드^BRAND_CD^^VARCHAR2^10^Y^
포인트부담기준^TB_CLO_POINT_BURDEN_STD^브랜드코드^BRAND_CD^Y^VARCHAR2^10^Y^</v>
      </c>
      <c r="Q79" s="48"/>
    </row>
    <row r="80" spans="1:17" x14ac:dyDescent="0.25">
      <c r="A80" s="24">
        <v>73</v>
      </c>
      <c r="B80" s="27" t="s">
        <v>668</v>
      </c>
      <c r="C80" s="27" t="s">
        <v>5208</v>
      </c>
      <c r="D80" s="27" t="s">
        <v>390</v>
      </c>
      <c r="E80" s="27" t="s">
        <v>3999</v>
      </c>
      <c r="F80" s="27" t="s">
        <v>1794</v>
      </c>
      <c r="G80" s="27"/>
      <c r="H80" s="27"/>
      <c r="I80" s="27" t="s">
        <v>110</v>
      </c>
      <c r="J80" s="28">
        <v>22</v>
      </c>
      <c r="K80" s="27" t="s">
        <v>52</v>
      </c>
      <c r="L80" s="29">
        <v>0</v>
      </c>
      <c r="M80" s="30"/>
      <c r="N80" s="30" t="str">
        <f t="shared" si="1"/>
        <v xml:space="preserve"> 포인트부담기준^TB_CLO_POINT_BURDEN_STD^ 부담율^BURDEN_RATE^^NUMBER^22^Y^0</v>
      </c>
      <c r="O80" s="21" t="str">
        <f>IF(ISNA(VLOOKUP(N80,DB데이터!$N:$N,1,FALSE)), "에러", "")</f>
        <v>에러</v>
      </c>
      <c r="P80" s="57" t="str">
        <f>IF(O80="에러",$N80&amp;CHAR(10)&amp;VLOOKUP(CONCATENATE(D80,".",F80),DB데이터!$M:$N,2,FALSE),"")</f>
        <v xml:space="preserve"> 포인트부담기준^TB_CLO_POINT_BURDEN_STD^ 부담율^BURDEN_RATE^^NUMBER^22^Y^0
포인트부담기준^TB_CLO_POINT_BURDEN_STD^부담율^BURDEN_RATE^^NUMBER^6,3^Y^0</v>
      </c>
      <c r="Q80" s="48"/>
    </row>
    <row r="81" spans="1:17" x14ac:dyDescent="0.25">
      <c r="A81" s="24">
        <v>74</v>
      </c>
      <c r="B81" s="27" t="s">
        <v>668</v>
      </c>
      <c r="C81" s="27" t="s">
        <v>5208</v>
      </c>
      <c r="D81" s="27" t="s">
        <v>390</v>
      </c>
      <c r="E81" s="27" t="s">
        <v>3516</v>
      </c>
      <c r="F81" s="27" t="s">
        <v>51</v>
      </c>
      <c r="G81" s="27"/>
      <c r="H81" s="27"/>
      <c r="I81" s="27" t="s">
        <v>37</v>
      </c>
      <c r="J81" s="28">
        <v>1</v>
      </c>
      <c r="K81" s="27" t="s">
        <v>52</v>
      </c>
      <c r="L81" s="29" t="s">
        <v>1276</v>
      </c>
      <c r="M81" s="30"/>
      <c r="N81" s="30" t="str">
        <f t="shared" si="1"/>
        <v xml:space="preserve"> 포인트부담기준^TB_CLO_POINT_BURDEN_STD^ 사용여부^USE_YN^^VARCHAR2^1^Y^'Y' </v>
      </c>
      <c r="O81" s="21" t="str">
        <f>IF(ISNA(VLOOKUP(N81,DB데이터!$N:$N,1,FALSE)), "에러", "")</f>
        <v>에러</v>
      </c>
      <c r="P81" s="57" t="str">
        <f>IF(O81="에러",$N81&amp;CHAR(10)&amp;VLOOKUP(CONCATENATE(D81,".",F81),DB데이터!$M:$N,2,FALSE),"")</f>
        <v xml:space="preserve"> 포인트부담기준^TB_CLO_POINT_BURDEN_STD^ 사용여부^USE_YN^^VARCHAR2^1^Y^'Y' 
포인트부담기준^TB_CLO_POINT_BURDEN_STD^사용여부^USE_YN^^VARCHAR2^1^Y^'Y'</v>
      </c>
      <c r="Q81" s="48"/>
    </row>
    <row r="82" spans="1:17" x14ac:dyDescent="0.25">
      <c r="A82" s="24">
        <v>75</v>
      </c>
      <c r="B82" s="27" t="s">
        <v>668</v>
      </c>
      <c r="C82" s="27" t="s">
        <v>5208</v>
      </c>
      <c r="D82" s="27" t="s">
        <v>390</v>
      </c>
      <c r="E82" s="27" t="s">
        <v>3518</v>
      </c>
      <c r="F82" s="27" t="s">
        <v>54</v>
      </c>
      <c r="G82" s="27"/>
      <c r="H82" s="27"/>
      <c r="I82" s="27" t="s">
        <v>37</v>
      </c>
      <c r="J82" s="28">
        <v>14</v>
      </c>
      <c r="K82" s="27" t="s">
        <v>52</v>
      </c>
      <c r="L82" s="27"/>
      <c r="M82" s="30"/>
      <c r="N82" s="30" t="str">
        <f t="shared" si="1"/>
        <v xml:space="preserve"> 포인트부담기준^TB_CLO_POINT_BURDEN_STD^ 등록일시^REG_DTM^^VARCHAR2^14^Y^</v>
      </c>
      <c r="O82" s="21" t="str">
        <f>IF(ISNA(VLOOKUP(N82,DB데이터!$N:$N,1,FALSE)), "에러", "")</f>
        <v>에러</v>
      </c>
      <c r="P82" s="57" t="str">
        <f>IF(O82="에러",$N82&amp;CHAR(10)&amp;VLOOKUP(CONCATENATE(D82,".",F82),DB데이터!$M:$N,2,FALSE),"")</f>
        <v xml:space="preserve"> 포인트부담기준^TB_CLO_POINT_BURDEN_STD^ 등록일시^REG_DTM^^VARCHAR2^14^Y^
포인트부담기준^TB_CLO_POINT_BURDEN_STD^등록일시^REG_DTM^^VARCHAR2^14^Y^</v>
      </c>
      <c r="Q82" s="48"/>
    </row>
    <row r="83" spans="1:17" x14ac:dyDescent="0.25">
      <c r="A83" s="24">
        <v>76</v>
      </c>
      <c r="B83" s="27" t="s">
        <v>668</v>
      </c>
      <c r="C83" s="27" t="s">
        <v>5208</v>
      </c>
      <c r="D83" s="27" t="s">
        <v>390</v>
      </c>
      <c r="E83" s="27" t="s">
        <v>3519</v>
      </c>
      <c r="F83" s="27" t="s">
        <v>56</v>
      </c>
      <c r="G83" s="27"/>
      <c r="H83" s="27"/>
      <c r="I83" s="27" t="s">
        <v>37</v>
      </c>
      <c r="J83" s="28">
        <v>32</v>
      </c>
      <c r="K83" s="27" t="s">
        <v>52</v>
      </c>
      <c r="L83" s="27"/>
      <c r="M83" s="30"/>
      <c r="N83" s="30" t="str">
        <f t="shared" si="1"/>
        <v xml:space="preserve"> 포인트부담기준^TB_CLO_POINT_BURDEN_STD^ 등록자ID^REGR_ID^^VARCHAR2^32^Y^</v>
      </c>
      <c r="O83" s="21" t="str">
        <f>IF(ISNA(VLOOKUP(N83,DB데이터!$N:$N,1,FALSE)), "에러", "")</f>
        <v>에러</v>
      </c>
      <c r="P83" s="57" t="str">
        <f>IF(O83="에러",$N83&amp;CHAR(10)&amp;VLOOKUP(CONCATENATE(D83,".",F83),DB데이터!$M:$N,2,FALSE),"")</f>
        <v xml:space="preserve"> 포인트부담기준^TB_CLO_POINT_BURDEN_STD^ 등록자ID^REGR_ID^^VARCHAR2^32^Y^
포인트부담기준^TB_CLO_POINT_BURDEN_STD^등록자ID^REGR_ID^^VARCHAR2^32^Y^</v>
      </c>
      <c r="Q83" s="48"/>
    </row>
    <row r="84" spans="1:17" x14ac:dyDescent="0.25">
      <c r="A84" s="24">
        <v>77</v>
      </c>
      <c r="B84" s="27" t="s">
        <v>668</v>
      </c>
      <c r="C84" s="27" t="s">
        <v>5208</v>
      </c>
      <c r="D84" s="27" t="s">
        <v>390</v>
      </c>
      <c r="E84" s="27" t="s">
        <v>3520</v>
      </c>
      <c r="F84" s="27" t="s">
        <v>58</v>
      </c>
      <c r="G84" s="27"/>
      <c r="H84" s="27"/>
      <c r="I84" s="27" t="s">
        <v>37</v>
      </c>
      <c r="J84" s="28">
        <v>14</v>
      </c>
      <c r="K84" s="27" t="s">
        <v>52</v>
      </c>
      <c r="L84" s="27"/>
      <c r="M84" s="30"/>
      <c r="N84" s="30" t="str">
        <f t="shared" si="1"/>
        <v xml:space="preserve"> 포인트부담기준^TB_CLO_POINT_BURDEN_STD^ 수정일시^MOD_DTM^^VARCHAR2^14^Y^</v>
      </c>
      <c r="O84" s="21" t="str">
        <f>IF(ISNA(VLOOKUP(N84,DB데이터!$N:$N,1,FALSE)), "에러", "")</f>
        <v>에러</v>
      </c>
      <c r="P84" s="57" t="str">
        <f>IF(O84="에러",$N84&amp;CHAR(10)&amp;VLOOKUP(CONCATENATE(D84,".",F84),DB데이터!$M:$N,2,FALSE),"")</f>
        <v xml:space="preserve"> 포인트부담기준^TB_CLO_POINT_BURDEN_STD^ 수정일시^MOD_DTM^^VARCHAR2^14^Y^
포인트부담기준^TB_CLO_POINT_BURDEN_STD^수정일시^MOD_DTM^^VARCHAR2^14^Y^</v>
      </c>
      <c r="Q84" s="48"/>
    </row>
    <row r="85" spans="1:17" x14ac:dyDescent="0.25">
      <c r="A85" s="24">
        <v>78</v>
      </c>
      <c r="B85" s="27" t="s">
        <v>668</v>
      </c>
      <c r="C85" s="27" t="s">
        <v>5208</v>
      </c>
      <c r="D85" s="27" t="s">
        <v>390</v>
      </c>
      <c r="E85" s="27" t="s">
        <v>3521</v>
      </c>
      <c r="F85" s="27" t="s">
        <v>60</v>
      </c>
      <c r="G85" s="27"/>
      <c r="H85" s="27"/>
      <c r="I85" s="27" t="s">
        <v>37</v>
      </c>
      <c r="J85" s="28">
        <v>32</v>
      </c>
      <c r="K85" s="27" t="s">
        <v>52</v>
      </c>
      <c r="L85" s="27"/>
      <c r="M85" s="30"/>
      <c r="N85" s="30" t="str">
        <f t="shared" si="1"/>
        <v xml:space="preserve"> 포인트부담기준^TB_CLO_POINT_BURDEN_STD^ 수정자ID^MODR_ID^^VARCHAR2^32^Y^</v>
      </c>
      <c r="O85" s="21" t="str">
        <f>IF(ISNA(VLOOKUP(N85,DB데이터!$N:$N,1,FALSE)), "에러", "")</f>
        <v>에러</v>
      </c>
      <c r="P85" s="57" t="str">
        <f>IF(O85="에러",$N85&amp;CHAR(10)&amp;VLOOKUP(CONCATENATE(D85,".",F85),DB데이터!$M:$N,2,FALSE),"")</f>
        <v xml:space="preserve"> 포인트부담기준^TB_CLO_POINT_BURDEN_STD^ 수정자ID^MODR_ID^^VARCHAR2^32^Y^
포인트부담기준^TB_CLO_POINT_BURDEN_STD^수정자ID^MODR_ID^^VARCHAR2^32^Y^</v>
      </c>
      <c r="Q85" s="48"/>
    </row>
    <row r="86" spans="1:17" x14ac:dyDescent="0.25">
      <c r="A86" s="24">
        <v>79</v>
      </c>
      <c r="B86" s="27" t="s">
        <v>668</v>
      </c>
      <c r="C86" s="27" t="s">
        <v>5320</v>
      </c>
      <c r="D86" s="27" t="s">
        <v>386</v>
      </c>
      <c r="E86" s="27" t="s">
        <v>5349</v>
      </c>
      <c r="F86" s="27" t="s">
        <v>64</v>
      </c>
      <c r="G86" s="27" t="s">
        <v>52</v>
      </c>
      <c r="H86" s="27"/>
      <c r="I86" s="27" t="s">
        <v>37</v>
      </c>
      <c r="J86" s="28">
        <v>10</v>
      </c>
      <c r="K86" s="27" t="s">
        <v>52</v>
      </c>
      <c r="L86" s="27"/>
      <c r="M86" s="30"/>
      <c r="N86" s="30" t="str">
        <f t="shared" si="1"/>
        <v>매장별포인트정산|본사이연수익포함^TB_CLO_POINT_CALC^ 매장코드|본사매장코드:0000|온라인:----^SHOP_CD^Y^VARCHAR2^10^Y^</v>
      </c>
      <c r="O86" s="21" t="str">
        <f>IF(ISNA(VLOOKUP(N86,DB데이터!$N:$N,1,FALSE)), "에러", "")</f>
        <v>에러</v>
      </c>
      <c r="P86" s="57" t="str">
        <f>IF(O86="에러",$N86&amp;CHAR(10)&amp;VLOOKUP(CONCATENATE(D86,".",F86),DB데이터!$M:$N,2,FALSE),"")</f>
        <v>매장별포인트정산|본사이연수익포함^TB_CLO_POINT_CALC^ 매장코드|본사매장코드:0000|온라인:----^SHOP_CD^Y^VARCHAR2^10^Y^
포인트정산^TB_CLO_POINT_CALC^매장코드^SHOP_CD^Y^VARCHAR2^10^Y^</v>
      </c>
      <c r="Q86" s="48"/>
    </row>
    <row r="87" spans="1:17" x14ac:dyDescent="0.25">
      <c r="A87" s="24">
        <v>80</v>
      </c>
      <c r="B87" s="27" t="s">
        <v>668</v>
      </c>
      <c r="C87" s="27" t="s">
        <v>5320</v>
      </c>
      <c r="D87" s="27" t="s">
        <v>386</v>
      </c>
      <c r="E87" s="27" t="s">
        <v>4152</v>
      </c>
      <c r="F87" s="27" t="s">
        <v>1703</v>
      </c>
      <c r="G87" s="27" t="s">
        <v>52</v>
      </c>
      <c r="H87" s="27"/>
      <c r="I87" s="27" t="s">
        <v>37</v>
      </c>
      <c r="J87" s="28">
        <v>6</v>
      </c>
      <c r="K87" s="27" t="s">
        <v>52</v>
      </c>
      <c r="L87" s="27"/>
      <c r="M87" s="30"/>
      <c r="N87" s="30" t="str">
        <f t="shared" si="1"/>
        <v>매장별포인트정산|본사이연수익포함^TB_CLO_POINT_CALC^ 정산년월^CALC_YM^Y^VARCHAR2^6^Y^</v>
      </c>
      <c r="O87" s="21" t="str">
        <f>IF(ISNA(VLOOKUP(N87,DB데이터!$N:$N,1,FALSE)), "에러", "")</f>
        <v>에러</v>
      </c>
      <c r="P87" s="57" t="str">
        <f>IF(O87="에러",$N87&amp;CHAR(10)&amp;VLOOKUP(CONCATENATE(D87,".",F87),DB데이터!$M:$N,2,FALSE),"")</f>
        <v>매장별포인트정산|본사이연수익포함^TB_CLO_POINT_CALC^ 정산년월^CALC_YM^Y^VARCHAR2^6^Y^
포인트정산^TB_CLO_POINT_CALC^정산년월^CALC_YM^Y^VARCHAR2^6^Y^</v>
      </c>
      <c r="Q87" s="48"/>
    </row>
    <row r="88" spans="1:17" x14ac:dyDescent="0.25">
      <c r="A88" s="24">
        <v>81</v>
      </c>
      <c r="B88" s="27" t="s">
        <v>668</v>
      </c>
      <c r="C88" s="27" t="s">
        <v>5320</v>
      </c>
      <c r="D88" s="27" t="s">
        <v>386</v>
      </c>
      <c r="E88" s="27" t="s">
        <v>4209</v>
      </c>
      <c r="F88" s="27" t="s">
        <v>2255</v>
      </c>
      <c r="G88" s="27"/>
      <c r="H88" s="27"/>
      <c r="I88" s="27" t="s">
        <v>110</v>
      </c>
      <c r="J88" s="28">
        <v>22</v>
      </c>
      <c r="K88" s="27" t="s">
        <v>52</v>
      </c>
      <c r="L88" s="29">
        <v>0</v>
      </c>
      <c r="M88" s="30"/>
      <c r="N88" s="30" t="str">
        <f t="shared" si="1"/>
        <v>매장별포인트정산|본사이연수익포함^TB_CLO_POINT_CALC^ 적립포인트금액^ACC_POINT_AMT^^NUMBER^22^Y^0</v>
      </c>
      <c r="O88" s="21" t="str">
        <f>IF(ISNA(VLOOKUP(N88,DB데이터!$N:$N,1,FALSE)), "에러", "")</f>
        <v>에러</v>
      </c>
      <c r="P88" s="57" t="e">
        <f>IF(O88="에러",$N88&amp;CHAR(10)&amp;VLOOKUP(CONCATENATE(D88,".",F88),DB데이터!$M:$N,2,FALSE),"")</f>
        <v>#N/A</v>
      </c>
      <c r="Q88" s="48"/>
    </row>
    <row r="89" spans="1:17" x14ac:dyDescent="0.25">
      <c r="A89" s="24">
        <v>82</v>
      </c>
      <c r="B89" s="27" t="s">
        <v>668</v>
      </c>
      <c r="C89" s="27" t="s">
        <v>5320</v>
      </c>
      <c r="D89" s="27" t="s">
        <v>386</v>
      </c>
      <c r="E89" s="27" t="s">
        <v>4207</v>
      </c>
      <c r="F89" s="27" t="s">
        <v>2407</v>
      </c>
      <c r="G89" s="27"/>
      <c r="H89" s="27"/>
      <c r="I89" s="27" t="s">
        <v>110</v>
      </c>
      <c r="J89" s="28">
        <v>22</v>
      </c>
      <c r="K89" s="27" t="s">
        <v>52</v>
      </c>
      <c r="L89" s="29">
        <v>0</v>
      </c>
      <c r="M89" s="30"/>
      <c r="N89" s="30" t="str">
        <f t="shared" si="1"/>
        <v>매장별포인트정산|본사이연수익포함^TB_CLO_POINT_CALC^ 사용포인트금액^USE_POINT_AMT^^NUMBER^22^Y^0</v>
      </c>
      <c r="O89" s="21" t="str">
        <f>IF(ISNA(VLOOKUP(N89,DB데이터!$N:$N,1,FALSE)), "에러", "")</f>
        <v>에러</v>
      </c>
      <c r="P89" s="57" t="e">
        <f>IF(O89="에러",$N89&amp;CHAR(10)&amp;VLOOKUP(CONCATENATE(D89,".",F89),DB데이터!$M:$N,2,FALSE),"")</f>
        <v>#N/A</v>
      </c>
      <c r="Q89" s="48"/>
    </row>
    <row r="90" spans="1:17" x14ac:dyDescent="0.25">
      <c r="A90" s="24">
        <v>83</v>
      </c>
      <c r="B90" s="27" t="s">
        <v>668</v>
      </c>
      <c r="C90" s="27" t="s">
        <v>5320</v>
      </c>
      <c r="D90" s="27" t="s">
        <v>386</v>
      </c>
      <c r="E90" s="27" t="s">
        <v>3999</v>
      </c>
      <c r="F90" s="27" t="s">
        <v>1794</v>
      </c>
      <c r="G90" s="27"/>
      <c r="H90" s="27"/>
      <c r="I90" s="27" t="s">
        <v>110</v>
      </c>
      <c r="J90" s="28">
        <v>22</v>
      </c>
      <c r="K90" s="27" t="s">
        <v>52</v>
      </c>
      <c r="L90" s="29">
        <v>0</v>
      </c>
      <c r="M90" s="30"/>
      <c r="N90" s="30" t="str">
        <f t="shared" si="1"/>
        <v>매장별포인트정산|본사이연수익포함^TB_CLO_POINT_CALC^ 부담율^BURDEN_RATE^^NUMBER^22^Y^0</v>
      </c>
      <c r="O90" s="21" t="str">
        <f>IF(ISNA(VLOOKUP(N90,DB데이터!$N:$N,1,FALSE)), "에러", "")</f>
        <v>에러</v>
      </c>
      <c r="P90" s="57" t="str">
        <f>IF(O90="에러",$N90&amp;CHAR(10)&amp;VLOOKUP(CONCATENATE(D90,".",F90),DB데이터!$M:$N,2,FALSE),"")</f>
        <v>매장별포인트정산|본사이연수익포함^TB_CLO_POINT_CALC^ 부담율^BURDEN_RATE^^NUMBER^22^Y^0
포인트정산^TB_CLO_POINT_CALC^부담율^BURDEN_RATE^^NUMBER^6,3^Y^0</v>
      </c>
      <c r="Q90" s="48"/>
    </row>
    <row r="91" spans="1:17" x14ac:dyDescent="0.25">
      <c r="A91" s="24">
        <v>84</v>
      </c>
      <c r="B91" s="27" t="s">
        <v>668</v>
      </c>
      <c r="C91" s="27" t="s">
        <v>5320</v>
      </c>
      <c r="D91" s="27" t="s">
        <v>386</v>
      </c>
      <c r="E91" s="27" t="s">
        <v>4189</v>
      </c>
      <c r="F91" s="27" t="s">
        <v>5350</v>
      </c>
      <c r="G91" s="27"/>
      <c r="H91" s="27"/>
      <c r="I91" s="27" t="s">
        <v>110</v>
      </c>
      <c r="J91" s="28">
        <v>22</v>
      </c>
      <c r="K91" s="27" t="s">
        <v>52</v>
      </c>
      <c r="L91" s="29">
        <v>0</v>
      </c>
      <c r="M91" s="30"/>
      <c r="N91" s="30" t="str">
        <f t="shared" si="1"/>
        <v>매장별포인트정산|본사이연수익포함^TB_CLO_POINT_CALC^ 매장부담금액^BURDEN_AMT^^NUMBER^22^Y^0</v>
      </c>
      <c r="O91" s="21" t="str">
        <f>IF(ISNA(VLOOKUP(N91,DB데이터!$N:$N,1,FALSE)), "에러", "")</f>
        <v>에러</v>
      </c>
      <c r="P91" s="57" t="e">
        <f>IF(O91="에러",$N91&amp;CHAR(10)&amp;VLOOKUP(CONCATENATE(D91,".",F91),DB데이터!$M:$N,2,FALSE),"")</f>
        <v>#N/A</v>
      </c>
      <c r="Q91" s="48"/>
    </row>
    <row r="92" spans="1:17" x14ac:dyDescent="0.25">
      <c r="A92" s="24">
        <v>85</v>
      </c>
      <c r="B92" s="27" t="s">
        <v>668</v>
      </c>
      <c r="C92" s="27" t="s">
        <v>5320</v>
      </c>
      <c r="D92" s="27" t="s">
        <v>386</v>
      </c>
      <c r="E92" s="27" t="s">
        <v>1795</v>
      </c>
      <c r="F92" s="27" t="s">
        <v>1796</v>
      </c>
      <c r="G92" s="27"/>
      <c r="H92" s="27"/>
      <c r="I92" s="27" t="s">
        <v>110</v>
      </c>
      <c r="J92" s="28">
        <v>22</v>
      </c>
      <c r="K92" s="27" t="s">
        <v>52</v>
      </c>
      <c r="L92" s="27">
        <v>0</v>
      </c>
      <c r="M92" s="30"/>
      <c r="N92" s="30" t="str">
        <f t="shared" si="1"/>
        <v>매장별포인트정산|본사이연수익포함^TB_CLO_POINT_CALC^정산처리금액^CALC_PROC_AMT^^NUMBER^22^Y^0</v>
      </c>
      <c r="O92" s="21" t="str">
        <f>IF(ISNA(VLOOKUP(N92,DB데이터!$N:$N,1,FALSE)), "에러", "")</f>
        <v>에러</v>
      </c>
      <c r="P92" s="57" t="str">
        <f>IF(O92="에러",$N92&amp;CHAR(10)&amp;VLOOKUP(CONCATENATE(D92,".",F92),DB데이터!$M:$N,2,FALSE),"")</f>
        <v>매장별포인트정산|본사이연수익포함^TB_CLO_POINT_CALC^정산처리금액^CALC_PROC_AMT^^NUMBER^22^Y^0
포인트정산^TB_CLO_POINT_CALC^정산처리금액^CALC_PROC_AMT^^NUMBER^20,5^Y^0</v>
      </c>
      <c r="Q92" s="48"/>
    </row>
    <row r="93" spans="1:17" x14ac:dyDescent="0.25">
      <c r="A93" s="24">
        <v>86</v>
      </c>
      <c r="B93" s="27" t="s">
        <v>668</v>
      </c>
      <c r="C93" s="27" t="s">
        <v>5320</v>
      </c>
      <c r="D93" s="27" t="s">
        <v>386</v>
      </c>
      <c r="E93" s="27" t="s">
        <v>5351</v>
      </c>
      <c r="F93" s="27" t="s">
        <v>1798</v>
      </c>
      <c r="G93" s="27"/>
      <c r="H93" s="27"/>
      <c r="I93" s="27" t="s">
        <v>110</v>
      </c>
      <c r="J93" s="28">
        <v>22</v>
      </c>
      <c r="K93" s="27" t="s">
        <v>52</v>
      </c>
      <c r="L93" s="27">
        <v>0</v>
      </c>
      <c r="M93" s="30"/>
      <c r="N93" s="30" t="str">
        <f t="shared" si="1"/>
        <v>매장별포인트정산|본사이연수익포함^TB_CLO_POINT_CALC^ 정산처리포인트^CALC_PROC_POINT_AMT^^NUMBER^22^Y^0</v>
      </c>
      <c r="O93" s="21" t="str">
        <f>IF(ISNA(VLOOKUP(N93,DB데이터!$N:$N,1,FALSE)), "에러", "")</f>
        <v>에러</v>
      </c>
      <c r="P93" s="57" t="str">
        <f>IF(O93="에러",$N93&amp;CHAR(10)&amp;VLOOKUP(CONCATENATE(D93,".",F93),DB데이터!$M:$N,2,FALSE),"")</f>
        <v>매장별포인트정산|본사이연수익포함^TB_CLO_POINT_CALC^ 정산처리포인트^CALC_PROC_POINT_AMT^^NUMBER^22^Y^0
포인트정산^TB_CLO_POINT_CALC^정산처리포인트금액^CALC_PROC_POINT_AMT^^NUMBER^20,5^Y^0</v>
      </c>
      <c r="Q93" s="48"/>
    </row>
    <row r="94" spans="1:17" x14ac:dyDescent="0.25">
      <c r="A94" s="24">
        <v>87</v>
      </c>
      <c r="B94" s="27" t="s">
        <v>668</v>
      </c>
      <c r="C94" s="27" t="s">
        <v>5320</v>
      </c>
      <c r="D94" s="27" t="s">
        <v>386</v>
      </c>
      <c r="E94" s="27" t="s">
        <v>5195</v>
      </c>
      <c r="F94" s="27" t="s">
        <v>1713</v>
      </c>
      <c r="G94" s="27"/>
      <c r="H94" s="27"/>
      <c r="I94" s="27" t="s">
        <v>37</v>
      </c>
      <c r="J94" s="28">
        <v>20</v>
      </c>
      <c r="K94" s="27" t="s">
        <v>5347</v>
      </c>
      <c r="L94" s="27"/>
      <c r="M94" s="30"/>
      <c r="N94" s="30" t="str">
        <f t="shared" si="1"/>
        <v>매장별포인트정산|본사이연수익포함^TB_CLO_POINT_CALC^ ERP계정코드^ERP_ACCT_CD^^VARCHAR2^20^N^</v>
      </c>
      <c r="O94" s="21" t="str">
        <f>IF(ISNA(VLOOKUP(N94,DB데이터!$N:$N,1,FALSE)), "에러", "")</f>
        <v>에러</v>
      </c>
      <c r="P94" s="57" t="str">
        <f>IF(O94="에러",$N94&amp;CHAR(10)&amp;VLOOKUP(CONCATENATE(D94,".",F94),DB데이터!$M:$N,2,FALSE),"")</f>
        <v>매장별포인트정산|본사이연수익포함^TB_CLO_POINT_CALC^ ERP계정코드^ERP_ACCT_CD^^VARCHAR2^20^N^
포인트정산^TB_CLO_POINT_CALC^ERP계정코드^ERP_ACCT_CD^^VARCHAR2^20^^</v>
      </c>
      <c r="Q94" s="48"/>
    </row>
    <row r="95" spans="1:17" x14ac:dyDescent="0.25">
      <c r="A95" s="24">
        <v>88</v>
      </c>
      <c r="B95" s="27" t="s">
        <v>668</v>
      </c>
      <c r="C95" s="27" t="s">
        <v>5320</v>
      </c>
      <c r="D95" s="27" t="s">
        <v>386</v>
      </c>
      <c r="E95" s="27" t="s">
        <v>5196</v>
      </c>
      <c r="F95" s="27" t="s">
        <v>1715</v>
      </c>
      <c r="G95" s="27"/>
      <c r="H95" s="27"/>
      <c r="I95" s="27" t="s">
        <v>37</v>
      </c>
      <c r="J95" s="28">
        <v>8</v>
      </c>
      <c r="K95" s="27" t="s">
        <v>5347</v>
      </c>
      <c r="L95" s="27"/>
      <c r="M95" s="30"/>
      <c r="N95" s="30" t="str">
        <f t="shared" si="1"/>
        <v>매장별포인트정산|본사이연수익포함^TB_CLO_POINT_CALC^ 처리일자^PROC_DT^^VARCHAR2^8^N^</v>
      </c>
      <c r="O95" s="21" t="str">
        <f>IF(ISNA(VLOOKUP(N95,DB데이터!$N:$N,1,FALSE)), "에러", "")</f>
        <v>에러</v>
      </c>
      <c r="P95" s="57" t="str">
        <f>IF(O95="에러",$N95&amp;CHAR(10)&amp;VLOOKUP(CONCATENATE(D95,".",F95),DB데이터!$M:$N,2,FALSE),"")</f>
        <v>매장별포인트정산|본사이연수익포함^TB_CLO_POINT_CALC^ 처리일자^PROC_DT^^VARCHAR2^8^N^
포인트정산^TB_CLO_POINT_CALC^처리일자^PROC_DT^^VARCHAR2^8^^</v>
      </c>
      <c r="Q95" s="48"/>
    </row>
    <row r="96" spans="1:17" x14ac:dyDescent="0.25">
      <c r="A96" s="24">
        <v>89</v>
      </c>
      <c r="B96" s="27" t="s">
        <v>668</v>
      </c>
      <c r="C96" s="27" t="s">
        <v>5320</v>
      </c>
      <c r="D96" s="27" t="s">
        <v>386</v>
      </c>
      <c r="E96" s="27" t="s">
        <v>4052</v>
      </c>
      <c r="F96" s="27" t="s">
        <v>1717</v>
      </c>
      <c r="G96" s="27"/>
      <c r="H96" s="27"/>
      <c r="I96" s="27" t="s">
        <v>37</v>
      </c>
      <c r="J96" s="28">
        <v>1</v>
      </c>
      <c r="K96" s="27" t="s">
        <v>52</v>
      </c>
      <c r="L96" s="27" t="s">
        <v>5352</v>
      </c>
      <c r="M96" s="30"/>
      <c r="N96" s="30" t="str">
        <f t="shared" si="1"/>
        <v xml:space="preserve">매장별포인트정산|본사이연수익포함^TB_CLO_POINT_CALC^ 처리여부^PROC_YN^^VARCHAR2^1^Y^'N'                   </v>
      </c>
      <c r="O96" s="21" t="str">
        <f>IF(ISNA(VLOOKUP(N96,DB데이터!$N:$N,1,FALSE)), "에러", "")</f>
        <v>에러</v>
      </c>
      <c r="P96" s="57" t="str">
        <f>IF(O96="에러",$N96&amp;CHAR(10)&amp;VLOOKUP(CONCATENATE(D96,".",F96),DB데이터!$M:$N,2,FALSE),"")</f>
        <v>매장별포인트정산|본사이연수익포함^TB_CLO_POINT_CALC^ 처리여부^PROC_YN^^VARCHAR2^1^Y^'N'                   
포인트정산^TB_CLO_POINT_CALC^처리여부^PROC_YN^^VARCHAR2^1^Y^'N'</v>
      </c>
      <c r="Q96" s="48"/>
    </row>
    <row r="97" spans="1:17" x14ac:dyDescent="0.25">
      <c r="A97" s="24">
        <v>90</v>
      </c>
      <c r="B97" s="27" t="s">
        <v>668</v>
      </c>
      <c r="C97" s="27" t="s">
        <v>5320</v>
      </c>
      <c r="D97" s="27" t="s">
        <v>386</v>
      </c>
      <c r="E97" s="27" t="s">
        <v>5353</v>
      </c>
      <c r="F97" s="27" t="s">
        <v>1800</v>
      </c>
      <c r="G97" s="27"/>
      <c r="H97" s="27"/>
      <c r="I97" s="27" t="s">
        <v>110</v>
      </c>
      <c r="J97" s="28">
        <v>22</v>
      </c>
      <c r="K97" s="27" t="s">
        <v>52</v>
      </c>
      <c r="L97" s="27">
        <v>0</v>
      </c>
      <c r="M97" s="30"/>
      <c r="N97" s="30" t="str">
        <f t="shared" si="1"/>
        <v>매장별포인트정산|본사이연수익포함^TB_CLO_POINT_CALC^잔여포인트금액|본사이연수익만쓰임^REMAIN_POINT_AMT^^NUMBER^22^Y^0</v>
      </c>
      <c r="O97" s="21" t="str">
        <f>IF(ISNA(VLOOKUP(N97,DB데이터!$N:$N,1,FALSE)), "에러", "")</f>
        <v>에러</v>
      </c>
      <c r="P97" s="57" t="str">
        <f>IF(O97="에러",$N97&amp;CHAR(10)&amp;VLOOKUP(CONCATENATE(D97,".",F97),DB데이터!$M:$N,2,FALSE),"")</f>
        <v>매장별포인트정산|본사이연수익포함^TB_CLO_POINT_CALC^잔여포인트금액|본사이연수익만쓰임^REMAIN_POINT_AMT^^NUMBER^22^Y^0
포인트정산^TB_CLO_POINT_CALC^잔여포인트금액^REMAIN_POINT_AMT^^NUMBER^20,5^Y^0</v>
      </c>
      <c r="Q97" s="48"/>
    </row>
    <row r="98" spans="1:17" x14ac:dyDescent="0.25">
      <c r="A98" s="24">
        <v>91</v>
      </c>
      <c r="B98" s="27" t="s">
        <v>668</v>
      </c>
      <c r="C98" s="27" t="s">
        <v>5320</v>
      </c>
      <c r="D98" s="27" t="s">
        <v>386</v>
      </c>
      <c r="E98" s="27" t="s">
        <v>3516</v>
      </c>
      <c r="F98" s="27" t="s">
        <v>51</v>
      </c>
      <c r="G98" s="27"/>
      <c r="H98" s="27"/>
      <c r="I98" s="27" t="s">
        <v>37</v>
      </c>
      <c r="J98" s="28">
        <v>1</v>
      </c>
      <c r="K98" s="27" t="s">
        <v>52</v>
      </c>
      <c r="L98" s="27" t="s">
        <v>4131</v>
      </c>
      <c r="M98" s="30"/>
      <c r="N98" s="30" t="str">
        <f t="shared" si="1"/>
        <v xml:space="preserve">매장별포인트정산|본사이연수익포함^TB_CLO_POINT_CALC^ 사용여부^USE_YN^^VARCHAR2^1^Y^'Y'                   </v>
      </c>
      <c r="O98" s="21" t="str">
        <f>IF(ISNA(VLOOKUP(N98,DB데이터!$N:$N,1,FALSE)), "에러", "")</f>
        <v>에러</v>
      </c>
      <c r="P98" s="57" t="str">
        <f>IF(O98="에러",$N98&amp;CHAR(10)&amp;VLOOKUP(CONCATENATE(D98,".",F98),DB데이터!$M:$N,2,FALSE),"")</f>
        <v>매장별포인트정산|본사이연수익포함^TB_CLO_POINT_CALC^ 사용여부^USE_YN^^VARCHAR2^1^Y^'Y'                   
포인트정산^TB_CLO_POINT_CALC^사용여부^USE_YN^^VARCHAR2^1^Y^'Y'</v>
      </c>
      <c r="Q98" s="48"/>
    </row>
    <row r="99" spans="1:17" x14ac:dyDescent="0.25">
      <c r="A99" s="24">
        <v>92</v>
      </c>
      <c r="B99" s="27" t="s">
        <v>668</v>
      </c>
      <c r="C99" s="27" t="s">
        <v>5320</v>
      </c>
      <c r="D99" s="27" t="s">
        <v>386</v>
      </c>
      <c r="E99" s="27" t="s">
        <v>3518</v>
      </c>
      <c r="F99" s="27" t="s">
        <v>54</v>
      </c>
      <c r="G99" s="27"/>
      <c r="H99" s="27"/>
      <c r="I99" s="27" t="s">
        <v>37</v>
      </c>
      <c r="J99" s="28">
        <v>14</v>
      </c>
      <c r="K99" s="27" t="s">
        <v>52</v>
      </c>
      <c r="L99" s="29"/>
      <c r="M99" s="30"/>
      <c r="N99" s="30" t="str">
        <f t="shared" si="1"/>
        <v>매장별포인트정산|본사이연수익포함^TB_CLO_POINT_CALC^ 등록일시^REG_DTM^^VARCHAR2^14^Y^</v>
      </c>
      <c r="O99" s="21" t="str">
        <f>IF(ISNA(VLOOKUP(N99,DB데이터!$N:$N,1,FALSE)), "에러", "")</f>
        <v>에러</v>
      </c>
      <c r="P99" s="57" t="str">
        <f>IF(O99="에러",$N99&amp;CHAR(10)&amp;VLOOKUP(CONCATENATE(D99,".",F99),DB데이터!$M:$N,2,FALSE),"")</f>
        <v>매장별포인트정산|본사이연수익포함^TB_CLO_POINT_CALC^ 등록일시^REG_DTM^^VARCHAR2^14^Y^
포인트정산^TB_CLO_POINT_CALC^등록일시^REG_DTM^^VARCHAR2^14^Y^</v>
      </c>
      <c r="Q99" s="48"/>
    </row>
    <row r="100" spans="1:17" x14ac:dyDescent="0.25">
      <c r="A100" s="24">
        <v>93</v>
      </c>
      <c r="B100" s="27" t="s">
        <v>668</v>
      </c>
      <c r="C100" s="27" t="s">
        <v>5320</v>
      </c>
      <c r="D100" s="27" t="s">
        <v>386</v>
      </c>
      <c r="E100" s="27" t="s">
        <v>3519</v>
      </c>
      <c r="F100" s="27" t="s">
        <v>56</v>
      </c>
      <c r="G100" s="27"/>
      <c r="H100" s="27"/>
      <c r="I100" s="27" t="s">
        <v>37</v>
      </c>
      <c r="J100" s="28">
        <v>32</v>
      </c>
      <c r="K100" s="27" t="s">
        <v>52</v>
      </c>
      <c r="L100" s="29"/>
      <c r="M100" s="30"/>
      <c r="N100" s="30" t="str">
        <f t="shared" si="1"/>
        <v>매장별포인트정산|본사이연수익포함^TB_CLO_POINT_CALC^ 등록자ID^REGR_ID^^VARCHAR2^32^Y^</v>
      </c>
      <c r="O100" s="21" t="str">
        <f>IF(ISNA(VLOOKUP(N100,DB데이터!$N:$N,1,FALSE)), "에러", "")</f>
        <v>에러</v>
      </c>
      <c r="P100" s="57" t="str">
        <f>IF(O100="에러",$N100&amp;CHAR(10)&amp;VLOOKUP(CONCATENATE(D100,".",F100),DB데이터!$M:$N,2,FALSE),"")</f>
        <v>매장별포인트정산|본사이연수익포함^TB_CLO_POINT_CALC^ 등록자ID^REGR_ID^^VARCHAR2^32^Y^
포인트정산^TB_CLO_POINT_CALC^등록자ID^REGR_ID^^VARCHAR2^32^Y^</v>
      </c>
      <c r="Q100" s="48"/>
    </row>
    <row r="101" spans="1:17" x14ac:dyDescent="0.25">
      <c r="A101" s="24">
        <v>94</v>
      </c>
      <c r="B101" s="27" t="s">
        <v>668</v>
      </c>
      <c r="C101" s="27" t="s">
        <v>5320</v>
      </c>
      <c r="D101" s="27" t="s">
        <v>386</v>
      </c>
      <c r="E101" s="27" t="s">
        <v>3520</v>
      </c>
      <c r="F101" s="27" t="s">
        <v>58</v>
      </c>
      <c r="G101" s="27"/>
      <c r="H101" s="27"/>
      <c r="I101" s="27" t="s">
        <v>37</v>
      </c>
      <c r="J101" s="28">
        <v>14</v>
      </c>
      <c r="K101" s="27" t="s">
        <v>52</v>
      </c>
      <c r="L101" s="29"/>
      <c r="M101" s="30"/>
      <c r="N101" s="30" t="str">
        <f t="shared" si="1"/>
        <v>매장별포인트정산|본사이연수익포함^TB_CLO_POINT_CALC^ 수정일시^MOD_DTM^^VARCHAR2^14^Y^</v>
      </c>
      <c r="O101" s="21" t="str">
        <f>IF(ISNA(VLOOKUP(N101,DB데이터!$N:$N,1,FALSE)), "에러", "")</f>
        <v>에러</v>
      </c>
      <c r="P101" s="57" t="str">
        <f>IF(O101="에러",$N101&amp;CHAR(10)&amp;VLOOKUP(CONCATENATE(D101,".",F101),DB데이터!$M:$N,2,FALSE),"")</f>
        <v>매장별포인트정산|본사이연수익포함^TB_CLO_POINT_CALC^ 수정일시^MOD_DTM^^VARCHAR2^14^Y^
포인트정산^TB_CLO_POINT_CALC^수정일시^MOD_DTM^^VARCHAR2^14^Y^</v>
      </c>
      <c r="Q101" s="48"/>
    </row>
    <row r="102" spans="1:17" x14ac:dyDescent="0.25">
      <c r="A102" s="24">
        <v>95</v>
      </c>
      <c r="B102" s="27" t="s">
        <v>668</v>
      </c>
      <c r="C102" s="27" t="s">
        <v>5320</v>
      </c>
      <c r="D102" s="27" t="s">
        <v>386</v>
      </c>
      <c r="E102" s="27" t="s">
        <v>3521</v>
      </c>
      <c r="F102" s="27" t="s">
        <v>60</v>
      </c>
      <c r="G102" s="27"/>
      <c r="H102" s="27"/>
      <c r="I102" s="27" t="s">
        <v>37</v>
      </c>
      <c r="J102" s="28">
        <v>32</v>
      </c>
      <c r="K102" s="27" t="s">
        <v>52</v>
      </c>
      <c r="L102" s="29"/>
      <c r="M102" s="30"/>
      <c r="N102" s="30" t="str">
        <f t="shared" si="1"/>
        <v>매장별포인트정산|본사이연수익포함^TB_CLO_POINT_CALC^ 수정자ID^MODR_ID^^VARCHAR2^32^Y^</v>
      </c>
      <c r="O102" s="21" t="str">
        <f>IF(ISNA(VLOOKUP(N102,DB데이터!$N:$N,1,FALSE)), "에러", "")</f>
        <v>에러</v>
      </c>
      <c r="P102" s="57" t="str">
        <f>IF(O102="에러",$N102&amp;CHAR(10)&amp;VLOOKUP(CONCATENATE(D102,".",F102),DB데이터!$M:$N,2,FALSE),"")</f>
        <v>매장별포인트정산|본사이연수익포함^TB_CLO_POINT_CALC^ 수정자ID^MODR_ID^^VARCHAR2^32^Y^
포인트정산^TB_CLO_POINT_CALC^수정자ID^MODR_ID^^VARCHAR2^32^Y^</v>
      </c>
      <c r="Q102" s="48"/>
    </row>
    <row r="103" spans="1:17" x14ac:dyDescent="0.25">
      <c r="A103" s="24">
        <v>96</v>
      </c>
      <c r="B103" s="27" t="s">
        <v>668</v>
      </c>
      <c r="C103" s="27" t="s">
        <v>5320</v>
      </c>
      <c r="D103" s="27" t="s">
        <v>386</v>
      </c>
      <c r="E103" s="27" t="s">
        <v>5354</v>
      </c>
      <c r="F103" s="27" t="s">
        <v>5355</v>
      </c>
      <c r="G103" s="27"/>
      <c r="H103" s="27"/>
      <c r="I103" s="27" t="s">
        <v>110</v>
      </c>
      <c r="J103" s="28">
        <v>22</v>
      </c>
      <c r="K103" s="27" t="s">
        <v>5347</v>
      </c>
      <c r="L103" s="29">
        <v>0</v>
      </c>
      <c r="M103" s="30"/>
      <c r="N103" s="30" t="str">
        <f t="shared" si="1"/>
        <v>매장별포인트정산|본사이연수익포함^TB_CLO_POINT_CALC^소멸포인트^EXT_POINT_AMT^^NUMBER^22^N^0</v>
      </c>
      <c r="O103" s="21" t="str">
        <f>IF(ISNA(VLOOKUP(N103,DB데이터!$N:$N,1,FALSE)), "에러", "")</f>
        <v>에러</v>
      </c>
      <c r="P103" s="57" t="e">
        <f>IF(O103="에러",$N103&amp;CHAR(10)&amp;VLOOKUP(CONCATENATE(D103,".",F103),DB데이터!$M:$N,2,FALSE),"")</f>
        <v>#N/A</v>
      </c>
      <c r="Q103" s="48"/>
    </row>
    <row r="104" spans="1:17" x14ac:dyDescent="0.25">
      <c r="A104" s="24">
        <v>97</v>
      </c>
      <c r="B104" s="27" t="s">
        <v>668</v>
      </c>
      <c r="C104" s="27" t="s">
        <v>5210</v>
      </c>
      <c r="D104" s="27" t="s">
        <v>115</v>
      </c>
      <c r="E104" s="27" t="s">
        <v>3709</v>
      </c>
      <c r="F104" s="27" t="s">
        <v>64</v>
      </c>
      <c r="G104" s="27"/>
      <c r="H104" s="27"/>
      <c r="I104" s="27" t="s">
        <v>37</v>
      </c>
      <c r="J104" s="28">
        <v>10</v>
      </c>
      <c r="K104" s="27" t="s">
        <v>52</v>
      </c>
      <c r="L104" s="29"/>
      <c r="M104" s="30"/>
      <c r="N104" s="30" t="str">
        <f t="shared" si="1"/>
        <v xml:space="preserve"> 프로모션정산^TB_CLO_PROM_CALC^ 매장코드^SHOP_CD^^VARCHAR2^10^Y^</v>
      </c>
      <c r="O104" s="21" t="str">
        <f>IF(ISNA(VLOOKUP(N104,DB데이터!$N:$N,1,FALSE)), "에러", "")</f>
        <v>에러</v>
      </c>
      <c r="P104" s="57" t="str">
        <f>IF(O104="에러",$N104&amp;CHAR(10)&amp;VLOOKUP(CONCATENATE(D104,".",F104),DB데이터!$M:$N,2,FALSE),"")</f>
        <v xml:space="preserve"> 프로모션정산^TB_CLO_PROM_CALC^ 매장코드^SHOP_CD^^VARCHAR2^10^Y^
프로모션정산^TB_CLO_PROM_CALC^매장코드^SHOP_CD^Y^VARCHAR2^10^Y^</v>
      </c>
      <c r="Q104" s="48"/>
    </row>
    <row r="105" spans="1:17" x14ac:dyDescent="0.25">
      <c r="A105" s="24">
        <v>98</v>
      </c>
      <c r="B105" s="27" t="s">
        <v>668</v>
      </c>
      <c r="C105" s="27" t="s">
        <v>5210</v>
      </c>
      <c r="D105" s="27" t="s">
        <v>115</v>
      </c>
      <c r="E105" s="27" t="s">
        <v>4067</v>
      </c>
      <c r="F105" s="27" t="s">
        <v>766</v>
      </c>
      <c r="G105" s="27"/>
      <c r="H105" s="27"/>
      <c r="I105" s="27" t="s">
        <v>37</v>
      </c>
      <c r="J105" s="28">
        <v>6</v>
      </c>
      <c r="K105" s="27" t="s">
        <v>52</v>
      </c>
      <c r="L105" s="29"/>
      <c r="M105" s="30"/>
      <c r="N105" s="30" t="str">
        <f t="shared" si="1"/>
        <v xml:space="preserve"> 프로모션정산^TB_CLO_PROM_CALC^ 프로모션코드^PROM_CD^^VARCHAR2^6^Y^</v>
      </c>
      <c r="O105" s="21" t="str">
        <f>IF(ISNA(VLOOKUP(N105,DB데이터!$N:$N,1,FALSE)), "에러", "")</f>
        <v>에러</v>
      </c>
      <c r="P105" s="57" t="str">
        <f>IF(O105="에러",$N105&amp;CHAR(10)&amp;VLOOKUP(CONCATENATE(D105,".",F105),DB데이터!$M:$N,2,FALSE),"")</f>
        <v xml:space="preserve"> 프로모션정산^TB_CLO_PROM_CALC^ 프로모션코드^PROM_CD^^VARCHAR2^6^Y^
프로모션정산^TB_CLO_PROM_CALC^프로모션코드^PROM_CD^Y^VARCHAR2^6^Y^</v>
      </c>
      <c r="Q105" s="48"/>
    </row>
    <row r="106" spans="1:17" x14ac:dyDescent="0.25">
      <c r="A106" s="24">
        <v>99</v>
      </c>
      <c r="B106" s="27" t="s">
        <v>668</v>
      </c>
      <c r="C106" s="27" t="s">
        <v>5210</v>
      </c>
      <c r="D106" s="27" t="s">
        <v>115</v>
      </c>
      <c r="E106" s="27" t="s">
        <v>4393</v>
      </c>
      <c r="F106" s="27" t="s">
        <v>4394</v>
      </c>
      <c r="G106" s="27"/>
      <c r="H106" s="27"/>
      <c r="I106" s="27" t="s">
        <v>37</v>
      </c>
      <c r="J106" s="28">
        <v>3</v>
      </c>
      <c r="K106" s="27" t="s">
        <v>52</v>
      </c>
      <c r="L106" s="29" t="s">
        <v>2379</v>
      </c>
      <c r="M106" s="30"/>
      <c r="N106" s="30" t="str">
        <f t="shared" si="1"/>
        <v xml:space="preserve"> 프로모션정산^TB_CLO_PROM_CALC^ 오퍼코드^OFFR_CD^^VARCHAR2^3^Y^'001' </v>
      </c>
      <c r="O106" s="21" t="str">
        <f>IF(ISNA(VLOOKUP(N106,DB데이터!$N:$N,1,FALSE)), "에러", "")</f>
        <v>에러</v>
      </c>
      <c r="P106" s="57" t="e">
        <f>IF(O106="에러",$N106&amp;CHAR(10)&amp;VLOOKUP(CONCATENATE(D106,".",F106),DB데이터!$M:$N,2,FALSE),"")</f>
        <v>#N/A</v>
      </c>
      <c r="Q106" s="48"/>
    </row>
    <row r="107" spans="1:17" x14ac:dyDescent="0.25">
      <c r="A107" s="24">
        <v>100</v>
      </c>
      <c r="B107" s="27" t="s">
        <v>668</v>
      </c>
      <c r="C107" s="27" t="s">
        <v>5210</v>
      </c>
      <c r="D107" s="27" t="s">
        <v>115</v>
      </c>
      <c r="E107" s="27" t="s">
        <v>4385</v>
      </c>
      <c r="F107" s="27" t="s">
        <v>4194</v>
      </c>
      <c r="G107" s="27"/>
      <c r="H107" s="27"/>
      <c r="I107" s="27" t="s">
        <v>37</v>
      </c>
      <c r="J107" s="28">
        <v>3</v>
      </c>
      <c r="K107" s="27" t="s">
        <v>52</v>
      </c>
      <c r="L107" s="29"/>
      <c r="M107" s="30"/>
      <c r="N107" s="30" t="str">
        <f t="shared" si="1"/>
        <v xml:space="preserve"> 프로모션정산^TB_CLO_PROM_CALC^ RULE코드^RULE_CD^^VARCHAR2^3^Y^</v>
      </c>
      <c r="O107" s="21" t="str">
        <f>IF(ISNA(VLOOKUP(N107,DB데이터!$N:$N,1,FALSE)), "에러", "")</f>
        <v>에러</v>
      </c>
      <c r="P107" s="57" t="e">
        <f>IF(O107="에러",$N107&amp;CHAR(10)&amp;VLOOKUP(CONCATENATE(D107,".",F107),DB데이터!$M:$N,2,FALSE),"")</f>
        <v>#N/A</v>
      </c>
      <c r="Q107" s="48"/>
    </row>
    <row r="108" spans="1:17" x14ac:dyDescent="0.25">
      <c r="A108" s="24">
        <v>101</v>
      </c>
      <c r="B108" s="27" t="s">
        <v>668</v>
      </c>
      <c r="C108" s="27" t="s">
        <v>5210</v>
      </c>
      <c r="D108" s="27" t="s">
        <v>115</v>
      </c>
      <c r="E108" s="27" t="s">
        <v>4153</v>
      </c>
      <c r="F108" s="27" t="s">
        <v>1802</v>
      </c>
      <c r="G108" s="27"/>
      <c r="H108" s="27"/>
      <c r="I108" s="27" t="s">
        <v>110</v>
      </c>
      <c r="J108" s="28">
        <v>22</v>
      </c>
      <c r="K108" s="27" t="s">
        <v>52</v>
      </c>
      <c r="L108" s="29"/>
      <c r="M108" s="30"/>
      <c r="N108" s="30" t="str">
        <f t="shared" si="1"/>
        <v xml:space="preserve"> 프로모션정산^TB_CLO_PROM_CALC^ 정산일련번호^CALC_SEQ^^NUMBER^22^Y^</v>
      </c>
      <c r="O108" s="21" t="str">
        <f>IF(ISNA(VLOOKUP(N108,DB데이터!$N:$N,1,FALSE)), "에러", "")</f>
        <v>에러</v>
      </c>
      <c r="P108" s="57" t="str">
        <f>IF(O108="에러",$N108&amp;CHAR(10)&amp;VLOOKUP(CONCATENATE(D108,".",F108),DB데이터!$M:$N,2,FALSE),"")</f>
        <v xml:space="preserve"> 프로모션정산^TB_CLO_PROM_CALC^ 정산일련번호^CALC_SEQ^^NUMBER^22^Y^
프로모션정산^TB_CLO_PROM_CALC^정산일련번호^CALC_SEQ^Y^NUMBER^3^Y^</v>
      </c>
      <c r="Q108" s="48"/>
    </row>
    <row r="109" spans="1:17" x14ac:dyDescent="0.25">
      <c r="A109" s="24">
        <v>102</v>
      </c>
      <c r="B109" s="27" t="s">
        <v>668</v>
      </c>
      <c r="C109" s="27" t="s">
        <v>5210</v>
      </c>
      <c r="D109" s="27" t="s">
        <v>115</v>
      </c>
      <c r="E109" s="27" t="s">
        <v>5161</v>
      </c>
      <c r="F109" s="27" t="s">
        <v>1805</v>
      </c>
      <c r="G109" s="27"/>
      <c r="H109" s="27"/>
      <c r="I109" s="27" t="s">
        <v>37</v>
      </c>
      <c r="J109" s="28">
        <v>8</v>
      </c>
      <c r="K109" s="27" t="s">
        <v>52</v>
      </c>
      <c r="L109" s="29"/>
      <c r="M109" s="30"/>
      <c r="N109" s="30" t="str">
        <f t="shared" si="1"/>
        <v xml:space="preserve"> 프로모션정산^TB_CLO_PROM_CALC^ 적용일자^APPLY_DT^^VARCHAR2^8^Y^</v>
      </c>
      <c r="O109" s="21" t="str">
        <f>IF(ISNA(VLOOKUP(N109,DB데이터!$N:$N,1,FALSE)), "에러", "")</f>
        <v>에러</v>
      </c>
      <c r="P109" s="57" t="str">
        <f>IF(O109="에러",$N109&amp;CHAR(10)&amp;VLOOKUP(CONCATENATE(D109,".",F109),DB데이터!$M:$N,2,FALSE),"")</f>
        <v xml:space="preserve"> 프로모션정산^TB_CLO_PROM_CALC^ 적용일자^APPLY_DT^^VARCHAR2^8^Y^
프로모션정산^TB_CLO_PROM_CALC^적용일자^APPLY_DT^^VARCHAR2^8^Y^</v>
      </c>
      <c r="Q109" s="48"/>
    </row>
    <row r="110" spans="1:17" x14ac:dyDescent="0.25">
      <c r="A110" s="24">
        <v>103</v>
      </c>
      <c r="B110" s="27" t="s">
        <v>668</v>
      </c>
      <c r="C110" s="27" t="s">
        <v>5210</v>
      </c>
      <c r="D110" s="27" t="s">
        <v>115</v>
      </c>
      <c r="E110" s="27" t="s">
        <v>5209</v>
      </c>
      <c r="F110" s="27" t="s">
        <v>1796</v>
      </c>
      <c r="G110" s="27"/>
      <c r="H110" s="27"/>
      <c r="I110" s="27" t="s">
        <v>110</v>
      </c>
      <c r="J110" s="28">
        <v>22</v>
      </c>
      <c r="K110" s="27" t="s">
        <v>52</v>
      </c>
      <c r="L110" s="27">
        <v>0</v>
      </c>
      <c r="M110" s="30"/>
      <c r="N110" s="30" t="str">
        <f t="shared" si="1"/>
        <v xml:space="preserve"> 프로모션정산^TB_CLO_PROM_CALC^ 정산처리금액^CALC_PROC_AMT^^NUMBER^22^Y^0</v>
      </c>
      <c r="O110" s="21" t="str">
        <f>IF(ISNA(VLOOKUP(N110,DB데이터!$N:$N,1,FALSE)), "에러", "")</f>
        <v>에러</v>
      </c>
      <c r="P110" s="57" t="str">
        <f>IF(O110="에러",$N110&amp;CHAR(10)&amp;VLOOKUP(CONCATENATE(D110,".",F110),DB데이터!$M:$N,2,FALSE),"")</f>
        <v xml:space="preserve"> 프로모션정산^TB_CLO_PROM_CALC^ 정산처리금액^CALC_PROC_AMT^^NUMBER^22^Y^0
프로모션정산^TB_CLO_PROM_CALC^정산처리금액^CALC_PROC_AMT^^NUMBER^20,5^Y^0</v>
      </c>
      <c r="Q110" s="48"/>
    </row>
    <row r="111" spans="1:17" x14ac:dyDescent="0.25">
      <c r="A111" s="24">
        <v>104</v>
      </c>
      <c r="B111" s="27" t="s">
        <v>668</v>
      </c>
      <c r="C111" s="27" t="s">
        <v>5210</v>
      </c>
      <c r="D111" s="27" t="s">
        <v>115</v>
      </c>
      <c r="E111" s="27" t="s">
        <v>5195</v>
      </c>
      <c r="F111" s="27" t="s">
        <v>1713</v>
      </c>
      <c r="G111" s="27"/>
      <c r="H111" s="27"/>
      <c r="I111" s="27" t="s">
        <v>37</v>
      </c>
      <c r="J111" s="28">
        <v>20</v>
      </c>
      <c r="K111" s="27" t="s">
        <v>5347</v>
      </c>
      <c r="L111" s="29"/>
      <c r="M111" s="30"/>
      <c r="N111" s="30" t="str">
        <f t="shared" si="1"/>
        <v xml:space="preserve"> 프로모션정산^TB_CLO_PROM_CALC^ ERP계정코드^ERP_ACCT_CD^^VARCHAR2^20^N^</v>
      </c>
      <c r="O111" s="21" t="str">
        <f>IF(ISNA(VLOOKUP(N111,DB데이터!$N:$N,1,FALSE)), "에러", "")</f>
        <v>에러</v>
      </c>
      <c r="P111" s="57" t="str">
        <f>IF(O111="에러",$N111&amp;CHAR(10)&amp;VLOOKUP(CONCATENATE(D111,".",F111),DB데이터!$M:$N,2,FALSE),"")</f>
        <v xml:space="preserve"> 프로모션정산^TB_CLO_PROM_CALC^ ERP계정코드^ERP_ACCT_CD^^VARCHAR2^20^N^
프로모션정산^TB_CLO_PROM_CALC^ERP계정코드^ERP_ACCT_CD^^VARCHAR2^20^^</v>
      </c>
      <c r="Q111" s="48"/>
    </row>
    <row r="112" spans="1:17" x14ac:dyDescent="0.25">
      <c r="A112" s="24">
        <v>105</v>
      </c>
      <c r="B112" s="27" t="s">
        <v>668</v>
      </c>
      <c r="C112" s="27" t="s">
        <v>5210</v>
      </c>
      <c r="D112" s="27" t="s">
        <v>115</v>
      </c>
      <c r="E112" s="27" t="s">
        <v>5196</v>
      </c>
      <c r="F112" s="27" t="s">
        <v>1715</v>
      </c>
      <c r="G112" s="27"/>
      <c r="H112" s="27"/>
      <c r="I112" s="27" t="s">
        <v>37</v>
      </c>
      <c r="J112" s="28">
        <v>8</v>
      </c>
      <c r="K112" s="27" t="s">
        <v>5347</v>
      </c>
      <c r="L112" s="27"/>
      <c r="M112" s="30"/>
      <c r="N112" s="30" t="str">
        <f t="shared" si="1"/>
        <v xml:space="preserve"> 프로모션정산^TB_CLO_PROM_CALC^ 처리일자^PROC_DT^^VARCHAR2^8^N^</v>
      </c>
      <c r="O112" s="21" t="str">
        <f>IF(ISNA(VLOOKUP(N112,DB데이터!$N:$N,1,FALSE)), "에러", "")</f>
        <v>에러</v>
      </c>
      <c r="P112" s="57" t="str">
        <f>IF(O112="에러",$N112&amp;CHAR(10)&amp;VLOOKUP(CONCATENATE(D112,".",F112),DB데이터!$M:$N,2,FALSE),"")</f>
        <v xml:space="preserve"> 프로모션정산^TB_CLO_PROM_CALC^ 처리일자^PROC_DT^^VARCHAR2^8^N^
프로모션정산^TB_CLO_PROM_CALC^처리일자^PROC_DT^^VARCHAR2^8^^</v>
      </c>
      <c r="Q112" s="48"/>
    </row>
    <row r="113" spans="1:17" x14ac:dyDescent="0.25">
      <c r="A113" s="24">
        <v>106</v>
      </c>
      <c r="B113" s="27" t="s">
        <v>668</v>
      </c>
      <c r="C113" s="27" t="s">
        <v>5210</v>
      </c>
      <c r="D113" s="27" t="s">
        <v>115</v>
      </c>
      <c r="E113" s="27" t="s">
        <v>4052</v>
      </c>
      <c r="F113" s="27" t="s">
        <v>1717</v>
      </c>
      <c r="G113" s="27"/>
      <c r="H113" s="27"/>
      <c r="I113" s="27" t="s">
        <v>37</v>
      </c>
      <c r="J113" s="28">
        <v>1</v>
      </c>
      <c r="K113" s="27" t="s">
        <v>52</v>
      </c>
      <c r="L113" s="27" t="s">
        <v>1496</v>
      </c>
      <c r="M113" s="30"/>
      <c r="N113" s="30" t="str">
        <f t="shared" si="1"/>
        <v xml:space="preserve"> 프로모션정산^TB_CLO_PROM_CALC^ 처리여부^PROC_YN^^VARCHAR2^1^Y^'N' </v>
      </c>
      <c r="O113" s="21" t="str">
        <f>IF(ISNA(VLOOKUP(N113,DB데이터!$N:$N,1,FALSE)), "에러", "")</f>
        <v>에러</v>
      </c>
      <c r="P113" s="57" t="str">
        <f>IF(O113="에러",$N113&amp;CHAR(10)&amp;VLOOKUP(CONCATENATE(D113,".",F113),DB데이터!$M:$N,2,FALSE),"")</f>
        <v xml:space="preserve"> 프로모션정산^TB_CLO_PROM_CALC^ 처리여부^PROC_YN^^VARCHAR2^1^Y^'N' 
프로모션정산^TB_CLO_PROM_CALC^처리여부^PROC_YN^^VARCHAR2^1^Y^'N'</v>
      </c>
      <c r="Q113" s="48"/>
    </row>
    <row r="114" spans="1:17" x14ac:dyDescent="0.25">
      <c r="A114" s="24">
        <v>107</v>
      </c>
      <c r="B114" s="27" t="s">
        <v>668</v>
      </c>
      <c r="C114" s="27" t="s">
        <v>5210</v>
      </c>
      <c r="D114" s="27" t="s">
        <v>115</v>
      </c>
      <c r="E114" s="27" t="s">
        <v>4027</v>
      </c>
      <c r="F114" s="27" t="s">
        <v>1787</v>
      </c>
      <c r="G114" s="27"/>
      <c r="H114" s="27"/>
      <c r="I114" s="27" t="s">
        <v>37</v>
      </c>
      <c r="J114" s="28">
        <v>20</v>
      </c>
      <c r="K114" s="27" t="s">
        <v>5347</v>
      </c>
      <c r="L114" s="27"/>
      <c r="M114" s="30"/>
      <c r="N114" s="30" t="str">
        <f t="shared" si="1"/>
        <v xml:space="preserve"> 프로모션정산^TB_CLO_PROM_CALC^ 마일리지번호^MILG_NO^^VARCHAR2^20^N^</v>
      </c>
      <c r="O114" s="21" t="str">
        <f>IF(ISNA(VLOOKUP(N114,DB데이터!$N:$N,1,FALSE)), "에러", "")</f>
        <v>에러</v>
      </c>
      <c r="P114" s="57" t="str">
        <f>IF(O114="에러",$N114&amp;CHAR(10)&amp;VLOOKUP(CONCATENATE(D114,".",F114),DB데이터!$M:$N,2,FALSE),"")</f>
        <v xml:space="preserve"> 프로모션정산^TB_CLO_PROM_CALC^ 마일리지번호^MILG_NO^^VARCHAR2^20^N^
프로모션정산^TB_CLO_PROM_CALC^마일리지번호^MILG_NO^^VARCHAR2^20^^</v>
      </c>
      <c r="Q114" s="48"/>
    </row>
    <row r="115" spans="1:17" x14ac:dyDescent="0.25">
      <c r="A115" s="24">
        <v>108</v>
      </c>
      <c r="B115" s="27" t="s">
        <v>668</v>
      </c>
      <c r="C115" s="27" t="s">
        <v>5210</v>
      </c>
      <c r="D115" s="27" t="s">
        <v>115</v>
      </c>
      <c r="E115" s="27" t="s">
        <v>3516</v>
      </c>
      <c r="F115" s="27" t="s">
        <v>51</v>
      </c>
      <c r="G115" s="27"/>
      <c r="H115" s="27"/>
      <c r="I115" s="27" t="s">
        <v>37</v>
      </c>
      <c r="J115" s="28">
        <v>1</v>
      </c>
      <c r="K115" s="27" t="s">
        <v>52</v>
      </c>
      <c r="L115" s="27" t="s">
        <v>1276</v>
      </c>
      <c r="M115" s="30"/>
      <c r="N115" s="30" t="str">
        <f t="shared" si="1"/>
        <v xml:space="preserve"> 프로모션정산^TB_CLO_PROM_CALC^ 사용여부^USE_YN^^VARCHAR2^1^Y^'Y' </v>
      </c>
      <c r="O115" s="21" t="str">
        <f>IF(ISNA(VLOOKUP(N115,DB데이터!$N:$N,1,FALSE)), "에러", "")</f>
        <v>에러</v>
      </c>
      <c r="P115" s="57" t="str">
        <f>IF(O115="에러",$N115&amp;CHAR(10)&amp;VLOOKUP(CONCATENATE(D115,".",F115),DB데이터!$M:$N,2,FALSE),"")</f>
        <v xml:space="preserve"> 프로모션정산^TB_CLO_PROM_CALC^ 사용여부^USE_YN^^VARCHAR2^1^Y^'Y' 
프로모션정산^TB_CLO_PROM_CALC^사용여부^USE_YN^^VARCHAR2^1^Y^'Y'</v>
      </c>
      <c r="Q115" s="48"/>
    </row>
    <row r="116" spans="1:17" x14ac:dyDescent="0.25">
      <c r="A116" s="24">
        <v>109</v>
      </c>
      <c r="B116" s="27" t="s">
        <v>668</v>
      </c>
      <c r="C116" s="27" t="s">
        <v>5210</v>
      </c>
      <c r="D116" s="27" t="s">
        <v>115</v>
      </c>
      <c r="E116" s="27" t="s">
        <v>3518</v>
      </c>
      <c r="F116" s="27" t="s">
        <v>54</v>
      </c>
      <c r="G116" s="27"/>
      <c r="H116" s="27"/>
      <c r="I116" s="27" t="s">
        <v>37</v>
      </c>
      <c r="J116" s="28">
        <v>14</v>
      </c>
      <c r="K116" s="27" t="s">
        <v>52</v>
      </c>
      <c r="L116" s="27"/>
      <c r="M116" s="30"/>
      <c r="N116" s="30" t="str">
        <f t="shared" si="1"/>
        <v xml:space="preserve"> 프로모션정산^TB_CLO_PROM_CALC^ 등록일시^REG_DTM^^VARCHAR2^14^Y^</v>
      </c>
      <c r="O116" s="21" t="str">
        <f>IF(ISNA(VLOOKUP(N116,DB데이터!$N:$N,1,FALSE)), "에러", "")</f>
        <v>에러</v>
      </c>
      <c r="P116" s="57" t="str">
        <f>IF(O116="에러",$N116&amp;CHAR(10)&amp;VLOOKUP(CONCATENATE(D116,".",F116),DB데이터!$M:$N,2,FALSE),"")</f>
        <v xml:space="preserve"> 프로모션정산^TB_CLO_PROM_CALC^ 등록일시^REG_DTM^^VARCHAR2^14^Y^
프로모션정산^TB_CLO_PROM_CALC^등록일시^REG_DTM^^VARCHAR2^14^Y^</v>
      </c>
      <c r="Q116" s="48"/>
    </row>
    <row r="117" spans="1:17" x14ac:dyDescent="0.25">
      <c r="A117" s="24">
        <v>110</v>
      </c>
      <c r="B117" s="27" t="s">
        <v>668</v>
      </c>
      <c r="C117" s="27" t="s">
        <v>5210</v>
      </c>
      <c r="D117" s="27" t="s">
        <v>115</v>
      </c>
      <c r="E117" s="27" t="s">
        <v>3519</v>
      </c>
      <c r="F117" s="27" t="s">
        <v>56</v>
      </c>
      <c r="G117" s="27"/>
      <c r="H117" s="27"/>
      <c r="I117" s="27" t="s">
        <v>37</v>
      </c>
      <c r="J117" s="28">
        <v>32</v>
      </c>
      <c r="K117" s="27" t="s">
        <v>52</v>
      </c>
      <c r="L117" s="27"/>
      <c r="M117" s="30"/>
      <c r="N117" s="30" t="str">
        <f t="shared" si="1"/>
        <v xml:space="preserve"> 프로모션정산^TB_CLO_PROM_CALC^ 등록자ID^REGR_ID^^VARCHAR2^32^Y^</v>
      </c>
      <c r="O117" s="21" t="str">
        <f>IF(ISNA(VLOOKUP(N117,DB데이터!$N:$N,1,FALSE)), "에러", "")</f>
        <v>에러</v>
      </c>
      <c r="P117" s="57" t="str">
        <f>IF(O117="에러",$N117&amp;CHAR(10)&amp;VLOOKUP(CONCATENATE(D117,".",F117),DB데이터!$M:$N,2,FALSE),"")</f>
        <v xml:space="preserve"> 프로모션정산^TB_CLO_PROM_CALC^ 등록자ID^REGR_ID^^VARCHAR2^32^Y^
프로모션정산^TB_CLO_PROM_CALC^등록자ID^REGR_ID^^VARCHAR2^32^Y^</v>
      </c>
      <c r="Q117" s="48"/>
    </row>
    <row r="118" spans="1:17" x14ac:dyDescent="0.25">
      <c r="A118" s="24">
        <v>111</v>
      </c>
      <c r="B118" s="27" t="s">
        <v>668</v>
      </c>
      <c r="C118" s="27" t="s">
        <v>5210</v>
      </c>
      <c r="D118" s="27" t="s">
        <v>115</v>
      </c>
      <c r="E118" s="27" t="s">
        <v>3520</v>
      </c>
      <c r="F118" s="27" t="s">
        <v>58</v>
      </c>
      <c r="G118" s="27"/>
      <c r="H118" s="27"/>
      <c r="I118" s="27" t="s">
        <v>37</v>
      </c>
      <c r="J118" s="28">
        <v>14</v>
      </c>
      <c r="K118" s="27" t="s">
        <v>52</v>
      </c>
      <c r="L118" s="27"/>
      <c r="M118" s="30"/>
      <c r="N118" s="30" t="str">
        <f t="shared" si="1"/>
        <v xml:space="preserve"> 프로모션정산^TB_CLO_PROM_CALC^ 수정일시^MOD_DTM^^VARCHAR2^14^Y^</v>
      </c>
      <c r="O118" s="21" t="str">
        <f>IF(ISNA(VLOOKUP(N118,DB데이터!$N:$N,1,FALSE)), "에러", "")</f>
        <v>에러</v>
      </c>
      <c r="P118" s="57" t="str">
        <f>IF(O118="에러",$N118&amp;CHAR(10)&amp;VLOOKUP(CONCATENATE(D118,".",F118),DB데이터!$M:$N,2,FALSE),"")</f>
        <v xml:space="preserve"> 프로모션정산^TB_CLO_PROM_CALC^ 수정일시^MOD_DTM^^VARCHAR2^14^Y^
프로모션정산^TB_CLO_PROM_CALC^수정일시^MOD_DTM^^VARCHAR2^14^Y^</v>
      </c>
      <c r="Q118" s="48"/>
    </row>
    <row r="119" spans="1:17" x14ac:dyDescent="0.25">
      <c r="A119" s="24">
        <v>112</v>
      </c>
      <c r="B119" s="27" t="s">
        <v>668</v>
      </c>
      <c r="C119" s="27" t="s">
        <v>5210</v>
      </c>
      <c r="D119" s="27" t="s">
        <v>115</v>
      </c>
      <c r="E119" s="27" t="s">
        <v>3521</v>
      </c>
      <c r="F119" s="27" t="s">
        <v>60</v>
      </c>
      <c r="G119" s="27"/>
      <c r="H119" s="27"/>
      <c r="I119" s="27" t="s">
        <v>37</v>
      </c>
      <c r="J119" s="28">
        <v>32</v>
      </c>
      <c r="K119" s="27" t="s">
        <v>52</v>
      </c>
      <c r="L119" s="27"/>
      <c r="M119" s="30"/>
      <c r="N119" s="30" t="str">
        <f t="shared" si="1"/>
        <v xml:space="preserve"> 프로모션정산^TB_CLO_PROM_CALC^ 수정자ID^MODR_ID^^VARCHAR2^32^Y^</v>
      </c>
      <c r="O119" s="21" t="str">
        <f>IF(ISNA(VLOOKUP(N119,DB데이터!$N:$N,1,FALSE)), "에러", "")</f>
        <v>에러</v>
      </c>
      <c r="P119" s="57" t="str">
        <f>IF(O119="에러",$N119&amp;CHAR(10)&amp;VLOOKUP(CONCATENATE(D119,".",F119),DB데이터!$M:$N,2,FALSE),"")</f>
        <v xml:space="preserve"> 프로모션정산^TB_CLO_PROM_CALC^ 수정자ID^MODR_ID^^VARCHAR2^32^Y^
프로모션정산^TB_CLO_PROM_CALC^수정자ID^MODR_ID^^VARCHAR2^32^Y^</v>
      </c>
      <c r="Q119" s="48"/>
    </row>
    <row r="120" spans="1:17" x14ac:dyDescent="0.25">
      <c r="A120" s="24">
        <v>113</v>
      </c>
      <c r="B120" s="27" t="s">
        <v>668</v>
      </c>
      <c r="C120" s="27" t="s">
        <v>5210</v>
      </c>
      <c r="D120" s="27" t="s">
        <v>115</v>
      </c>
      <c r="E120" s="27" t="s">
        <v>5211</v>
      </c>
      <c r="F120" s="27" t="s">
        <v>1807</v>
      </c>
      <c r="G120" s="27"/>
      <c r="H120" s="27"/>
      <c r="I120" s="27" t="s">
        <v>37</v>
      </c>
      <c r="J120" s="28">
        <v>8</v>
      </c>
      <c r="K120" s="27" t="s">
        <v>5347</v>
      </c>
      <c r="L120" s="27"/>
      <c r="M120" s="30"/>
      <c r="N120" s="30" t="str">
        <f t="shared" si="1"/>
        <v xml:space="preserve"> 프로모션정산^TB_CLO_PROM_CALC^ 정산시작일자^CALC_STT_DT^^VARCHAR2^8^N^</v>
      </c>
      <c r="O120" s="21" t="str">
        <f>IF(ISNA(VLOOKUP(N120,DB데이터!$N:$N,1,FALSE)), "에러", "")</f>
        <v>에러</v>
      </c>
      <c r="P120" s="57" t="str">
        <f>IF(O120="에러",$N120&amp;CHAR(10)&amp;VLOOKUP(CONCATENATE(D120,".",F120),DB데이터!$M:$N,2,FALSE),"")</f>
        <v xml:space="preserve"> 프로모션정산^TB_CLO_PROM_CALC^ 정산시작일자^CALC_STT_DT^^VARCHAR2^8^N^
프로모션정산^TB_CLO_PROM_CALC^정산시작일자^CALC_STT_DT^^VARCHAR2^8^^</v>
      </c>
      <c r="Q120" s="48"/>
    </row>
    <row r="121" spans="1:17" x14ac:dyDescent="0.25">
      <c r="A121" s="24">
        <v>114</v>
      </c>
      <c r="B121" s="27" t="s">
        <v>668</v>
      </c>
      <c r="C121" s="27" t="s">
        <v>5210</v>
      </c>
      <c r="D121" s="27" t="s">
        <v>115</v>
      </c>
      <c r="E121" s="27" t="s">
        <v>5212</v>
      </c>
      <c r="F121" s="27" t="s">
        <v>1809</v>
      </c>
      <c r="G121" s="27"/>
      <c r="H121" s="27"/>
      <c r="I121" s="27" t="s">
        <v>37</v>
      </c>
      <c r="J121" s="28">
        <v>8</v>
      </c>
      <c r="K121" s="27" t="s">
        <v>5347</v>
      </c>
      <c r="L121" s="29"/>
      <c r="M121" s="30"/>
      <c r="N121" s="30" t="str">
        <f t="shared" si="1"/>
        <v xml:space="preserve"> 프로모션정산^TB_CLO_PROM_CALC^ 정산종료일자^CALC_END_DT^^VARCHAR2^8^N^</v>
      </c>
      <c r="O121" s="21" t="str">
        <f>IF(ISNA(VLOOKUP(N121,DB데이터!$N:$N,1,FALSE)), "에러", "")</f>
        <v>에러</v>
      </c>
      <c r="P121" s="57" t="str">
        <f>IF(O121="에러",$N121&amp;CHAR(10)&amp;VLOOKUP(CONCATENATE(D121,".",F121),DB데이터!$M:$N,2,FALSE),"")</f>
        <v xml:space="preserve"> 프로모션정산^TB_CLO_PROM_CALC^ 정산종료일자^CALC_END_DT^^VARCHAR2^8^N^
프로모션정산^TB_CLO_PROM_CALC^정산종료일자^CALC_END_DT^^VARCHAR2^8^^</v>
      </c>
      <c r="Q121" s="48"/>
    </row>
    <row r="122" spans="1:17" x14ac:dyDescent="0.25">
      <c r="A122" s="24">
        <v>115</v>
      </c>
      <c r="B122" s="27" t="s">
        <v>668</v>
      </c>
      <c r="C122" s="27" t="s">
        <v>5210</v>
      </c>
      <c r="D122" s="27" t="s">
        <v>115</v>
      </c>
      <c r="E122" s="27" t="s">
        <v>4604</v>
      </c>
      <c r="F122" s="27" t="s">
        <v>1803</v>
      </c>
      <c r="G122" s="27"/>
      <c r="H122" s="27"/>
      <c r="I122" s="27" t="s">
        <v>37</v>
      </c>
      <c r="J122" s="28">
        <v>3</v>
      </c>
      <c r="K122" s="27" t="s">
        <v>52</v>
      </c>
      <c r="L122" s="27"/>
      <c r="M122" s="30"/>
      <c r="N122" s="30" t="str">
        <f t="shared" si="1"/>
        <v xml:space="preserve"> 프로모션정산^TB_CLO_PROM_CALC^ 정산유형코드^CALC_TP_CD^^VARCHAR2^3^Y^</v>
      </c>
      <c r="O122" s="21" t="str">
        <f>IF(ISNA(VLOOKUP(N122,DB데이터!$N:$N,1,FALSE)), "에러", "")</f>
        <v>에러</v>
      </c>
      <c r="P122" s="57" t="str">
        <f>IF(O122="에러",$N122&amp;CHAR(10)&amp;VLOOKUP(CONCATENATE(D122,".",F122),DB데이터!$M:$N,2,FALSE),"")</f>
        <v xml:space="preserve"> 프로모션정산^TB_CLO_PROM_CALC^ 정산유형코드^CALC_TP_CD^^VARCHAR2^3^Y^
프로모션정산^TB_CLO_PROM_CALC^정산유형코드^CALC_TP_CD^Y^VARCHAR2^3^Y^</v>
      </c>
      <c r="Q122" s="48"/>
    </row>
    <row r="123" spans="1:17" x14ac:dyDescent="0.25">
      <c r="A123" s="24">
        <v>116</v>
      </c>
      <c r="B123" s="27" t="s">
        <v>668</v>
      </c>
      <c r="C123" s="27" t="s">
        <v>5213</v>
      </c>
      <c r="D123" s="27" t="s">
        <v>394</v>
      </c>
      <c r="E123" s="27" t="s">
        <v>3709</v>
      </c>
      <c r="F123" s="27" t="s">
        <v>64</v>
      </c>
      <c r="G123" s="27"/>
      <c r="H123" s="27"/>
      <c r="I123" s="27" t="s">
        <v>37</v>
      </c>
      <c r="J123" s="28">
        <v>10</v>
      </c>
      <c r="K123" s="27" t="s">
        <v>52</v>
      </c>
      <c r="L123" s="29"/>
      <c r="M123" s="30"/>
      <c r="N123" s="30" t="str">
        <f t="shared" si="1"/>
        <v xml:space="preserve"> 리베이트정산^TB_CLO_REBATE_CALC^ 매장코드^SHOP_CD^^VARCHAR2^10^Y^</v>
      </c>
      <c r="O123" s="21" t="str">
        <f>IF(ISNA(VLOOKUP(N123,DB데이터!$N:$N,1,FALSE)), "에러", "")</f>
        <v>에러</v>
      </c>
      <c r="P123" s="57" t="str">
        <f>IF(O123="에러",$N123&amp;CHAR(10)&amp;VLOOKUP(CONCATENATE(D123,".",F123),DB데이터!$M:$N,2,FALSE),"")</f>
        <v xml:space="preserve"> 리베이트정산^TB_CLO_REBATE_CALC^ 매장코드^SHOP_CD^^VARCHAR2^10^Y^
리베이트정산^TB_CLO_REBATE_CALC^매장코드^SHOP_CD^Y^VARCHAR2^10^Y^</v>
      </c>
      <c r="Q123" s="48"/>
    </row>
    <row r="124" spans="1:17" x14ac:dyDescent="0.25">
      <c r="A124" s="24">
        <v>117</v>
      </c>
      <c r="B124" s="27" t="s">
        <v>668</v>
      </c>
      <c r="C124" s="27" t="s">
        <v>5213</v>
      </c>
      <c r="D124" s="27" t="s">
        <v>394</v>
      </c>
      <c r="E124" s="27" t="s">
        <v>4152</v>
      </c>
      <c r="F124" s="27" t="s">
        <v>1703</v>
      </c>
      <c r="G124" s="27"/>
      <c r="H124" s="27"/>
      <c r="I124" s="27" t="s">
        <v>37</v>
      </c>
      <c r="J124" s="28">
        <v>6</v>
      </c>
      <c r="K124" s="27" t="s">
        <v>52</v>
      </c>
      <c r="L124" s="27"/>
      <c r="M124" s="30"/>
      <c r="N124" s="30" t="str">
        <f t="shared" si="1"/>
        <v xml:space="preserve"> 리베이트정산^TB_CLO_REBATE_CALC^ 정산년월^CALC_YM^^VARCHAR2^6^Y^</v>
      </c>
      <c r="O124" s="21" t="str">
        <f>IF(ISNA(VLOOKUP(N124,DB데이터!$N:$N,1,FALSE)), "에러", "")</f>
        <v>에러</v>
      </c>
      <c r="P124" s="57" t="str">
        <f>IF(O124="에러",$N124&amp;CHAR(10)&amp;VLOOKUP(CONCATENATE(D124,".",F124),DB데이터!$M:$N,2,FALSE),"")</f>
        <v xml:space="preserve"> 리베이트정산^TB_CLO_REBATE_CALC^ 정산년월^CALC_YM^^VARCHAR2^6^Y^
리베이트정산^TB_CLO_REBATE_CALC^정산년월^CALC_YM^Y^VARCHAR2^6^Y^</v>
      </c>
      <c r="Q124" s="48"/>
    </row>
    <row r="125" spans="1:17" x14ac:dyDescent="0.25">
      <c r="A125" s="24">
        <v>118</v>
      </c>
      <c r="B125" s="27" t="s">
        <v>668</v>
      </c>
      <c r="C125" s="27" t="s">
        <v>5213</v>
      </c>
      <c r="D125" s="27" t="s">
        <v>394</v>
      </c>
      <c r="E125" s="27" t="s">
        <v>5214</v>
      </c>
      <c r="F125" s="27" t="s">
        <v>1723</v>
      </c>
      <c r="G125" s="27"/>
      <c r="H125" s="27"/>
      <c r="I125" s="27" t="s">
        <v>110</v>
      </c>
      <c r="J125" s="28">
        <v>22</v>
      </c>
      <c r="K125" s="27" t="s">
        <v>52</v>
      </c>
      <c r="L125" s="27">
        <v>0</v>
      </c>
      <c r="M125" s="30"/>
      <c r="N125" s="30" t="str">
        <f t="shared" si="1"/>
        <v xml:space="preserve"> 리베이트정산^TB_CLO_REBATE_CALC^ 회사매출기준금액^COMP_SALES_STD_AMT^^NUMBER^22^Y^0</v>
      </c>
      <c r="O125" s="21" t="str">
        <f>IF(ISNA(VLOOKUP(N125,DB데이터!$N:$N,1,FALSE)), "에러", "")</f>
        <v>에러</v>
      </c>
      <c r="P125" s="57" t="str">
        <f>IF(O125="에러",$N125&amp;CHAR(10)&amp;VLOOKUP(CONCATENATE(D125,".",F125),DB데이터!$M:$N,2,FALSE),"")</f>
        <v xml:space="preserve"> 리베이트정산^TB_CLO_REBATE_CALC^ 회사매출기준금액^COMP_SALES_STD_AMT^^NUMBER^22^Y^0
리베이트정산^TB_CLO_REBATE_CALC^회사매출기준금액^COMP_SALES_STD_AMT^^NUMBER^20,5^Y^0</v>
      </c>
      <c r="Q125" s="48"/>
    </row>
    <row r="126" spans="1:17" x14ac:dyDescent="0.25">
      <c r="A126" s="24">
        <v>119</v>
      </c>
      <c r="B126" s="27" t="s">
        <v>668</v>
      </c>
      <c r="C126" s="27" t="s">
        <v>5213</v>
      </c>
      <c r="D126" s="27" t="s">
        <v>394</v>
      </c>
      <c r="E126" s="27" t="s">
        <v>5215</v>
      </c>
      <c r="F126" s="27" t="s">
        <v>1725</v>
      </c>
      <c r="G126" s="27"/>
      <c r="H126" s="27"/>
      <c r="I126" s="27" t="s">
        <v>110</v>
      </c>
      <c r="J126" s="28">
        <v>22</v>
      </c>
      <c r="K126" s="27" t="s">
        <v>52</v>
      </c>
      <c r="L126" s="27">
        <v>0</v>
      </c>
      <c r="M126" s="30"/>
      <c r="N126" s="30" t="str">
        <f t="shared" si="1"/>
        <v xml:space="preserve"> 리베이트정산^TB_CLO_REBATE_CALC^ 매장예상매출금액^SHOP_EXPECT_SALES_AMT^^NUMBER^22^Y^0</v>
      </c>
      <c r="O126" s="21" t="str">
        <f>IF(ISNA(VLOOKUP(N126,DB데이터!$N:$N,1,FALSE)), "에러", "")</f>
        <v>에러</v>
      </c>
      <c r="P126" s="57" t="str">
        <f>IF(O126="에러",$N126&amp;CHAR(10)&amp;VLOOKUP(CONCATENATE(D126,".",F126),DB데이터!$M:$N,2,FALSE),"")</f>
        <v xml:space="preserve"> 리베이트정산^TB_CLO_REBATE_CALC^ 매장예상매출금액^SHOP_EXPECT_SALES_AMT^^NUMBER^22^Y^0
리베이트정산^TB_CLO_REBATE_CALC^매장예상매출금액^SHOP_EXPECT_SALES_AMT^^NUMBER^20,5^Y^0</v>
      </c>
      <c r="Q126" s="48"/>
    </row>
    <row r="127" spans="1:17" x14ac:dyDescent="0.25">
      <c r="A127" s="24">
        <v>120</v>
      </c>
      <c r="B127" s="27" t="s">
        <v>668</v>
      </c>
      <c r="C127" s="27" t="s">
        <v>5213</v>
      </c>
      <c r="D127" s="27" t="s">
        <v>394</v>
      </c>
      <c r="E127" s="27" t="s">
        <v>5216</v>
      </c>
      <c r="F127" s="27" t="s">
        <v>1727</v>
      </c>
      <c r="G127" s="27"/>
      <c r="H127" s="27"/>
      <c r="I127" s="27" t="s">
        <v>110</v>
      </c>
      <c r="J127" s="28">
        <v>22</v>
      </c>
      <c r="K127" s="27" t="s">
        <v>52</v>
      </c>
      <c r="L127" s="27">
        <v>0</v>
      </c>
      <c r="M127" s="30"/>
      <c r="N127" s="30" t="str">
        <f t="shared" si="1"/>
        <v xml:space="preserve"> 리베이트정산^TB_CLO_REBATE_CALC^ 지급율^PAY_RATE^^NUMBER^22^Y^0</v>
      </c>
      <c r="O127" s="21" t="str">
        <f>IF(ISNA(VLOOKUP(N127,DB데이터!$N:$N,1,FALSE)), "에러", "")</f>
        <v>에러</v>
      </c>
      <c r="P127" s="57" t="str">
        <f>IF(O127="에러",$N127&amp;CHAR(10)&amp;VLOOKUP(CONCATENATE(D127,".",F127),DB데이터!$M:$N,2,FALSE),"")</f>
        <v xml:space="preserve"> 리베이트정산^TB_CLO_REBATE_CALC^ 지급율^PAY_RATE^^NUMBER^22^Y^0
리베이트정산^TB_CLO_REBATE_CALC^지급율^PAY_RATE^^NUMBER^6,3^Y^0</v>
      </c>
      <c r="Q127" s="48"/>
    </row>
    <row r="128" spans="1:17" x14ac:dyDescent="0.25">
      <c r="A128" s="24">
        <v>121</v>
      </c>
      <c r="B128" s="27" t="s">
        <v>668</v>
      </c>
      <c r="C128" s="27" t="s">
        <v>5213</v>
      </c>
      <c r="D128" s="27" t="s">
        <v>394</v>
      </c>
      <c r="E128" s="27" t="s">
        <v>5217</v>
      </c>
      <c r="F128" s="27" t="s">
        <v>1729</v>
      </c>
      <c r="G128" s="27"/>
      <c r="H128" s="27"/>
      <c r="I128" s="27" t="s">
        <v>110</v>
      </c>
      <c r="J128" s="28">
        <v>22</v>
      </c>
      <c r="K128" s="27" t="s">
        <v>52</v>
      </c>
      <c r="L128" s="27">
        <v>0</v>
      </c>
      <c r="M128" s="30"/>
      <c r="N128" s="30" t="str">
        <f t="shared" si="1"/>
        <v xml:space="preserve"> 리베이트정산^TB_CLO_REBATE_CALC^ 현금마일리지정산금액^CASH_MILG_CALC_AMT^^NUMBER^22^Y^0</v>
      </c>
      <c r="O128" s="21" t="str">
        <f>IF(ISNA(VLOOKUP(N128,DB데이터!$N:$N,1,FALSE)), "에러", "")</f>
        <v>에러</v>
      </c>
      <c r="P128" s="57" t="str">
        <f>IF(O128="에러",$N128&amp;CHAR(10)&amp;VLOOKUP(CONCATENATE(D128,".",F128),DB데이터!$M:$N,2,FALSE),"")</f>
        <v xml:space="preserve"> 리베이트정산^TB_CLO_REBATE_CALC^ 현금마일리지정산금액^CASH_MILG_CALC_AMT^^NUMBER^22^Y^0
리베이트정산^TB_CLO_REBATE_CALC^현금마일리지정산금액^CASH_MILG_CALC_AMT^^NUMBER^20,5^Y^0</v>
      </c>
      <c r="Q128" s="48"/>
    </row>
    <row r="129" spans="1:17" x14ac:dyDescent="0.25">
      <c r="A129" s="24">
        <v>122</v>
      </c>
      <c r="B129" s="27" t="s">
        <v>668</v>
      </c>
      <c r="C129" s="27" t="s">
        <v>5213</v>
      </c>
      <c r="D129" s="27" t="s">
        <v>394</v>
      </c>
      <c r="E129" s="27" t="s">
        <v>5218</v>
      </c>
      <c r="F129" s="27" t="s">
        <v>1731</v>
      </c>
      <c r="G129" s="27"/>
      <c r="H129" s="27"/>
      <c r="I129" s="27" t="s">
        <v>110</v>
      </c>
      <c r="J129" s="28">
        <v>22</v>
      </c>
      <c r="K129" s="27" t="s">
        <v>52</v>
      </c>
      <c r="L129" s="27">
        <v>0</v>
      </c>
      <c r="M129" s="30"/>
      <c r="N129" s="30" t="str">
        <f t="shared" si="1"/>
        <v xml:space="preserve"> 리베이트정산^TB_CLO_REBATE_CALC^ 판촉마일리지정산금액^SPRM_MILG_CALC_AMT^^NUMBER^22^Y^0</v>
      </c>
      <c r="O129" s="21" t="str">
        <f>IF(ISNA(VLOOKUP(N129,DB데이터!$N:$N,1,FALSE)), "에러", "")</f>
        <v>에러</v>
      </c>
      <c r="P129" s="57" t="str">
        <f>IF(O129="에러",$N129&amp;CHAR(10)&amp;VLOOKUP(CONCATENATE(D129,".",F129),DB데이터!$M:$N,2,FALSE),"")</f>
        <v xml:space="preserve"> 리베이트정산^TB_CLO_REBATE_CALC^ 판촉마일리지정산금액^SPRM_MILG_CALC_AMT^^NUMBER^22^Y^0
리베이트정산^TB_CLO_REBATE_CALC^판촉마일리지정산금액^SPRM_MILG_CALC_AMT^^NUMBER^20,5^Y^0</v>
      </c>
      <c r="Q129" s="48"/>
    </row>
    <row r="130" spans="1:17" x14ac:dyDescent="0.25">
      <c r="A130" s="24">
        <v>123</v>
      </c>
      <c r="B130" s="27" t="s">
        <v>668</v>
      </c>
      <c r="C130" s="27" t="s">
        <v>5213</v>
      </c>
      <c r="D130" s="27" t="s">
        <v>394</v>
      </c>
      <c r="E130" s="27" t="s">
        <v>4145</v>
      </c>
      <c r="F130" s="27" t="s">
        <v>1733</v>
      </c>
      <c r="G130" s="27"/>
      <c r="H130" s="27"/>
      <c r="I130" s="27" t="s">
        <v>37</v>
      </c>
      <c r="J130" s="28">
        <v>8</v>
      </c>
      <c r="K130" s="27" t="s">
        <v>5347</v>
      </c>
      <c r="L130" s="29"/>
      <c r="M130" s="30"/>
      <c r="N130" s="30" t="str">
        <f t="shared" si="1"/>
        <v xml:space="preserve"> 리베이트정산^TB_CLO_REBATE_CALC^ 귀속일자^BELONG_DT^^VARCHAR2^8^N^</v>
      </c>
      <c r="O130" s="21" t="str">
        <f>IF(ISNA(VLOOKUP(N130,DB데이터!$N:$N,1,FALSE)), "에러", "")</f>
        <v>에러</v>
      </c>
      <c r="P130" s="57" t="str">
        <f>IF(O130="에러",$N130&amp;CHAR(10)&amp;VLOOKUP(CONCATENATE(D130,".",F130),DB데이터!$M:$N,2,FALSE),"")</f>
        <v xml:space="preserve"> 리베이트정산^TB_CLO_REBATE_CALC^ 귀속일자^BELONG_DT^^VARCHAR2^8^N^
리베이트정산^TB_CLO_REBATE_CALC^귀속일자^BELONG_DT^^VARCHAR2^8^^</v>
      </c>
      <c r="Q130" s="48"/>
    </row>
    <row r="131" spans="1:17" x14ac:dyDescent="0.25">
      <c r="A131" s="24">
        <v>124</v>
      </c>
      <c r="B131" s="27" t="s">
        <v>668</v>
      </c>
      <c r="C131" s="27" t="s">
        <v>5213</v>
      </c>
      <c r="D131" s="27" t="s">
        <v>394</v>
      </c>
      <c r="E131" s="27" t="s">
        <v>5195</v>
      </c>
      <c r="F131" s="27" t="s">
        <v>1713</v>
      </c>
      <c r="G131" s="27"/>
      <c r="H131" s="27"/>
      <c r="I131" s="27" t="s">
        <v>37</v>
      </c>
      <c r="J131" s="28">
        <v>20</v>
      </c>
      <c r="K131" s="27" t="s">
        <v>5347</v>
      </c>
      <c r="L131" s="29"/>
      <c r="M131" s="30"/>
      <c r="N131" s="30" t="str">
        <f t="shared" si="1"/>
        <v xml:space="preserve"> 리베이트정산^TB_CLO_REBATE_CALC^ ERP계정코드^ERP_ACCT_CD^^VARCHAR2^20^N^</v>
      </c>
      <c r="O131" s="21" t="str">
        <f>IF(ISNA(VLOOKUP(N131,DB데이터!$N:$N,1,FALSE)), "에러", "")</f>
        <v>에러</v>
      </c>
      <c r="P131" s="57" t="str">
        <f>IF(O131="에러",$N131&amp;CHAR(10)&amp;VLOOKUP(CONCATENATE(D131,".",F131),DB데이터!$M:$N,2,FALSE),"")</f>
        <v xml:space="preserve"> 리베이트정산^TB_CLO_REBATE_CALC^ ERP계정코드^ERP_ACCT_CD^^VARCHAR2^20^N^
리베이트정산^TB_CLO_REBATE_CALC^ERP계정코드^ERP_ACCT_CD^^VARCHAR2^20^^</v>
      </c>
      <c r="Q131" s="48"/>
    </row>
    <row r="132" spans="1:17" x14ac:dyDescent="0.25">
      <c r="A132" s="24">
        <v>125</v>
      </c>
      <c r="B132" s="27" t="s">
        <v>668</v>
      </c>
      <c r="C132" s="27" t="s">
        <v>5213</v>
      </c>
      <c r="D132" s="27" t="s">
        <v>394</v>
      </c>
      <c r="E132" s="27" t="s">
        <v>5196</v>
      </c>
      <c r="F132" s="27" t="s">
        <v>1715</v>
      </c>
      <c r="G132" s="27"/>
      <c r="H132" s="27"/>
      <c r="I132" s="27" t="s">
        <v>37</v>
      </c>
      <c r="J132" s="28">
        <v>8</v>
      </c>
      <c r="K132" s="27" t="s">
        <v>5347</v>
      </c>
      <c r="L132" s="29"/>
      <c r="M132" s="30"/>
      <c r="N132" s="30" t="str">
        <f t="shared" si="1"/>
        <v xml:space="preserve"> 리베이트정산^TB_CLO_REBATE_CALC^ 처리일자^PROC_DT^^VARCHAR2^8^N^</v>
      </c>
      <c r="O132" s="21" t="str">
        <f>IF(ISNA(VLOOKUP(N132,DB데이터!$N:$N,1,FALSE)), "에러", "")</f>
        <v>에러</v>
      </c>
      <c r="P132" s="57" t="str">
        <f>IF(O132="에러",$N132&amp;CHAR(10)&amp;VLOOKUP(CONCATENATE(D132,".",F132),DB데이터!$M:$N,2,FALSE),"")</f>
        <v xml:space="preserve"> 리베이트정산^TB_CLO_REBATE_CALC^ 처리일자^PROC_DT^^VARCHAR2^8^N^
리베이트정산^TB_CLO_REBATE_CALC^처리일자^PROC_DT^^VARCHAR2^8^^</v>
      </c>
      <c r="Q132" s="48"/>
    </row>
    <row r="133" spans="1:17" x14ac:dyDescent="0.25">
      <c r="A133" s="24">
        <v>126</v>
      </c>
      <c r="B133" s="27" t="s">
        <v>668</v>
      </c>
      <c r="C133" s="27" t="s">
        <v>5213</v>
      </c>
      <c r="D133" s="27" t="s">
        <v>394</v>
      </c>
      <c r="E133" s="27" t="s">
        <v>4052</v>
      </c>
      <c r="F133" s="27" t="s">
        <v>1717</v>
      </c>
      <c r="G133" s="27"/>
      <c r="H133" s="27"/>
      <c r="I133" s="27" t="s">
        <v>37</v>
      </c>
      <c r="J133" s="28">
        <v>1</v>
      </c>
      <c r="K133" s="27" t="s">
        <v>52</v>
      </c>
      <c r="L133" s="29" t="s">
        <v>1496</v>
      </c>
      <c r="M133" s="30"/>
      <c r="N133" s="30" t="str">
        <f t="shared" si="1"/>
        <v xml:space="preserve"> 리베이트정산^TB_CLO_REBATE_CALC^ 처리여부^PROC_YN^^VARCHAR2^1^Y^'N' </v>
      </c>
      <c r="O133" s="21" t="str">
        <f>IF(ISNA(VLOOKUP(N133,DB데이터!$N:$N,1,FALSE)), "에러", "")</f>
        <v>에러</v>
      </c>
      <c r="P133" s="57" t="str">
        <f>IF(O133="에러",$N133&amp;CHAR(10)&amp;VLOOKUP(CONCATENATE(D133,".",F133),DB데이터!$M:$N,2,FALSE),"")</f>
        <v xml:space="preserve"> 리베이트정산^TB_CLO_REBATE_CALC^ 처리여부^PROC_YN^^VARCHAR2^1^Y^'N' 
리베이트정산^TB_CLO_REBATE_CALC^처리여부^PROC_YN^^VARCHAR2^1^Y^'N'</v>
      </c>
      <c r="Q133" s="48"/>
    </row>
    <row r="134" spans="1:17" x14ac:dyDescent="0.25">
      <c r="A134" s="24">
        <v>127</v>
      </c>
      <c r="B134" s="27" t="s">
        <v>668</v>
      </c>
      <c r="C134" s="27" t="s">
        <v>5213</v>
      </c>
      <c r="D134" s="27" t="s">
        <v>394</v>
      </c>
      <c r="E134" s="27" t="s">
        <v>3516</v>
      </c>
      <c r="F134" s="27" t="s">
        <v>51</v>
      </c>
      <c r="G134" s="27"/>
      <c r="H134" s="27"/>
      <c r="I134" s="27" t="s">
        <v>37</v>
      </c>
      <c r="J134" s="28">
        <v>1</v>
      </c>
      <c r="K134" s="27" t="s">
        <v>52</v>
      </c>
      <c r="L134" s="29" t="s">
        <v>1276</v>
      </c>
      <c r="M134" s="30"/>
      <c r="N134" s="30" t="str">
        <f t="shared" si="1"/>
        <v xml:space="preserve"> 리베이트정산^TB_CLO_REBATE_CALC^ 사용여부^USE_YN^^VARCHAR2^1^Y^'Y' </v>
      </c>
      <c r="O134" s="21" t="str">
        <f>IF(ISNA(VLOOKUP(N134,DB데이터!$N:$N,1,FALSE)), "에러", "")</f>
        <v>에러</v>
      </c>
      <c r="P134" s="57" t="str">
        <f>IF(O134="에러",$N134&amp;CHAR(10)&amp;VLOOKUP(CONCATENATE(D134,".",F134),DB데이터!$M:$N,2,FALSE),"")</f>
        <v xml:space="preserve"> 리베이트정산^TB_CLO_REBATE_CALC^ 사용여부^USE_YN^^VARCHAR2^1^Y^'Y' 
리베이트정산^TB_CLO_REBATE_CALC^사용여부^USE_YN^^VARCHAR2^1^Y^'Y'</v>
      </c>
      <c r="Q134" s="48"/>
    </row>
    <row r="135" spans="1:17" x14ac:dyDescent="0.25">
      <c r="A135" s="24">
        <v>128</v>
      </c>
      <c r="B135" s="27" t="s">
        <v>668</v>
      </c>
      <c r="C135" s="27" t="s">
        <v>5213</v>
      </c>
      <c r="D135" s="27" t="s">
        <v>394</v>
      </c>
      <c r="E135" s="27" t="s">
        <v>3518</v>
      </c>
      <c r="F135" s="27" t="s">
        <v>54</v>
      </c>
      <c r="G135" s="27"/>
      <c r="H135" s="27"/>
      <c r="I135" s="27" t="s">
        <v>37</v>
      </c>
      <c r="J135" s="28">
        <v>14</v>
      </c>
      <c r="K135" s="27" t="s">
        <v>52</v>
      </c>
      <c r="L135" s="27"/>
      <c r="M135" s="30"/>
      <c r="N135" s="30" t="str">
        <f t="shared" si="1"/>
        <v xml:space="preserve"> 리베이트정산^TB_CLO_REBATE_CALC^ 등록일시^REG_DTM^^VARCHAR2^14^Y^</v>
      </c>
      <c r="O135" s="21" t="str">
        <f>IF(ISNA(VLOOKUP(N135,DB데이터!$N:$N,1,FALSE)), "에러", "")</f>
        <v>에러</v>
      </c>
      <c r="P135" s="57" t="str">
        <f>IF(O135="에러",$N135&amp;CHAR(10)&amp;VLOOKUP(CONCATENATE(D135,".",F135),DB데이터!$M:$N,2,FALSE),"")</f>
        <v xml:space="preserve"> 리베이트정산^TB_CLO_REBATE_CALC^ 등록일시^REG_DTM^^VARCHAR2^14^Y^
리베이트정산^TB_CLO_REBATE_CALC^등록일시^REG_DTM^^VARCHAR2^14^Y^</v>
      </c>
      <c r="Q135" s="48"/>
    </row>
    <row r="136" spans="1:17" x14ac:dyDescent="0.25">
      <c r="A136" s="24">
        <v>129</v>
      </c>
      <c r="B136" s="27" t="s">
        <v>668</v>
      </c>
      <c r="C136" s="27" t="s">
        <v>5213</v>
      </c>
      <c r="D136" s="27" t="s">
        <v>394</v>
      </c>
      <c r="E136" s="27" t="s">
        <v>3519</v>
      </c>
      <c r="F136" s="27" t="s">
        <v>56</v>
      </c>
      <c r="G136" s="27"/>
      <c r="H136" s="27"/>
      <c r="I136" s="27" t="s">
        <v>37</v>
      </c>
      <c r="J136" s="28">
        <v>32</v>
      </c>
      <c r="K136" s="27" t="s">
        <v>52</v>
      </c>
      <c r="L136" s="27"/>
      <c r="M136" s="30"/>
      <c r="N136" s="30" t="str">
        <f t="shared" si="1"/>
        <v xml:space="preserve"> 리베이트정산^TB_CLO_REBATE_CALC^ 등록자ID^REGR_ID^^VARCHAR2^32^Y^</v>
      </c>
      <c r="O136" s="21" t="str">
        <f>IF(ISNA(VLOOKUP(N136,DB데이터!$N:$N,1,FALSE)), "에러", "")</f>
        <v>에러</v>
      </c>
      <c r="P136" s="57" t="str">
        <f>IF(O136="에러",$N136&amp;CHAR(10)&amp;VLOOKUP(CONCATENATE(D136,".",F136),DB데이터!$M:$N,2,FALSE),"")</f>
        <v xml:space="preserve"> 리베이트정산^TB_CLO_REBATE_CALC^ 등록자ID^REGR_ID^^VARCHAR2^32^Y^
리베이트정산^TB_CLO_REBATE_CALC^등록자ID^REGR_ID^^VARCHAR2^32^Y^</v>
      </c>
      <c r="Q136" s="48"/>
    </row>
    <row r="137" spans="1:17" x14ac:dyDescent="0.25">
      <c r="A137" s="24">
        <v>130</v>
      </c>
      <c r="B137" s="27" t="s">
        <v>668</v>
      </c>
      <c r="C137" s="27" t="s">
        <v>5213</v>
      </c>
      <c r="D137" s="27" t="s">
        <v>394</v>
      </c>
      <c r="E137" s="27" t="s">
        <v>3520</v>
      </c>
      <c r="F137" s="27" t="s">
        <v>58</v>
      </c>
      <c r="G137" s="27"/>
      <c r="H137" s="27"/>
      <c r="I137" s="27" t="s">
        <v>37</v>
      </c>
      <c r="J137" s="28">
        <v>14</v>
      </c>
      <c r="K137" s="27" t="s">
        <v>52</v>
      </c>
      <c r="L137" s="29"/>
      <c r="M137" s="30"/>
      <c r="N137" s="30" t="str">
        <f t="shared" ref="N137:N174" si="2">SUBSTITUTE(CONCATENATE(C137,"^",D137,"^",E137,"^",F137,"^",G137,"^",I137,"^",J137,"^",K137,"^",L137),"~","-")</f>
        <v xml:space="preserve"> 리베이트정산^TB_CLO_REBATE_CALC^ 수정일시^MOD_DTM^^VARCHAR2^14^Y^</v>
      </c>
      <c r="O137" s="21" t="str">
        <f>IF(ISNA(VLOOKUP(N137,DB데이터!$N:$N,1,FALSE)), "에러", "")</f>
        <v>에러</v>
      </c>
      <c r="P137" s="57" t="str">
        <f>IF(O137="에러",$N137&amp;CHAR(10)&amp;VLOOKUP(CONCATENATE(D137,".",F137),DB데이터!$M:$N,2,FALSE),"")</f>
        <v xml:space="preserve"> 리베이트정산^TB_CLO_REBATE_CALC^ 수정일시^MOD_DTM^^VARCHAR2^14^Y^
리베이트정산^TB_CLO_REBATE_CALC^수정일시^MOD_DTM^^VARCHAR2^14^Y^</v>
      </c>
      <c r="Q137" s="48"/>
    </row>
    <row r="138" spans="1:17" x14ac:dyDescent="0.25">
      <c r="A138" s="24">
        <v>131</v>
      </c>
      <c r="B138" s="27" t="s">
        <v>668</v>
      </c>
      <c r="C138" s="27" t="s">
        <v>5213</v>
      </c>
      <c r="D138" s="27" t="s">
        <v>394</v>
      </c>
      <c r="E138" s="27" t="s">
        <v>3521</v>
      </c>
      <c r="F138" s="27" t="s">
        <v>60</v>
      </c>
      <c r="G138" s="27"/>
      <c r="H138" s="27"/>
      <c r="I138" s="27" t="s">
        <v>37</v>
      </c>
      <c r="J138" s="28">
        <v>32</v>
      </c>
      <c r="K138" s="27" t="s">
        <v>52</v>
      </c>
      <c r="L138" s="29"/>
      <c r="M138" s="30"/>
      <c r="N138" s="30" t="str">
        <f t="shared" si="2"/>
        <v xml:space="preserve"> 리베이트정산^TB_CLO_REBATE_CALC^ 수정자ID^MODR_ID^^VARCHAR2^32^Y^</v>
      </c>
      <c r="O138" s="21" t="str">
        <f>IF(ISNA(VLOOKUP(N138,DB데이터!$N:$N,1,FALSE)), "에러", "")</f>
        <v>에러</v>
      </c>
      <c r="P138" s="57" t="str">
        <f>IF(O138="에러",$N138&amp;CHAR(10)&amp;VLOOKUP(CONCATENATE(D138,".",F138),DB데이터!$M:$N,2,FALSE),"")</f>
        <v xml:space="preserve"> 리베이트정산^TB_CLO_REBATE_CALC^ 수정자ID^MODR_ID^^VARCHAR2^32^Y^
리베이트정산^TB_CLO_REBATE_CALC^수정자ID^MODR_ID^^VARCHAR2^32^Y^</v>
      </c>
      <c r="Q138" s="48"/>
    </row>
    <row r="139" spans="1:17" x14ac:dyDescent="0.25">
      <c r="A139" s="24">
        <v>132</v>
      </c>
      <c r="B139" s="27" t="s">
        <v>668</v>
      </c>
      <c r="C139" s="27" t="s">
        <v>5219</v>
      </c>
      <c r="D139" s="27" t="s">
        <v>392</v>
      </c>
      <c r="E139" s="27" t="s">
        <v>3709</v>
      </c>
      <c r="F139" s="27" t="s">
        <v>64</v>
      </c>
      <c r="G139" s="27"/>
      <c r="H139" s="27"/>
      <c r="I139" s="27" t="s">
        <v>37</v>
      </c>
      <c r="J139" s="28">
        <v>10</v>
      </c>
      <c r="K139" s="27" t="s">
        <v>52</v>
      </c>
      <c r="L139" s="29"/>
      <c r="M139" s="30"/>
      <c r="N139" s="30" t="str">
        <f t="shared" si="2"/>
        <v xml:space="preserve"> 매출조정^TB_CLO_SALES_ADJ^ 매장코드^SHOP_CD^^VARCHAR2^10^Y^</v>
      </c>
      <c r="O139" s="21" t="str">
        <f>IF(ISNA(VLOOKUP(N139,DB데이터!$N:$N,1,FALSE)), "에러", "")</f>
        <v>에러</v>
      </c>
      <c r="P139" s="57" t="str">
        <f>IF(O139="에러",$N139&amp;CHAR(10)&amp;VLOOKUP(CONCATENATE(D139,".",F139),DB데이터!$M:$N,2,FALSE),"")</f>
        <v xml:space="preserve"> 매출조정^TB_CLO_SALES_ADJ^ 매장코드^SHOP_CD^^VARCHAR2^10^Y^
매출조정^TB_CLO_SALES_ADJ^매장코드^SHOP_CD^Y^VARCHAR2^10^Y^</v>
      </c>
      <c r="Q139" s="48"/>
    </row>
    <row r="140" spans="1:17" x14ac:dyDescent="0.25">
      <c r="A140" s="24">
        <v>133</v>
      </c>
      <c r="B140" s="27" t="s">
        <v>668</v>
      </c>
      <c r="C140" s="27" t="s">
        <v>5219</v>
      </c>
      <c r="D140" s="27" t="s">
        <v>392</v>
      </c>
      <c r="E140" s="27" t="s">
        <v>3482</v>
      </c>
      <c r="F140" s="27" t="s">
        <v>838</v>
      </c>
      <c r="G140" s="27"/>
      <c r="H140" s="27"/>
      <c r="I140" s="27" t="s">
        <v>37</v>
      </c>
      <c r="J140" s="28">
        <v>20</v>
      </c>
      <c r="K140" s="27" t="s">
        <v>52</v>
      </c>
      <c r="L140" s="27"/>
      <c r="M140" s="30"/>
      <c r="N140" s="30" t="str">
        <f t="shared" si="2"/>
        <v xml:space="preserve"> 매출조정^TB_CLO_SALES_ADJ^ 품목코드^ITEM_CD^^VARCHAR2^20^Y^</v>
      </c>
      <c r="O140" s="21" t="str">
        <f>IF(ISNA(VLOOKUP(N140,DB데이터!$N:$N,1,FALSE)), "에러", "")</f>
        <v>에러</v>
      </c>
      <c r="P140" s="57" t="str">
        <f>IF(O140="에러",$N140&amp;CHAR(10)&amp;VLOOKUP(CONCATENATE(D140,".",F140),DB데이터!$M:$N,2,FALSE),"")</f>
        <v xml:space="preserve"> 매출조정^TB_CLO_SALES_ADJ^ 품목코드^ITEM_CD^^VARCHAR2^20^Y^
매출조정^TB_CLO_SALES_ADJ^품목코드^ITEM_CD^Y^VARCHAR2^20^Y^</v>
      </c>
      <c r="Q140" s="48"/>
    </row>
    <row r="141" spans="1:17" x14ac:dyDescent="0.25">
      <c r="A141" s="24">
        <v>134</v>
      </c>
      <c r="B141" s="27" t="s">
        <v>668</v>
      </c>
      <c r="C141" s="27" t="s">
        <v>5219</v>
      </c>
      <c r="D141" s="27" t="s">
        <v>392</v>
      </c>
      <c r="E141" s="27" t="s">
        <v>5220</v>
      </c>
      <c r="F141" s="27" t="s">
        <v>1753</v>
      </c>
      <c r="G141" s="27"/>
      <c r="H141" s="27"/>
      <c r="I141" s="27" t="s">
        <v>37</v>
      </c>
      <c r="J141" s="28">
        <v>6</v>
      </c>
      <c r="K141" s="27" t="s">
        <v>52</v>
      </c>
      <c r="L141" s="27"/>
      <c r="M141" s="30"/>
      <c r="N141" s="30" t="str">
        <f t="shared" si="2"/>
        <v xml:space="preserve"> 매출조정^TB_CLO_SALES_ADJ^ 조정년월^ADJ_YM^^VARCHAR2^6^Y^</v>
      </c>
      <c r="O141" s="21" t="str">
        <f>IF(ISNA(VLOOKUP(N141,DB데이터!$N:$N,1,FALSE)), "에러", "")</f>
        <v>에러</v>
      </c>
      <c r="P141" s="57" t="str">
        <f>IF(O141="에러",$N141&amp;CHAR(10)&amp;VLOOKUP(CONCATENATE(D141,".",F141),DB데이터!$M:$N,2,FALSE),"")</f>
        <v xml:space="preserve"> 매출조정^TB_CLO_SALES_ADJ^ 조정년월^ADJ_YM^^VARCHAR2^6^Y^
매출조정^TB_CLO_SALES_ADJ^조정년월^ADJ_YM^Y^VARCHAR2^6^Y^</v>
      </c>
      <c r="Q141" s="48"/>
    </row>
    <row r="142" spans="1:17" x14ac:dyDescent="0.25">
      <c r="A142" s="24">
        <v>135</v>
      </c>
      <c r="B142" s="27" t="s">
        <v>668</v>
      </c>
      <c r="C142" s="27" t="s">
        <v>5219</v>
      </c>
      <c r="D142" s="27" t="s">
        <v>392</v>
      </c>
      <c r="E142" s="27" t="s">
        <v>5221</v>
      </c>
      <c r="F142" s="27" t="s">
        <v>1755</v>
      </c>
      <c r="G142" s="27"/>
      <c r="H142" s="27"/>
      <c r="I142" s="27" t="s">
        <v>37</v>
      </c>
      <c r="J142" s="28">
        <v>3</v>
      </c>
      <c r="K142" s="27" t="s">
        <v>52</v>
      </c>
      <c r="L142" s="27"/>
      <c r="M142" s="30"/>
      <c r="N142" s="30" t="str">
        <f t="shared" si="2"/>
        <v xml:space="preserve"> 매출조정^TB_CLO_SALES_ADJ^ 매출조정구분코드^SALES_ADJ_DIV_CD^^VARCHAR2^3^Y^</v>
      </c>
      <c r="O142" s="21" t="str">
        <f>IF(ISNA(VLOOKUP(N142,DB데이터!$N:$N,1,FALSE)), "에러", "")</f>
        <v>에러</v>
      </c>
      <c r="P142" s="57" t="str">
        <f>IF(O142="에러",$N142&amp;CHAR(10)&amp;VLOOKUP(CONCATENATE(D142,".",F142),DB데이터!$M:$N,2,FALSE),"")</f>
        <v xml:space="preserve"> 매출조정^TB_CLO_SALES_ADJ^ 매출조정구분코드^SALES_ADJ_DIV_CD^^VARCHAR2^3^Y^
매출조정^TB_CLO_SALES_ADJ^매출조정구분코드^SALES_ADJ_DIV_CD^^VARCHAR2^3^Y^</v>
      </c>
      <c r="Q142" s="48"/>
    </row>
    <row r="143" spans="1:17" x14ac:dyDescent="0.25">
      <c r="A143" s="24">
        <v>136</v>
      </c>
      <c r="B143" s="27" t="s">
        <v>668</v>
      </c>
      <c r="C143" s="27" t="s">
        <v>5219</v>
      </c>
      <c r="D143" s="27" t="s">
        <v>392</v>
      </c>
      <c r="E143" s="27" t="s">
        <v>5222</v>
      </c>
      <c r="F143" s="27" t="s">
        <v>1757</v>
      </c>
      <c r="G143" s="27"/>
      <c r="H143" s="27"/>
      <c r="I143" s="27" t="s">
        <v>37</v>
      </c>
      <c r="J143" s="28">
        <v>8</v>
      </c>
      <c r="K143" s="27" t="s">
        <v>52</v>
      </c>
      <c r="L143" s="27"/>
      <c r="M143" s="30"/>
      <c r="N143" s="30" t="str">
        <f t="shared" si="2"/>
        <v xml:space="preserve"> 매출조정^TB_CLO_SALES_ADJ^ 조정일자^ADJ_DT^^VARCHAR2^8^Y^</v>
      </c>
      <c r="O143" s="21" t="str">
        <f>IF(ISNA(VLOOKUP(N143,DB데이터!$N:$N,1,FALSE)), "에러", "")</f>
        <v>에러</v>
      </c>
      <c r="P143" s="57" t="str">
        <f>IF(O143="에러",$N143&amp;CHAR(10)&amp;VLOOKUP(CONCATENATE(D143,".",F143),DB데이터!$M:$N,2,FALSE),"")</f>
        <v xml:space="preserve"> 매출조정^TB_CLO_SALES_ADJ^ 조정일자^ADJ_DT^^VARCHAR2^8^Y^
매출조정^TB_CLO_SALES_ADJ^조정일자^ADJ_DT^^VARCHAR2^8^Y^</v>
      </c>
      <c r="Q143" s="48"/>
    </row>
    <row r="144" spans="1:17" x14ac:dyDescent="0.25">
      <c r="A144" s="24">
        <v>137</v>
      </c>
      <c r="B144" s="27" t="s">
        <v>668</v>
      </c>
      <c r="C144" s="27" t="s">
        <v>5219</v>
      </c>
      <c r="D144" s="27" t="s">
        <v>392</v>
      </c>
      <c r="E144" s="27" t="s">
        <v>5223</v>
      </c>
      <c r="F144" s="27" t="s">
        <v>1759</v>
      </c>
      <c r="G144" s="27"/>
      <c r="H144" s="27"/>
      <c r="I144" s="27" t="s">
        <v>110</v>
      </c>
      <c r="J144" s="28">
        <v>22</v>
      </c>
      <c r="K144" s="27" t="s">
        <v>52</v>
      </c>
      <c r="L144" s="27">
        <v>0</v>
      </c>
      <c r="M144" s="30"/>
      <c r="N144" s="30" t="str">
        <f t="shared" si="2"/>
        <v xml:space="preserve"> 매출조정^TB_CLO_SALES_ADJ^ 매출단가^SALES_UPRC^^NUMBER^22^Y^0</v>
      </c>
      <c r="O144" s="21" t="str">
        <f>IF(ISNA(VLOOKUP(N144,DB데이터!$N:$N,1,FALSE)), "에러", "")</f>
        <v>에러</v>
      </c>
      <c r="P144" s="57" t="str">
        <f>IF(O144="에러",$N144&amp;CHAR(10)&amp;VLOOKUP(CONCATENATE(D144,".",F144),DB데이터!$M:$N,2,FALSE),"")</f>
        <v xml:space="preserve"> 매출조정^TB_CLO_SALES_ADJ^ 매출단가^SALES_UPRC^^NUMBER^22^Y^0
매출조정^TB_CLO_SALES_ADJ^매출단가^SALES_UPRC^^NUMBER^20,5^Y^0</v>
      </c>
      <c r="Q144" s="48"/>
    </row>
    <row r="145" spans="1:17" x14ac:dyDescent="0.25">
      <c r="A145" s="24">
        <v>138</v>
      </c>
      <c r="B145" s="27" t="s">
        <v>668</v>
      </c>
      <c r="C145" s="27" t="s">
        <v>5219</v>
      </c>
      <c r="D145" s="27" t="s">
        <v>392</v>
      </c>
      <c r="E145" s="27" t="s">
        <v>4239</v>
      </c>
      <c r="F145" s="27" t="s">
        <v>1142</v>
      </c>
      <c r="G145" s="27"/>
      <c r="H145" s="27"/>
      <c r="I145" s="27" t="s">
        <v>110</v>
      </c>
      <c r="J145" s="28">
        <v>22</v>
      </c>
      <c r="K145" s="27" t="s">
        <v>52</v>
      </c>
      <c r="L145" s="27">
        <v>0</v>
      </c>
      <c r="M145" s="30"/>
      <c r="N145" s="30" t="str">
        <f t="shared" si="2"/>
        <v xml:space="preserve"> 매출조정^TB_CLO_SALES_ADJ^ 매출수량^SALES_QTY^^NUMBER^22^Y^0</v>
      </c>
      <c r="O145" s="21" t="str">
        <f>IF(ISNA(VLOOKUP(N145,DB데이터!$N:$N,1,FALSE)), "에러", "")</f>
        <v>에러</v>
      </c>
      <c r="P145" s="57" t="str">
        <f>IF(O145="에러",$N145&amp;CHAR(10)&amp;VLOOKUP(CONCATENATE(D145,".",F145),DB데이터!$M:$N,2,FALSE),"")</f>
        <v xml:space="preserve"> 매출조정^TB_CLO_SALES_ADJ^ 매출수량^SALES_QTY^^NUMBER^22^Y^0
매출조정^TB_CLO_SALES_ADJ^매출수량^SALES_QTY^^NUMBER^20,5^Y^0</v>
      </c>
      <c r="Q145" s="48"/>
    </row>
    <row r="146" spans="1:17" x14ac:dyDescent="0.25">
      <c r="A146" s="24">
        <v>139</v>
      </c>
      <c r="B146" s="27" t="s">
        <v>668</v>
      </c>
      <c r="C146" s="27" t="s">
        <v>5219</v>
      </c>
      <c r="D146" s="27" t="s">
        <v>392</v>
      </c>
      <c r="E146" s="27" t="s">
        <v>4221</v>
      </c>
      <c r="F146" s="27" t="s">
        <v>492</v>
      </c>
      <c r="G146" s="27"/>
      <c r="H146" s="27"/>
      <c r="I146" s="27" t="s">
        <v>110</v>
      </c>
      <c r="J146" s="28">
        <v>22</v>
      </c>
      <c r="K146" s="27" t="s">
        <v>52</v>
      </c>
      <c r="L146" s="27">
        <v>0</v>
      </c>
      <c r="M146" s="30"/>
      <c r="N146" s="30" t="str">
        <f t="shared" si="2"/>
        <v xml:space="preserve"> 매출조정^TB_CLO_SALES_ADJ^ 매출총금액^SALES_TOT_AMT^^NUMBER^22^Y^0</v>
      </c>
      <c r="O146" s="21" t="str">
        <f>IF(ISNA(VLOOKUP(N146,DB데이터!$N:$N,1,FALSE)), "에러", "")</f>
        <v>에러</v>
      </c>
      <c r="P146" s="57" t="str">
        <f>IF(O146="에러",$N146&amp;CHAR(10)&amp;VLOOKUP(CONCATENATE(D146,".",F146),DB데이터!$M:$N,2,FALSE),"")</f>
        <v xml:space="preserve"> 매출조정^TB_CLO_SALES_ADJ^ 매출총금액^SALES_TOT_AMT^^NUMBER^22^Y^0
매출조정^TB_CLO_SALES_ADJ^매출총금액^SALES_TOT_AMT^^NUMBER^20,5^Y^0</v>
      </c>
      <c r="Q146" s="48"/>
    </row>
    <row r="147" spans="1:17" x14ac:dyDescent="0.25">
      <c r="A147" s="24">
        <v>140</v>
      </c>
      <c r="B147" s="27" t="s">
        <v>668</v>
      </c>
      <c r="C147" s="27" t="s">
        <v>5219</v>
      </c>
      <c r="D147" s="27" t="s">
        <v>392</v>
      </c>
      <c r="E147" s="27" t="s">
        <v>4218</v>
      </c>
      <c r="F147" s="27" t="s">
        <v>493</v>
      </c>
      <c r="G147" s="27"/>
      <c r="H147" s="27"/>
      <c r="I147" s="27" t="s">
        <v>110</v>
      </c>
      <c r="J147" s="28">
        <v>22</v>
      </c>
      <c r="K147" s="27" t="s">
        <v>52</v>
      </c>
      <c r="L147" s="29">
        <v>0</v>
      </c>
      <c r="M147" s="30"/>
      <c r="N147" s="30" t="str">
        <f t="shared" si="2"/>
        <v xml:space="preserve"> 매출조정^TB_CLO_SALES_ADJ^ 매출금액^SALES_AMT^^NUMBER^22^Y^0</v>
      </c>
      <c r="O147" s="21" t="str">
        <f>IF(ISNA(VLOOKUP(N147,DB데이터!$N:$N,1,FALSE)), "에러", "")</f>
        <v>에러</v>
      </c>
      <c r="P147" s="57" t="str">
        <f>IF(O147="에러",$N147&amp;CHAR(10)&amp;VLOOKUP(CONCATENATE(D147,".",F147),DB데이터!$M:$N,2,FALSE),"")</f>
        <v xml:space="preserve"> 매출조정^TB_CLO_SALES_ADJ^ 매출금액^SALES_AMT^^NUMBER^22^Y^0
매출조정^TB_CLO_SALES_ADJ^매출금액^SALES_AMT^^NUMBER^20,5^Y^0</v>
      </c>
      <c r="Q147" s="48"/>
    </row>
    <row r="148" spans="1:17" x14ac:dyDescent="0.25">
      <c r="A148" s="24">
        <v>141</v>
      </c>
      <c r="B148" s="27" t="s">
        <v>668</v>
      </c>
      <c r="C148" s="27" t="s">
        <v>5219</v>
      </c>
      <c r="D148" s="27" t="s">
        <v>392</v>
      </c>
      <c r="E148" s="27" t="s">
        <v>4217</v>
      </c>
      <c r="F148" s="27" t="s">
        <v>494</v>
      </c>
      <c r="G148" s="27"/>
      <c r="H148" s="27"/>
      <c r="I148" s="27" t="s">
        <v>110</v>
      </c>
      <c r="J148" s="28">
        <v>22</v>
      </c>
      <c r="K148" s="27" t="s">
        <v>52</v>
      </c>
      <c r="L148" s="27">
        <v>0</v>
      </c>
      <c r="M148" s="30"/>
      <c r="N148" s="30" t="str">
        <f t="shared" si="2"/>
        <v xml:space="preserve"> 매출조정^TB_CLO_SALES_ADJ^ 매출공급금액^SALES_SUPP_AMT^^NUMBER^22^Y^0</v>
      </c>
      <c r="O148" s="21" t="str">
        <f>IF(ISNA(VLOOKUP(N148,DB데이터!$N:$N,1,FALSE)), "에러", "")</f>
        <v>에러</v>
      </c>
      <c r="P148" s="57" t="str">
        <f>IF(O148="에러",$N148&amp;CHAR(10)&amp;VLOOKUP(CONCATENATE(D148,".",F148),DB데이터!$M:$N,2,FALSE),"")</f>
        <v xml:space="preserve"> 매출조정^TB_CLO_SALES_ADJ^ 매출공급금액^SALES_SUPP_AMT^^NUMBER^22^Y^0
매출조정^TB_CLO_SALES_ADJ^매출공급금액^SALES_SUPP_AMT^^NUMBER^20,5^Y^0</v>
      </c>
      <c r="Q148" s="48"/>
    </row>
    <row r="149" spans="1:17" x14ac:dyDescent="0.25">
      <c r="A149" s="24">
        <v>142</v>
      </c>
      <c r="B149" s="27" t="s">
        <v>668</v>
      </c>
      <c r="C149" s="27" t="s">
        <v>5219</v>
      </c>
      <c r="D149" s="27" t="s">
        <v>392</v>
      </c>
      <c r="E149" s="27" t="s">
        <v>4219</v>
      </c>
      <c r="F149" s="27" t="s">
        <v>1761</v>
      </c>
      <c r="G149" s="27"/>
      <c r="H149" s="27"/>
      <c r="I149" s="27" t="s">
        <v>110</v>
      </c>
      <c r="J149" s="28">
        <v>22</v>
      </c>
      <c r="K149" s="27" t="s">
        <v>52</v>
      </c>
      <c r="L149" s="27">
        <v>0</v>
      </c>
      <c r="M149" s="30"/>
      <c r="N149" s="30" t="str">
        <f t="shared" si="2"/>
        <v xml:space="preserve"> 매출조정^TB_CLO_SALES_ADJ^ 매출부가세액^SALES_VAT^^NUMBER^22^Y^0</v>
      </c>
      <c r="O149" s="21" t="str">
        <f>IF(ISNA(VLOOKUP(N149,DB데이터!$N:$N,1,FALSE)), "에러", "")</f>
        <v>에러</v>
      </c>
      <c r="P149" s="57" t="str">
        <f>IF(O149="에러",$N149&amp;CHAR(10)&amp;VLOOKUP(CONCATENATE(D149,".",F149),DB데이터!$M:$N,2,FALSE),"")</f>
        <v xml:space="preserve"> 매출조정^TB_CLO_SALES_ADJ^ 매출부가세액^SALES_VAT^^NUMBER^22^Y^0
매출조정^TB_CLO_SALES_ADJ^매출부가세액^SALES_VAT^^NUMBER^20,5^Y^0</v>
      </c>
      <c r="Q149" s="48"/>
    </row>
    <row r="150" spans="1:17" x14ac:dyDescent="0.25">
      <c r="A150" s="24">
        <v>143</v>
      </c>
      <c r="B150" s="27" t="s">
        <v>668</v>
      </c>
      <c r="C150" s="27" t="s">
        <v>5219</v>
      </c>
      <c r="D150" s="27" t="s">
        <v>392</v>
      </c>
      <c r="E150" s="27" t="s">
        <v>5224</v>
      </c>
      <c r="F150" s="27" t="s">
        <v>1763</v>
      </c>
      <c r="G150" s="27"/>
      <c r="H150" s="27"/>
      <c r="I150" s="27" t="s">
        <v>110</v>
      </c>
      <c r="J150" s="28">
        <v>22</v>
      </c>
      <c r="K150" s="27" t="s">
        <v>52</v>
      </c>
      <c r="L150" s="29">
        <v>0</v>
      </c>
      <c r="M150" s="30"/>
      <c r="N150" s="30" t="str">
        <f t="shared" si="2"/>
        <v xml:space="preserve"> 매출조정^TB_CLO_SALES_ADJ^ 매출USD단가^SALES_USD_UPRC^^NUMBER^22^Y^0</v>
      </c>
      <c r="O150" s="21" t="str">
        <f>IF(ISNA(VLOOKUP(N150,DB데이터!$N:$N,1,FALSE)), "에러", "")</f>
        <v>에러</v>
      </c>
      <c r="P150" s="57" t="str">
        <f>IF(O150="에러",$N150&amp;CHAR(10)&amp;VLOOKUP(CONCATENATE(D150,".",F150),DB데이터!$M:$N,2,FALSE),"")</f>
        <v xml:space="preserve"> 매출조정^TB_CLO_SALES_ADJ^ 매출USD단가^SALES_USD_UPRC^^NUMBER^22^Y^0
매출조정^TB_CLO_SALES_ADJ^매출USD단가^SALES_USD_UPRC^^NUMBER^20,5^Y^0</v>
      </c>
      <c r="Q150" s="48"/>
    </row>
    <row r="151" spans="1:17" x14ac:dyDescent="0.25">
      <c r="A151" s="24">
        <v>144</v>
      </c>
      <c r="B151" s="27" t="s">
        <v>668</v>
      </c>
      <c r="C151" s="27" t="s">
        <v>5219</v>
      </c>
      <c r="D151" s="27" t="s">
        <v>392</v>
      </c>
      <c r="E151" s="27" t="s">
        <v>5225</v>
      </c>
      <c r="F151" s="27" t="s">
        <v>1765</v>
      </c>
      <c r="G151" s="27"/>
      <c r="H151" s="27"/>
      <c r="I151" s="27" t="s">
        <v>110</v>
      </c>
      <c r="J151" s="28">
        <v>22</v>
      </c>
      <c r="K151" s="27" t="s">
        <v>52</v>
      </c>
      <c r="L151" s="29">
        <v>0</v>
      </c>
      <c r="M151" s="30"/>
      <c r="N151" s="30" t="str">
        <f t="shared" si="2"/>
        <v xml:space="preserve"> 매출조정^TB_CLO_SALES_ADJ^ 매출USD총금액^SALES_USD_TOT_AMT^^NUMBER^22^Y^0</v>
      </c>
      <c r="O151" s="21" t="str">
        <f>IF(ISNA(VLOOKUP(N151,DB데이터!$N:$N,1,FALSE)), "에러", "")</f>
        <v>에러</v>
      </c>
      <c r="P151" s="57" t="str">
        <f>IF(O151="에러",$N151&amp;CHAR(10)&amp;VLOOKUP(CONCATENATE(D151,".",F151),DB데이터!$M:$N,2,FALSE),"")</f>
        <v xml:space="preserve"> 매출조정^TB_CLO_SALES_ADJ^ 매출USD총금액^SALES_USD_TOT_AMT^^NUMBER^22^Y^0
매출조정^TB_CLO_SALES_ADJ^매출USD총금액^SALES_USD_TOT_AMT^^NUMBER^20,5^Y^0</v>
      </c>
      <c r="Q151" s="48"/>
    </row>
    <row r="152" spans="1:17" x14ac:dyDescent="0.25">
      <c r="A152" s="24">
        <v>145</v>
      </c>
      <c r="B152" s="27" t="s">
        <v>668</v>
      </c>
      <c r="C152" s="27" t="s">
        <v>5219</v>
      </c>
      <c r="D152" s="27" t="s">
        <v>392</v>
      </c>
      <c r="E152" s="27" t="s">
        <v>5226</v>
      </c>
      <c r="F152" s="27" t="s">
        <v>1767</v>
      </c>
      <c r="G152" s="27"/>
      <c r="H152" s="27"/>
      <c r="I152" s="27" t="s">
        <v>37</v>
      </c>
      <c r="J152" s="28">
        <v>8</v>
      </c>
      <c r="K152" s="27" t="s">
        <v>5347</v>
      </c>
      <c r="L152" s="29"/>
      <c r="M152" s="30"/>
      <c r="N152" s="30" t="str">
        <f t="shared" si="2"/>
        <v xml:space="preserve"> 매출조정^TB_CLO_SALES_ADJ^ 확정일자^CONF_DT^^VARCHAR2^8^N^</v>
      </c>
      <c r="O152" s="21" t="str">
        <f>IF(ISNA(VLOOKUP(N152,DB데이터!$N:$N,1,FALSE)), "에러", "")</f>
        <v>에러</v>
      </c>
      <c r="P152" s="57" t="str">
        <f>IF(O152="에러",$N152&amp;CHAR(10)&amp;VLOOKUP(CONCATENATE(D152,".",F152),DB데이터!$M:$N,2,FALSE),"")</f>
        <v xml:space="preserve"> 매출조정^TB_CLO_SALES_ADJ^ 확정일자^CONF_DT^^VARCHAR2^8^N^
매출조정^TB_CLO_SALES_ADJ^확정일자^CONF_DT^^VARCHAR2^8^^</v>
      </c>
      <c r="Q152" s="48"/>
    </row>
    <row r="153" spans="1:17" x14ac:dyDescent="0.25">
      <c r="A153" s="24">
        <v>146</v>
      </c>
      <c r="B153" s="27" t="s">
        <v>668</v>
      </c>
      <c r="C153" s="27" t="s">
        <v>5219</v>
      </c>
      <c r="D153" s="27" t="s">
        <v>392</v>
      </c>
      <c r="E153" s="27" t="s">
        <v>5147</v>
      </c>
      <c r="F153" s="27" t="s">
        <v>1769</v>
      </c>
      <c r="G153" s="27"/>
      <c r="H153" s="27"/>
      <c r="I153" s="27" t="s">
        <v>37</v>
      </c>
      <c r="J153" s="28">
        <v>32</v>
      </c>
      <c r="K153" s="27" t="s">
        <v>5347</v>
      </c>
      <c r="L153" s="27"/>
      <c r="M153" s="30"/>
      <c r="N153" s="30" t="str">
        <f t="shared" si="2"/>
        <v xml:space="preserve"> 매출조정^TB_CLO_SALES_ADJ^ 확정자ID^CONFR_ID^^VARCHAR2^32^N^</v>
      </c>
      <c r="O153" s="21" t="str">
        <f>IF(ISNA(VLOOKUP(N153,DB데이터!$N:$N,1,FALSE)), "에러", "")</f>
        <v>에러</v>
      </c>
      <c r="P153" s="57" t="str">
        <f>IF(O153="에러",$N153&amp;CHAR(10)&amp;VLOOKUP(CONCATENATE(D153,".",F153),DB데이터!$M:$N,2,FALSE),"")</f>
        <v xml:space="preserve"> 매출조정^TB_CLO_SALES_ADJ^ 확정자ID^CONFR_ID^^VARCHAR2^32^N^
매출조정^TB_CLO_SALES_ADJ^확정자ID^CONFR_ID^^VARCHAR2^32^^</v>
      </c>
      <c r="Q153" s="48"/>
    </row>
    <row r="154" spans="1:17" x14ac:dyDescent="0.25">
      <c r="A154" s="24">
        <v>147</v>
      </c>
      <c r="B154" s="27" t="s">
        <v>668</v>
      </c>
      <c r="C154" s="27" t="s">
        <v>5219</v>
      </c>
      <c r="D154" s="27" t="s">
        <v>392</v>
      </c>
      <c r="E154" s="27" t="s">
        <v>3896</v>
      </c>
      <c r="F154" s="27" t="s">
        <v>1518</v>
      </c>
      <c r="G154" s="27"/>
      <c r="H154" s="27"/>
      <c r="I154" s="27" t="s">
        <v>37</v>
      </c>
      <c r="J154" s="28">
        <v>1</v>
      </c>
      <c r="K154" s="27" t="s">
        <v>52</v>
      </c>
      <c r="L154" s="27" t="s">
        <v>1496</v>
      </c>
      <c r="M154" s="30"/>
      <c r="N154" s="30" t="str">
        <f t="shared" si="2"/>
        <v xml:space="preserve"> 매출조정^TB_CLO_SALES_ADJ^ 확정여부^CONF_YN^^VARCHAR2^1^Y^'N' </v>
      </c>
      <c r="O154" s="21" t="str">
        <f>IF(ISNA(VLOOKUP(N154,DB데이터!$N:$N,1,FALSE)), "에러", "")</f>
        <v>에러</v>
      </c>
      <c r="P154" s="57" t="str">
        <f>IF(O154="에러",$N154&amp;CHAR(10)&amp;VLOOKUP(CONCATENATE(D154,".",F154),DB데이터!$M:$N,2,FALSE),"")</f>
        <v xml:space="preserve"> 매출조정^TB_CLO_SALES_ADJ^ 확정여부^CONF_YN^^VARCHAR2^1^Y^'N' 
매출조정^TB_CLO_SALES_ADJ^확정여부^CONF_YN^^VARCHAR2^1^Y^'N'</v>
      </c>
      <c r="Q154" s="48"/>
    </row>
    <row r="155" spans="1:17" x14ac:dyDescent="0.25">
      <c r="A155" s="24">
        <v>148</v>
      </c>
      <c r="B155" s="27" t="s">
        <v>668</v>
      </c>
      <c r="C155" s="27" t="s">
        <v>5219</v>
      </c>
      <c r="D155" s="27" t="s">
        <v>392</v>
      </c>
      <c r="E155" s="27" t="s">
        <v>3518</v>
      </c>
      <c r="F155" s="27" t="s">
        <v>54</v>
      </c>
      <c r="G155" s="27"/>
      <c r="H155" s="27"/>
      <c r="I155" s="27" t="s">
        <v>37</v>
      </c>
      <c r="J155" s="28">
        <v>14</v>
      </c>
      <c r="K155" s="27" t="s">
        <v>52</v>
      </c>
      <c r="L155" s="27"/>
      <c r="M155" s="30"/>
      <c r="N155" s="30" t="str">
        <f t="shared" si="2"/>
        <v xml:space="preserve"> 매출조정^TB_CLO_SALES_ADJ^ 등록일시^REG_DTM^^VARCHAR2^14^Y^</v>
      </c>
      <c r="O155" s="21" t="str">
        <f>IF(ISNA(VLOOKUP(N155,DB데이터!$N:$N,1,FALSE)), "에러", "")</f>
        <v>에러</v>
      </c>
      <c r="P155" s="57" t="str">
        <f>IF(O155="에러",$N155&amp;CHAR(10)&amp;VLOOKUP(CONCATENATE(D155,".",F155),DB데이터!$M:$N,2,FALSE),"")</f>
        <v xml:space="preserve"> 매출조정^TB_CLO_SALES_ADJ^ 등록일시^REG_DTM^^VARCHAR2^14^Y^
매출조정^TB_CLO_SALES_ADJ^등록일시^REG_DTM^^VARCHAR2^14^Y^</v>
      </c>
      <c r="Q155" s="48"/>
    </row>
    <row r="156" spans="1:17" x14ac:dyDescent="0.25">
      <c r="A156" s="24">
        <v>149</v>
      </c>
      <c r="B156" s="27" t="s">
        <v>668</v>
      </c>
      <c r="C156" s="27" t="s">
        <v>5219</v>
      </c>
      <c r="D156" s="27" t="s">
        <v>392</v>
      </c>
      <c r="E156" s="27" t="s">
        <v>3519</v>
      </c>
      <c r="F156" s="27" t="s">
        <v>56</v>
      </c>
      <c r="G156" s="27"/>
      <c r="H156" s="27"/>
      <c r="I156" s="27" t="s">
        <v>37</v>
      </c>
      <c r="J156" s="28">
        <v>32</v>
      </c>
      <c r="K156" s="27" t="s">
        <v>52</v>
      </c>
      <c r="L156" s="27"/>
      <c r="M156" s="30"/>
      <c r="N156" s="30" t="str">
        <f t="shared" si="2"/>
        <v xml:space="preserve"> 매출조정^TB_CLO_SALES_ADJ^ 등록자ID^REGR_ID^^VARCHAR2^32^Y^</v>
      </c>
      <c r="O156" s="21" t="str">
        <f>IF(ISNA(VLOOKUP(N156,DB데이터!$N:$N,1,FALSE)), "에러", "")</f>
        <v>에러</v>
      </c>
      <c r="P156" s="57" t="str">
        <f>IF(O156="에러",$N156&amp;CHAR(10)&amp;VLOOKUP(CONCATENATE(D156,".",F156),DB데이터!$M:$N,2,FALSE),"")</f>
        <v xml:space="preserve"> 매출조정^TB_CLO_SALES_ADJ^ 등록자ID^REGR_ID^^VARCHAR2^32^Y^
매출조정^TB_CLO_SALES_ADJ^등록자ID^REGR_ID^^VARCHAR2^32^Y^</v>
      </c>
      <c r="Q156" s="48"/>
    </row>
    <row r="157" spans="1:17" x14ac:dyDescent="0.25">
      <c r="A157" s="24">
        <v>150</v>
      </c>
      <c r="B157" s="27" t="s">
        <v>668</v>
      </c>
      <c r="C157" s="27" t="s">
        <v>5219</v>
      </c>
      <c r="D157" s="27" t="s">
        <v>392</v>
      </c>
      <c r="E157" s="27" t="s">
        <v>3520</v>
      </c>
      <c r="F157" s="27" t="s">
        <v>58</v>
      </c>
      <c r="G157" s="27"/>
      <c r="H157" s="27"/>
      <c r="I157" s="27" t="s">
        <v>37</v>
      </c>
      <c r="J157" s="28">
        <v>14</v>
      </c>
      <c r="K157" s="27" t="s">
        <v>52</v>
      </c>
      <c r="L157" s="27"/>
      <c r="M157" s="30"/>
      <c r="N157" s="30" t="str">
        <f t="shared" si="2"/>
        <v xml:space="preserve"> 매출조정^TB_CLO_SALES_ADJ^ 수정일시^MOD_DTM^^VARCHAR2^14^Y^</v>
      </c>
      <c r="O157" s="21" t="str">
        <f>IF(ISNA(VLOOKUP(N157,DB데이터!$N:$N,1,FALSE)), "에러", "")</f>
        <v>에러</v>
      </c>
      <c r="P157" s="57" t="str">
        <f>IF(O157="에러",$N157&amp;CHAR(10)&amp;VLOOKUP(CONCATENATE(D157,".",F157),DB데이터!$M:$N,2,FALSE),"")</f>
        <v xml:space="preserve"> 매출조정^TB_CLO_SALES_ADJ^ 수정일시^MOD_DTM^^VARCHAR2^14^Y^
매출조정^TB_CLO_SALES_ADJ^수정일시^MOD_DTM^^VARCHAR2^14^Y^</v>
      </c>
      <c r="Q157" s="48"/>
    </row>
    <row r="158" spans="1:17" x14ac:dyDescent="0.25">
      <c r="A158" s="24">
        <v>151</v>
      </c>
      <c r="B158" s="27" t="s">
        <v>668</v>
      </c>
      <c r="C158" s="27" t="s">
        <v>5219</v>
      </c>
      <c r="D158" s="27" t="s">
        <v>392</v>
      </c>
      <c r="E158" s="27" t="s">
        <v>3521</v>
      </c>
      <c r="F158" s="27" t="s">
        <v>60</v>
      </c>
      <c r="G158" s="27"/>
      <c r="H158" s="27"/>
      <c r="I158" s="27" t="s">
        <v>37</v>
      </c>
      <c r="J158" s="28">
        <v>32</v>
      </c>
      <c r="K158" s="27" t="s">
        <v>52</v>
      </c>
      <c r="L158" s="27"/>
      <c r="M158" s="30"/>
      <c r="N158" s="30" t="str">
        <f t="shared" si="2"/>
        <v xml:space="preserve"> 매출조정^TB_CLO_SALES_ADJ^ 수정자ID^MODR_ID^^VARCHAR2^32^Y^</v>
      </c>
      <c r="O158" s="21" t="str">
        <f>IF(ISNA(VLOOKUP(N158,DB데이터!$N:$N,1,FALSE)), "에러", "")</f>
        <v>에러</v>
      </c>
      <c r="P158" s="57" t="str">
        <f>IF(O158="에러",$N158&amp;CHAR(10)&amp;VLOOKUP(CONCATENATE(D158,".",F158),DB데이터!$M:$N,2,FALSE),"")</f>
        <v xml:space="preserve"> 매출조정^TB_CLO_SALES_ADJ^ 수정자ID^MODR_ID^^VARCHAR2^32^Y^
매출조정^TB_CLO_SALES_ADJ^수정자ID^MODR_ID^^VARCHAR2^32^Y^</v>
      </c>
      <c r="Q158" s="48"/>
    </row>
    <row r="159" spans="1:17" x14ac:dyDescent="0.25">
      <c r="A159" s="24">
        <v>152</v>
      </c>
      <c r="B159" s="27" t="s">
        <v>668</v>
      </c>
      <c r="C159" s="27" t="s">
        <v>5219</v>
      </c>
      <c r="D159" s="27" t="s">
        <v>392</v>
      </c>
      <c r="E159" s="27" t="s">
        <v>5227</v>
      </c>
      <c r="F159" s="27" t="s">
        <v>1771</v>
      </c>
      <c r="G159" s="27"/>
      <c r="H159" s="27"/>
      <c r="I159" s="27" t="s">
        <v>110</v>
      </c>
      <c r="J159" s="28">
        <v>22</v>
      </c>
      <c r="K159" s="27" t="s">
        <v>52</v>
      </c>
      <c r="L159" s="27">
        <v>0</v>
      </c>
      <c r="M159" s="30"/>
      <c r="N159" s="30" t="str">
        <f t="shared" si="2"/>
        <v xml:space="preserve"> 매출조정^TB_CLO_SALES_ADJ^ 원매출금액^ORI_SALES_AMT^^NUMBER^22^Y^0</v>
      </c>
      <c r="O159" s="21" t="str">
        <f>IF(ISNA(VLOOKUP(N159,DB데이터!$N:$N,1,FALSE)), "에러", "")</f>
        <v>에러</v>
      </c>
      <c r="P159" s="57" t="str">
        <f>IF(O159="에러",$N159&amp;CHAR(10)&amp;VLOOKUP(CONCATENATE(D159,".",F159),DB데이터!$M:$N,2,FALSE),"")</f>
        <v xml:space="preserve"> 매출조정^TB_CLO_SALES_ADJ^ 원매출금액^ORI_SALES_AMT^^NUMBER^22^Y^0
매출조정^TB_CLO_SALES_ADJ^원매출금액^ORI_SALES_AMT^^NUMBER^20,5^Y^0</v>
      </c>
      <c r="Q159" s="48"/>
    </row>
    <row r="160" spans="1:17" x14ac:dyDescent="0.25">
      <c r="A160" s="24">
        <v>153</v>
      </c>
      <c r="B160" s="27" t="s">
        <v>668</v>
      </c>
      <c r="C160" s="27" t="s">
        <v>5219</v>
      </c>
      <c r="D160" s="27" t="s">
        <v>392</v>
      </c>
      <c r="E160" s="27" t="s">
        <v>5228</v>
      </c>
      <c r="F160" s="27" t="s">
        <v>1773</v>
      </c>
      <c r="G160" s="27"/>
      <c r="H160" s="27"/>
      <c r="I160" s="27" t="s">
        <v>110</v>
      </c>
      <c r="J160" s="28">
        <v>22</v>
      </c>
      <c r="K160" s="27" t="s">
        <v>52</v>
      </c>
      <c r="L160" s="27">
        <v>0</v>
      </c>
      <c r="M160" s="30"/>
      <c r="N160" s="30" t="str">
        <f t="shared" si="2"/>
        <v xml:space="preserve"> 매출조정^TB_CLO_SALES_ADJ^ 원포인트매출금액^ORI_POINT_SALES_AMT^^NUMBER^22^Y^0</v>
      </c>
      <c r="O160" s="21" t="str">
        <f>IF(ISNA(VLOOKUP(N160,DB데이터!$N:$N,1,FALSE)), "에러", "")</f>
        <v>에러</v>
      </c>
      <c r="P160" s="57" t="str">
        <f>IF(O160="에러",$N160&amp;CHAR(10)&amp;VLOOKUP(CONCATENATE(D160,".",F160),DB데이터!$M:$N,2,FALSE),"")</f>
        <v xml:space="preserve"> 매출조정^TB_CLO_SALES_ADJ^ 원포인트매출금액^ORI_POINT_SALES_AMT^^NUMBER^22^Y^0
매출조정^TB_CLO_SALES_ADJ^원포인트매출금액^ORI_POINT_SALES_AMT^^NUMBER^20,5^Y^0</v>
      </c>
      <c r="Q160" s="48"/>
    </row>
    <row r="161" spans="1:17" x14ac:dyDescent="0.25">
      <c r="A161" s="24">
        <v>154</v>
      </c>
      <c r="B161" s="27" t="s">
        <v>668</v>
      </c>
      <c r="C161" s="27" t="s">
        <v>5229</v>
      </c>
      <c r="D161" s="27" t="s">
        <v>797</v>
      </c>
      <c r="E161" s="27" t="s">
        <v>4007</v>
      </c>
      <c r="F161" s="27" t="s">
        <v>1775</v>
      </c>
      <c r="G161" s="27"/>
      <c r="H161" s="27"/>
      <c r="I161" s="27" t="s">
        <v>37</v>
      </c>
      <c r="J161" s="28">
        <v>20</v>
      </c>
      <c r="K161" s="27" t="s">
        <v>52</v>
      </c>
      <c r="L161" s="27"/>
      <c r="M161" s="30"/>
      <c r="N161" s="30" t="str">
        <f t="shared" si="2"/>
        <v xml:space="preserve"> 매출조정특판^TB_CLO_SALES_ADJ_SPC^ 주문번호^ORD_NO^^VARCHAR2^20^Y^</v>
      </c>
      <c r="O161" s="21" t="str">
        <f>IF(ISNA(VLOOKUP(N161,DB데이터!$N:$N,1,FALSE)), "에러", "")</f>
        <v>에러</v>
      </c>
      <c r="P161" s="57" t="str">
        <f>IF(O161="에러",$N161&amp;CHAR(10)&amp;VLOOKUP(CONCATENATE(D161,".",F161),DB데이터!$M:$N,2,FALSE),"")</f>
        <v xml:space="preserve"> 매출조정특판^TB_CLO_SALES_ADJ_SPC^ 주문번호^ORD_NO^^VARCHAR2^20^Y^
매출조정특판^TB_CLO_SALES_ADJ_SPC^주문번호^ORD_NO^Y^VARCHAR2^20^Y^</v>
      </c>
      <c r="Q161" s="48"/>
    </row>
    <row r="162" spans="1:17" x14ac:dyDescent="0.25">
      <c r="A162" s="24">
        <v>155</v>
      </c>
      <c r="B162" s="27" t="s">
        <v>668</v>
      </c>
      <c r="C162" s="27" t="s">
        <v>5229</v>
      </c>
      <c r="D162" s="27" t="s">
        <v>797</v>
      </c>
      <c r="E162" s="27" t="s">
        <v>3709</v>
      </c>
      <c r="F162" s="27" t="s">
        <v>64</v>
      </c>
      <c r="G162" s="27"/>
      <c r="H162" s="27"/>
      <c r="I162" s="27" t="s">
        <v>37</v>
      </c>
      <c r="J162" s="28">
        <v>10</v>
      </c>
      <c r="K162" s="27" t="s">
        <v>52</v>
      </c>
      <c r="L162" s="27"/>
      <c r="M162" s="30"/>
      <c r="N162" s="30" t="str">
        <f t="shared" si="2"/>
        <v xml:space="preserve"> 매출조정특판^TB_CLO_SALES_ADJ_SPC^ 매장코드^SHOP_CD^^VARCHAR2^10^Y^</v>
      </c>
      <c r="O162" s="21" t="str">
        <f>IF(ISNA(VLOOKUP(N162,DB데이터!$N:$N,1,FALSE)), "에러", "")</f>
        <v>에러</v>
      </c>
      <c r="P162" s="57" t="str">
        <f>IF(O162="에러",$N162&amp;CHAR(10)&amp;VLOOKUP(CONCATENATE(D162,".",F162),DB데이터!$M:$N,2,FALSE),"")</f>
        <v xml:space="preserve"> 매출조정특판^TB_CLO_SALES_ADJ_SPC^ 매장코드^SHOP_CD^^VARCHAR2^10^Y^
매출조정특판^TB_CLO_SALES_ADJ_SPC^매장코드^SHOP_CD^^VARCHAR2^10^Y^</v>
      </c>
      <c r="Q162" s="48"/>
    </row>
    <row r="163" spans="1:17" x14ac:dyDescent="0.25">
      <c r="A163" s="24">
        <v>156</v>
      </c>
      <c r="B163" s="27" t="s">
        <v>668</v>
      </c>
      <c r="C163" s="27" t="s">
        <v>5229</v>
      </c>
      <c r="D163" s="27" t="s">
        <v>797</v>
      </c>
      <c r="E163" s="27" t="s">
        <v>5230</v>
      </c>
      <c r="F163" s="27" t="s">
        <v>1777</v>
      </c>
      <c r="G163" s="27"/>
      <c r="H163" s="27"/>
      <c r="I163" s="27" t="s">
        <v>110</v>
      </c>
      <c r="J163" s="28">
        <v>22</v>
      </c>
      <c r="K163" s="27" t="s">
        <v>52</v>
      </c>
      <c r="L163" s="27">
        <v>0</v>
      </c>
      <c r="M163" s="30"/>
      <c r="N163" s="30" t="str">
        <f t="shared" si="2"/>
        <v xml:space="preserve"> 매출조정특판^TB_CLO_SALES_ADJ_SPC^ 주문출고금액^ORD_OUT_AMT^^NUMBER^22^Y^0</v>
      </c>
      <c r="O163" s="21" t="str">
        <f>IF(ISNA(VLOOKUP(N163,DB데이터!$N:$N,1,FALSE)), "에러", "")</f>
        <v>에러</v>
      </c>
      <c r="P163" s="57" t="str">
        <f>IF(O163="에러",$N163&amp;CHAR(10)&amp;VLOOKUP(CONCATENATE(D163,".",F163),DB데이터!$M:$N,2,FALSE),"")</f>
        <v xml:space="preserve"> 매출조정특판^TB_CLO_SALES_ADJ_SPC^ 주문출고금액^ORD_OUT_AMT^^NUMBER^22^Y^0
매출조정특판^TB_CLO_SALES_ADJ_SPC^주문출고금액^ORD_OUT_AMT^^NUMBER^20,5^Y^0</v>
      </c>
      <c r="Q163" s="48"/>
    </row>
    <row r="164" spans="1:17" x14ac:dyDescent="0.25">
      <c r="A164" s="24">
        <v>157</v>
      </c>
      <c r="B164" s="27" t="s">
        <v>668</v>
      </c>
      <c r="C164" s="27" t="s">
        <v>5229</v>
      </c>
      <c r="D164" s="27" t="s">
        <v>797</v>
      </c>
      <c r="E164" s="27" t="s">
        <v>5231</v>
      </c>
      <c r="F164" s="27" t="s">
        <v>1779</v>
      </c>
      <c r="G164" s="27"/>
      <c r="H164" s="27"/>
      <c r="I164" s="27" t="s">
        <v>110</v>
      </c>
      <c r="J164" s="28">
        <v>22</v>
      </c>
      <c r="K164" s="27" t="s">
        <v>52</v>
      </c>
      <c r="L164" s="27">
        <v>0</v>
      </c>
      <c r="M164" s="30"/>
      <c r="N164" s="30" t="str">
        <f t="shared" si="2"/>
        <v xml:space="preserve"> 매출조정특판^TB_CLO_SALES_ADJ_SPC^ 매출조정금액^SALES_ADJ_AMT^^NUMBER^22^Y^0</v>
      </c>
      <c r="O164" s="21" t="str">
        <f>IF(ISNA(VLOOKUP(N164,DB데이터!$N:$N,1,FALSE)), "에러", "")</f>
        <v>에러</v>
      </c>
      <c r="P164" s="57" t="str">
        <f>IF(O164="에러",$N164&amp;CHAR(10)&amp;VLOOKUP(CONCATENATE(D164,".",F164),DB데이터!$M:$N,2,FALSE),"")</f>
        <v xml:space="preserve"> 매출조정특판^TB_CLO_SALES_ADJ_SPC^ 매출조정금액^SALES_ADJ_AMT^^NUMBER^22^Y^0
매출조정특판^TB_CLO_SALES_ADJ_SPC^매출조정금액^SALES_ADJ_AMT^^NUMBER^20,5^Y^0</v>
      </c>
      <c r="Q164" s="48"/>
    </row>
    <row r="165" spans="1:17" x14ac:dyDescent="0.25">
      <c r="A165" s="24">
        <v>158</v>
      </c>
      <c r="B165" s="27" t="s">
        <v>668</v>
      </c>
      <c r="C165" s="27" t="s">
        <v>5229</v>
      </c>
      <c r="D165" s="27" t="s">
        <v>797</v>
      </c>
      <c r="E165" s="27" t="s">
        <v>5232</v>
      </c>
      <c r="F165" s="27" t="s">
        <v>1781</v>
      </c>
      <c r="G165" s="27"/>
      <c r="H165" s="27"/>
      <c r="I165" s="27" t="s">
        <v>37</v>
      </c>
      <c r="J165" s="28">
        <v>8</v>
      </c>
      <c r="K165" s="27" t="s">
        <v>5347</v>
      </c>
      <c r="L165" s="27"/>
      <c r="M165" s="30"/>
      <c r="N165" s="30" t="str">
        <f t="shared" si="2"/>
        <v xml:space="preserve"> 매출조정특판^TB_CLO_SALES_ADJ_SPC^ 주문출고일자^ORD_OUT_DT^^VARCHAR2^8^N^</v>
      </c>
      <c r="O165" s="21" t="str">
        <f>IF(ISNA(VLOOKUP(N165,DB데이터!$N:$N,1,FALSE)), "에러", "")</f>
        <v>에러</v>
      </c>
      <c r="P165" s="57" t="str">
        <f>IF(O165="에러",$N165&amp;CHAR(10)&amp;VLOOKUP(CONCATENATE(D165,".",F165),DB데이터!$M:$N,2,FALSE),"")</f>
        <v xml:space="preserve"> 매출조정특판^TB_CLO_SALES_ADJ_SPC^ 주문출고일자^ORD_OUT_DT^^VARCHAR2^8^N^
매출조정특판^TB_CLO_SALES_ADJ_SPC^주문출고일자^ORD_OUT_DT^^VARCHAR2^8^^</v>
      </c>
      <c r="Q165" s="48"/>
    </row>
    <row r="166" spans="1:17" x14ac:dyDescent="0.25">
      <c r="A166" s="24">
        <v>159</v>
      </c>
      <c r="B166" s="27" t="s">
        <v>668</v>
      </c>
      <c r="C166" s="27" t="s">
        <v>5229</v>
      </c>
      <c r="D166" s="27" t="s">
        <v>797</v>
      </c>
      <c r="E166" s="27" t="s">
        <v>5226</v>
      </c>
      <c r="F166" s="27" t="s">
        <v>1767</v>
      </c>
      <c r="G166" s="27"/>
      <c r="H166" s="27"/>
      <c r="I166" s="27" t="s">
        <v>37</v>
      </c>
      <c r="J166" s="28">
        <v>8</v>
      </c>
      <c r="K166" s="27" t="s">
        <v>5347</v>
      </c>
      <c r="L166" s="27"/>
      <c r="M166" s="30"/>
      <c r="N166" s="30" t="str">
        <f t="shared" si="2"/>
        <v xml:space="preserve"> 매출조정특판^TB_CLO_SALES_ADJ_SPC^ 확정일자^CONF_DT^^VARCHAR2^8^N^</v>
      </c>
      <c r="O166" s="21" t="str">
        <f>IF(ISNA(VLOOKUP(N166,DB데이터!$N:$N,1,FALSE)), "에러", "")</f>
        <v>에러</v>
      </c>
      <c r="P166" s="57" t="str">
        <f>IF(O166="에러",$N166&amp;CHAR(10)&amp;VLOOKUP(CONCATENATE(D166,".",F166),DB데이터!$M:$N,2,FALSE),"")</f>
        <v xml:space="preserve"> 매출조정특판^TB_CLO_SALES_ADJ_SPC^ 확정일자^CONF_DT^^VARCHAR2^8^N^
매출조정특판^TB_CLO_SALES_ADJ_SPC^확정일자^CONF_DT^^VARCHAR2^8^^</v>
      </c>
      <c r="Q166" s="48"/>
    </row>
    <row r="167" spans="1:17" x14ac:dyDescent="0.25">
      <c r="A167" s="24">
        <v>160</v>
      </c>
      <c r="B167" s="27" t="s">
        <v>668</v>
      </c>
      <c r="C167" s="27" t="s">
        <v>5229</v>
      </c>
      <c r="D167" s="27" t="s">
        <v>797</v>
      </c>
      <c r="E167" s="27" t="s">
        <v>5147</v>
      </c>
      <c r="F167" s="27" t="s">
        <v>1769</v>
      </c>
      <c r="G167" s="27"/>
      <c r="H167" s="27"/>
      <c r="I167" s="27" t="s">
        <v>37</v>
      </c>
      <c r="J167" s="28">
        <v>32</v>
      </c>
      <c r="K167" s="27" t="s">
        <v>5347</v>
      </c>
      <c r="L167" s="27"/>
      <c r="M167" s="30"/>
      <c r="N167" s="30" t="str">
        <f t="shared" si="2"/>
        <v xml:space="preserve"> 매출조정특판^TB_CLO_SALES_ADJ_SPC^ 확정자ID^CONFR_ID^^VARCHAR2^32^N^</v>
      </c>
      <c r="O167" s="21" t="str">
        <f>IF(ISNA(VLOOKUP(N167,DB데이터!$N:$N,1,FALSE)), "에러", "")</f>
        <v>에러</v>
      </c>
      <c r="P167" s="57" t="str">
        <f>IF(O167="에러",$N167&amp;CHAR(10)&amp;VLOOKUP(CONCATENATE(D167,".",F167),DB데이터!$M:$N,2,FALSE),"")</f>
        <v xml:space="preserve"> 매출조정특판^TB_CLO_SALES_ADJ_SPC^ 확정자ID^CONFR_ID^^VARCHAR2^32^N^
매출조정특판^TB_CLO_SALES_ADJ_SPC^확정자ID^CONFR_ID^^VARCHAR2^32^^</v>
      </c>
      <c r="Q167" s="48"/>
    </row>
    <row r="168" spans="1:17" x14ac:dyDescent="0.25">
      <c r="A168" s="24">
        <v>161</v>
      </c>
      <c r="B168" s="27" t="s">
        <v>668</v>
      </c>
      <c r="C168" s="27" t="s">
        <v>5229</v>
      </c>
      <c r="D168" s="27" t="s">
        <v>797</v>
      </c>
      <c r="E168" s="27" t="s">
        <v>3896</v>
      </c>
      <c r="F168" s="27" t="s">
        <v>1518</v>
      </c>
      <c r="G168" s="27"/>
      <c r="H168" s="27"/>
      <c r="I168" s="27" t="s">
        <v>37</v>
      </c>
      <c r="J168" s="28">
        <v>1</v>
      </c>
      <c r="K168" s="27" t="s">
        <v>52</v>
      </c>
      <c r="L168" s="27" t="s">
        <v>1496</v>
      </c>
      <c r="M168" s="30"/>
      <c r="N168" s="30" t="str">
        <f t="shared" si="2"/>
        <v xml:space="preserve"> 매출조정특판^TB_CLO_SALES_ADJ_SPC^ 확정여부^CONF_YN^^VARCHAR2^1^Y^'N' </v>
      </c>
      <c r="O168" s="21" t="str">
        <f>IF(ISNA(VLOOKUP(N168,DB데이터!$N:$N,1,FALSE)), "에러", "")</f>
        <v>에러</v>
      </c>
      <c r="P168" s="57" t="str">
        <f>IF(O168="에러",$N168&amp;CHAR(10)&amp;VLOOKUP(CONCATENATE(D168,".",F168),DB데이터!$M:$N,2,FALSE),"")</f>
        <v xml:space="preserve"> 매출조정특판^TB_CLO_SALES_ADJ_SPC^ 확정여부^CONF_YN^^VARCHAR2^1^Y^'N' 
매출조정특판^TB_CLO_SALES_ADJ_SPC^확정여부^CONF_YN^^VARCHAR2^1^Y^'N'</v>
      </c>
      <c r="Q168" s="48"/>
    </row>
    <row r="169" spans="1:17" x14ac:dyDescent="0.25">
      <c r="A169" s="24">
        <v>162</v>
      </c>
      <c r="B169" s="27" t="s">
        <v>668</v>
      </c>
      <c r="C169" s="27" t="s">
        <v>5229</v>
      </c>
      <c r="D169" s="27" t="s">
        <v>797</v>
      </c>
      <c r="E169" s="27" t="s">
        <v>3518</v>
      </c>
      <c r="F169" s="27" t="s">
        <v>54</v>
      </c>
      <c r="G169" s="27"/>
      <c r="H169" s="27"/>
      <c r="I169" s="27" t="s">
        <v>37</v>
      </c>
      <c r="J169" s="28">
        <v>14</v>
      </c>
      <c r="K169" s="27" t="s">
        <v>52</v>
      </c>
      <c r="L169" s="29"/>
      <c r="M169" s="30"/>
      <c r="N169" s="30" t="str">
        <f t="shared" si="2"/>
        <v xml:space="preserve"> 매출조정특판^TB_CLO_SALES_ADJ_SPC^ 등록일시^REG_DTM^^VARCHAR2^14^Y^</v>
      </c>
      <c r="O169" s="21" t="str">
        <f>IF(ISNA(VLOOKUP(N169,DB데이터!$N:$N,1,FALSE)), "에러", "")</f>
        <v>에러</v>
      </c>
      <c r="P169" s="57" t="str">
        <f>IF(O169="에러",$N169&amp;CHAR(10)&amp;VLOOKUP(CONCATENATE(D169,".",F169),DB데이터!$M:$N,2,FALSE),"")</f>
        <v xml:space="preserve"> 매출조정특판^TB_CLO_SALES_ADJ_SPC^ 등록일시^REG_DTM^^VARCHAR2^14^Y^
매출조정특판^TB_CLO_SALES_ADJ_SPC^등록일시^REG_DTM^^VARCHAR2^14^Y^</v>
      </c>
      <c r="Q169" s="48"/>
    </row>
    <row r="170" spans="1:17" x14ac:dyDescent="0.25">
      <c r="A170" s="24">
        <v>163</v>
      </c>
      <c r="B170" s="27" t="s">
        <v>668</v>
      </c>
      <c r="C170" s="27" t="s">
        <v>5229</v>
      </c>
      <c r="D170" s="27" t="s">
        <v>797</v>
      </c>
      <c r="E170" s="27" t="s">
        <v>3519</v>
      </c>
      <c r="F170" s="27" t="s">
        <v>56</v>
      </c>
      <c r="G170" s="27"/>
      <c r="H170" s="27"/>
      <c r="I170" s="27" t="s">
        <v>37</v>
      </c>
      <c r="J170" s="28">
        <v>32</v>
      </c>
      <c r="K170" s="27" t="s">
        <v>52</v>
      </c>
      <c r="L170" s="29"/>
      <c r="M170" s="30"/>
      <c r="N170" s="30" t="str">
        <f t="shared" si="2"/>
        <v xml:space="preserve"> 매출조정특판^TB_CLO_SALES_ADJ_SPC^ 등록자ID^REGR_ID^^VARCHAR2^32^Y^</v>
      </c>
      <c r="O170" s="21" t="str">
        <f>IF(ISNA(VLOOKUP(N170,DB데이터!$N:$N,1,FALSE)), "에러", "")</f>
        <v>에러</v>
      </c>
      <c r="P170" s="57" t="str">
        <f>IF(O170="에러",$N170&amp;CHAR(10)&amp;VLOOKUP(CONCATENATE(D170,".",F170),DB데이터!$M:$N,2,FALSE),"")</f>
        <v xml:space="preserve"> 매출조정특판^TB_CLO_SALES_ADJ_SPC^ 등록자ID^REGR_ID^^VARCHAR2^32^Y^
매출조정특판^TB_CLO_SALES_ADJ_SPC^등록자ID^REGR_ID^^VARCHAR2^32^Y^</v>
      </c>
      <c r="Q170" s="48"/>
    </row>
    <row r="171" spans="1:17" x14ac:dyDescent="0.25">
      <c r="A171" s="24">
        <v>164</v>
      </c>
      <c r="B171" s="27" t="s">
        <v>668</v>
      </c>
      <c r="C171" s="27" t="s">
        <v>5229</v>
      </c>
      <c r="D171" s="27" t="s">
        <v>797</v>
      </c>
      <c r="E171" s="27" t="s">
        <v>3520</v>
      </c>
      <c r="F171" s="27" t="s">
        <v>58</v>
      </c>
      <c r="G171" s="27"/>
      <c r="H171" s="27"/>
      <c r="I171" s="27" t="s">
        <v>37</v>
      </c>
      <c r="J171" s="28">
        <v>14</v>
      </c>
      <c r="K171" s="27" t="s">
        <v>52</v>
      </c>
      <c r="L171" s="27"/>
      <c r="M171" s="30"/>
      <c r="N171" s="30" t="str">
        <f t="shared" si="2"/>
        <v xml:space="preserve"> 매출조정특판^TB_CLO_SALES_ADJ_SPC^ 수정일시^MOD_DTM^^VARCHAR2^14^Y^</v>
      </c>
      <c r="O171" s="21" t="str">
        <f>IF(ISNA(VLOOKUP(N171,DB데이터!$N:$N,1,FALSE)), "에러", "")</f>
        <v>에러</v>
      </c>
      <c r="P171" s="57" t="str">
        <f>IF(O171="에러",$N171&amp;CHAR(10)&amp;VLOOKUP(CONCATENATE(D171,".",F171),DB데이터!$M:$N,2,FALSE),"")</f>
        <v xml:space="preserve"> 매출조정특판^TB_CLO_SALES_ADJ_SPC^ 수정일시^MOD_DTM^^VARCHAR2^14^Y^
매출조정특판^TB_CLO_SALES_ADJ_SPC^수정일시^MOD_DTM^^VARCHAR2^14^Y^</v>
      </c>
      <c r="Q171" s="48"/>
    </row>
    <row r="172" spans="1:17" x14ac:dyDescent="0.25">
      <c r="A172" s="24">
        <v>165</v>
      </c>
      <c r="B172" s="27" t="s">
        <v>668</v>
      </c>
      <c r="C172" s="27" t="s">
        <v>5229</v>
      </c>
      <c r="D172" s="27" t="s">
        <v>797</v>
      </c>
      <c r="E172" s="27" t="s">
        <v>3521</v>
      </c>
      <c r="F172" s="27" t="s">
        <v>60</v>
      </c>
      <c r="G172" s="27"/>
      <c r="H172" s="27"/>
      <c r="I172" s="27" t="s">
        <v>37</v>
      </c>
      <c r="J172" s="28">
        <v>32</v>
      </c>
      <c r="K172" s="27" t="s">
        <v>52</v>
      </c>
      <c r="L172" s="27"/>
      <c r="M172" s="30"/>
      <c r="N172" s="30" t="str">
        <f t="shared" si="2"/>
        <v xml:space="preserve"> 매출조정특판^TB_CLO_SALES_ADJ_SPC^ 수정자ID^MODR_ID^^VARCHAR2^32^Y^</v>
      </c>
      <c r="O172" s="21" t="str">
        <f>IF(ISNA(VLOOKUP(N172,DB데이터!$N:$N,1,FALSE)), "에러", "")</f>
        <v>에러</v>
      </c>
      <c r="P172" s="57" t="str">
        <f>IF(O172="에러",$N172&amp;CHAR(10)&amp;VLOOKUP(CONCATENATE(D172,".",F172),DB데이터!$M:$N,2,FALSE),"")</f>
        <v xml:space="preserve"> 매출조정특판^TB_CLO_SALES_ADJ_SPC^ 수정자ID^MODR_ID^^VARCHAR2^32^Y^
매출조정특판^TB_CLO_SALES_ADJ_SPC^수정자ID^MODR_ID^^VARCHAR2^32^Y^</v>
      </c>
      <c r="Q172" s="48"/>
    </row>
    <row r="173" spans="1:17" x14ac:dyDescent="0.25">
      <c r="A173" s="24">
        <v>166</v>
      </c>
      <c r="B173" s="27" t="s">
        <v>668</v>
      </c>
      <c r="C173" s="27" t="s">
        <v>5233</v>
      </c>
      <c r="D173" s="27" t="s">
        <v>805</v>
      </c>
      <c r="E173" s="27" t="s">
        <v>3981</v>
      </c>
      <c r="F173" s="27" t="s">
        <v>1590</v>
      </c>
      <c r="G173" s="27"/>
      <c r="H173" s="27"/>
      <c r="I173" s="27" t="s">
        <v>37</v>
      </c>
      <c r="J173" s="28">
        <v>10</v>
      </c>
      <c r="K173" s="27" t="s">
        <v>52</v>
      </c>
      <c r="L173" s="27"/>
      <c r="M173" s="30"/>
      <c r="N173" s="30" t="str">
        <f t="shared" si="2"/>
        <v xml:space="preserve"> 팀예상매출^TB_CLO_TEAM_EXPECT_SALES^ 팀코드^TEAM_CD^^VARCHAR2^10^Y^</v>
      </c>
      <c r="O173" s="21" t="str">
        <f>IF(ISNA(VLOOKUP(N173,DB데이터!$N:$N,1,FALSE)), "에러", "")</f>
        <v>에러</v>
      </c>
      <c r="P173" s="57" t="str">
        <f>IF(O173="에러",$N173&amp;CHAR(10)&amp;VLOOKUP(CONCATENATE(D173,".",F173),DB데이터!$M:$N,2,FALSE),"")</f>
        <v xml:space="preserve"> 팀예상매출^TB_CLO_TEAM_EXPECT_SALES^ 팀코드^TEAM_CD^^VARCHAR2^10^Y^
팀예상매출^TB_CLO_TEAM_EXPECT_SALES^팀코드^TEAM_CD^Y^VARCHAR2^10^Y^</v>
      </c>
      <c r="Q173" s="48"/>
    </row>
    <row r="174" spans="1:17" x14ac:dyDescent="0.25">
      <c r="A174" s="24">
        <v>167</v>
      </c>
      <c r="B174" s="27" t="s">
        <v>668</v>
      </c>
      <c r="C174" s="27" t="s">
        <v>5233</v>
      </c>
      <c r="D174" s="27" t="s">
        <v>805</v>
      </c>
      <c r="E174" s="27" t="s">
        <v>3975</v>
      </c>
      <c r="F174" s="27" t="s">
        <v>1459</v>
      </c>
      <c r="G174" s="27"/>
      <c r="H174" s="27"/>
      <c r="I174" s="27" t="s">
        <v>37</v>
      </c>
      <c r="J174" s="28">
        <v>6</v>
      </c>
      <c r="K174" s="27" t="s">
        <v>52</v>
      </c>
      <c r="L174" s="27"/>
      <c r="M174" s="30"/>
      <c r="N174" s="30" t="str">
        <f t="shared" si="2"/>
        <v xml:space="preserve"> 팀예상매출^TB_CLO_TEAM_EXPECT_SALES^ 매출년월^SALES_YM^^VARCHAR2^6^Y^</v>
      </c>
      <c r="O174" s="21" t="str">
        <f>IF(ISNA(VLOOKUP(N174,DB데이터!$N:$N,1,FALSE)), "에러", "")</f>
        <v>에러</v>
      </c>
      <c r="P174" s="57" t="str">
        <f>IF(O174="에러",$N174&amp;CHAR(10)&amp;VLOOKUP(CONCATENATE(D174,".",F174),DB데이터!$M:$N,2,FALSE),"")</f>
        <v xml:space="preserve"> 팀예상매출^TB_CLO_TEAM_EXPECT_SALES^ 매출년월^SALES_YM^^VARCHAR2^6^Y^
팀예상매출^TB_CLO_TEAM_EXPECT_SALES^매출년월^SALES_YM^Y^VARCHAR2^6^Y^</v>
      </c>
      <c r="Q174" s="48"/>
    </row>
    <row r="175" spans="1:17" x14ac:dyDescent="0.25">
      <c r="A175" s="24">
        <v>168</v>
      </c>
      <c r="B175" s="27" t="s">
        <v>668</v>
      </c>
      <c r="C175" s="27" t="s">
        <v>5233</v>
      </c>
      <c r="D175" s="27" t="s">
        <v>805</v>
      </c>
      <c r="E175" s="27" t="s">
        <v>5234</v>
      </c>
      <c r="F175" s="27" t="s">
        <v>1792</v>
      </c>
      <c r="G175" s="27"/>
      <c r="H175" s="27"/>
      <c r="I175" s="27" t="s">
        <v>110</v>
      </c>
      <c r="J175" s="28">
        <v>22</v>
      </c>
      <c r="K175" s="27" t="s">
        <v>52</v>
      </c>
      <c r="L175" s="27"/>
      <c r="M175" s="48"/>
      <c r="N175" s="48"/>
      <c r="O175" s="48"/>
      <c r="P175" s="48"/>
      <c r="Q175" s="48"/>
    </row>
    <row r="176" spans="1:17" x14ac:dyDescent="0.25">
      <c r="A176" s="24">
        <v>169</v>
      </c>
      <c r="B176" s="48" t="s">
        <v>668</v>
      </c>
      <c r="C176" s="48" t="s">
        <v>5233</v>
      </c>
      <c r="D176" s="48" t="s">
        <v>805</v>
      </c>
      <c r="E176" s="48" t="s">
        <v>3518</v>
      </c>
      <c r="F176" s="48" t="s">
        <v>54</v>
      </c>
      <c r="G176" s="48"/>
      <c r="H176" s="48"/>
      <c r="I176" s="48" t="s">
        <v>37</v>
      </c>
      <c r="J176" s="48">
        <v>14</v>
      </c>
      <c r="K176" s="48" t="s">
        <v>52</v>
      </c>
      <c r="L176" s="48"/>
      <c r="M176" s="48"/>
      <c r="N176" s="48"/>
      <c r="O176" s="48"/>
      <c r="P176" s="48"/>
      <c r="Q176" s="48"/>
    </row>
    <row r="177" spans="1:17" x14ac:dyDescent="0.25">
      <c r="A177" s="24">
        <v>170</v>
      </c>
      <c r="B177" s="48" t="s">
        <v>668</v>
      </c>
      <c r="C177" s="48" t="s">
        <v>5233</v>
      </c>
      <c r="D177" s="48" t="s">
        <v>805</v>
      </c>
      <c r="E177" s="48" t="s">
        <v>3519</v>
      </c>
      <c r="F177" s="48" t="s">
        <v>56</v>
      </c>
      <c r="G177" s="48"/>
      <c r="H177" s="48"/>
      <c r="I177" s="48" t="s">
        <v>37</v>
      </c>
      <c r="J177" s="48">
        <v>32</v>
      </c>
      <c r="K177" s="48" t="s">
        <v>52</v>
      </c>
      <c r="L177" s="48"/>
      <c r="M177" s="48"/>
      <c r="N177" s="48"/>
      <c r="O177" s="48"/>
      <c r="P177" s="48"/>
      <c r="Q177" s="48"/>
    </row>
    <row r="178" spans="1:17" x14ac:dyDescent="0.25">
      <c r="A178" s="24">
        <v>171</v>
      </c>
      <c r="B178" s="48" t="s">
        <v>668</v>
      </c>
      <c r="C178" s="48" t="s">
        <v>5233</v>
      </c>
      <c r="D178" s="48" t="s">
        <v>805</v>
      </c>
      <c r="E178" s="48" t="s">
        <v>3520</v>
      </c>
      <c r="F178" s="48" t="s">
        <v>58</v>
      </c>
      <c r="G178" s="48"/>
      <c r="H178" s="48"/>
      <c r="I178" s="48" t="s">
        <v>37</v>
      </c>
      <c r="J178" s="48">
        <v>14</v>
      </c>
      <c r="K178" s="48" t="s">
        <v>52</v>
      </c>
      <c r="L178" s="48"/>
      <c r="M178" s="48"/>
      <c r="N178" s="48"/>
      <c r="O178" s="48"/>
      <c r="P178" s="48"/>
      <c r="Q178" s="48"/>
    </row>
    <row r="179" spans="1:17" x14ac:dyDescent="0.25">
      <c r="A179" s="24">
        <v>172</v>
      </c>
      <c r="B179" s="48" t="s">
        <v>668</v>
      </c>
      <c r="C179" s="48" t="s">
        <v>5233</v>
      </c>
      <c r="D179" s="48" t="s">
        <v>805</v>
      </c>
      <c r="E179" s="48" t="s">
        <v>3521</v>
      </c>
      <c r="F179" s="48" t="s">
        <v>60</v>
      </c>
      <c r="G179" s="48"/>
      <c r="H179" s="48"/>
      <c r="I179" s="48" t="s">
        <v>37</v>
      </c>
      <c r="J179" s="48">
        <v>32</v>
      </c>
      <c r="K179" s="48" t="s">
        <v>52</v>
      </c>
      <c r="L179" s="48"/>
      <c r="M179" s="48"/>
      <c r="N179" s="48"/>
      <c r="O179" s="48"/>
      <c r="P179" s="48"/>
      <c r="Q179" s="48"/>
    </row>
    <row r="180" spans="1:17" x14ac:dyDescent="0.2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</row>
    <row r="181" spans="1:17" x14ac:dyDescent="0.2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</row>
    <row r="182" spans="1:17" x14ac:dyDescent="0.2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</row>
    <row r="183" spans="1:17" x14ac:dyDescent="0.2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</row>
    <row r="184" spans="1:17" x14ac:dyDescent="0.2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</row>
    <row r="185" spans="1:17" x14ac:dyDescent="0.2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</row>
    <row r="186" spans="1:17" x14ac:dyDescent="0.2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</row>
  </sheetData>
  <autoFilter ref="A7:O174"/>
  <customSheetViews>
    <customSheetView guid="{9EEF4241-DA10-4BD8-AB26-5CF5C7D68935}" scale="85" showAutoFilter="1">
      <pane xSplit="1" ySplit="7" topLeftCell="C143" activePane="bottomRight" state="frozen"/>
      <selection pane="bottomRight" activeCell="J162" sqref="J162"/>
      <pageMargins left="0.7" right="0.7" top="0.75" bottom="0.75" header="0.3" footer="0.3"/>
      <pageSetup paperSize="9" orientation="portrait" r:id="rId1"/>
      <autoFilter ref="A7:P172"/>
    </customSheetView>
    <customSheetView guid="{70453CE6-934A-40AF-8F9D-9810664EE54F}" scale="70" showAutoFilter="1">
      <pane xSplit="1" ySplit="7" topLeftCell="C143" activePane="bottomRight" state="frozen"/>
      <selection pane="bottomRight" activeCell="J162" sqref="J162"/>
      <pageMargins left="0.7" right="0.7" top="0.75" bottom="0.75" header="0.3" footer="0.3"/>
      <pageSetup paperSize="9" orientation="portrait" r:id="rId2"/>
      <autoFilter ref="A7:P174"/>
    </customSheetView>
  </customSheetViews>
  <mergeCells count="4">
    <mergeCell ref="A6:A7"/>
    <mergeCell ref="B6:B7"/>
    <mergeCell ref="C6:D6"/>
    <mergeCell ref="E6:L6"/>
  </mergeCells>
  <phoneticPr fontId="19" type="noConversion"/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S245"/>
  <sheetViews>
    <sheetView zoomScale="80" zoomScaleNormal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I23" sqref="I23"/>
    </sheetView>
  </sheetViews>
  <sheetFormatPr defaultColWidth="8.69921875" defaultRowHeight="17.399999999999999" x14ac:dyDescent="0.25"/>
  <cols>
    <col min="1" max="1" width="5.19921875" style="21" bestFit="1" customWidth="1"/>
    <col min="2" max="2" width="13" style="21" bestFit="1" customWidth="1"/>
    <col min="3" max="3" width="19.19921875" style="21" bestFit="1" customWidth="1"/>
    <col min="4" max="4" width="25.59765625" style="21" bestFit="1" customWidth="1"/>
    <col min="5" max="5" width="17.19921875" style="21" bestFit="1" customWidth="1"/>
    <col min="6" max="6" width="21.796875" style="21" bestFit="1" customWidth="1"/>
    <col min="7" max="7" width="7.3984375" style="21" bestFit="1" customWidth="1"/>
    <col min="8" max="8" width="7.19921875" style="21" bestFit="1" customWidth="1"/>
    <col min="9" max="9" width="11.19921875" style="21" bestFit="1" customWidth="1"/>
    <col min="10" max="10" width="7.09765625" style="21" bestFit="1" customWidth="1"/>
    <col min="11" max="11" width="10.3984375" style="21" bestFit="1" customWidth="1"/>
    <col min="12" max="12" width="7.09765625" style="21" bestFit="1" customWidth="1"/>
    <col min="13" max="13" width="13" style="21" hidden="1" customWidth="1"/>
    <col min="14" max="14" width="44.796875" style="21" hidden="1" customWidth="1"/>
    <col min="15" max="15" width="4.69921875" style="21" hidden="1" customWidth="1"/>
    <col min="16" max="17" width="0" style="21" hidden="1" customWidth="1"/>
    <col min="18" max="16384" width="8.69921875" style="21"/>
  </cols>
  <sheetData>
    <row r="6" spans="1:19" x14ac:dyDescent="0.25">
      <c r="A6" s="150" t="s">
        <v>20</v>
      </c>
      <c r="B6" s="150" t="s">
        <v>21</v>
      </c>
      <c r="C6" s="150" t="s">
        <v>23</v>
      </c>
      <c r="D6" s="150"/>
      <c r="E6" s="151" t="s">
        <v>24</v>
      </c>
      <c r="F6" s="152"/>
      <c r="G6" s="152"/>
      <c r="H6" s="152"/>
      <c r="I6" s="152"/>
      <c r="J6" s="152"/>
      <c r="K6" s="152"/>
      <c r="L6" s="153"/>
    </row>
    <row r="7" spans="1:19" x14ac:dyDescent="0.25">
      <c r="A7" s="150"/>
      <c r="B7" s="150"/>
      <c r="C7" s="22" t="s">
        <v>25</v>
      </c>
      <c r="D7" s="22" t="s">
        <v>26</v>
      </c>
      <c r="E7" s="22" t="s">
        <v>25</v>
      </c>
      <c r="F7" s="22" t="s">
        <v>26</v>
      </c>
      <c r="G7" s="22" t="s">
        <v>27</v>
      </c>
      <c r="H7" s="22" t="s">
        <v>28</v>
      </c>
      <c r="I7" s="22" t="s">
        <v>29</v>
      </c>
      <c r="J7" s="22" t="s">
        <v>30</v>
      </c>
      <c r="K7" s="22" t="s">
        <v>31</v>
      </c>
      <c r="L7" s="22" t="s">
        <v>32</v>
      </c>
      <c r="N7" s="43" t="s">
        <v>795</v>
      </c>
      <c r="O7" s="44">
        <f>COUNTIF(O$8:O1959,"에러")</f>
        <v>158</v>
      </c>
    </row>
    <row r="8" spans="1:19" x14ac:dyDescent="0.25">
      <c r="A8" s="24">
        <v>1</v>
      </c>
      <c r="B8" s="27" t="s">
        <v>5235</v>
      </c>
      <c r="C8" s="27" t="s">
        <v>4501</v>
      </c>
      <c r="D8" s="27" t="s">
        <v>398</v>
      </c>
      <c r="E8" s="27" t="s">
        <v>4504</v>
      </c>
      <c r="F8" s="27" t="s">
        <v>774</v>
      </c>
      <c r="G8" s="27"/>
      <c r="H8" s="27"/>
      <c r="I8" s="27" t="s">
        <v>37</v>
      </c>
      <c r="J8" s="28">
        <v>5</v>
      </c>
      <c r="K8" s="27" t="s">
        <v>52</v>
      </c>
      <c r="L8" s="27"/>
      <c r="M8" s="30"/>
      <c r="N8" s="30" t="str">
        <f>SUBSTITUTE(CONCATENATE(C8,"^",D8,"^",E8,"^",F8,"^",G8,"^",I8,"^",J8,"^",K8,"^",L8),"~","-")</f>
        <v xml:space="preserve"> 게시판^TB_BOA_BOARD^ 게시판코드^BOARD_CD^^VARCHAR2^5^Y^</v>
      </c>
      <c r="O8" s="21" t="str">
        <f>IF(ISNA(VLOOKUP(N8,DB데이터!$N:$N,1,FALSE)), "에러", "")</f>
        <v>에러</v>
      </c>
      <c r="P8" s="57" t="str">
        <f>IF(O8="에러",$N8&amp;CHAR(10)&amp;VLOOKUP(CONCATENATE(D8,".",F8),DB데이터!$M:$N,2,FALSE),"")</f>
        <v xml:space="preserve"> 게시판^TB_BOA_BOARD^ 게시판코드^BOARD_CD^^VARCHAR2^5^Y^
게시판^TB_BOA_BOARD^게시판코드^BOARD_CD^Y^VARCHAR2^5^Y^</v>
      </c>
      <c r="Q8" s="48"/>
      <c r="R8" s="48"/>
      <c r="S8" s="48"/>
    </row>
    <row r="9" spans="1:19" x14ac:dyDescent="0.25">
      <c r="A9" s="24">
        <v>2</v>
      </c>
      <c r="B9" s="27" t="s">
        <v>5235</v>
      </c>
      <c r="C9" s="27" t="s">
        <v>4501</v>
      </c>
      <c r="D9" s="27" t="s">
        <v>398</v>
      </c>
      <c r="E9" s="27" t="s">
        <v>4505</v>
      </c>
      <c r="F9" s="27" t="s">
        <v>2816</v>
      </c>
      <c r="G9" s="27"/>
      <c r="H9" s="27"/>
      <c r="I9" s="27" t="s">
        <v>37</v>
      </c>
      <c r="J9" s="28">
        <v>300</v>
      </c>
      <c r="K9" s="27" t="s">
        <v>5347</v>
      </c>
      <c r="L9" s="27"/>
      <c r="M9" s="30"/>
      <c r="N9" s="30" t="str">
        <f t="shared" ref="N9:N72" si="0">SUBSTITUTE(CONCATENATE(C9,"^",D9,"^",E9,"^",F9,"^",G9,"^",I9,"^",J9,"^",K9,"^",L9),"~","-")</f>
        <v xml:space="preserve"> 게시판^TB_BOA_BOARD^ 게시판한글명^BOARD_KN^^VARCHAR2^300^N^</v>
      </c>
      <c r="O9" s="21" t="str">
        <f>IF(ISNA(VLOOKUP(N9,DB데이터!$N:$N,1,FALSE)), "에러", "")</f>
        <v>에러</v>
      </c>
      <c r="P9" s="57" t="str">
        <f>IF(O9="에러",$N9&amp;CHAR(10)&amp;VLOOKUP(CONCATENATE(D9,".",F9),DB데이터!$M:$N,2,FALSE),"")</f>
        <v xml:space="preserve"> 게시판^TB_BOA_BOARD^ 게시판한글명^BOARD_KN^^VARCHAR2^300^N^
게시판^TB_BOA_BOARD^게시판한글명^BOARD_KN^^VARCHAR2^300^^</v>
      </c>
      <c r="Q9" s="48"/>
      <c r="R9" s="48"/>
      <c r="S9" s="48"/>
    </row>
    <row r="10" spans="1:19" x14ac:dyDescent="0.25">
      <c r="A10" s="24">
        <v>3</v>
      </c>
      <c r="B10" s="27" t="s">
        <v>5235</v>
      </c>
      <c r="C10" s="27" t="s">
        <v>4501</v>
      </c>
      <c r="D10" s="27" t="s">
        <v>398</v>
      </c>
      <c r="E10" s="27" t="s">
        <v>4502</v>
      </c>
      <c r="F10" s="27" t="s">
        <v>2818</v>
      </c>
      <c r="G10" s="27"/>
      <c r="H10" s="27"/>
      <c r="I10" s="27" t="s">
        <v>37</v>
      </c>
      <c r="J10" s="28">
        <v>300</v>
      </c>
      <c r="K10" s="27" t="s">
        <v>5347</v>
      </c>
      <c r="L10" s="29"/>
      <c r="M10" s="30"/>
      <c r="N10" s="30" t="str">
        <f t="shared" si="0"/>
        <v xml:space="preserve"> 게시판^TB_BOA_BOARD^ 게시판영어명^BOARD_EN^^VARCHAR2^300^N^</v>
      </c>
      <c r="O10" s="21" t="str">
        <f>IF(ISNA(VLOOKUP(N10,DB데이터!$N:$N,1,FALSE)), "에러", "")</f>
        <v>에러</v>
      </c>
      <c r="P10" s="57" t="str">
        <f>IF(O10="에러",$N10&amp;CHAR(10)&amp;VLOOKUP(CONCATENATE(D10,".",F10),DB데이터!$M:$N,2,FALSE),"")</f>
        <v xml:space="preserve"> 게시판^TB_BOA_BOARD^ 게시판영어명^BOARD_EN^^VARCHAR2^300^N^
게시판^TB_BOA_BOARD^게시판영어명^BOARD_EN^^VARCHAR2^300^^</v>
      </c>
      <c r="Q10" s="48"/>
      <c r="R10" s="48"/>
      <c r="S10" s="48"/>
    </row>
    <row r="11" spans="1:19" x14ac:dyDescent="0.25">
      <c r="A11" s="24">
        <v>4</v>
      </c>
      <c r="B11" s="27" t="s">
        <v>5235</v>
      </c>
      <c r="C11" s="27" t="s">
        <v>4501</v>
      </c>
      <c r="D11" s="27" t="s">
        <v>398</v>
      </c>
      <c r="E11" s="27" t="s">
        <v>4506</v>
      </c>
      <c r="F11" s="27" t="s">
        <v>2820</v>
      </c>
      <c r="G11" s="27"/>
      <c r="H11" s="27"/>
      <c r="I11" s="27" t="s">
        <v>37</v>
      </c>
      <c r="J11" s="28">
        <v>300</v>
      </c>
      <c r="K11" s="27" t="s">
        <v>5347</v>
      </c>
      <c r="L11" s="27"/>
      <c r="M11" s="30"/>
      <c r="N11" s="30" t="str">
        <f t="shared" si="0"/>
        <v xml:space="preserve"> 게시판^TB_BOA_BOARD^ 게시판현지명^BOARD_GN^^VARCHAR2^300^N^</v>
      </c>
      <c r="O11" s="21" t="str">
        <f>IF(ISNA(VLOOKUP(N11,DB데이터!$N:$N,1,FALSE)), "에러", "")</f>
        <v>에러</v>
      </c>
      <c r="P11" s="57" t="str">
        <f>IF(O11="에러",$N11&amp;CHAR(10)&amp;VLOOKUP(CONCATENATE(D11,".",F11),DB데이터!$M:$N,2,FALSE),"")</f>
        <v xml:space="preserve"> 게시판^TB_BOA_BOARD^ 게시판현지명^BOARD_GN^^VARCHAR2^300^N^
게시판^TB_BOA_BOARD^게시판현지명^BOARD_GN^^VARCHAR2^300^^</v>
      </c>
      <c r="Q11" s="48"/>
      <c r="R11" s="48"/>
      <c r="S11" s="48"/>
    </row>
    <row r="12" spans="1:19" x14ac:dyDescent="0.25">
      <c r="A12" s="24">
        <v>5</v>
      </c>
      <c r="B12" s="27" t="s">
        <v>5235</v>
      </c>
      <c r="C12" s="27" t="s">
        <v>4501</v>
      </c>
      <c r="D12" s="27" t="s">
        <v>398</v>
      </c>
      <c r="E12" s="27" t="s">
        <v>4503</v>
      </c>
      <c r="F12" s="27" t="s">
        <v>2822</v>
      </c>
      <c r="G12" s="27"/>
      <c r="H12" s="27"/>
      <c r="I12" s="27" t="s">
        <v>37</v>
      </c>
      <c r="J12" s="28">
        <v>3</v>
      </c>
      <c r="K12" s="27" t="s">
        <v>52</v>
      </c>
      <c r="L12" s="27"/>
      <c r="M12" s="30"/>
      <c r="N12" s="30" t="str">
        <f t="shared" si="0"/>
        <v xml:space="preserve"> 게시판^TB_BOA_BOARD^ 게시판유형코드^BOARD_TP_CD^^VARCHAR2^3^Y^</v>
      </c>
      <c r="O12" s="21" t="str">
        <f>IF(ISNA(VLOOKUP(N12,DB데이터!$N:$N,1,FALSE)), "에러", "")</f>
        <v>에러</v>
      </c>
      <c r="P12" s="57" t="str">
        <f>IF(O12="에러",$N12&amp;CHAR(10)&amp;VLOOKUP(CONCATENATE(D12,".",F12),DB데이터!$M:$N,2,FALSE),"")</f>
        <v xml:space="preserve"> 게시판^TB_BOA_BOARD^ 게시판유형코드^BOARD_TP_CD^^VARCHAR2^3^Y^
게시판^TB_BOA_BOARD^게시판유형코드^BOARD_TP_CD^^VARCHAR2^3^Y^</v>
      </c>
      <c r="Q12" s="48"/>
      <c r="R12" s="48"/>
      <c r="S12" s="48"/>
    </row>
    <row r="13" spans="1:19" x14ac:dyDescent="0.25">
      <c r="A13" s="24">
        <v>6</v>
      </c>
      <c r="B13" s="27" t="s">
        <v>5235</v>
      </c>
      <c r="C13" s="27" t="s">
        <v>4501</v>
      </c>
      <c r="D13" s="27" t="s">
        <v>398</v>
      </c>
      <c r="E13" s="27" t="s">
        <v>4508</v>
      </c>
      <c r="F13" s="27" t="s">
        <v>2824</v>
      </c>
      <c r="G13" s="27"/>
      <c r="H13" s="27"/>
      <c r="I13" s="27" t="s">
        <v>37</v>
      </c>
      <c r="J13" s="28">
        <v>1</v>
      </c>
      <c r="K13" s="27" t="s">
        <v>52</v>
      </c>
      <c r="L13" s="29" t="s">
        <v>1276</v>
      </c>
      <c r="M13" s="30"/>
      <c r="N13" s="30" t="str">
        <f t="shared" si="0"/>
        <v xml:space="preserve"> 게시판^TB_BOA_BOARD^ 댓글기능사용여부^REPLY_FN_USE_YN^^VARCHAR2^1^Y^'Y' </v>
      </c>
      <c r="O13" s="21" t="str">
        <f>IF(ISNA(VLOOKUP(N13,DB데이터!$N:$N,1,FALSE)), "에러", "")</f>
        <v>에러</v>
      </c>
      <c r="P13" s="57" t="str">
        <f>IF(O13="에러",$N13&amp;CHAR(10)&amp;VLOOKUP(CONCATENATE(D13,".",F13),DB데이터!$M:$N,2,FALSE),"")</f>
        <v xml:space="preserve"> 게시판^TB_BOA_BOARD^ 댓글기능사용여부^REPLY_FN_USE_YN^^VARCHAR2^1^Y^'Y' 
게시판^TB_BOA_BOARD^댓글기능사용여부^REPLY_FN_USE_YN^^VARCHAR2^1^Y^'Y'</v>
      </c>
      <c r="Q13" s="48"/>
      <c r="R13" s="48"/>
      <c r="S13" s="48"/>
    </row>
    <row r="14" spans="1:19" x14ac:dyDescent="0.25">
      <c r="A14" s="24">
        <v>7</v>
      </c>
      <c r="B14" s="27" t="s">
        <v>5235</v>
      </c>
      <c r="C14" s="27" t="s">
        <v>4501</v>
      </c>
      <c r="D14" s="27" t="s">
        <v>398</v>
      </c>
      <c r="E14" s="27" t="s">
        <v>4510</v>
      </c>
      <c r="F14" s="27" t="s">
        <v>2826</v>
      </c>
      <c r="G14" s="27"/>
      <c r="H14" s="27"/>
      <c r="I14" s="27" t="s">
        <v>37</v>
      </c>
      <c r="J14" s="28">
        <v>1</v>
      </c>
      <c r="K14" s="27" t="s">
        <v>52</v>
      </c>
      <c r="L14" s="29" t="s">
        <v>1276</v>
      </c>
      <c r="M14" s="30"/>
      <c r="N14" s="30" t="str">
        <f t="shared" si="0"/>
        <v xml:space="preserve"> 게시판^TB_BOA_BOARD^ 팝업공지사용여부^POP_NOTI_USE_YN^^VARCHAR2^1^Y^'Y' </v>
      </c>
      <c r="O14" s="21" t="str">
        <f>IF(ISNA(VLOOKUP(N14,DB데이터!$N:$N,1,FALSE)), "에러", "")</f>
        <v>에러</v>
      </c>
      <c r="P14" s="57" t="str">
        <f>IF(O14="에러",$N14&amp;CHAR(10)&amp;VLOOKUP(CONCATENATE(D14,".",F14),DB데이터!$M:$N,2,FALSE),"")</f>
        <v xml:space="preserve"> 게시판^TB_BOA_BOARD^ 팝업공지사용여부^POP_NOTI_USE_YN^^VARCHAR2^1^Y^'Y' 
게시판^TB_BOA_BOARD^팝업공지사용여부^POP_NOTI_USE_YN^^VARCHAR2^1^Y^'Y'</v>
      </c>
      <c r="Q14" s="48"/>
      <c r="R14" s="48"/>
      <c r="S14" s="48"/>
    </row>
    <row r="15" spans="1:19" x14ac:dyDescent="0.25">
      <c r="A15" s="24">
        <v>8</v>
      </c>
      <c r="B15" s="27" t="s">
        <v>5235</v>
      </c>
      <c r="C15" s="27" t="s">
        <v>4501</v>
      </c>
      <c r="D15" s="27" t="s">
        <v>398</v>
      </c>
      <c r="E15" s="27" t="s">
        <v>4250</v>
      </c>
      <c r="F15" s="27" t="s">
        <v>2828</v>
      </c>
      <c r="G15" s="27"/>
      <c r="H15" s="27"/>
      <c r="I15" s="27" t="s">
        <v>37</v>
      </c>
      <c r="J15" s="28">
        <v>1</v>
      </c>
      <c r="K15" s="27" t="s">
        <v>52</v>
      </c>
      <c r="L15" s="29" t="s">
        <v>1276</v>
      </c>
      <c r="M15" s="30"/>
      <c r="N15" s="30" t="str">
        <f t="shared" si="0"/>
        <v xml:space="preserve"> 게시판^TB_BOA_BOARD^ 프로모션사용여부^PROM_USE_YN^^VARCHAR2^1^Y^'Y' </v>
      </c>
      <c r="O15" s="21" t="str">
        <f>IF(ISNA(VLOOKUP(N15,DB데이터!$N:$N,1,FALSE)), "에러", "")</f>
        <v>에러</v>
      </c>
      <c r="P15" s="57" t="str">
        <f>IF(O15="에러",$N15&amp;CHAR(10)&amp;VLOOKUP(CONCATENATE(D15,".",F15),DB데이터!$M:$N,2,FALSE),"")</f>
        <v xml:space="preserve"> 게시판^TB_BOA_BOARD^ 프로모션사용여부^PROM_USE_YN^^VARCHAR2^1^Y^'Y' 
게시판^TB_BOA_BOARD^프로모션사용여부^PROM_USE_YN^^VARCHAR2^1^Y^'Y'</v>
      </c>
      <c r="Q15" s="48"/>
      <c r="R15" s="48"/>
      <c r="S15" s="48"/>
    </row>
    <row r="16" spans="1:19" x14ac:dyDescent="0.25">
      <c r="A16" s="24">
        <v>9</v>
      </c>
      <c r="B16" s="27" t="s">
        <v>5235</v>
      </c>
      <c r="C16" s="27" t="s">
        <v>4501</v>
      </c>
      <c r="D16" s="27" t="s">
        <v>398</v>
      </c>
      <c r="E16" s="27" t="s">
        <v>4509</v>
      </c>
      <c r="F16" s="27" t="s">
        <v>2830</v>
      </c>
      <c r="G16" s="27"/>
      <c r="H16" s="27"/>
      <c r="I16" s="27" t="s">
        <v>37</v>
      </c>
      <c r="J16" s="28">
        <v>1</v>
      </c>
      <c r="K16" s="27" t="s">
        <v>52</v>
      </c>
      <c r="L16" s="29" t="s">
        <v>1276</v>
      </c>
      <c r="M16" s="30"/>
      <c r="N16" s="30" t="str">
        <f t="shared" si="0"/>
        <v xml:space="preserve"> 게시판^TB_BOA_BOARD^ 파일사용여부^FILE_USE_YN^^VARCHAR2^1^Y^'Y' </v>
      </c>
      <c r="O16" s="21" t="str">
        <f>IF(ISNA(VLOOKUP(N16,DB데이터!$N:$N,1,FALSE)), "에러", "")</f>
        <v>에러</v>
      </c>
      <c r="P16" s="57" t="str">
        <f>IF(O16="에러",$N16&amp;CHAR(10)&amp;VLOOKUP(CONCATENATE(D16,".",F16),DB데이터!$M:$N,2,FALSE),"")</f>
        <v xml:space="preserve"> 게시판^TB_BOA_BOARD^ 파일사용여부^FILE_USE_YN^^VARCHAR2^1^Y^'Y' 
게시판^TB_BOA_BOARD^파일사용여부^FILE_USE_YN^^VARCHAR2^1^Y^'Y'</v>
      </c>
      <c r="Q16" s="48"/>
      <c r="R16" s="48"/>
      <c r="S16" s="48"/>
    </row>
    <row r="17" spans="1:19" x14ac:dyDescent="0.25">
      <c r="A17" s="24">
        <v>10</v>
      </c>
      <c r="B17" s="27" t="s">
        <v>5235</v>
      </c>
      <c r="C17" s="27" t="s">
        <v>4501</v>
      </c>
      <c r="D17" s="27" t="s">
        <v>398</v>
      </c>
      <c r="E17" s="27" t="s">
        <v>4507</v>
      </c>
      <c r="F17" s="27" t="s">
        <v>2832</v>
      </c>
      <c r="G17" s="27"/>
      <c r="H17" s="27"/>
      <c r="I17" s="27" t="s">
        <v>37</v>
      </c>
      <c r="J17" s="28">
        <v>3</v>
      </c>
      <c r="K17" s="27" t="s">
        <v>52</v>
      </c>
      <c r="L17" s="27"/>
      <c r="M17" s="30"/>
      <c r="N17" s="30" t="str">
        <f t="shared" si="0"/>
        <v xml:space="preserve"> 게시판^TB_BOA_BOARD^ 권한대상구분코드^AUTH_TRG_DIV_CD^^VARCHAR2^3^Y^</v>
      </c>
      <c r="O17" s="21" t="str">
        <f>IF(ISNA(VLOOKUP(N17,DB데이터!$N:$N,1,FALSE)), "에러", "")</f>
        <v>에러</v>
      </c>
      <c r="P17" s="57" t="str">
        <f>IF(O17="에러",$N17&amp;CHAR(10)&amp;VLOOKUP(CONCATENATE(D17,".",F17),DB데이터!$M:$N,2,FALSE),"")</f>
        <v xml:space="preserve"> 게시판^TB_BOA_BOARD^ 권한대상구분코드^AUTH_TRG_DIV_CD^^VARCHAR2^3^Y^
게시판^TB_BOA_BOARD^권한대상구분코드^AUTH_TRG_DIV_CD^^VARCHAR2^3^Y^</v>
      </c>
      <c r="Q17" s="48"/>
      <c r="R17" s="48"/>
      <c r="S17" s="48"/>
    </row>
    <row r="18" spans="1:19" x14ac:dyDescent="0.25">
      <c r="A18" s="24">
        <v>11</v>
      </c>
      <c r="B18" s="27" t="s">
        <v>5235</v>
      </c>
      <c r="C18" s="27" t="s">
        <v>4501</v>
      </c>
      <c r="D18" s="27" t="s">
        <v>398</v>
      </c>
      <c r="E18" s="27" t="s">
        <v>3639</v>
      </c>
      <c r="F18" s="27" t="s">
        <v>1862</v>
      </c>
      <c r="G18" s="27"/>
      <c r="H18" s="27"/>
      <c r="I18" s="27" t="s">
        <v>37</v>
      </c>
      <c r="J18" s="28">
        <v>10</v>
      </c>
      <c r="K18" s="27" t="s">
        <v>52</v>
      </c>
      <c r="L18" s="27"/>
      <c r="M18" s="30"/>
      <c r="N18" s="30" t="str">
        <f t="shared" si="0"/>
        <v xml:space="preserve"> 게시판^TB_BOA_BOARD^ 메뉴분류코드^MENU_CLS_CD^^VARCHAR2^10^Y^</v>
      </c>
      <c r="O18" s="21" t="str">
        <f>IF(ISNA(VLOOKUP(N18,DB데이터!$N:$N,1,FALSE)), "에러", "")</f>
        <v>에러</v>
      </c>
      <c r="P18" s="57" t="str">
        <f>IF(O18="에러",$N18&amp;CHAR(10)&amp;VLOOKUP(CONCATENATE(D18,".",F18),DB데이터!$M:$N,2,FALSE),"")</f>
        <v xml:space="preserve"> 게시판^TB_BOA_BOARD^ 메뉴분류코드^MENU_CLS_CD^^VARCHAR2^10^Y^
게시판^TB_BOA_BOARD^메뉴분류코드^MENU_CLS_CD^^VARCHAR2^10^Y^</v>
      </c>
      <c r="Q18" s="48"/>
      <c r="R18" s="48"/>
      <c r="S18" s="48"/>
    </row>
    <row r="19" spans="1:19" x14ac:dyDescent="0.25">
      <c r="A19" s="24">
        <v>12</v>
      </c>
      <c r="B19" s="27" t="s">
        <v>5235</v>
      </c>
      <c r="C19" s="27" t="s">
        <v>4501</v>
      </c>
      <c r="D19" s="27" t="s">
        <v>398</v>
      </c>
      <c r="E19" s="27" t="s">
        <v>3551</v>
      </c>
      <c r="F19" s="27" t="s">
        <v>1835</v>
      </c>
      <c r="G19" s="27"/>
      <c r="H19" s="27"/>
      <c r="I19" s="27" t="s">
        <v>37</v>
      </c>
      <c r="J19" s="28">
        <v>10</v>
      </c>
      <c r="K19" s="27" t="s">
        <v>52</v>
      </c>
      <c r="L19" s="27"/>
      <c r="M19" s="30"/>
      <c r="N19" s="30" t="str">
        <f t="shared" si="0"/>
        <v xml:space="preserve"> 게시판^TB_BOA_BOARD^ 메뉴코드^MENU_CD^^VARCHAR2^10^Y^</v>
      </c>
      <c r="O19" s="21" t="str">
        <f>IF(ISNA(VLOOKUP(N19,DB데이터!$N:$N,1,FALSE)), "에러", "")</f>
        <v>에러</v>
      </c>
      <c r="P19" s="57" t="str">
        <f>IF(O19="에러",$N19&amp;CHAR(10)&amp;VLOOKUP(CONCATENATE(D19,".",F19),DB데이터!$M:$N,2,FALSE),"")</f>
        <v xml:space="preserve"> 게시판^TB_BOA_BOARD^ 메뉴코드^MENU_CD^^VARCHAR2^10^Y^
게시판^TB_BOA_BOARD^메뉴코드^MENU_CD^^VARCHAR2^10^Y^</v>
      </c>
      <c r="Q19" s="48"/>
      <c r="R19" s="48"/>
      <c r="S19" s="48"/>
    </row>
    <row r="20" spans="1:19" x14ac:dyDescent="0.25">
      <c r="A20" s="24">
        <v>13</v>
      </c>
      <c r="B20" s="27" t="s">
        <v>5235</v>
      </c>
      <c r="C20" s="27" t="s">
        <v>4501</v>
      </c>
      <c r="D20" s="27" t="s">
        <v>398</v>
      </c>
      <c r="E20" s="27" t="s">
        <v>3516</v>
      </c>
      <c r="F20" s="27" t="s">
        <v>51</v>
      </c>
      <c r="G20" s="27"/>
      <c r="H20" s="27"/>
      <c r="I20" s="27" t="s">
        <v>37</v>
      </c>
      <c r="J20" s="28">
        <v>1</v>
      </c>
      <c r="K20" s="27" t="s">
        <v>52</v>
      </c>
      <c r="L20" s="29" t="s">
        <v>1276</v>
      </c>
      <c r="M20" s="30"/>
      <c r="N20" s="30" t="str">
        <f t="shared" si="0"/>
        <v xml:space="preserve"> 게시판^TB_BOA_BOARD^ 사용여부^USE_YN^^VARCHAR2^1^Y^'Y' </v>
      </c>
      <c r="O20" s="21" t="str">
        <f>IF(ISNA(VLOOKUP(N20,DB데이터!$N:$N,1,FALSE)), "에러", "")</f>
        <v>에러</v>
      </c>
      <c r="P20" s="57" t="str">
        <f>IF(O20="에러",$N20&amp;CHAR(10)&amp;VLOOKUP(CONCATENATE(D20,".",F20),DB데이터!$M:$N,2,FALSE),"")</f>
        <v xml:space="preserve"> 게시판^TB_BOA_BOARD^ 사용여부^USE_YN^^VARCHAR2^1^Y^'Y' 
게시판^TB_BOA_BOARD^사용여부^USE_YN^^VARCHAR2^1^Y^'Y'</v>
      </c>
      <c r="Q20" s="48"/>
      <c r="R20" s="48"/>
      <c r="S20" s="48"/>
    </row>
    <row r="21" spans="1:19" x14ac:dyDescent="0.25">
      <c r="A21" s="24">
        <v>14</v>
      </c>
      <c r="B21" s="27" t="s">
        <v>5235</v>
      </c>
      <c r="C21" s="27" t="s">
        <v>4501</v>
      </c>
      <c r="D21" s="27" t="s">
        <v>398</v>
      </c>
      <c r="E21" s="27" t="s">
        <v>3517</v>
      </c>
      <c r="F21" s="27" t="s">
        <v>62</v>
      </c>
      <c r="G21" s="27"/>
      <c r="H21" s="27"/>
      <c r="I21" s="27" t="s">
        <v>37</v>
      </c>
      <c r="J21" s="28">
        <v>2000</v>
      </c>
      <c r="K21" s="27" t="s">
        <v>5347</v>
      </c>
      <c r="L21" s="27"/>
      <c r="M21" s="30"/>
      <c r="N21" s="30" t="str">
        <f t="shared" si="0"/>
        <v xml:space="preserve"> 게시판^TB_BOA_BOARD^ 비고^REMARK^^VARCHAR2^2000^N^</v>
      </c>
      <c r="O21" s="21" t="str">
        <f>IF(ISNA(VLOOKUP(N21,DB데이터!$N:$N,1,FALSE)), "에러", "")</f>
        <v>에러</v>
      </c>
      <c r="P21" s="57" t="str">
        <f>IF(O21="에러",$N21&amp;CHAR(10)&amp;VLOOKUP(CONCATENATE(D21,".",F21),DB데이터!$M:$N,2,FALSE),"")</f>
        <v xml:space="preserve"> 게시판^TB_BOA_BOARD^ 비고^REMARK^^VARCHAR2^2000^N^
게시판^TB_BOA_BOARD^비고^REMARK^^VARCHAR2^2000^^</v>
      </c>
      <c r="Q21" s="48"/>
      <c r="R21" s="48"/>
      <c r="S21" s="48"/>
    </row>
    <row r="22" spans="1:19" x14ac:dyDescent="0.25">
      <c r="A22" s="24">
        <v>15</v>
      </c>
      <c r="B22" s="27" t="s">
        <v>5235</v>
      </c>
      <c r="C22" s="27" t="s">
        <v>4501</v>
      </c>
      <c r="D22" s="27" t="s">
        <v>398</v>
      </c>
      <c r="E22" s="27" t="s">
        <v>3518</v>
      </c>
      <c r="F22" s="27" t="s">
        <v>54</v>
      </c>
      <c r="G22" s="27"/>
      <c r="H22" s="27"/>
      <c r="I22" s="27" t="s">
        <v>37</v>
      </c>
      <c r="J22" s="28">
        <v>14</v>
      </c>
      <c r="K22" s="27" t="s">
        <v>52</v>
      </c>
      <c r="L22" s="27"/>
      <c r="M22" s="30"/>
      <c r="N22" s="30" t="str">
        <f t="shared" si="0"/>
        <v xml:space="preserve"> 게시판^TB_BOA_BOARD^ 등록일시^REG_DTM^^VARCHAR2^14^Y^</v>
      </c>
      <c r="O22" s="21" t="str">
        <f>IF(ISNA(VLOOKUP(N22,DB데이터!$N:$N,1,FALSE)), "에러", "")</f>
        <v>에러</v>
      </c>
      <c r="P22" s="57" t="str">
        <f>IF(O22="에러",$N22&amp;CHAR(10)&amp;VLOOKUP(CONCATENATE(D22,".",F22),DB데이터!$M:$N,2,FALSE),"")</f>
        <v xml:space="preserve"> 게시판^TB_BOA_BOARD^ 등록일시^REG_DTM^^VARCHAR2^14^Y^
게시판^TB_BOA_BOARD^등록일시^REG_DTM^^VARCHAR2^14^Y^</v>
      </c>
      <c r="Q22" s="48"/>
      <c r="R22" s="48"/>
      <c r="S22" s="48"/>
    </row>
    <row r="23" spans="1:19" x14ac:dyDescent="0.25">
      <c r="A23" s="24">
        <v>16</v>
      </c>
      <c r="B23" s="27" t="s">
        <v>5235</v>
      </c>
      <c r="C23" s="27" t="s">
        <v>4501</v>
      </c>
      <c r="D23" s="27" t="s">
        <v>398</v>
      </c>
      <c r="E23" s="27" t="s">
        <v>3519</v>
      </c>
      <c r="F23" s="27" t="s">
        <v>56</v>
      </c>
      <c r="G23" s="27"/>
      <c r="H23" s="27"/>
      <c r="I23" s="27" t="s">
        <v>37</v>
      </c>
      <c r="J23" s="28">
        <v>32</v>
      </c>
      <c r="K23" s="27" t="s">
        <v>52</v>
      </c>
      <c r="L23" s="29"/>
      <c r="M23" s="30"/>
      <c r="N23" s="30" t="str">
        <f t="shared" si="0"/>
        <v xml:space="preserve"> 게시판^TB_BOA_BOARD^ 등록자ID^REGR_ID^^VARCHAR2^32^Y^</v>
      </c>
      <c r="O23" s="21" t="str">
        <f>IF(ISNA(VLOOKUP(N23,DB데이터!$N:$N,1,FALSE)), "에러", "")</f>
        <v>에러</v>
      </c>
      <c r="P23" s="57" t="str">
        <f>IF(O23="에러",$N23&amp;CHAR(10)&amp;VLOOKUP(CONCATENATE(D23,".",F23),DB데이터!$M:$N,2,FALSE),"")</f>
        <v xml:space="preserve"> 게시판^TB_BOA_BOARD^ 등록자ID^REGR_ID^^VARCHAR2^32^Y^
게시판^TB_BOA_BOARD^등록자ID^REGR_ID^^VARCHAR2^32^Y^</v>
      </c>
      <c r="Q23" s="48"/>
      <c r="R23" s="48"/>
      <c r="S23" s="48"/>
    </row>
    <row r="24" spans="1:19" x14ac:dyDescent="0.25">
      <c r="A24" s="24">
        <v>17</v>
      </c>
      <c r="B24" s="27" t="s">
        <v>5235</v>
      </c>
      <c r="C24" s="27" t="s">
        <v>4501</v>
      </c>
      <c r="D24" s="27" t="s">
        <v>398</v>
      </c>
      <c r="E24" s="27" t="s">
        <v>3520</v>
      </c>
      <c r="F24" s="27" t="s">
        <v>58</v>
      </c>
      <c r="G24" s="27"/>
      <c r="H24" s="27"/>
      <c r="I24" s="27" t="s">
        <v>37</v>
      </c>
      <c r="J24" s="28">
        <v>14</v>
      </c>
      <c r="K24" s="27" t="s">
        <v>52</v>
      </c>
      <c r="L24" s="29"/>
      <c r="M24" s="30"/>
      <c r="N24" s="30" t="str">
        <f t="shared" si="0"/>
        <v xml:space="preserve"> 게시판^TB_BOA_BOARD^ 수정일시^MOD_DTM^^VARCHAR2^14^Y^</v>
      </c>
      <c r="O24" s="21" t="str">
        <f>IF(ISNA(VLOOKUP(N24,DB데이터!$N:$N,1,FALSE)), "에러", "")</f>
        <v>에러</v>
      </c>
      <c r="P24" s="57" t="str">
        <f>IF(O24="에러",$N24&amp;CHAR(10)&amp;VLOOKUP(CONCATENATE(D24,".",F24),DB데이터!$M:$N,2,FALSE),"")</f>
        <v xml:space="preserve"> 게시판^TB_BOA_BOARD^ 수정일시^MOD_DTM^^VARCHAR2^14^Y^
게시판^TB_BOA_BOARD^수정일시^MOD_DTM^^VARCHAR2^14^Y^</v>
      </c>
      <c r="Q24" s="48"/>
      <c r="R24" s="48"/>
      <c r="S24" s="48"/>
    </row>
    <row r="25" spans="1:19" x14ac:dyDescent="0.25">
      <c r="A25" s="24">
        <v>18</v>
      </c>
      <c r="B25" s="27" t="s">
        <v>5235</v>
      </c>
      <c r="C25" s="27" t="s">
        <v>4501</v>
      </c>
      <c r="D25" s="27" t="s">
        <v>398</v>
      </c>
      <c r="E25" s="27" t="s">
        <v>3521</v>
      </c>
      <c r="F25" s="27" t="s">
        <v>60</v>
      </c>
      <c r="G25" s="27"/>
      <c r="H25" s="27"/>
      <c r="I25" s="27" t="s">
        <v>37</v>
      </c>
      <c r="J25" s="28">
        <v>32</v>
      </c>
      <c r="K25" s="27" t="s">
        <v>52</v>
      </c>
      <c r="L25" s="27"/>
      <c r="M25" s="30"/>
      <c r="N25" s="30" t="str">
        <f t="shared" si="0"/>
        <v xml:space="preserve"> 게시판^TB_BOA_BOARD^ 수정자ID^MODR_ID^^VARCHAR2^32^Y^</v>
      </c>
      <c r="O25" s="21" t="str">
        <f>IF(ISNA(VLOOKUP(N25,DB데이터!$N:$N,1,FALSE)), "에러", "")</f>
        <v>에러</v>
      </c>
      <c r="P25" s="57" t="str">
        <f>IF(O25="에러",$N25&amp;CHAR(10)&amp;VLOOKUP(CONCATENATE(D25,".",F25),DB데이터!$M:$N,2,FALSE),"")</f>
        <v xml:space="preserve"> 게시판^TB_BOA_BOARD^ 수정자ID^MODR_ID^^VARCHAR2^32^Y^
게시판^TB_BOA_BOARD^수정자ID^MODR_ID^^VARCHAR2^32^Y^</v>
      </c>
      <c r="Q25" s="48"/>
      <c r="R25" s="48"/>
      <c r="S25" s="48"/>
    </row>
    <row r="26" spans="1:19" x14ac:dyDescent="0.25">
      <c r="A26" s="24">
        <v>19</v>
      </c>
      <c r="B26" s="27" t="s">
        <v>5235</v>
      </c>
      <c r="C26" s="27" t="s">
        <v>4511</v>
      </c>
      <c r="D26" s="27" t="s">
        <v>400</v>
      </c>
      <c r="E26" s="27" t="s">
        <v>4504</v>
      </c>
      <c r="F26" s="27" t="s">
        <v>774</v>
      </c>
      <c r="G26" s="27"/>
      <c r="H26" s="27"/>
      <c r="I26" s="27" t="s">
        <v>37</v>
      </c>
      <c r="J26" s="28">
        <v>5</v>
      </c>
      <c r="K26" s="27" t="s">
        <v>52</v>
      </c>
      <c r="L26" s="27"/>
      <c r="M26" s="30"/>
      <c r="N26" s="30" t="str">
        <f t="shared" si="0"/>
        <v xml:space="preserve"> 게시판권한대상^TB_BOA_BOARD_AUTH_TRG^ 게시판코드^BOARD_CD^^VARCHAR2^5^Y^</v>
      </c>
      <c r="O26" s="21" t="str">
        <f>IF(ISNA(VLOOKUP(N26,DB데이터!$N:$N,1,FALSE)), "에러", "")</f>
        <v>에러</v>
      </c>
      <c r="P26" s="57" t="str">
        <f>IF(O26="에러",$N26&amp;CHAR(10)&amp;VLOOKUP(CONCATENATE(D26,".",F26),DB데이터!$M:$N,2,FALSE),"")</f>
        <v xml:space="preserve"> 게시판권한대상^TB_BOA_BOARD_AUTH_TRG^ 게시판코드^BOARD_CD^^VARCHAR2^5^Y^
게시판권한대상^TB_BOA_BOARD_AUTH_TRG^게시판코드^BOARD_CD^Y^VARCHAR2^5^Y^</v>
      </c>
      <c r="Q26" s="48"/>
      <c r="R26" s="48"/>
      <c r="S26" s="48"/>
    </row>
    <row r="27" spans="1:19" x14ac:dyDescent="0.25">
      <c r="A27" s="24">
        <v>20</v>
      </c>
      <c r="B27" s="27" t="s">
        <v>5235</v>
      </c>
      <c r="C27" s="27" t="s">
        <v>4511</v>
      </c>
      <c r="D27" s="27" t="s">
        <v>400</v>
      </c>
      <c r="E27" s="27" t="s">
        <v>5236</v>
      </c>
      <c r="F27" s="27" t="s">
        <v>2810</v>
      </c>
      <c r="G27" s="27"/>
      <c r="H27" s="27"/>
      <c r="I27" s="27" t="s">
        <v>37</v>
      </c>
      <c r="J27" s="28">
        <v>3</v>
      </c>
      <c r="K27" s="27" t="s">
        <v>52</v>
      </c>
      <c r="L27" s="27"/>
      <c r="M27" s="30"/>
      <c r="N27" s="30" t="str">
        <f t="shared" si="0"/>
        <v xml:space="preserve"> 게시판권한대상^TB_BOA_BOARD_AUTH_TRG^ 게시대상유형코드 (10:부서, 20:매장,30:사용자)^POST_TRG_TP_CD^^VARCHAR2^3^Y^</v>
      </c>
      <c r="O27" s="21" t="str">
        <f>IF(ISNA(VLOOKUP(N27,DB데이터!$N:$N,1,FALSE)), "에러", "")</f>
        <v>에러</v>
      </c>
      <c r="P27" s="57" t="str">
        <f>IF(O27="에러",$N27&amp;CHAR(10)&amp;VLOOKUP(CONCATENATE(D27,".",F27),DB데이터!$M:$N,2,FALSE),"")</f>
        <v xml:space="preserve"> 게시판권한대상^TB_BOA_BOARD_AUTH_TRG^ 게시대상유형코드 (10:부서, 20:매장,30:사용자)^POST_TRG_TP_CD^^VARCHAR2^3^Y^
게시판권한대상^TB_BOA_BOARD_AUTH_TRG^게시대상유형코드^POST_TRG_TP_CD^Y^VARCHAR2^3^Y^</v>
      </c>
      <c r="Q27" s="48"/>
      <c r="R27" s="48"/>
      <c r="S27" s="48"/>
    </row>
    <row r="28" spans="1:19" x14ac:dyDescent="0.25">
      <c r="A28" s="24">
        <v>21</v>
      </c>
      <c r="B28" s="27" t="s">
        <v>5235</v>
      </c>
      <c r="C28" s="27" t="s">
        <v>4511</v>
      </c>
      <c r="D28" s="27" t="s">
        <v>400</v>
      </c>
      <c r="E28" s="27" t="s">
        <v>4512</v>
      </c>
      <c r="F28" s="27" t="s">
        <v>2812</v>
      </c>
      <c r="G28" s="27"/>
      <c r="H28" s="27"/>
      <c r="I28" s="27" t="s">
        <v>37</v>
      </c>
      <c r="J28" s="28">
        <v>32</v>
      </c>
      <c r="K28" s="27" t="s">
        <v>52</v>
      </c>
      <c r="L28" s="29"/>
      <c r="M28" s="30"/>
      <c r="N28" s="30" t="str">
        <f t="shared" si="0"/>
        <v xml:space="preserve"> 게시판권한대상^TB_BOA_BOARD_AUTH_TRG^ 게시대상ID^POST_TRG_ID^^VARCHAR2^32^Y^</v>
      </c>
      <c r="O28" s="21" t="str">
        <f>IF(ISNA(VLOOKUP(N28,DB데이터!$N:$N,1,FALSE)), "에러", "")</f>
        <v>에러</v>
      </c>
      <c r="P28" s="57" t="str">
        <f>IF(O28="에러",$N28&amp;CHAR(10)&amp;VLOOKUP(CONCATENATE(D28,".",F28),DB데이터!$M:$N,2,FALSE),"")</f>
        <v xml:space="preserve"> 게시판권한대상^TB_BOA_BOARD_AUTH_TRG^ 게시대상ID^POST_TRG_ID^^VARCHAR2^32^Y^
게시판권한대상^TB_BOA_BOARD_AUTH_TRG^게시대상ID^POST_TRG_ID^Y^VARCHAR2^32^Y^</v>
      </c>
      <c r="Q28" s="48"/>
      <c r="R28" s="48"/>
      <c r="S28" s="48"/>
    </row>
    <row r="29" spans="1:19" x14ac:dyDescent="0.25">
      <c r="A29" s="24">
        <v>22</v>
      </c>
      <c r="B29" s="27" t="s">
        <v>5235</v>
      </c>
      <c r="C29" s="27" t="s">
        <v>4511</v>
      </c>
      <c r="D29" s="27" t="s">
        <v>400</v>
      </c>
      <c r="E29" s="27" t="s">
        <v>4514</v>
      </c>
      <c r="F29" s="27" t="s">
        <v>2834</v>
      </c>
      <c r="G29" s="27"/>
      <c r="H29" s="27"/>
      <c r="I29" s="27" t="s">
        <v>37</v>
      </c>
      <c r="J29" s="28">
        <v>1</v>
      </c>
      <c r="K29" s="27" t="s">
        <v>52</v>
      </c>
      <c r="L29" s="27" t="s">
        <v>1276</v>
      </c>
      <c r="M29" s="30"/>
      <c r="N29" s="30" t="str">
        <f t="shared" si="0"/>
        <v xml:space="preserve"> 게시판권한대상^TB_BOA_BOARD_AUTH_TRG^ 작성권한여부^WRITE_AUTH_YN^^VARCHAR2^1^Y^'Y' </v>
      </c>
      <c r="O29" s="21" t="str">
        <f>IF(ISNA(VLOOKUP(N29,DB데이터!$N:$N,1,FALSE)), "에러", "")</f>
        <v>에러</v>
      </c>
      <c r="P29" s="57" t="str">
        <f>IF(O29="에러",$N29&amp;CHAR(10)&amp;VLOOKUP(CONCATENATE(D29,".",F29),DB데이터!$M:$N,2,FALSE),"")</f>
        <v xml:space="preserve"> 게시판권한대상^TB_BOA_BOARD_AUTH_TRG^ 작성권한여부^WRITE_AUTH_YN^^VARCHAR2^1^Y^'Y' 
게시판권한대상^TB_BOA_BOARD_AUTH_TRG^작성권한여부^WRITE_AUTH_YN^^VARCHAR2^1^Y^'Y'</v>
      </c>
      <c r="Q29" s="48"/>
      <c r="R29" s="48"/>
      <c r="S29" s="48"/>
    </row>
    <row r="30" spans="1:19" x14ac:dyDescent="0.25">
      <c r="A30" s="24">
        <v>23</v>
      </c>
      <c r="B30" s="27" t="s">
        <v>5235</v>
      </c>
      <c r="C30" s="27" t="s">
        <v>4511</v>
      </c>
      <c r="D30" s="27" t="s">
        <v>400</v>
      </c>
      <c r="E30" s="27" t="s">
        <v>3516</v>
      </c>
      <c r="F30" s="27" t="s">
        <v>51</v>
      </c>
      <c r="G30" s="27"/>
      <c r="H30" s="27"/>
      <c r="I30" s="27" t="s">
        <v>37</v>
      </c>
      <c r="J30" s="28">
        <v>1</v>
      </c>
      <c r="K30" s="27" t="s">
        <v>52</v>
      </c>
      <c r="L30" s="29" t="s">
        <v>1276</v>
      </c>
      <c r="M30" s="30"/>
      <c r="N30" s="30" t="str">
        <f t="shared" si="0"/>
        <v xml:space="preserve"> 게시판권한대상^TB_BOA_BOARD_AUTH_TRG^ 사용여부^USE_YN^^VARCHAR2^1^Y^'Y' </v>
      </c>
      <c r="O30" s="21" t="str">
        <f>IF(ISNA(VLOOKUP(N30,DB데이터!$N:$N,1,FALSE)), "에러", "")</f>
        <v>에러</v>
      </c>
      <c r="P30" s="57" t="str">
        <f>IF(O30="에러",$N30&amp;CHAR(10)&amp;VLOOKUP(CONCATENATE(D30,".",F30),DB데이터!$M:$N,2,FALSE),"")</f>
        <v xml:space="preserve"> 게시판권한대상^TB_BOA_BOARD_AUTH_TRG^ 사용여부^USE_YN^^VARCHAR2^1^Y^'Y' 
게시판권한대상^TB_BOA_BOARD_AUTH_TRG^사용여부^USE_YN^^VARCHAR2^1^Y^'Y'</v>
      </c>
      <c r="Q30" s="48"/>
      <c r="R30" s="48"/>
      <c r="S30" s="48"/>
    </row>
    <row r="31" spans="1:19" x14ac:dyDescent="0.25">
      <c r="A31" s="24">
        <v>24</v>
      </c>
      <c r="B31" s="27" t="s">
        <v>5235</v>
      </c>
      <c r="C31" s="27" t="s">
        <v>4511</v>
      </c>
      <c r="D31" s="27" t="s">
        <v>400</v>
      </c>
      <c r="E31" s="27" t="s">
        <v>3517</v>
      </c>
      <c r="F31" s="27" t="s">
        <v>62</v>
      </c>
      <c r="G31" s="27"/>
      <c r="H31" s="27"/>
      <c r="I31" s="27" t="s">
        <v>37</v>
      </c>
      <c r="J31" s="28">
        <v>2000</v>
      </c>
      <c r="K31" s="27" t="s">
        <v>5347</v>
      </c>
      <c r="L31" s="29"/>
      <c r="M31" s="30"/>
      <c r="N31" s="30" t="str">
        <f t="shared" si="0"/>
        <v xml:space="preserve"> 게시판권한대상^TB_BOA_BOARD_AUTH_TRG^ 비고^REMARK^^VARCHAR2^2000^N^</v>
      </c>
      <c r="O31" s="21" t="str">
        <f>IF(ISNA(VLOOKUP(N31,DB데이터!$N:$N,1,FALSE)), "에러", "")</f>
        <v>에러</v>
      </c>
      <c r="P31" s="57" t="str">
        <f>IF(O31="에러",$N31&amp;CHAR(10)&amp;VLOOKUP(CONCATENATE(D31,".",F31),DB데이터!$M:$N,2,FALSE),"")</f>
        <v xml:space="preserve"> 게시판권한대상^TB_BOA_BOARD_AUTH_TRG^ 비고^REMARK^^VARCHAR2^2000^N^
게시판권한대상^TB_BOA_BOARD_AUTH_TRG^비고^REMARK^^VARCHAR2^2000^^</v>
      </c>
      <c r="Q31" s="48"/>
      <c r="R31" s="48"/>
      <c r="S31" s="48"/>
    </row>
    <row r="32" spans="1:19" x14ac:dyDescent="0.25">
      <c r="A32" s="24">
        <v>25</v>
      </c>
      <c r="B32" s="27" t="s">
        <v>5235</v>
      </c>
      <c r="C32" s="27" t="s">
        <v>4511</v>
      </c>
      <c r="D32" s="27" t="s">
        <v>400</v>
      </c>
      <c r="E32" s="27" t="s">
        <v>3518</v>
      </c>
      <c r="F32" s="27" t="s">
        <v>54</v>
      </c>
      <c r="G32" s="27"/>
      <c r="H32" s="27"/>
      <c r="I32" s="27" t="s">
        <v>37</v>
      </c>
      <c r="J32" s="28">
        <v>14</v>
      </c>
      <c r="K32" s="27" t="s">
        <v>52</v>
      </c>
      <c r="L32" s="27"/>
      <c r="M32" s="30"/>
      <c r="N32" s="30" t="str">
        <f t="shared" si="0"/>
        <v xml:space="preserve"> 게시판권한대상^TB_BOA_BOARD_AUTH_TRG^ 등록일시^REG_DTM^^VARCHAR2^14^Y^</v>
      </c>
      <c r="O32" s="21" t="str">
        <f>IF(ISNA(VLOOKUP(N32,DB데이터!$N:$N,1,FALSE)), "에러", "")</f>
        <v>에러</v>
      </c>
      <c r="P32" s="57" t="str">
        <f>IF(O32="에러",$N32&amp;CHAR(10)&amp;VLOOKUP(CONCATENATE(D32,".",F32),DB데이터!$M:$N,2,FALSE),"")</f>
        <v xml:space="preserve"> 게시판권한대상^TB_BOA_BOARD_AUTH_TRG^ 등록일시^REG_DTM^^VARCHAR2^14^Y^
게시판권한대상^TB_BOA_BOARD_AUTH_TRG^등록일시^REG_DTM^^VARCHAR2^14^Y^</v>
      </c>
      <c r="Q32" s="48"/>
      <c r="R32" s="48"/>
      <c r="S32" s="48"/>
    </row>
    <row r="33" spans="1:19" x14ac:dyDescent="0.25">
      <c r="A33" s="24">
        <v>26</v>
      </c>
      <c r="B33" s="27" t="s">
        <v>5235</v>
      </c>
      <c r="C33" s="27" t="s">
        <v>4511</v>
      </c>
      <c r="D33" s="27" t="s">
        <v>400</v>
      </c>
      <c r="E33" s="27" t="s">
        <v>3519</v>
      </c>
      <c r="F33" s="27" t="s">
        <v>56</v>
      </c>
      <c r="G33" s="27"/>
      <c r="H33" s="27"/>
      <c r="I33" s="27" t="s">
        <v>37</v>
      </c>
      <c r="J33" s="28">
        <v>32</v>
      </c>
      <c r="K33" s="27" t="s">
        <v>52</v>
      </c>
      <c r="L33" s="27"/>
      <c r="M33" s="30"/>
      <c r="N33" s="30" t="str">
        <f t="shared" si="0"/>
        <v xml:space="preserve"> 게시판권한대상^TB_BOA_BOARD_AUTH_TRG^ 등록자ID^REGR_ID^^VARCHAR2^32^Y^</v>
      </c>
      <c r="O33" s="21" t="str">
        <f>IF(ISNA(VLOOKUP(N33,DB데이터!$N:$N,1,FALSE)), "에러", "")</f>
        <v>에러</v>
      </c>
      <c r="P33" s="57" t="str">
        <f>IF(O33="에러",$N33&amp;CHAR(10)&amp;VLOOKUP(CONCATENATE(D33,".",F33),DB데이터!$M:$N,2,FALSE),"")</f>
        <v xml:space="preserve"> 게시판권한대상^TB_BOA_BOARD_AUTH_TRG^ 등록자ID^REGR_ID^^VARCHAR2^32^Y^
게시판권한대상^TB_BOA_BOARD_AUTH_TRG^등록자ID^REGR_ID^^VARCHAR2^32^Y^</v>
      </c>
      <c r="Q33" s="48"/>
      <c r="R33" s="48"/>
      <c r="S33" s="48"/>
    </row>
    <row r="34" spans="1:19" x14ac:dyDescent="0.25">
      <c r="A34" s="24">
        <v>27</v>
      </c>
      <c r="B34" s="27" t="s">
        <v>5235</v>
      </c>
      <c r="C34" s="27" t="s">
        <v>4511</v>
      </c>
      <c r="D34" s="27" t="s">
        <v>400</v>
      </c>
      <c r="E34" s="27" t="s">
        <v>3520</v>
      </c>
      <c r="F34" s="27" t="s">
        <v>58</v>
      </c>
      <c r="G34" s="27"/>
      <c r="H34" s="27"/>
      <c r="I34" s="27" t="s">
        <v>37</v>
      </c>
      <c r="J34" s="28">
        <v>14</v>
      </c>
      <c r="K34" s="27" t="s">
        <v>52</v>
      </c>
      <c r="L34" s="27"/>
      <c r="M34" s="30"/>
      <c r="N34" s="30" t="str">
        <f t="shared" si="0"/>
        <v xml:space="preserve"> 게시판권한대상^TB_BOA_BOARD_AUTH_TRG^ 수정일시^MOD_DTM^^VARCHAR2^14^Y^</v>
      </c>
      <c r="O34" s="21" t="str">
        <f>IF(ISNA(VLOOKUP(N34,DB데이터!$N:$N,1,FALSE)), "에러", "")</f>
        <v>에러</v>
      </c>
      <c r="P34" s="57" t="str">
        <f>IF(O34="에러",$N34&amp;CHAR(10)&amp;VLOOKUP(CONCATENATE(D34,".",F34),DB데이터!$M:$N,2,FALSE),"")</f>
        <v xml:space="preserve"> 게시판권한대상^TB_BOA_BOARD_AUTH_TRG^ 수정일시^MOD_DTM^^VARCHAR2^14^Y^
게시판권한대상^TB_BOA_BOARD_AUTH_TRG^수정일시^MOD_DTM^^VARCHAR2^14^Y^</v>
      </c>
      <c r="Q34" s="48"/>
      <c r="R34" s="48"/>
      <c r="S34" s="48"/>
    </row>
    <row r="35" spans="1:19" x14ac:dyDescent="0.25">
      <c r="A35" s="24">
        <v>28</v>
      </c>
      <c r="B35" s="27" t="s">
        <v>5235</v>
      </c>
      <c r="C35" s="27" t="s">
        <v>4511</v>
      </c>
      <c r="D35" s="27" t="s">
        <v>400</v>
      </c>
      <c r="E35" s="27" t="s">
        <v>3521</v>
      </c>
      <c r="F35" s="27" t="s">
        <v>60</v>
      </c>
      <c r="G35" s="27"/>
      <c r="H35" s="27"/>
      <c r="I35" s="27" t="s">
        <v>37</v>
      </c>
      <c r="J35" s="28">
        <v>32</v>
      </c>
      <c r="K35" s="27" t="s">
        <v>52</v>
      </c>
      <c r="L35" s="27"/>
      <c r="M35" s="30"/>
      <c r="N35" s="30" t="str">
        <f t="shared" si="0"/>
        <v xml:space="preserve"> 게시판권한대상^TB_BOA_BOARD_AUTH_TRG^ 수정자ID^MODR_ID^^VARCHAR2^32^Y^</v>
      </c>
      <c r="O35" s="21" t="str">
        <f>IF(ISNA(VLOOKUP(N35,DB데이터!$N:$N,1,FALSE)), "에러", "")</f>
        <v>에러</v>
      </c>
      <c r="P35" s="57" t="str">
        <f>IF(O35="에러",$N35&amp;CHAR(10)&amp;VLOOKUP(CONCATENATE(D35,".",F35),DB데이터!$M:$N,2,FALSE),"")</f>
        <v xml:space="preserve"> 게시판권한대상^TB_BOA_BOARD_AUTH_TRG^ 수정자ID^MODR_ID^^VARCHAR2^32^Y^
게시판권한대상^TB_BOA_BOARD_AUTH_TRG^수정자ID^MODR_ID^^VARCHAR2^32^Y^</v>
      </c>
      <c r="Q35" s="48"/>
      <c r="R35" s="48"/>
      <c r="S35" s="48"/>
    </row>
    <row r="36" spans="1:19" x14ac:dyDescent="0.25">
      <c r="A36" s="24">
        <v>29</v>
      </c>
      <c r="B36" s="27" t="s">
        <v>5235</v>
      </c>
      <c r="C36" s="27" t="s">
        <v>4515</v>
      </c>
      <c r="D36" s="27" t="s">
        <v>824</v>
      </c>
      <c r="E36" s="27" t="s">
        <v>4504</v>
      </c>
      <c r="F36" s="27" t="s">
        <v>774</v>
      </c>
      <c r="G36" s="27"/>
      <c r="H36" s="27"/>
      <c r="I36" s="27" t="s">
        <v>37</v>
      </c>
      <c r="J36" s="28">
        <v>5</v>
      </c>
      <c r="K36" s="27" t="s">
        <v>52</v>
      </c>
      <c r="L36" s="29"/>
      <c r="M36" s="30"/>
      <c r="N36" s="30" t="str">
        <f t="shared" si="0"/>
        <v xml:space="preserve"> 게시판관리자^TB_BOA_BOARD_MNGR^ 게시판코드^BOARD_CD^^VARCHAR2^5^Y^</v>
      </c>
      <c r="O36" s="21" t="str">
        <f>IF(ISNA(VLOOKUP(N36,DB데이터!$N:$N,1,FALSE)), "에러", "")</f>
        <v>에러</v>
      </c>
      <c r="P36" s="57" t="str">
        <f>IF(O36="에러",$N36&amp;CHAR(10)&amp;VLOOKUP(CONCATENATE(D36,".",F36),DB데이터!$M:$N,2,FALSE),"")</f>
        <v xml:space="preserve"> 게시판관리자^TB_BOA_BOARD_MNGR^ 게시판코드^BOARD_CD^^VARCHAR2^5^Y^
게시판관리자^TB_BOA_BOARD_MNGR^게시판코드^BOARD_CD^Y^VARCHAR2^5^Y^</v>
      </c>
      <c r="Q36" s="48"/>
      <c r="R36" s="48"/>
      <c r="S36" s="48"/>
    </row>
    <row r="37" spans="1:19" x14ac:dyDescent="0.25">
      <c r="A37" s="24">
        <v>30</v>
      </c>
      <c r="B37" s="27" t="s">
        <v>5235</v>
      </c>
      <c r="C37" s="27" t="s">
        <v>4515</v>
      </c>
      <c r="D37" s="27" t="s">
        <v>824</v>
      </c>
      <c r="E37" s="27" t="s">
        <v>3561</v>
      </c>
      <c r="F37" s="27" t="s">
        <v>109</v>
      </c>
      <c r="G37" s="27"/>
      <c r="H37" s="27"/>
      <c r="I37" s="27" t="s">
        <v>37</v>
      </c>
      <c r="J37" s="28">
        <v>32</v>
      </c>
      <c r="K37" s="27" t="s">
        <v>52</v>
      </c>
      <c r="L37" s="29"/>
      <c r="M37" s="30"/>
      <c r="N37" s="30" t="str">
        <f t="shared" si="0"/>
        <v xml:space="preserve"> 게시판관리자^TB_BOA_BOARD_MNGR^ 사용자ID^USER_ID^^VARCHAR2^32^Y^</v>
      </c>
      <c r="O37" s="21" t="str">
        <f>IF(ISNA(VLOOKUP(N37,DB데이터!$N:$N,1,FALSE)), "에러", "")</f>
        <v>에러</v>
      </c>
      <c r="P37" s="57" t="str">
        <f>IF(O37="에러",$N37&amp;CHAR(10)&amp;VLOOKUP(CONCATENATE(D37,".",F37),DB데이터!$M:$N,2,FALSE),"")</f>
        <v xml:space="preserve"> 게시판관리자^TB_BOA_BOARD_MNGR^ 사용자ID^USER_ID^^VARCHAR2^32^Y^
게시판관리자^TB_BOA_BOARD_MNGR^사용자ID^USER_ID^Y^VARCHAR2^32^Y^</v>
      </c>
      <c r="Q37" s="48"/>
      <c r="R37" s="48"/>
      <c r="S37" s="48"/>
    </row>
    <row r="38" spans="1:19" x14ac:dyDescent="0.25">
      <c r="A38" s="24">
        <v>31</v>
      </c>
      <c r="B38" s="27" t="s">
        <v>5235</v>
      </c>
      <c r="C38" s="27" t="s">
        <v>4515</v>
      </c>
      <c r="D38" s="27" t="s">
        <v>824</v>
      </c>
      <c r="E38" s="27" t="s">
        <v>3516</v>
      </c>
      <c r="F38" s="27" t="s">
        <v>51</v>
      </c>
      <c r="G38" s="27"/>
      <c r="H38" s="27"/>
      <c r="I38" s="27" t="s">
        <v>37</v>
      </c>
      <c r="J38" s="28">
        <v>1</v>
      </c>
      <c r="K38" s="27" t="s">
        <v>52</v>
      </c>
      <c r="L38" s="27" t="s">
        <v>1276</v>
      </c>
      <c r="M38" s="30"/>
      <c r="N38" s="30" t="str">
        <f t="shared" si="0"/>
        <v xml:space="preserve"> 게시판관리자^TB_BOA_BOARD_MNGR^ 사용여부^USE_YN^^VARCHAR2^1^Y^'Y' </v>
      </c>
      <c r="O38" s="21" t="str">
        <f>IF(ISNA(VLOOKUP(N38,DB데이터!$N:$N,1,FALSE)), "에러", "")</f>
        <v>에러</v>
      </c>
      <c r="P38" s="57" t="str">
        <f>IF(O38="에러",$N38&amp;CHAR(10)&amp;VLOOKUP(CONCATENATE(D38,".",F38),DB데이터!$M:$N,2,FALSE),"")</f>
        <v xml:space="preserve"> 게시판관리자^TB_BOA_BOARD_MNGR^ 사용여부^USE_YN^^VARCHAR2^1^Y^'Y' 
게시판관리자^TB_BOA_BOARD_MNGR^사용여부^USE_YN^^VARCHAR2^1^Y^'Y'</v>
      </c>
      <c r="Q38" s="48"/>
      <c r="R38" s="48"/>
      <c r="S38" s="48"/>
    </row>
    <row r="39" spans="1:19" x14ac:dyDescent="0.25">
      <c r="A39" s="24">
        <v>32</v>
      </c>
      <c r="B39" s="27" t="s">
        <v>5235</v>
      </c>
      <c r="C39" s="27" t="s">
        <v>4515</v>
      </c>
      <c r="D39" s="27" t="s">
        <v>824</v>
      </c>
      <c r="E39" s="27" t="s">
        <v>3518</v>
      </c>
      <c r="F39" s="27" t="s">
        <v>54</v>
      </c>
      <c r="G39" s="27"/>
      <c r="H39" s="27"/>
      <c r="I39" s="27" t="s">
        <v>37</v>
      </c>
      <c r="J39" s="28">
        <v>14</v>
      </c>
      <c r="K39" s="27" t="s">
        <v>52</v>
      </c>
      <c r="L39" s="27"/>
      <c r="M39" s="30"/>
      <c r="N39" s="30" t="str">
        <f t="shared" si="0"/>
        <v xml:space="preserve"> 게시판관리자^TB_BOA_BOARD_MNGR^ 등록일시^REG_DTM^^VARCHAR2^14^Y^</v>
      </c>
      <c r="O39" s="21" t="str">
        <f>IF(ISNA(VLOOKUP(N39,DB데이터!$N:$N,1,FALSE)), "에러", "")</f>
        <v>에러</v>
      </c>
      <c r="P39" s="57" t="str">
        <f>IF(O39="에러",$N39&amp;CHAR(10)&amp;VLOOKUP(CONCATENATE(D39,".",F39),DB데이터!$M:$N,2,FALSE),"")</f>
        <v xml:space="preserve"> 게시판관리자^TB_BOA_BOARD_MNGR^ 등록일시^REG_DTM^^VARCHAR2^14^Y^
게시판관리자^TB_BOA_BOARD_MNGR^등록일시^REG_DTM^^VARCHAR2^14^Y^</v>
      </c>
      <c r="Q39" s="48"/>
      <c r="R39" s="48"/>
      <c r="S39" s="48"/>
    </row>
    <row r="40" spans="1:19" x14ac:dyDescent="0.25">
      <c r="A40" s="24">
        <v>33</v>
      </c>
      <c r="B40" s="27" t="s">
        <v>5235</v>
      </c>
      <c r="C40" s="27" t="s">
        <v>4515</v>
      </c>
      <c r="D40" s="27" t="s">
        <v>824</v>
      </c>
      <c r="E40" s="27" t="s">
        <v>3519</v>
      </c>
      <c r="F40" s="27" t="s">
        <v>56</v>
      </c>
      <c r="G40" s="27"/>
      <c r="H40" s="27"/>
      <c r="I40" s="27" t="s">
        <v>37</v>
      </c>
      <c r="J40" s="28">
        <v>32</v>
      </c>
      <c r="K40" s="27" t="s">
        <v>52</v>
      </c>
      <c r="L40" s="29"/>
      <c r="M40" s="30"/>
      <c r="N40" s="30" t="str">
        <f t="shared" si="0"/>
        <v xml:space="preserve"> 게시판관리자^TB_BOA_BOARD_MNGR^ 등록자ID^REGR_ID^^VARCHAR2^32^Y^</v>
      </c>
      <c r="O40" s="21" t="str">
        <f>IF(ISNA(VLOOKUP(N40,DB데이터!$N:$N,1,FALSE)), "에러", "")</f>
        <v>에러</v>
      </c>
      <c r="P40" s="57" t="str">
        <f>IF(O40="에러",$N40&amp;CHAR(10)&amp;VLOOKUP(CONCATENATE(D40,".",F40),DB데이터!$M:$N,2,FALSE),"")</f>
        <v xml:space="preserve"> 게시판관리자^TB_BOA_BOARD_MNGR^ 등록자ID^REGR_ID^^VARCHAR2^32^Y^
게시판관리자^TB_BOA_BOARD_MNGR^등록자ID^REGR_ID^^VARCHAR2^32^Y^</v>
      </c>
      <c r="Q40" s="48"/>
      <c r="R40" s="48"/>
      <c r="S40" s="48"/>
    </row>
    <row r="41" spans="1:19" x14ac:dyDescent="0.25">
      <c r="A41" s="24">
        <v>34</v>
      </c>
      <c r="B41" s="27" t="s">
        <v>5235</v>
      </c>
      <c r="C41" s="27" t="s">
        <v>4515</v>
      </c>
      <c r="D41" s="27" t="s">
        <v>824</v>
      </c>
      <c r="E41" s="27" t="s">
        <v>3520</v>
      </c>
      <c r="F41" s="27" t="s">
        <v>58</v>
      </c>
      <c r="G41" s="27"/>
      <c r="H41" s="27"/>
      <c r="I41" s="27" t="s">
        <v>37</v>
      </c>
      <c r="J41" s="28">
        <v>14</v>
      </c>
      <c r="K41" s="27" t="s">
        <v>52</v>
      </c>
      <c r="L41" s="27"/>
      <c r="M41" s="30"/>
      <c r="N41" s="30" t="str">
        <f t="shared" si="0"/>
        <v xml:space="preserve"> 게시판관리자^TB_BOA_BOARD_MNGR^ 수정일시^MOD_DTM^^VARCHAR2^14^Y^</v>
      </c>
      <c r="O41" s="21" t="str">
        <f>IF(ISNA(VLOOKUP(N41,DB데이터!$N:$N,1,FALSE)), "에러", "")</f>
        <v>에러</v>
      </c>
      <c r="P41" s="57" t="str">
        <f>IF(O41="에러",$N41&amp;CHAR(10)&amp;VLOOKUP(CONCATENATE(D41,".",F41),DB데이터!$M:$N,2,FALSE),"")</f>
        <v xml:space="preserve"> 게시판관리자^TB_BOA_BOARD_MNGR^ 수정일시^MOD_DTM^^VARCHAR2^14^Y^
게시판관리자^TB_BOA_BOARD_MNGR^수정일시^MOD_DTM^^VARCHAR2^14^Y^</v>
      </c>
      <c r="Q41" s="48"/>
      <c r="R41" s="48"/>
      <c r="S41" s="48"/>
    </row>
    <row r="42" spans="1:19" x14ac:dyDescent="0.25">
      <c r="A42" s="24">
        <v>35</v>
      </c>
      <c r="B42" s="27" t="s">
        <v>5235</v>
      </c>
      <c r="C42" s="27" t="s">
        <v>4515</v>
      </c>
      <c r="D42" s="27" t="s">
        <v>824</v>
      </c>
      <c r="E42" s="27" t="s">
        <v>3521</v>
      </c>
      <c r="F42" s="27" t="s">
        <v>60</v>
      </c>
      <c r="G42" s="27"/>
      <c r="H42" s="27"/>
      <c r="I42" s="27" t="s">
        <v>37</v>
      </c>
      <c r="J42" s="28">
        <v>32</v>
      </c>
      <c r="K42" s="27" t="s">
        <v>52</v>
      </c>
      <c r="L42" s="27"/>
      <c r="M42" s="30"/>
      <c r="N42" s="30" t="str">
        <f t="shared" si="0"/>
        <v xml:space="preserve"> 게시판관리자^TB_BOA_BOARD_MNGR^ 수정자ID^MODR_ID^^VARCHAR2^32^Y^</v>
      </c>
      <c r="O42" s="21" t="str">
        <f>IF(ISNA(VLOOKUP(N42,DB데이터!$N:$N,1,FALSE)), "에러", "")</f>
        <v>에러</v>
      </c>
      <c r="P42" s="57" t="str">
        <f>IF(O42="에러",$N42&amp;CHAR(10)&amp;VLOOKUP(CONCATENATE(D42,".",F42),DB데이터!$M:$N,2,FALSE),"")</f>
        <v xml:space="preserve"> 게시판관리자^TB_BOA_BOARD_MNGR^ 수정자ID^MODR_ID^^VARCHAR2^32^Y^
게시판관리자^TB_BOA_BOARD_MNGR^수정자ID^MODR_ID^^VARCHAR2^32^Y^</v>
      </c>
      <c r="Q42" s="48"/>
      <c r="R42" s="48"/>
      <c r="S42" s="48"/>
    </row>
    <row r="43" spans="1:19" x14ac:dyDescent="0.25">
      <c r="A43" s="24">
        <v>36</v>
      </c>
      <c r="B43" s="27" t="s">
        <v>5235</v>
      </c>
      <c r="C43" s="27" t="s">
        <v>4516</v>
      </c>
      <c r="D43" s="27" t="s">
        <v>798</v>
      </c>
      <c r="E43" s="27" t="s">
        <v>4504</v>
      </c>
      <c r="F43" s="27" t="s">
        <v>774</v>
      </c>
      <c r="G43" s="27"/>
      <c r="H43" s="27"/>
      <c r="I43" s="27" t="s">
        <v>37</v>
      </c>
      <c r="J43" s="28">
        <v>5</v>
      </c>
      <c r="K43" s="27" t="s">
        <v>52</v>
      </c>
      <c r="L43" s="27"/>
      <c r="M43" s="30"/>
      <c r="N43" s="30" t="str">
        <f t="shared" si="0"/>
        <v xml:space="preserve"> 계약서^TB_BOA_CONT^ 게시판코드^BOARD_CD^^VARCHAR2^5^Y^</v>
      </c>
      <c r="O43" s="21" t="str">
        <f>IF(ISNA(VLOOKUP(N43,DB데이터!$N:$N,1,FALSE)), "에러", "")</f>
        <v>에러</v>
      </c>
      <c r="P43" s="57" t="str">
        <f>IF(O43="에러",$N43&amp;CHAR(10)&amp;VLOOKUP(CONCATENATE(D43,".",F43),DB데이터!$M:$N,2,FALSE),"")</f>
        <v xml:space="preserve"> 계약서^TB_BOA_CONT^ 게시판코드^BOARD_CD^^VARCHAR2^5^Y^
계약서^TB_BOA_CONT^게시판코드^BOARD_CD^Y^VARCHAR2^5^Y^</v>
      </c>
      <c r="Q43" s="48"/>
      <c r="R43" s="48"/>
      <c r="S43" s="48"/>
    </row>
    <row r="44" spans="1:19" x14ac:dyDescent="0.25">
      <c r="A44" s="24">
        <v>37</v>
      </c>
      <c r="B44" s="27" t="s">
        <v>5235</v>
      </c>
      <c r="C44" s="27" t="s">
        <v>4516</v>
      </c>
      <c r="D44" s="27" t="s">
        <v>798</v>
      </c>
      <c r="E44" s="27" t="s">
        <v>4518</v>
      </c>
      <c r="F44" s="27" t="s">
        <v>775</v>
      </c>
      <c r="G44" s="27"/>
      <c r="H44" s="27"/>
      <c r="I44" s="27" t="s">
        <v>37</v>
      </c>
      <c r="J44" s="28">
        <v>10</v>
      </c>
      <c r="K44" s="27" t="s">
        <v>52</v>
      </c>
      <c r="L44" s="27"/>
      <c r="M44" s="30"/>
      <c r="N44" s="30" t="str">
        <f t="shared" si="0"/>
        <v xml:space="preserve"> 계약서^TB_BOA_CONT^ 게시글번호^POST_NO^^VARCHAR2^10^Y^</v>
      </c>
      <c r="O44" s="21" t="str">
        <f>IF(ISNA(VLOOKUP(N44,DB데이터!$N:$N,1,FALSE)), "에러", "")</f>
        <v>에러</v>
      </c>
      <c r="P44" s="57" t="str">
        <f>IF(O44="에러",$N44&amp;CHAR(10)&amp;VLOOKUP(CONCATENATE(D44,".",F44),DB데이터!$M:$N,2,FALSE),"")</f>
        <v xml:space="preserve"> 계약서^TB_BOA_CONT^ 게시글번호^POST_NO^^VARCHAR2^10^Y^
계약서^TB_BOA_CONT^게시글번호^POST_NO^Y^VARCHAR2^10^Y^</v>
      </c>
      <c r="Q44" s="48"/>
      <c r="R44" s="48"/>
      <c r="S44" s="48"/>
    </row>
    <row r="45" spans="1:19" x14ac:dyDescent="0.25">
      <c r="A45" s="24">
        <v>38</v>
      </c>
      <c r="B45" s="27" t="s">
        <v>5235</v>
      </c>
      <c r="C45" s="27" t="s">
        <v>4516</v>
      </c>
      <c r="D45" s="27" t="s">
        <v>798</v>
      </c>
      <c r="E45" s="27" t="s">
        <v>4519</v>
      </c>
      <c r="F45" s="27" t="s">
        <v>776</v>
      </c>
      <c r="G45" s="27"/>
      <c r="H45" s="27"/>
      <c r="I45" s="27" t="s">
        <v>37</v>
      </c>
      <c r="J45" s="28">
        <v>300</v>
      </c>
      <c r="K45" s="27" t="s">
        <v>52</v>
      </c>
      <c r="L45" s="27"/>
      <c r="M45" s="30"/>
      <c r="N45" s="30" t="str">
        <f t="shared" si="0"/>
        <v xml:space="preserve"> 계약서^TB_BOA_CONT^ 게시글제목^POST_TITLE^^VARCHAR2^300^Y^</v>
      </c>
      <c r="O45" s="21" t="str">
        <f>IF(ISNA(VLOOKUP(N45,DB데이터!$N:$N,1,FALSE)), "에러", "")</f>
        <v>에러</v>
      </c>
      <c r="P45" s="57" t="str">
        <f>IF(O45="에러",$N45&amp;CHAR(10)&amp;VLOOKUP(CONCATENATE(D45,".",F45),DB데이터!$M:$N,2,FALSE),"")</f>
        <v xml:space="preserve"> 계약서^TB_BOA_CONT^ 게시글제목^POST_TITLE^^VARCHAR2^300^Y^
계약서^TB_BOA_CONT^게시글제목^POST_TITLE^^VARCHAR2^300^Y^</v>
      </c>
      <c r="Q45" s="48"/>
      <c r="R45" s="48"/>
      <c r="S45" s="48"/>
    </row>
    <row r="46" spans="1:19" x14ac:dyDescent="0.25">
      <c r="A46" s="24">
        <v>39</v>
      </c>
      <c r="B46" s="27" t="s">
        <v>5235</v>
      </c>
      <c r="C46" s="27" t="s">
        <v>4516</v>
      </c>
      <c r="D46" s="27" t="s">
        <v>798</v>
      </c>
      <c r="E46" s="27" t="s">
        <v>4517</v>
      </c>
      <c r="F46" s="27" t="s">
        <v>777</v>
      </c>
      <c r="G46" s="27"/>
      <c r="H46" s="27"/>
      <c r="I46" s="27" t="s">
        <v>778</v>
      </c>
      <c r="J46" s="28">
        <v>4000</v>
      </c>
      <c r="K46" s="27" t="s">
        <v>5347</v>
      </c>
      <c r="L46" s="27"/>
      <c r="M46" s="30"/>
      <c r="N46" s="30" t="str">
        <f t="shared" si="0"/>
        <v xml:space="preserve"> 계약서^TB_BOA_CONT^ 게시글내용^POST_DESC^^CLOB^4000^N^</v>
      </c>
      <c r="O46" s="21" t="str">
        <f>IF(ISNA(VLOOKUP(N46,DB데이터!$N:$N,1,FALSE)), "에러", "")</f>
        <v>에러</v>
      </c>
      <c r="P46" s="57" t="str">
        <f>IF(O46="에러",$N46&amp;CHAR(10)&amp;VLOOKUP(CONCATENATE(D46,".",F46),DB데이터!$M:$N,2,FALSE),"")</f>
        <v xml:space="preserve"> 계약서^TB_BOA_CONT^ 게시글내용^POST_DESC^^CLOB^4000^N^
계약서^TB_BOA_CONT^게시글내용^POST_DESC^^CLOB^4000^^</v>
      </c>
      <c r="Q46" s="48"/>
      <c r="R46" s="48"/>
      <c r="S46" s="48"/>
    </row>
    <row r="47" spans="1:19" x14ac:dyDescent="0.25">
      <c r="A47" s="24">
        <v>40</v>
      </c>
      <c r="B47" s="27" t="s">
        <v>5235</v>
      </c>
      <c r="C47" s="27" t="s">
        <v>4516</v>
      </c>
      <c r="D47" s="27" t="s">
        <v>798</v>
      </c>
      <c r="E47" s="27" t="s">
        <v>4523</v>
      </c>
      <c r="F47" s="27" t="s">
        <v>2836</v>
      </c>
      <c r="G47" s="27"/>
      <c r="H47" s="27"/>
      <c r="I47" s="27" t="s">
        <v>37</v>
      </c>
      <c r="J47" s="28">
        <v>3</v>
      </c>
      <c r="K47" s="27" t="s">
        <v>52</v>
      </c>
      <c r="L47" s="27"/>
      <c r="M47" s="30"/>
      <c r="N47" s="30" t="str">
        <f t="shared" si="0"/>
        <v xml:space="preserve"> 계약서^TB_BOA_CONT^ 계약서유형코드^CONT_TP_CD^^VARCHAR2^3^Y^</v>
      </c>
      <c r="O47" s="21" t="str">
        <f>IF(ISNA(VLOOKUP(N47,DB데이터!$N:$N,1,FALSE)), "에러", "")</f>
        <v>에러</v>
      </c>
      <c r="P47" s="57" t="str">
        <f>IF(O47="에러",$N47&amp;CHAR(10)&amp;VLOOKUP(CONCATENATE(D47,".",F47),DB데이터!$M:$N,2,FALSE),"")</f>
        <v xml:space="preserve"> 계약서^TB_BOA_CONT^ 계약서유형코드^CONT_TP_CD^^VARCHAR2^3^Y^
계약서^TB_BOA_CONT^계약서유형코드^CONT_TP_CD^^VARCHAR2^3^Y^</v>
      </c>
      <c r="Q47" s="48"/>
      <c r="R47" s="48"/>
      <c r="S47" s="48"/>
    </row>
    <row r="48" spans="1:19" x14ac:dyDescent="0.25">
      <c r="A48" s="24">
        <v>41</v>
      </c>
      <c r="B48" s="27" t="s">
        <v>5235</v>
      </c>
      <c r="C48" s="27" t="s">
        <v>4516</v>
      </c>
      <c r="D48" s="27" t="s">
        <v>798</v>
      </c>
      <c r="E48" s="27" t="s">
        <v>3629</v>
      </c>
      <c r="F48" s="27" t="s">
        <v>1171</v>
      </c>
      <c r="G48" s="27"/>
      <c r="H48" s="27"/>
      <c r="I48" s="27" t="s">
        <v>37</v>
      </c>
      <c r="J48" s="28">
        <v>10</v>
      </c>
      <c r="K48" s="27" t="s">
        <v>5347</v>
      </c>
      <c r="L48" s="29"/>
      <c r="M48" s="30"/>
      <c r="N48" s="30" t="str">
        <f t="shared" si="0"/>
        <v xml:space="preserve"> 계약서^TB_BOA_CONT^ 파일번호^FILE_NO^^VARCHAR2^10^N^</v>
      </c>
      <c r="O48" s="21" t="str">
        <f>IF(ISNA(VLOOKUP(N48,DB데이터!$N:$N,1,FALSE)), "에러", "")</f>
        <v>에러</v>
      </c>
      <c r="P48" s="57" t="str">
        <f>IF(O48="에러",$N48&amp;CHAR(10)&amp;VLOOKUP(CONCATENATE(D48,".",F48),DB데이터!$M:$N,2,FALSE),"")</f>
        <v xml:space="preserve"> 계약서^TB_BOA_CONT^ 파일번호^FILE_NO^^VARCHAR2^10^N^
계약서^TB_BOA_CONT^파일번호^FILE_NO^^VARCHAR2^10^^</v>
      </c>
      <c r="Q48" s="48"/>
      <c r="R48" s="48"/>
      <c r="S48" s="48"/>
    </row>
    <row r="49" spans="1:19" x14ac:dyDescent="0.25">
      <c r="A49" s="24">
        <v>42</v>
      </c>
      <c r="B49" s="27" t="s">
        <v>5235</v>
      </c>
      <c r="C49" s="27" t="s">
        <v>4516</v>
      </c>
      <c r="D49" s="27" t="s">
        <v>798</v>
      </c>
      <c r="E49" s="27" t="s">
        <v>4536</v>
      </c>
      <c r="F49" s="27" t="s">
        <v>2785</v>
      </c>
      <c r="G49" s="27"/>
      <c r="H49" s="27"/>
      <c r="I49" s="27" t="s">
        <v>37</v>
      </c>
      <c r="J49" s="28">
        <v>32</v>
      </c>
      <c r="K49" s="27" t="s">
        <v>52</v>
      </c>
      <c r="L49" s="27"/>
      <c r="M49" s="30"/>
      <c r="N49" s="30" t="str">
        <f t="shared" si="0"/>
        <v xml:space="preserve"> 계약서^TB_BOA_CONT^ 작성자ID^WRITER_ID^^VARCHAR2^32^Y^</v>
      </c>
      <c r="O49" s="21" t="str">
        <f>IF(ISNA(VLOOKUP(N49,DB데이터!$N:$N,1,FALSE)), "에러", "")</f>
        <v>에러</v>
      </c>
      <c r="P49" s="57" t="str">
        <f>IF(O49="에러",$N49&amp;CHAR(10)&amp;VLOOKUP(CONCATENATE(D49,".",F49),DB데이터!$M:$N,2,FALSE),"")</f>
        <v xml:space="preserve"> 계약서^TB_BOA_CONT^ 작성자ID^WRITER_ID^^VARCHAR2^32^Y^
계약서^TB_BOA_CONT^작성자ID^WRITER_ID^^VARCHAR2^32^Y^</v>
      </c>
      <c r="Q49" s="48"/>
      <c r="R49" s="48"/>
      <c r="S49" s="48"/>
    </row>
    <row r="50" spans="1:19" x14ac:dyDescent="0.25">
      <c r="A50" s="24">
        <v>43</v>
      </c>
      <c r="B50" s="27" t="s">
        <v>5235</v>
      </c>
      <c r="C50" s="27" t="s">
        <v>4516</v>
      </c>
      <c r="D50" s="27" t="s">
        <v>798</v>
      </c>
      <c r="E50" s="27" t="s">
        <v>4535</v>
      </c>
      <c r="F50" s="27" t="s">
        <v>2787</v>
      </c>
      <c r="G50" s="27"/>
      <c r="H50" s="27"/>
      <c r="I50" s="27" t="s">
        <v>37</v>
      </c>
      <c r="J50" s="28">
        <v>8</v>
      </c>
      <c r="K50" s="27" t="s">
        <v>52</v>
      </c>
      <c r="L50" s="27"/>
      <c r="M50" s="30"/>
      <c r="N50" s="30" t="str">
        <f t="shared" si="0"/>
        <v xml:space="preserve"> 계약서^TB_BOA_CONT^ 작성일자^WRITE_DT^^VARCHAR2^8^Y^</v>
      </c>
      <c r="O50" s="21" t="str">
        <f>IF(ISNA(VLOOKUP(N50,DB데이터!$N:$N,1,FALSE)), "에러", "")</f>
        <v>에러</v>
      </c>
      <c r="P50" s="57" t="str">
        <f>IF(O50="에러",$N50&amp;CHAR(10)&amp;VLOOKUP(CONCATENATE(D50,".",F50),DB데이터!$M:$N,2,FALSE),"")</f>
        <v xml:space="preserve"> 계약서^TB_BOA_CONT^ 작성일자^WRITE_DT^^VARCHAR2^8^Y^
계약서^TB_BOA_CONT^작성일자^WRITE_DT^^VARCHAR2^8^Y^</v>
      </c>
      <c r="Q50" s="48"/>
      <c r="R50" s="48"/>
      <c r="S50" s="48"/>
    </row>
    <row r="51" spans="1:19" x14ac:dyDescent="0.25">
      <c r="A51" s="24">
        <v>44</v>
      </c>
      <c r="B51" s="27" t="s">
        <v>5235</v>
      </c>
      <c r="C51" s="27" t="s">
        <v>4516</v>
      </c>
      <c r="D51" s="27" t="s">
        <v>798</v>
      </c>
      <c r="E51" s="27" t="s">
        <v>4537</v>
      </c>
      <c r="F51" s="27" t="s">
        <v>2789</v>
      </c>
      <c r="G51" s="27"/>
      <c r="H51" s="27"/>
      <c r="I51" s="27" t="s">
        <v>37</v>
      </c>
      <c r="J51" s="28">
        <v>50</v>
      </c>
      <c r="K51" s="27" t="s">
        <v>52</v>
      </c>
      <c r="L51" s="29"/>
      <c r="M51" s="30"/>
      <c r="N51" s="30" t="str">
        <f t="shared" si="0"/>
        <v xml:space="preserve"> 계약서^TB_BOA_CONT^ 작성자IP^WRITER_IP^^VARCHAR2^50^Y^</v>
      </c>
      <c r="O51" s="21" t="str">
        <f>IF(ISNA(VLOOKUP(N51,DB데이터!$N:$N,1,FALSE)), "에러", "")</f>
        <v>에러</v>
      </c>
      <c r="P51" s="57" t="str">
        <f>IF(O51="에러",$N51&amp;CHAR(10)&amp;VLOOKUP(CONCATENATE(D51,".",F51),DB데이터!$M:$N,2,FALSE),"")</f>
        <v xml:space="preserve"> 계약서^TB_BOA_CONT^ 작성자IP^WRITER_IP^^VARCHAR2^50^Y^
계약서^TB_BOA_CONT^작성자IP^WRITER_IP^^VARCHAR2^50^Y^</v>
      </c>
      <c r="Q51" s="48"/>
      <c r="R51" s="48"/>
      <c r="S51" s="48"/>
    </row>
    <row r="52" spans="1:19" x14ac:dyDescent="0.25">
      <c r="A52" s="24">
        <v>45</v>
      </c>
      <c r="B52" s="27" t="s">
        <v>5235</v>
      </c>
      <c r="C52" s="27" t="s">
        <v>4516</v>
      </c>
      <c r="D52" s="27" t="s">
        <v>798</v>
      </c>
      <c r="E52" s="27" t="s">
        <v>4520</v>
      </c>
      <c r="F52" s="27" t="s">
        <v>2838</v>
      </c>
      <c r="G52" s="27"/>
      <c r="H52" s="27"/>
      <c r="I52" s="27" t="s">
        <v>37</v>
      </c>
      <c r="J52" s="28">
        <v>8</v>
      </c>
      <c r="K52" s="27" t="s">
        <v>5347</v>
      </c>
      <c r="L52" s="27"/>
      <c r="M52" s="30"/>
      <c r="N52" s="30" t="str">
        <f t="shared" si="0"/>
        <v xml:space="preserve"> 계약서^TB_BOA_CONT^ 계약가능일자^CONT_ABLE_DT^^VARCHAR2^8^N^</v>
      </c>
      <c r="O52" s="21" t="str">
        <f>IF(ISNA(VLOOKUP(N52,DB데이터!$N:$N,1,FALSE)), "에러", "")</f>
        <v>에러</v>
      </c>
      <c r="P52" s="57" t="str">
        <f>IF(O52="에러",$N52&amp;CHAR(10)&amp;VLOOKUP(CONCATENATE(D52,".",F52),DB데이터!$M:$N,2,FALSE),"")</f>
        <v xml:space="preserve"> 계약서^TB_BOA_CONT^ 계약가능일자^CONT_ABLE_DT^^VARCHAR2^8^N^
계약서^TB_BOA_CONT^계약가능일자^CONT_ABLE_DT^^VARCHAR2^8^^</v>
      </c>
      <c r="Q52" s="48"/>
      <c r="R52" s="48"/>
      <c r="S52" s="48"/>
    </row>
    <row r="53" spans="1:19" x14ac:dyDescent="0.25">
      <c r="A53" s="24">
        <v>46</v>
      </c>
      <c r="B53" s="27" t="s">
        <v>5235</v>
      </c>
      <c r="C53" s="27" t="s">
        <v>4516</v>
      </c>
      <c r="D53" s="27" t="s">
        <v>798</v>
      </c>
      <c r="E53" s="27" t="s">
        <v>4526</v>
      </c>
      <c r="F53" s="27" t="s">
        <v>2840</v>
      </c>
      <c r="G53" s="27"/>
      <c r="H53" s="27"/>
      <c r="I53" s="27" t="s">
        <v>37</v>
      </c>
      <c r="J53" s="28">
        <v>8</v>
      </c>
      <c r="K53" s="27" t="s">
        <v>5347</v>
      </c>
      <c r="L53" s="27"/>
      <c r="M53" s="30"/>
      <c r="N53" s="30" t="str">
        <f t="shared" si="0"/>
        <v xml:space="preserve"> 계약서^TB_BOA_CONT^ 계약시작일자^CONT_STT_DT^^VARCHAR2^8^N^</v>
      </c>
      <c r="O53" s="21" t="str">
        <f>IF(ISNA(VLOOKUP(N53,DB데이터!$N:$N,1,FALSE)), "에러", "")</f>
        <v>에러</v>
      </c>
      <c r="P53" s="57" t="str">
        <f>IF(O53="에러",$N53&amp;CHAR(10)&amp;VLOOKUP(CONCATENATE(D53,".",F53),DB데이터!$M:$N,2,FALSE),"")</f>
        <v xml:space="preserve"> 계약서^TB_BOA_CONT^ 계약시작일자^CONT_STT_DT^^VARCHAR2^8^N^
계약서^TB_BOA_CONT^계약시작일자^CONT_STT_DT^^VARCHAR2^8^^</v>
      </c>
      <c r="Q53" s="48"/>
      <c r="R53" s="48"/>
      <c r="S53" s="48"/>
    </row>
    <row r="54" spans="1:19" x14ac:dyDescent="0.25">
      <c r="A54" s="24">
        <v>47</v>
      </c>
      <c r="B54" s="27" t="s">
        <v>5235</v>
      </c>
      <c r="C54" s="27" t="s">
        <v>4516</v>
      </c>
      <c r="D54" s="27" t="s">
        <v>798</v>
      </c>
      <c r="E54" s="27" t="s">
        <v>4527</v>
      </c>
      <c r="F54" s="27" t="s">
        <v>2842</v>
      </c>
      <c r="G54" s="27"/>
      <c r="H54" s="27"/>
      <c r="I54" s="27" t="s">
        <v>37</v>
      </c>
      <c r="J54" s="28">
        <v>8</v>
      </c>
      <c r="K54" s="27" t="s">
        <v>5347</v>
      </c>
      <c r="L54" s="29"/>
      <c r="M54" s="30"/>
      <c r="N54" s="30" t="str">
        <f t="shared" si="0"/>
        <v xml:space="preserve"> 계약서^TB_BOA_CONT^ 계약종료일자^CONT_END_DT^^VARCHAR2^8^N^</v>
      </c>
      <c r="O54" s="21" t="str">
        <f>IF(ISNA(VLOOKUP(N54,DB데이터!$N:$N,1,FALSE)), "에러", "")</f>
        <v>에러</v>
      </c>
      <c r="P54" s="57" t="str">
        <f>IF(O54="에러",$N54&amp;CHAR(10)&amp;VLOOKUP(CONCATENATE(D54,".",F54),DB데이터!$M:$N,2,FALSE),"")</f>
        <v xml:space="preserve"> 계약서^TB_BOA_CONT^ 계약종료일자^CONT_END_DT^^VARCHAR2^8^N^
계약서^TB_BOA_CONT^계약종료일자^CONT_END_DT^^VARCHAR2^8^^</v>
      </c>
      <c r="Q54" s="48"/>
      <c r="R54" s="48"/>
      <c r="S54" s="48"/>
    </row>
    <row r="55" spans="1:19" x14ac:dyDescent="0.25">
      <c r="A55" s="24">
        <v>48</v>
      </c>
      <c r="B55" s="27" t="s">
        <v>5235</v>
      </c>
      <c r="C55" s="27" t="s">
        <v>4516</v>
      </c>
      <c r="D55" s="27" t="s">
        <v>798</v>
      </c>
      <c r="E55" s="27" t="s">
        <v>4521</v>
      </c>
      <c r="F55" s="27" t="s">
        <v>2844</v>
      </c>
      <c r="G55" s="27"/>
      <c r="H55" s="27"/>
      <c r="I55" s="27" t="s">
        <v>37</v>
      </c>
      <c r="J55" s="28">
        <v>3</v>
      </c>
      <c r="K55" s="27" t="s">
        <v>52</v>
      </c>
      <c r="L55" s="27"/>
      <c r="M55" s="30"/>
      <c r="N55" s="30" t="str">
        <f t="shared" si="0"/>
        <v xml:space="preserve"> 계약서^TB_BOA_CONT^ 계약서승인구분코드^CONT_APPR_DIV_CD^^VARCHAR2^3^Y^</v>
      </c>
      <c r="O55" s="21" t="str">
        <f>IF(ISNA(VLOOKUP(N55,DB데이터!$N:$N,1,FALSE)), "에러", "")</f>
        <v>에러</v>
      </c>
      <c r="P55" s="57" t="str">
        <f>IF(O55="에러",$N55&amp;CHAR(10)&amp;VLOOKUP(CONCATENATE(D55,".",F55),DB데이터!$M:$N,2,FALSE),"")</f>
        <v xml:space="preserve"> 계약서^TB_BOA_CONT^ 계약서승인구분코드^CONT_APPR_DIV_CD^^VARCHAR2^3^Y^
계약서^TB_BOA_CONT^계약서승인구분코드^CONT_APPR_DIV_CD^^VARCHAR2^3^Y^</v>
      </c>
      <c r="Q55" s="48"/>
      <c r="R55" s="48"/>
      <c r="S55" s="48"/>
    </row>
    <row r="56" spans="1:19" x14ac:dyDescent="0.25">
      <c r="A56" s="24">
        <v>49</v>
      </c>
      <c r="B56" s="27" t="s">
        <v>5235</v>
      </c>
      <c r="C56" s="27" t="s">
        <v>4516</v>
      </c>
      <c r="D56" s="27" t="s">
        <v>798</v>
      </c>
      <c r="E56" s="27" t="s">
        <v>4522</v>
      </c>
      <c r="F56" s="27" t="s">
        <v>2846</v>
      </c>
      <c r="G56" s="27"/>
      <c r="H56" s="27"/>
      <c r="I56" s="27" t="s">
        <v>37</v>
      </c>
      <c r="J56" s="28">
        <v>14</v>
      </c>
      <c r="K56" s="27" t="s">
        <v>5347</v>
      </c>
      <c r="L56" s="27"/>
      <c r="M56" s="30"/>
      <c r="N56" s="30" t="str">
        <f t="shared" si="0"/>
        <v xml:space="preserve"> 계약서^TB_BOA_CONT^ 계약서승인일시^CONT_APPR_DTM^^VARCHAR2^14^N^</v>
      </c>
      <c r="O56" s="21" t="str">
        <f>IF(ISNA(VLOOKUP(N56,DB데이터!$N:$N,1,FALSE)), "에러", "")</f>
        <v>에러</v>
      </c>
      <c r="P56" s="57" t="str">
        <f>IF(O56="에러",$N56&amp;CHAR(10)&amp;VLOOKUP(CONCATENATE(D56,".",F56),DB데이터!$M:$N,2,FALSE),"")</f>
        <v xml:space="preserve"> 계약서^TB_BOA_CONT^ 계약서승인일시^CONT_APPR_DTM^^VARCHAR2^14^N^
계약서^TB_BOA_CONT^계약서승인일시^CONT_APPR_DTM^^VARCHAR2^14^^</v>
      </c>
      <c r="Q56" s="48"/>
      <c r="R56" s="48"/>
      <c r="S56" s="48"/>
    </row>
    <row r="57" spans="1:19" x14ac:dyDescent="0.25">
      <c r="A57" s="24">
        <v>50</v>
      </c>
      <c r="B57" s="27" t="s">
        <v>5235</v>
      </c>
      <c r="C57" s="27" t="s">
        <v>4516</v>
      </c>
      <c r="D57" s="27" t="s">
        <v>798</v>
      </c>
      <c r="E57" s="27" t="s">
        <v>4524</v>
      </c>
      <c r="F57" s="27" t="s">
        <v>2848</v>
      </c>
      <c r="G57" s="27"/>
      <c r="H57" s="27"/>
      <c r="I57" s="27" t="s">
        <v>37</v>
      </c>
      <c r="J57" s="28">
        <v>1</v>
      </c>
      <c r="K57" s="27" t="s">
        <v>52</v>
      </c>
      <c r="L57" s="29"/>
      <c r="M57" s="30"/>
      <c r="N57" s="30" t="str">
        <f t="shared" si="0"/>
        <v xml:space="preserve"> 계약서^TB_BOA_CONT^ 계약서폐기여부^CONT_DISP_YN^^VARCHAR2^1^Y^</v>
      </c>
      <c r="O57" s="21" t="str">
        <f>IF(ISNA(VLOOKUP(N57,DB데이터!$N:$N,1,FALSE)), "에러", "")</f>
        <v>에러</v>
      </c>
      <c r="P57" s="57" t="str">
        <f>IF(O57="에러",$N57&amp;CHAR(10)&amp;VLOOKUP(CONCATENATE(D57,".",F57),DB데이터!$M:$N,2,FALSE),"")</f>
        <v xml:space="preserve"> 계약서^TB_BOA_CONT^ 계약서폐기여부^CONT_DISP_YN^^VARCHAR2^1^Y^
계약서^TB_BOA_CONT^계약서폐기여부^CONT_DISP_YN^^VARCHAR2^1^Y^</v>
      </c>
      <c r="Q57" s="48"/>
      <c r="R57" s="48"/>
      <c r="S57" s="48"/>
    </row>
    <row r="58" spans="1:19" x14ac:dyDescent="0.25">
      <c r="A58" s="24">
        <v>51</v>
      </c>
      <c r="B58" s="27" t="s">
        <v>5235</v>
      </c>
      <c r="C58" s="27" t="s">
        <v>4516</v>
      </c>
      <c r="D58" s="27" t="s">
        <v>798</v>
      </c>
      <c r="E58" s="27" t="s">
        <v>4525</v>
      </c>
      <c r="F58" s="27" t="s">
        <v>2850</v>
      </c>
      <c r="G58" s="27"/>
      <c r="H58" s="27"/>
      <c r="I58" s="27" t="s">
        <v>37</v>
      </c>
      <c r="J58" s="28">
        <v>14</v>
      </c>
      <c r="K58" s="27" t="s">
        <v>5347</v>
      </c>
      <c r="L58" s="29"/>
      <c r="M58" s="30"/>
      <c r="N58" s="30" t="str">
        <f t="shared" si="0"/>
        <v xml:space="preserve"> 계약서^TB_BOA_CONT^ 계약서폐기일시^CONT_DISP_DTM^^VARCHAR2^14^N^</v>
      </c>
      <c r="O58" s="21" t="str">
        <f>IF(ISNA(VLOOKUP(N58,DB데이터!$N:$N,1,FALSE)), "에러", "")</f>
        <v>에러</v>
      </c>
      <c r="P58" s="57" t="str">
        <f>IF(O58="에러",$N58&amp;CHAR(10)&amp;VLOOKUP(CONCATENATE(D58,".",F58),DB데이터!$M:$N,2,FALSE),"")</f>
        <v xml:space="preserve"> 계약서^TB_BOA_CONT^ 계약서폐기일시^CONT_DISP_DTM^^VARCHAR2^14^N^
계약서^TB_BOA_CONT^계약서폐기일시^CONT_DISP_DTM^^VARCHAR2^14^^</v>
      </c>
      <c r="Q58" s="48"/>
      <c r="R58" s="48"/>
      <c r="S58" s="48"/>
    </row>
    <row r="59" spans="1:19" x14ac:dyDescent="0.25">
      <c r="A59" s="24">
        <v>52</v>
      </c>
      <c r="B59" s="27" t="s">
        <v>5235</v>
      </c>
      <c r="C59" s="27" t="s">
        <v>4516</v>
      </c>
      <c r="D59" s="27" t="s">
        <v>798</v>
      </c>
      <c r="E59" s="27" t="s">
        <v>4530</v>
      </c>
      <c r="F59" s="27" t="s">
        <v>2852</v>
      </c>
      <c r="G59" s="27"/>
      <c r="H59" s="27"/>
      <c r="I59" s="27" t="s">
        <v>37</v>
      </c>
      <c r="J59" s="28">
        <v>300</v>
      </c>
      <c r="K59" s="27" t="s">
        <v>5347</v>
      </c>
      <c r="L59" s="27"/>
      <c r="M59" s="30"/>
      <c r="N59" s="30" t="str">
        <f t="shared" si="0"/>
        <v xml:space="preserve"> 계약서^TB_BOA_CONT^ 사업자명^BIZ_NM^^VARCHAR2^300^N^</v>
      </c>
      <c r="O59" s="21" t="str">
        <f>IF(ISNA(VLOOKUP(N59,DB데이터!$N:$N,1,FALSE)), "에러", "")</f>
        <v>에러</v>
      </c>
      <c r="P59" s="57" t="str">
        <f>IF(O59="에러",$N59&amp;CHAR(10)&amp;VLOOKUP(CONCATENATE(D59,".",F59),DB데이터!$M:$N,2,FALSE),"")</f>
        <v xml:space="preserve"> 계약서^TB_BOA_CONT^ 사업자명^BIZ_NM^^VARCHAR2^300^N^
계약서^TB_BOA_CONT^사업자명^BIZ_NM^^VARCHAR2^300^^</v>
      </c>
      <c r="Q59" s="48"/>
      <c r="R59" s="48"/>
      <c r="S59" s="48"/>
    </row>
    <row r="60" spans="1:19" x14ac:dyDescent="0.25">
      <c r="A60" s="24">
        <v>53</v>
      </c>
      <c r="B60" s="27" t="s">
        <v>5235</v>
      </c>
      <c r="C60" s="27" t="s">
        <v>4516</v>
      </c>
      <c r="D60" s="27" t="s">
        <v>798</v>
      </c>
      <c r="E60" s="27" t="s">
        <v>4533</v>
      </c>
      <c r="F60" s="27" t="s">
        <v>2854</v>
      </c>
      <c r="G60" s="27"/>
      <c r="H60" s="27"/>
      <c r="I60" s="27" t="s">
        <v>37</v>
      </c>
      <c r="J60" s="28">
        <v>6</v>
      </c>
      <c r="K60" s="27" t="s">
        <v>5347</v>
      </c>
      <c r="L60" s="27"/>
      <c r="M60" s="30"/>
      <c r="N60" s="30" t="str">
        <f t="shared" si="0"/>
        <v xml:space="preserve"> 계약서^TB_BOA_CONT^ 사업자우편번호^BIZ_ZIP_NO^^VARCHAR2^6^N^</v>
      </c>
      <c r="O60" s="21" t="str">
        <f>IF(ISNA(VLOOKUP(N60,DB데이터!$N:$N,1,FALSE)), "에러", "")</f>
        <v>에러</v>
      </c>
      <c r="P60" s="57" t="str">
        <f>IF(O60="에러",$N60&amp;CHAR(10)&amp;VLOOKUP(CONCATENATE(D60,".",F60),DB데이터!$M:$N,2,FALSE),"")</f>
        <v xml:space="preserve"> 계약서^TB_BOA_CONT^ 사업자우편번호^BIZ_ZIP_NO^^VARCHAR2^6^N^
계약서^TB_BOA_CONT^사업자우편번호^BIZ_ZIP_NO^^VARCHAR2^6^^</v>
      </c>
      <c r="Q60" s="48"/>
      <c r="R60" s="48"/>
      <c r="S60" s="48"/>
    </row>
    <row r="61" spans="1:19" x14ac:dyDescent="0.25">
      <c r="A61" s="24">
        <v>54</v>
      </c>
      <c r="B61" s="27" t="s">
        <v>5235</v>
      </c>
      <c r="C61" s="27" t="s">
        <v>4516</v>
      </c>
      <c r="D61" s="27" t="s">
        <v>798</v>
      </c>
      <c r="E61" s="27" t="s">
        <v>4534</v>
      </c>
      <c r="F61" s="27" t="s">
        <v>2856</v>
      </c>
      <c r="G61" s="27"/>
      <c r="H61" s="27"/>
      <c r="I61" s="27" t="s">
        <v>37</v>
      </c>
      <c r="J61" s="28">
        <v>2000</v>
      </c>
      <c r="K61" s="27" t="s">
        <v>5347</v>
      </c>
      <c r="L61" s="27"/>
      <c r="M61" s="30"/>
      <c r="N61" s="30" t="str">
        <f t="shared" si="0"/>
        <v xml:space="preserve"> 계약서^TB_BOA_CONT^ 사업자주소^BIZ_ADDR^^VARCHAR2^2000^N^</v>
      </c>
      <c r="O61" s="21" t="str">
        <f>IF(ISNA(VLOOKUP(N61,DB데이터!$N:$N,1,FALSE)), "에러", "")</f>
        <v>에러</v>
      </c>
      <c r="P61" s="57" t="str">
        <f>IF(O61="에러",$N61&amp;CHAR(10)&amp;VLOOKUP(CONCATENATE(D61,".",F61),DB데이터!$M:$N,2,FALSE),"")</f>
        <v xml:space="preserve"> 계약서^TB_BOA_CONT^ 사업자주소^BIZ_ADDR^^VARCHAR2^2000^N^
계약서^TB_BOA_CONT^사업자주소^BIZ_ADDR^^VARCHAR2^2000^^</v>
      </c>
      <c r="Q61" s="48"/>
      <c r="R61" s="48"/>
      <c r="S61" s="48"/>
    </row>
    <row r="62" spans="1:19" x14ac:dyDescent="0.25">
      <c r="A62" s="24">
        <v>55</v>
      </c>
      <c r="B62" s="27" t="s">
        <v>5235</v>
      </c>
      <c r="C62" s="27" t="s">
        <v>4516</v>
      </c>
      <c r="D62" s="27" t="s">
        <v>798</v>
      </c>
      <c r="E62" s="27" t="s">
        <v>4532</v>
      </c>
      <c r="F62" s="27" t="s">
        <v>2858</v>
      </c>
      <c r="G62" s="27"/>
      <c r="H62" s="27"/>
      <c r="I62" s="27" t="s">
        <v>37</v>
      </c>
      <c r="J62" s="28">
        <v>2000</v>
      </c>
      <c r="K62" s="27" t="s">
        <v>5347</v>
      </c>
      <c r="L62" s="27"/>
      <c r="M62" s="30"/>
      <c r="N62" s="30" t="str">
        <f t="shared" si="0"/>
        <v xml:space="preserve"> 계약서^TB_BOA_CONT^ 사업자상세주소^BIZ_DTL_ADDR^^VARCHAR2^2000^N^</v>
      </c>
      <c r="O62" s="21" t="str">
        <f>IF(ISNA(VLOOKUP(N62,DB데이터!$N:$N,1,FALSE)), "에러", "")</f>
        <v>에러</v>
      </c>
      <c r="P62" s="57" t="str">
        <f>IF(O62="에러",$N62&amp;CHAR(10)&amp;VLOOKUP(CONCATENATE(D62,".",F62),DB데이터!$M:$N,2,FALSE),"")</f>
        <v xml:space="preserve"> 계약서^TB_BOA_CONT^ 사업자상세주소^BIZ_DTL_ADDR^^VARCHAR2^2000^N^
계약서^TB_BOA_CONT^사업자상세주소^BIZ_DTL_ADDR^^VARCHAR2^2000^^</v>
      </c>
      <c r="Q62" s="48"/>
      <c r="R62" s="48"/>
      <c r="S62" s="48"/>
    </row>
    <row r="63" spans="1:19" x14ac:dyDescent="0.25">
      <c r="A63" s="24">
        <v>56</v>
      </c>
      <c r="B63" s="27" t="s">
        <v>5235</v>
      </c>
      <c r="C63" s="27" t="s">
        <v>4516</v>
      </c>
      <c r="D63" s="27" t="s">
        <v>798</v>
      </c>
      <c r="E63" s="27" t="s">
        <v>4531</v>
      </c>
      <c r="F63" s="27" t="s">
        <v>2860</v>
      </c>
      <c r="G63" s="27"/>
      <c r="H63" s="27"/>
      <c r="I63" s="27" t="s">
        <v>37</v>
      </c>
      <c r="J63" s="28">
        <v>20</v>
      </c>
      <c r="K63" s="27" t="s">
        <v>5347</v>
      </c>
      <c r="L63" s="29"/>
      <c r="M63" s="30"/>
      <c r="N63" s="30" t="str">
        <f t="shared" si="0"/>
        <v xml:space="preserve"> 계약서^TB_BOA_CONT^ 사업자번호^BIZ_NO^^VARCHAR2^20^N^</v>
      </c>
      <c r="O63" s="21" t="str">
        <f>IF(ISNA(VLOOKUP(N63,DB데이터!$N:$N,1,FALSE)), "에러", "")</f>
        <v>에러</v>
      </c>
      <c r="P63" s="57" t="str">
        <f>IF(O63="에러",$N63&amp;CHAR(10)&amp;VLOOKUP(CONCATENATE(D63,".",F63),DB데이터!$M:$N,2,FALSE),"")</f>
        <v xml:space="preserve"> 계약서^TB_BOA_CONT^ 사업자번호^BIZ_NO^^VARCHAR2^20^N^
계약서^TB_BOA_CONT^사업자번호^BIZ_NO^^VARCHAR2^20^^</v>
      </c>
      <c r="Q63" s="48"/>
      <c r="R63" s="48"/>
      <c r="S63" s="48"/>
    </row>
    <row r="64" spans="1:19" x14ac:dyDescent="0.25">
      <c r="A64" s="24">
        <v>57</v>
      </c>
      <c r="B64" s="27" t="s">
        <v>5235</v>
      </c>
      <c r="C64" s="27" t="s">
        <v>4516</v>
      </c>
      <c r="D64" s="27" t="s">
        <v>798</v>
      </c>
      <c r="E64" s="27" t="s">
        <v>4528</v>
      </c>
      <c r="F64" s="27" t="s">
        <v>2862</v>
      </c>
      <c r="G64" s="27"/>
      <c r="H64" s="27"/>
      <c r="I64" s="27" t="s">
        <v>37</v>
      </c>
      <c r="J64" s="28">
        <v>20</v>
      </c>
      <c r="K64" s="27" t="s">
        <v>5347</v>
      </c>
      <c r="L64" s="27"/>
      <c r="M64" s="30"/>
      <c r="N64" s="30" t="str">
        <f t="shared" si="0"/>
        <v xml:space="preserve"> 계약서^TB_BOA_CONT^ 법인등록번호^CORP_REG_NO^^VARCHAR2^20^N^</v>
      </c>
      <c r="O64" s="21" t="str">
        <f>IF(ISNA(VLOOKUP(N64,DB데이터!$N:$N,1,FALSE)), "에러", "")</f>
        <v>에러</v>
      </c>
      <c r="P64" s="57" t="str">
        <f>IF(O64="에러",$N64&amp;CHAR(10)&amp;VLOOKUP(CONCATENATE(D64,".",F64),DB데이터!$M:$N,2,FALSE),"")</f>
        <v xml:space="preserve"> 계약서^TB_BOA_CONT^ 법인등록번호^CORP_REG_NO^^VARCHAR2^20^N^
계약서^TB_BOA_CONT^법인등록번호^CORP_REG_NO^^VARCHAR2^20^^</v>
      </c>
      <c r="Q64" s="48"/>
      <c r="R64" s="48"/>
      <c r="S64" s="48"/>
    </row>
    <row r="65" spans="1:19" x14ac:dyDescent="0.25">
      <c r="A65" s="24">
        <v>58</v>
      </c>
      <c r="B65" s="27" t="s">
        <v>5235</v>
      </c>
      <c r="C65" s="27" t="s">
        <v>4516</v>
      </c>
      <c r="D65" s="27" t="s">
        <v>798</v>
      </c>
      <c r="E65" s="27" t="s">
        <v>3854</v>
      </c>
      <c r="F65" s="27" t="s">
        <v>1365</v>
      </c>
      <c r="G65" s="27"/>
      <c r="H65" s="27"/>
      <c r="I65" s="27" t="s">
        <v>37</v>
      </c>
      <c r="J65" s="28">
        <v>300</v>
      </c>
      <c r="K65" s="27" t="s">
        <v>5347</v>
      </c>
      <c r="L65" s="27"/>
      <c r="M65" s="30"/>
      <c r="N65" s="30" t="str">
        <f t="shared" si="0"/>
        <v xml:space="preserve"> 계약서^TB_BOA_CONT^ 대표자명^BOSS_NM^^VARCHAR2^300^N^</v>
      </c>
      <c r="O65" s="21" t="str">
        <f>IF(ISNA(VLOOKUP(N65,DB데이터!$N:$N,1,FALSE)), "에러", "")</f>
        <v>에러</v>
      </c>
      <c r="P65" s="57" t="str">
        <f>IF(O65="에러",$N65&amp;CHAR(10)&amp;VLOOKUP(CONCATENATE(D65,".",F65),DB데이터!$M:$N,2,FALSE),"")</f>
        <v xml:space="preserve"> 계약서^TB_BOA_CONT^ 대표자명^BOSS_NM^^VARCHAR2^300^N^
계약서^TB_BOA_CONT^대표자명^BOSS_NM^^VARCHAR2^300^^</v>
      </c>
      <c r="Q65" s="48"/>
      <c r="R65" s="48"/>
      <c r="S65" s="48"/>
    </row>
    <row r="66" spans="1:19" x14ac:dyDescent="0.25">
      <c r="A66" s="24">
        <v>59</v>
      </c>
      <c r="B66" s="27" t="s">
        <v>5235</v>
      </c>
      <c r="C66" s="27" t="s">
        <v>4516</v>
      </c>
      <c r="D66" s="27" t="s">
        <v>798</v>
      </c>
      <c r="E66" s="27" t="s">
        <v>4529</v>
      </c>
      <c r="F66" s="27" t="s">
        <v>2864</v>
      </c>
      <c r="G66" s="27"/>
      <c r="H66" s="27"/>
      <c r="I66" s="27" t="s">
        <v>778</v>
      </c>
      <c r="J66" s="28">
        <v>4000</v>
      </c>
      <c r="K66" s="27" t="s">
        <v>5347</v>
      </c>
      <c r="L66" s="27"/>
      <c r="M66" s="30"/>
      <c r="N66" s="30" t="str">
        <f t="shared" si="0"/>
        <v xml:space="preserve"> 계약서^TB_BOA_CONT^ 본사인증키값^HQ_APPR_KEY_VAL^^CLOB^4000^N^</v>
      </c>
      <c r="O66" s="21" t="str">
        <f>IF(ISNA(VLOOKUP(N66,DB데이터!$N:$N,1,FALSE)), "에러", "")</f>
        <v>에러</v>
      </c>
      <c r="P66" s="57" t="str">
        <f>IF(O66="에러",$N66&amp;CHAR(10)&amp;VLOOKUP(CONCATENATE(D66,".",F66),DB데이터!$M:$N,2,FALSE),"")</f>
        <v xml:space="preserve"> 계약서^TB_BOA_CONT^ 본사인증키값^HQ_APPR_KEY_VAL^^CLOB^4000^N^
계약서^TB_BOA_CONT^본사인증키값^HQ_APPR_KEY_VAL^^CLOB^4000^^</v>
      </c>
      <c r="Q66" s="48"/>
      <c r="R66" s="48"/>
      <c r="S66" s="48"/>
    </row>
    <row r="67" spans="1:19" x14ac:dyDescent="0.25">
      <c r="A67" s="24">
        <v>60</v>
      </c>
      <c r="B67" s="27" t="s">
        <v>5235</v>
      </c>
      <c r="C67" s="27" t="s">
        <v>4516</v>
      </c>
      <c r="D67" s="27" t="s">
        <v>798</v>
      </c>
      <c r="E67" s="27" t="s">
        <v>3516</v>
      </c>
      <c r="F67" s="27" t="s">
        <v>51</v>
      </c>
      <c r="G67" s="27"/>
      <c r="H67" s="27"/>
      <c r="I67" s="27" t="s">
        <v>37</v>
      </c>
      <c r="J67" s="28">
        <v>1</v>
      </c>
      <c r="K67" s="27" t="s">
        <v>52</v>
      </c>
      <c r="L67" s="29" t="s">
        <v>1276</v>
      </c>
      <c r="M67" s="30"/>
      <c r="N67" s="30" t="str">
        <f t="shared" si="0"/>
        <v xml:space="preserve"> 계약서^TB_BOA_CONT^ 사용여부^USE_YN^^VARCHAR2^1^Y^'Y' </v>
      </c>
      <c r="O67" s="21" t="str">
        <f>IF(ISNA(VLOOKUP(N67,DB데이터!$N:$N,1,FALSE)), "에러", "")</f>
        <v>에러</v>
      </c>
      <c r="P67" s="57" t="str">
        <f>IF(O67="에러",$N67&amp;CHAR(10)&amp;VLOOKUP(CONCATENATE(D67,".",F67),DB데이터!$M:$N,2,FALSE),"")</f>
        <v xml:space="preserve"> 계약서^TB_BOA_CONT^ 사용여부^USE_YN^^VARCHAR2^1^Y^'Y' 
계약서^TB_BOA_CONT^사용여부^USE_YN^^VARCHAR2^1^Y^'Y'</v>
      </c>
      <c r="Q67" s="48"/>
      <c r="R67" s="48"/>
      <c r="S67" s="48"/>
    </row>
    <row r="68" spans="1:19" x14ac:dyDescent="0.25">
      <c r="A68" s="24">
        <v>61</v>
      </c>
      <c r="B68" s="27" t="s">
        <v>5235</v>
      </c>
      <c r="C68" s="27" t="s">
        <v>4516</v>
      </c>
      <c r="D68" s="27" t="s">
        <v>798</v>
      </c>
      <c r="E68" s="27" t="s">
        <v>3518</v>
      </c>
      <c r="F68" s="27" t="s">
        <v>54</v>
      </c>
      <c r="G68" s="27"/>
      <c r="H68" s="27"/>
      <c r="I68" s="27" t="s">
        <v>37</v>
      </c>
      <c r="J68" s="28">
        <v>14</v>
      </c>
      <c r="K68" s="27" t="s">
        <v>52</v>
      </c>
      <c r="L68" s="29"/>
      <c r="M68" s="30"/>
      <c r="N68" s="30" t="str">
        <f t="shared" si="0"/>
        <v xml:space="preserve"> 계약서^TB_BOA_CONT^ 등록일시^REG_DTM^^VARCHAR2^14^Y^</v>
      </c>
      <c r="O68" s="21" t="str">
        <f>IF(ISNA(VLOOKUP(N68,DB데이터!$N:$N,1,FALSE)), "에러", "")</f>
        <v>에러</v>
      </c>
      <c r="P68" s="57" t="str">
        <f>IF(O68="에러",$N68&amp;CHAR(10)&amp;VLOOKUP(CONCATENATE(D68,".",F68),DB데이터!$M:$N,2,FALSE),"")</f>
        <v xml:space="preserve"> 계약서^TB_BOA_CONT^ 등록일시^REG_DTM^^VARCHAR2^14^Y^
계약서^TB_BOA_CONT^등록일시^REG_DTM^^VARCHAR2^14^Y^</v>
      </c>
      <c r="Q68" s="48"/>
      <c r="R68" s="48"/>
      <c r="S68" s="48"/>
    </row>
    <row r="69" spans="1:19" x14ac:dyDescent="0.25">
      <c r="A69" s="24">
        <v>62</v>
      </c>
      <c r="B69" s="27" t="s">
        <v>5235</v>
      </c>
      <c r="C69" s="27" t="s">
        <v>4516</v>
      </c>
      <c r="D69" s="27" t="s">
        <v>798</v>
      </c>
      <c r="E69" s="27" t="s">
        <v>3519</v>
      </c>
      <c r="F69" s="27" t="s">
        <v>56</v>
      </c>
      <c r="G69" s="27"/>
      <c r="H69" s="27"/>
      <c r="I69" s="27" t="s">
        <v>37</v>
      </c>
      <c r="J69" s="28">
        <v>32</v>
      </c>
      <c r="K69" s="27" t="s">
        <v>52</v>
      </c>
      <c r="L69" s="27"/>
      <c r="M69" s="30"/>
      <c r="N69" s="30" t="str">
        <f t="shared" si="0"/>
        <v xml:space="preserve"> 계약서^TB_BOA_CONT^ 등록자ID^REGR_ID^^VARCHAR2^32^Y^</v>
      </c>
      <c r="O69" s="21" t="str">
        <f>IF(ISNA(VLOOKUP(N69,DB데이터!$N:$N,1,FALSE)), "에러", "")</f>
        <v>에러</v>
      </c>
      <c r="P69" s="57" t="str">
        <f>IF(O69="에러",$N69&amp;CHAR(10)&amp;VLOOKUP(CONCATENATE(D69,".",F69),DB데이터!$M:$N,2,FALSE),"")</f>
        <v xml:space="preserve"> 계약서^TB_BOA_CONT^ 등록자ID^REGR_ID^^VARCHAR2^32^Y^
계약서^TB_BOA_CONT^등록자ID^REGR_ID^^VARCHAR2^32^Y^</v>
      </c>
      <c r="Q69" s="48"/>
      <c r="R69" s="48"/>
      <c r="S69" s="48"/>
    </row>
    <row r="70" spans="1:19" x14ac:dyDescent="0.25">
      <c r="A70" s="24">
        <v>63</v>
      </c>
      <c r="B70" s="27" t="s">
        <v>5235</v>
      </c>
      <c r="C70" s="27" t="s">
        <v>4516</v>
      </c>
      <c r="D70" s="27" t="s">
        <v>798</v>
      </c>
      <c r="E70" s="27" t="s">
        <v>3520</v>
      </c>
      <c r="F70" s="27" t="s">
        <v>58</v>
      </c>
      <c r="G70" s="27"/>
      <c r="H70" s="27"/>
      <c r="I70" s="27" t="s">
        <v>37</v>
      </c>
      <c r="J70" s="28">
        <v>14</v>
      </c>
      <c r="K70" s="27" t="s">
        <v>52</v>
      </c>
      <c r="L70" s="27"/>
      <c r="M70" s="30"/>
      <c r="N70" s="30" t="str">
        <f t="shared" si="0"/>
        <v xml:space="preserve"> 계약서^TB_BOA_CONT^ 수정일시^MOD_DTM^^VARCHAR2^14^Y^</v>
      </c>
      <c r="O70" s="21" t="str">
        <f>IF(ISNA(VLOOKUP(N70,DB데이터!$N:$N,1,FALSE)), "에러", "")</f>
        <v>에러</v>
      </c>
      <c r="P70" s="57" t="str">
        <f>IF(O70="에러",$N70&amp;CHAR(10)&amp;VLOOKUP(CONCATENATE(D70,".",F70),DB데이터!$M:$N,2,FALSE),"")</f>
        <v xml:space="preserve"> 계약서^TB_BOA_CONT^ 수정일시^MOD_DTM^^VARCHAR2^14^Y^
계약서^TB_BOA_CONT^수정일시^MOD_DTM^^VARCHAR2^14^Y^</v>
      </c>
      <c r="Q70" s="48"/>
      <c r="R70" s="48"/>
      <c r="S70" s="48"/>
    </row>
    <row r="71" spans="1:19" x14ac:dyDescent="0.25">
      <c r="A71" s="24">
        <v>64</v>
      </c>
      <c r="B71" s="27" t="s">
        <v>5235</v>
      </c>
      <c r="C71" s="27" t="s">
        <v>4516</v>
      </c>
      <c r="D71" s="27" t="s">
        <v>798</v>
      </c>
      <c r="E71" s="27" t="s">
        <v>3521</v>
      </c>
      <c r="F71" s="27" t="s">
        <v>60</v>
      </c>
      <c r="G71" s="27"/>
      <c r="H71" s="27"/>
      <c r="I71" s="27" t="s">
        <v>37</v>
      </c>
      <c r="J71" s="28">
        <v>32</v>
      </c>
      <c r="K71" s="27" t="s">
        <v>52</v>
      </c>
      <c r="L71" s="27"/>
      <c r="M71" s="30"/>
      <c r="N71" s="30" t="str">
        <f t="shared" si="0"/>
        <v xml:space="preserve"> 계약서^TB_BOA_CONT^ 수정자ID^MODR_ID^^VARCHAR2^32^Y^</v>
      </c>
      <c r="O71" s="21" t="str">
        <f>IF(ISNA(VLOOKUP(N71,DB데이터!$N:$N,1,FALSE)), "에러", "")</f>
        <v>에러</v>
      </c>
      <c r="P71" s="57" t="str">
        <f>IF(O71="에러",$N71&amp;CHAR(10)&amp;VLOOKUP(CONCATENATE(D71,".",F71),DB데이터!$M:$N,2,FALSE),"")</f>
        <v xml:space="preserve"> 계약서^TB_BOA_CONT^ 수정자ID^MODR_ID^^VARCHAR2^32^Y^
계약서^TB_BOA_CONT^수정자ID^MODR_ID^^VARCHAR2^32^Y^</v>
      </c>
      <c r="Q71" s="48"/>
      <c r="R71" s="48"/>
      <c r="S71" s="48"/>
    </row>
    <row r="72" spans="1:19" x14ac:dyDescent="0.25">
      <c r="A72" s="24">
        <v>65</v>
      </c>
      <c r="B72" s="27" t="s">
        <v>5235</v>
      </c>
      <c r="C72" s="27" t="s">
        <v>4538</v>
      </c>
      <c r="D72" s="27" t="s">
        <v>827</v>
      </c>
      <c r="E72" s="27" t="s">
        <v>4504</v>
      </c>
      <c r="F72" s="27" t="s">
        <v>774</v>
      </c>
      <c r="G72" s="27"/>
      <c r="H72" s="27"/>
      <c r="I72" s="27" t="s">
        <v>37</v>
      </c>
      <c r="J72" s="28">
        <v>5</v>
      </c>
      <c r="K72" s="27" t="s">
        <v>52</v>
      </c>
      <c r="L72" s="29"/>
      <c r="M72" s="30"/>
      <c r="N72" s="30" t="str">
        <f t="shared" si="0"/>
        <v xml:space="preserve"> 계약서매장^TB_BOA_CONT_SHOP^ 게시판코드^BOARD_CD^^VARCHAR2^5^Y^</v>
      </c>
      <c r="O72" s="21" t="str">
        <f>IF(ISNA(VLOOKUP(N72,DB데이터!$N:$N,1,FALSE)), "에러", "")</f>
        <v>에러</v>
      </c>
      <c r="P72" s="57" t="str">
        <f>IF(O72="에러",$N72&amp;CHAR(10)&amp;VLOOKUP(CONCATENATE(D72,".",F72),DB데이터!$M:$N,2,FALSE),"")</f>
        <v xml:space="preserve"> 계약서매장^TB_BOA_CONT_SHOP^ 게시판코드^BOARD_CD^^VARCHAR2^5^Y^
계약서매장^TB_BOA_CONT_SHOP^게시판코드^BOARD_CD^Y^VARCHAR2^5^Y^</v>
      </c>
      <c r="Q72" s="48"/>
      <c r="R72" s="48"/>
      <c r="S72" s="48"/>
    </row>
    <row r="73" spans="1:19" x14ac:dyDescent="0.25">
      <c r="A73" s="24">
        <v>66</v>
      </c>
      <c r="B73" s="27" t="s">
        <v>5235</v>
      </c>
      <c r="C73" s="27" t="s">
        <v>4538</v>
      </c>
      <c r="D73" s="27" t="s">
        <v>827</v>
      </c>
      <c r="E73" s="27" t="s">
        <v>4518</v>
      </c>
      <c r="F73" s="27" t="s">
        <v>775</v>
      </c>
      <c r="G73" s="27"/>
      <c r="H73" s="27"/>
      <c r="I73" s="27" t="s">
        <v>37</v>
      </c>
      <c r="J73" s="28">
        <v>10</v>
      </c>
      <c r="K73" s="27" t="s">
        <v>52</v>
      </c>
      <c r="L73" s="27"/>
      <c r="M73" s="30"/>
      <c r="N73" s="30" t="str">
        <f t="shared" ref="N73:N136" si="1">SUBSTITUTE(CONCATENATE(C73,"^",D73,"^",E73,"^",F73,"^",G73,"^",I73,"^",J73,"^",K73,"^",L73),"~","-")</f>
        <v xml:space="preserve"> 계약서매장^TB_BOA_CONT_SHOP^ 게시글번호^POST_NO^^VARCHAR2^10^Y^</v>
      </c>
      <c r="O73" s="21" t="str">
        <f>IF(ISNA(VLOOKUP(N73,DB데이터!$N:$N,1,FALSE)), "에러", "")</f>
        <v>에러</v>
      </c>
      <c r="P73" s="57" t="str">
        <f>IF(O73="에러",$N73&amp;CHAR(10)&amp;VLOOKUP(CONCATENATE(D73,".",F73),DB데이터!$M:$N,2,FALSE),"")</f>
        <v xml:space="preserve"> 계약서매장^TB_BOA_CONT_SHOP^ 게시글번호^POST_NO^^VARCHAR2^10^Y^
계약서매장^TB_BOA_CONT_SHOP^게시글번호^POST_NO^Y^VARCHAR2^10^Y^</v>
      </c>
      <c r="Q73" s="48"/>
      <c r="R73" s="48"/>
      <c r="S73" s="48"/>
    </row>
    <row r="74" spans="1:19" x14ac:dyDescent="0.25">
      <c r="A74" s="24">
        <v>67</v>
      </c>
      <c r="B74" s="27" t="s">
        <v>5235</v>
      </c>
      <c r="C74" s="27" t="s">
        <v>4538</v>
      </c>
      <c r="D74" s="27" t="s">
        <v>827</v>
      </c>
      <c r="E74" s="27" t="s">
        <v>3709</v>
      </c>
      <c r="F74" s="27" t="s">
        <v>64</v>
      </c>
      <c r="G74" s="27"/>
      <c r="H74" s="27"/>
      <c r="I74" s="27" t="s">
        <v>37</v>
      </c>
      <c r="J74" s="28">
        <v>10</v>
      </c>
      <c r="K74" s="27" t="s">
        <v>52</v>
      </c>
      <c r="L74" s="27"/>
      <c r="M74" s="30"/>
      <c r="N74" s="30" t="str">
        <f t="shared" si="1"/>
        <v xml:space="preserve"> 계약서매장^TB_BOA_CONT_SHOP^ 매장코드^SHOP_CD^^VARCHAR2^10^Y^</v>
      </c>
      <c r="O74" s="21" t="str">
        <f>IF(ISNA(VLOOKUP(N74,DB데이터!$N:$N,1,FALSE)), "에러", "")</f>
        <v>에러</v>
      </c>
      <c r="P74" s="57" t="str">
        <f>IF(O74="에러",$N74&amp;CHAR(10)&amp;VLOOKUP(CONCATENATE(D74,".",F74),DB데이터!$M:$N,2,FALSE),"")</f>
        <v xml:space="preserve"> 계약서매장^TB_BOA_CONT_SHOP^ 매장코드^SHOP_CD^^VARCHAR2^10^Y^
계약서매장^TB_BOA_CONT_SHOP^매장코드^SHOP_CD^Y^VARCHAR2^10^Y^</v>
      </c>
      <c r="Q74" s="48"/>
      <c r="R74" s="48"/>
      <c r="S74" s="48"/>
    </row>
    <row r="75" spans="1:19" x14ac:dyDescent="0.25">
      <c r="A75" s="24">
        <v>68</v>
      </c>
      <c r="B75" s="27" t="s">
        <v>5235</v>
      </c>
      <c r="C75" s="27" t="s">
        <v>4538</v>
      </c>
      <c r="D75" s="27" t="s">
        <v>827</v>
      </c>
      <c r="E75" s="27" t="s">
        <v>4543</v>
      </c>
      <c r="F75" s="27" t="s">
        <v>2866</v>
      </c>
      <c r="G75" s="27"/>
      <c r="H75" s="27"/>
      <c r="I75" s="27" t="s">
        <v>37</v>
      </c>
      <c r="J75" s="28">
        <v>14</v>
      </c>
      <c r="K75" s="27" t="s">
        <v>5347</v>
      </c>
      <c r="L75" s="27"/>
      <c r="M75" s="30"/>
      <c r="N75" s="30" t="str">
        <f t="shared" si="1"/>
        <v xml:space="preserve"> 계약서매장^TB_BOA_CONT_SHOP^ 확인일시^CHK_DTM^^VARCHAR2^14^N^</v>
      </c>
      <c r="O75" s="21" t="str">
        <f>IF(ISNA(VLOOKUP(N75,DB데이터!$N:$N,1,FALSE)), "에러", "")</f>
        <v>에러</v>
      </c>
      <c r="P75" s="57" t="str">
        <f>IF(O75="에러",$N75&amp;CHAR(10)&amp;VLOOKUP(CONCATENATE(D75,".",F75),DB데이터!$M:$N,2,FALSE),"")</f>
        <v xml:space="preserve"> 계약서매장^TB_BOA_CONT_SHOP^ 확인일시^CHK_DTM^^VARCHAR2^14^N^
계약서매장^TB_BOA_CONT_SHOP^확인일시^CHK_DTM^^VARCHAR2^14^^</v>
      </c>
      <c r="Q75" s="48"/>
      <c r="R75" s="48"/>
      <c r="S75" s="48"/>
    </row>
    <row r="76" spans="1:19" x14ac:dyDescent="0.25">
      <c r="A76" s="24">
        <v>69</v>
      </c>
      <c r="B76" s="27" t="s">
        <v>5235</v>
      </c>
      <c r="C76" s="27" t="s">
        <v>4538</v>
      </c>
      <c r="D76" s="27" t="s">
        <v>827</v>
      </c>
      <c r="E76" s="27" t="s">
        <v>4541</v>
      </c>
      <c r="F76" s="27" t="s">
        <v>2868</v>
      </c>
      <c r="G76" s="27"/>
      <c r="H76" s="27"/>
      <c r="I76" s="27" t="s">
        <v>37</v>
      </c>
      <c r="J76" s="28">
        <v>3</v>
      </c>
      <c r="K76" s="27" t="s">
        <v>5347</v>
      </c>
      <c r="L76" s="29"/>
      <c r="M76" s="30"/>
      <c r="N76" s="30" t="str">
        <f t="shared" si="1"/>
        <v xml:space="preserve"> 계약서매장^TB_BOA_CONT_SHOP^ 인증구분코드^APPR_DIV_CD^^VARCHAR2^3^N^</v>
      </c>
      <c r="O76" s="21" t="str">
        <f>IF(ISNA(VLOOKUP(N76,DB데이터!$N:$N,1,FALSE)), "에러", "")</f>
        <v>에러</v>
      </c>
      <c r="P76" s="57" t="str">
        <f>IF(O76="에러",$N76&amp;CHAR(10)&amp;VLOOKUP(CONCATENATE(D76,".",F76),DB데이터!$M:$N,2,FALSE),"")</f>
        <v xml:space="preserve"> 계약서매장^TB_BOA_CONT_SHOP^ 인증구분코드^APPR_DIV_CD^^VARCHAR2^3^N^
계약서매장^TB_BOA_CONT_SHOP^인증구분코드^APPR_DIV_CD^^VARCHAR2^3^^</v>
      </c>
      <c r="Q76" s="48"/>
      <c r="R76" s="48"/>
      <c r="S76" s="48"/>
    </row>
    <row r="77" spans="1:19" x14ac:dyDescent="0.25">
      <c r="A77" s="24">
        <v>70</v>
      </c>
      <c r="B77" s="27" t="s">
        <v>5235</v>
      </c>
      <c r="C77" s="27" t="s">
        <v>4538</v>
      </c>
      <c r="D77" s="27" t="s">
        <v>827</v>
      </c>
      <c r="E77" s="27" t="s">
        <v>4542</v>
      </c>
      <c r="F77" s="27" t="s">
        <v>2581</v>
      </c>
      <c r="G77" s="27"/>
      <c r="H77" s="27"/>
      <c r="I77" s="27" t="s">
        <v>37</v>
      </c>
      <c r="J77" s="28">
        <v>14</v>
      </c>
      <c r="K77" s="27" t="s">
        <v>5347</v>
      </c>
      <c r="L77" s="27"/>
      <c r="M77" s="30"/>
      <c r="N77" s="30" t="str">
        <f t="shared" si="1"/>
        <v xml:space="preserve"> 계약서매장^TB_BOA_CONT_SHOP^ 인증일시^APPR_DTM^^VARCHAR2^14^N^</v>
      </c>
      <c r="O77" s="21" t="str">
        <f>IF(ISNA(VLOOKUP(N77,DB데이터!$N:$N,1,FALSE)), "에러", "")</f>
        <v>에러</v>
      </c>
      <c r="P77" s="57" t="str">
        <f>IF(O77="에러",$N77&amp;CHAR(10)&amp;VLOOKUP(CONCATENATE(D77,".",F77),DB데이터!$M:$N,2,FALSE),"")</f>
        <v xml:space="preserve"> 계약서매장^TB_BOA_CONT_SHOP^ 인증일시^APPR_DTM^^VARCHAR2^14^N^
계약서매장^TB_BOA_CONT_SHOP^인증일시^APPR_DTM^^VARCHAR2^14^^</v>
      </c>
      <c r="Q77" s="48"/>
      <c r="R77" s="48"/>
      <c r="S77" s="48"/>
    </row>
    <row r="78" spans="1:19" x14ac:dyDescent="0.25">
      <c r="A78" s="24">
        <v>71</v>
      </c>
      <c r="B78" s="27" t="s">
        <v>5235</v>
      </c>
      <c r="C78" s="27" t="s">
        <v>4538</v>
      </c>
      <c r="D78" s="27" t="s">
        <v>827</v>
      </c>
      <c r="E78" s="27" t="s">
        <v>4540</v>
      </c>
      <c r="F78" s="27" t="s">
        <v>2871</v>
      </c>
      <c r="G78" s="27"/>
      <c r="H78" s="27"/>
      <c r="I78" s="27" t="s">
        <v>37</v>
      </c>
      <c r="J78" s="28">
        <v>2000</v>
      </c>
      <c r="K78" s="27" t="s">
        <v>5347</v>
      </c>
      <c r="L78" s="29"/>
      <c r="M78" s="30"/>
      <c r="N78" s="30" t="str">
        <f t="shared" si="1"/>
        <v xml:space="preserve"> 계약서매장^TB_BOA_CONT_SHOP^ 반려사유내용^RTN_REASON_DESC^^VARCHAR2^2000^N^</v>
      </c>
      <c r="O78" s="21" t="str">
        <f>IF(ISNA(VLOOKUP(N78,DB데이터!$N:$N,1,FALSE)), "에러", "")</f>
        <v>에러</v>
      </c>
      <c r="P78" s="57" t="str">
        <f>IF(O78="에러",$N78&amp;CHAR(10)&amp;VLOOKUP(CONCATENATE(D78,".",F78),DB데이터!$M:$N,2,FALSE),"")</f>
        <v xml:space="preserve"> 계약서매장^TB_BOA_CONT_SHOP^ 반려사유내용^RTN_REASON_DESC^^VARCHAR2^2000^N^
계약서매장^TB_BOA_CONT_SHOP^반려사유내용^RTN_REASON_DESC^^VARCHAR2^2000^^</v>
      </c>
      <c r="Q78" s="48"/>
      <c r="R78" s="48"/>
      <c r="S78" s="48"/>
    </row>
    <row r="79" spans="1:19" x14ac:dyDescent="0.25">
      <c r="A79" s="24">
        <v>72</v>
      </c>
      <c r="B79" s="27" t="s">
        <v>5235</v>
      </c>
      <c r="C79" s="27" t="s">
        <v>4538</v>
      </c>
      <c r="D79" s="27" t="s">
        <v>827</v>
      </c>
      <c r="E79" s="27" t="s">
        <v>3858</v>
      </c>
      <c r="F79" s="27" t="s">
        <v>1336</v>
      </c>
      <c r="G79" s="27"/>
      <c r="H79" s="27"/>
      <c r="I79" s="27" t="s">
        <v>37</v>
      </c>
      <c r="J79" s="28">
        <v>300</v>
      </c>
      <c r="K79" s="27" t="s">
        <v>5347</v>
      </c>
      <c r="L79" s="27"/>
      <c r="M79" s="30"/>
      <c r="N79" s="30" t="str">
        <f t="shared" si="1"/>
        <v xml:space="preserve"> 계약서매장^TB_BOA_CONT_SHOP^ 매장명^SHOP_NM^^VARCHAR2^300^N^</v>
      </c>
      <c r="O79" s="21" t="str">
        <f>IF(ISNA(VLOOKUP(N79,DB데이터!$N:$N,1,FALSE)), "에러", "")</f>
        <v>에러</v>
      </c>
      <c r="P79" s="57" t="str">
        <f>IF(O79="에러",$N79&amp;CHAR(10)&amp;VLOOKUP(CONCATENATE(D79,".",F79),DB데이터!$M:$N,2,FALSE),"")</f>
        <v xml:space="preserve"> 계약서매장^TB_BOA_CONT_SHOP^ 매장명^SHOP_NM^^VARCHAR2^300^N^
계약서매장^TB_BOA_CONT_SHOP^매장명^SHOP_NM^^VARCHAR2^300^^</v>
      </c>
      <c r="Q79" s="48"/>
      <c r="R79" s="48"/>
      <c r="S79" s="48"/>
    </row>
    <row r="80" spans="1:19" x14ac:dyDescent="0.25">
      <c r="A80" s="24">
        <v>73</v>
      </c>
      <c r="B80" s="27" t="s">
        <v>5235</v>
      </c>
      <c r="C80" s="27" t="s">
        <v>4538</v>
      </c>
      <c r="D80" s="27" t="s">
        <v>827</v>
      </c>
      <c r="E80" s="27" t="s">
        <v>3483</v>
      </c>
      <c r="F80" s="27" t="s">
        <v>1169</v>
      </c>
      <c r="G80" s="27"/>
      <c r="H80" s="27"/>
      <c r="I80" s="27" t="s">
        <v>37</v>
      </c>
      <c r="J80" s="28">
        <v>10</v>
      </c>
      <c r="K80" s="27" t="s">
        <v>5347</v>
      </c>
      <c r="L80" s="27"/>
      <c r="M80" s="30"/>
      <c r="N80" s="30" t="str">
        <f t="shared" si="1"/>
        <v xml:space="preserve"> 계약서매장^TB_BOA_CONT_SHOP^ 브랜드코드^BRAND_CD^^VARCHAR2^10^N^</v>
      </c>
      <c r="O80" s="21" t="str">
        <f>IF(ISNA(VLOOKUP(N80,DB데이터!$N:$N,1,FALSE)), "에러", "")</f>
        <v>에러</v>
      </c>
      <c r="P80" s="57" t="str">
        <f>IF(O80="에러",$N80&amp;CHAR(10)&amp;VLOOKUP(CONCATENATE(D80,".",F80),DB데이터!$M:$N,2,FALSE),"")</f>
        <v xml:space="preserve"> 계약서매장^TB_BOA_CONT_SHOP^ 브랜드코드^BRAND_CD^^VARCHAR2^10^N^
계약서매장^TB_BOA_CONT_SHOP^브랜드코드^BRAND_CD^^VARCHAR2^10^^</v>
      </c>
      <c r="Q80" s="48"/>
      <c r="R80" s="48"/>
      <c r="S80" s="48"/>
    </row>
    <row r="81" spans="1:19" x14ac:dyDescent="0.25">
      <c r="A81" s="24">
        <v>74</v>
      </c>
      <c r="B81" s="27" t="s">
        <v>5235</v>
      </c>
      <c r="C81" s="27" t="s">
        <v>4538</v>
      </c>
      <c r="D81" s="27" t="s">
        <v>827</v>
      </c>
      <c r="E81" s="27" t="s">
        <v>3872</v>
      </c>
      <c r="F81" s="27" t="s">
        <v>1376</v>
      </c>
      <c r="G81" s="27"/>
      <c r="H81" s="27"/>
      <c r="I81" s="27" t="s">
        <v>37</v>
      </c>
      <c r="J81" s="28">
        <v>6</v>
      </c>
      <c r="K81" s="27" t="s">
        <v>5347</v>
      </c>
      <c r="L81" s="29"/>
      <c r="M81" s="30"/>
      <c r="N81" s="30" t="str">
        <f t="shared" si="1"/>
        <v xml:space="preserve"> 계약서매장^TB_BOA_CONT_SHOP^ 우편번호^ZIP_NO^^VARCHAR2^6^N^</v>
      </c>
      <c r="O81" s="21" t="str">
        <f>IF(ISNA(VLOOKUP(N81,DB데이터!$N:$N,1,FALSE)), "에러", "")</f>
        <v>에러</v>
      </c>
      <c r="P81" s="57" t="str">
        <f>IF(O81="에러",$N81&amp;CHAR(10)&amp;VLOOKUP(CONCATENATE(D81,".",F81),DB데이터!$M:$N,2,FALSE),"")</f>
        <v xml:space="preserve"> 계약서매장^TB_BOA_CONT_SHOP^ 우편번호^ZIP_NO^^VARCHAR2^6^N^
계약서매장^TB_BOA_CONT_SHOP^우편번호^ZIP_NO^^VARCHAR2^6^^</v>
      </c>
      <c r="Q81" s="48"/>
      <c r="R81" s="48"/>
      <c r="S81" s="48"/>
    </row>
    <row r="82" spans="1:19" x14ac:dyDescent="0.25">
      <c r="A82" s="24">
        <v>75</v>
      </c>
      <c r="B82" s="27" t="s">
        <v>5235</v>
      </c>
      <c r="C82" s="27" t="s">
        <v>4538</v>
      </c>
      <c r="D82" s="27" t="s">
        <v>827</v>
      </c>
      <c r="E82" s="27" t="s">
        <v>3877</v>
      </c>
      <c r="F82" s="27" t="s">
        <v>1378</v>
      </c>
      <c r="G82" s="27"/>
      <c r="H82" s="27"/>
      <c r="I82" s="27" t="s">
        <v>37</v>
      </c>
      <c r="J82" s="28">
        <v>2000</v>
      </c>
      <c r="K82" s="27" t="s">
        <v>5347</v>
      </c>
      <c r="L82" s="27"/>
      <c r="M82" s="30"/>
      <c r="N82" s="30" t="str">
        <f t="shared" si="1"/>
        <v xml:space="preserve"> 계약서매장^TB_BOA_CONT_SHOP^ 주소^ADDR^^VARCHAR2^2000^N^</v>
      </c>
      <c r="O82" s="21" t="str">
        <f>IF(ISNA(VLOOKUP(N82,DB데이터!$N:$N,1,FALSE)), "에러", "")</f>
        <v>에러</v>
      </c>
      <c r="P82" s="57" t="str">
        <f>IF(O82="에러",$N82&amp;CHAR(10)&amp;VLOOKUP(CONCATENATE(D82,".",F82),DB데이터!$M:$N,2,FALSE),"")</f>
        <v xml:space="preserve"> 계약서매장^TB_BOA_CONT_SHOP^ 주소^ADDR^^VARCHAR2^2000^N^
계약서매장^TB_BOA_CONT_SHOP^주소^ADDR^^VARCHAR2^2000^^</v>
      </c>
      <c r="Q82" s="48"/>
      <c r="R82" s="48"/>
      <c r="S82" s="48"/>
    </row>
    <row r="83" spans="1:19" x14ac:dyDescent="0.25">
      <c r="A83" s="24">
        <v>76</v>
      </c>
      <c r="B83" s="27" t="s">
        <v>5235</v>
      </c>
      <c r="C83" s="27" t="s">
        <v>4538</v>
      </c>
      <c r="D83" s="27" t="s">
        <v>827</v>
      </c>
      <c r="E83" s="27" t="s">
        <v>3867</v>
      </c>
      <c r="F83" s="27" t="s">
        <v>1380</v>
      </c>
      <c r="G83" s="27"/>
      <c r="H83" s="27"/>
      <c r="I83" s="27" t="s">
        <v>37</v>
      </c>
      <c r="J83" s="28">
        <v>2000</v>
      </c>
      <c r="K83" s="27" t="s">
        <v>5347</v>
      </c>
      <c r="L83" s="27"/>
      <c r="M83" s="30"/>
      <c r="N83" s="30" t="str">
        <f t="shared" si="1"/>
        <v xml:space="preserve"> 계약서매장^TB_BOA_CONT_SHOP^ 상세주소^DTL_ADDR^^VARCHAR2^2000^N^</v>
      </c>
      <c r="O83" s="21" t="str">
        <f>IF(ISNA(VLOOKUP(N83,DB데이터!$N:$N,1,FALSE)), "에러", "")</f>
        <v>에러</v>
      </c>
      <c r="P83" s="57" t="str">
        <f>IF(O83="에러",$N83&amp;CHAR(10)&amp;VLOOKUP(CONCATENATE(D83,".",F83),DB데이터!$M:$N,2,FALSE),"")</f>
        <v xml:space="preserve"> 계약서매장^TB_BOA_CONT_SHOP^ 상세주소^DTL_ADDR^^VARCHAR2^2000^N^
계약서매장^TB_BOA_CONT_SHOP^상세주소^DTL_ADDR^^VARCHAR2^2000^^</v>
      </c>
      <c r="Q83" s="48"/>
      <c r="R83" s="48"/>
      <c r="S83" s="48"/>
    </row>
    <row r="84" spans="1:19" x14ac:dyDescent="0.25">
      <c r="A84" s="24">
        <v>77</v>
      </c>
      <c r="B84" s="27" t="s">
        <v>5235</v>
      </c>
      <c r="C84" s="27" t="s">
        <v>4538</v>
      </c>
      <c r="D84" s="27" t="s">
        <v>827</v>
      </c>
      <c r="E84" s="27" t="s">
        <v>4531</v>
      </c>
      <c r="F84" s="27" t="s">
        <v>2860</v>
      </c>
      <c r="G84" s="27"/>
      <c r="H84" s="27"/>
      <c r="I84" s="27" t="s">
        <v>37</v>
      </c>
      <c r="J84" s="28">
        <v>20</v>
      </c>
      <c r="K84" s="27" t="s">
        <v>5347</v>
      </c>
      <c r="L84" s="29"/>
      <c r="M84" s="30"/>
      <c r="N84" s="30" t="str">
        <f t="shared" si="1"/>
        <v xml:space="preserve"> 계약서매장^TB_BOA_CONT_SHOP^ 사업자번호^BIZ_NO^^VARCHAR2^20^N^</v>
      </c>
      <c r="O84" s="21" t="str">
        <f>IF(ISNA(VLOOKUP(N84,DB데이터!$N:$N,1,FALSE)), "에러", "")</f>
        <v>에러</v>
      </c>
      <c r="P84" s="57" t="str">
        <f>IF(O84="에러",$N84&amp;CHAR(10)&amp;VLOOKUP(CONCATENATE(D84,".",F84),DB데이터!$M:$N,2,FALSE),"")</f>
        <v xml:space="preserve"> 계약서매장^TB_BOA_CONT_SHOP^ 사업자번호^BIZ_NO^^VARCHAR2^20^N^
계약서매장^TB_BOA_CONT_SHOP^사업자번호^BIZ_NO^^VARCHAR2^20^^</v>
      </c>
      <c r="Q84" s="48"/>
      <c r="R84" s="48"/>
      <c r="S84" s="48"/>
    </row>
    <row r="85" spans="1:19" x14ac:dyDescent="0.25">
      <c r="A85" s="24">
        <v>78</v>
      </c>
      <c r="B85" s="27" t="s">
        <v>5235</v>
      </c>
      <c r="C85" s="27" t="s">
        <v>4538</v>
      </c>
      <c r="D85" s="27" t="s">
        <v>827</v>
      </c>
      <c r="E85" s="27" t="s">
        <v>4528</v>
      </c>
      <c r="F85" s="27" t="s">
        <v>2862</v>
      </c>
      <c r="G85" s="27"/>
      <c r="H85" s="27"/>
      <c r="I85" s="27" t="s">
        <v>37</v>
      </c>
      <c r="J85" s="28">
        <v>20</v>
      </c>
      <c r="K85" s="27" t="s">
        <v>5347</v>
      </c>
      <c r="L85" s="27"/>
      <c r="M85" s="30"/>
      <c r="N85" s="30" t="str">
        <f t="shared" si="1"/>
        <v xml:space="preserve"> 계약서매장^TB_BOA_CONT_SHOP^ 법인등록번호^CORP_REG_NO^^VARCHAR2^20^N^</v>
      </c>
      <c r="O85" s="21" t="str">
        <f>IF(ISNA(VLOOKUP(N85,DB데이터!$N:$N,1,FALSE)), "에러", "")</f>
        <v>에러</v>
      </c>
      <c r="P85" s="57" t="str">
        <f>IF(O85="에러",$N85&amp;CHAR(10)&amp;VLOOKUP(CONCATENATE(D85,".",F85),DB데이터!$M:$N,2,FALSE),"")</f>
        <v xml:space="preserve"> 계약서매장^TB_BOA_CONT_SHOP^ 법인등록번호^CORP_REG_NO^^VARCHAR2^20^N^
계약서매장^TB_BOA_CONT_SHOP^법인등록번호^CORP_REG_NO^^VARCHAR2^20^^</v>
      </c>
      <c r="Q85" s="48"/>
      <c r="R85" s="48"/>
      <c r="S85" s="48"/>
    </row>
    <row r="86" spans="1:19" x14ac:dyDescent="0.25">
      <c r="A86" s="24">
        <v>79</v>
      </c>
      <c r="B86" s="27" t="s">
        <v>5235</v>
      </c>
      <c r="C86" s="27" t="s">
        <v>4538</v>
      </c>
      <c r="D86" s="27" t="s">
        <v>827</v>
      </c>
      <c r="E86" s="27" t="s">
        <v>3680</v>
      </c>
      <c r="F86" s="27" t="s">
        <v>446</v>
      </c>
      <c r="G86" s="27"/>
      <c r="H86" s="27"/>
      <c r="I86" s="27" t="s">
        <v>37</v>
      </c>
      <c r="J86" s="28">
        <v>50</v>
      </c>
      <c r="K86" s="27" t="s">
        <v>5347</v>
      </c>
      <c r="L86" s="27"/>
      <c r="M86" s="30"/>
      <c r="N86" s="30" t="str">
        <f t="shared" si="1"/>
        <v xml:space="preserve"> 계약서매장^TB_BOA_CONT_SHOP^ 전화번호^TEL_NO^^VARCHAR2^50^N^</v>
      </c>
      <c r="O86" s="21" t="str">
        <f>IF(ISNA(VLOOKUP(N86,DB데이터!$N:$N,1,FALSE)), "에러", "")</f>
        <v>에러</v>
      </c>
      <c r="P86" s="57" t="str">
        <f>IF(O86="에러",$N86&amp;CHAR(10)&amp;VLOOKUP(CONCATENATE(D86,".",F86),DB데이터!$M:$N,2,FALSE),"")</f>
        <v xml:space="preserve"> 계약서매장^TB_BOA_CONT_SHOP^ 전화번호^TEL_NO^^VARCHAR2^50^N^
계약서매장^TB_BOA_CONT_SHOP^전화번호^TEL_NO^^VARCHAR2^50^^</v>
      </c>
      <c r="Q86" s="48"/>
      <c r="R86" s="48"/>
      <c r="S86" s="48"/>
    </row>
    <row r="87" spans="1:19" x14ac:dyDescent="0.25">
      <c r="A87" s="24">
        <v>80</v>
      </c>
      <c r="B87" s="27" t="s">
        <v>5235</v>
      </c>
      <c r="C87" s="27" t="s">
        <v>4538</v>
      </c>
      <c r="D87" s="27" t="s">
        <v>827</v>
      </c>
      <c r="E87" s="27" t="s">
        <v>4212</v>
      </c>
      <c r="F87" s="27" t="s">
        <v>2873</v>
      </c>
      <c r="G87" s="27"/>
      <c r="H87" s="27"/>
      <c r="I87" s="27" t="s">
        <v>37</v>
      </c>
      <c r="J87" s="28">
        <v>8</v>
      </c>
      <c r="K87" s="27" t="s">
        <v>5347</v>
      </c>
      <c r="L87" s="27"/>
      <c r="M87" s="30"/>
      <c r="N87" s="30" t="str">
        <f t="shared" si="1"/>
        <v xml:space="preserve"> 계약서매장^TB_BOA_CONT_SHOP^ 생년월일^BIRTH_DT^^VARCHAR2^8^N^</v>
      </c>
      <c r="O87" s="21" t="str">
        <f>IF(ISNA(VLOOKUP(N87,DB데이터!$N:$N,1,FALSE)), "에러", "")</f>
        <v>에러</v>
      </c>
      <c r="P87" s="57" t="str">
        <f>IF(O87="에러",$N87&amp;CHAR(10)&amp;VLOOKUP(CONCATENATE(D87,".",F87),DB데이터!$M:$N,2,FALSE),"")</f>
        <v xml:space="preserve"> 계약서매장^TB_BOA_CONT_SHOP^ 생년월일^BIRTH_DT^^VARCHAR2^8^N^
계약서매장^TB_BOA_CONT_SHOP^생년월일^BIRTH_DT^^VARCHAR2^8^^</v>
      </c>
      <c r="Q87" s="48"/>
      <c r="R87" s="48"/>
      <c r="S87" s="48"/>
    </row>
    <row r="88" spans="1:19" x14ac:dyDescent="0.25">
      <c r="A88" s="24">
        <v>81</v>
      </c>
      <c r="B88" s="27" t="s">
        <v>5235</v>
      </c>
      <c r="C88" s="27" t="s">
        <v>4538</v>
      </c>
      <c r="D88" s="27" t="s">
        <v>827</v>
      </c>
      <c r="E88" s="27" t="s">
        <v>3854</v>
      </c>
      <c r="F88" s="27" t="s">
        <v>1365</v>
      </c>
      <c r="G88" s="27"/>
      <c r="H88" s="27"/>
      <c r="I88" s="27" t="s">
        <v>37</v>
      </c>
      <c r="J88" s="28">
        <v>300</v>
      </c>
      <c r="K88" s="27" t="s">
        <v>5347</v>
      </c>
      <c r="L88" s="27"/>
      <c r="M88" s="30"/>
      <c r="N88" s="30" t="str">
        <f t="shared" si="1"/>
        <v xml:space="preserve"> 계약서매장^TB_BOA_CONT_SHOP^ 대표자명^BOSS_NM^^VARCHAR2^300^N^</v>
      </c>
      <c r="O88" s="21" t="str">
        <f>IF(ISNA(VLOOKUP(N88,DB데이터!$N:$N,1,FALSE)), "에러", "")</f>
        <v>에러</v>
      </c>
      <c r="P88" s="57" t="str">
        <f>IF(O88="에러",$N88&amp;CHAR(10)&amp;VLOOKUP(CONCATENATE(D88,".",F88),DB데이터!$M:$N,2,FALSE),"")</f>
        <v xml:space="preserve"> 계약서매장^TB_BOA_CONT_SHOP^ 대표자명^BOSS_NM^^VARCHAR2^300^N^
계약서매장^TB_BOA_CONT_SHOP^대표자명^BOSS_NM^^VARCHAR2^300^^</v>
      </c>
      <c r="Q88" s="48"/>
      <c r="R88" s="48"/>
      <c r="S88" s="48"/>
    </row>
    <row r="89" spans="1:19" x14ac:dyDescent="0.25">
      <c r="A89" s="24">
        <v>82</v>
      </c>
      <c r="B89" s="27" t="s">
        <v>5235</v>
      </c>
      <c r="C89" s="27" t="s">
        <v>4538</v>
      </c>
      <c r="D89" s="27" t="s">
        <v>827</v>
      </c>
      <c r="E89" s="27" t="s">
        <v>4539</v>
      </c>
      <c r="F89" s="27" t="s">
        <v>2875</v>
      </c>
      <c r="G89" s="27"/>
      <c r="H89" s="27"/>
      <c r="I89" s="27" t="s">
        <v>778</v>
      </c>
      <c r="J89" s="28">
        <v>4000</v>
      </c>
      <c r="K89" s="27" t="s">
        <v>5347</v>
      </c>
      <c r="L89" s="27"/>
      <c r="M89" s="42"/>
      <c r="N89" s="30" t="str">
        <f t="shared" si="1"/>
        <v xml:space="preserve"> 계약서매장^TB_BOA_CONT_SHOP^ 매장인증키값^SHOP_APPR_KEY_VAL^^CLOB^4000^N^</v>
      </c>
      <c r="O89" s="21" t="str">
        <f>IF(ISNA(VLOOKUP(N89,DB데이터!$N:$N,1,FALSE)), "에러", "")</f>
        <v>에러</v>
      </c>
      <c r="P89" s="57" t="str">
        <f>IF(O89="에러",$N89&amp;CHAR(10)&amp;VLOOKUP(CONCATENATE(D89,".",F89),DB데이터!$M:$N,2,FALSE),"")</f>
        <v xml:space="preserve"> 계약서매장^TB_BOA_CONT_SHOP^ 매장인증키값^SHOP_APPR_KEY_VAL^^CLOB^4000^N^
계약서매장^TB_BOA_CONT_SHOP^매장인증키값^SHOP_APPR_KEY_VAL^^CLOB^4000^^</v>
      </c>
      <c r="Q89" s="48"/>
      <c r="R89" s="48"/>
      <c r="S89" s="48"/>
    </row>
    <row r="90" spans="1:19" x14ac:dyDescent="0.25">
      <c r="A90" s="24">
        <v>83</v>
      </c>
      <c r="B90" s="27" t="s">
        <v>5235</v>
      </c>
      <c r="C90" s="27" t="s">
        <v>4538</v>
      </c>
      <c r="D90" s="27" t="s">
        <v>827</v>
      </c>
      <c r="E90" s="27" t="s">
        <v>3516</v>
      </c>
      <c r="F90" s="27" t="s">
        <v>51</v>
      </c>
      <c r="G90" s="27"/>
      <c r="H90" s="27"/>
      <c r="I90" s="27" t="s">
        <v>37</v>
      </c>
      <c r="J90" s="28">
        <v>1</v>
      </c>
      <c r="K90" s="27" t="s">
        <v>52</v>
      </c>
      <c r="L90" s="27" t="s">
        <v>1276</v>
      </c>
      <c r="M90" s="42"/>
      <c r="N90" s="30" t="str">
        <f t="shared" si="1"/>
        <v xml:space="preserve"> 계약서매장^TB_BOA_CONT_SHOP^ 사용여부^USE_YN^^VARCHAR2^1^Y^'Y' </v>
      </c>
      <c r="O90" s="21" t="str">
        <f>IF(ISNA(VLOOKUP(N90,DB데이터!$N:$N,1,FALSE)), "에러", "")</f>
        <v>에러</v>
      </c>
      <c r="P90" s="57" t="str">
        <f>IF(O90="에러",$N90&amp;CHAR(10)&amp;VLOOKUP(CONCATENATE(D90,".",F90),DB데이터!$M:$N,2,FALSE),"")</f>
        <v xml:space="preserve"> 계약서매장^TB_BOA_CONT_SHOP^ 사용여부^USE_YN^^VARCHAR2^1^Y^'Y' 
계약서매장^TB_BOA_CONT_SHOP^사용여부^USE_YN^^VARCHAR2^1^Y^'Y'</v>
      </c>
      <c r="Q90" s="48"/>
      <c r="R90" s="48"/>
      <c r="S90" s="48"/>
    </row>
    <row r="91" spans="1:19" x14ac:dyDescent="0.25">
      <c r="A91" s="24">
        <v>84</v>
      </c>
      <c r="B91" s="27" t="s">
        <v>5235</v>
      </c>
      <c r="C91" s="27" t="s">
        <v>4538</v>
      </c>
      <c r="D91" s="27" t="s">
        <v>827</v>
      </c>
      <c r="E91" s="27" t="s">
        <v>3518</v>
      </c>
      <c r="F91" s="27" t="s">
        <v>54</v>
      </c>
      <c r="G91" s="27"/>
      <c r="H91" s="27"/>
      <c r="I91" s="27" t="s">
        <v>37</v>
      </c>
      <c r="J91" s="28">
        <v>14</v>
      </c>
      <c r="K91" s="27" t="s">
        <v>52</v>
      </c>
      <c r="L91" s="27"/>
      <c r="M91" s="42"/>
      <c r="N91" s="30" t="str">
        <f t="shared" si="1"/>
        <v xml:space="preserve"> 계약서매장^TB_BOA_CONT_SHOP^ 등록일시^REG_DTM^^VARCHAR2^14^Y^</v>
      </c>
      <c r="O91" s="21" t="str">
        <f>IF(ISNA(VLOOKUP(N91,DB데이터!$N:$N,1,FALSE)), "에러", "")</f>
        <v>에러</v>
      </c>
      <c r="P91" s="57" t="str">
        <f>IF(O91="에러",$N91&amp;CHAR(10)&amp;VLOOKUP(CONCATENATE(D91,".",F91),DB데이터!$M:$N,2,FALSE),"")</f>
        <v xml:space="preserve"> 계약서매장^TB_BOA_CONT_SHOP^ 등록일시^REG_DTM^^VARCHAR2^14^Y^
계약서매장^TB_BOA_CONT_SHOP^등록일시^REG_DTM^^VARCHAR2^14^Y^</v>
      </c>
      <c r="Q91" s="48"/>
      <c r="R91" s="48"/>
      <c r="S91" s="48"/>
    </row>
    <row r="92" spans="1:19" x14ac:dyDescent="0.25">
      <c r="A92" s="24">
        <v>85</v>
      </c>
      <c r="B92" s="27" t="s">
        <v>5235</v>
      </c>
      <c r="C92" s="27" t="s">
        <v>4538</v>
      </c>
      <c r="D92" s="27" t="s">
        <v>827</v>
      </c>
      <c r="E92" s="27" t="s">
        <v>3519</v>
      </c>
      <c r="F92" s="27" t="s">
        <v>56</v>
      </c>
      <c r="G92" s="27"/>
      <c r="H92" s="27"/>
      <c r="I92" s="27" t="s">
        <v>37</v>
      </c>
      <c r="J92" s="28">
        <v>32</v>
      </c>
      <c r="K92" s="27" t="s">
        <v>52</v>
      </c>
      <c r="L92" s="27"/>
      <c r="M92" s="42"/>
      <c r="N92" s="30" t="str">
        <f t="shared" si="1"/>
        <v xml:space="preserve"> 계약서매장^TB_BOA_CONT_SHOP^ 등록자ID^REGR_ID^^VARCHAR2^32^Y^</v>
      </c>
      <c r="O92" s="21" t="str">
        <f>IF(ISNA(VLOOKUP(N92,DB데이터!$N:$N,1,FALSE)), "에러", "")</f>
        <v>에러</v>
      </c>
      <c r="P92" s="57" t="str">
        <f>IF(O92="에러",$N92&amp;CHAR(10)&amp;VLOOKUP(CONCATENATE(D92,".",F92),DB데이터!$M:$N,2,FALSE),"")</f>
        <v xml:space="preserve"> 계약서매장^TB_BOA_CONT_SHOP^ 등록자ID^REGR_ID^^VARCHAR2^32^Y^
계약서매장^TB_BOA_CONT_SHOP^등록자ID^REGR_ID^^VARCHAR2^32^Y^</v>
      </c>
      <c r="Q92" s="48"/>
      <c r="R92" s="48"/>
      <c r="S92" s="48"/>
    </row>
    <row r="93" spans="1:19" x14ac:dyDescent="0.25">
      <c r="A93" s="24">
        <v>86</v>
      </c>
      <c r="B93" s="27" t="s">
        <v>5235</v>
      </c>
      <c r="C93" s="27" t="s">
        <v>4538</v>
      </c>
      <c r="D93" s="27" t="s">
        <v>827</v>
      </c>
      <c r="E93" s="27" t="s">
        <v>3520</v>
      </c>
      <c r="F93" s="27" t="s">
        <v>58</v>
      </c>
      <c r="G93" s="27"/>
      <c r="H93" s="27"/>
      <c r="I93" s="27" t="s">
        <v>37</v>
      </c>
      <c r="J93" s="28">
        <v>14</v>
      </c>
      <c r="K93" s="27" t="s">
        <v>52</v>
      </c>
      <c r="L93" s="27"/>
      <c r="M93" s="42"/>
      <c r="N93" s="30" t="str">
        <f t="shared" si="1"/>
        <v xml:space="preserve"> 계약서매장^TB_BOA_CONT_SHOP^ 수정일시^MOD_DTM^^VARCHAR2^14^Y^</v>
      </c>
      <c r="O93" s="21" t="str">
        <f>IF(ISNA(VLOOKUP(N93,DB데이터!$N:$N,1,FALSE)), "에러", "")</f>
        <v>에러</v>
      </c>
      <c r="P93" s="57" t="str">
        <f>IF(O93="에러",$N93&amp;CHAR(10)&amp;VLOOKUP(CONCATENATE(D93,".",F93),DB데이터!$M:$N,2,FALSE),"")</f>
        <v xml:space="preserve"> 계약서매장^TB_BOA_CONT_SHOP^ 수정일시^MOD_DTM^^VARCHAR2^14^Y^
계약서매장^TB_BOA_CONT_SHOP^수정일시^MOD_DTM^^VARCHAR2^14^Y^</v>
      </c>
      <c r="Q93" s="48"/>
      <c r="R93" s="48"/>
      <c r="S93" s="48"/>
    </row>
    <row r="94" spans="1:19" x14ac:dyDescent="0.25">
      <c r="A94" s="24">
        <v>87</v>
      </c>
      <c r="B94" s="27" t="s">
        <v>5235</v>
      </c>
      <c r="C94" s="27" t="s">
        <v>4538</v>
      </c>
      <c r="D94" s="27" t="s">
        <v>827</v>
      </c>
      <c r="E94" s="27" t="s">
        <v>3521</v>
      </c>
      <c r="F94" s="27" t="s">
        <v>60</v>
      </c>
      <c r="G94" s="27"/>
      <c r="H94" s="27"/>
      <c r="I94" s="27" t="s">
        <v>37</v>
      </c>
      <c r="J94" s="28">
        <v>32</v>
      </c>
      <c r="K94" s="27" t="s">
        <v>52</v>
      </c>
      <c r="L94" s="27"/>
      <c r="M94" s="42"/>
      <c r="N94" s="30" t="str">
        <f t="shared" si="1"/>
        <v xml:space="preserve"> 계약서매장^TB_BOA_CONT_SHOP^ 수정자ID^MODR_ID^^VARCHAR2^32^Y^</v>
      </c>
      <c r="O94" s="21" t="str">
        <f>IF(ISNA(VLOOKUP(N94,DB데이터!$N:$N,1,FALSE)), "에러", "")</f>
        <v>에러</v>
      </c>
      <c r="P94" s="57" t="str">
        <f>IF(O94="에러",$N94&amp;CHAR(10)&amp;VLOOKUP(CONCATENATE(D94,".",F94),DB데이터!$M:$N,2,FALSE),"")</f>
        <v xml:space="preserve"> 계약서매장^TB_BOA_CONT_SHOP^ 수정자ID^MODR_ID^^VARCHAR2^32^Y^
계약서매장^TB_BOA_CONT_SHOP^수정자ID^MODR_ID^^VARCHAR2^32^Y^</v>
      </c>
      <c r="Q94" s="48"/>
      <c r="R94" s="48"/>
      <c r="S94" s="48"/>
    </row>
    <row r="95" spans="1:19" x14ac:dyDescent="0.25">
      <c r="A95" s="24">
        <v>88</v>
      </c>
      <c r="B95" s="27" t="s">
        <v>5235</v>
      </c>
      <c r="C95" s="27" t="s">
        <v>4544</v>
      </c>
      <c r="D95" s="27" t="s">
        <v>105</v>
      </c>
      <c r="E95" s="27" t="s">
        <v>4504</v>
      </c>
      <c r="F95" s="27" t="s">
        <v>774</v>
      </c>
      <c r="G95" s="27"/>
      <c r="H95" s="27"/>
      <c r="I95" s="27" t="s">
        <v>37</v>
      </c>
      <c r="J95" s="28">
        <v>5</v>
      </c>
      <c r="K95" s="27" t="s">
        <v>52</v>
      </c>
      <c r="L95" s="27"/>
      <c r="M95" s="42"/>
      <c r="N95" s="30" t="str">
        <f t="shared" si="1"/>
        <v xml:space="preserve"> 게시글^TB_BOA_POST^ 게시판코드^BOARD_CD^^VARCHAR2^5^Y^</v>
      </c>
      <c r="O95" s="21" t="str">
        <f>IF(ISNA(VLOOKUP(N95,DB데이터!$N:$N,1,FALSE)), "에러", "")</f>
        <v>에러</v>
      </c>
      <c r="P95" s="57" t="str">
        <f>IF(O95="에러",$N95&amp;CHAR(10)&amp;VLOOKUP(CONCATENATE(D95,".",F95),DB데이터!$M:$N,2,FALSE),"")</f>
        <v xml:space="preserve"> 게시글^TB_BOA_POST^ 게시판코드^BOARD_CD^^VARCHAR2^5^Y^
게시글^TB_BOA_POST^게시판코드^BOARD_CD^Y^VARCHAR2^5^Y^</v>
      </c>
      <c r="Q95" s="48"/>
      <c r="R95" s="48"/>
      <c r="S95" s="48"/>
    </row>
    <row r="96" spans="1:19" x14ac:dyDescent="0.25">
      <c r="A96" s="24">
        <v>89</v>
      </c>
      <c r="B96" s="27" t="s">
        <v>5235</v>
      </c>
      <c r="C96" s="27" t="s">
        <v>4544</v>
      </c>
      <c r="D96" s="27" t="s">
        <v>105</v>
      </c>
      <c r="E96" s="27" t="s">
        <v>4518</v>
      </c>
      <c r="F96" s="27" t="s">
        <v>775</v>
      </c>
      <c r="G96" s="27"/>
      <c r="H96" s="27"/>
      <c r="I96" s="27" t="s">
        <v>37</v>
      </c>
      <c r="J96" s="28">
        <v>10</v>
      </c>
      <c r="K96" s="27" t="s">
        <v>52</v>
      </c>
      <c r="L96" s="27"/>
      <c r="M96" s="42"/>
      <c r="N96" s="30" t="str">
        <f t="shared" si="1"/>
        <v xml:space="preserve"> 게시글^TB_BOA_POST^ 게시글번호^POST_NO^^VARCHAR2^10^Y^</v>
      </c>
      <c r="O96" s="21" t="str">
        <f>IF(ISNA(VLOOKUP(N96,DB데이터!$N:$N,1,FALSE)), "에러", "")</f>
        <v>에러</v>
      </c>
      <c r="P96" s="57" t="str">
        <f>IF(O96="에러",$N96&amp;CHAR(10)&amp;VLOOKUP(CONCATENATE(D96,".",F96),DB데이터!$M:$N,2,FALSE),"")</f>
        <v xml:space="preserve"> 게시글^TB_BOA_POST^ 게시글번호^POST_NO^^VARCHAR2^10^Y^
게시글^TB_BOA_POST^게시글번호^POST_NO^Y^VARCHAR2^10^Y^</v>
      </c>
      <c r="Q96" s="48"/>
      <c r="R96" s="48"/>
      <c r="S96" s="48"/>
    </row>
    <row r="97" spans="1:19" x14ac:dyDescent="0.25">
      <c r="A97" s="24">
        <v>90</v>
      </c>
      <c r="B97" s="27" t="s">
        <v>5235</v>
      </c>
      <c r="C97" s="27" t="s">
        <v>4544</v>
      </c>
      <c r="D97" s="27" t="s">
        <v>105</v>
      </c>
      <c r="E97" s="27" t="s">
        <v>4519</v>
      </c>
      <c r="F97" s="27" t="s">
        <v>776</v>
      </c>
      <c r="G97" s="27"/>
      <c r="H97" s="27"/>
      <c r="I97" s="27" t="s">
        <v>37</v>
      </c>
      <c r="J97" s="28">
        <v>300</v>
      </c>
      <c r="K97" s="27" t="s">
        <v>52</v>
      </c>
      <c r="L97" s="27"/>
      <c r="M97" s="42"/>
      <c r="N97" s="30" t="str">
        <f t="shared" si="1"/>
        <v xml:space="preserve"> 게시글^TB_BOA_POST^ 게시글제목^POST_TITLE^^VARCHAR2^300^Y^</v>
      </c>
      <c r="O97" s="21" t="str">
        <f>IF(ISNA(VLOOKUP(N97,DB데이터!$N:$N,1,FALSE)), "에러", "")</f>
        <v>에러</v>
      </c>
      <c r="P97" s="57" t="str">
        <f>IF(O97="에러",$N97&amp;CHAR(10)&amp;VLOOKUP(CONCATENATE(D97,".",F97),DB데이터!$M:$N,2,FALSE),"")</f>
        <v xml:space="preserve"> 게시글^TB_BOA_POST^ 게시글제목^POST_TITLE^^VARCHAR2^300^Y^
게시글^TB_BOA_POST^게시글제목^POST_TITLE^^VARCHAR2^300^Y^</v>
      </c>
      <c r="Q97" s="48"/>
      <c r="R97" s="48"/>
      <c r="S97" s="48"/>
    </row>
    <row r="98" spans="1:19" x14ac:dyDescent="0.25">
      <c r="A98" s="24">
        <v>91</v>
      </c>
      <c r="B98" s="27" t="s">
        <v>5235</v>
      </c>
      <c r="C98" s="27" t="s">
        <v>4544</v>
      </c>
      <c r="D98" s="27" t="s">
        <v>105</v>
      </c>
      <c r="E98" s="27" t="s">
        <v>4517</v>
      </c>
      <c r="F98" s="27" t="s">
        <v>777</v>
      </c>
      <c r="G98" s="27"/>
      <c r="H98" s="27"/>
      <c r="I98" s="27" t="s">
        <v>778</v>
      </c>
      <c r="J98" s="28">
        <v>4000</v>
      </c>
      <c r="K98" s="27" t="s">
        <v>5347</v>
      </c>
      <c r="L98" s="27"/>
      <c r="M98" s="42"/>
      <c r="N98" s="30" t="str">
        <f t="shared" si="1"/>
        <v xml:space="preserve"> 게시글^TB_BOA_POST^ 게시글내용^POST_DESC^^CLOB^4000^N^</v>
      </c>
      <c r="O98" s="21" t="str">
        <f>IF(ISNA(VLOOKUP(N98,DB데이터!$N:$N,1,FALSE)), "에러", "")</f>
        <v>에러</v>
      </c>
      <c r="P98" s="57" t="str">
        <f>IF(O98="에러",$N98&amp;CHAR(10)&amp;VLOOKUP(CONCATENATE(D98,".",F98),DB데이터!$M:$N,2,FALSE),"")</f>
        <v xml:space="preserve"> 게시글^TB_BOA_POST^ 게시글내용^POST_DESC^^CLOB^4000^N^
게시글^TB_BOA_POST^게시글내용^POST_DESC^^CLOB^4000^^</v>
      </c>
      <c r="Q98" s="48"/>
      <c r="R98" s="48"/>
      <c r="S98" s="48"/>
    </row>
    <row r="99" spans="1:19" x14ac:dyDescent="0.25">
      <c r="A99" s="24">
        <v>92</v>
      </c>
      <c r="B99" s="27" t="s">
        <v>5235</v>
      </c>
      <c r="C99" s="27" t="s">
        <v>4544</v>
      </c>
      <c r="D99" s="27" t="s">
        <v>105</v>
      </c>
      <c r="E99" s="27" t="s">
        <v>3629</v>
      </c>
      <c r="F99" s="27" t="s">
        <v>1171</v>
      </c>
      <c r="G99" s="27"/>
      <c r="H99" s="27"/>
      <c r="I99" s="27" t="s">
        <v>37</v>
      </c>
      <c r="J99" s="28">
        <v>10</v>
      </c>
      <c r="K99" s="27" t="s">
        <v>5347</v>
      </c>
      <c r="L99" s="27"/>
      <c r="M99" s="42"/>
      <c r="N99" s="30" t="str">
        <f t="shared" si="1"/>
        <v xml:space="preserve"> 게시글^TB_BOA_POST^ 파일번호^FILE_NO^^VARCHAR2^10^N^</v>
      </c>
      <c r="O99" s="21" t="str">
        <f>IF(ISNA(VLOOKUP(N99,DB데이터!$N:$N,1,FALSE)), "에러", "")</f>
        <v>에러</v>
      </c>
      <c r="P99" s="57" t="str">
        <f>IF(O99="에러",$N99&amp;CHAR(10)&amp;VLOOKUP(CONCATENATE(D99,".",F99),DB데이터!$M:$N,2,FALSE),"")</f>
        <v xml:space="preserve"> 게시글^TB_BOA_POST^ 파일번호^FILE_NO^^VARCHAR2^10^N^
게시글^TB_BOA_POST^파일번호^FILE_NO^^VARCHAR2^10^^</v>
      </c>
      <c r="Q99" s="48"/>
      <c r="R99" s="48"/>
      <c r="S99" s="48"/>
    </row>
    <row r="100" spans="1:19" x14ac:dyDescent="0.25">
      <c r="A100" s="24">
        <v>93</v>
      </c>
      <c r="B100" s="27" t="s">
        <v>5235</v>
      </c>
      <c r="C100" s="27" t="s">
        <v>4544</v>
      </c>
      <c r="D100" s="27" t="s">
        <v>105</v>
      </c>
      <c r="E100" s="27" t="s">
        <v>4549</v>
      </c>
      <c r="F100" s="27" t="s">
        <v>2792</v>
      </c>
      <c r="G100" s="27"/>
      <c r="H100" s="27"/>
      <c r="I100" s="27" t="s">
        <v>110</v>
      </c>
      <c r="J100" s="28">
        <v>22</v>
      </c>
      <c r="K100" s="27" t="s">
        <v>52</v>
      </c>
      <c r="L100" s="27">
        <v>0</v>
      </c>
      <c r="M100" s="42"/>
      <c r="N100" s="30" t="str">
        <f t="shared" si="1"/>
        <v xml:space="preserve"> 게시글^TB_BOA_POST^ 조회수^HIT_CNT^^NUMBER^22^Y^0</v>
      </c>
      <c r="O100" s="21" t="str">
        <f>IF(ISNA(VLOOKUP(N100,DB데이터!$N:$N,1,FALSE)), "에러", "")</f>
        <v>에러</v>
      </c>
      <c r="P100" s="57" t="str">
        <f>IF(O100="에러",$N100&amp;CHAR(10)&amp;VLOOKUP(CONCATENATE(D100,".",F100),DB데이터!$M:$N,2,FALSE),"")</f>
        <v xml:space="preserve"> 게시글^TB_BOA_POST^ 조회수^HIT_CNT^^NUMBER^22^Y^0
게시글^TB_BOA_POST^조회수^HIT_CNT^^NUMBER^5^Y^0</v>
      </c>
      <c r="Q100" s="48"/>
      <c r="R100" s="48"/>
      <c r="S100" s="48"/>
    </row>
    <row r="101" spans="1:19" x14ac:dyDescent="0.25">
      <c r="A101" s="24">
        <v>94</v>
      </c>
      <c r="B101" s="27" t="s">
        <v>5235</v>
      </c>
      <c r="C101" s="27" t="s">
        <v>4544</v>
      </c>
      <c r="D101" s="27" t="s">
        <v>105</v>
      </c>
      <c r="E101" s="27" t="s">
        <v>4537</v>
      </c>
      <c r="F101" s="27" t="s">
        <v>2789</v>
      </c>
      <c r="G101" s="27"/>
      <c r="H101" s="27"/>
      <c r="I101" s="27" t="s">
        <v>37</v>
      </c>
      <c r="J101" s="28">
        <v>20</v>
      </c>
      <c r="K101" s="27" t="s">
        <v>5347</v>
      </c>
      <c r="L101" s="27"/>
      <c r="M101" s="42"/>
      <c r="N101" s="30" t="str">
        <f t="shared" si="1"/>
        <v xml:space="preserve"> 게시글^TB_BOA_POST^ 작성자IP^WRITER_IP^^VARCHAR2^20^N^</v>
      </c>
      <c r="O101" s="21" t="str">
        <f>IF(ISNA(VLOOKUP(N101,DB데이터!$N:$N,1,FALSE)), "에러", "")</f>
        <v>에러</v>
      </c>
      <c r="P101" s="57" t="str">
        <f>IF(O101="에러",$N101&amp;CHAR(10)&amp;VLOOKUP(CONCATENATE(D101,".",F101),DB데이터!$M:$N,2,FALSE),"")</f>
        <v xml:space="preserve"> 게시글^TB_BOA_POST^ 작성자IP^WRITER_IP^^VARCHAR2^20^N^
게시글^TB_BOA_POST^작성자IP^WRITER_IP^^VARCHAR2^20^^</v>
      </c>
      <c r="Q101" s="48"/>
      <c r="R101" s="48"/>
      <c r="S101" s="48"/>
    </row>
    <row r="102" spans="1:19" x14ac:dyDescent="0.25">
      <c r="A102" s="24">
        <v>95</v>
      </c>
      <c r="B102" s="27" t="s">
        <v>5235</v>
      </c>
      <c r="C102" s="27" t="s">
        <v>4544</v>
      </c>
      <c r="D102" s="27" t="s">
        <v>105</v>
      </c>
      <c r="E102" s="27" t="s">
        <v>4545</v>
      </c>
      <c r="F102" s="27" t="s">
        <v>2794</v>
      </c>
      <c r="G102" s="27"/>
      <c r="H102" s="27"/>
      <c r="I102" s="27" t="s">
        <v>37</v>
      </c>
      <c r="J102" s="28">
        <v>3</v>
      </c>
      <c r="K102" s="27" t="s">
        <v>52</v>
      </c>
      <c r="L102" s="27"/>
      <c r="M102" s="42"/>
      <c r="N102" s="30" t="str">
        <f t="shared" si="1"/>
        <v xml:space="preserve"> 게시글^TB_BOA_POST^ 게시글구분코드^POST_DIV_CD^^VARCHAR2^3^Y^</v>
      </c>
      <c r="O102" s="21" t="str">
        <f>IF(ISNA(VLOOKUP(N102,DB데이터!$N:$N,1,FALSE)), "에러", "")</f>
        <v>에러</v>
      </c>
      <c r="P102" s="57" t="str">
        <f>IF(O102="에러",$N102&amp;CHAR(10)&amp;VLOOKUP(CONCATENATE(D102,".",F102),DB데이터!$M:$N,2,FALSE),"")</f>
        <v xml:space="preserve"> 게시글^TB_BOA_POST^ 게시글구분코드^POST_DIV_CD^^VARCHAR2^3^Y^
게시글^TB_BOA_POST^게시글구분코드^POST_DIV_CD^^VARCHAR2^3^Y^</v>
      </c>
      <c r="Q102" s="48"/>
      <c r="R102" s="48"/>
      <c r="S102" s="48"/>
    </row>
    <row r="103" spans="1:19" x14ac:dyDescent="0.25">
      <c r="A103" s="24">
        <v>96</v>
      </c>
      <c r="B103" s="27" t="s">
        <v>5235</v>
      </c>
      <c r="C103" s="27" t="s">
        <v>4544</v>
      </c>
      <c r="D103" s="27" t="s">
        <v>105</v>
      </c>
      <c r="E103" s="27" t="s">
        <v>4546</v>
      </c>
      <c r="F103" s="27" t="s">
        <v>780</v>
      </c>
      <c r="G103" s="27"/>
      <c r="H103" s="27"/>
      <c r="I103" s="27" t="s">
        <v>37</v>
      </c>
      <c r="J103" s="28">
        <v>8</v>
      </c>
      <c r="K103" s="27" t="s">
        <v>52</v>
      </c>
      <c r="L103" s="27"/>
      <c r="M103" s="42"/>
      <c r="N103" s="30" t="str">
        <f t="shared" si="1"/>
        <v xml:space="preserve"> 게시글^TB_BOA_POST^ 게시시작일자^POST_STT_DT^^VARCHAR2^8^Y^</v>
      </c>
      <c r="O103" s="21" t="str">
        <f>IF(ISNA(VLOOKUP(N103,DB데이터!$N:$N,1,FALSE)), "에러", "")</f>
        <v>에러</v>
      </c>
      <c r="P103" s="57" t="str">
        <f>IF(O103="에러",$N103&amp;CHAR(10)&amp;VLOOKUP(CONCATENATE(D103,".",F103),DB데이터!$M:$N,2,FALSE),"")</f>
        <v xml:space="preserve"> 게시글^TB_BOA_POST^ 게시시작일자^POST_STT_DT^^VARCHAR2^8^Y^
게시글^TB_BOA_POST^게시시작일자^POST_STT_DT^^VARCHAR2^8^Y^</v>
      </c>
      <c r="Q103" s="48"/>
      <c r="R103" s="48"/>
      <c r="S103" s="48"/>
    </row>
    <row r="104" spans="1:19" x14ac:dyDescent="0.25">
      <c r="A104" s="24">
        <v>97</v>
      </c>
      <c r="B104" s="27" t="s">
        <v>5235</v>
      </c>
      <c r="C104" s="27" t="s">
        <v>4544</v>
      </c>
      <c r="D104" s="27" t="s">
        <v>105</v>
      </c>
      <c r="E104" s="27" t="s">
        <v>4547</v>
      </c>
      <c r="F104" s="27" t="s">
        <v>782</v>
      </c>
      <c r="G104" s="27"/>
      <c r="H104" s="27"/>
      <c r="I104" s="27" t="s">
        <v>37</v>
      </c>
      <c r="J104" s="28">
        <v>8</v>
      </c>
      <c r="K104" s="27" t="s">
        <v>52</v>
      </c>
      <c r="L104" s="27"/>
      <c r="M104" s="42"/>
      <c r="N104" s="30" t="str">
        <f t="shared" si="1"/>
        <v xml:space="preserve"> 게시글^TB_BOA_POST^ 게시종료일자^POST_END_DT^^VARCHAR2^8^Y^</v>
      </c>
      <c r="O104" s="21" t="str">
        <f>IF(ISNA(VLOOKUP(N104,DB데이터!$N:$N,1,FALSE)), "에러", "")</f>
        <v>에러</v>
      </c>
      <c r="P104" s="57" t="str">
        <f>IF(O104="에러",$N104&amp;CHAR(10)&amp;VLOOKUP(CONCATENATE(D104,".",F104),DB데이터!$M:$N,2,FALSE),"")</f>
        <v xml:space="preserve"> 게시글^TB_BOA_POST^ 게시종료일자^POST_END_DT^^VARCHAR2^8^Y^
게시글^TB_BOA_POST^게시종료일자^POST_END_DT^^VARCHAR2^8^Y^</v>
      </c>
      <c r="Q104" s="48"/>
      <c r="R104" s="48"/>
      <c r="S104" s="48"/>
    </row>
    <row r="105" spans="1:19" x14ac:dyDescent="0.25">
      <c r="A105" s="24">
        <v>98</v>
      </c>
      <c r="B105" s="27" t="s">
        <v>5235</v>
      </c>
      <c r="C105" s="27" t="s">
        <v>4544</v>
      </c>
      <c r="D105" s="27" t="s">
        <v>105</v>
      </c>
      <c r="E105" s="27" t="s">
        <v>4550</v>
      </c>
      <c r="F105" s="27" t="s">
        <v>2796</v>
      </c>
      <c r="G105" s="27"/>
      <c r="H105" s="27"/>
      <c r="I105" s="27" t="s">
        <v>37</v>
      </c>
      <c r="J105" s="28">
        <v>3</v>
      </c>
      <c r="K105" s="27" t="s">
        <v>52</v>
      </c>
      <c r="L105" s="27"/>
      <c r="M105" s="42"/>
      <c r="N105" s="30" t="str">
        <f t="shared" si="1"/>
        <v xml:space="preserve"> 게시글^TB_BOA_POST^ 팝업표시유형코드^POP_SHOW_TP_CD^^VARCHAR2^3^Y^</v>
      </c>
      <c r="O105" s="21" t="str">
        <f>IF(ISNA(VLOOKUP(N105,DB데이터!$N:$N,1,FALSE)), "에러", "")</f>
        <v>에러</v>
      </c>
      <c r="P105" s="57" t="str">
        <f>IF(O105="에러",$N105&amp;CHAR(10)&amp;VLOOKUP(CONCATENATE(D105,".",F105),DB데이터!$M:$N,2,FALSE),"")</f>
        <v xml:space="preserve"> 게시글^TB_BOA_POST^ 팝업표시유형코드^POP_SHOW_TP_CD^^VARCHAR2^3^Y^
게시글^TB_BOA_POST^팝업표시유형코드^POP_SHOW_TP_CD^^VARCHAR2^3^Y^</v>
      </c>
      <c r="Q105" s="48"/>
      <c r="R105" s="48"/>
      <c r="S105" s="48"/>
    </row>
    <row r="106" spans="1:19" x14ac:dyDescent="0.25">
      <c r="A106" s="24">
        <v>99</v>
      </c>
      <c r="B106" s="27" t="s">
        <v>5235</v>
      </c>
      <c r="C106" s="27" t="s">
        <v>4544</v>
      </c>
      <c r="D106" s="27" t="s">
        <v>105</v>
      </c>
      <c r="E106" s="27" t="s">
        <v>4552</v>
      </c>
      <c r="F106" s="27" t="s">
        <v>2090</v>
      </c>
      <c r="G106" s="27"/>
      <c r="H106" s="27"/>
      <c r="I106" s="27" t="s">
        <v>37</v>
      </c>
      <c r="J106" s="28">
        <v>3</v>
      </c>
      <c r="K106" s="27" t="s">
        <v>52</v>
      </c>
      <c r="L106" s="27"/>
      <c r="M106" s="42"/>
      <c r="N106" s="30" t="str">
        <f t="shared" si="1"/>
        <v xml:space="preserve"> 게시글^TB_BOA_POST^ 프로모션유형코드^PROM_TP_CD^^VARCHAR2^3^Y^</v>
      </c>
      <c r="O106" s="21" t="str">
        <f>IF(ISNA(VLOOKUP(N106,DB데이터!$N:$N,1,FALSE)), "에러", "")</f>
        <v>에러</v>
      </c>
      <c r="P106" s="57" t="str">
        <f>IF(O106="에러",$N106&amp;CHAR(10)&amp;VLOOKUP(CONCATENATE(D106,".",F106),DB데이터!$M:$N,2,FALSE),"")</f>
        <v xml:space="preserve"> 게시글^TB_BOA_POST^ 프로모션유형코드^PROM_TP_CD^^VARCHAR2^3^Y^
게시글^TB_BOA_POST^프로모션유형코드^PROM_TP_CD^^VARCHAR2^3^Y^</v>
      </c>
      <c r="Q106" s="48"/>
      <c r="R106" s="48"/>
      <c r="S106" s="48"/>
    </row>
    <row r="107" spans="1:19" x14ac:dyDescent="0.25">
      <c r="A107" s="24">
        <v>100</v>
      </c>
      <c r="B107" s="27" t="s">
        <v>5235</v>
      </c>
      <c r="C107" s="27" t="s">
        <v>4544</v>
      </c>
      <c r="D107" s="27" t="s">
        <v>105</v>
      </c>
      <c r="E107" s="27" t="s">
        <v>4551</v>
      </c>
      <c r="F107" s="27" t="s">
        <v>2798</v>
      </c>
      <c r="G107" s="27"/>
      <c r="H107" s="27"/>
      <c r="I107" s="27" t="s">
        <v>37</v>
      </c>
      <c r="J107" s="28">
        <v>8</v>
      </c>
      <c r="K107" s="27" t="s">
        <v>52</v>
      </c>
      <c r="L107" s="27"/>
      <c r="M107" s="42"/>
      <c r="N107" s="30" t="str">
        <f t="shared" si="1"/>
        <v xml:space="preserve"> 게시글^TB_BOA_POST^ 프로모션시작일자^PROM_STT_DT^^VARCHAR2^8^Y^</v>
      </c>
      <c r="O107" s="21" t="str">
        <f>IF(ISNA(VLOOKUP(N107,DB데이터!$N:$N,1,FALSE)), "에러", "")</f>
        <v>에러</v>
      </c>
      <c r="P107" s="57" t="str">
        <f>IF(O107="에러",$N107&amp;CHAR(10)&amp;VLOOKUP(CONCATENATE(D107,".",F107),DB데이터!$M:$N,2,FALSE),"")</f>
        <v xml:space="preserve"> 게시글^TB_BOA_POST^ 프로모션시작일자^PROM_STT_DT^^VARCHAR2^8^Y^
게시글^TB_BOA_POST^프로모션시작일자^PROM_STT_DT^^VARCHAR2^8^Y^</v>
      </c>
      <c r="Q107" s="48"/>
      <c r="R107" s="48"/>
      <c r="S107" s="48"/>
    </row>
    <row r="108" spans="1:19" x14ac:dyDescent="0.25">
      <c r="A108" s="24">
        <v>101</v>
      </c>
      <c r="B108" s="27" t="s">
        <v>5235</v>
      </c>
      <c r="C108" s="27" t="s">
        <v>4544</v>
      </c>
      <c r="D108" s="27" t="s">
        <v>105</v>
      </c>
      <c r="E108" s="27" t="s">
        <v>4553</v>
      </c>
      <c r="F108" s="27" t="s">
        <v>2800</v>
      </c>
      <c r="G108" s="27"/>
      <c r="H108" s="27"/>
      <c r="I108" s="27" t="s">
        <v>37</v>
      </c>
      <c r="J108" s="28">
        <v>8</v>
      </c>
      <c r="K108" s="27" t="s">
        <v>52</v>
      </c>
      <c r="L108" s="27"/>
      <c r="M108" s="42"/>
      <c r="N108" s="30" t="str">
        <f t="shared" si="1"/>
        <v xml:space="preserve"> 게시글^TB_BOA_POST^ 프로모션종료일자^PROM_END_DT^^VARCHAR2^8^Y^</v>
      </c>
      <c r="O108" s="21" t="str">
        <f>IF(ISNA(VLOOKUP(N108,DB데이터!$N:$N,1,FALSE)), "에러", "")</f>
        <v>에러</v>
      </c>
      <c r="P108" s="57" t="str">
        <f>IF(O108="에러",$N108&amp;CHAR(10)&amp;VLOOKUP(CONCATENATE(D108,".",F108),DB데이터!$M:$N,2,FALSE),"")</f>
        <v xml:space="preserve"> 게시글^TB_BOA_POST^ 프로모션종료일자^PROM_END_DT^^VARCHAR2^8^Y^
게시글^TB_BOA_POST^프로모션종료일자^PROM_END_DT^^VARCHAR2^8^Y^</v>
      </c>
      <c r="Q108" s="48"/>
      <c r="R108" s="48"/>
      <c r="S108" s="48"/>
    </row>
    <row r="109" spans="1:19" x14ac:dyDescent="0.25">
      <c r="A109" s="24">
        <v>102</v>
      </c>
      <c r="B109" s="27" t="s">
        <v>5235</v>
      </c>
      <c r="C109" s="27" t="s">
        <v>4544</v>
      </c>
      <c r="D109" s="27" t="s">
        <v>105</v>
      </c>
      <c r="E109" s="27" t="s">
        <v>4548</v>
      </c>
      <c r="F109" s="27" t="s">
        <v>2802</v>
      </c>
      <c r="G109" s="27"/>
      <c r="H109" s="27"/>
      <c r="I109" s="27" t="s">
        <v>37</v>
      </c>
      <c r="J109" s="28">
        <v>1</v>
      </c>
      <c r="K109" s="27" t="s">
        <v>52</v>
      </c>
      <c r="L109" s="27" t="s">
        <v>1496</v>
      </c>
      <c r="M109" s="42"/>
      <c r="N109" s="30" t="str">
        <f t="shared" si="1"/>
        <v xml:space="preserve"> 게시글^TB_BOA_POST^ 미리보기여부^PREVIEW_YN^^VARCHAR2^1^Y^'N' </v>
      </c>
      <c r="O109" s="21" t="str">
        <f>IF(ISNA(VLOOKUP(N109,DB데이터!$N:$N,1,FALSE)), "에러", "")</f>
        <v>에러</v>
      </c>
      <c r="P109" s="57" t="str">
        <f>IF(O109="에러",$N109&amp;CHAR(10)&amp;VLOOKUP(CONCATENATE(D109,".",F109),DB데이터!$M:$N,2,FALSE),"")</f>
        <v xml:space="preserve"> 게시글^TB_BOA_POST^ 미리보기여부^PREVIEW_YN^^VARCHAR2^1^Y^'N' 
게시글^TB_BOA_POST^미리보기여부^PREVIEW_YN^^VARCHAR2^1^Y^'N'</v>
      </c>
      <c r="Q109" s="48"/>
      <c r="R109" s="48"/>
      <c r="S109" s="48"/>
    </row>
    <row r="110" spans="1:19" x14ac:dyDescent="0.25">
      <c r="A110" s="24">
        <v>103</v>
      </c>
      <c r="B110" s="27" t="s">
        <v>5235</v>
      </c>
      <c r="C110" s="27" t="s">
        <v>4544</v>
      </c>
      <c r="D110" s="27" t="s">
        <v>105</v>
      </c>
      <c r="E110" s="27" t="s">
        <v>3516</v>
      </c>
      <c r="F110" s="27" t="s">
        <v>51</v>
      </c>
      <c r="G110" s="27"/>
      <c r="H110" s="27"/>
      <c r="I110" s="27" t="s">
        <v>37</v>
      </c>
      <c r="J110" s="28">
        <v>1</v>
      </c>
      <c r="K110" s="27" t="s">
        <v>52</v>
      </c>
      <c r="L110" s="27" t="s">
        <v>1276</v>
      </c>
      <c r="M110" s="42"/>
      <c r="N110" s="30" t="str">
        <f t="shared" si="1"/>
        <v xml:space="preserve"> 게시글^TB_BOA_POST^ 사용여부^USE_YN^^VARCHAR2^1^Y^'Y' </v>
      </c>
      <c r="O110" s="21" t="str">
        <f>IF(ISNA(VLOOKUP(N110,DB데이터!$N:$N,1,FALSE)), "에러", "")</f>
        <v>에러</v>
      </c>
      <c r="P110" s="57" t="str">
        <f>IF(O110="에러",$N110&amp;CHAR(10)&amp;VLOOKUP(CONCATENATE(D110,".",F110),DB데이터!$M:$N,2,FALSE),"")</f>
        <v xml:space="preserve"> 게시글^TB_BOA_POST^ 사용여부^USE_YN^^VARCHAR2^1^Y^'Y' 
게시글^TB_BOA_POST^사용여부^USE_YN^^VARCHAR2^1^Y^'Y'</v>
      </c>
      <c r="Q110" s="48"/>
      <c r="R110" s="48"/>
      <c r="S110" s="48"/>
    </row>
    <row r="111" spans="1:19" x14ac:dyDescent="0.25">
      <c r="A111" s="24">
        <v>104</v>
      </c>
      <c r="B111" s="27" t="s">
        <v>5235</v>
      </c>
      <c r="C111" s="27" t="s">
        <v>4544</v>
      </c>
      <c r="D111" s="27" t="s">
        <v>105</v>
      </c>
      <c r="E111" s="27" t="s">
        <v>3518</v>
      </c>
      <c r="F111" s="27" t="s">
        <v>54</v>
      </c>
      <c r="G111" s="27"/>
      <c r="H111" s="27"/>
      <c r="I111" s="27" t="s">
        <v>37</v>
      </c>
      <c r="J111" s="28">
        <v>14</v>
      </c>
      <c r="K111" s="27" t="s">
        <v>52</v>
      </c>
      <c r="L111" s="27"/>
      <c r="M111" s="42"/>
      <c r="N111" s="30" t="str">
        <f t="shared" si="1"/>
        <v xml:space="preserve"> 게시글^TB_BOA_POST^ 등록일시^REG_DTM^^VARCHAR2^14^Y^</v>
      </c>
      <c r="O111" s="21" t="str">
        <f>IF(ISNA(VLOOKUP(N111,DB데이터!$N:$N,1,FALSE)), "에러", "")</f>
        <v>에러</v>
      </c>
      <c r="P111" s="57" t="str">
        <f>IF(O111="에러",$N111&amp;CHAR(10)&amp;VLOOKUP(CONCATENATE(D111,".",F111),DB데이터!$M:$N,2,FALSE),"")</f>
        <v xml:space="preserve"> 게시글^TB_BOA_POST^ 등록일시^REG_DTM^^VARCHAR2^14^Y^
게시글^TB_BOA_POST^등록일시^REG_DTM^^VARCHAR2^14^Y^</v>
      </c>
      <c r="Q111" s="48"/>
      <c r="R111" s="48"/>
      <c r="S111" s="48"/>
    </row>
    <row r="112" spans="1:19" x14ac:dyDescent="0.25">
      <c r="A112" s="24">
        <v>105</v>
      </c>
      <c r="B112" s="27" t="s">
        <v>5235</v>
      </c>
      <c r="C112" s="27" t="s">
        <v>4544</v>
      </c>
      <c r="D112" s="27" t="s">
        <v>105</v>
      </c>
      <c r="E112" s="27" t="s">
        <v>3519</v>
      </c>
      <c r="F112" s="27" t="s">
        <v>56</v>
      </c>
      <c r="G112" s="27"/>
      <c r="H112" s="27"/>
      <c r="I112" s="27" t="s">
        <v>37</v>
      </c>
      <c r="J112" s="28">
        <v>32</v>
      </c>
      <c r="K112" s="27" t="s">
        <v>52</v>
      </c>
      <c r="L112" s="27"/>
      <c r="M112" s="42"/>
      <c r="N112" s="30" t="str">
        <f t="shared" si="1"/>
        <v xml:space="preserve"> 게시글^TB_BOA_POST^ 등록자ID^REGR_ID^^VARCHAR2^32^Y^</v>
      </c>
      <c r="O112" s="21" t="str">
        <f>IF(ISNA(VLOOKUP(N112,DB데이터!$N:$N,1,FALSE)), "에러", "")</f>
        <v>에러</v>
      </c>
      <c r="P112" s="57" t="str">
        <f>IF(O112="에러",$N112&amp;CHAR(10)&amp;VLOOKUP(CONCATENATE(D112,".",F112),DB데이터!$M:$N,2,FALSE),"")</f>
        <v xml:space="preserve"> 게시글^TB_BOA_POST^ 등록자ID^REGR_ID^^VARCHAR2^32^Y^
게시글^TB_BOA_POST^등록자ID^REGR_ID^^VARCHAR2^32^Y^</v>
      </c>
      <c r="Q112" s="48"/>
      <c r="R112" s="48"/>
      <c r="S112" s="48"/>
    </row>
    <row r="113" spans="1:19" x14ac:dyDescent="0.25">
      <c r="A113" s="24">
        <v>106</v>
      </c>
      <c r="B113" s="27" t="s">
        <v>5235</v>
      </c>
      <c r="C113" s="27" t="s">
        <v>4544</v>
      </c>
      <c r="D113" s="27" t="s">
        <v>105</v>
      </c>
      <c r="E113" s="27" t="s">
        <v>3520</v>
      </c>
      <c r="F113" s="27" t="s">
        <v>58</v>
      </c>
      <c r="G113" s="27"/>
      <c r="H113" s="27"/>
      <c r="I113" s="27" t="s">
        <v>37</v>
      </c>
      <c r="J113" s="28">
        <v>14</v>
      </c>
      <c r="K113" s="27" t="s">
        <v>52</v>
      </c>
      <c r="L113" s="29"/>
      <c r="M113" s="42"/>
      <c r="N113" s="30" t="str">
        <f t="shared" si="1"/>
        <v xml:space="preserve"> 게시글^TB_BOA_POST^ 수정일시^MOD_DTM^^VARCHAR2^14^Y^</v>
      </c>
      <c r="O113" s="21" t="str">
        <f>IF(ISNA(VLOOKUP(N113,DB데이터!$N:$N,1,FALSE)), "에러", "")</f>
        <v>에러</v>
      </c>
      <c r="P113" s="57" t="str">
        <f>IF(O113="에러",$N113&amp;CHAR(10)&amp;VLOOKUP(CONCATENATE(D113,".",F113),DB데이터!$M:$N,2,FALSE),"")</f>
        <v xml:space="preserve"> 게시글^TB_BOA_POST^ 수정일시^MOD_DTM^^VARCHAR2^14^Y^
게시글^TB_BOA_POST^수정일시^MOD_DTM^^VARCHAR2^14^Y^</v>
      </c>
      <c r="Q113" s="48"/>
      <c r="R113" s="48"/>
      <c r="S113" s="48"/>
    </row>
    <row r="114" spans="1:19" x14ac:dyDescent="0.25">
      <c r="A114" s="24">
        <v>107</v>
      </c>
      <c r="B114" s="27" t="s">
        <v>5235</v>
      </c>
      <c r="C114" s="27" t="s">
        <v>4544</v>
      </c>
      <c r="D114" s="27" t="s">
        <v>105</v>
      </c>
      <c r="E114" s="27" t="s">
        <v>3521</v>
      </c>
      <c r="F114" s="27" t="s">
        <v>60</v>
      </c>
      <c r="G114" s="27"/>
      <c r="H114" s="27"/>
      <c r="I114" s="27" t="s">
        <v>37</v>
      </c>
      <c r="J114" s="28">
        <v>32</v>
      </c>
      <c r="K114" s="27" t="s">
        <v>52</v>
      </c>
      <c r="L114" s="27"/>
      <c r="M114" s="42"/>
      <c r="N114" s="30" t="str">
        <f t="shared" si="1"/>
        <v xml:space="preserve"> 게시글^TB_BOA_POST^ 수정자ID^MODR_ID^^VARCHAR2^32^Y^</v>
      </c>
      <c r="O114" s="21" t="str">
        <f>IF(ISNA(VLOOKUP(N114,DB데이터!$N:$N,1,FALSE)), "에러", "")</f>
        <v>에러</v>
      </c>
      <c r="P114" s="57" t="str">
        <f>IF(O114="에러",$N114&amp;CHAR(10)&amp;VLOOKUP(CONCATENATE(D114,".",F114),DB데이터!$M:$N,2,FALSE),"")</f>
        <v xml:space="preserve"> 게시글^TB_BOA_POST^ 수정자ID^MODR_ID^^VARCHAR2^32^Y^
게시글^TB_BOA_POST^수정자ID^MODR_ID^^VARCHAR2^32^Y^</v>
      </c>
      <c r="Q114" s="48"/>
      <c r="R114" s="48"/>
      <c r="S114" s="48"/>
    </row>
    <row r="115" spans="1:19" x14ac:dyDescent="0.25">
      <c r="A115" s="24">
        <v>108</v>
      </c>
      <c r="B115" s="27" t="s">
        <v>5235</v>
      </c>
      <c r="C115" s="27" t="s">
        <v>4554</v>
      </c>
      <c r="D115" s="27" t="s">
        <v>107</v>
      </c>
      <c r="E115" s="27" t="s">
        <v>4504</v>
      </c>
      <c r="F115" s="27" t="s">
        <v>774</v>
      </c>
      <c r="G115" s="27"/>
      <c r="H115" s="27"/>
      <c r="I115" s="27" t="s">
        <v>37</v>
      </c>
      <c r="J115" s="28">
        <v>5</v>
      </c>
      <c r="K115" s="27" t="s">
        <v>52</v>
      </c>
      <c r="L115" s="27"/>
      <c r="M115" s="42"/>
      <c r="N115" s="30" t="str">
        <f t="shared" si="1"/>
        <v xml:space="preserve"> 게시글열람이력^TB_BOA_POST_READ_LOG^ 게시판코드^BOARD_CD^^VARCHAR2^5^Y^</v>
      </c>
      <c r="O115" s="21" t="str">
        <f>IF(ISNA(VLOOKUP(N115,DB데이터!$N:$N,1,FALSE)), "에러", "")</f>
        <v>에러</v>
      </c>
      <c r="P115" s="57" t="str">
        <f>IF(O115="에러",$N115&amp;CHAR(10)&amp;VLOOKUP(CONCATENATE(D115,".",F115),DB데이터!$M:$N,2,FALSE),"")</f>
        <v xml:space="preserve"> 게시글열람이력^TB_BOA_POST_READ_LOG^ 게시판코드^BOARD_CD^^VARCHAR2^5^Y^
게시글열람이력^TB_BOA_POST_READ_LOG^게시판코드^BOARD_CD^Y^VARCHAR2^5^Y^</v>
      </c>
      <c r="Q115" s="48"/>
      <c r="R115" s="48"/>
      <c r="S115" s="48"/>
    </row>
    <row r="116" spans="1:19" x14ac:dyDescent="0.25">
      <c r="A116" s="24">
        <v>109</v>
      </c>
      <c r="B116" s="27" t="s">
        <v>5235</v>
      </c>
      <c r="C116" s="27" t="s">
        <v>4554</v>
      </c>
      <c r="D116" s="27" t="s">
        <v>107</v>
      </c>
      <c r="E116" s="27" t="s">
        <v>4518</v>
      </c>
      <c r="F116" s="27" t="s">
        <v>775</v>
      </c>
      <c r="G116" s="27"/>
      <c r="H116" s="27"/>
      <c r="I116" s="27" t="s">
        <v>37</v>
      </c>
      <c r="J116" s="28">
        <v>10</v>
      </c>
      <c r="K116" s="27" t="s">
        <v>52</v>
      </c>
      <c r="L116" s="27"/>
      <c r="M116" s="42"/>
      <c r="N116" s="30" t="str">
        <f t="shared" si="1"/>
        <v xml:space="preserve"> 게시글열람이력^TB_BOA_POST_READ_LOG^ 게시글번호^POST_NO^^VARCHAR2^10^Y^</v>
      </c>
      <c r="O116" s="21" t="str">
        <f>IF(ISNA(VLOOKUP(N116,DB데이터!$N:$N,1,FALSE)), "에러", "")</f>
        <v>에러</v>
      </c>
      <c r="P116" s="57" t="str">
        <f>IF(O116="에러",$N116&amp;CHAR(10)&amp;VLOOKUP(CONCATENATE(D116,".",F116),DB데이터!$M:$N,2,FALSE),"")</f>
        <v xml:space="preserve"> 게시글열람이력^TB_BOA_POST_READ_LOG^ 게시글번호^POST_NO^^VARCHAR2^10^Y^
게시글열람이력^TB_BOA_POST_READ_LOG^게시글번호^POST_NO^Y^VARCHAR2^10^Y^</v>
      </c>
      <c r="Q116" s="48"/>
      <c r="R116" s="48"/>
      <c r="S116" s="48"/>
    </row>
    <row r="117" spans="1:19" x14ac:dyDescent="0.25">
      <c r="A117" s="24">
        <v>110</v>
      </c>
      <c r="B117" s="27" t="s">
        <v>5235</v>
      </c>
      <c r="C117" s="27" t="s">
        <v>4554</v>
      </c>
      <c r="D117" s="27" t="s">
        <v>107</v>
      </c>
      <c r="E117" s="27" t="s">
        <v>3561</v>
      </c>
      <c r="F117" s="27" t="s">
        <v>109</v>
      </c>
      <c r="G117" s="27"/>
      <c r="H117" s="27"/>
      <c r="I117" s="27" t="s">
        <v>37</v>
      </c>
      <c r="J117" s="28">
        <v>32</v>
      </c>
      <c r="K117" s="27" t="s">
        <v>52</v>
      </c>
      <c r="L117" s="27"/>
      <c r="M117" s="42"/>
      <c r="N117" s="30" t="str">
        <f t="shared" si="1"/>
        <v xml:space="preserve"> 게시글열람이력^TB_BOA_POST_READ_LOG^ 사용자ID^USER_ID^^VARCHAR2^32^Y^</v>
      </c>
      <c r="O117" s="21" t="str">
        <f>IF(ISNA(VLOOKUP(N117,DB데이터!$N:$N,1,FALSE)), "에러", "")</f>
        <v>에러</v>
      </c>
      <c r="P117" s="57" t="str">
        <f>IF(O117="에러",$N117&amp;CHAR(10)&amp;VLOOKUP(CONCATENATE(D117,".",F117),DB데이터!$M:$N,2,FALSE),"")</f>
        <v xml:space="preserve"> 게시글열람이력^TB_BOA_POST_READ_LOG^ 사용자ID^USER_ID^^VARCHAR2^32^Y^
게시글열람이력^TB_BOA_POST_READ_LOG^사용자ID^USER_ID^Y^VARCHAR2^32^Y^</v>
      </c>
      <c r="Q117" s="48"/>
      <c r="R117" s="48"/>
      <c r="S117" s="48"/>
    </row>
    <row r="118" spans="1:19" x14ac:dyDescent="0.25">
      <c r="A118" s="24">
        <v>111</v>
      </c>
      <c r="B118" s="27" t="s">
        <v>5235</v>
      </c>
      <c r="C118" s="27" t="s">
        <v>4554</v>
      </c>
      <c r="D118" s="27" t="s">
        <v>107</v>
      </c>
      <c r="E118" s="27" t="s">
        <v>3559</v>
      </c>
      <c r="F118" s="27" t="s">
        <v>1902</v>
      </c>
      <c r="G118" s="27"/>
      <c r="H118" s="27"/>
      <c r="I118" s="27" t="s">
        <v>37</v>
      </c>
      <c r="J118" s="28">
        <v>14</v>
      </c>
      <c r="K118" s="27" t="s">
        <v>52</v>
      </c>
      <c r="L118" s="27"/>
      <c r="M118" s="42"/>
      <c r="N118" s="30" t="str">
        <f t="shared" si="1"/>
        <v xml:space="preserve"> 게시글열람이력^TB_BOA_POST_READ_LOG^ 이력일시^LOG_DTM^^VARCHAR2^14^Y^</v>
      </c>
      <c r="O118" s="21" t="str">
        <f>IF(ISNA(VLOOKUP(N118,DB데이터!$N:$N,1,FALSE)), "에러", "")</f>
        <v>에러</v>
      </c>
      <c r="P118" s="57" t="str">
        <f>IF(O118="에러",$N118&amp;CHAR(10)&amp;VLOOKUP(CONCATENATE(D118,".",F118),DB데이터!$M:$N,2,FALSE),"")</f>
        <v xml:space="preserve"> 게시글열람이력^TB_BOA_POST_READ_LOG^ 이력일시^LOG_DTM^^VARCHAR2^14^Y^
게시글열람이력^TB_BOA_POST_READ_LOG^이력일시^LOG_DTM^Y^VARCHAR2^14^Y^</v>
      </c>
      <c r="Q118" s="48"/>
      <c r="R118" s="48"/>
      <c r="S118" s="48"/>
    </row>
    <row r="119" spans="1:19" x14ac:dyDescent="0.25">
      <c r="A119" s="24">
        <v>112</v>
      </c>
      <c r="B119" s="27" t="s">
        <v>5235</v>
      </c>
      <c r="C119" s="27" t="s">
        <v>4554</v>
      </c>
      <c r="D119" s="27" t="s">
        <v>107</v>
      </c>
      <c r="E119" s="27" t="s">
        <v>4555</v>
      </c>
      <c r="F119" s="27" t="s">
        <v>2814</v>
      </c>
      <c r="G119" s="27"/>
      <c r="H119" s="27"/>
      <c r="I119" s="27" t="s">
        <v>37</v>
      </c>
      <c r="J119" s="28">
        <v>1</v>
      </c>
      <c r="K119" s="27" t="s">
        <v>52</v>
      </c>
      <c r="L119" s="27" t="s">
        <v>1276</v>
      </c>
      <c r="M119" s="42"/>
      <c r="N119" s="30" t="str">
        <f t="shared" si="1"/>
        <v xml:space="preserve"> 게시글열람이력^TB_BOA_POST_READ_LOG^ 파일다운로드여부^FILE_DOWN_YN^^VARCHAR2^1^Y^'Y' </v>
      </c>
      <c r="O119" s="21" t="str">
        <f>IF(ISNA(VLOOKUP(N119,DB데이터!$N:$N,1,FALSE)), "에러", "")</f>
        <v>에러</v>
      </c>
      <c r="P119" s="57" t="str">
        <f>IF(O119="에러",$N119&amp;CHAR(10)&amp;VLOOKUP(CONCATENATE(D119,".",F119),DB데이터!$M:$N,2,FALSE),"")</f>
        <v xml:space="preserve"> 게시글열람이력^TB_BOA_POST_READ_LOG^ 파일다운로드여부^FILE_DOWN_YN^^VARCHAR2^1^Y^'Y' 
게시글열람이력^TB_BOA_POST_READ_LOG^파일다운로드여부^FILE_DOWN_YN^^VARCHAR2^1^Y^'Y'</v>
      </c>
      <c r="Q119" s="48"/>
      <c r="R119" s="48"/>
      <c r="S119" s="48"/>
    </row>
    <row r="120" spans="1:19" x14ac:dyDescent="0.25">
      <c r="A120" s="24">
        <v>113</v>
      </c>
      <c r="B120" s="27" t="s">
        <v>5235</v>
      </c>
      <c r="C120" s="27" t="s">
        <v>4556</v>
      </c>
      <c r="D120" s="27" t="s">
        <v>106</v>
      </c>
      <c r="E120" s="27" t="s">
        <v>4504</v>
      </c>
      <c r="F120" s="27" t="s">
        <v>774</v>
      </c>
      <c r="G120" s="27"/>
      <c r="H120" s="27"/>
      <c r="I120" s="27" t="s">
        <v>37</v>
      </c>
      <c r="J120" s="28">
        <v>5</v>
      </c>
      <c r="K120" s="27" t="s">
        <v>52</v>
      </c>
      <c r="L120" s="27"/>
      <c r="M120" s="42"/>
      <c r="N120" s="30" t="str">
        <f t="shared" si="1"/>
        <v xml:space="preserve"> 게시글열람대상^TB_BOA_POST_READ_TRG^ 게시판코드^BOARD_CD^^VARCHAR2^5^Y^</v>
      </c>
      <c r="O120" s="21" t="str">
        <f>IF(ISNA(VLOOKUP(N120,DB데이터!$N:$N,1,FALSE)), "에러", "")</f>
        <v>에러</v>
      </c>
      <c r="P120" s="57" t="str">
        <f>IF(O120="에러",$N120&amp;CHAR(10)&amp;VLOOKUP(CONCATENATE(D120,".",F120),DB데이터!$M:$N,2,FALSE),"")</f>
        <v xml:space="preserve"> 게시글열람대상^TB_BOA_POST_READ_TRG^ 게시판코드^BOARD_CD^^VARCHAR2^5^Y^
게시글열람대상^TB_BOA_POST_READ_TRG^게시판코드^BOARD_CD^Y^VARCHAR2^5^Y^</v>
      </c>
      <c r="Q120" s="48"/>
      <c r="R120" s="48"/>
      <c r="S120" s="48"/>
    </row>
    <row r="121" spans="1:19" x14ac:dyDescent="0.25">
      <c r="A121" s="24">
        <v>114</v>
      </c>
      <c r="B121" s="27" t="s">
        <v>5235</v>
      </c>
      <c r="C121" s="27" t="s">
        <v>4556</v>
      </c>
      <c r="D121" s="27" t="s">
        <v>106</v>
      </c>
      <c r="E121" s="27" t="s">
        <v>4518</v>
      </c>
      <c r="F121" s="27" t="s">
        <v>775</v>
      </c>
      <c r="G121" s="27"/>
      <c r="H121" s="27"/>
      <c r="I121" s="27" t="s">
        <v>37</v>
      </c>
      <c r="J121" s="28">
        <v>10</v>
      </c>
      <c r="K121" s="27" t="s">
        <v>52</v>
      </c>
      <c r="L121" s="27"/>
      <c r="M121" s="42"/>
      <c r="N121" s="30" t="str">
        <f t="shared" si="1"/>
        <v xml:space="preserve"> 게시글열람대상^TB_BOA_POST_READ_TRG^ 게시글번호^POST_NO^^VARCHAR2^10^Y^</v>
      </c>
      <c r="O121" s="21" t="str">
        <f>IF(ISNA(VLOOKUP(N121,DB데이터!$N:$N,1,FALSE)), "에러", "")</f>
        <v>에러</v>
      </c>
      <c r="P121" s="57" t="str">
        <f>IF(O121="에러",$N121&amp;CHAR(10)&amp;VLOOKUP(CONCATENATE(D121,".",F121),DB데이터!$M:$N,2,FALSE),"")</f>
        <v xml:space="preserve"> 게시글열람대상^TB_BOA_POST_READ_TRG^ 게시글번호^POST_NO^^VARCHAR2^10^Y^
게시글열람대상^TB_BOA_POST_READ_TRG^게시글번호^POST_NO^Y^VARCHAR2^10^Y^</v>
      </c>
      <c r="Q121" s="48"/>
      <c r="R121" s="48"/>
      <c r="S121" s="48"/>
    </row>
    <row r="122" spans="1:19" x14ac:dyDescent="0.25">
      <c r="A122" s="24">
        <v>115</v>
      </c>
      <c r="B122" s="27" t="s">
        <v>5235</v>
      </c>
      <c r="C122" s="27" t="s">
        <v>4556</v>
      </c>
      <c r="D122" s="27" t="s">
        <v>106</v>
      </c>
      <c r="E122" s="27" t="s">
        <v>4513</v>
      </c>
      <c r="F122" s="27" t="s">
        <v>2810</v>
      </c>
      <c r="G122" s="27"/>
      <c r="H122" s="27"/>
      <c r="I122" s="27" t="s">
        <v>37</v>
      </c>
      <c r="J122" s="28">
        <v>3</v>
      </c>
      <c r="K122" s="27" t="s">
        <v>52</v>
      </c>
      <c r="L122" s="27"/>
      <c r="M122" s="42"/>
      <c r="N122" s="30" t="str">
        <f t="shared" si="1"/>
        <v xml:space="preserve"> 게시글열람대상^TB_BOA_POST_READ_TRG^ 게시대상유형코드^POST_TRG_TP_CD^^VARCHAR2^3^Y^</v>
      </c>
      <c r="O122" s="21" t="str">
        <f>IF(ISNA(VLOOKUP(N122,DB데이터!$N:$N,1,FALSE)), "에러", "")</f>
        <v>에러</v>
      </c>
      <c r="P122" s="57" t="str">
        <f>IF(O122="에러",$N122&amp;CHAR(10)&amp;VLOOKUP(CONCATENATE(D122,".",F122),DB데이터!$M:$N,2,FALSE),"")</f>
        <v xml:space="preserve"> 게시글열람대상^TB_BOA_POST_READ_TRG^ 게시대상유형코드^POST_TRG_TP_CD^^VARCHAR2^3^Y^
게시글열람대상^TB_BOA_POST_READ_TRG^게시대상유형코드^POST_TRG_TP_CD^Y^VARCHAR2^3^Y^</v>
      </c>
      <c r="Q122" s="48"/>
      <c r="R122" s="48"/>
      <c r="S122" s="48"/>
    </row>
    <row r="123" spans="1:19" x14ac:dyDescent="0.25">
      <c r="A123" s="24">
        <v>116</v>
      </c>
      <c r="B123" s="27" t="s">
        <v>5235</v>
      </c>
      <c r="C123" s="27" t="s">
        <v>4556</v>
      </c>
      <c r="D123" s="27" t="s">
        <v>106</v>
      </c>
      <c r="E123" s="27" t="s">
        <v>4512</v>
      </c>
      <c r="F123" s="27" t="s">
        <v>2812</v>
      </c>
      <c r="G123" s="27"/>
      <c r="H123" s="27"/>
      <c r="I123" s="27" t="s">
        <v>37</v>
      </c>
      <c r="J123" s="28">
        <v>32</v>
      </c>
      <c r="K123" s="27" t="s">
        <v>52</v>
      </c>
      <c r="L123" s="27"/>
      <c r="M123" s="42"/>
      <c r="N123" s="30" t="str">
        <f t="shared" si="1"/>
        <v xml:space="preserve"> 게시글열람대상^TB_BOA_POST_READ_TRG^ 게시대상ID^POST_TRG_ID^^VARCHAR2^32^Y^</v>
      </c>
      <c r="O123" s="21" t="str">
        <f>IF(ISNA(VLOOKUP(N123,DB데이터!$N:$N,1,FALSE)), "에러", "")</f>
        <v>에러</v>
      </c>
      <c r="P123" s="57" t="str">
        <f>IF(O123="에러",$N123&amp;CHAR(10)&amp;VLOOKUP(CONCATENATE(D123,".",F123),DB데이터!$M:$N,2,FALSE),"")</f>
        <v xml:space="preserve"> 게시글열람대상^TB_BOA_POST_READ_TRG^ 게시대상ID^POST_TRG_ID^^VARCHAR2^32^Y^
게시글열람대상^TB_BOA_POST_READ_TRG^게시대상ID^POST_TRG_ID^Y^VARCHAR2^32^Y^</v>
      </c>
      <c r="Q123" s="48"/>
      <c r="R123" s="48"/>
      <c r="S123" s="48"/>
    </row>
    <row r="124" spans="1:19" x14ac:dyDescent="0.25">
      <c r="A124" s="24">
        <v>117</v>
      </c>
      <c r="B124" s="27" t="s">
        <v>5235</v>
      </c>
      <c r="C124" s="27" t="s">
        <v>4556</v>
      </c>
      <c r="D124" s="27" t="s">
        <v>106</v>
      </c>
      <c r="E124" s="27" t="s">
        <v>3516</v>
      </c>
      <c r="F124" s="27" t="s">
        <v>51</v>
      </c>
      <c r="G124" s="27"/>
      <c r="H124" s="27"/>
      <c r="I124" s="27" t="s">
        <v>37</v>
      </c>
      <c r="J124" s="28">
        <v>1</v>
      </c>
      <c r="K124" s="27" t="s">
        <v>52</v>
      </c>
      <c r="L124" s="27" t="s">
        <v>1276</v>
      </c>
      <c r="M124" s="42"/>
      <c r="N124" s="30" t="str">
        <f t="shared" si="1"/>
        <v xml:space="preserve"> 게시글열람대상^TB_BOA_POST_READ_TRG^ 사용여부^USE_YN^^VARCHAR2^1^Y^'Y' </v>
      </c>
      <c r="O124" s="21" t="str">
        <f>IF(ISNA(VLOOKUP(N124,DB데이터!$N:$N,1,FALSE)), "에러", "")</f>
        <v>에러</v>
      </c>
      <c r="P124" s="57" t="str">
        <f>IF(O124="에러",$N124&amp;CHAR(10)&amp;VLOOKUP(CONCATENATE(D124,".",F124),DB데이터!$M:$N,2,FALSE),"")</f>
        <v xml:space="preserve"> 게시글열람대상^TB_BOA_POST_READ_TRG^ 사용여부^USE_YN^^VARCHAR2^1^Y^'Y' 
게시글열람대상^TB_BOA_POST_READ_TRG^사용여부^USE_YN^^VARCHAR2^1^Y^'Y'</v>
      </c>
      <c r="Q124" s="48"/>
      <c r="R124" s="48"/>
      <c r="S124" s="48"/>
    </row>
    <row r="125" spans="1:19" x14ac:dyDescent="0.25">
      <c r="A125" s="24">
        <v>118</v>
      </c>
      <c r="B125" s="27" t="s">
        <v>5235</v>
      </c>
      <c r="C125" s="27" t="s">
        <v>4556</v>
      </c>
      <c r="D125" s="27" t="s">
        <v>106</v>
      </c>
      <c r="E125" s="27" t="s">
        <v>3518</v>
      </c>
      <c r="F125" s="27" t="s">
        <v>54</v>
      </c>
      <c r="G125" s="27"/>
      <c r="H125" s="27"/>
      <c r="I125" s="27" t="s">
        <v>37</v>
      </c>
      <c r="J125" s="28">
        <v>14</v>
      </c>
      <c r="K125" s="27" t="s">
        <v>52</v>
      </c>
      <c r="L125" s="27"/>
      <c r="M125" s="42"/>
      <c r="N125" s="30" t="str">
        <f t="shared" si="1"/>
        <v xml:space="preserve"> 게시글열람대상^TB_BOA_POST_READ_TRG^ 등록일시^REG_DTM^^VARCHAR2^14^Y^</v>
      </c>
      <c r="O125" s="21" t="str">
        <f>IF(ISNA(VLOOKUP(N125,DB데이터!$N:$N,1,FALSE)), "에러", "")</f>
        <v>에러</v>
      </c>
      <c r="P125" s="57" t="str">
        <f>IF(O125="에러",$N125&amp;CHAR(10)&amp;VLOOKUP(CONCATENATE(D125,".",F125),DB데이터!$M:$N,2,FALSE),"")</f>
        <v xml:space="preserve"> 게시글열람대상^TB_BOA_POST_READ_TRG^ 등록일시^REG_DTM^^VARCHAR2^14^Y^
게시글열람대상^TB_BOA_POST_READ_TRG^등록일시^REG_DTM^^VARCHAR2^14^Y^</v>
      </c>
      <c r="Q125" s="48"/>
      <c r="R125" s="48"/>
      <c r="S125" s="48"/>
    </row>
    <row r="126" spans="1:19" x14ac:dyDescent="0.25">
      <c r="A126" s="24">
        <v>119</v>
      </c>
      <c r="B126" s="27" t="s">
        <v>5235</v>
      </c>
      <c r="C126" s="27" t="s">
        <v>4556</v>
      </c>
      <c r="D126" s="27" t="s">
        <v>106</v>
      </c>
      <c r="E126" s="27" t="s">
        <v>3519</v>
      </c>
      <c r="F126" s="27" t="s">
        <v>56</v>
      </c>
      <c r="G126" s="27"/>
      <c r="H126" s="27"/>
      <c r="I126" s="27" t="s">
        <v>37</v>
      </c>
      <c r="J126" s="28">
        <v>32</v>
      </c>
      <c r="K126" s="27" t="s">
        <v>52</v>
      </c>
      <c r="L126" s="27"/>
      <c r="M126" s="42"/>
      <c r="N126" s="30" t="str">
        <f t="shared" si="1"/>
        <v xml:space="preserve"> 게시글열람대상^TB_BOA_POST_READ_TRG^ 등록자ID^REGR_ID^^VARCHAR2^32^Y^</v>
      </c>
      <c r="O126" s="21" t="str">
        <f>IF(ISNA(VLOOKUP(N126,DB데이터!$N:$N,1,FALSE)), "에러", "")</f>
        <v>에러</v>
      </c>
      <c r="P126" s="57" t="str">
        <f>IF(O126="에러",$N126&amp;CHAR(10)&amp;VLOOKUP(CONCATENATE(D126,".",F126),DB데이터!$M:$N,2,FALSE),"")</f>
        <v xml:space="preserve"> 게시글열람대상^TB_BOA_POST_READ_TRG^ 등록자ID^REGR_ID^^VARCHAR2^32^Y^
게시글열람대상^TB_BOA_POST_READ_TRG^등록자ID^REGR_ID^^VARCHAR2^32^Y^</v>
      </c>
      <c r="Q126" s="48"/>
      <c r="R126" s="48"/>
      <c r="S126" s="48"/>
    </row>
    <row r="127" spans="1:19" x14ac:dyDescent="0.25">
      <c r="A127" s="24">
        <v>120</v>
      </c>
      <c r="B127" s="27" t="s">
        <v>5235</v>
      </c>
      <c r="C127" s="27" t="s">
        <v>4556</v>
      </c>
      <c r="D127" s="27" t="s">
        <v>106</v>
      </c>
      <c r="E127" s="27" t="s">
        <v>3520</v>
      </c>
      <c r="F127" s="27" t="s">
        <v>58</v>
      </c>
      <c r="G127" s="27"/>
      <c r="H127" s="27"/>
      <c r="I127" s="27" t="s">
        <v>37</v>
      </c>
      <c r="J127" s="28">
        <v>14</v>
      </c>
      <c r="K127" s="27" t="s">
        <v>52</v>
      </c>
      <c r="L127" s="27"/>
      <c r="M127" s="42"/>
      <c r="N127" s="30" t="str">
        <f t="shared" si="1"/>
        <v xml:space="preserve"> 게시글열람대상^TB_BOA_POST_READ_TRG^ 수정일시^MOD_DTM^^VARCHAR2^14^Y^</v>
      </c>
      <c r="O127" s="21" t="str">
        <f>IF(ISNA(VLOOKUP(N127,DB데이터!$N:$N,1,FALSE)), "에러", "")</f>
        <v>에러</v>
      </c>
      <c r="P127" s="57" t="str">
        <f>IF(O127="에러",$N127&amp;CHAR(10)&amp;VLOOKUP(CONCATENATE(D127,".",F127),DB데이터!$M:$N,2,FALSE),"")</f>
        <v xml:space="preserve"> 게시글열람대상^TB_BOA_POST_READ_TRG^ 수정일시^MOD_DTM^^VARCHAR2^14^Y^
게시글열람대상^TB_BOA_POST_READ_TRG^수정일시^MOD_DTM^^VARCHAR2^14^Y^</v>
      </c>
      <c r="Q127" s="48"/>
      <c r="R127" s="48"/>
      <c r="S127" s="48"/>
    </row>
    <row r="128" spans="1:19" x14ac:dyDescent="0.25">
      <c r="A128" s="24">
        <v>121</v>
      </c>
      <c r="B128" s="27" t="s">
        <v>5235</v>
      </c>
      <c r="C128" s="27" t="s">
        <v>4556</v>
      </c>
      <c r="D128" s="27" t="s">
        <v>106</v>
      </c>
      <c r="E128" s="27" t="s">
        <v>3521</v>
      </c>
      <c r="F128" s="27" t="s">
        <v>60</v>
      </c>
      <c r="G128" s="27"/>
      <c r="H128" s="27"/>
      <c r="I128" s="27" t="s">
        <v>37</v>
      </c>
      <c r="J128" s="28">
        <v>32</v>
      </c>
      <c r="K128" s="27" t="s">
        <v>52</v>
      </c>
      <c r="L128" s="27"/>
      <c r="M128" s="42"/>
      <c r="N128" s="30" t="str">
        <f t="shared" si="1"/>
        <v xml:space="preserve"> 게시글열람대상^TB_BOA_POST_READ_TRG^ 수정자ID^MODR_ID^^VARCHAR2^32^Y^</v>
      </c>
      <c r="O128" s="21" t="str">
        <f>IF(ISNA(VLOOKUP(N128,DB데이터!$N:$N,1,FALSE)), "에러", "")</f>
        <v>에러</v>
      </c>
      <c r="P128" s="57" t="str">
        <f>IF(O128="에러",$N128&amp;CHAR(10)&amp;VLOOKUP(CONCATENATE(D128,".",F128),DB데이터!$M:$N,2,FALSE),"")</f>
        <v xml:space="preserve"> 게시글열람대상^TB_BOA_POST_READ_TRG^ 수정자ID^MODR_ID^^VARCHAR2^32^Y^
게시글열람대상^TB_BOA_POST_READ_TRG^수정자ID^MODR_ID^^VARCHAR2^32^Y^</v>
      </c>
      <c r="Q128" s="48"/>
      <c r="R128" s="48"/>
      <c r="S128" s="48"/>
    </row>
    <row r="129" spans="1:19" x14ac:dyDescent="0.25">
      <c r="A129" s="24">
        <v>122</v>
      </c>
      <c r="B129" s="27" t="s">
        <v>5235</v>
      </c>
      <c r="C129" s="27" t="s">
        <v>4557</v>
      </c>
      <c r="D129" s="27" t="s">
        <v>108</v>
      </c>
      <c r="E129" s="27" t="s">
        <v>4504</v>
      </c>
      <c r="F129" s="27" t="s">
        <v>774</v>
      </c>
      <c r="G129" s="27"/>
      <c r="H129" s="27"/>
      <c r="I129" s="27" t="s">
        <v>37</v>
      </c>
      <c r="J129" s="28">
        <v>5</v>
      </c>
      <c r="K129" s="27" t="s">
        <v>52</v>
      </c>
      <c r="L129" s="27"/>
      <c r="M129" s="42"/>
      <c r="N129" s="30" t="str">
        <f t="shared" si="1"/>
        <v xml:space="preserve"> 게시글댓글^TB_BOA_POST_REPLY^ 게시판코드^BOARD_CD^^VARCHAR2^5^Y^</v>
      </c>
      <c r="O129" s="21" t="str">
        <f>IF(ISNA(VLOOKUP(N129,DB데이터!$N:$N,1,FALSE)), "에러", "")</f>
        <v>에러</v>
      </c>
      <c r="P129" s="57" t="str">
        <f>IF(O129="에러",$N129&amp;CHAR(10)&amp;VLOOKUP(CONCATENATE(D129,".",F129),DB데이터!$M:$N,2,FALSE),"")</f>
        <v xml:space="preserve"> 게시글댓글^TB_BOA_POST_REPLY^ 게시판코드^BOARD_CD^^VARCHAR2^5^Y^
게시글댓글^TB_BOA_POST_REPLY^게시판코드^BOARD_CD^Y^VARCHAR2^5^Y^</v>
      </c>
      <c r="Q129" s="48"/>
      <c r="R129" s="48"/>
      <c r="S129" s="48"/>
    </row>
    <row r="130" spans="1:19" x14ac:dyDescent="0.25">
      <c r="A130" s="24">
        <v>123</v>
      </c>
      <c r="B130" s="27" t="s">
        <v>5235</v>
      </c>
      <c r="C130" s="27" t="s">
        <v>4557</v>
      </c>
      <c r="D130" s="27" t="s">
        <v>108</v>
      </c>
      <c r="E130" s="27" t="s">
        <v>4518</v>
      </c>
      <c r="F130" s="27" t="s">
        <v>775</v>
      </c>
      <c r="G130" s="27"/>
      <c r="H130" s="27"/>
      <c r="I130" s="27" t="s">
        <v>37</v>
      </c>
      <c r="J130" s="28">
        <v>10</v>
      </c>
      <c r="K130" s="27" t="s">
        <v>52</v>
      </c>
      <c r="L130" s="27"/>
      <c r="M130" s="42"/>
      <c r="N130" s="30" t="str">
        <f t="shared" si="1"/>
        <v xml:space="preserve"> 게시글댓글^TB_BOA_POST_REPLY^ 게시글번호^POST_NO^^VARCHAR2^10^Y^</v>
      </c>
      <c r="O130" s="21" t="str">
        <f>IF(ISNA(VLOOKUP(N130,DB데이터!$N:$N,1,FALSE)), "에러", "")</f>
        <v>에러</v>
      </c>
      <c r="P130" s="57" t="str">
        <f>IF(O130="에러",$N130&amp;CHAR(10)&amp;VLOOKUP(CONCATENATE(D130,".",F130),DB데이터!$M:$N,2,FALSE),"")</f>
        <v xml:space="preserve"> 게시글댓글^TB_BOA_POST_REPLY^ 게시글번호^POST_NO^^VARCHAR2^10^Y^
게시글댓글^TB_BOA_POST_REPLY^게시글번호^POST_NO^Y^VARCHAR2^10^Y^</v>
      </c>
      <c r="Q130" s="48"/>
      <c r="R130" s="48"/>
      <c r="S130" s="48"/>
    </row>
    <row r="131" spans="1:19" x14ac:dyDescent="0.25">
      <c r="A131" s="24">
        <v>124</v>
      </c>
      <c r="B131" s="27" t="s">
        <v>5235</v>
      </c>
      <c r="C131" s="27" t="s">
        <v>4557</v>
      </c>
      <c r="D131" s="27" t="s">
        <v>108</v>
      </c>
      <c r="E131" s="27" t="s">
        <v>4560</v>
      </c>
      <c r="F131" s="27" t="s">
        <v>2804</v>
      </c>
      <c r="G131" s="27"/>
      <c r="H131" s="27"/>
      <c r="I131" s="27" t="s">
        <v>37</v>
      </c>
      <c r="J131" s="28">
        <v>10</v>
      </c>
      <c r="K131" s="27" t="s">
        <v>52</v>
      </c>
      <c r="L131" s="27"/>
      <c r="M131" s="42"/>
      <c r="N131" s="30" t="str">
        <f t="shared" si="1"/>
        <v xml:space="preserve"> 게시글댓글^TB_BOA_POST_REPLY^ 댓글번호^REPLY_NO^^VARCHAR2^10^Y^</v>
      </c>
      <c r="O131" s="21" t="str">
        <f>IF(ISNA(VLOOKUP(N131,DB데이터!$N:$N,1,FALSE)), "에러", "")</f>
        <v>에러</v>
      </c>
      <c r="P131" s="57" t="str">
        <f>IF(O131="에러",$N131&amp;CHAR(10)&amp;VLOOKUP(CONCATENATE(D131,".",F131),DB데이터!$M:$N,2,FALSE),"")</f>
        <v xml:space="preserve"> 게시글댓글^TB_BOA_POST_REPLY^ 댓글번호^REPLY_NO^^VARCHAR2^10^Y^
게시글댓글^TB_BOA_POST_REPLY^댓글번호^REPLY_NO^Y^VARCHAR2^10^Y^</v>
      </c>
      <c r="Q131" s="48"/>
      <c r="R131" s="48"/>
      <c r="S131" s="48"/>
    </row>
    <row r="132" spans="1:19" x14ac:dyDescent="0.25">
      <c r="A132" s="24">
        <v>125</v>
      </c>
      <c r="B132" s="27" t="s">
        <v>5235</v>
      </c>
      <c r="C132" s="27" t="s">
        <v>4557</v>
      </c>
      <c r="D132" s="27" t="s">
        <v>108</v>
      </c>
      <c r="E132" s="27" t="s">
        <v>4558</v>
      </c>
      <c r="F132" s="27" t="s">
        <v>2806</v>
      </c>
      <c r="G132" s="27"/>
      <c r="H132" s="27"/>
      <c r="I132" s="27" t="s">
        <v>37</v>
      </c>
      <c r="J132" s="28">
        <v>2000</v>
      </c>
      <c r="K132" s="27" t="s">
        <v>5347</v>
      </c>
      <c r="L132" s="27"/>
      <c r="M132" s="42"/>
      <c r="N132" s="30" t="str">
        <f t="shared" si="1"/>
        <v xml:space="preserve"> 게시글댓글^TB_BOA_POST_REPLY^ 댓글내용^REPLY_DESC^^VARCHAR2^2000^N^</v>
      </c>
      <c r="O132" s="21" t="str">
        <f>IF(ISNA(VLOOKUP(N132,DB데이터!$N:$N,1,FALSE)), "에러", "")</f>
        <v>에러</v>
      </c>
      <c r="P132" s="57" t="str">
        <f>IF(O132="에러",$N132&amp;CHAR(10)&amp;VLOOKUP(CONCATENATE(D132,".",F132),DB데이터!$M:$N,2,FALSE),"")</f>
        <v xml:space="preserve"> 게시글댓글^TB_BOA_POST_REPLY^ 댓글내용^REPLY_DESC^^VARCHAR2^2000^N^
게시글댓글^TB_BOA_POST_REPLY^댓글내용^REPLY_DESC^^VARCHAR2^2000^^</v>
      </c>
      <c r="Q132" s="48"/>
      <c r="R132" s="48"/>
      <c r="S132" s="48"/>
    </row>
    <row r="133" spans="1:19" x14ac:dyDescent="0.25">
      <c r="A133" s="24">
        <v>126</v>
      </c>
      <c r="B133" s="27" t="s">
        <v>5235</v>
      </c>
      <c r="C133" s="27" t="s">
        <v>4557</v>
      </c>
      <c r="D133" s="27" t="s">
        <v>108</v>
      </c>
      <c r="E133" s="27" t="s">
        <v>4537</v>
      </c>
      <c r="F133" s="27" t="s">
        <v>2789</v>
      </c>
      <c r="G133" s="27"/>
      <c r="H133" s="27"/>
      <c r="I133" s="27" t="s">
        <v>37</v>
      </c>
      <c r="J133" s="28">
        <v>20</v>
      </c>
      <c r="K133" s="27" t="s">
        <v>5347</v>
      </c>
      <c r="L133" s="27"/>
      <c r="M133" s="42"/>
      <c r="N133" s="30" t="str">
        <f t="shared" si="1"/>
        <v xml:space="preserve"> 게시글댓글^TB_BOA_POST_REPLY^ 작성자IP^WRITER_IP^^VARCHAR2^20^N^</v>
      </c>
      <c r="O133" s="21" t="str">
        <f>IF(ISNA(VLOOKUP(N133,DB데이터!$N:$N,1,FALSE)), "에러", "")</f>
        <v>에러</v>
      </c>
      <c r="P133" s="57" t="str">
        <f>IF(O133="에러",$N133&amp;CHAR(10)&amp;VLOOKUP(CONCATENATE(D133,".",F133),DB데이터!$M:$N,2,FALSE),"")</f>
        <v xml:space="preserve"> 게시글댓글^TB_BOA_POST_REPLY^ 작성자IP^WRITER_IP^^VARCHAR2^20^N^
게시글댓글^TB_BOA_POST_REPLY^작성자IP^WRITER_IP^^VARCHAR2^20^^</v>
      </c>
      <c r="Q133" s="48"/>
      <c r="R133" s="48"/>
      <c r="S133" s="48"/>
    </row>
    <row r="134" spans="1:19" x14ac:dyDescent="0.25">
      <c r="A134" s="24">
        <v>127</v>
      </c>
      <c r="B134" s="27" t="s">
        <v>5235</v>
      </c>
      <c r="C134" s="27" t="s">
        <v>4557</v>
      </c>
      <c r="D134" s="27" t="s">
        <v>108</v>
      </c>
      <c r="E134" s="27" t="s">
        <v>3516</v>
      </c>
      <c r="F134" s="27" t="s">
        <v>51</v>
      </c>
      <c r="G134" s="27"/>
      <c r="H134" s="27"/>
      <c r="I134" s="27" t="s">
        <v>37</v>
      </c>
      <c r="J134" s="28">
        <v>1</v>
      </c>
      <c r="K134" s="27" t="s">
        <v>52</v>
      </c>
      <c r="L134" s="27" t="s">
        <v>1276</v>
      </c>
      <c r="M134" s="42"/>
      <c r="N134" s="30" t="str">
        <f t="shared" si="1"/>
        <v xml:space="preserve"> 게시글댓글^TB_BOA_POST_REPLY^ 사용여부^USE_YN^^VARCHAR2^1^Y^'Y' </v>
      </c>
      <c r="O134" s="21" t="str">
        <f>IF(ISNA(VLOOKUP(N134,DB데이터!$N:$N,1,FALSE)), "에러", "")</f>
        <v>에러</v>
      </c>
      <c r="P134" s="57" t="str">
        <f>IF(O134="에러",$N134&amp;CHAR(10)&amp;VLOOKUP(CONCATENATE(D134,".",F134),DB데이터!$M:$N,2,FALSE),"")</f>
        <v xml:space="preserve"> 게시글댓글^TB_BOA_POST_REPLY^ 사용여부^USE_YN^^VARCHAR2^1^Y^'Y' 
게시글댓글^TB_BOA_POST_REPLY^사용여부^USE_YN^^VARCHAR2^1^Y^'Y'</v>
      </c>
      <c r="Q134" s="48"/>
      <c r="R134" s="48"/>
      <c r="S134" s="48"/>
    </row>
    <row r="135" spans="1:19" x14ac:dyDescent="0.25">
      <c r="A135" s="24">
        <v>128</v>
      </c>
      <c r="B135" s="27" t="s">
        <v>5235</v>
      </c>
      <c r="C135" s="27" t="s">
        <v>4557</v>
      </c>
      <c r="D135" s="27" t="s">
        <v>108</v>
      </c>
      <c r="E135" s="27" t="s">
        <v>3518</v>
      </c>
      <c r="F135" s="27" t="s">
        <v>54</v>
      </c>
      <c r="G135" s="27"/>
      <c r="H135" s="27"/>
      <c r="I135" s="27" t="s">
        <v>37</v>
      </c>
      <c r="J135" s="28">
        <v>14</v>
      </c>
      <c r="K135" s="27" t="s">
        <v>52</v>
      </c>
      <c r="L135" s="27"/>
      <c r="M135" s="42"/>
      <c r="N135" s="30" t="str">
        <f t="shared" si="1"/>
        <v xml:space="preserve"> 게시글댓글^TB_BOA_POST_REPLY^ 등록일시^REG_DTM^^VARCHAR2^14^Y^</v>
      </c>
      <c r="O135" s="21" t="str">
        <f>IF(ISNA(VLOOKUP(N135,DB데이터!$N:$N,1,FALSE)), "에러", "")</f>
        <v>에러</v>
      </c>
      <c r="P135" s="57" t="str">
        <f>IF(O135="에러",$N135&amp;CHAR(10)&amp;VLOOKUP(CONCATENATE(D135,".",F135),DB데이터!$M:$N,2,FALSE),"")</f>
        <v xml:space="preserve"> 게시글댓글^TB_BOA_POST_REPLY^ 등록일시^REG_DTM^^VARCHAR2^14^Y^
게시글댓글^TB_BOA_POST_REPLY^등록일시^REG_DTM^^VARCHAR2^14^Y^</v>
      </c>
      <c r="Q135" s="48"/>
      <c r="R135" s="48"/>
      <c r="S135" s="48"/>
    </row>
    <row r="136" spans="1:19" x14ac:dyDescent="0.25">
      <c r="A136" s="24">
        <v>129</v>
      </c>
      <c r="B136" s="27" t="s">
        <v>5235</v>
      </c>
      <c r="C136" s="27" t="s">
        <v>4557</v>
      </c>
      <c r="D136" s="27" t="s">
        <v>108</v>
      </c>
      <c r="E136" s="27" t="s">
        <v>3519</v>
      </c>
      <c r="F136" s="27" t="s">
        <v>56</v>
      </c>
      <c r="G136" s="27"/>
      <c r="H136" s="27"/>
      <c r="I136" s="27" t="s">
        <v>37</v>
      </c>
      <c r="J136" s="28">
        <v>32</v>
      </c>
      <c r="K136" s="27" t="s">
        <v>52</v>
      </c>
      <c r="L136" s="29"/>
      <c r="M136" s="42"/>
      <c r="N136" s="30" t="str">
        <f t="shared" si="1"/>
        <v xml:space="preserve"> 게시글댓글^TB_BOA_POST_REPLY^ 등록자ID^REGR_ID^^VARCHAR2^32^Y^</v>
      </c>
      <c r="O136" s="21" t="str">
        <f>IF(ISNA(VLOOKUP(N136,DB데이터!$N:$N,1,FALSE)), "에러", "")</f>
        <v>에러</v>
      </c>
      <c r="P136" s="57" t="str">
        <f>IF(O136="에러",$N136&amp;CHAR(10)&amp;VLOOKUP(CONCATENATE(D136,".",F136),DB데이터!$M:$N,2,FALSE),"")</f>
        <v xml:space="preserve"> 게시글댓글^TB_BOA_POST_REPLY^ 등록자ID^REGR_ID^^VARCHAR2^32^Y^
게시글댓글^TB_BOA_POST_REPLY^등록자ID^REGR_ID^^VARCHAR2^32^Y^</v>
      </c>
      <c r="Q136" s="48"/>
      <c r="R136" s="48"/>
      <c r="S136" s="48"/>
    </row>
    <row r="137" spans="1:19" x14ac:dyDescent="0.25">
      <c r="A137" s="24">
        <v>130</v>
      </c>
      <c r="B137" s="27" t="s">
        <v>5235</v>
      </c>
      <c r="C137" s="27" t="s">
        <v>4557</v>
      </c>
      <c r="D137" s="27" t="s">
        <v>108</v>
      </c>
      <c r="E137" s="27" t="s">
        <v>3520</v>
      </c>
      <c r="F137" s="27" t="s">
        <v>58</v>
      </c>
      <c r="G137" s="27"/>
      <c r="H137" s="27"/>
      <c r="I137" s="27" t="s">
        <v>37</v>
      </c>
      <c r="J137" s="28">
        <v>14</v>
      </c>
      <c r="K137" s="27" t="s">
        <v>52</v>
      </c>
      <c r="L137" s="27"/>
      <c r="M137" s="42"/>
      <c r="N137" s="30" t="str">
        <f t="shared" ref="N137:N165" si="2">SUBSTITUTE(CONCATENATE(C137,"^",D137,"^",E137,"^",F137,"^",G137,"^",I137,"^",J137,"^",K137,"^",L137),"~","-")</f>
        <v xml:space="preserve"> 게시글댓글^TB_BOA_POST_REPLY^ 수정일시^MOD_DTM^^VARCHAR2^14^Y^</v>
      </c>
      <c r="O137" s="21" t="str">
        <f>IF(ISNA(VLOOKUP(N137,DB데이터!$N:$N,1,FALSE)), "에러", "")</f>
        <v>에러</v>
      </c>
      <c r="P137" s="57" t="str">
        <f>IF(O137="에러",$N137&amp;CHAR(10)&amp;VLOOKUP(CONCATENATE(D137,".",F137),DB데이터!$M:$N,2,FALSE),"")</f>
        <v xml:space="preserve"> 게시글댓글^TB_BOA_POST_REPLY^ 수정일시^MOD_DTM^^VARCHAR2^14^Y^
게시글댓글^TB_BOA_POST_REPLY^수정일시^MOD_DTM^^VARCHAR2^14^Y^</v>
      </c>
      <c r="Q137" s="48"/>
      <c r="R137" s="48"/>
      <c r="S137" s="48"/>
    </row>
    <row r="138" spans="1:19" x14ac:dyDescent="0.25">
      <c r="A138" s="24">
        <v>131</v>
      </c>
      <c r="B138" s="27" t="s">
        <v>5235</v>
      </c>
      <c r="C138" s="27" t="s">
        <v>4557</v>
      </c>
      <c r="D138" s="27" t="s">
        <v>108</v>
      </c>
      <c r="E138" s="27" t="s">
        <v>3521</v>
      </c>
      <c r="F138" s="27" t="s">
        <v>60</v>
      </c>
      <c r="G138" s="27"/>
      <c r="H138" s="27"/>
      <c r="I138" s="27" t="s">
        <v>37</v>
      </c>
      <c r="J138" s="28">
        <v>32</v>
      </c>
      <c r="K138" s="27" t="s">
        <v>52</v>
      </c>
      <c r="L138" s="27"/>
      <c r="M138" s="42"/>
      <c r="N138" s="30" t="str">
        <f t="shared" si="2"/>
        <v xml:space="preserve"> 게시글댓글^TB_BOA_POST_REPLY^ 수정자ID^MODR_ID^^VARCHAR2^32^Y^</v>
      </c>
      <c r="O138" s="21" t="str">
        <f>IF(ISNA(VLOOKUP(N138,DB데이터!$N:$N,1,FALSE)), "에러", "")</f>
        <v>에러</v>
      </c>
      <c r="P138" s="57" t="str">
        <f>IF(O138="에러",$N138&amp;CHAR(10)&amp;VLOOKUP(CONCATENATE(D138,".",F138),DB데이터!$M:$N,2,FALSE),"")</f>
        <v xml:space="preserve"> 게시글댓글^TB_BOA_POST_REPLY^ 수정자ID^MODR_ID^^VARCHAR2^32^Y^
게시글댓글^TB_BOA_POST_REPLY^수정자ID^MODR_ID^^VARCHAR2^32^Y^</v>
      </c>
      <c r="Q138" s="48"/>
      <c r="R138" s="48"/>
      <c r="S138" s="48"/>
    </row>
    <row r="139" spans="1:19" x14ac:dyDescent="0.25">
      <c r="A139" s="24">
        <v>132</v>
      </c>
      <c r="B139" s="27" t="s">
        <v>5235</v>
      </c>
      <c r="C139" s="27" t="s">
        <v>4557</v>
      </c>
      <c r="D139" s="27" t="s">
        <v>108</v>
      </c>
      <c r="E139" s="27" t="s">
        <v>4561</v>
      </c>
      <c r="F139" s="27" t="s">
        <v>2807</v>
      </c>
      <c r="G139" s="27"/>
      <c r="H139" s="27"/>
      <c r="I139" s="27" t="s">
        <v>37</v>
      </c>
      <c r="J139" s="28">
        <v>10</v>
      </c>
      <c r="K139" s="27" t="s">
        <v>5347</v>
      </c>
      <c r="L139" s="27"/>
      <c r="M139" s="42"/>
      <c r="N139" s="30" t="str">
        <f t="shared" si="2"/>
        <v xml:space="preserve"> 게시글댓글^TB_BOA_POST_REPLY^ 상위댓글번호^UP_REPLY_NO^^VARCHAR2^10^N^</v>
      </c>
      <c r="O139" s="21" t="str">
        <f>IF(ISNA(VLOOKUP(N139,DB데이터!$N:$N,1,FALSE)), "에러", "")</f>
        <v>에러</v>
      </c>
      <c r="P139" s="57" t="str">
        <f>IF(O139="에러",$N139&amp;CHAR(10)&amp;VLOOKUP(CONCATENATE(D139,".",F139),DB데이터!$M:$N,2,FALSE),"")</f>
        <v xml:space="preserve"> 게시글댓글^TB_BOA_POST_REPLY^ 상위댓글번호^UP_REPLY_NO^^VARCHAR2^10^N^
게시글댓글^TB_BOA_POST_REPLY^상위댓글번호^UP_REPLY_NO^^VARCHAR2^10^^</v>
      </c>
      <c r="Q139" s="48"/>
      <c r="R139" s="48"/>
      <c r="S139" s="48"/>
    </row>
    <row r="140" spans="1:19" x14ac:dyDescent="0.25">
      <c r="A140" s="24">
        <v>133</v>
      </c>
      <c r="B140" s="27" t="s">
        <v>5235</v>
      </c>
      <c r="C140" s="27" t="s">
        <v>4557</v>
      </c>
      <c r="D140" s="27" t="s">
        <v>108</v>
      </c>
      <c r="E140" s="27" t="s">
        <v>4559</v>
      </c>
      <c r="F140" s="27" t="s">
        <v>2808</v>
      </c>
      <c r="G140" s="27"/>
      <c r="H140" s="27"/>
      <c r="I140" s="27" t="s">
        <v>110</v>
      </c>
      <c r="J140" s="28">
        <v>22</v>
      </c>
      <c r="K140" s="27" t="s">
        <v>5347</v>
      </c>
      <c r="L140" s="27"/>
      <c r="M140" s="42"/>
      <c r="N140" s="30" t="str">
        <f t="shared" si="2"/>
        <v xml:space="preserve"> 게시글댓글^TB_BOA_POST_REPLY^ 댓글레벨번호^REPLY_LV_NO^^NUMBER^22^N^</v>
      </c>
      <c r="O140" s="21" t="str">
        <f>IF(ISNA(VLOOKUP(N140,DB데이터!$N:$N,1,FALSE)), "에러", "")</f>
        <v>에러</v>
      </c>
      <c r="P140" s="57" t="str">
        <f>IF(O140="에러",$N140&amp;CHAR(10)&amp;VLOOKUP(CONCATENATE(D140,".",F140),DB데이터!$M:$N,2,FALSE),"")</f>
        <v xml:space="preserve"> 게시글댓글^TB_BOA_POST_REPLY^ 댓글레벨번호^REPLY_LV_NO^^NUMBER^22^N^
게시글댓글^TB_BOA_POST_REPLY^댓글레벨번호^REPLY_LV_NO^^NUMBER^3^^</v>
      </c>
      <c r="Q140" s="48"/>
      <c r="R140" s="48"/>
      <c r="S140" s="48"/>
    </row>
    <row r="141" spans="1:19" x14ac:dyDescent="0.25">
      <c r="A141" s="24">
        <v>134</v>
      </c>
      <c r="B141" s="27" t="s">
        <v>5235</v>
      </c>
      <c r="C141" s="27" t="s">
        <v>4562</v>
      </c>
      <c r="D141" s="27" t="s">
        <v>799</v>
      </c>
      <c r="E141" s="27" t="s">
        <v>4518</v>
      </c>
      <c r="F141" s="27" t="s">
        <v>775</v>
      </c>
      <c r="G141" s="27"/>
      <c r="H141" s="27"/>
      <c r="I141" s="27" t="s">
        <v>37</v>
      </c>
      <c r="J141" s="28">
        <v>10</v>
      </c>
      <c r="K141" s="27" t="s">
        <v>52</v>
      </c>
      <c r="L141" s="27"/>
      <c r="M141" s="42"/>
      <c r="N141" s="30" t="str">
        <f t="shared" si="2"/>
        <v xml:space="preserve"> POS공지^TB_BOA_POS_NOTI^ 게시글번호^POST_NO^^VARCHAR2^10^Y^</v>
      </c>
      <c r="O141" s="21" t="str">
        <f>IF(ISNA(VLOOKUP(N141,DB데이터!$N:$N,1,FALSE)), "에러", "")</f>
        <v>에러</v>
      </c>
      <c r="P141" s="57" t="str">
        <f>IF(O141="에러",$N141&amp;CHAR(10)&amp;VLOOKUP(CONCATENATE(D141,".",F141),DB데이터!$M:$N,2,FALSE),"")</f>
        <v xml:space="preserve"> POS공지^TB_BOA_POS_NOTI^ 게시글번호^POST_NO^^VARCHAR2^10^Y^
POS공지^TB_BOA_POS_NOTI^게시글번호^POST_NO^Y^VARCHAR2^10^Y^</v>
      </c>
      <c r="Q141" s="48"/>
      <c r="R141" s="48"/>
      <c r="S141" s="48"/>
    </row>
    <row r="142" spans="1:19" x14ac:dyDescent="0.25">
      <c r="A142" s="24">
        <v>135</v>
      </c>
      <c r="B142" s="27" t="s">
        <v>5235</v>
      </c>
      <c r="C142" s="27" t="s">
        <v>4562</v>
      </c>
      <c r="D142" s="27" t="s">
        <v>799</v>
      </c>
      <c r="E142" s="27" t="s">
        <v>4519</v>
      </c>
      <c r="F142" s="27" t="s">
        <v>776</v>
      </c>
      <c r="G142" s="27"/>
      <c r="H142" s="27"/>
      <c r="I142" s="27" t="s">
        <v>37</v>
      </c>
      <c r="J142" s="28">
        <v>300</v>
      </c>
      <c r="K142" s="27" t="s">
        <v>52</v>
      </c>
      <c r="L142" s="27"/>
      <c r="M142" s="42"/>
      <c r="N142" s="30" t="str">
        <f t="shared" si="2"/>
        <v xml:space="preserve"> POS공지^TB_BOA_POS_NOTI^ 게시글제목^POST_TITLE^^VARCHAR2^300^Y^</v>
      </c>
      <c r="O142" s="21" t="str">
        <f>IF(ISNA(VLOOKUP(N142,DB데이터!$N:$N,1,FALSE)), "에러", "")</f>
        <v>에러</v>
      </c>
      <c r="P142" s="57" t="str">
        <f>IF(O142="에러",$N142&amp;CHAR(10)&amp;VLOOKUP(CONCATENATE(D142,".",F142),DB데이터!$M:$N,2,FALSE),"")</f>
        <v xml:space="preserve"> POS공지^TB_BOA_POS_NOTI^ 게시글제목^POST_TITLE^^VARCHAR2^300^Y^
POS공지^TB_BOA_POS_NOTI^게시글제목^POST_TITLE^^VARCHAR2^300^Y^</v>
      </c>
      <c r="Q142" s="48"/>
      <c r="R142" s="48"/>
      <c r="S142" s="48"/>
    </row>
    <row r="143" spans="1:19" x14ac:dyDescent="0.25">
      <c r="A143" s="24">
        <v>136</v>
      </c>
      <c r="B143" s="27" t="s">
        <v>5235</v>
      </c>
      <c r="C143" s="27" t="s">
        <v>4562</v>
      </c>
      <c r="D143" s="27" t="s">
        <v>799</v>
      </c>
      <c r="E143" s="27" t="s">
        <v>4517</v>
      </c>
      <c r="F143" s="27" t="s">
        <v>777</v>
      </c>
      <c r="G143" s="27"/>
      <c r="H143" s="27"/>
      <c r="I143" s="27" t="s">
        <v>778</v>
      </c>
      <c r="J143" s="28">
        <v>4000</v>
      </c>
      <c r="K143" s="27" t="s">
        <v>5347</v>
      </c>
      <c r="L143" s="27"/>
      <c r="M143" s="42"/>
      <c r="N143" s="30" t="str">
        <f t="shared" si="2"/>
        <v xml:space="preserve"> POS공지^TB_BOA_POS_NOTI^ 게시글내용^POST_DESC^^CLOB^4000^N^</v>
      </c>
      <c r="O143" s="21" t="str">
        <f>IF(ISNA(VLOOKUP(N143,DB데이터!$N:$N,1,FALSE)), "에러", "")</f>
        <v>에러</v>
      </c>
      <c r="P143" s="57" t="str">
        <f>IF(O143="에러",$N143&amp;CHAR(10)&amp;VLOOKUP(CONCATENATE(D143,".",F143),DB데이터!$M:$N,2,FALSE),"")</f>
        <v xml:space="preserve"> POS공지^TB_BOA_POS_NOTI^ 게시글내용^POST_DESC^^CLOB^4000^N^
POS공지^TB_BOA_POS_NOTI^게시글내용^POST_DESC^^CLOB^4000^^</v>
      </c>
      <c r="Q143" s="48"/>
      <c r="R143" s="48"/>
      <c r="S143" s="48"/>
    </row>
    <row r="144" spans="1:19" x14ac:dyDescent="0.25">
      <c r="A144" s="24">
        <v>137</v>
      </c>
      <c r="B144" s="27" t="s">
        <v>5235</v>
      </c>
      <c r="C144" s="27" t="s">
        <v>4562</v>
      </c>
      <c r="D144" s="27" t="s">
        <v>799</v>
      </c>
      <c r="E144" s="27" t="s">
        <v>4536</v>
      </c>
      <c r="F144" s="27" t="s">
        <v>2785</v>
      </c>
      <c r="G144" s="27"/>
      <c r="H144" s="27"/>
      <c r="I144" s="27" t="s">
        <v>37</v>
      </c>
      <c r="J144" s="28">
        <v>32</v>
      </c>
      <c r="K144" s="27" t="s">
        <v>52</v>
      </c>
      <c r="L144" s="27"/>
      <c r="M144" s="42"/>
      <c r="N144" s="30" t="str">
        <f t="shared" si="2"/>
        <v xml:space="preserve"> POS공지^TB_BOA_POS_NOTI^ 작성자ID^WRITER_ID^^VARCHAR2^32^Y^</v>
      </c>
      <c r="O144" s="21" t="str">
        <f>IF(ISNA(VLOOKUP(N144,DB데이터!$N:$N,1,FALSE)), "에러", "")</f>
        <v>에러</v>
      </c>
      <c r="P144" s="57" t="str">
        <f>IF(O144="에러",$N144&amp;CHAR(10)&amp;VLOOKUP(CONCATENATE(D144,".",F144),DB데이터!$M:$N,2,FALSE),"")</f>
        <v xml:space="preserve"> POS공지^TB_BOA_POS_NOTI^ 작성자ID^WRITER_ID^^VARCHAR2^32^Y^
POS공지^TB_BOA_POS_NOTI^작성자ID^WRITER_ID^^VARCHAR2^32^Y^</v>
      </c>
      <c r="Q144" s="48"/>
      <c r="R144" s="48"/>
      <c r="S144" s="48"/>
    </row>
    <row r="145" spans="1:19" x14ac:dyDescent="0.25">
      <c r="A145" s="24">
        <v>138</v>
      </c>
      <c r="B145" s="27" t="s">
        <v>5235</v>
      </c>
      <c r="C145" s="27" t="s">
        <v>4562</v>
      </c>
      <c r="D145" s="27" t="s">
        <v>799</v>
      </c>
      <c r="E145" s="27" t="s">
        <v>4535</v>
      </c>
      <c r="F145" s="27" t="s">
        <v>2787</v>
      </c>
      <c r="G145" s="27"/>
      <c r="H145" s="27"/>
      <c r="I145" s="27" t="s">
        <v>37</v>
      </c>
      <c r="J145" s="28">
        <v>8</v>
      </c>
      <c r="K145" s="27" t="s">
        <v>52</v>
      </c>
      <c r="L145" s="27"/>
      <c r="M145" s="42"/>
      <c r="N145" s="30" t="str">
        <f t="shared" si="2"/>
        <v xml:space="preserve"> POS공지^TB_BOA_POS_NOTI^ 작성일자^WRITE_DT^^VARCHAR2^8^Y^</v>
      </c>
      <c r="O145" s="21" t="str">
        <f>IF(ISNA(VLOOKUP(N145,DB데이터!$N:$N,1,FALSE)), "에러", "")</f>
        <v>에러</v>
      </c>
      <c r="P145" s="57" t="str">
        <f>IF(O145="에러",$N145&amp;CHAR(10)&amp;VLOOKUP(CONCATENATE(D145,".",F145),DB데이터!$M:$N,2,FALSE),"")</f>
        <v xml:space="preserve"> POS공지^TB_BOA_POS_NOTI^ 작성일자^WRITE_DT^^VARCHAR2^8^Y^
POS공지^TB_BOA_POS_NOTI^작성일자^WRITE_DT^^VARCHAR2^8^Y^</v>
      </c>
      <c r="Q145" s="48"/>
      <c r="R145" s="48"/>
      <c r="S145" s="48"/>
    </row>
    <row r="146" spans="1:19" x14ac:dyDescent="0.25">
      <c r="A146" s="24">
        <v>139</v>
      </c>
      <c r="B146" s="27" t="s">
        <v>5235</v>
      </c>
      <c r="C146" s="27" t="s">
        <v>4562</v>
      </c>
      <c r="D146" s="27" t="s">
        <v>799</v>
      </c>
      <c r="E146" s="27" t="s">
        <v>4537</v>
      </c>
      <c r="F146" s="27" t="s">
        <v>2789</v>
      </c>
      <c r="G146" s="27"/>
      <c r="H146" s="27"/>
      <c r="I146" s="27" t="s">
        <v>37</v>
      </c>
      <c r="J146" s="28">
        <v>50</v>
      </c>
      <c r="K146" s="27" t="s">
        <v>52</v>
      </c>
      <c r="L146" s="27"/>
      <c r="M146" s="42"/>
      <c r="N146" s="30" t="str">
        <f t="shared" si="2"/>
        <v xml:space="preserve"> POS공지^TB_BOA_POS_NOTI^ 작성자IP^WRITER_IP^^VARCHAR2^50^Y^</v>
      </c>
      <c r="O146" s="21" t="str">
        <f>IF(ISNA(VLOOKUP(N146,DB데이터!$N:$N,1,FALSE)), "에러", "")</f>
        <v>에러</v>
      </c>
      <c r="P146" s="57" t="str">
        <f>IF(O146="에러",$N146&amp;CHAR(10)&amp;VLOOKUP(CONCATENATE(D146,".",F146),DB데이터!$M:$N,2,FALSE),"")</f>
        <v xml:space="preserve"> POS공지^TB_BOA_POS_NOTI^ 작성자IP^WRITER_IP^^VARCHAR2^50^Y^
POS공지^TB_BOA_POS_NOTI^작성자IP^WRITER_IP^^VARCHAR2^50^Y^</v>
      </c>
      <c r="Q146" s="48"/>
      <c r="R146" s="48"/>
      <c r="S146" s="48"/>
    </row>
    <row r="147" spans="1:19" x14ac:dyDescent="0.25">
      <c r="A147" s="24">
        <v>140</v>
      </c>
      <c r="B147" s="27" t="s">
        <v>5235</v>
      </c>
      <c r="C147" s="27" t="s">
        <v>4562</v>
      </c>
      <c r="D147" s="27" t="s">
        <v>799</v>
      </c>
      <c r="E147" s="27" t="s">
        <v>4546</v>
      </c>
      <c r="F147" s="27" t="s">
        <v>780</v>
      </c>
      <c r="G147" s="27"/>
      <c r="H147" s="27"/>
      <c r="I147" s="27" t="s">
        <v>37</v>
      </c>
      <c r="J147" s="28">
        <v>8</v>
      </c>
      <c r="K147" s="27" t="s">
        <v>52</v>
      </c>
      <c r="L147" s="27"/>
      <c r="M147" s="42"/>
      <c r="N147" s="30" t="str">
        <f t="shared" si="2"/>
        <v xml:space="preserve"> POS공지^TB_BOA_POS_NOTI^ 게시시작일자^POST_STT_DT^^VARCHAR2^8^Y^</v>
      </c>
      <c r="O147" s="21" t="str">
        <f>IF(ISNA(VLOOKUP(N147,DB데이터!$N:$N,1,FALSE)), "에러", "")</f>
        <v>에러</v>
      </c>
      <c r="P147" s="57" t="str">
        <f>IF(O147="에러",$N147&amp;CHAR(10)&amp;VLOOKUP(CONCATENATE(D147,".",F147),DB데이터!$M:$N,2,FALSE),"")</f>
        <v xml:space="preserve"> POS공지^TB_BOA_POS_NOTI^ 게시시작일자^POST_STT_DT^^VARCHAR2^8^Y^
POS공지^TB_BOA_POS_NOTI^게시시작일자^POST_STT_DT^^VARCHAR2^8^Y^</v>
      </c>
      <c r="Q147" s="48"/>
      <c r="R147" s="48"/>
      <c r="S147" s="48"/>
    </row>
    <row r="148" spans="1:19" x14ac:dyDescent="0.25">
      <c r="A148" s="24">
        <v>141</v>
      </c>
      <c r="B148" s="27" t="s">
        <v>5235</v>
      </c>
      <c r="C148" s="27" t="s">
        <v>4562</v>
      </c>
      <c r="D148" s="27" t="s">
        <v>799</v>
      </c>
      <c r="E148" s="27" t="s">
        <v>4547</v>
      </c>
      <c r="F148" s="27" t="s">
        <v>782</v>
      </c>
      <c r="G148" s="27"/>
      <c r="H148" s="27"/>
      <c r="I148" s="27" t="s">
        <v>37</v>
      </c>
      <c r="J148" s="28">
        <v>8</v>
      </c>
      <c r="K148" s="27" t="s">
        <v>52</v>
      </c>
      <c r="L148" s="27"/>
      <c r="M148" s="42"/>
      <c r="N148" s="30" t="str">
        <f t="shared" si="2"/>
        <v xml:space="preserve"> POS공지^TB_BOA_POS_NOTI^ 게시종료일자^POST_END_DT^^VARCHAR2^8^Y^</v>
      </c>
      <c r="O148" s="21" t="str">
        <f>IF(ISNA(VLOOKUP(N148,DB데이터!$N:$N,1,FALSE)), "에러", "")</f>
        <v>에러</v>
      </c>
      <c r="P148" s="57" t="str">
        <f>IF(O148="에러",$N148&amp;CHAR(10)&amp;VLOOKUP(CONCATENATE(D148,".",F148),DB데이터!$M:$N,2,FALSE),"")</f>
        <v xml:space="preserve"> POS공지^TB_BOA_POS_NOTI^ 게시종료일자^POST_END_DT^^VARCHAR2^8^Y^
POS공지^TB_BOA_POS_NOTI^게시종료일자^POST_END_DT^^VARCHAR2^8^Y^</v>
      </c>
      <c r="Q148" s="48"/>
      <c r="R148" s="48"/>
      <c r="S148" s="48"/>
    </row>
    <row r="149" spans="1:19" x14ac:dyDescent="0.25">
      <c r="A149" s="24">
        <v>142</v>
      </c>
      <c r="B149" s="27" t="s">
        <v>5235</v>
      </c>
      <c r="C149" s="27" t="s">
        <v>4562</v>
      </c>
      <c r="D149" s="27" t="s">
        <v>799</v>
      </c>
      <c r="E149" s="27" t="s">
        <v>3516</v>
      </c>
      <c r="F149" s="27" t="s">
        <v>51</v>
      </c>
      <c r="G149" s="27"/>
      <c r="H149" s="27"/>
      <c r="I149" s="27" t="s">
        <v>37</v>
      </c>
      <c r="J149" s="28">
        <v>1</v>
      </c>
      <c r="K149" s="27" t="s">
        <v>52</v>
      </c>
      <c r="L149" s="29" t="s">
        <v>1276</v>
      </c>
      <c r="M149" s="51"/>
      <c r="N149" s="30" t="str">
        <f t="shared" si="2"/>
        <v xml:space="preserve"> POS공지^TB_BOA_POS_NOTI^ 사용여부^USE_YN^^VARCHAR2^1^Y^'Y' </v>
      </c>
      <c r="O149" s="21" t="str">
        <f>IF(ISNA(VLOOKUP(N149,DB데이터!$N:$N,1,FALSE)), "에러", "")</f>
        <v>에러</v>
      </c>
      <c r="P149" s="57" t="str">
        <f>IF(O149="에러",$N149&amp;CHAR(10)&amp;VLOOKUP(CONCATENATE(D149,".",F149),DB데이터!$M:$N,2,FALSE),"")</f>
        <v xml:space="preserve"> POS공지^TB_BOA_POS_NOTI^ 사용여부^USE_YN^^VARCHAR2^1^Y^'Y' 
POS공지^TB_BOA_POS_NOTI^사용여부^USE_YN^^VARCHAR2^1^Y^'Y'</v>
      </c>
      <c r="Q149" s="48"/>
      <c r="R149" s="48"/>
      <c r="S149" s="48"/>
    </row>
    <row r="150" spans="1:19" x14ac:dyDescent="0.25">
      <c r="A150" s="24">
        <v>143</v>
      </c>
      <c r="B150" s="27" t="s">
        <v>5235</v>
      </c>
      <c r="C150" s="27" t="s">
        <v>4562</v>
      </c>
      <c r="D150" s="27" t="s">
        <v>799</v>
      </c>
      <c r="E150" s="27" t="s">
        <v>3518</v>
      </c>
      <c r="F150" s="27" t="s">
        <v>54</v>
      </c>
      <c r="G150" s="27"/>
      <c r="H150" s="27"/>
      <c r="I150" s="27" t="s">
        <v>37</v>
      </c>
      <c r="J150" s="28">
        <v>14</v>
      </c>
      <c r="K150" s="27" t="s">
        <v>52</v>
      </c>
      <c r="L150" s="29"/>
      <c r="M150" s="42"/>
      <c r="N150" s="30" t="str">
        <f t="shared" si="2"/>
        <v xml:space="preserve"> POS공지^TB_BOA_POS_NOTI^ 등록일시^REG_DTM^^VARCHAR2^14^Y^</v>
      </c>
      <c r="O150" s="21" t="str">
        <f>IF(ISNA(VLOOKUP(N150,DB데이터!$N:$N,1,FALSE)), "에러", "")</f>
        <v>에러</v>
      </c>
      <c r="P150" s="57" t="str">
        <f>IF(O150="에러",$N150&amp;CHAR(10)&amp;VLOOKUP(CONCATENATE(D150,".",F150),DB데이터!$M:$N,2,FALSE),"")</f>
        <v xml:space="preserve"> POS공지^TB_BOA_POS_NOTI^ 등록일시^REG_DTM^^VARCHAR2^14^Y^
POS공지^TB_BOA_POS_NOTI^등록일시^REG_DTM^^VARCHAR2^14^Y^</v>
      </c>
      <c r="Q150" s="48"/>
      <c r="R150" s="48"/>
      <c r="S150" s="48"/>
    </row>
    <row r="151" spans="1:19" x14ac:dyDescent="0.25">
      <c r="A151" s="24">
        <v>144</v>
      </c>
      <c r="B151" s="27" t="s">
        <v>5235</v>
      </c>
      <c r="C151" s="27" t="s">
        <v>4562</v>
      </c>
      <c r="D151" s="27" t="s">
        <v>799</v>
      </c>
      <c r="E151" s="27" t="s">
        <v>3519</v>
      </c>
      <c r="F151" s="27" t="s">
        <v>56</v>
      </c>
      <c r="G151" s="27"/>
      <c r="H151" s="27"/>
      <c r="I151" s="27" t="s">
        <v>37</v>
      </c>
      <c r="J151" s="28">
        <v>32</v>
      </c>
      <c r="K151" s="27" t="s">
        <v>52</v>
      </c>
      <c r="L151" s="27"/>
      <c r="M151" s="42"/>
      <c r="N151" s="30" t="str">
        <f t="shared" si="2"/>
        <v xml:space="preserve"> POS공지^TB_BOA_POS_NOTI^ 등록자ID^REGR_ID^^VARCHAR2^32^Y^</v>
      </c>
      <c r="O151" s="21" t="str">
        <f>IF(ISNA(VLOOKUP(N151,DB데이터!$N:$N,1,FALSE)), "에러", "")</f>
        <v>에러</v>
      </c>
      <c r="P151" s="57" t="str">
        <f>IF(O151="에러",$N151&amp;CHAR(10)&amp;VLOOKUP(CONCATENATE(D151,".",F151),DB데이터!$M:$N,2,FALSE),"")</f>
        <v xml:space="preserve"> POS공지^TB_BOA_POS_NOTI^ 등록자ID^REGR_ID^^VARCHAR2^32^Y^
POS공지^TB_BOA_POS_NOTI^등록자ID^REGR_ID^^VARCHAR2^32^Y^</v>
      </c>
      <c r="Q151" s="48"/>
      <c r="R151" s="48"/>
      <c r="S151" s="48"/>
    </row>
    <row r="152" spans="1:19" x14ac:dyDescent="0.25">
      <c r="A152" s="24">
        <v>145</v>
      </c>
      <c r="B152" s="27" t="s">
        <v>5235</v>
      </c>
      <c r="C152" s="27" t="s">
        <v>4562</v>
      </c>
      <c r="D152" s="27" t="s">
        <v>799</v>
      </c>
      <c r="E152" s="27" t="s">
        <v>3520</v>
      </c>
      <c r="F152" s="27" t="s">
        <v>58</v>
      </c>
      <c r="G152" s="27"/>
      <c r="H152" s="27"/>
      <c r="I152" s="27" t="s">
        <v>37</v>
      </c>
      <c r="J152" s="28">
        <v>14</v>
      </c>
      <c r="K152" s="27" t="s">
        <v>52</v>
      </c>
      <c r="L152" s="27"/>
      <c r="M152" s="42"/>
      <c r="N152" s="30" t="str">
        <f t="shared" si="2"/>
        <v xml:space="preserve"> POS공지^TB_BOA_POS_NOTI^ 수정일시^MOD_DTM^^VARCHAR2^14^Y^</v>
      </c>
      <c r="O152" s="21" t="str">
        <f>IF(ISNA(VLOOKUP(N152,DB데이터!$N:$N,1,FALSE)), "에러", "")</f>
        <v>에러</v>
      </c>
      <c r="P152" s="57" t="str">
        <f>IF(O152="에러",$N152&amp;CHAR(10)&amp;VLOOKUP(CONCATENATE(D152,".",F152),DB데이터!$M:$N,2,FALSE),"")</f>
        <v xml:space="preserve"> POS공지^TB_BOA_POS_NOTI^ 수정일시^MOD_DTM^^VARCHAR2^14^Y^
POS공지^TB_BOA_POS_NOTI^수정일시^MOD_DTM^^VARCHAR2^14^Y^</v>
      </c>
      <c r="Q152" s="48"/>
      <c r="R152" s="48"/>
      <c r="S152" s="48"/>
    </row>
    <row r="153" spans="1:19" x14ac:dyDescent="0.25">
      <c r="A153" s="24">
        <v>146</v>
      </c>
      <c r="B153" s="27" t="s">
        <v>5235</v>
      </c>
      <c r="C153" s="27" t="s">
        <v>4562</v>
      </c>
      <c r="D153" s="27" t="s">
        <v>799</v>
      </c>
      <c r="E153" s="27" t="s">
        <v>3521</v>
      </c>
      <c r="F153" s="27" t="s">
        <v>60</v>
      </c>
      <c r="G153" s="27"/>
      <c r="H153" s="27"/>
      <c r="I153" s="27" t="s">
        <v>37</v>
      </c>
      <c r="J153" s="28">
        <v>32</v>
      </c>
      <c r="K153" s="27" t="s">
        <v>52</v>
      </c>
      <c r="L153" s="27"/>
      <c r="M153" s="42"/>
      <c r="N153" s="30" t="str">
        <f t="shared" si="2"/>
        <v xml:space="preserve"> POS공지^TB_BOA_POS_NOTI^ 수정자ID^MODR_ID^^VARCHAR2^32^Y^</v>
      </c>
      <c r="O153" s="21" t="str">
        <f>IF(ISNA(VLOOKUP(N153,DB데이터!$N:$N,1,FALSE)), "에러", "")</f>
        <v>에러</v>
      </c>
      <c r="P153" s="57" t="str">
        <f>IF(O153="에러",$N153&amp;CHAR(10)&amp;VLOOKUP(CONCATENATE(D153,".",F153),DB데이터!$M:$N,2,FALSE),"")</f>
        <v xml:space="preserve"> POS공지^TB_BOA_POS_NOTI^ 수정자ID^MODR_ID^^VARCHAR2^32^Y^
POS공지^TB_BOA_POS_NOTI^수정자ID^MODR_ID^^VARCHAR2^32^Y^</v>
      </c>
      <c r="Q153" s="48"/>
      <c r="R153" s="48"/>
      <c r="S153" s="48"/>
    </row>
    <row r="154" spans="1:19" x14ac:dyDescent="0.25">
      <c r="A154" s="24">
        <v>147</v>
      </c>
      <c r="B154" s="27" t="s">
        <v>5235</v>
      </c>
      <c r="C154" s="27" t="s">
        <v>4562</v>
      </c>
      <c r="D154" s="27" t="s">
        <v>799</v>
      </c>
      <c r="E154" s="27" t="s">
        <v>4180</v>
      </c>
      <c r="F154" s="27" t="s">
        <v>2069</v>
      </c>
      <c r="G154" s="27"/>
      <c r="H154" s="27"/>
      <c r="I154" s="27" t="s">
        <v>37</v>
      </c>
      <c r="J154" s="28">
        <v>3</v>
      </c>
      <c r="K154" s="27" t="s">
        <v>52</v>
      </c>
      <c r="L154" s="27" t="s">
        <v>2790</v>
      </c>
      <c r="M154" s="42"/>
      <c r="N154" s="30" t="str">
        <f t="shared" si="2"/>
        <v xml:space="preserve"> POS공지^TB_BOA_POS_NOTI^ 매장적용구분코드^SHOP_APPLY_DIV_CD^^VARCHAR2^3^Y^'ALL'               </v>
      </c>
      <c r="O154" s="21" t="str">
        <f>IF(ISNA(VLOOKUP(N154,DB데이터!$N:$N,1,FALSE)), "에러", "")</f>
        <v>에러</v>
      </c>
      <c r="P154" s="57" t="str">
        <f>IF(O154="에러",$N154&amp;CHAR(10)&amp;VLOOKUP(CONCATENATE(D154,".",F154),DB데이터!$M:$N,2,FALSE),"")</f>
        <v xml:space="preserve"> POS공지^TB_BOA_POS_NOTI^ 매장적용구분코드^SHOP_APPLY_DIV_CD^^VARCHAR2^3^Y^'ALL'               
POS공지^TB_BOA_POS_NOTI^매장적용구분코드^SHOP_APPLY_DIV_CD^^VARCHAR2^3^Y^'ALL'</v>
      </c>
      <c r="Q154" s="48"/>
      <c r="R154" s="48"/>
      <c r="S154" s="48"/>
    </row>
    <row r="155" spans="1:19" x14ac:dyDescent="0.25">
      <c r="A155" s="24">
        <v>148</v>
      </c>
      <c r="B155" s="27" t="s">
        <v>5235</v>
      </c>
      <c r="C155" s="27" t="s">
        <v>4563</v>
      </c>
      <c r="D155" s="27" t="s">
        <v>1237</v>
      </c>
      <c r="E155" s="27" t="s">
        <v>4518</v>
      </c>
      <c r="F155" s="27" t="s">
        <v>775</v>
      </c>
      <c r="G155" s="27"/>
      <c r="H155" s="27"/>
      <c r="I155" s="27" t="s">
        <v>37</v>
      </c>
      <c r="J155" s="28">
        <v>10</v>
      </c>
      <c r="K155" s="27" t="s">
        <v>52</v>
      </c>
      <c r="L155" s="27"/>
      <c r="M155" s="42"/>
      <c r="N155" s="30" t="str">
        <f t="shared" si="2"/>
        <v xml:space="preserve"> POS공지열람이력^TB_BOA_POS_NOTI_READ_LOG^ 게시글번호^POST_NO^^VARCHAR2^10^Y^</v>
      </c>
      <c r="O155" s="21" t="str">
        <f>IF(ISNA(VLOOKUP(N155,DB데이터!$N:$N,1,FALSE)), "에러", "")</f>
        <v>에러</v>
      </c>
      <c r="P155" s="57" t="str">
        <f>IF(O155="에러",$N155&amp;CHAR(10)&amp;VLOOKUP(CONCATENATE(D155,".",F155),DB데이터!$M:$N,2,FALSE),"")</f>
        <v xml:space="preserve"> POS공지열람이력^TB_BOA_POS_NOTI_READ_LOG^ 게시글번호^POST_NO^^VARCHAR2^10^Y^
POS공지열람이력^TB_BOA_POS_NOTI_READ_LOG^게시글번호^POST_NO^Y^VARCHAR2^10^Y^</v>
      </c>
      <c r="Q155" s="48"/>
      <c r="R155" s="48"/>
      <c r="S155" s="48"/>
    </row>
    <row r="156" spans="1:19" x14ac:dyDescent="0.25">
      <c r="A156" s="24">
        <v>149</v>
      </c>
      <c r="B156" s="27" t="s">
        <v>5235</v>
      </c>
      <c r="C156" s="27" t="s">
        <v>4563</v>
      </c>
      <c r="D156" s="27" t="s">
        <v>1237</v>
      </c>
      <c r="E156" s="27" t="s">
        <v>3709</v>
      </c>
      <c r="F156" s="27" t="s">
        <v>64</v>
      </c>
      <c r="G156" s="27"/>
      <c r="H156" s="27"/>
      <c r="I156" s="27" t="s">
        <v>37</v>
      </c>
      <c r="J156" s="28">
        <v>10</v>
      </c>
      <c r="K156" s="27" t="s">
        <v>52</v>
      </c>
      <c r="L156" s="27"/>
      <c r="M156" s="42"/>
      <c r="N156" s="30" t="str">
        <f t="shared" si="2"/>
        <v xml:space="preserve"> POS공지열람이력^TB_BOA_POS_NOTI_READ_LOG^ 매장코드^SHOP_CD^^VARCHAR2^10^Y^</v>
      </c>
      <c r="O156" s="21" t="str">
        <f>IF(ISNA(VLOOKUP(N156,DB데이터!$N:$N,1,FALSE)), "에러", "")</f>
        <v>에러</v>
      </c>
      <c r="P156" s="57" t="str">
        <f>IF(O156="에러",$N156&amp;CHAR(10)&amp;VLOOKUP(CONCATENATE(D156,".",F156),DB데이터!$M:$N,2,FALSE),"")</f>
        <v xml:space="preserve"> POS공지열람이력^TB_BOA_POS_NOTI_READ_LOG^ 매장코드^SHOP_CD^^VARCHAR2^10^Y^
POS공지열람이력^TB_BOA_POS_NOTI_READ_LOG^매장코드^SHOP_CD^Y^VARCHAR2^10^Y^</v>
      </c>
      <c r="Q156" s="48"/>
      <c r="R156" s="48"/>
      <c r="S156" s="48"/>
    </row>
    <row r="157" spans="1:19" x14ac:dyDescent="0.25">
      <c r="A157" s="24">
        <v>150</v>
      </c>
      <c r="B157" s="27" t="s">
        <v>5235</v>
      </c>
      <c r="C157" s="27" t="s">
        <v>4563</v>
      </c>
      <c r="D157" s="27" t="s">
        <v>1237</v>
      </c>
      <c r="E157" s="27" t="s">
        <v>3518</v>
      </c>
      <c r="F157" s="27" t="s">
        <v>54</v>
      </c>
      <c r="G157" s="27"/>
      <c r="H157" s="27"/>
      <c r="I157" s="27" t="s">
        <v>37</v>
      </c>
      <c r="J157" s="28">
        <v>14</v>
      </c>
      <c r="K157" s="27" t="s">
        <v>52</v>
      </c>
      <c r="L157" s="29"/>
      <c r="M157" s="42"/>
      <c r="N157" s="30" t="str">
        <f t="shared" si="2"/>
        <v xml:space="preserve"> POS공지열람이력^TB_BOA_POS_NOTI_READ_LOG^ 등록일시^REG_DTM^^VARCHAR2^14^Y^</v>
      </c>
      <c r="O157" s="21" t="str">
        <f>IF(ISNA(VLOOKUP(N157,DB데이터!$N:$N,1,FALSE)), "에러", "")</f>
        <v>에러</v>
      </c>
      <c r="P157" s="57" t="str">
        <f>IF(O157="에러",$N157&amp;CHAR(10)&amp;VLOOKUP(CONCATENATE(D157,".",F157),DB데이터!$M:$N,2,FALSE),"")</f>
        <v xml:space="preserve"> POS공지열람이력^TB_BOA_POS_NOTI_READ_LOG^ 등록일시^REG_DTM^^VARCHAR2^14^Y^
POS공지열람이력^TB_BOA_POS_NOTI_READ_LOG^등록일시^REG_DTM^^VARCHAR2^14^Y^</v>
      </c>
      <c r="Q157" s="48"/>
      <c r="R157" s="48"/>
      <c r="S157" s="48"/>
    </row>
    <row r="158" spans="1:19" x14ac:dyDescent="0.25">
      <c r="A158" s="24">
        <v>151</v>
      </c>
      <c r="B158" s="27" t="s">
        <v>5235</v>
      </c>
      <c r="C158" s="27" t="s">
        <v>4563</v>
      </c>
      <c r="D158" s="27" t="s">
        <v>1237</v>
      </c>
      <c r="E158" s="27" t="s">
        <v>3519</v>
      </c>
      <c r="F158" s="27" t="s">
        <v>56</v>
      </c>
      <c r="G158" s="27"/>
      <c r="H158" s="27"/>
      <c r="I158" s="27" t="s">
        <v>37</v>
      </c>
      <c r="J158" s="28">
        <v>32</v>
      </c>
      <c r="K158" s="27" t="s">
        <v>52</v>
      </c>
      <c r="L158" s="27"/>
      <c r="M158" s="42"/>
      <c r="N158" s="30" t="str">
        <f t="shared" si="2"/>
        <v xml:space="preserve"> POS공지열람이력^TB_BOA_POS_NOTI_READ_LOG^ 등록자ID^REGR_ID^^VARCHAR2^32^Y^</v>
      </c>
      <c r="O158" s="21" t="str">
        <f>IF(ISNA(VLOOKUP(N158,DB데이터!$N:$N,1,FALSE)), "에러", "")</f>
        <v>에러</v>
      </c>
      <c r="P158" s="57" t="str">
        <f>IF(O158="에러",$N158&amp;CHAR(10)&amp;VLOOKUP(CONCATENATE(D158,".",F158),DB데이터!$M:$N,2,FALSE),"")</f>
        <v xml:space="preserve"> POS공지열람이력^TB_BOA_POS_NOTI_READ_LOG^ 등록자ID^REGR_ID^^VARCHAR2^32^Y^
POS공지열람이력^TB_BOA_POS_NOTI_READ_LOG^등록자ID^REGR_ID^^VARCHAR2^32^Y^</v>
      </c>
      <c r="Q158" s="48"/>
      <c r="R158" s="48"/>
      <c r="S158" s="48"/>
    </row>
    <row r="159" spans="1:19" x14ac:dyDescent="0.25">
      <c r="A159" s="24">
        <v>152</v>
      </c>
      <c r="B159" s="27" t="s">
        <v>5235</v>
      </c>
      <c r="C159" s="27" t="s">
        <v>4564</v>
      </c>
      <c r="D159" s="27" t="s">
        <v>800</v>
      </c>
      <c r="E159" s="27" t="s">
        <v>4518</v>
      </c>
      <c r="F159" s="27" t="s">
        <v>775</v>
      </c>
      <c r="G159" s="27"/>
      <c r="H159" s="27"/>
      <c r="I159" s="27" t="s">
        <v>37</v>
      </c>
      <c r="J159" s="28">
        <v>10</v>
      </c>
      <c r="K159" s="27" t="s">
        <v>52</v>
      </c>
      <c r="L159" s="27"/>
      <c r="M159" s="42"/>
      <c r="N159" s="30" t="str">
        <f t="shared" si="2"/>
        <v xml:space="preserve"> POS공지매장^TB_BOA_POS_NOTI_SHOP^ 게시글번호^POST_NO^^VARCHAR2^10^Y^</v>
      </c>
      <c r="O159" s="21" t="str">
        <f>IF(ISNA(VLOOKUP(N159,DB데이터!$N:$N,1,FALSE)), "에러", "")</f>
        <v>에러</v>
      </c>
      <c r="P159" s="57" t="str">
        <f>IF(O159="에러",$N159&amp;CHAR(10)&amp;VLOOKUP(CONCATENATE(D159,".",F159),DB데이터!$M:$N,2,FALSE),"")</f>
        <v xml:space="preserve"> POS공지매장^TB_BOA_POS_NOTI_SHOP^ 게시글번호^POST_NO^^VARCHAR2^10^Y^
POS공지매장^TB_BOA_POS_NOTI_SHOP^게시글번호^POST_NO^Y^VARCHAR2^10^Y^</v>
      </c>
      <c r="Q159" s="48"/>
      <c r="R159" s="48"/>
      <c r="S159" s="48"/>
    </row>
    <row r="160" spans="1:19" x14ac:dyDescent="0.25">
      <c r="A160" s="24">
        <v>153</v>
      </c>
      <c r="B160" s="27" t="s">
        <v>5235</v>
      </c>
      <c r="C160" s="27" t="s">
        <v>4564</v>
      </c>
      <c r="D160" s="27" t="s">
        <v>800</v>
      </c>
      <c r="E160" s="27" t="s">
        <v>3709</v>
      </c>
      <c r="F160" s="27" t="s">
        <v>64</v>
      </c>
      <c r="G160" s="27"/>
      <c r="H160" s="27"/>
      <c r="I160" s="27" t="s">
        <v>37</v>
      </c>
      <c r="J160" s="28">
        <v>10</v>
      </c>
      <c r="K160" s="27" t="s">
        <v>52</v>
      </c>
      <c r="L160" s="27"/>
      <c r="M160" s="42"/>
      <c r="N160" s="30" t="str">
        <f t="shared" si="2"/>
        <v xml:space="preserve"> POS공지매장^TB_BOA_POS_NOTI_SHOP^ 매장코드^SHOP_CD^^VARCHAR2^10^Y^</v>
      </c>
      <c r="O160" s="21" t="str">
        <f>IF(ISNA(VLOOKUP(N160,DB데이터!$N:$N,1,FALSE)), "에러", "")</f>
        <v>에러</v>
      </c>
      <c r="P160" s="57" t="str">
        <f>IF(O160="에러",$N160&amp;CHAR(10)&amp;VLOOKUP(CONCATENATE(D160,".",F160),DB데이터!$M:$N,2,FALSE),"")</f>
        <v xml:space="preserve"> POS공지매장^TB_BOA_POS_NOTI_SHOP^ 매장코드^SHOP_CD^^VARCHAR2^10^Y^
POS공지매장^TB_BOA_POS_NOTI_SHOP^매장코드^SHOP_CD^Y^VARCHAR2^10^Y^</v>
      </c>
      <c r="Q160" s="48"/>
      <c r="R160" s="48"/>
      <c r="S160" s="48"/>
    </row>
    <row r="161" spans="1:19" x14ac:dyDescent="0.25">
      <c r="A161" s="24">
        <v>154</v>
      </c>
      <c r="B161" s="27" t="s">
        <v>5235</v>
      </c>
      <c r="C161" s="27" t="s">
        <v>4564</v>
      </c>
      <c r="D161" s="27" t="s">
        <v>800</v>
      </c>
      <c r="E161" s="27" t="s">
        <v>3516</v>
      </c>
      <c r="F161" s="27" t="s">
        <v>51</v>
      </c>
      <c r="G161" s="27"/>
      <c r="H161" s="27"/>
      <c r="I161" s="27" t="s">
        <v>37</v>
      </c>
      <c r="J161" s="28">
        <v>1</v>
      </c>
      <c r="K161" s="27" t="s">
        <v>52</v>
      </c>
      <c r="L161" s="27" t="s">
        <v>1276</v>
      </c>
      <c r="M161" s="42"/>
      <c r="N161" s="30" t="str">
        <f t="shared" si="2"/>
        <v xml:space="preserve"> POS공지매장^TB_BOA_POS_NOTI_SHOP^ 사용여부^USE_YN^^VARCHAR2^1^Y^'Y' </v>
      </c>
      <c r="O161" s="21" t="str">
        <f>IF(ISNA(VLOOKUP(N161,DB데이터!$N:$N,1,FALSE)), "에러", "")</f>
        <v>에러</v>
      </c>
      <c r="P161" s="57" t="str">
        <f>IF(O161="에러",$N161&amp;CHAR(10)&amp;VLOOKUP(CONCATENATE(D161,".",F161),DB데이터!$M:$N,2,FALSE),"")</f>
        <v xml:space="preserve"> POS공지매장^TB_BOA_POS_NOTI_SHOP^ 사용여부^USE_YN^^VARCHAR2^1^Y^'Y' 
POS공지매장^TB_BOA_POS_NOTI_SHOP^사용여부^USE_YN^^VARCHAR2^1^Y^'Y'</v>
      </c>
      <c r="Q161" s="48"/>
      <c r="R161" s="48"/>
      <c r="S161" s="48"/>
    </row>
    <row r="162" spans="1:19" x14ac:dyDescent="0.25">
      <c r="A162" s="24">
        <v>155</v>
      </c>
      <c r="B162" s="27" t="s">
        <v>5235</v>
      </c>
      <c r="C162" s="27" t="s">
        <v>4564</v>
      </c>
      <c r="D162" s="27" t="s">
        <v>800</v>
      </c>
      <c r="E162" s="27" t="s">
        <v>3518</v>
      </c>
      <c r="F162" s="27" t="s">
        <v>54</v>
      </c>
      <c r="G162" s="27"/>
      <c r="H162" s="27"/>
      <c r="I162" s="27" t="s">
        <v>37</v>
      </c>
      <c r="J162" s="28">
        <v>14</v>
      </c>
      <c r="K162" s="27" t="s">
        <v>52</v>
      </c>
      <c r="L162" s="27"/>
      <c r="M162" s="52"/>
      <c r="N162" s="30" t="str">
        <f t="shared" si="2"/>
        <v xml:space="preserve"> POS공지매장^TB_BOA_POS_NOTI_SHOP^ 등록일시^REG_DTM^^VARCHAR2^14^Y^</v>
      </c>
      <c r="O162" s="21" t="str">
        <f>IF(ISNA(VLOOKUP(N162,DB데이터!$N:$N,1,FALSE)), "에러", "")</f>
        <v>에러</v>
      </c>
      <c r="P162" s="57" t="str">
        <f>IF(O162="에러",$N162&amp;CHAR(10)&amp;VLOOKUP(CONCATENATE(D162,".",F162),DB데이터!$M:$N,2,FALSE),"")</f>
        <v xml:space="preserve"> POS공지매장^TB_BOA_POS_NOTI_SHOP^ 등록일시^REG_DTM^^VARCHAR2^14^Y^
POS공지매장^TB_BOA_POS_NOTI_SHOP^등록일시^REG_DTM^^VARCHAR2^14^Y^</v>
      </c>
      <c r="Q162" s="48"/>
      <c r="R162" s="48"/>
      <c r="S162" s="48"/>
    </row>
    <row r="163" spans="1:19" x14ac:dyDescent="0.25">
      <c r="A163" s="24">
        <v>156</v>
      </c>
      <c r="B163" s="27" t="s">
        <v>5235</v>
      </c>
      <c r="C163" s="27" t="s">
        <v>4564</v>
      </c>
      <c r="D163" s="27" t="s">
        <v>800</v>
      </c>
      <c r="E163" s="27" t="s">
        <v>3519</v>
      </c>
      <c r="F163" s="27" t="s">
        <v>56</v>
      </c>
      <c r="G163" s="27"/>
      <c r="H163" s="27"/>
      <c r="I163" s="27" t="s">
        <v>37</v>
      </c>
      <c r="J163" s="28">
        <v>32</v>
      </c>
      <c r="K163" s="27" t="s">
        <v>52</v>
      </c>
      <c r="L163" s="27"/>
      <c r="M163" s="52"/>
      <c r="N163" s="30" t="str">
        <f t="shared" si="2"/>
        <v xml:space="preserve"> POS공지매장^TB_BOA_POS_NOTI_SHOP^ 등록자ID^REGR_ID^^VARCHAR2^32^Y^</v>
      </c>
      <c r="O163" s="21" t="str">
        <f>IF(ISNA(VLOOKUP(N163,DB데이터!$N:$N,1,FALSE)), "에러", "")</f>
        <v>에러</v>
      </c>
      <c r="P163" s="57" t="str">
        <f>IF(O163="에러",$N163&amp;CHAR(10)&amp;VLOOKUP(CONCATENATE(D163,".",F163),DB데이터!$M:$N,2,FALSE),"")</f>
        <v xml:space="preserve"> POS공지매장^TB_BOA_POS_NOTI_SHOP^ 등록자ID^REGR_ID^^VARCHAR2^32^Y^
POS공지매장^TB_BOA_POS_NOTI_SHOP^등록자ID^REGR_ID^^VARCHAR2^32^Y^</v>
      </c>
      <c r="Q163" s="48"/>
      <c r="R163" s="48"/>
      <c r="S163" s="48"/>
    </row>
    <row r="164" spans="1:19" x14ac:dyDescent="0.25">
      <c r="A164" s="24">
        <v>157</v>
      </c>
      <c r="B164" s="27" t="s">
        <v>5235</v>
      </c>
      <c r="C164" s="27" t="s">
        <v>4564</v>
      </c>
      <c r="D164" s="27" t="s">
        <v>800</v>
      </c>
      <c r="E164" s="27" t="s">
        <v>3520</v>
      </c>
      <c r="F164" s="27" t="s">
        <v>58</v>
      </c>
      <c r="G164" s="27"/>
      <c r="H164" s="27"/>
      <c r="I164" s="27" t="s">
        <v>37</v>
      </c>
      <c r="J164" s="28">
        <v>14</v>
      </c>
      <c r="K164" s="27" t="s">
        <v>52</v>
      </c>
      <c r="L164" s="27"/>
      <c r="M164" s="52"/>
      <c r="N164" s="30" t="str">
        <f t="shared" si="2"/>
        <v xml:space="preserve"> POS공지매장^TB_BOA_POS_NOTI_SHOP^ 수정일시^MOD_DTM^^VARCHAR2^14^Y^</v>
      </c>
      <c r="O164" s="21" t="str">
        <f>IF(ISNA(VLOOKUP(N164,DB데이터!$N:$N,1,FALSE)), "에러", "")</f>
        <v>에러</v>
      </c>
      <c r="P164" s="57" t="str">
        <f>IF(O164="에러",$N164&amp;CHAR(10)&amp;VLOOKUP(CONCATENATE(D164,".",F164),DB데이터!$M:$N,2,FALSE),"")</f>
        <v xml:space="preserve"> POS공지매장^TB_BOA_POS_NOTI_SHOP^ 수정일시^MOD_DTM^^VARCHAR2^14^Y^
POS공지매장^TB_BOA_POS_NOTI_SHOP^수정일시^MOD_DTM^^VARCHAR2^14^Y^</v>
      </c>
      <c r="Q164" s="48"/>
      <c r="R164" s="48"/>
      <c r="S164" s="48"/>
    </row>
    <row r="165" spans="1:19" x14ac:dyDescent="0.25">
      <c r="A165" s="24">
        <v>158</v>
      </c>
      <c r="B165" s="27" t="s">
        <v>5235</v>
      </c>
      <c r="C165" s="27" t="s">
        <v>4564</v>
      </c>
      <c r="D165" s="27" t="s">
        <v>800</v>
      </c>
      <c r="E165" s="27" t="s">
        <v>3521</v>
      </c>
      <c r="F165" s="27" t="s">
        <v>60</v>
      </c>
      <c r="G165" s="27"/>
      <c r="H165" s="27"/>
      <c r="I165" s="27" t="s">
        <v>37</v>
      </c>
      <c r="J165" s="28">
        <v>32</v>
      </c>
      <c r="K165" s="27" t="s">
        <v>52</v>
      </c>
      <c r="L165" s="27"/>
      <c r="M165" s="52"/>
      <c r="N165" s="30" t="str">
        <f t="shared" si="2"/>
        <v xml:space="preserve"> POS공지매장^TB_BOA_POS_NOTI_SHOP^ 수정자ID^MODR_ID^^VARCHAR2^32^Y^</v>
      </c>
      <c r="O165" s="21" t="str">
        <f>IF(ISNA(VLOOKUP(N165,DB데이터!$N:$N,1,FALSE)), "에러", "")</f>
        <v>에러</v>
      </c>
      <c r="P165" s="57" t="str">
        <f>IF(O165="에러",$N165&amp;CHAR(10)&amp;VLOOKUP(CONCATENATE(D165,".",F165),DB데이터!$M:$N,2,FALSE),"")</f>
        <v xml:space="preserve"> POS공지매장^TB_BOA_POS_NOTI_SHOP^ 수정자ID^MODR_ID^^VARCHAR2^32^Y^
POS공지매장^TB_BOA_POS_NOTI_SHOP^수정자ID^MODR_ID^^VARCHAR2^32^Y^</v>
      </c>
      <c r="Q165" s="48"/>
      <c r="R165" s="48"/>
      <c r="S165" s="48"/>
    </row>
    <row r="166" spans="1:19" x14ac:dyDescent="0.25">
      <c r="A166" s="24">
        <v>159</v>
      </c>
      <c r="B166" s="27" t="s">
        <v>5235</v>
      </c>
      <c r="C166" s="24" t="s">
        <v>4565</v>
      </c>
      <c r="D166" s="24" t="s">
        <v>4566</v>
      </c>
      <c r="E166" s="24" t="s">
        <v>4569</v>
      </c>
      <c r="F166" s="24" t="s">
        <v>4570</v>
      </c>
      <c r="G166" s="24"/>
      <c r="H166" s="24"/>
      <c r="I166" s="24" t="s">
        <v>37</v>
      </c>
      <c r="J166" s="24">
        <v>10</v>
      </c>
      <c r="K166" s="24" t="s">
        <v>52</v>
      </c>
      <c r="L166" s="24"/>
      <c r="M166" s="48"/>
      <c r="N166" s="48"/>
      <c r="O166" s="48"/>
      <c r="P166" s="48"/>
      <c r="Q166" s="48"/>
      <c r="R166" s="48"/>
      <c r="S166" s="48"/>
    </row>
    <row r="167" spans="1:19" x14ac:dyDescent="0.25">
      <c r="A167" s="24">
        <v>160</v>
      </c>
      <c r="B167" s="27" t="s">
        <v>5235</v>
      </c>
      <c r="C167" s="24" t="s">
        <v>4565</v>
      </c>
      <c r="D167" s="24" t="s">
        <v>4566</v>
      </c>
      <c r="E167" s="24" t="s">
        <v>4575</v>
      </c>
      <c r="F167" s="24" t="s">
        <v>4576</v>
      </c>
      <c r="G167" s="24"/>
      <c r="H167" s="24"/>
      <c r="I167" s="24" t="s">
        <v>37</v>
      </c>
      <c r="J167" s="24">
        <v>300</v>
      </c>
      <c r="K167" s="24" t="s">
        <v>52</v>
      </c>
      <c r="L167" s="24"/>
      <c r="M167" s="48"/>
      <c r="N167" s="48"/>
      <c r="O167" s="48"/>
      <c r="P167" s="48"/>
      <c r="Q167" s="48"/>
      <c r="R167" s="48"/>
      <c r="S167" s="48"/>
    </row>
    <row r="168" spans="1:19" x14ac:dyDescent="0.25">
      <c r="A168" s="24">
        <v>161</v>
      </c>
      <c r="B168" s="27" t="s">
        <v>5235</v>
      </c>
      <c r="C168" s="24" t="s">
        <v>4565</v>
      </c>
      <c r="D168" s="24" t="s">
        <v>4566</v>
      </c>
      <c r="E168" s="24" t="s">
        <v>4567</v>
      </c>
      <c r="F168" s="24" t="s">
        <v>4568</v>
      </c>
      <c r="G168" s="24"/>
      <c r="H168" s="24"/>
      <c r="I168" s="24" t="s">
        <v>37</v>
      </c>
      <c r="J168" s="24">
        <v>2000</v>
      </c>
      <c r="K168" s="24" t="s">
        <v>5347</v>
      </c>
      <c r="L168" s="24"/>
      <c r="M168" s="48"/>
      <c r="N168" s="48"/>
      <c r="O168" s="48"/>
      <c r="P168" s="48"/>
      <c r="Q168" s="48"/>
      <c r="R168" s="48"/>
      <c r="S168" s="48"/>
    </row>
    <row r="169" spans="1:19" x14ac:dyDescent="0.25">
      <c r="A169" s="24">
        <v>162</v>
      </c>
      <c r="B169" s="27" t="s">
        <v>5235</v>
      </c>
      <c r="C169" s="24" t="s">
        <v>4565</v>
      </c>
      <c r="D169" s="24" t="s">
        <v>4566</v>
      </c>
      <c r="E169" s="24" t="s">
        <v>4573</v>
      </c>
      <c r="F169" s="24" t="s">
        <v>4574</v>
      </c>
      <c r="G169" s="24"/>
      <c r="H169" s="24"/>
      <c r="I169" s="24" t="s">
        <v>37</v>
      </c>
      <c r="J169" s="24">
        <v>8</v>
      </c>
      <c r="K169" s="24" t="s">
        <v>52</v>
      </c>
      <c r="L169" s="24"/>
      <c r="M169" s="48"/>
      <c r="N169" s="48"/>
      <c r="O169" s="48"/>
      <c r="P169" s="48"/>
      <c r="Q169" s="48"/>
      <c r="R169" s="48"/>
      <c r="S169" s="48"/>
    </row>
    <row r="170" spans="1:19" x14ac:dyDescent="0.25">
      <c r="A170" s="24">
        <v>163</v>
      </c>
      <c r="B170" s="27" t="s">
        <v>5235</v>
      </c>
      <c r="C170" s="24" t="s">
        <v>4565</v>
      </c>
      <c r="D170" s="24" t="s">
        <v>4566</v>
      </c>
      <c r="E170" s="24" t="s">
        <v>4577</v>
      </c>
      <c r="F170" s="24" t="s">
        <v>4578</v>
      </c>
      <c r="G170" s="24"/>
      <c r="H170" s="24"/>
      <c r="I170" s="24" t="s">
        <v>37</v>
      </c>
      <c r="J170" s="24">
        <v>8</v>
      </c>
      <c r="K170" s="24" t="s">
        <v>52</v>
      </c>
      <c r="L170" s="24"/>
      <c r="M170" s="48"/>
      <c r="N170" s="48"/>
      <c r="O170" s="48"/>
      <c r="P170" s="48"/>
      <c r="Q170" s="48"/>
      <c r="R170" s="48"/>
      <c r="S170" s="48"/>
    </row>
    <row r="171" spans="1:19" x14ac:dyDescent="0.25">
      <c r="A171" s="24">
        <v>164</v>
      </c>
      <c r="B171" s="27" t="s">
        <v>5235</v>
      </c>
      <c r="C171" s="24" t="s">
        <v>4565</v>
      </c>
      <c r="D171" s="24" t="s">
        <v>4566</v>
      </c>
      <c r="E171" s="24" t="s">
        <v>4571</v>
      </c>
      <c r="F171" s="24" t="s">
        <v>4572</v>
      </c>
      <c r="G171" s="24"/>
      <c r="H171" s="24"/>
      <c r="I171" s="24" t="s">
        <v>37</v>
      </c>
      <c r="J171" s="24">
        <v>3</v>
      </c>
      <c r="K171" s="24" t="s">
        <v>52</v>
      </c>
      <c r="L171" s="24"/>
      <c r="M171" s="48"/>
      <c r="N171" s="48"/>
      <c r="O171" s="48"/>
      <c r="P171" s="48"/>
      <c r="Q171" s="48"/>
      <c r="R171" s="48"/>
      <c r="S171" s="48"/>
    </row>
    <row r="172" spans="1:19" x14ac:dyDescent="0.25">
      <c r="A172" s="24">
        <v>165</v>
      </c>
      <c r="B172" s="27" t="s">
        <v>5235</v>
      </c>
      <c r="C172" s="24" t="s">
        <v>4565</v>
      </c>
      <c r="D172" s="24" t="s">
        <v>4566</v>
      </c>
      <c r="E172" s="24" t="s">
        <v>5438</v>
      </c>
      <c r="F172" s="24" t="s">
        <v>5439</v>
      </c>
      <c r="G172" s="24"/>
      <c r="H172" s="24"/>
      <c r="I172" s="24" t="s">
        <v>37</v>
      </c>
      <c r="J172" s="24">
        <v>3</v>
      </c>
      <c r="K172" s="24" t="s">
        <v>52</v>
      </c>
      <c r="L172" s="24"/>
      <c r="M172" s="48"/>
      <c r="N172" s="48"/>
      <c r="O172" s="48"/>
      <c r="P172" s="48"/>
      <c r="Q172" s="48"/>
      <c r="R172" s="48"/>
      <c r="S172" s="48"/>
    </row>
    <row r="173" spans="1:19" x14ac:dyDescent="0.25">
      <c r="A173" s="24">
        <v>166</v>
      </c>
      <c r="B173" s="27" t="s">
        <v>5235</v>
      </c>
      <c r="C173" s="24" t="s">
        <v>4565</v>
      </c>
      <c r="D173" s="24" t="s">
        <v>4566</v>
      </c>
      <c r="E173" s="24" t="s">
        <v>3767</v>
      </c>
      <c r="F173" s="24" t="s">
        <v>1693</v>
      </c>
      <c r="G173" s="24"/>
      <c r="H173" s="24"/>
      <c r="I173" s="24" t="s">
        <v>37</v>
      </c>
      <c r="J173" s="24">
        <v>3</v>
      </c>
      <c r="K173" s="24" t="s">
        <v>52</v>
      </c>
      <c r="L173" s="24"/>
      <c r="M173" s="48"/>
      <c r="N173" s="48"/>
      <c r="O173" s="48"/>
      <c r="P173" s="48"/>
      <c r="Q173" s="48"/>
      <c r="R173" s="48"/>
      <c r="S173" s="48"/>
    </row>
    <row r="174" spans="1:19" x14ac:dyDescent="0.25">
      <c r="A174" s="24">
        <v>167</v>
      </c>
      <c r="B174" s="27" t="s">
        <v>5235</v>
      </c>
      <c r="C174" s="24" t="s">
        <v>4565</v>
      </c>
      <c r="D174" s="24" t="s">
        <v>4566</v>
      </c>
      <c r="E174" s="24" t="s">
        <v>4579</v>
      </c>
      <c r="F174" s="24" t="s">
        <v>4580</v>
      </c>
      <c r="G174" s="24"/>
      <c r="H174" s="24"/>
      <c r="I174" s="24" t="s">
        <v>37</v>
      </c>
      <c r="J174" s="24">
        <v>2</v>
      </c>
      <c r="K174" s="24" t="s">
        <v>52</v>
      </c>
      <c r="L174" s="24" t="s">
        <v>5352</v>
      </c>
      <c r="M174" s="48"/>
      <c r="N174" s="48"/>
      <c r="O174" s="48"/>
      <c r="P174" s="48"/>
      <c r="Q174" s="48"/>
      <c r="R174" s="48"/>
      <c r="S174" s="48"/>
    </row>
    <row r="175" spans="1:19" x14ac:dyDescent="0.25">
      <c r="A175" s="24">
        <v>168</v>
      </c>
      <c r="B175" s="27" t="s">
        <v>5235</v>
      </c>
      <c r="C175" s="24" t="s">
        <v>4565</v>
      </c>
      <c r="D175" s="24" t="s">
        <v>4566</v>
      </c>
      <c r="E175" s="24" t="s">
        <v>5440</v>
      </c>
      <c r="F175" s="24" t="s">
        <v>5441</v>
      </c>
      <c r="G175" s="24"/>
      <c r="H175" s="24"/>
      <c r="I175" s="24" t="s">
        <v>37</v>
      </c>
      <c r="J175" s="24">
        <v>1</v>
      </c>
      <c r="K175" s="24" t="s">
        <v>52</v>
      </c>
      <c r="L175" s="24" t="s">
        <v>5442</v>
      </c>
      <c r="M175" s="48"/>
      <c r="N175" s="48"/>
      <c r="O175" s="48"/>
      <c r="P175" s="48"/>
      <c r="Q175" s="48"/>
      <c r="R175" s="48"/>
      <c r="S175" s="48"/>
    </row>
    <row r="176" spans="1:19" x14ac:dyDescent="0.25">
      <c r="A176" s="24">
        <v>169</v>
      </c>
      <c r="B176" s="27" t="s">
        <v>5235</v>
      </c>
      <c r="C176" s="24" t="s">
        <v>4565</v>
      </c>
      <c r="D176" s="24" t="s">
        <v>4566</v>
      </c>
      <c r="E176" s="24" t="s">
        <v>3518</v>
      </c>
      <c r="F176" s="24" t="s">
        <v>54</v>
      </c>
      <c r="G176" s="24"/>
      <c r="H176" s="24"/>
      <c r="I176" s="24" t="s">
        <v>37</v>
      </c>
      <c r="J176" s="24">
        <v>14</v>
      </c>
      <c r="K176" s="24" t="s">
        <v>52</v>
      </c>
      <c r="L176" s="24"/>
      <c r="M176" s="48"/>
      <c r="N176" s="48"/>
      <c r="O176" s="48"/>
      <c r="P176" s="48"/>
      <c r="Q176" s="48"/>
      <c r="R176" s="48"/>
      <c r="S176" s="48"/>
    </row>
    <row r="177" spans="1:19" x14ac:dyDescent="0.25">
      <c r="A177" s="24">
        <v>170</v>
      </c>
      <c r="B177" s="27" t="s">
        <v>5235</v>
      </c>
      <c r="C177" s="24" t="s">
        <v>4565</v>
      </c>
      <c r="D177" s="24" t="s">
        <v>4566</v>
      </c>
      <c r="E177" s="24" t="s">
        <v>3519</v>
      </c>
      <c r="F177" s="24" t="s">
        <v>56</v>
      </c>
      <c r="G177" s="24"/>
      <c r="H177" s="24"/>
      <c r="I177" s="24" t="s">
        <v>37</v>
      </c>
      <c r="J177" s="24">
        <v>32</v>
      </c>
      <c r="K177" s="24" t="s">
        <v>52</v>
      </c>
      <c r="L177" s="24"/>
      <c r="M177" s="48"/>
      <c r="N177" s="48"/>
      <c r="O177" s="48"/>
      <c r="P177" s="48"/>
      <c r="Q177" s="48"/>
      <c r="R177" s="48"/>
      <c r="S177" s="48"/>
    </row>
    <row r="178" spans="1:19" x14ac:dyDescent="0.25">
      <c r="A178" s="24">
        <v>171</v>
      </c>
      <c r="B178" s="27" t="s">
        <v>5235</v>
      </c>
      <c r="C178" s="24" t="s">
        <v>4565</v>
      </c>
      <c r="D178" s="24" t="s">
        <v>4566</v>
      </c>
      <c r="E178" s="24" t="s">
        <v>3520</v>
      </c>
      <c r="F178" s="24" t="s">
        <v>58</v>
      </c>
      <c r="G178" s="24"/>
      <c r="H178" s="24"/>
      <c r="I178" s="24" t="s">
        <v>37</v>
      </c>
      <c r="J178" s="24">
        <v>14</v>
      </c>
      <c r="K178" s="24" t="s">
        <v>5347</v>
      </c>
      <c r="L178" s="24"/>
      <c r="M178" s="48"/>
      <c r="N178" s="48"/>
      <c r="O178" s="48"/>
      <c r="P178" s="48"/>
      <c r="Q178" s="48"/>
      <c r="R178" s="48"/>
      <c r="S178" s="48"/>
    </row>
    <row r="179" spans="1:19" x14ac:dyDescent="0.25">
      <c r="A179" s="24">
        <v>172</v>
      </c>
      <c r="B179" s="27" t="s">
        <v>5235</v>
      </c>
      <c r="C179" s="24" t="s">
        <v>4565</v>
      </c>
      <c r="D179" s="24" t="s">
        <v>4566</v>
      </c>
      <c r="E179" s="24" t="s">
        <v>3521</v>
      </c>
      <c r="F179" s="24" t="s">
        <v>60</v>
      </c>
      <c r="G179" s="24"/>
      <c r="H179" s="24"/>
      <c r="I179" s="24" t="s">
        <v>37</v>
      </c>
      <c r="J179" s="24">
        <v>32</v>
      </c>
      <c r="K179" s="24" t="s">
        <v>5347</v>
      </c>
      <c r="L179" s="24"/>
      <c r="M179" s="48"/>
      <c r="N179" s="48"/>
      <c r="O179" s="48"/>
      <c r="P179" s="48"/>
      <c r="Q179" s="48"/>
      <c r="R179" s="48"/>
      <c r="S179" s="48"/>
    </row>
    <row r="180" spans="1:19" x14ac:dyDescent="0.25">
      <c r="A180" s="24">
        <v>173</v>
      </c>
      <c r="B180" s="27" t="s">
        <v>5235</v>
      </c>
      <c r="C180" s="24" t="s">
        <v>4565</v>
      </c>
      <c r="D180" s="24" t="s">
        <v>4566</v>
      </c>
      <c r="E180" s="24" t="s">
        <v>5443</v>
      </c>
      <c r="F180" s="24" t="s">
        <v>5444</v>
      </c>
      <c r="G180" s="24"/>
      <c r="H180" s="24"/>
      <c r="I180" s="24" t="s">
        <v>37</v>
      </c>
      <c r="J180" s="24">
        <v>1</v>
      </c>
      <c r="K180" s="24" t="s">
        <v>5347</v>
      </c>
      <c r="L180" s="24"/>
      <c r="M180" s="48"/>
      <c r="N180" s="48"/>
      <c r="O180" s="48"/>
      <c r="P180" s="48"/>
      <c r="Q180" s="48"/>
      <c r="R180" s="48"/>
      <c r="S180" s="48"/>
    </row>
    <row r="181" spans="1:19" x14ac:dyDescent="0.25">
      <c r="A181" s="24">
        <v>174</v>
      </c>
      <c r="B181" s="27" t="s">
        <v>5235</v>
      </c>
      <c r="C181" s="24" t="s">
        <v>5309</v>
      </c>
      <c r="D181" s="24" t="s">
        <v>4581</v>
      </c>
      <c r="E181" s="24" t="s">
        <v>5445</v>
      </c>
      <c r="F181" s="24" t="s">
        <v>5446</v>
      </c>
      <c r="G181" s="24"/>
      <c r="H181" s="24"/>
      <c r="I181" s="24" t="s">
        <v>110</v>
      </c>
      <c r="J181" s="24">
        <v>22</v>
      </c>
      <c r="K181" s="24" t="s">
        <v>52</v>
      </c>
      <c r="L181" s="24"/>
      <c r="M181" s="48"/>
      <c r="N181" s="48"/>
      <c r="O181" s="48"/>
      <c r="P181" s="48"/>
      <c r="Q181" s="48"/>
      <c r="R181" s="48"/>
      <c r="S181" s="48"/>
    </row>
    <row r="182" spans="1:19" x14ac:dyDescent="0.25">
      <c r="A182" s="24">
        <v>175</v>
      </c>
      <c r="B182" s="27" t="s">
        <v>5235</v>
      </c>
      <c r="C182" s="24" t="s">
        <v>5309</v>
      </c>
      <c r="D182" s="24" t="s">
        <v>4581</v>
      </c>
      <c r="E182" s="24" t="s">
        <v>5447</v>
      </c>
      <c r="F182" s="24" t="s">
        <v>4570</v>
      </c>
      <c r="G182" s="24"/>
      <c r="H182" s="24"/>
      <c r="I182" s="24" t="s">
        <v>37</v>
      </c>
      <c r="J182" s="24">
        <v>10</v>
      </c>
      <c r="K182" s="24" t="s">
        <v>52</v>
      </c>
      <c r="L182" s="24"/>
      <c r="M182" s="48"/>
      <c r="N182" s="48"/>
      <c r="O182" s="48"/>
      <c r="P182" s="48"/>
      <c r="Q182" s="48"/>
      <c r="R182" s="48"/>
      <c r="S182" s="48"/>
    </row>
    <row r="183" spans="1:19" x14ac:dyDescent="0.25">
      <c r="A183" s="24">
        <v>176</v>
      </c>
      <c r="B183" s="27" t="s">
        <v>5235</v>
      </c>
      <c r="C183" s="24" t="s">
        <v>5309</v>
      </c>
      <c r="D183" s="24" t="s">
        <v>4581</v>
      </c>
      <c r="E183" s="24" t="s">
        <v>5448</v>
      </c>
      <c r="F183" s="24" t="s">
        <v>5449</v>
      </c>
      <c r="G183" s="24"/>
      <c r="H183" s="24"/>
      <c r="I183" s="24" t="s">
        <v>37</v>
      </c>
      <c r="J183" s="24">
        <v>10</v>
      </c>
      <c r="K183" s="24" t="s">
        <v>52</v>
      </c>
      <c r="L183" s="24"/>
      <c r="M183" s="48"/>
      <c r="N183" s="48"/>
      <c r="O183" s="48"/>
      <c r="P183" s="48"/>
      <c r="Q183" s="48"/>
      <c r="R183" s="48"/>
      <c r="S183" s="48"/>
    </row>
    <row r="184" spans="1:19" x14ac:dyDescent="0.25">
      <c r="A184" s="24">
        <v>177</v>
      </c>
      <c r="B184" s="27" t="s">
        <v>5235</v>
      </c>
      <c r="C184" s="24" t="s">
        <v>5309</v>
      </c>
      <c r="D184" s="24" t="s">
        <v>4581</v>
      </c>
      <c r="E184" s="24" t="s">
        <v>5450</v>
      </c>
      <c r="F184" s="24" t="s">
        <v>5451</v>
      </c>
      <c r="G184" s="24"/>
      <c r="H184" s="24"/>
      <c r="I184" s="24" t="s">
        <v>37</v>
      </c>
      <c r="J184" s="24">
        <v>10</v>
      </c>
      <c r="K184" s="24" t="s">
        <v>52</v>
      </c>
      <c r="L184" s="24"/>
      <c r="M184" s="48"/>
      <c r="N184" s="48"/>
      <c r="O184" s="48"/>
      <c r="P184" s="48"/>
      <c r="Q184" s="48"/>
      <c r="R184" s="48"/>
      <c r="S184" s="48"/>
    </row>
    <row r="185" spans="1:19" x14ac:dyDescent="0.25">
      <c r="A185" s="24">
        <v>178</v>
      </c>
      <c r="B185" s="27" t="s">
        <v>5235</v>
      </c>
      <c r="C185" s="24" t="s">
        <v>5309</v>
      </c>
      <c r="D185" s="24" t="s">
        <v>4581</v>
      </c>
      <c r="E185" s="24" t="s">
        <v>5452</v>
      </c>
      <c r="F185" s="24" t="s">
        <v>5453</v>
      </c>
      <c r="G185" s="24"/>
      <c r="H185" s="24"/>
      <c r="I185" s="24" t="s">
        <v>37</v>
      </c>
      <c r="J185" s="24">
        <v>10</v>
      </c>
      <c r="K185" s="24" t="s">
        <v>52</v>
      </c>
      <c r="L185" s="24"/>
      <c r="M185" s="48"/>
      <c r="N185" s="48"/>
      <c r="O185" s="48"/>
      <c r="P185" s="48"/>
      <c r="Q185" s="48"/>
      <c r="R185" s="48"/>
      <c r="S185" s="48"/>
    </row>
    <row r="186" spans="1:19" x14ac:dyDescent="0.25">
      <c r="A186" s="24">
        <v>179</v>
      </c>
      <c r="B186" s="27" t="s">
        <v>5235</v>
      </c>
      <c r="C186" s="24" t="s">
        <v>5309</v>
      </c>
      <c r="D186" s="24" t="s">
        <v>4581</v>
      </c>
      <c r="E186" s="24" t="s">
        <v>5454</v>
      </c>
      <c r="F186" s="24" t="s">
        <v>4582</v>
      </c>
      <c r="G186" s="24"/>
      <c r="H186" s="24"/>
      <c r="I186" s="24" t="s">
        <v>110</v>
      </c>
      <c r="J186" s="24">
        <v>22</v>
      </c>
      <c r="K186" s="24" t="s">
        <v>52</v>
      </c>
      <c r="L186" s="24">
        <v>0</v>
      </c>
      <c r="M186" s="48"/>
      <c r="N186" s="48"/>
      <c r="O186" s="48"/>
      <c r="P186" s="48"/>
      <c r="Q186" s="48"/>
      <c r="R186" s="48"/>
      <c r="S186" s="48"/>
    </row>
    <row r="187" spans="1:19" x14ac:dyDescent="0.25">
      <c r="A187" s="24">
        <v>180</v>
      </c>
      <c r="B187" s="27" t="s">
        <v>5235</v>
      </c>
      <c r="C187" s="24" t="s">
        <v>5309</v>
      </c>
      <c r="D187" s="24" t="s">
        <v>4581</v>
      </c>
      <c r="E187" s="24" t="s">
        <v>3518</v>
      </c>
      <c r="F187" s="24" t="s">
        <v>54</v>
      </c>
      <c r="G187" s="24"/>
      <c r="H187" s="24"/>
      <c r="I187" s="24" t="s">
        <v>37</v>
      </c>
      <c r="J187" s="24">
        <v>14</v>
      </c>
      <c r="K187" s="24" t="s">
        <v>52</v>
      </c>
      <c r="L187" s="24"/>
      <c r="M187" s="48"/>
      <c r="N187" s="48"/>
      <c r="O187" s="48"/>
      <c r="P187" s="48"/>
      <c r="Q187" s="48"/>
      <c r="R187" s="48"/>
      <c r="S187" s="48"/>
    </row>
    <row r="188" spans="1:19" x14ac:dyDescent="0.25">
      <c r="A188" s="24">
        <v>181</v>
      </c>
      <c r="B188" s="27" t="s">
        <v>5235</v>
      </c>
      <c r="C188" s="24" t="s">
        <v>5309</v>
      </c>
      <c r="D188" s="24" t="s">
        <v>4581</v>
      </c>
      <c r="E188" s="24" t="s">
        <v>3519</v>
      </c>
      <c r="F188" s="24" t="s">
        <v>56</v>
      </c>
      <c r="G188" s="24"/>
      <c r="H188" s="24"/>
      <c r="I188" s="24" t="s">
        <v>37</v>
      </c>
      <c r="J188" s="24">
        <v>32</v>
      </c>
      <c r="K188" s="24" t="s">
        <v>52</v>
      </c>
      <c r="L188" s="24"/>
      <c r="M188" s="48"/>
      <c r="N188" s="48"/>
      <c r="O188" s="48"/>
      <c r="P188" s="48"/>
      <c r="Q188" s="48"/>
      <c r="R188" s="48"/>
      <c r="S188" s="48"/>
    </row>
    <row r="189" spans="1:19" x14ac:dyDescent="0.25">
      <c r="A189" s="24">
        <v>182</v>
      </c>
      <c r="B189" s="27" t="s">
        <v>5235</v>
      </c>
      <c r="C189" s="24" t="s">
        <v>5309</v>
      </c>
      <c r="D189" s="24" t="s">
        <v>5310</v>
      </c>
      <c r="E189" s="24" t="s">
        <v>5445</v>
      </c>
      <c r="F189" s="24" t="s">
        <v>5446</v>
      </c>
      <c r="G189" s="24"/>
      <c r="H189" s="24"/>
      <c r="I189" s="24" t="s">
        <v>37</v>
      </c>
      <c r="J189" s="24">
        <v>10</v>
      </c>
      <c r="K189" s="24" t="s">
        <v>52</v>
      </c>
      <c r="L189" s="24"/>
      <c r="M189" s="48"/>
      <c r="N189" s="48"/>
      <c r="O189" s="48"/>
      <c r="P189" s="48"/>
      <c r="Q189" s="48"/>
      <c r="R189" s="48"/>
      <c r="S189" s="48"/>
    </row>
    <row r="190" spans="1:19" x14ac:dyDescent="0.25">
      <c r="A190" s="24">
        <v>183</v>
      </c>
      <c r="B190" s="27" t="s">
        <v>5235</v>
      </c>
      <c r="C190" s="24" t="s">
        <v>5309</v>
      </c>
      <c r="D190" s="24" t="s">
        <v>5310</v>
      </c>
      <c r="E190" s="24" t="s">
        <v>5447</v>
      </c>
      <c r="F190" s="24" t="s">
        <v>4570</v>
      </c>
      <c r="G190" s="24"/>
      <c r="H190" s="24"/>
      <c r="I190" s="24" t="s">
        <v>37</v>
      </c>
      <c r="J190" s="24">
        <v>10</v>
      </c>
      <c r="K190" s="24" t="s">
        <v>52</v>
      </c>
      <c r="L190" s="24"/>
      <c r="M190" s="48"/>
      <c r="N190" s="48"/>
      <c r="O190" s="48"/>
      <c r="P190" s="48"/>
      <c r="Q190" s="48"/>
      <c r="R190" s="48"/>
      <c r="S190" s="48"/>
    </row>
    <row r="191" spans="1:19" x14ac:dyDescent="0.25">
      <c r="A191" s="24">
        <v>184</v>
      </c>
      <c r="B191" s="27" t="s">
        <v>5235</v>
      </c>
      <c r="C191" s="24" t="s">
        <v>5309</v>
      </c>
      <c r="D191" s="24" t="s">
        <v>5310</v>
      </c>
      <c r="E191" s="24" t="s">
        <v>472</v>
      </c>
      <c r="F191" s="24" t="s">
        <v>64</v>
      </c>
      <c r="G191" s="24"/>
      <c r="H191" s="24"/>
      <c r="I191" s="24" t="s">
        <v>37</v>
      </c>
      <c r="J191" s="24">
        <v>10</v>
      </c>
      <c r="K191" s="24" t="s">
        <v>52</v>
      </c>
      <c r="L191" s="24"/>
      <c r="M191" s="48"/>
      <c r="N191" s="48"/>
      <c r="O191" s="48"/>
      <c r="P191" s="48"/>
      <c r="Q191" s="48"/>
      <c r="R191" s="48"/>
      <c r="S191" s="48"/>
    </row>
    <row r="192" spans="1:19" x14ac:dyDescent="0.25">
      <c r="A192" s="24">
        <v>185</v>
      </c>
      <c r="B192" s="27" t="s">
        <v>5235</v>
      </c>
      <c r="C192" s="24" t="s">
        <v>5309</v>
      </c>
      <c r="D192" s="24" t="s">
        <v>5310</v>
      </c>
      <c r="E192" s="24" t="s">
        <v>5455</v>
      </c>
      <c r="F192" s="24" t="s">
        <v>5456</v>
      </c>
      <c r="G192" s="24"/>
      <c r="H192" s="24"/>
      <c r="I192" s="24" t="s">
        <v>37</v>
      </c>
      <c r="J192" s="24">
        <v>8</v>
      </c>
      <c r="K192" s="24" t="s">
        <v>52</v>
      </c>
      <c r="L192" s="24"/>
      <c r="M192" s="48"/>
      <c r="N192" s="48"/>
      <c r="O192" s="48"/>
      <c r="P192" s="48"/>
      <c r="Q192" s="48"/>
      <c r="R192" s="48"/>
      <c r="S192" s="48"/>
    </row>
    <row r="193" spans="1:19" x14ac:dyDescent="0.25">
      <c r="A193" s="24">
        <v>186</v>
      </c>
      <c r="B193" s="27" t="s">
        <v>5235</v>
      </c>
      <c r="C193" s="24" t="s">
        <v>5309</v>
      </c>
      <c r="D193" s="24" t="s">
        <v>5310</v>
      </c>
      <c r="E193" s="24" t="s">
        <v>5457</v>
      </c>
      <c r="F193" s="24" t="s">
        <v>5458</v>
      </c>
      <c r="G193" s="24"/>
      <c r="H193" s="24"/>
      <c r="I193" s="24" t="s">
        <v>37</v>
      </c>
      <c r="J193" s="24">
        <v>6</v>
      </c>
      <c r="K193" s="24" t="s">
        <v>52</v>
      </c>
      <c r="L193" s="24"/>
      <c r="M193" s="48"/>
      <c r="N193" s="48"/>
      <c r="O193" s="48"/>
      <c r="P193" s="48"/>
      <c r="Q193" s="48"/>
      <c r="R193" s="48"/>
      <c r="S193" s="48"/>
    </row>
    <row r="194" spans="1:19" x14ac:dyDescent="0.25">
      <c r="A194" s="24">
        <v>187</v>
      </c>
      <c r="B194" s="27" t="s">
        <v>5235</v>
      </c>
      <c r="C194" s="24" t="s">
        <v>5309</v>
      </c>
      <c r="D194" s="24" t="s">
        <v>5310</v>
      </c>
      <c r="E194" s="24" t="s">
        <v>5459</v>
      </c>
      <c r="F194" s="24" t="s">
        <v>5460</v>
      </c>
      <c r="G194" s="24"/>
      <c r="H194" s="24"/>
      <c r="I194" s="24" t="s">
        <v>37</v>
      </c>
      <c r="J194" s="24">
        <v>3</v>
      </c>
      <c r="K194" s="24" t="s">
        <v>52</v>
      </c>
      <c r="L194" s="24"/>
      <c r="M194" s="48"/>
      <c r="N194" s="48"/>
      <c r="O194" s="48"/>
      <c r="P194" s="48"/>
      <c r="Q194" s="48"/>
      <c r="R194" s="48"/>
      <c r="S194" s="48"/>
    </row>
    <row r="195" spans="1:19" x14ac:dyDescent="0.25">
      <c r="A195" s="24">
        <v>188</v>
      </c>
      <c r="B195" s="27" t="s">
        <v>5235</v>
      </c>
      <c r="C195" s="24" t="s">
        <v>5309</v>
      </c>
      <c r="D195" s="24" t="s">
        <v>5310</v>
      </c>
      <c r="E195" s="24" t="s">
        <v>5461</v>
      </c>
      <c r="F195" s="24" t="s">
        <v>5462</v>
      </c>
      <c r="G195" s="24"/>
      <c r="H195" s="24"/>
      <c r="I195" s="24" t="s">
        <v>37</v>
      </c>
      <c r="J195" s="24">
        <v>3</v>
      </c>
      <c r="K195" s="24" t="s">
        <v>52</v>
      </c>
      <c r="L195" s="24"/>
      <c r="M195" s="48"/>
      <c r="N195" s="48"/>
      <c r="O195" s="48"/>
      <c r="P195" s="48"/>
      <c r="Q195" s="48"/>
      <c r="R195" s="48"/>
      <c r="S195" s="48"/>
    </row>
    <row r="196" spans="1:19" x14ac:dyDescent="0.25">
      <c r="A196" s="24">
        <v>189</v>
      </c>
      <c r="B196" s="27" t="s">
        <v>5235</v>
      </c>
      <c r="C196" s="24" t="s">
        <v>5309</v>
      </c>
      <c r="D196" s="24" t="s">
        <v>5310</v>
      </c>
      <c r="E196" s="24" t="s">
        <v>5463</v>
      </c>
      <c r="F196" s="24" t="s">
        <v>1906</v>
      </c>
      <c r="G196" s="24"/>
      <c r="H196" s="24"/>
      <c r="I196" s="24" t="s">
        <v>37</v>
      </c>
      <c r="J196" s="24">
        <v>6</v>
      </c>
      <c r="K196" s="24" t="s">
        <v>5347</v>
      </c>
      <c r="L196" s="24"/>
      <c r="M196" s="48"/>
      <c r="N196" s="48"/>
      <c r="O196" s="48"/>
      <c r="P196" s="48"/>
      <c r="Q196" s="48"/>
      <c r="R196" s="48"/>
      <c r="S196" s="48"/>
    </row>
    <row r="197" spans="1:19" x14ac:dyDescent="0.25">
      <c r="A197" s="24">
        <v>190</v>
      </c>
      <c r="B197" s="27" t="s">
        <v>5235</v>
      </c>
      <c r="C197" s="24" t="s">
        <v>5309</v>
      </c>
      <c r="D197" s="24" t="s">
        <v>5310</v>
      </c>
      <c r="E197" s="24" t="s">
        <v>61</v>
      </c>
      <c r="F197" s="24" t="s">
        <v>62</v>
      </c>
      <c r="G197" s="24"/>
      <c r="H197" s="24"/>
      <c r="I197" s="24" t="s">
        <v>37</v>
      </c>
      <c r="J197" s="24">
        <v>2000</v>
      </c>
      <c r="K197" s="24" t="s">
        <v>5347</v>
      </c>
      <c r="L197" s="24"/>
      <c r="M197" s="48"/>
      <c r="N197" s="48"/>
      <c r="O197" s="48"/>
      <c r="P197" s="48"/>
      <c r="Q197" s="48"/>
      <c r="R197" s="48"/>
      <c r="S197" s="48"/>
    </row>
    <row r="198" spans="1:19" x14ac:dyDescent="0.25">
      <c r="A198" s="24">
        <v>191</v>
      </c>
      <c r="B198" s="27" t="s">
        <v>5235</v>
      </c>
      <c r="C198" s="24" t="s">
        <v>5309</v>
      </c>
      <c r="D198" s="24" t="s">
        <v>5310</v>
      </c>
      <c r="E198" s="24" t="s">
        <v>5464</v>
      </c>
      <c r="F198" s="24" t="s">
        <v>109</v>
      </c>
      <c r="G198" s="24"/>
      <c r="H198" s="24"/>
      <c r="I198" s="24" t="s">
        <v>37</v>
      </c>
      <c r="J198" s="24">
        <v>32</v>
      </c>
      <c r="K198" s="24" t="s">
        <v>52</v>
      </c>
      <c r="L198" s="24"/>
      <c r="M198" s="48"/>
      <c r="N198" s="48"/>
      <c r="O198" s="48"/>
      <c r="P198" s="48"/>
      <c r="Q198" s="48"/>
      <c r="R198" s="48"/>
      <c r="S198" s="48"/>
    </row>
    <row r="199" spans="1:19" x14ac:dyDescent="0.25">
      <c r="A199" s="24">
        <v>192</v>
      </c>
      <c r="B199" s="27" t="s">
        <v>5235</v>
      </c>
      <c r="C199" s="24" t="s">
        <v>5309</v>
      </c>
      <c r="D199" s="24" t="s">
        <v>5310</v>
      </c>
      <c r="E199" s="24" t="s">
        <v>5465</v>
      </c>
      <c r="F199" s="24" t="s">
        <v>1914</v>
      </c>
      <c r="G199" s="24"/>
      <c r="H199" s="24"/>
      <c r="I199" s="24" t="s">
        <v>37</v>
      </c>
      <c r="J199" s="24">
        <v>50</v>
      </c>
      <c r="K199" s="24" t="s">
        <v>52</v>
      </c>
      <c r="L199" s="24"/>
      <c r="M199" s="48"/>
      <c r="N199" s="48"/>
      <c r="O199" s="48"/>
      <c r="P199" s="48"/>
      <c r="Q199" s="48"/>
      <c r="R199" s="48"/>
      <c r="S199" s="48"/>
    </row>
    <row r="200" spans="1:19" x14ac:dyDescent="0.25">
      <c r="A200" s="24">
        <v>193</v>
      </c>
      <c r="B200" s="27" t="s">
        <v>5235</v>
      </c>
      <c r="C200" s="24" t="s">
        <v>5309</v>
      </c>
      <c r="D200" s="24" t="s">
        <v>5310</v>
      </c>
      <c r="E200" s="24" t="s">
        <v>5466</v>
      </c>
      <c r="F200" s="24" t="s">
        <v>5467</v>
      </c>
      <c r="G200" s="24"/>
      <c r="H200" s="24"/>
      <c r="I200" s="24" t="s">
        <v>37</v>
      </c>
      <c r="J200" s="24">
        <v>2</v>
      </c>
      <c r="K200" s="24" t="s">
        <v>52</v>
      </c>
      <c r="L200" s="24"/>
      <c r="M200" s="48"/>
      <c r="N200" s="48"/>
      <c r="O200" s="48"/>
      <c r="P200" s="48"/>
      <c r="Q200" s="48"/>
      <c r="R200" s="48"/>
      <c r="S200" s="48"/>
    </row>
    <row r="201" spans="1:19" x14ac:dyDescent="0.25">
      <c r="A201" s="24">
        <v>194</v>
      </c>
      <c r="B201" s="27" t="s">
        <v>5235</v>
      </c>
      <c r="C201" s="23" t="s">
        <v>5309</v>
      </c>
      <c r="D201" s="23" t="s">
        <v>5310</v>
      </c>
      <c r="E201" s="23" t="s">
        <v>3518</v>
      </c>
      <c r="F201" s="23" t="s">
        <v>54</v>
      </c>
      <c r="G201" s="23"/>
      <c r="H201" s="23"/>
      <c r="I201" s="23" t="s">
        <v>37</v>
      </c>
      <c r="J201" s="23">
        <v>14</v>
      </c>
      <c r="K201" s="23" t="s">
        <v>52</v>
      </c>
      <c r="L201" s="23"/>
    </row>
    <row r="202" spans="1:19" x14ac:dyDescent="0.25">
      <c r="A202" s="24">
        <v>195</v>
      </c>
      <c r="B202" s="27" t="s">
        <v>5235</v>
      </c>
      <c r="C202" s="23" t="s">
        <v>5309</v>
      </c>
      <c r="D202" s="23" t="s">
        <v>5310</v>
      </c>
      <c r="E202" s="23" t="s">
        <v>3519</v>
      </c>
      <c r="F202" s="23" t="s">
        <v>56</v>
      </c>
      <c r="G202" s="23"/>
      <c r="H202" s="23"/>
      <c r="I202" s="23" t="s">
        <v>37</v>
      </c>
      <c r="J202" s="23">
        <v>32</v>
      </c>
      <c r="K202" s="23" t="s">
        <v>52</v>
      </c>
      <c r="L202" s="23"/>
    </row>
    <row r="203" spans="1:19" x14ac:dyDescent="0.25">
      <c r="A203" s="24">
        <v>196</v>
      </c>
      <c r="B203" s="27" t="s">
        <v>5235</v>
      </c>
      <c r="C203" s="23" t="s">
        <v>5309</v>
      </c>
      <c r="D203" s="23" t="s">
        <v>5310</v>
      </c>
      <c r="E203" s="23"/>
      <c r="F203" s="23" t="s">
        <v>5468</v>
      </c>
      <c r="G203" s="23"/>
      <c r="H203" s="23"/>
      <c r="I203" s="23" t="s">
        <v>37</v>
      </c>
      <c r="J203" s="23">
        <v>100</v>
      </c>
      <c r="K203" s="23" t="s">
        <v>5347</v>
      </c>
      <c r="L203" s="23"/>
    </row>
    <row r="204" spans="1:19" x14ac:dyDescent="0.25">
      <c r="A204" s="24">
        <v>197</v>
      </c>
      <c r="B204" s="27" t="s">
        <v>5235</v>
      </c>
      <c r="C204" s="23" t="s">
        <v>5309</v>
      </c>
      <c r="D204" s="23" t="s">
        <v>5310</v>
      </c>
      <c r="E204" s="23"/>
      <c r="F204" s="23" t="s">
        <v>5469</v>
      </c>
      <c r="G204" s="23"/>
      <c r="H204" s="23"/>
      <c r="I204" s="23" t="s">
        <v>37</v>
      </c>
      <c r="J204" s="23">
        <v>100</v>
      </c>
      <c r="K204" s="23" t="s">
        <v>5347</v>
      </c>
      <c r="L204" s="23"/>
    </row>
    <row r="205" spans="1:19" x14ac:dyDescent="0.25">
      <c r="A205" s="24">
        <v>198</v>
      </c>
      <c r="B205" s="27" t="s">
        <v>5235</v>
      </c>
      <c r="C205" s="23" t="s">
        <v>5312</v>
      </c>
      <c r="D205" s="23" t="s">
        <v>5311</v>
      </c>
      <c r="E205" s="23" t="s">
        <v>5447</v>
      </c>
      <c r="F205" s="23" t="s">
        <v>4570</v>
      </c>
      <c r="G205" s="23"/>
      <c r="H205" s="23"/>
      <c r="I205" s="23" t="s">
        <v>37</v>
      </c>
      <c r="J205" s="23">
        <v>10</v>
      </c>
      <c r="K205" s="23" t="s">
        <v>52</v>
      </c>
      <c r="L205" s="23"/>
    </row>
    <row r="206" spans="1:19" x14ac:dyDescent="0.25">
      <c r="A206" s="24">
        <v>199</v>
      </c>
      <c r="B206" s="27" t="s">
        <v>5235</v>
      </c>
      <c r="C206" s="23" t="s">
        <v>5312</v>
      </c>
      <c r="D206" s="23" t="s">
        <v>5311</v>
      </c>
      <c r="E206" s="23" t="s">
        <v>5448</v>
      </c>
      <c r="F206" s="23" t="s">
        <v>5449</v>
      </c>
      <c r="G206" s="23"/>
      <c r="H206" s="23"/>
      <c r="I206" s="23" t="s">
        <v>37</v>
      </c>
      <c r="J206" s="23">
        <v>10</v>
      </c>
      <c r="K206" s="23" t="s">
        <v>52</v>
      </c>
      <c r="L206" s="23"/>
    </row>
    <row r="207" spans="1:19" x14ac:dyDescent="0.25">
      <c r="A207" s="24">
        <v>200</v>
      </c>
      <c r="B207" s="27" t="s">
        <v>5235</v>
      </c>
      <c r="C207" s="23" t="s">
        <v>5312</v>
      </c>
      <c r="D207" s="23" t="s">
        <v>5311</v>
      </c>
      <c r="E207" s="23" t="s">
        <v>5450</v>
      </c>
      <c r="F207" s="23" t="s">
        <v>5451</v>
      </c>
      <c r="G207" s="23"/>
      <c r="H207" s="23"/>
      <c r="I207" s="23" t="s">
        <v>37</v>
      </c>
      <c r="J207" s="23">
        <v>10</v>
      </c>
      <c r="K207" s="23" t="s">
        <v>52</v>
      </c>
      <c r="L207" s="23"/>
    </row>
    <row r="208" spans="1:19" x14ac:dyDescent="0.25">
      <c r="A208" s="24">
        <v>201</v>
      </c>
      <c r="B208" s="27" t="s">
        <v>5235</v>
      </c>
      <c r="C208" s="23" t="s">
        <v>5312</v>
      </c>
      <c r="D208" s="23" t="s">
        <v>5311</v>
      </c>
      <c r="E208" s="23" t="s">
        <v>5470</v>
      </c>
      <c r="F208" s="23" t="s">
        <v>5471</v>
      </c>
      <c r="G208" s="23"/>
      <c r="H208" s="23"/>
      <c r="I208" s="23" t="s">
        <v>37</v>
      </c>
      <c r="J208" s="23">
        <v>500</v>
      </c>
      <c r="K208" s="23" t="s">
        <v>52</v>
      </c>
      <c r="L208" s="23"/>
    </row>
    <row r="209" spans="1:12" x14ac:dyDescent="0.25">
      <c r="A209" s="24">
        <v>202</v>
      </c>
      <c r="B209" s="27" t="s">
        <v>5235</v>
      </c>
      <c r="C209" s="23" t="s">
        <v>5312</v>
      </c>
      <c r="D209" s="23" t="s">
        <v>5311</v>
      </c>
      <c r="E209" s="23" t="s">
        <v>5472</v>
      </c>
      <c r="F209" s="23" t="s">
        <v>5473</v>
      </c>
      <c r="G209" s="23"/>
      <c r="H209" s="23"/>
      <c r="I209" s="23" t="s">
        <v>37</v>
      </c>
      <c r="J209" s="23">
        <v>100</v>
      </c>
      <c r="K209" s="23" t="s">
        <v>52</v>
      </c>
      <c r="L209" s="23"/>
    </row>
    <row r="210" spans="1:12" x14ac:dyDescent="0.25">
      <c r="A210" s="24">
        <v>203</v>
      </c>
      <c r="B210" s="27" t="s">
        <v>5235</v>
      </c>
      <c r="C210" s="23" t="s">
        <v>5312</v>
      </c>
      <c r="D210" s="23" t="s">
        <v>5311</v>
      </c>
      <c r="E210" s="23" t="s">
        <v>5474</v>
      </c>
      <c r="F210" s="23" t="s">
        <v>5475</v>
      </c>
      <c r="G210" s="23"/>
      <c r="H210" s="23"/>
      <c r="I210" s="23" t="s">
        <v>37</v>
      </c>
      <c r="J210" s="23">
        <v>1</v>
      </c>
      <c r="K210" s="23" t="s">
        <v>52</v>
      </c>
      <c r="L210" s="23"/>
    </row>
    <row r="211" spans="1:12" x14ac:dyDescent="0.25">
      <c r="A211" s="24">
        <v>204</v>
      </c>
      <c r="B211" s="27" t="s">
        <v>5235</v>
      </c>
      <c r="C211" s="23" t="s">
        <v>5312</v>
      </c>
      <c r="D211" s="23" t="s">
        <v>5311</v>
      </c>
      <c r="E211" s="23" t="s">
        <v>5476</v>
      </c>
      <c r="F211" s="23" t="s">
        <v>5477</v>
      </c>
      <c r="G211" s="23"/>
      <c r="H211" s="23"/>
      <c r="I211" s="23" t="s">
        <v>37</v>
      </c>
      <c r="J211" s="23">
        <v>1</v>
      </c>
      <c r="K211" s="23" t="s">
        <v>52</v>
      </c>
      <c r="L211" s="23" t="s">
        <v>4131</v>
      </c>
    </row>
    <row r="212" spans="1:12" x14ac:dyDescent="0.25">
      <c r="A212" s="24">
        <v>205</v>
      </c>
      <c r="B212" s="27" t="s">
        <v>5235</v>
      </c>
      <c r="C212" s="23" t="s">
        <v>5312</v>
      </c>
      <c r="D212" s="23" t="s">
        <v>5311</v>
      </c>
      <c r="E212" s="23" t="s">
        <v>50</v>
      </c>
      <c r="F212" s="23" t="s">
        <v>51</v>
      </c>
      <c r="G212" s="23"/>
      <c r="H212" s="23"/>
      <c r="I212" s="23" t="s">
        <v>37</v>
      </c>
      <c r="J212" s="23">
        <v>1</v>
      </c>
      <c r="K212" s="23" t="s">
        <v>52</v>
      </c>
      <c r="L212" s="23" t="s">
        <v>4131</v>
      </c>
    </row>
    <row r="213" spans="1:12" x14ac:dyDescent="0.25">
      <c r="A213" s="24">
        <v>206</v>
      </c>
      <c r="B213" s="21" t="s">
        <v>5235</v>
      </c>
      <c r="C213" s="21" t="s">
        <v>5312</v>
      </c>
      <c r="D213" s="21" t="s">
        <v>5311</v>
      </c>
      <c r="E213" s="21" t="s">
        <v>53</v>
      </c>
      <c r="F213" s="21" t="s">
        <v>54</v>
      </c>
      <c r="I213" s="21" t="s">
        <v>37</v>
      </c>
      <c r="J213" s="21">
        <v>14</v>
      </c>
      <c r="K213" s="21" t="s">
        <v>52</v>
      </c>
    </row>
    <row r="214" spans="1:12" x14ac:dyDescent="0.25">
      <c r="A214" s="24">
        <v>207</v>
      </c>
      <c r="B214" s="21" t="s">
        <v>5235</v>
      </c>
      <c r="C214" s="21" t="s">
        <v>5312</v>
      </c>
      <c r="D214" s="21" t="s">
        <v>5311</v>
      </c>
      <c r="E214" s="21" t="s">
        <v>55</v>
      </c>
      <c r="F214" s="21" t="s">
        <v>56</v>
      </c>
      <c r="I214" s="21" t="s">
        <v>37</v>
      </c>
      <c r="J214" s="21">
        <v>32</v>
      </c>
      <c r="K214" s="21" t="s">
        <v>52</v>
      </c>
    </row>
    <row r="215" spans="1:12" x14ac:dyDescent="0.25">
      <c r="A215" s="24">
        <v>208</v>
      </c>
      <c r="B215" s="21" t="s">
        <v>5235</v>
      </c>
      <c r="C215" s="21" t="s">
        <v>5312</v>
      </c>
      <c r="D215" s="21" t="s">
        <v>5311</v>
      </c>
      <c r="E215" s="21" t="s">
        <v>57</v>
      </c>
      <c r="F215" s="21" t="s">
        <v>58</v>
      </c>
      <c r="I215" s="21" t="s">
        <v>37</v>
      </c>
      <c r="J215" s="21">
        <v>14</v>
      </c>
      <c r="K215" s="21" t="s">
        <v>5347</v>
      </c>
    </row>
    <row r="216" spans="1:12" x14ac:dyDescent="0.25">
      <c r="A216" s="24">
        <v>209</v>
      </c>
      <c r="B216" s="21" t="s">
        <v>5235</v>
      </c>
      <c r="C216" s="21" t="s">
        <v>5312</v>
      </c>
      <c r="D216" s="21" t="s">
        <v>5311</v>
      </c>
      <c r="E216" s="21" t="s">
        <v>59</v>
      </c>
      <c r="F216" s="21" t="s">
        <v>60</v>
      </c>
      <c r="I216" s="21" t="s">
        <v>37</v>
      </c>
      <c r="J216" s="21">
        <v>32</v>
      </c>
      <c r="K216" s="21" t="s">
        <v>5347</v>
      </c>
    </row>
    <row r="217" spans="1:12" x14ac:dyDescent="0.25">
      <c r="A217" s="24">
        <v>210</v>
      </c>
      <c r="B217" s="21" t="s">
        <v>5235</v>
      </c>
      <c r="C217" s="21" t="s">
        <v>5314</v>
      </c>
      <c r="D217" s="21" t="s">
        <v>5313</v>
      </c>
      <c r="E217" s="21" t="s">
        <v>5447</v>
      </c>
      <c r="F217" s="21" t="s">
        <v>4570</v>
      </c>
      <c r="I217" s="21" t="s">
        <v>37</v>
      </c>
      <c r="J217" s="21">
        <v>10</v>
      </c>
      <c r="K217" s="21" t="s">
        <v>52</v>
      </c>
    </row>
    <row r="218" spans="1:12" x14ac:dyDescent="0.25">
      <c r="A218" s="24">
        <v>211</v>
      </c>
      <c r="B218" s="21" t="s">
        <v>5235</v>
      </c>
      <c r="C218" s="21" t="s">
        <v>5314</v>
      </c>
      <c r="D218" s="21" t="s">
        <v>5313</v>
      </c>
      <c r="E218" s="21" t="s">
        <v>5448</v>
      </c>
      <c r="F218" s="21" t="s">
        <v>5449</v>
      </c>
      <c r="I218" s="21" t="s">
        <v>37</v>
      </c>
      <c r="J218" s="21">
        <v>10</v>
      </c>
      <c r="K218" s="21" t="s">
        <v>52</v>
      </c>
    </row>
    <row r="219" spans="1:12" x14ac:dyDescent="0.25">
      <c r="A219" s="24">
        <v>212</v>
      </c>
      <c r="B219" s="21" t="s">
        <v>5235</v>
      </c>
      <c r="C219" s="21" t="s">
        <v>5314</v>
      </c>
      <c r="D219" s="21" t="s">
        <v>5313</v>
      </c>
      <c r="E219" s="21" t="s">
        <v>5450</v>
      </c>
      <c r="F219" s="21" t="s">
        <v>5451</v>
      </c>
      <c r="I219" s="21" t="s">
        <v>37</v>
      </c>
      <c r="J219" s="21">
        <v>10</v>
      </c>
      <c r="K219" s="21" t="s">
        <v>52</v>
      </c>
    </row>
    <row r="220" spans="1:12" x14ac:dyDescent="0.25">
      <c r="A220" s="24">
        <v>213</v>
      </c>
      <c r="B220" s="21" t="s">
        <v>5235</v>
      </c>
      <c r="C220" s="21" t="s">
        <v>5314</v>
      </c>
      <c r="D220" s="21" t="s">
        <v>5313</v>
      </c>
      <c r="E220" s="21" t="s">
        <v>5478</v>
      </c>
      <c r="F220" s="21" t="s">
        <v>5479</v>
      </c>
      <c r="I220" s="21" t="s">
        <v>37</v>
      </c>
      <c r="J220" s="21">
        <v>10</v>
      </c>
      <c r="K220" s="21" t="s">
        <v>52</v>
      </c>
    </row>
    <row r="221" spans="1:12" x14ac:dyDescent="0.25">
      <c r="A221" s="24">
        <v>214</v>
      </c>
      <c r="B221" s="21" t="s">
        <v>5235</v>
      </c>
      <c r="C221" s="21" t="s">
        <v>5314</v>
      </c>
      <c r="D221" s="21" t="s">
        <v>5313</v>
      </c>
      <c r="E221" s="21" t="s">
        <v>5480</v>
      </c>
      <c r="F221" s="21" t="s">
        <v>5481</v>
      </c>
      <c r="I221" s="21" t="s">
        <v>37</v>
      </c>
      <c r="J221" s="21">
        <v>2000</v>
      </c>
      <c r="K221" s="21" t="s">
        <v>52</v>
      </c>
    </row>
    <row r="222" spans="1:12" x14ac:dyDescent="0.25">
      <c r="A222" s="24">
        <v>215</v>
      </c>
      <c r="B222" s="21" t="s">
        <v>5235</v>
      </c>
      <c r="C222" s="21" t="s">
        <v>5314</v>
      </c>
      <c r="D222" s="21" t="s">
        <v>5313</v>
      </c>
      <c r="E222" s="21" t="s">
        <v>5482</v>
      </c>
      <c r="F222" s="21" t="s">
        <v>5483</v>
      </c>
      <c r="I222" s="21" t="s">
        <v>110</v>
      </c>
      <c r="J222" s="21">
        <v>22</v>
      </c>
      <c r="K222" s="21" t="s">
        <v>52</v>
      </c>
      <c r="L222" s="21">
        <v>0</v>
      </c>
    </row>
    <row r="223" spans="1:12" x14ac:dyDescent="0.25">
      <c r="A223" s="24">
        <v>216</v>
      </c>
      <c r="B223" s="21" t="s">
        <v>5235</v>
      </c>
      <c r="C223" s="21" t="s">
        <v>5314</v>
      </c>
      <c r="D223" s="21" t="s">
        <v>5313</v>
      </c>
      <c r="E223" s="21" t="s">
        <v>50</v>
      </c>
      <c r="F223" s="21" t="s">
        <v>51</v>
      </c>
      <c r="I223" s="21" t="s">
        <v>37</v>
      </c>
      <c r="J223" s="21">
        <v>1</v>
      </c>
      <c r="K223" s="21" t="s">
        <v>52</v>
      </c>
      <c r="L223" s="21" t="s">
        <v>4131</v>
      </c>
    </row>
    <row r="224" spans="1:12" x14ac:dyDescent="0.25">
      <c r="A224" s="24">
        <v>217</v>
      </c>
      <c r="B224" s="21" t="s">
        <v>5235</v>
      </c>
      <c r="C224" s="21" t="s">
        <v>5314</v>
      </c>
      <c r="D224" s="21" t="s">
        <v>5313</v>
      </c>
      <c r="E224" s="21" t="s">
        <v>53</v>
      </c>
      <c r="F224" s="21" t="s">
        <v>54</v>
      </c>
      <c r="I224" s="21" t="s">
        <v>37</v>
      </c>
      <c r="J224" s="21">
        <v>14</v>
      </c>
      <c r="K224" s="21" t="s">
        <v>52</v>
      </c>
    </row>
    <row r="225" spans="1:12" x14ac:dyDescent="0.25">
      <c r="A225" s="24">
        <v>218</v>
      </c>
      <c r="B225" s="21" t="s">
        <v>5235</v>
      </c>
      <c r="C225" s="21" t="s">
        <v>5314</v>
      </c>
      <c r="D225" s="21" t="s">
        <v>5313</v>
      </c>
      <c r="E225" s="21" t="s">
        <v>55</v>
      </c>
      <c r="F225" s="21" t="s">
        <v>56</v>
      </c>
      <c r="I225" s="21" t="s">
        <v>37</v>
      </c>
      <c r="J225" s="21">
        <v>32</v>
      </c>
      <c r="K225" s="21" t="s">
        <v>52</v>
      </c>
    </row>
    <row r="226" spans="1:12" x14ac:dyDescent="0.25">
      <c r="A226" s="24">
        <v>219</v>
      </c>
      <c r="B226" s="21" t="s">
        <v>5235</v>
      </c>
      <c r="C226" s="21" t="s">
        <v>5314</v>
      </c>
      <c r="D226" s="21" t="s">
        <v>5313</v>
      </c>
      <c r="E226" s="21" t="s">
        <v>57</v>
      </c>
      <c r="F226" s="21" t="s">
        <v>58</v>
      </c>
      <c r="I226" s="21" t="s">
        <v>37</v>
      </c>
      <c r="J226" s="21">
        <v>14</v>
      </c>
      <c r="K226" s="21" t="s">
        <v>5347</v>
      </c>
    </row>
    <row r="227" spans="1:12" x14ac:dyDescent="0.25">
      <c r="A227" s="24">
        <v>220</v>
      </c>
      <c r="B227" s="21" t="s">
        <v>5235</v>
      </c>
      <c r="C227" s="21" t="s">
        <v>5314</v>
      </c>
      <c r="D227" s="21" t="s">
        <v>5313</v>
      </c>
      <c r="E227" s="21" t="s">
        <v>59</v>
      </c>
      <c r="F227" s="21" t="s">
        <v>60</v>
      </c>
      <c r="I227" s="21" t="s">
        <v>37</v>
      </c>
      <c r="J227" s="21">
        <v>32</v>
      </c>
      <c r="K227" s="21" t="s">
        <v>5347</v>
      </c>
    </row>
    <row r="228" spans="1:12" x14ac:dyDescent="0.25">
      <c r="A228" s="24">
        <v>221</v>
      </c>
      <c r="B228" s="21" t="s">
        <v>5235</v>
      </c>
      <c r="C228" s="21" t="s">
        <v>5316</v>
      </c>
      <c r="D228" s="21" t="s">
        <v>5315</v>
      </c>
      <c r="E228" s="21" t="s">
        <v>5447</v>
      </c>
      <c r="F228" s="21" t="s">
        <v>4570</v>
      </c>
      <c r="I228" s="21" t="s">
        <v>37</v>
      </c>
      <c r="J228" s="21">
        <v>10</v>
      </c>
      <c r="K228" s="21" t="s">
        <v>52</v>
      </c>
    </row>
    <row r="229" spans="1:12" x14ac:dyDescent="0.25">
      <c r="A229" s="24">
        <v>222</v>
      </c>
      <c r="B229" s="21" t="s">
        <v>5235</v>
      </c>
      <c r="C229" s="21" t="s">
        <v>5316</v>
      </c>
      <c r="D229" s="21" t="s">
        <v>5315</v>
      </c>
      <c r="E229" s="21" t="s">
        <v>5484</v>
      </c>
      <c r="F229" s="21" t="s">
        <v>5449</v>
      </c>
      <c r="I229" s="21" t="s">
        <v>37</v>
      </c>
      <c r="J229" s="21">
        <v>10</v>
      </c>
      <c r="K229" s="21" t="s">
        <v>52</v>
      </c>
    </row>
    <row r="230" spans="1:12" x14ac:dyDescent="0.25">
      <c r="A230" s="24">
        <v>223</v>
      </c>
      <c r="B230" s="21" t="s">
        <v>5235</v>
      </c>
      <c r="C230" s="21" t="s">
        <v>5316</v>
      </c>
      <c r="D230" s="21" t="s">
        <v>5315</v>
      </c>
      <c r="E230" s="21" t="s">
        <v>5485</v>
      </c>
      <c r="F230" s="21" t="s">
        <v>5486</v>
      </c>
      <c r="I230" s="21" t="s">
        <v>37</v>
      </c>
      <c r="J230" s="21">
        <v>200</v>
      </c>
      <c r="K230" s="21" t="s">
        <v>52</v>
      </c>
    </row>
    <row r="231" spans="1:12" x14ac:dyDescent="0.25">
      <c r="A231" s="24">
        <v>224</v>
      </c>
      <c r="B231" s="21" t="s">
        <v>5235</v>
      </c>
      <c r="C231" s="21" t="s">
        <v>5316</v>
      </c>
      <c r="D231" s="21" t="s">
        <v>5315</v>
      </c>
      <c r="E231" s="21" t="s">
        <v>3833</v>
      </c>
      <c r="F231" s="21" t="s">
        <v>1556</v>
      </c>
      <c r="I231" s="21" t="s">
        <v>110</v>
      </c>
      <c r="J231" s="21">
        <v>22</v>
      </c>
      <c r="K231" s="21" t="s">
        <v>52</v>
      </c>
    </row>
    <row r="232" spans="1:12" x14ac:dyDescent="0.25">
      <c r="A232" s="24">
        <v>225</v>
      </c>
      <c r="B232" s="21" t="s">
        <v>5235</v>
      </c>
      <c r="C232" s="21" t="s">
        <v>5316</v>
      </c>
      <c r="D232" s="21" t="s">
        <v>5315</v>
      </c>
      <c r="E232" s="21" t="s">
        <v>50</v>
      </c>
      <c r="F232" s="21" t="s">
        <v>51</v>
      </c>
      <c r="I232" s="21" t="s">
        <v>37</v>
      </c>
      <c r="J232" s="21">
        <v>1</v>
      </c>
      <c r="K232" s="21" t="s">
        <v>52</v>
      </c>
      <c r="L232" s="21" t="s">
        <v>4131</v>
      </c>
    </row>
    <row r="233" spans="1:12" x14ac:dyDescent="0.25">
      <c r="A233" s="24">
        <v>226</v>
      </c>
      <c r="B233" s="21" t="s">
        <v>5235</v>
      </c>
      <c r="C233" s="21" t="s">
        <v>5316</v>
      </c>
      <c r="D233" s="21" t="s">
        <v>5315</v>
      </c>
      <c r="E233" s="21" t="s">
        <v>53</v>
      </c>
      <c r="F233" s="21" t="s">
        <v>54</v>
      </c>
      <c r="I233" s="21" t="s">
        <v>37</v>
      </c>
      <c r="J233" s="21">
        <v>14</v>
      </c>
      <c r="K233" s="21" t="s">
        <v>52</v>
      </c>
    </row>
    <row r="234" spans="1:12" x14ac:dyDescent="0.25">
      <c r="A234" s="24">
        <v>227</v>
      </c>
      <c r="B234" s="21" t="s">
        <v>5235</v>
      </c>
      <c r="C234" s="21" t="s">
        <v>5316</v>
      </c>
      <c r="D234" s="21" t="s">
        <v>5315</v>
      </c>
      <c r="E234" s="21" t="s">
        <v>55</v>
      </c>
      <c r="F234" s="21" t="s">
        <v>56</v>
      </c>
      <c r="I234" s="21" t="s">
        <v>37</v>
      </c>
      <c r="J234" s="21">
        <v>32</v>
      </c>
      <c r="K234" s="21" t="s">
        <v>52</v>
      </c>
    </row>
    <row r="235" spans="1:12" x14ac:dyDescent="0.25">
      <c r="A235" s="24">
        <v>228</v>
      </c>
      <c r="B235" s="21" t="s">
        <v>5235</v>
      </c>
      <c r="C235" s="21" t="s">
        <v>5316</v>
      </c>
      <c r="D235" s="21" t="s">
        <v>5315</v>
      </c>
      <c r="E235" s="21" t="s">
        <v>57</v>
      </c>
      <c r="F235" s="21" t="s">
        <v>58</v>
      </c>
      <c r="I235" s="21" t="s">
        <v>37</v>
      </c>
      <c r="J235" s="21">
        <v>14</v>
      </c>
      <c r="K235" s="21" t="s">
        <v>5347</v>
      </c>
    </row>
    <row r="236" spans="1:12" x14ac:dyDescent="0.25">
      <c r="A236" s="24">
        <v>229</v>
      </c>
      <c r="B236" s="21" t="s">
        <v>5235</v>
      </c>
      <c r="C236" s="21" t="s">
        <v>5316</v>
      </c>
      <c r="D236" s="21" t="s">
        <v>5315</v>
      </c>
      <c r="E236" s="21" t="s">
        <v>59</v>
      </c>
      <c r="F236" s="21" t="s">
        <v>60</v>
      </c>
      <c r="I236" s="21" t="s">
        <v>37</v>
      </c>
      <c r="J236" s="21">
        <v>32</v>
      </c>
      <c r="K236" s="21" t="s">
        <v>5347</v>
      </c>
    </row>
    <row r="237" spans="1:12" x14ac:dyDescent="0.25">
      <c r="A237" s="24">
        <v>230</v>
      </c>
      <c r="B237" s="21" t="s">
        <v>5235</v>
      </c>
      <c r="C237" s="21" t="s">
        <v>5318</v>
      </c>
      <c r="D237" s="21" t="s">
        <v>5317</v>
      </c>
      <c r="E237" s="21" t="s">
        <v>5447</v>
      </c>
      <c r="F237" s="21" t="s">
        <v>4570</v>
      </c>
      <c r="I237" s="21" t="s">
        <v>37</v>
      </c>
      <c r="J237" s="21">
        <v>10</v>
      </c>
      <c r="K237" s="21" t="s">
        <v>52</v>
      </c>
    </row>
    <row r="238" spans="1:12" x14ac:dyDescent="0.25">
      <c r="A238" s="24">
        <v>231</v>
      </c>
      <c r="B238" s="21" t="s">
        <v>5235</v>
      </c>
      <c r="C238" s="21" t="s">
        <v>5318</v>
      </c>
      <c r="D238" s="21" t="s">
        <v>5317</v>
      </c>
      <c r="E238" s="21" t="s">
        <v>5487</v>
      </c>
      <c r="F238" s="21" t="s">
        <v>5488</v>
      </c>
      <c r="I238" s="21" t="s">
        <v>37</v>
      </c>
      <c r="J238" s="21">
        <v>12</v>
      </c>
      <c r="K238" s="21" t="s">
        <v>52</v>
      </c>
    </row>
    <row r="239" spans="1:12" x14ac:dyDescent="0.25">
      <c r="A239" s="24">
        <v>232</v>
      </c>
      <c r="B239" s="21" t="s">
        <v>5235</v>
      </c>
      <c r="C239" s="21" t="s">
        <v>5318</v>
      </c>
      <c r="D239" s="21" t="s">
        <v>5317</v>
      </c>
      <c r="E239" s="21" t="s">
        <v>53</v>
      </c>
      <c r="F239" s="21" t="s">
        <v>54</v>
      </c>
      <c r="I239" s="21" t="s">
        <v>37</v>
      </c>
      <c r="J239" s="21">
        <v>14</v>
      </c>
      <c r="K239" s="21" t="s">
        <v>52</v>
      </c>
    </row>
    <row r="240" spans="1:12" x14ac:dyDescent="0.25">
      <c r="A240" s="24">
        <v>233</v>
      </c>
      <c r="B240" s="21" t="s">
        <v>5235</v>
      </c>
      <c r="C240" s="21" t="s">
        <v>5318</v>
      </c>
      <c r="D240" s="21" t="s">
        <v>5317</v>
      </c>
      <c r="E240" s="21" t="s">
        <v>5489</v>
      </c>
      <c r="F240" s="21" t="s">
        <v>56</v>
      </c>
      <c r="I240" s="21" t="s">
        <v>37</v>
      </c>
      <c r="J240" s="21">
        <v>32</v>
      </c>
      <c r="K240" s="21" t="s">
        <v>52</v>
      </c>
    </row>
    <row r="241" spans="1:11" x14ac:dyDescent="0.25">
      <c r="A241" s="24">
        <v>234</v>
      </c>
      <c r="B241" s="21" t="s">
        <v>5235</v>
      </c>
      <c r="C241" s="21" t="s">
        <v>5319</v>
      </c>
      <c r="D241" s="21" t="s">
        <v>4583</v>
      </c>
      <c r="E241" s="21" t="s">
        <v>4569</v>
      </c>
      <c r="F241" s="21" t="s">
        <v>4570</v>
      </c>
      <c r="I241" s="21" t="s">
        <v>37</v>
      </c>
      <c r="J241" s="21">
        <v>10</v>
      </c>
      <c r="K241" s="21" t="s">
        <v>52</v>
      </c>
    </row>
    <row r="242" spans="1:11" x14ac:dyDescent="0.25">
      <c r="A242" s="24">
        <v>235</v>
      </c>
      <c r="B242" s="21" t="s">
        <v>5235</v>
      </c>
      <c r="C242" s="21" t="s">
        <v>5319</v>
      </c>
      <c r="D242" s="21" t="s">
        <v>4583</v>
      </c>
      <c r="E242" s="21" t="s">
        <v>5490</v>
      </c>
      <c r="F242" s="21" t="s">
        <v>4584</v>
      </c>
      <c r="I242" s="21" t="s">
        <v>37</v>
      </c>
      <c r="J242" s="21">
        <v>3</v>
      </c>
      <c r="K242" s="21" t="s">
        <v>52</v>
      </c>
    </row>
    <row r="243" spans="1:11" x14ac:dyDescent="0.25">
      <c r="A243" s="24">
        <v>236</v>
      </c>
      <c r="B243" s="21" t="s">
        <v>5235</v>
      </c>
      <c r="C243" s="21" t="s">
        <v>5319</v>
      </c>
      <c r="D243" s="21" t="s">
        <v>4583</v>
      </c>
      <c r="E243" s="21" t="s">
        <v>5491</v>
      </c>
      <c r="F243" s="21" t="s">
        <v>5492</v>
      </c>
      <c r="I243" s="21" t="s">
        <v>37</v>
      </c>
      <c r="J243" s="21">
        <v>12</v>
      </c>
      <c r="K243" s="21" t="s">
        <v>52</v>
      </c>
    </row>
    <row r="244" spans="1:11" x14ac:dyDescent="0.25">
      <c r="A244" s="24">
        <v>237</v>
      </c>
      <c r="B244" s="21" t="s">
        <v>5235</v>
      </c>
      <c r="C244" s="21" t="s">
        <v>5319</v>
      </c>
      <c r="D244" s="21" t="s">
        <v>4583</v>
      </c>
      <c r="E244" s="21" t="s">
        <v>3518</v>
      </c>
      <c r="F244" s="21" t="s">
        <v>54</v>
      </c>
      <c r="I244" s="21" t="s">
        <v>37</v>
      </c>
      <c r="J244" s="21">
        <v>14</v>
      </c>
      <c r="K244" s="21" t="s">
        <v>52</v>
      </c>
    </row>
    <row r="245" spans="1:11" x14ac:dyDescent="0.25">
      <c r="A245" s="24">
        <v>238</v>
      </c>
      <c r="B245" s="21" t="s">
        <v>5235</v>
      </c>
      <c r="C245" s="21" t="s">
        <v>5319</v>
      </c>
      <c r="D245" s="21" t="s">
        <v>4583</v>
      </c>
      <c r="E245" s="21" t="s">
        <v>3519</v>
      </c>
      <c r="F245" s="21" t="s">
        <v>56</v>
      </c>
      <c r="I245" s="21" t="s">
        <v>37</v>
      </c>
      <c r="J245" s="21">
        <v>32</v>
      </c>
      <c r="K245" s="21" t="s">
        <v>52</v>
      </c>
    </row>
  </sheetData>
  <autoFilter ref="A7:O165"/>
  <customSheetViews>
    <customSheetView guid="{9EEF4241-DA10-4BD8-AB26-5CF5C7D68935}" scale="85" showAutoFilter="1">
      <pane xSplit="1" ySplit="7" topLeftCell="B62" activePane="bottomRight" state="frozen"/>
      <selection pane="bottomRight" activeCell="N83" sqref="N83"/>
      <pageMargins left="0.7" right="0.7" top="0.75" bottom="0.75" header="0.3" footer="0.3"/>
      <pageSetup paperSize="9" orientation="portrait" r:id="rId1"/>
      <autoFilter ref="A7:P211"/>
    </customSheetView>
    <customSheetView guid="{70453CE6-934A-40AF-8F9D-9810664EE54F}" scale="70" showAutoFilter="1">
      <pane xSplit="1" ySplit="7" topLeftCell="B62" activePane="bottomRight" state="frozen"/>
      <selection pane="bottomRight" activeCell="N83" sqref="N83"/>
      <pageMargins left="0.7" right="0.7" top="0.75" bottom="0.75" header="0.3" footer="0.3"/>
      <pageSetup paperSize="9" orientation="portrait" r:id="rId2"/>
      <autoFilter ref="A7:P212"/>
    </customSheetView>
  </customSheetViews>
  <mergeCells count="4">
    <mergeCell ref="A6:A7"/>
    <mergeCell ref="B6:B7"/>
    <mergeCell ref="C6:D6"/>
    <mergeCell ref="E6:L6"/>
  </mergeCells>
  <phoneticPr fontId="19" type="noConversion"/>
  <pageMargins left="0.7" right="0.7" top="0.75" bottom="0.75" header="0.3" footer="0.3"/>
  <pageSetup paperSize="9" orientation="portrait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M1546"/>
  <sheetViews>
    <sheetView zoomScale="90" zoomScaleNormal="90" workbookViewId="0">
      <pane xSplit="1" ySplit="7" topLeftCell="B558" activePane="bottomRight" state="frozen"/>
      <selection pane="topRight" activeCell="B1" sqref="B1"/>
      <selection pane="bottomLeft" activeCell="A8" sqref="A8"/>
      <selection pane="bottomRight" activeCell="M566" sqref="M566"/>
    </sheetView>
  </sheetViews>
  <sheetFormatPr defaultColWidth="8.69921875" defaultRowHeight="17.399999999999999" x14ac:dyDescent="0.25"/>
  <cols>
    <col min="1" max="1" width="5.19921875" style="21" bestFit="1" customWidth="1"/>
    <col min="2" max="2" width="15.09765625" style="21" bestFit="1" customWidth="1"/>
    <col min="3" max="3" width="30.796875" style="21" bestFit="1" customWidth="1"/>
    <col min="4" max="4" width="34.09765625" style="21" bestFit="1" customWidth="1"/>
    <col min="5" max="5" width="28.8984375" style="21" bestFit="1" customWidth="1"/>
    <col min="6" max="6" width="21.796875" style="21" bestFit="1" customWidth="1"/>
    <col min="7" max="7" width="7.3984375" style="21" bestFit="1" customWidth="1"/>
    <col min="8" max="8" width="10.296875" style="21" bestFit="1" customWidth="1"/>
    <col min="9" max="9" width="11.19921875" style="21" bestFit="1" customWidth="1"/>
    <col min="10" max="10" width="10.19921875" style="21" bestFit="1" customWidth="1"/>
    <col min="11" max="11" width="15.19921875" style="21" bestFit="1" customWidth="1"/>
    <col min="12" max="12" width="10.19921875" style="21" bestFit="1" customWidth="1"/>
    <col min="13" max="13" width="24.796875" style="21" bestFit="1" customWidth="1"/>
    <col min="14" max="16384" width="8.69921875" style="21"/>
  </cols>
  <sheetData>
    <row r="6" spans="1:13" x14ac:dyDescent="0.25">
      <c r="A6" s="150" t="s">
        <v>20</v>
      </c>
      <c r="B6" s="150" t="s">
        <v>21</v>
      </c>
      <c r="C6" s="150" t="s">
        <v>22</v>
      </c>
      <c r="D6" s="79" t="s">
        <v>23</v>
      </c>
      <c r="E6" s="154" t="s">
        <v>1167</v>
      </c>
      <c r="F6" s="154"/>
      <c r="G6" s="154"/>
      <c r="H6" s="154"/>
      <c r="I6" s="154"/>
      <c r="J6" s="154"/>
      <c r="K6" s="154"/>
      <c r="L6" s="154"/>
      <c r="M6" s="150" t="s">
        <v>5643</v>
      </c>
    </row>
    <row r="7" spans="1:13" x14ac:dyDescent="0.25">
      <c r="A7" s="150"/>
      <c r="B7" s="150"/>
      <c r="C7" s="150"/>
      <c r="D7" s="22" t="s">
        <v>5651</v>
      </c>
      <c r="E7" s="22" t="s">
        <v>5726</v>
      </c>
      <c r="F7" s="82" t="s">
        <v>26</v>
      </c>
      <c r="G7" s="82" t="s">
        <v>27</v>
      </c>
      <c r="H7" s="82" t="s">
        <v>28</v>
      </c>
      <c r="I7" s="82" t="s">
        <v>29</v>
      </c>
      <c r="J7" s="82" t="s">
        <v>5644</v>
      </c>
      <c r="K7" s="82" t="s">
        <v>5727</v>
      </c>
      <c r="L7" s="82" t="s">
        <v>32</v>
      </c>
      <c r="M7" s="155"/>
    </row>
    <row r="8" spans="1:13" s="70" customFormat="1" x14ac:dyDescent="0.25">
      <c r="A8" s="24">
        <v>1</v>
      </c>
      <c r="B8" s="72" t="s">
        <v>5010</v>
      </c>
      <c r="C8" s="72" t="s">
        <v>5237</v>
      </c>
      <c r="D8" s="72" t="s">
        <v>5282</v>
      </c>
      <c r="E8" s="68" t="s">
        <v>5284</v>
      </c>
      <c r="F8" s="68" t="s">
        <v>5283</v>
      </c>
      <c r="G8" s="83"/>
      <c r="H8" s="83"/>
      <c r="I8" s="83" t="s">
        <v>110</v>
      </c>
      <c r="J8" s="83">
        <v>22</v>
      </c>
      <c r="K8" s="84" t="s">
        <v>52</v>
      </c>
      <c r="L8" s="83"/>
      <c r="M8" s="83"/>
    </row>
    <row r="9" spans="1:13" s="70" customFormat="1" x14ac:dyDescent="0.25">
      <c r="A9" s="24">
        <v>2</v>
      </c>
      <c r="B9" s="72" t="s">
        <v>5010</v>
      </c>
      <c r="C9" s="72" t="s">
        <v>5237</v>
      </c>
      <c r="D9" s="72" t="s">
        <v>5282</v>
      </c>
      <c r="E9" s="68" t="s">
        <v>1898</v>
      </c>
      <c r="F9" s="68" t="s">
        <v>3556</v>
      </c>
      <c r="G9" s="83"/>
      <c r="H9" s="83"/>
      <c r="I9" s="83" t="s">
        <v>37</v>
      </c>
      <c r="J9" s="83">
        <v>30</v>
      </c>
      <c r="K9" s="85" t="s">
        <v>52</v>
      </c>
      <c r="L9" s="83"/>
      <c r="M9" s="83"/>
    </row>
    <row r="10" spans="1:13" s="70" customFormat="1" x14ac:dyDescent="0.25">
      <c r="A10" s="24">
        <v>3</v>
      </c>
      <c r="B10" s="72" t="s">
        <v>5010</v>
      </c>
      <c r="C10" s="72" t="s">
        <v>5237</v>
      </c>
      <c r="D10" s="72" t="s">
        <v>5282</v>
      </c>
      <c r="E10" s="68" t="s">
        <v>5286</v>
      </c>
      <c r="F10" s="68" t="s">
        <v>5285</v>
      </c>
      <c r="G10" s="83"/>
      <c r="H10" s="83"/>
      <c r="I10" s="83" t="s">
        <v>37</v>
      </c>
      <c r="J10" s="83">
        <v>10</v>
      </c>
      <c r="K10" s="85" t="s">
        <v>52</v>
      </c>
      <c r="L10" s="83"/>
      <c r="M10" s="83"/>
    </row>
    <row r="11" spans="1:13" s="70" customFormat="1" x14ac:dyDescent="0.25">
      <c r="A11" s="24">
        <v>4</v>
      </c>
      <c r="B11" s="72" t="s">
        <v>5010</v>
      </c>
      <c r="C11" s="72" t="s">
        <v>5237</v>
      </c>
      <c r="D11" s="72" t="s">
        <v>5282</v>
      </c>
      <c r="E11" s="68" t="s">
        <v>5288</v>
      </c>
      <c r="F11" s="68" t="s">
        <v>5287</v>
      </c>
      <c r="G11" s="83"/>
      <c r="H11" s="83"/>
      <c r="I11" s="83" t="s">
        <v>37</v>
      </c>
      <c r="J11" s="83">
        <v>14</v>
      </c>
      <c r="K11" s="85" t="s">
        <v>5347</v>
      </c>
      <c r="L11" s="83"/>
      <c r="M11" s="83"/>
    </row>
    <row r="12" spans="1:13" s="70" customFormat="1" x14ac:dyDescent="0.25">
      <c r="A12" s="24">
        <v>5</v>
      </c>
      <c r="B12" s="72" t="s">
        <v>5010</v>
      </c>
      <c r="C12" s="72" t="s">
        <v>5237</v>
      </c>
      <c r="D12" s="72" t="s">
        <v>5282</v>
      </c>
      <c r="E12" s="68" t="s">
        <v>5290</v>
      </c>
      <c r="F12" s="68" t="s">
        <v>5289</v>
      </c>
      <c r="G12" s="83"/>
      <c r="H12" s="83"/>
      <c r="I12" s="83" t="s">
        <v>37</v>
      </c>
      <c r="J12" s="83">
        <v>14</v>
      </c>
      <c r="K12" s="85" t="s">
        <v>5347</v>
      </c>
      <c r="L12" s="83"/>
      <c r="M12" s="83"/>
    </row>
    <row r="13" spans="1:13" s="70" customFormat="1" x14ac:dyDescent="0.25">
      <c r="A13" s="24">
        <v>6</v>
      </c>
      <c r="B13" s="72" t="s">
        <v>5010</v>
      </c>
      <c r="C13" s="72" t="s">
        <v>5237</v>
      </c>
      <c r="D13" s="72" t="s">
        <v>5282</v>
      </c>
      <c r="E13" s="68" t="s">
        <v>5292</v>
      </c>
      <c r="F13" s="68" t="s">
        <v>5291</v>
      </c>
      <c r="G13" s="83"/>
      <c r="H13" s="83"/>
      <c r="I13" s="83" t="s">
        <v>110</v>
      </c>
      <c r="J13" s="83">
        <v>22</v>
      </c>
      <c r="K13" s="84" t="s">
        <v>5347</v>
      </c>
      <c r="L13" s="83"/>
      <c r="M13" s="83"/>
    </row>
    <row r="14" spans="1:13" s="70" customFormat="1" x14ac:dyDescent="0.25">
      <c r="A14" s="24">
        <v>7</v>
      </c>
      <c r="B14" s="72" t="s">
        <v>5010</v>
      </c>
      <c r="C14" s="72" t="s">
        <v>5237</v>
      </c>
      <c r="D14" s="72" t="s">
        <v>5282</v>
      </c>
      <c r="E14" s="68" t="s">
        <v>2000</v>
      </c>
      <c r="F14" s="68" t="s">
        <v>3663</v>
      </c>
      <c r="G14" s="83"/>
      <c r="H14" s="83"/>
      <c r="I14" s="83" t="s">
        <v>37</v>
      </c>
      <c r="J14" s="83">
        <v>2000</v>
      </c>
      <c r="K14" s="85" t="s">
        <v>5347</v>
      </c>
      <c r="L14" s="83"/>
      <c r="M14" s="83"/>
    </row>
    <row r="15" spans="1:13" s="70" customFormat="1" x14ac:dyDescent="0.25">
      <c r="A15" s="24">
        <v>8</v>
      </c>
      <c r="B15" s="72" t="s">
        <v>5010</v>
      </c>
      <c r="C15" s="72" t="s">
        <v>5237</v>
      </c>
      <c r="D15" s="72" t="s">
        <v>5282</v>
      </c>
      <c r="E15" s="68" t="s">
        <v>5493</v>
      </c>
      <c r="F15" s="68"/>
      <c r="G15" s="83"/>
      <c r="H15" s="83"/>
      <c r="I15" s="83" t="s">
        <v>37</v>
      </c>
      <c r="J15" s="83">
        <v>1</v>
      </c>
      <c r="K15" s="84" t="s">
        <v>5347</v>
      </c>
      <c r="L15" s="83" t="s">
        <v>5494</v>
      </c>
      <c r="M15" s="83"/>
    </row>
    <row r="16" spans="1:13" s="70" customFormat="1" x14ac:dyDescent="0.25">
      <c r="A16" s="24">
        <v>9</v>
      </c>
      <c r="B16" s="72" t="s">
        <v>5010</v>
      </c>
      <c r="C16" s="72" t="s">
        <v>5238</v>
      </c>
      <c r="D16" s="72" t="s">
        <v>433</v>
      </c>
      <c r="E16" s="68" t="s">
        <v>3256</v>
      </c>
      <c r="F16" s="68" t="s">
        <v>3541</v>
      </c>
      <c r="G16" s="83"/>
      <c r="H16" s="83"/>
      <c r="I16" s="83" t="s">
        <v>37</v>
      </c>
      <c r="J16" s="83">
        <v>20</v>
      </c>
      <c r="K16" s="84" t="s">
        <v>52</v>
      </c>
      <c r="L16" s="83"/>
      <c r="M16" s="83"/>
    </row>
    <row r="17" spans="1:13" s="70" customFormat="1" x14ac:dyDescent="0.25">
      <c r="A17" s="24">
        <v>10</v>
      </c>
      <c r="B17" s="72" t="s">
        <v>5010</v>
      </c>
      <c r="C17" s="72" t="s">
        <v>5238</v>
      </c>
      <c r="D17" s="72" t="s">
        <v>433</v>
      </c>
      <c r="E17" s="68" t="s">
        <v>769</v>
      </c>
      <c r="F17" s="68" t="s">
        <v>3542</v>
      </c>
      <c r="G17" s="83"/>
      <c r="H17" s="83"/>
      <c r="I17" s="83" t="s">
        <v>37</v>
      </c>
      <c r="J17" s="83">
        <v>1</v>
      </c>
      <c r="K17" s="84" t="s">
        <v>52</v>
      </c>
      <c r="L17" s="83"/>
      <c r="M17" s="83"/>
    </row>
    <row r="18" spans="1:13" s="70" customFormat="1" x14ac:dyDescent="0.25">
      <c r="A18" s="24">
        <v>11</v>
      </c>
      <c r="B18" s="72" t="s">
        <v>5010</v>
      </c>
      <c r="C18" s="72" t="s">
        <v>5238</v>
      </c>
      <c r="D18" s="72" t="s">
        <v>433</v>
      </c>
      <c r="E18" s="68" t="s">
        <v>838</v>
      </c>
      <c r="F18" s="68" t="s">
        <v>3482</v>
      </c>
      <c r="G18" s="83"/>
      <c r="H18" s="83"/>
      <c r="I18" s="83" t="s">
        <v>37</v>
      </c>
      <c r="J18" s="83">
        <v>20</v>
      </c>
      <c r="K18" s="84" t="s">
        <v>5347</v>
      </c>
      <c r="L18" s="83"/>
      <c r="M18" s="83"/>
    </row>
    <row r="19" spans="1:13" s="70" customFormat="1" x14ac:dyDescent="0.25">
      <c r="A19" s="24">
        <v>12</v>
      </c>
      <c r="B19" s="72" t="s">
        <v>5010</v>
      </c>
      <c r="C19" s="72" t="s">
        <v>5238</v>
      </c>
      <c r="D19" s="72" t="s">
        <v>433</v>
      </c>
      <c r="E19" s="68" t="s">
        <v>1667</v>
      </c>
      <c r="F19" s="68" t="s">
        <v>3760</v>
      </c>
      <c r="G19" s="83"/>
      <c r="H19" s="83"/>
      <c r="I19" s="83" t="s">
        <v>37</v>
      </c>
      <c r="J19" s="83">
        <v>20</v>
      </c>
      <c r="K19" s="84" t="s">
        <v>5347</v>
      </c>
      <c r="L19" s="83"/>
      <c r="M19" s="83"/>
    </row>
    <row r="20" spans="1:13" s="70" customFormat="1" x14ac:dyDescent="0.25">
      <c r="A20" s="24">
        <v>13</v>
      </c>
      <c r="B20" s="72" t="s">
        <v>5010</v>
      </c>
      <c r="C20" s="72" t="s">
        <v>5238</v>
      </c>
      <c r="D20" s="72" t="s">
        <v>433</v>
      </c>
      <c r="E20" s="68" t="s">
        <v>1314</v>
      </c>
      <c r="F20" s="68" t="s">
        <v>3682</v>
      </c>
      <c r="G20" s="83"/>
      <c r="H20" s="83"/>
      <c r="I20" s="83" t="s">
        <v>37</v>
      </c>
      <c r="J20" s="83">
        <v>8</v>
      </c>
      <c r="K20" s="84" t="s">
        <v>5347</v>
      </c>
      <c r="L20" s="83"/>
      <c r="M20" s="83"/>
    </row>
    <row r="21" spans="1:13" s="70" customFormat="1" x14ac:dyDescent="0.25">
      <c r="A21" s="24">
        <v>14</v>
      </c>
      <c r="B21" s="72" t="s">
        <v>5010</v>
      </c>
      <c r="C21" s="72" t="s">
        <v>5238</v>
      </c>
      <c r="D21" s="72" t="s">
        <v>433</v>
      </c>
      <c r="E21" s="68" t="s">
        <v>1318</v>
      </c>
      <c r="F21" s="68" t="s">
        <v>3683</v>
      </c>
      <c r="G21" s="83"/>
      <c r="H21" s="83"/>
      <c r="I21" s="83" t="s">
        <v>37</v>
      </c>
      <c r="J21" s="83">
        <v>8</v>
      </c>
      <c r="K21" s="84" t="s">
        <v>5347</v>
      </c>
      <c r="L21" s="83"/>
      <c r="M21" s="83"/>
    </row>
    <row r="22" spans="1:13" s="70" customFormat="1" x14ac:dyDescent="0.25">
      <c r="A22" s="24">
        <v>15</v>
      </c>
      <c r="B22" s="72" t="s">
        <v>5010</v>
      </c>
      <c r="C22" s="72" t="s">
        <v>5238</v>
      </c>
      <c r="D22" s="72" t="s">
        <v>433</v>
      </c>
      <c r="E22" s="68" t="s">
        <v>54</v>
      </c>
      <c r="F22" s="68" t="s">
        <v>3518</v>
      </c>
      <c r="G22" s="83"/>
      <c r="H22" s="83"/>
      <c r="I22" s="83" t="s">
        <v>37</v>
      </c>
      <c r="J22" s="83">
        <v>14</v>
      </c>
      <c r="K22" s="84" t="s">
        <v>5347</v>
      </c>
      <c r="L22" s="83"/>
      <c r="M22" s="83"/>
    </row>
    <row r="23" spans="1:13" s="70" customFormat="1" x14ac:dyDescent="0.25">
      <c r="A23" s="24">
        <v>16</v>
      </c>
      <c r="B23" s="72" t="s">
        <v>5010</v>
      </c>
      <c r="C23" s="72" t="s">
        <v>5238</v>
      </c>
      <c r="D23" s="72" t="s">
        <v>433</v>
      </c>
      <c r="E23" s="68" t="s">
        <v>56</v>
      </c>
      <c r="F23" s="68" t="s">
        <v>3519</v>
      </c>
      <c r="G23" s="83"/>
      <c r="H23" s="83"/>
      <c r="I23" s="83" t="s">
        <v>37</v>
      </c>
      <c r="J23" s="83">
        <v>32</v>
      </c>
      <c r="K23" s="84" t="s">
        <v>5347</v>
      </c>
      <c r="L23" s="83"/>
      <c r="M23" s="83"/>
    </row>
    <row r="24" spans="1:13" s="70" customFormat="1" x14ac:dyDescent="0.25">
      <c r="A24" s="24">
        <v>17</v>
      </c>
      <c r="B24" s="72" t="s">
        <v>5010</v>
      </c>
      <c r="C24" s="72" t="s">
        <v>5240</v>
      </c>
      <c r="D24" s="72" t="s">
        <v>5239</v>
      </c>
      <c r="E24" s="68" t="s">
        <v>3256</v>
      </c>
      <c r="F24" s="68" t="s">
        <v>3541</v>
      </c>
      <c r="G24" s="83" t="s">
        <v>52</v>
      </c>
      <c r="H24" s="83"/>
      <c r="I24" s="83" t="s">
        <v>37</v>
      </c>
      <c r="J24" s="83">
        <v>20</v>
      </c>
      <c r="K24" s="84" t="s">
        <v>52</v>
      </c>
      <c r="L24" s="83"/>
      <c r="M24" s="83"/>
    </row>
    <row r="25" spans="1:13" s="70" customFormat="1" x14ac:dyDescent="0.25">
      <c r="A25" s="24">
        <v>18</v>
      </c>
      <c r="B25" s="72" t="s">
        <v>5010</v>
      </c>
      <c r="C25" s="72" t="s">
        <v>5240</v>
      </c>
      <c r="D25" s="72" t="s">
        <v>5239</v>
      </c>
      <c r="E25" s="68" t="s">
        <v>769</v>
      </c>
      <c r="F25" s="68" t="s">
        <v>3542</v>
      </c>
      <c r="G25" s="83"/>
      <c r="H25" s="83"/>
      <c r="I25" s="83" t="s">
        <v>37</v>
      </c>
      <c r="J25" s="83">
        <v>1</v>
      </c>
      <c r="K25" s="84" t="s">
        <v>52</v>
      </c>
      <c r="L25" s="83"/>
      <c r="M25" s="83"/>
    </row>
    <row r="26" spans="1:13" s="70" customFormat="1" x14ac:dyDescent="0.25">
      <c r="A26" s="24">
        <v>19</v>
      </c>
      <c r="B26" s="72" t="s">
        <v>5010</v>
      </c>
      <c r="C26" s="72" t="s">
        <v>5240</v>
      </c>
      <c r="D26" s="72" t="s">
        <v>5239</v>
      </c>
      <c r="E26" s="68" t="s">
        <v>838</v>
      </c>
      <c r="F26" s="68" t="s">
        <v>3482</v>
      </c>
      <c r="G26" s="83"/>
      <c r="H26" s="83"/>
      <c r="I26" s="83" t="s">
        <v>37</v>
      </c>
      <c r="J26" s="83">
        <v>20</v>
      </c>
      <c r="K26" s="84" t="s">
        <v>52</v>
      </c>
      <c r="L26" s="83"/>
      <c r="M26" s="83"/>
    </row>
    <row r="27" spans="1:13" s="70" customFormat="1" x14ac:dyDescent="0.25">
      <c r="A27" s="24">
        <v>20</v>
      </c>
      <c r="B27" s="72" t="s">
        <v>5010</v>
      </c>
      <c r="C27" s="72" t="s">
        <v>5240</v>
      </c>
      <c r="D27" s="72" t="s">
        <v>5239</v>
      </c>
      <c r="E27" s="68" t="s">
        <v>1169</v>
      </c>
      <c r="F27" s="68" t="s">
        <v>3483</v>
      </c>
      <c r="G27" s="83"/>
      <c r="H27" s="83"/>
      <c r="I27" s="83" t="s">
        <v>37</v>
      </c>
      <c r="J27" s="83">
        <v>10</v>
      </c>
      <c r="K27" s="85" t="s">
        <v>52</v>
      </c>
      <c r="L27" s="83"/>
      <c r="M27" s="83"/>
    </row>
    <row r="28" spans="1:13" s="70" customFormat="1" x14ac:dyDescent="0.25">
      <c r="A28" s="24">
        <v>21</v>
      </c>
      <c r="B28" s="72" t="s">
        <v>5010</v>
      </c>
      <c r="C28" s="72" t="s">
        <v>5240</v>
      </c>
      <c r="D28" s="72" t="s">
        <v>5239</v>
      </c>
      <c r="E28" s="68" t="s">
        <v>1592</v>
      </c>
      <c r="F28" s="68" t="s">
        <v>3484</v>
      </c>
      <c r="G28" s="83"/>
      <c r="H28" s="83"/>
      <c r="I28" s="83" t="s">
        <v>37</v>
      </c>
      <c r="J28" s="83">
        <v>300</v>
      </c>
      <c r="K28" s="85" t="s">
        <v>5347</v>
      </c>
      <c r="L28" s="83"/>
      <c r="M28" s="83"/>
    </row>
    <row r="29" spans="1:13" s="70" customFormat="1" x14ac:dyDescent="0.25">
      <c r="A29" s="24">
        <v>22</v>
      </c>
      <c r="B29" s="72" t="s">
        <v>5010</v>
      </c>
      <c r="C29" s="72" t="s">
        <v>5240</v>
      </c>
      <c r="D29" s="72" t="s">
        <v>5239</v>
      </c>
      <c r="E29" s="68" t="s">
        <v>1594</v>
      </c>
      <c r="F29" s="68" t="s">
        <v>3485</v>
      </c>
      <c r="G29" s="83"/>
      <c r="H29" s="83"/>
      <c r="I29" s="83" t="s">
        <v>37</v>
      </c>
      <c r="J29" s="83">
        <v>300</v>
      </c>
      <c r="K29" s="85" t="s">
        <v>5347</v>
      </c>
      <c r="L29" s="83"/>
      <c r="M29" s="83"/>
    </row>
    <row r="30" spans="1:13" x14ac:dyDescent="0.25">
      <c r="A30" s="24">
        <v>23</v>
      </c>
      <c r="B30" s="72" t="s">
        <v>5010</v>
      </c>
      <c r="C30" s="72" t="s">
        <v>5240</v>
      </c>
      <c r="D30" s="72" t="s">
        <v>5239</v>
      </c>
      <c r="E30" s="68" t="s">
        <v>1596</v>
      </c>
      <c r="F30" s="68" t="s">
        <v>3486</v>
      </c>
      <c r="G30" s="83"/>
      <c r="H30" s="86"/>
      <c r="I30" s="83" t="s">
        <v>37</v>
      </c>
      <c r="J30" s="83">
        <v>300</v>
      </c>
      <c r="K30" s="85" t="s">
        <v>5347</v>
      </c>
      <c r="L30" s="83"/>
      <c r="M30" s="88"/>
    </row>
    <row r="31" spans="1:13" x14ac:dyDescent="0.25">
      <c r="A31" s="24">
        <v>24</v>
      </c>
      <c r="B31" s="72" t="s">
        <v>5010</v>
      </c>
      <c r="C31" s="72" t="s">
        <v>5240</v>
      </c>
      <c r="D31" s="72" t="s">
        <v>5239</v>
      </c>
      <c r="E31" s="68" t="s">
        <v>1598</v>
      </c>
      <c r="F31" s="68" t="s">
        <v>3487</v>
      </c>
      <c r="G31" s="83"/>
      <c r="H31" s="86"/>
      <c r="I31" s="83" t="s">
        <v>37</v>
      </c>
      <c r="J31" s="83">
        <v>300</v>
      </c>
      <c r="K31" s="84" t="s">
        <v>5347</v>
      </c>
      <c r="L31" s="83"/>
      <c r="M31" s="88"/>
    </row>
    <row r="32" spans="1:13" x14ac:dyDescent="0.25">
      <c r="A32" s="24">
        <v>25</v>
      </c>
      <c r="B32" s="72" t="s">
        <v>5010</v>
      </c>
      <c r="C32" s="72" t="s">
        <v>5240</v>
      </c>
      <c r="D32" s="72" t="s">
        <v>5239</v>
      </c>
      <c r="E32" s="68" t="s">
        <v>1600</v>
      </c>
      <c r="F32" s="68" t="s">
        <v>3488</v>
      </c>
      <c r="G32" s="83"/>
      <c r="H32" s="86"/>
      <c r="I32" s="83" t="s">
        <v>37</v>
      </c>
      <c r="J32" s="83">
        <v>300</v>
      </c>
      <c r="K32" s="85" t="s">
        <v>5347</v>
      </c>
      <c r="L32" s="83"/>
      <c r="M32" s="88"/>
    </row>
    <row r="33" spans="1:13" x14ac:dyDescent="0.25">
      <c r="A33" s="24">
        <v>26</v>
      </c>
      <c r="B33" s="72" t="s">
        <v>5010</v>
      </c>
      <c r="C33" s="72" t="s">
        <v>5240</v>
      </c>
      <c r="D33" s="72" t="s">
        <v>5239</v>
      </c>
      <c r="E33" s="68" t="s">
        <v>1602</v>
      </c>
      <c r="F33" s="68" t="s">
        <v>3489</v>
      </c>
      <c r="G33" s="83"/>
      <c r="H33" s="86"/>
      <c r="I33" s="83" t="s">
        <v>37</v>
      </c>
      <c r="J33" s="83">
        <v>20</v>
      </c>
      <c r="K33" s="85" t="s">
        <v>5347</v>
      </c>
      <c r="L33" s="83"/>
      <c r="M33" s="88"/>
    </row>
    <row r="34" spans="1:13" x14ac:dyDescent="0.25">
      <c r="A34" s="24">
        <v>27</v>
      </c>
      <c r="B34" s="72" t="s">
        <v>5010</v>
      </c>
      <c r="C34" s="72" t="s">
        <v>5240</v>
      </c>
      <c r="D34" s="72" t="s">
        <v>5239</v>
      </c>
      <c r="E34" s="68" t="s">
        <v>1604</v>
      </c>
      <c r="F34" s="68" t="s">
        <v>3490</v>
      </c>
      <c r="G34" s="83"/>
      <c r="H34" s="86"/>
      <c r="I34" s="83" t="s">
        <v>37</v>
      </c>
      <c r="J34" s="83">
        <v>20</v>
      </c>
      <c r="K34" s="85" t="s">
        <v>5347</v>
      </c>
      <c r="L34" s="83"/>
      <c r="M34" s="88"/>
    </row>
    <row r="35" spans="1:13" x14ac:dyDescent="0.25">
      <c r="A35" s="24">
        <v>28</v>
      </c>
      <c r="B35" s="72" t="s">
        <v>5010</v>
      </c>
      <c r="C35" s="72" t="s">
        <v>5240</v>
      </c>
      <c r="D35" s="72" t="s">
        <v>5239</v>
      </c>
      <c r="E35" s="68" t="s">
        <v>1606</v>
      </c>
      <c r="F35" s="68" t="s">
        <v>3491</v>
      </c>
      <c r="G35" s="83"/>
      <c r="H35" s="86"/>
      <c r="I35" s="83" t="s">
        <v>37</v>
      </c>
      <c r="J35" s="83">
        <v>20</v>
      </c>
      <c r="K35" s="85" t="s">
        <v>5347</v>
      </c>
      <c r="L35" s="83"/>
      <c r="M35" s="88"/>
    </row>
    <row r="36" spans="1:13" x14ac:dyDescent="0.25">
      <c r="A36" s="24">
        <v>29</v>
      </c>
      <c r="B36" s="72" t="s">
        <v>5010</v>
      </c>
      <c r="C36" s="72" t="s">
        <v>5240</v>
      </c>
      <c r="D36" s="72" t="s">
        <v>5239</v>
      </c>
      <c r="E36" s="68" t="s">
        <v>1608</v>
      </c>
      <c r="F36" s="68" t="s">
        <v>3492</v>
      </c>
      <c r="G36" s="83"/>
      <c r="H36" s="86"/>
      <c r="I36" s="83" t="s">
        <v>37</v>
      </c>
      <c r="J36" s="83">
        <v>20</v>
      </c>
      <c r="K36" s="84" t="s">
        <v>5347</v>
      </c>
      <c r="L36" s="83"/>
      <c r="M36" s="88"/>
    </row>
    <row r="37" spans="1:13" x14ac:dyDescent="0.25">
      <c r="A37" s="24">
        <v>30</v>
      </c>
      <c r="B37" s="72" t="s">
        <v>5010</v>
      </c>
      <c r="C37" s="72" t="s">
        <v>5240</v>
      </c>
      <c r="D37" s="72" t="s">
        <v>5239</v>
      </c>
      <c r="E37" s="68" t="s">
        <v>1522</v>
      </c>
      <c r="F37" s="68" t="s">
        <v>3493</v>
      </c>
      <c r="G37" s="83"/>
      <c r="H37" s="86"/>
      <c r="I37" s="83" t="s">
        <v>37</v>
      </c>
      <c r="J37" s="83">
        <v>20</v>
      </c>
      <c r="K37" s="84" t="s">
        <v>5347</v>
      </c>
      <c r="L37" s="83"/>
      <c r="M37" s="88"/>
    </row>
    <row r="38" spans="1:13" x14ac:dyDescent="0.25">
      <c r="A38" s="24">
        <v>31</v>
      </c>
      <c r="B38" s="72" t="s">
        <v>5010</v>
      </c>
      <c r="C38" s="72" t="s">
        <v>5240</v>
      </c>
      <c r="D38" s="72" t="s">
        <v>5239</v>
      </c>
      <c r="E38" s="68" t="s">
        <v>1610</v>
      </c>
      <c r="F38" s="68" t="s">
        <v>3494</v>
      </c>
      <c r="G38" s="83"/>
      <c r="H38" s="86"/>
      <c r="I38" s="83" t="s">
        <v>37</v>
      </c>
      <c r="J38" s="83">
        <v>20</v>
      </c>
      <c r="K38" s="84" t="s">
        <v>5347</v>
      </c>
      <c r="L38" s="83"/>
      <c r="M38" s="88"/>
    </row>
    <row r="39" spans="1:13" x14ac:dyDescent="0.25">
      <c r="A39" s="24">
        <v>32</v>
      </c>
      <c r="B39" s="72" t="s">
        <v>5010</v>
      </c>
      <c r="C39" s="72" t="s">
        <v>5240</v>
      </c>
      <c r="D39" s="72" t="s">
        <v>5239</v>
      </c>
      <c r="E39" s="68" t="s">
        <v>1612</v>
      </c>
      <c r="F39" s="68" t="s">
        <v>3495</v>
      </c>
      <c r="G39" s="83"/>
      <c r="H39" s="86"/>
      <c r="I39" s="83" t="s">
        <v>37</v>
      </c>
      <c r="J39" s="83">
        <v>20</v>
      </c>
      <c r="K39" s="84" t="s">
        <v>5347</v>
      </c>
      <c r="L39" s="83"/>
      <c r="M39" s="88"/>
    </row>
    <row r="40" spans="1:13" x14ac:dyDescent="0.25">
      <c r="A40" s="24">
        <v>33</v>
      </c>
      <c r="B40" s="72" t="s">
        <v>5010</v>
      </c>
      <c r="C40" s="72" t="s">
        <v>5240</v>
      </c>
      <c r="D40" s="72" t="s">
        <v>5239</v>
      </c>
      <c r="E40" s="68" t="s">
        <v>1614</v>
      </c>
      <c r="F40" s="68" t="s">
        <v>3496</v>
      </c>
      <c r="G40" s="83"/>
      <c r="H40" s="86"/>
      <c r="I40" s="83" t="s">
        <v>110</v>
      </c>
      <c r="J40" s="83">
        <v>22</v>
      </c>
      <c r="K40" s="84" t="s">
        <v>52</v>
      </c>
      <c r="L40" s="83">
        <v>0</v>
      </c>
      <c r="M40" s="88"/>
    </row>
    <row r="41" spans="1:13" x14ac:dyDescent="0.25">
      <c r="A41" s="24">
        <v>34</v>
      </c>
      <c r="B41" s="72" t="s">
        <v>5010</v>
      </c>
      <c r="C41" s="72" t="s">
        <v>5240</v>
      </c>
      <c r="D41" s="72" t="s">
        <v>5239</v>
      </c>
      <c r="E41" s="68" t="s">
        <v>1616</v>
      </c>
      <c r="F41" s="68" t="s">
        <v>3497</v>
      </c>
      <c r="G41" s="83"/>
      <c r="H41" s="86"/>
      <c r="I41" s="83" t="s">
        <v>110</v>
      </c>
      <c r="J41" s="83">
        <v>22</v>
      </c>
      <c r="K41" s="84" t="s">
        <v>52</v>
      </c>
      <c r="L41" s="83">
        <v>0</v>
      </c>
      <c r="M41" s="88"/>
    </row>
    <row r="42" spans="1:13" x14ac:dyDescent="0.25">
      <c r="A42" s="24">
        <v>35</v>
      </c>
      <c r="B42" s="72" t="s">
        <v>5010</v>
      </c>
      <c r="C42" s="72" t="s">
        <v>5240</v>
      </c>
      <c r="D42" s="72" t="s">
        <v>5239</v>
      </c>
      <c r="E42" s="68" t="s">
        <v>1618</v>
      </c>
      <c r="F42" s="68" t="s">
        <v>3498</v>
      </c>
      <c r="G42" s="83"/>
      <c r="H42" s="86"/>
      <c r="I42" s="83" t="s">
        <v>110</v>
      </c>
      <c r="J42" s="83">
        <v>22</v>
      </c>
      <c r="K42" s="84" t="s">
        <v>52</v>
      </c>
      <c r="L42" s="83">
        <v>0</v>
      </c>
      <c r="M42" s="88"/>
    </row>
    <row r="43" spans="1:13" x14ac:dyDescent="0.25">
      <c r="A43" s="24">
        <v>36</v>
      </c>
      <c r="B43" s="72" t="s">
        <v>5010</v>
      </c>
      <c r="C43" s="72" t="s">
        <v>5240</v>
      </c>
      <c r="D43" s="72" t="s">
        <v>5239</v>
      </c>
      <c r="E43" s="68" t="s">
        <v>1620</v>
      </c>
      <c r="F43" s="68" t="s">
        <v>3499</v>
      </c>
      <c r="G43" s="83"/>
      <c r="H43" s="86"/>
      <c r="I43" s="83" t="s">
        <v>37</v>
      </c>
      <c r="J43" s="83">
        <v>8</v>
      </c>
      <c r="K43" s="84" t="s">
        <v>5347</v>
      </c>
      <c r="L43" s="83"/>
      <c r="M43" s="88"/>
    </row>
    <row r="44" spans="1:13" x14ac:dyDescent="0.25">
      <c r="A44" s="24">
        <v>37</v>
      </c>
      <c r="B44" s="72" t="s">
        <v>5010</v>
      </c>
      <c r="C44" s="72" t="s">
        <v>5240</v>
      </c>
      <c r="D44" s="72" t="s">
        <v>5239</v>
      </c>
      <c r="E44" s="68" t="s">
        <v>1258</v>
      </c>
      <c r="F44" s="68" t="s">
        <v>3500</v>
      </c>
      <c r="G44" s="83"/>
      <c r="H44" s="86"/>
      <c r="I44" s="83" t="s">
        <v>37</v>
      </c>
      <c r="J44" s="83">
        <v>1</v>
      </c>
      <c r="K44" s="84" t="s">
        <v>5347</v>
      </c>
      <c r="L44" s="83" t="s">
        <v>3543</v>
      </c>
      <c r="M44" s="88"/>
    </row>
    <row r="45" spans="1:13" x14ac:dyDescent="0.25">
      <c r="A45" s="24">
        <v>38</v>
      </c>
      <c r="B45" s="72" t="s">
        <v>5010</v>
      </c>
      <c r="C45" s="72" t="s">
        <v>5240</v>
      </c>
      <c r="D45" s="72" t="s">
        <v>5239</v>
      </c>
      <c r="E45" s="68" t="s">
        <v>1623</v>
      </c>
      <c r="F45" s="68" t="s">
        <v>3501</v>
      </c>
      <c r="G45" s="83"/>
      <c r="H45" s="86"/>
      <c r="I45" s="83" t="s">
        <v>37</v>
      </c>
      <c r="J45" s="83">
        <v>1</v>
      </c>
      <c r="K45" s="84" t="s">
        <v>5347</v>
      </c>
      <c r="L45" s="83" t="s">
        <v>3543</v>
      </c>
      <c r="M45" s="88"/>
    </row>
    <row r="46" spans="1:13" x14ac:dyDescent="0.25">
      <c r="A46" s="24">
        <v>39</v>
      </c>
      <c r="B46" s="72" t="s">
        <v>5010</v>
      </c>
      <c r="C46" s="72" t="s">
        <v>5240</v>
      </c>
      <c r="D46" s="72" t="s">
        <v>5239</v>
      </c>
      <c r="E46" s="68" t="s">
        <v>1625</v>
      </c>
      <c r="F46" s="68" t="s">
        <v>3502</v>
      </c>
      <c r="G46" s="83"/>
      <c r="H46" s="86"/>
      <c r="I46" s="83" t="s">
        <v>37</v>
      </c>
      <c r="J46" s="83">
        <v>100</v>
      </c>
      <c r="K46" s="84" t="s">
        <v>5347</v>
      </c>
      <c r="L46" s="83"/>
      <c r="M46" s="88"/>
    </row>
    <row r="47" spans="1:13" x14ac:dyDescent="0.25">
      <c r="A47" s="24">
        <v>40</v>
      </c>
      <c r="B47" s="72" t="s">
        <v>5010</v>
      </c>
      <c r="C47" s="72" t="s">
        <v>5240</v>
      </c>
      <c r="D47" s="72" t="s">
        <v>5239</v>
      </c>
      <c r="E47" s="68" t="s">
        <v>1627</v>
      </c>
      <c r="F47" s="68" t="s">
        <v>3503</v>
      </c>
      <c r="G47" s="83"/>
      <c r="H47" s="86"/>
      <c r="I47" s="83" t="s">
        <v>37</v>
      </c>
      <c r="J47" s="83">
        <v>100</v>
      </c>
      <c r="K47" s="84" t="s">
        <v>5347</v>
      </c>
      <c r="L47" s="83"/>
      <c r="M47" s="88"/>
    </row>
    <row r="48" spans="1:13" x14ac:dyDescent="0.25">
      <c r="A48" s="24">
        <v>41</v>
      </c>
      <c r="B48" s="72" t="s">
        <v>5010</v>
      </c>
      <c r="C48" s="72" t="s">
        <v>5240</v>
      </c>
      <c r="D48" s="72" t="s">
        <v>5239</v>
      </c>
      <c r="E48" s="68" t="s">
        <v>1629</v>
      </c>
      <c r="F48" s="68" t="s">
        <v>3504</v>
      </c>
      <c r="G48" s="83"/>
      <c r="H48" s="86"/>
      <c r="I48" s="83" t="s">
        <v>37</v>
      </c>
      <c r="J48" s="83">
        <v>1</v>
      </c>
      <c r="K48" s="84" t="s">
        <v>5347</v>
      </c>
      <c r="L48" s="83"/>
      <c r="M48" s="88"/>
    </row>
    <row r="49" spans="1:13" x14ac:dyDescent="0.25">
      <c r="A49" s="24">
        <v>42</v>
      </c>
      <c r="B49" s="72" t="s">
        <v>5010</v>
      </c>
      <c r="C49" s="72" t="s">
        <v>5240</v>
      </c>
      <c r="D49" s="72" t="s">
        <v>5239</v>
      </c>
      <c r="E49" s="68" t="s">
        <v>1631</v>
      </c>
      <c r="F49" s="68" t="s">
        <v>3505</v>
      </c>
      <c r="G49" s="83"/>
      <c r="H49" s="86"/>
      <c r="I49" s="83" t="s">
        <v>37</v>
      </c>
      <c r="J49" s="83">
        <v>1</v>
      </c>
      <c r="K49" s="84" t="s">
        <v>52</v>
      </c>
      <c r="L49" s="83" t="s">
        <v>1496</v>
      </c>
      <c r="M49" s="88"/>
    </row>
    <row r="50" spans="1:13" x14ac:dyDescent="0.25">
      <c r="A50" s="24">
        <v>43</v>
      </c>
      <c r="B50" s="72" t="s">
        <v>5010</v>
      </c>
      <c r="C50" s="72" t="s">
        <v>5240</v>
      </c>
      <c r="D50" s="72" t="s">
        <v>5239</v>
      </c>
      <c r="E50" s="68" t="s">
        <v>1633</v>
      </c>
      <c r="F50" s="68" t="s">
        <v>3506</v>
      </c>
      <c r="G50" s="83"/>
      <c r="H50" s="86"/>
      <c r="I50" s="83" t="s">
        <v>37</v>
      </c>
      <c r="J50" s="83">
        <v>1</v>
      </c>
      <c r="K50" s="84" t="s">
        <v>52</v>
      </c>
      <c r="L50" s="83" t="s">
        <v>1276</v>
      </c>
      <c r="M50" s="88"/>
    </row>
    <row r="51" spans="1:13" x14ac:dyDescent="0.25">
      <c r="A51" s="24">
        <v>44</v>
      </c>
      <c r="B51" s="72" t="s">
        <v>5010</v>
      </c>
      <c r="C51" s="72" t="s">
        <v>5240</v>
      </c>
      <c r="D51" s="72" t="s">
        <v>5239</v>
      </c>
      <c r="E51" s="68" t="s">
        <v>1635</v>
      </c>
      <c r="F51" s="68" t="s">
        <v>3507</v>
      </c>
      <c r="G51" s="83"/>
      <c r="H51" s="86"/>
      <c r="I51" s="83" t="s">
        <v>37</v>
      </c>
      <c r="J51" s="83">
        <v>20</v>
      </c>
      <c r="K51" s="84" t="s">
        <v>5347</v>
      </c>
      <c r="L51" s="83"/>
      <c r="M51" s="88"/>
    </row>
    <row r="52" spans="1:13" x14ac:dyDescent="0.25">
      <c r="A52" s="24">
        <v>45</v>
      </c>
      <c r="B52" s="72" t="s">
        <v>5010</v>
      </c>
      <c r="C52" s="72" t="s">
        <v>5240</v>
      </c>
      <c r="D52" s="72" t="s">
        <v>5239</v>
      </c>
      <c r="E52" s="68" t="s">
        <v>1637</v>
      </c>
      <c r="F52" s="68" t="s">
        <v>3508</v>
      </c>
      <c r="G52" s="83"/>
      <c r="H52" s="86"/>
      <c r="I52" s="83" t="s">
        <v>37</v>
      </c>
      <c r="J52" s="83">
        <v>8</v>
      </c>
      <c r="K52" s="84" t="s">
        <v>5347</v>
      </c>
      <c r="L52" s="83"/>
      <c r="M52" s="88"/>
    </row>
    <row r="53" spans="1:13" x14ac:dyDescent="0.25">
      <c r="A53" s="24">
        <v>46</v>
      </c>
      <c r="B53" s="72" t="s">
        <v>5010</v>
      </c>
      <c r="C53" s="72" t="s">
        <v>5240</v>
      </c>
      <c r="D53" s="72" t="s">
        <v>5239</v>
      </c>
      <c r="E53" s="68" t="s">
        <v>1639</v>
      </c>
      <c r="F53" s="68" t="s">
        <v>3509</v>
      </c>
      <c r="G53" s="83"/>
      <c r="H53" s="86"/>
      <c r="I53" s="83" t="s">
        <v>37</v>
      </c>
      <c r="J53" s="83">
        <v>1</v>
      </c>
      <c r="K53" s="84" t="s">
        <v>5347</v>
      </c>
      <c r="L53" s="83"/>
      <c r="M53" s="88"/>
    </row>
    <row r="54" spans="1:13" x14ac:dyDescent="0.25">
      <c r="A54" s="24">
        <v>47</v>
      </c>
      <c r="B54" s="72" t="s">
        <v>5010</v>
      </c>
      <c r="C54" s="72" t="s">
        <v>5240</v>
      </c>
      <c r="D54" s="72" t="s">
        <v>5239</v>
      </c>
      <c r="E54" s="68" t="s">
        <v>1641</v>
      </c>
      <c r="F54" s="68" t="s">
        <v>3510</v>
      </c>
      <c r="G54" s="83"/>
      <c r="H54" s="86"/>
      <c r="I54" s="83" t="s">
        <v>37</v>
      </c>
      <c r="J54" s="83">
        <v>20</v>
      </c>
      <c r="K54" s="84" t="s">
        <v>5347</v>
      </c>
      <c r="L54" s="83"/>
      <c r="M54" s="88"/>
    </row>
    <row r="55" spans="1:13" x14ac:dyDescent="0.25">
      <c r="A55" s="24">
        <v>48</v>
      </c>
      <c r="B55" s="72" t="s">
        <v>5010</v>
      </c>
      <c r="C55" s="72" t="s">
        <v>5240</v>
      </c>
      <c r="D55" s="72" t="s">
        <v>5239</v>
      </c>
      <c r="E55" s="68" t="s">
        <v>1643</v>
      </c>
      <c r="F55" s="68" t="s">
        <v>3511</v>
      </c>
      <c r="G55" s="83"/>
      <c r="H55" s="86"/>
      <c r="I55" s="83" t="s">
        <v>37</v>
      </c>
      <c r="J55" s="83">
        <v>10</v>
      </c>
      <c r="K55" s="84" t="s">
        <v>5347</v>
      </c>
      <c r="L55" s="83"/>
      <c r="M55" s="88"/>
    </row>
    <row r="56" spans="1:13" x14ac:dyDescent="0.25">
      <c r="A56" s="24">
        <v>49</v>
      </c>
      <c r="B56" s="72" t="s">
        <v>5010</v>
      </c>
      <c r="C56" s="72" t="s">
        <v>5240</v>
      </c>
      <c r="D56" s="72" t="s">
        <v>5239</v>
      </c>
      <c r="E56" s="68" t="s">
        <v>1645</v>
      </c>
      <c r="F56" s="68" t="s">
        <v>3512</v>
      </c>
      <c r="G56" s="83"/>
      <c r="H56" s="86"/>
      <c r="I56" s="83" t="s">
        <v>37</v>
      </c>
      <c r="J56" s="83">
        <v>20</v>
      </c>
      <c r="K56" s="84" t="s">
        <v>5347</v>
      </c>
      <c r="L56" s="83"/>
      <c r="M56" s="88"/>
    </row>
    <row r="57" spans="1:13" x14ac:dyDescent="0.25">
      <c r="A57" s="24">
        <v>50</v>
      </c>
      <c r="B57" s="72" t="s">
        <v>5010</v>
      </c>
      <c r="C57" s="72" t="s">
        <v>5240</v>
      </c>
      <c r="D57" s="72" t="s">
        <v>5239</v>
      </c>
      <c r="E57" s="68" t="s">
        <v>1647</v>
      </c>
      <c r="F57" s="68" t="s">
        <v>3513</v>
      </c>
      <c r="G57" s="83"/>
      <c r="H57" s="86"/>
      <c r="I57" s="83" t="s">
        <v>37</v>
      </c>
      <c r="J57" s="83">
        <v>20</v>
      </c>
      <c r="K57" s="84" t="s">
        <v>5347</v>
      </c>
      <c r="L57" s="83"/>
      <c r="M57" s="88"/>
    </row>
    <row r="58" spans="1:13" x14ac:dyDescent="0.25">
      <c r="A58" s="24">
        <v>51</v>
      </c>
      <c r="B58" s="72" t="s">
        <v>5010</v>
      </c>
      <c r="C58" s="72" t="s">
        <v>5240</v>
      </c>
      <c r="D58" s="72" t="s">
        <v>5239</v>
      </c>
      <c r="E58" s="68" t="s">
        <v>1649</v>
      </c>
      <c r="F58" s="68" t="s">
        <v>3514</v>
      </c>
      <c r="G58" s="83"/>
      <c r="H58" s="86"/>
      <c r="I58" s="83" t="s">
        <v>37</v>
      </c>
      <c r="J58" s="83">
        <v>20</v>
      </c>
      <c r="K58" s="84" t="s">
        <v>5347</v>
      </c>
      <c r="L58" s="83"/>
      <c r="M58" s="88"/>
    </row>
    <row r="59" spans="1:13" x14ac:dyDescent="0.25">
      <c r="A59" s="24">
        <v>52</v>
      </c>
      <c r="B59" s="72" t="s">
        <v>5010</v>
      </c>
      <c r="C59" s="72" t="s">
        <v>5240</v>
      </c>
      <c r="D59" s="72" t="s">
        <v>5239</v>
      </c>
      <c r="E59" s="68" t="s">
        <v>1651</v>
      </c>
      <c r="F59" s="68" t="s">
        <v>3515</v>
      </c>
      <c r="G59" s="83"/>
      <c r="H59" s="86"/>
      <c r="I59" s="83" t="s">
        <v>37</v>
      </c>
      <c r="J59" s="83">
        <v>20</v>
      </c>
      <c r="K59" s="84" t="s">
        <v>5347</v>
      </c>
      <c r="L59" s="83"/>
      <c r="M59" s="88"/>
    </row>
    <row r="60" spans="1:13" x14ac:dyDescent="0.25">
      <c r="A60" s="24">
        <v>53</v>
      </c>
      <c r="B60" s="72" t="s">
        <v>5010</v>
      </c>
      <c r="C60" s="72" t="s">
        <v>5240</v>
      </c>
      <c r="D60" s="72" t="s">
        <v>5239</v>
      </c>
      <c r="E60" s="68" t="s">
        <v>51</v>
      </c>
      <c r="F60" s="68" t="s">
        <v>3516</v>
      </c>
      <c r="G60" s="83"/>
      <c r="H60" s="86"/>
      <c r="I60" s="83" t="s">
        <v>37</v>
      </c>
      <c r="J60" s="83">
        <v>1</v>
      </c>
      <c r="K60" s="84" t="s">
        <v>52</v>
      </c>
      <c r="L60" s="83" t="s">
        <v>1276</v>
      </c>
      <c r="M60" s="88"/>
    </row>
    <row r="61" spans="1:13" x14ac:dyDescent="0.25">
      <c r="A61" s="24">
        <v>54</v>
      </c>
      <c r="B61" s="72" t="s">
        <v>5010</v>
      </c>
      <c r="C61" s="72" t="s">
        <v>5240</v>
      </c>
      <c r="D61" s="72" t="s">
        <v>5239</v>
      </c>
      <c r="E61" s="68" t="s">
        <v>62</v>
      </c>
      <c r="F61" s="68" t="s">
        <v>3517</v>
      </c>
      <c r="G61" s="83"/>
      <c r="H61" s="86"/>
      <c r="I61" s="83" t="s">
        <v>37</v>
      </c>
      <c r="J61" s="83">
        <v>2000</v>
      </c>
      <c r="K61" s="84" t="s">
        <v>5347</v>
      </c>
      <c r="L61" s="83"/>
      <c r="M61" s="88"/>
    </row>
    <row r="62" spans="1:13" x14ac:dyDescent="0.25">
      <c r="A62" s="24">
        <v>55</v>
      </c>
      <c r="B62" s="72" t="s">
        <v>5010</v>
      </c>
      <c r="C62" s="72" t="s">
        <v>5240</v>
      </c>
      <c r="D62" s="72" t="s">
        <v>5239</v>
      </c>
      <c r="E62" s="68" t="s">
        <v>1653</v>
      </c>
      <c r="F62" s="68" t="s">
        <v>3522</v>
      </c>
      <c r="G62" s="83"/>
      <c r="H62" s="86"/>
      <c r="I62" s="83" t="s">
        <v>110</v>
      </c>
      <c r="J62" s="83">
        <v>22</v>
      </c>
      <c r="K62" s="84" t="s">
        <v>5347</v>
      </c>
      <c r="L62" s="83"/>
      <c r="M62" s="88"/>
    </row>
    <row r="63" spans="1:13" x14ac:dyDescent="0.25">
      <c r="A63" s="24">
        <v>56</v>
      </c>
      <c r="B63" s="72" t="s">
        <v>5010</v>
      </c>
      <c r="C63" s="72" t="s">
        <v>5240</v>
      </c>
      <c r="D63" s="72" t="s">
        <v>5239</v>
      </c>
      <c r="E63" s="68" t="s">
        <v>54</v>
      </c>
      <c r="F63" s="68" t="s">
        <v>3518</v>
      </c>
      <c r="G63" s="83"/>
      <c r="H63" s="86"/>
      <c r="I63" s="83" t="s">
        <v>37</v>
      </c>
      <c r="J63" s="83">
        <v>14</v>
      </c>
      <c r="K63" s="84" t="s">
        <v>52</v>
      </c>
      <c r="L63" s="83"/>
      <c r="M63" s="88"/>
    </row>
    <row r="64" spans="1:13" x14ac:dyDescent="0.25">
      <c r="A64" s="24">
        <v>57</v>
      </c>
      <c r="B64" s="72" t="s">
        <v>5010</v>
      </c>
      <c r="C64" s="72" t="s">
        <v>5240</v>
      </c>
      <c r="D64" s="72" t="s">
        <v>5239</v>
      </c>
      <c r="E64" s="68" t="s">
        <v>56</v>
      </c>
      <c r="F64" s="68" t="s">
        <v>3519</v>
      </c>
      <c r="G64" s="83"/>
      <c r="H64" s="86"/>
      <c r="I64" s="83" t="s">
        <v>37</v>
      </c>
      <c r="J64" s="83">
        <v>32</v>
      </c>
      <c r="K64" s="84" t="s">
        <v>52</v>
      </c>
      <c r="L64" s="83"/>
      <c r="M64" s="88"/>
    </row>
    <row r="65" spans="1:13" x14ac:dyDescent="0.25">
      <c r="A65" s="24">
        <v>58</v>
      </c>
      <c r="B65" s="72" t="s">
        <v>5010</v>
      </c>
      <c r="C65" s="72" t="s">
        <v>5241</v>
      </c>
      <c r="D65" s="72" t="s">
        <v>3480</v>
      </c>
      <c r="E65" s="68" t="s">
        <v>3256</v>
      </c>
      <c r="F65" s="68" t="s">
        <v>3255</v>
      </c>
      <c r="G65" s="83" t="s">
        <v>52</v>
      </c>
      <c r="H65" s="86"/>
      <c r="I65" s="83" t="s">
        <v>37</v>
      </c>
      <c r="J65" s="83">
        <v>20</v>
      </c>
      <c r="K65" s="84" t="s">
        <v>52</v>
      </c>
      <c r="L65" s="83"/>
      <c r="M65" s="88"/>
    </row>
    <row r="66" spans="1:13" x14ac:dyDescent="0.25">
      <c r="A66" s="24">
        <v>59</v>
      </c>
      <c r="B66" s="72" t="s">
        <v>5010</v>
      </c>
      <c r="C66" s="72" t="s">
        <v>5241</v>
      </c>
      <c r="D66" s="72" t="s">
        <v>3480</v>
      </c>
      <c r="E66" s="68" t="s">
        <v>769</v>
      </c>
      <c r="F66" s="68" t="s">
        <v>768</v>
      </c>
      <c r="G66" s="83"/>
      <c r="H66" s="86"/>
      <c r="I66" s="83" t="s">
        <v>37</v>
      </c>
      <c r="J66" s="83">
        <v>1</v>
      </c>
      <c r="K66" s="84" t="s">
        <v>52</v>
      </c>
      <c r="L66" s="83"/>
      <c r="M66" s="88"/>
    </row>
    <row r="67" spans="1:13" x14ac:dyDescent="0.25">
      <c r="A67" s="24">
        <v>60</v>
      </c>
      <c r="B67" s="72" t="s">
        <v>5010</v>
      </c>
      <c r="C67" s="72" t="s">
        <v>5241</v>
      </c>
      <c r="D67" s="72" t="s">
        <v>3480</v>
      </c>
      <c r="E67" s="68" t="s">
        <v>1169</v>
      </c>
      <c r="F67" s="68" t="s">
        <v>1168</v>
      </c>
      <c r="G67" s="83"/>
      <c r="H67" s="86"/>
      <c r="I67" s="83" t="s">
        <v>37</v>
      </c>
      <c r="J67" s="83">
        <v>10</v>
      </c>
      <c r="K67" s="84" t="s">
        <v>5347</v>
      </c>
      <c r="L67" s="83"/>
      <c r="M67" s="88"/>
    </row>
    <row r="68" spans="1:13" x14ac:dyDescent="0.25">
      <c r="A68" s="24">
        <v>61</v>
      </c>
      <c r="B68" s="72" t="s">
        <v>5010</v>
      </c>
      <c r="C68" s="72" t="s">
        <v>5241</v>
      </c>
      <c r="D68" s="72" t="s">
        <v>3480</v>
      </c>
      <c r="E68" s="68" t="s">
        <v>64</v>
      </c>
      <c r="F68" s="68" t="s">
        <v>472</v>
      </c>
      <c r="G68" s="83"/>
      <c r="H68" s="86"/>
      <c r="I68" s="83" t="s">
        <v>37</v>
      </c>
      <c r="J68" s="83">
        <v>10</v>
      </c>
      <c r="K68" s="84" t="s">
        <v>5347</v>
      </c>
      <c r="L68" s="83"/>
      <c r="M68" s="88"/>
    </row>
    <row r="69" spans="1:13" x14ac:dyDescent="0.25">
      <c r="A69" s="24">
        <v>62</v>
      </c>
      <c r="B69" s="72" t="s">
        <v>5010</v>
      </c>
      <c r="C69" s="72" t="s">
        <v>5241</v>
      </c>
      <c r="D69" s="72" t="s">
        <v>3480</v>
      </c>
      <c r="E69" s="68" t="s">
        <v>51</v>
      </c>
      <c r="F69" s="68" t="s">
        <v>50</v>
      </c>
      <c r="G69" s="83"/>
      <c r="H69" s="86"/>
      <c r="I69" s="83" t="s">
        <v>37</v>
      </c>
      <c r="J69" s="83">
        <v>1</v>
      </c>
      <c r="K69" s="84" t="s">
        <v>5347</v>
      </c>
      <c r="L69" s="83"/>
      <c r="M69" s="88"/>
    </row>
    <row r="70" spans="1:13" x14ac:dyDescent="0.25">
      <c r="A70" s="24">
        <v>63</v>
      </c>
      <c r="B70" s="72" t="s">
        <v>5010</v>
      </c>
      <c r="C70" s="72" t="s">
        <v>5241</v>
      </c>
      <c r="D70" s="72" t="s">
        <v>3480</v>
      </c>
      <c r="E70" s="68" t="s">
        <v>54</v>
      </c>
      <c r="F70" s="68" t="s">
        <v>53</v>
      </c>
      <c r="G70" s="83"/>
      <c r="H70" s="86"/>
      <c r="I70" s="83" t="s">
        <v>37</v>
      </c>
      <c r="J70" s="83">
        <v>14</v>
      </c>
      <c r="K70" s="84" t="s">
        <v>5347</v>
      </c>
      <c r="L70" s="83"/>
      <c r="M70" s="88"/>
    </row>
    <row r="71" spans="1:13" x14ac:dyDescent="0.25">
      <c r="A71" s="24">
        <v>64</v>
      </c>
      <c r="B71" s="72" t="s">
        <v>5010</v>
      </c>
      <c r="C71" s="72" t="s">
        <v>5241</v>
      </c>
      <c r="D71" s="72" t="s">
        <v>3480</v>
      </c>
      <c r="E71" s="68" t="s">
        <v>56</v>
      </c>
      <c r="F71" s="68" t="s">
        <v>55</v>
      </c>
      <c r="G71" s="83"/>
      <c r="H71" s="86"/>
      <c r="I71" s="83" t="s">
        <v>37</v>
      </c>
      <c r="J71" s="83">
        <v>32</v>
      </c>
      <c r="K71" s="84" t="s">
        <v>5347</v>
      </c>
      <c r="L71" s="83"/>
      <c r="M71" s="88"/>
    </row>
    <row r="72" spans="1:13" x14ac:dyDescent="0.25">
      <c r="A72" s="24">
        <v>65</v>
      </c>
      <c r="B72" s="72" t="s">
        <v>5010</v>
      </c>
      <c r="C72" s="72" t="s">
        <v>5242</v>
      </c>
      <c r="D72" s="72" t="s">
        <v>133</v>
      </c>
      <c r="E72" s="68" t="s">
        <v>3256</v>
      </c>
      <c r="F72" s="68" t="s">
        <v>3541</v>
      </c>
      <c r="G72" s="83"/>
      <c r="H72" s="86"/>
      <c r="I72" s="83" t="s">
        <v>37</v>
      </c>
      <c r="J72" s="83">
        <v>20</v>
      </c>
      <c r="K72" s="84" t="s">
        <v>52</v>
      </c>
      <c r="L72" s="83"/>
      <c r="M72" s="88"/>
    </row>
    <row r="73" spans="1:13" x14ac:dyDescent="0.25">
      <c r="A73" s="24">
        <v>66</v>
      </c>
      <c r="B73" s="72" t="s">
        <v>5010</v>
      </c>
      <c r="C73" s="72" t="s">
        <v>5242</v>
      </c>
      <c r="D73" s="72" t="s">
        <v>133</v>
      </c>
      <c r="E73" s="68" t="s">
        <v>769</v>
      </c>
      <c r="F73" s="68" t="s">
        <v>3542</v>
      </c>
      <c r="G73" s="83"/>
      <c r="H73" s="86"/>
      <c r="I73" s="83" t="s">
        <v>37</v>
      </c>
      <c r="J73" s="83">
        <v>1</v>
      </c>
      <c r="K73" s="84" t="s">
        <v>52</v>
      </c>
      <c r="L73" s="83"/>
      <c r="M73" s="88"/>
    </row>
    <row r="74" spans="1:13" x14ac:dyDescent="0.25">
      <c r="A74" s="24">
        <v>67</v>
      </c>
      <c r="B74" s="72" t="s">
        <v>5010</v>
      </c>
      <c r="C74" s="72" t="s">
        <v>5242</v>
      </c>
      <c r="D74" s="72" t="s">
        <v>133</v>
      </c>
      <c r="E74" s="68" t="s">
        <v>1960</v>
      </c>
      <c r="F74" s="68" t="s">
        <v>3576</v>
      </c>
      <c r="G74" s="83"/>
      <c r="H74" s="86"/>
      <c r="I74" s="83" t="s">
        <v>37</v>
      </c>
      <c r="J74" s="83">
        <v>20</v>
      </c>
      <c r="K74" s="84" t="s">
        <v>5347</v>
      </c>
      <c r="L74" s="83"/>
      <c r="M74" s="88"/>
    </row>
    <row r="75" spans="1:13" x14ac:dyDescent="0.25">
      <c r="A75" s="24">
        <v>68</v>
      </c>
      <c r="B75" s="72" t="s">
        <v>5010</v>
      </c>
      <c r="C75" s="72" t="s">
        <v>5242</v>
      </c>
      <c r="D75" s="72" t="s">
        <v>133</v>
      </c>
      <c r="E75" s="68" t="s">
        <v>1962</v>
      </c>
      <c r="F75" s="68" t="s">
        <v>3574</v>
      </c>
      <c r="G75" s="83"/>
      <c r="H75" s="86"/>
      <c r="I75" s="83" t="s">
        <v>37</v>
      </c>
      <c r="J75" s="83">
        <v>300</v>
      </c>
      <c r="K75" s="84" t="s">
        <v>5347</v>
      </c>
      <c r="L75" s="83"/>
      <c r="M75" s="88"/>
    </row>
    <row r="76" spans="1:13" x14ac:dyDescent="0.25">
      <c r="A76" s="24">
        <v>69</v>
      </c>
      <c r="B76" s="72" t="s">
        <v>5010</v>
      </c>
      <c r="C76" s="72" t="s">
        <v>5242</v>
      </c>
      <c r="D76" s="72" t="s">
        <v>133</v>
      </c>
      <c r="E76" s="68" t="s">
        <v>1532</v>
      </c>
      <c r="F76" s="68" t="s">
        <v>3575</v>
      </c>
      <c r="G76" s="83"/>
      <c r="H76" s="86"/>
      <c r="I76" s="83" t="s">
        <v>37</v>
      </c>
      <c r="J76" s="83">
        <v>10</v>
      </c>
      <c r="K76" s="84" t="s">
        <v>5347</v>
      </c>
      <c r="L76" s="83"/>
      <c r="M76" s="88"/>
    </row>
    <row r="77" spans="1:13" x14ac:dyDescent="0.25">
      <c r="A77" s="24">
        <v>70</v>
      </c>
      <c r="B77" s="72" t="s">
        <v>5010</v>
      </c>
      <c r="C77" s="72" t="s">
        <v>5242</v>
      </c>
      <c r="D77" s="72" t="s">
        <v>133</v>
      </c>
      <c r="E77" s="68" t="s">
        <v>54</v>
      </c>
      <c r="F77" s="68" t="s">
        <v>3518</v>
      </c>
      <c r="G77" s="83"/>
      <c r="H77" s="86"/>
      <c r="I77" s="83" t="s">
        <v>37</v>
      </c>
      <c r="J77" s="83">
        <v>14</v>
      </c>
      <c r="K77" s="84" t="s">
        <v>5347</v>
      </c>
      <c r="L77" s="83"/>
      <c r="M77" s="88"/>
    </row>
    <row r="78" spans="1:13" x14ac:dyDescent="0.25">
      <c r="A78" s="24">
        <v>71</v>
      </c>
      <c r="B78" s="72" t="s">
        <v>5010</v>
      </c>
      <c r="C78" s="72" t="s">
        <v>5242</v>
      </c>
      <c r="D78" s="72" t="s">
        <v>133</v>
      </c>
      <c r="E78" s="68" t="s">
        <v>56</v>
      </c>
      <c r="F78" s="68" t="s">
        <v>3519</v>
      </c>
      <c r="G78" s="83"/>
      <c r="H78" s="86"/>
      <c r="I78" s="83" t="s">
        <v>37</v>
      </c>
      <c r="J78" s="83">
        <v>32</v>
      </c>
      <c r="K78" s="84" t="s">
        <v>5347</v>
      </c>
      <c r="L78" s="83"/>
      <c r="M78" s="88"/>
    </row>
    <row r="79" spans="1:13" x14ac:dyDescent="0.25">
      <c r="A79" s="24">
        <v>72</v>
      </c>
      <c r="B79" s="72" t="s">
        <v>5010</v>
      </c>
      <c r="C79" s="72" t="s">
        <v>5243</v>
      </c>
      <c r="D79" s="72" t="s">
        <v>1239</v>
      </c>
      <c r="E79" s="68" t="s">
        <v>64</v>
      </c>
      <c r="F79" s="68" t="s">
        <v>3709</v>
      </c>
      <c r="G79" s="83"/>
      <c r="H79" s="86"/>
      <c r="I79" s="83" t="s">
        <v>37</v>
      </c>
      <c r="J79" s="83">
        <v>10</v>
      </c>
      <c r="K79" s="84" t="s">
        <v>52</v>
      </c>
      <c r="L79" s="83"/>
      <c r="M79" s="88"/>
    </row>
    <row r="80" spans="1:13" x14ac:dyDescent="0.25">
      <c r="A80" s="24">
        <v>73</v>
      </c>
      <c r="B80" s="72" t="s">
        <v>5010</v>
      </c>
      <c r="C80" s="72" t="s">
        <v>5243</v>
      </c>
      <c r="D80" s="72" t="s">
        <v>1239</v>
      </c>
      <c r="E80" s="68" t="s">
        <v>3256</v>
      </c>
      <c r="F80" s="68" t="s">
        <v>3541</v>
      </c>
      <c r="G80" s="83"/>
      <c r="H80" s="86"/>
      <c r="I80" s="83" t="s">
        <v>37</v>
      </c>
      <c r="J80" s="83">
        <v>20</v>
      </c>
      <c r="K80" s="84" t="s">
        <v>52</v>
      </c>
      <c r="L80" s="83"/>
      <c r="M80" s="88"/>
    </row>
    <row r="81" spans="1:13" x14ac:dyDescent="0.25">
      <c r="A81" s="24">
        <v>74</v>
      </c>
      <c r="B81" s="72" t="s">
        <v>5010</v>
      </c>
      <c r="C81" s="72" t="s">
        <v>5243</v>
      </c>
      <c r="D81" s="72" t="s">
        <v>1239</v>
      </c>
      <c r="E81" s="68" t="s">
        <v>769</v>
      </c>
      <c r="F81" s="68" t="s">
        <v>3542</v>
      </c>
      <c r="G81" s="83"/>
      <c r="H81" s="86"/>
      <c r="I81" s="83" t="s">
        <v>37</v>
      </c>
      <c r="J81" s="83">
        <v>1</v>
      </c>
      <c r="K81" s="84" t="s">
        <v>52</v>
      </c>
      <c r="L81" s="83"/>
      <c r="M81" s="88"/>
    </row>
    <row r="82" spans="1:13" x14ac:dyDescent="0.25">
      <c r="A82" s="24">
        <v>75</v>
      </c>
      <c r="B82" s="72" t="s">
        <v>5010</v>
      </c>
      <c r="C82" s="72" t="s">
        <v>5243</v>
      </c>
      <c r="D82" s="72" t="s">
        <v>1239</v>
      </c>
      <c r="E82" s="68" t="s">
        <v>1298</v>
      </c>
      <c r="F82" s="68" t="s">
        <v>3714</v>
      </c>
      <c r="G82" s="83"/>
      <c r="H82" s="86"/>
      <c r="I82" s="83" t="s">
        <v>37</v>
      </c>
      <c r="J82" s="83">
        <v>10</v>
      </c>
      <c r="K82" s="84" t="s">
        <v>5347</v>
      </c>
      <c r="L82" s="83"/>
      <c r="M82" s="88"/>
    </row>
    <row r="83" spans="1:13" x14ac:dyDescent="0.25">
      <c r="A83" s="24">
        <v>76</v>
      </c>
      <c r="B83" s="72" t="s">
        <v>5010</v>
      </c>
      <c r="C83" s="72" t="s">
        <v>5243</v>
      </c>
      <c r="D83" s="72" t="s">
        <v>1239</v>
      </c>
      <c r="E83" s="68" t="s">
        <v>1300</v>
      </c>
      <c r="F83" s="68" t="s">
        <v>3711</v>
      </c>
      <c r="G83" s="83"/>
      <c r="H83" s="86"/>
      <c r="I83" s="83" t="s">
        <v>37</v>
      </c>
      <c r="J83" s="83">
        <v>100</v>
      </c>
      <c r="K83" s="84" t="s">
        <v>5347</v>
      </c>
      <c r="L83" s="83"/>
      <c r="M83" s="88"/>
    </row>
    <row r="84" spans="1:13" x14ac:dyDescent="0.25">
      <c r="A84" s="24">
        <v>77</v>
      </c>
      <c r="B84" s="72" t="s">
        <v>5010</v>
      </c>
      <c r="C84" s="72" t="s">
        <v>5243</v>
      </c>
      <c r="D84" s="72" t="s">
        <v>1239</v>
      </c>
      <c r="E84" s="68" t="s">
        <v>1302</v>
      </c>
      <c r="F84" s="68" t="s">
        <v>3712</v>
      </c>
      <c r="G84" s="83"/>
      <c r="H84" s="86"/>
      <c r="I84" s="83" t="s">
        <v>37</v>
      </c>
      <c r="J84" s="83">
        <v>10</v>
      </c>
      <c r="K84" s="84" t="s">
        <v>5347</v>
      </c>
      <c r="L84" s="83"/>
      <c r="M84" s="88"/>
    </row>
    <row r="85" spans="1:13" x14ac:dyDescent="0.25">
      <c r="A85" s="24">
        <v>78</v>
      </c>
      <c r="B85" s="72" t="s">
        <v>5010</v>
      </c>
      <c r="C85" s="72" t="s">
        <v>5243</v>
      </c>
      <c r="D85" s="72" t="s">
        <v>1239</v>
      </c>
      <c r="E85" s="68" t="s">
        <v>1304</v>
      </c>
      <c r="F85" s="68" t="s">
        <v>3713</v>
      </c>
      <c r="G85" s="83"/>
      <c r="H85" s="86"/>
      <c r="I85" s="83" t="s">
        <v>37</v>
      </c>
      <c r="J85" s="83">
        <v>300</v>
      </c>
      <c r="K85" s="84" t="s">
        <v>5347</v>
      </c>
      <c r="L85" s="83"/>
      <c r="M85" s="88"/>
    </row>
    <row r="86" spans="1:13" x14ac:dyDescent="0.25">
      <c r="A86" s="24">
        <v>79</v>
      </c>
      <c r="B86" s="72" t="s">
        <v>5010</v>
      </c>
      <c r="C86" s="72" t="s">
        <v>5243</v>
      </c>
      <c r="D86" s="72" t="s">
        <v>1239</v>
      </c>
      <c r="E86" s="68" t="s">
        <v>1306</v>
      </c>
      <c r="F86" s="68" t="s">
        <v>3715</v>
      </c>
      <c r="G86" s="83"/>
      <c r="H86" s="86"/>
      <c r="I86" s="83" t="s">
        <v>37</v>
      </c>
      <c r="J86" s="83">
        <v>20</v>
      </c>
      <c r="K86" s="84" t="s">
        <v>5347</v>
      </c>
      <c r="L86" s="83"/>
      <c r="M86" s="88"/>
    </row>
    <row r="87" spans="1:13" x14ac:dyDescent="0.25">
      <c r="A87" s="24">
        <v>80</v>
      </c>
      <c r="B87" s="72" t="s">
        <v>5010</v>
      </c>
      <c r="C87" s="72" t="s">
        <v>5243</v>
      </c>
      <c r="D87" s="72" t="s">
        <v>1239</v>
      </c>
      <c r="E87" s="68" t="s">
        <v>1308</v>
      </c>
      <c r="F87" s="68" t="s">
        <v>3716</v>
      </c>
      <c r="G87" s="83"/>
      <c r="H87" s="86"/>
      <c r="I87" s="83" t="s">
        <v>37</v>
      </c>
      <c r="J87" s="83">
        <v>1</v>
      </c>
      <c r="K87" s="84" t="s">
        <v>5347</v>
      </c>
      <c r="L87" s="83"/>
      <c r="M87" s="88"/>
    </row>
    <row r="88" spans="1:13" x14ac:dyDescent="0.25">
      <c r="A88" s="24">
        <v>81</v>
      </c>
      <c r="B88" s="72" t="s">
        <v>5010</v>
      </c>
      <c r="C88" s="72" t="s">
        <v>5243</v>
      </c>
      <c r="D88" s="72" t="s">
        <v>1239</v>
      </c>
      <c r="E88" s="68" t="s">
        <v>1310</v>
      </c>
      <c r="F88" s="68" t="s">
        <v>3718</v>
      </c>
      <c r="G88" s="83"/>
      <c r="H88" s="86"/>
      <c r="I88" s="83" t="s">
        <v>37</v>
      </c>
      <c r="J88" s="83">
        <v>1</v>
      </c>
      <c r="K88" s="84" t="s">
        <v>5347</v>
      </c>
      <c r="L88" s="83"/>
      <c r="M88" s="88"/>
    </row>
    <row r="89" spans="1:13" x14ac:dyDescent="0.25">
      <c r="A89" s="24">
        <v>82</v>
      </c>
      <c r="B89" s="72" t="s">
        <v>5010</v>
      </c>
      <c r="C89" s="72" t="s">
        <v>5243</v>
      </c>
      <c r="D89" s="72" t="s">
        <v>1239</v>
      </c>
      <c r="E89" s="68" t="s">
        <v>1312</v>
      </c>
      <c r="F89" s="68" t="s">
        <v>3717</v>
      </c>
      <c r="G89" s="83"/>
      <c r="H89" s="86"/>
      <c r="I89" s="83" t="s">
        <v>37</v>
      </c>
      <c r="J89" s="83">
        <v>10</v>
      </c>
      <c r="K89" s="84" t="s">
        <v>5347</v>
      </c>
      <c r="L89" s="83"/>
      <c r="M89" s="88"/>
    </row>
    <row r="90" spans="1:13" x14ac:dyDescent="0.25">
      <c r="A90" s="24">
        <v>83</v>
      </c>
      <c r="B90" s="72" t="s">
        <v>5010</v>
      </c>
      <c r="C90" s="72" t="s">
        <v>5243</v>
      </c>
      <c r="D90" s="72" t="s">
        <v>1239</v>
      </c>
      <c r="E90" s="68" t="s">
        <v>54</v>
      </c>
      <c r="F90" s="68" t="s">
        <v>3518</v>
      </c>
      <c r="G90" s="83"/>
      <c r="H90" s="86"/>
      <c r="I90" s="83" t="s">
        <v>37</v>
      </c>
      <c r="J90" s="83">
        <v>14</v>
      </c>
      <c r="K90" s="84" t="s">
        <v>5347</v>
      </c>
      <c r="L90" s="83"/>
      <c r="M90" s="88"/>
    </row>
    <row r="91" spans="1:13" x14ac:dyDescent="0.25">
      <c r="A91" s="24">
        <v>84</v>
      </c>
      <c r="B91" s="72" t="s">
        <v>5010</v>
      </c>
      <c r="C91" s="72" t="s">
        <v>5243</v>
      </c>
      <c r="D91" s="72" t="s">
        <v>1239</v>
      </c>
      <c r="E91" s="68" t="s">
        <v>56</v>
      </c>
      <c r="F91" s="68" t="s">
        <v>3519</v>
      </c>
      <c r="G91" s="83"/>
      <c r="H91" s="86"/>
      <c r="I91" s="83" t="s">
        <v>37</v>
      </c>
      <c r="J91" s="83">
        <v>32</v>
      </c>
      <c r="K91" s="84" t="s">
        <v>5347</v>
      </c>
      <c r="L91" s="83"/>
      <c r="M91" s="88"/>
    </row>
    <row r="92" spans="1:13" x14ac:dyDescent="0.25">
      <c r="A92" s="24">
        <v>85</v>
      </c>
      <c r="B92" s="72" t="s">
        <v>5010</v>
      </c>
      <c r="C92" s="72" t="s">
        <v>5244</v>
      </c>
      <c r="D92" s="72" t="s">
        <v>129</v>
      </c>
      <c r="E92" s="68" t="s">
        <v>3256</v>
      </c>
      <c r="F92" s="68" t="s">
        <v>3541</v>
      </c>
      <c r="G92" s="83"/>
      <c r="H92" s="86"/>
      <c r="I92" s="83" t="s">
        <v>37</v>
      </c>
      <c r="J92" s="83">
        <v>20</v>
      </c>
      <c r="K92" s="84" t="s">
        <v>52</v>
      </c>
      <c r="L92" s="83"/>
      <c r="M92" s="88"/>
    </row>
    <row r="93" spans="1:13" x14ac:dyDescent="0.25">
      <c r="A93" s="24">
        <v>86</v>
      </c>
      <c r="B93" s="72" t="s">
        <v>5010</v>
      </c>
      <c r="C93" s="72" t="s">
        <v>5244</v>
      </c>
      <c r="D93" s="72" t="s">
        <v>129</v>
      </c>
      <c r="E93" s="68" t="s">
        <v>769</v>
      </c>
      <c r="F93" s="68" t="s">
        <v>3542</v>
      </c>
      <c r="G93" s="83"/>
      <c r="H93" s="86"/>
      <c r="I93" s="83" t="s">
        <v>37</v>
      </c>
      <c r="J93" s="83">
        <v>1</v>
      </c>
      <c r="K93" s="84" t="s">
        <v>52</v>
      </c>
      <c r="L93" s="83"/>
      <c r="M93" s="88"/>
    </row>
    <row r="94" spans="1:13" x14ac:dyDescent="0.25">
      <c r="A94" s="24">
        <v>87</v>
      </c>
      <c r="B94" s="72" t="s">
        <v>5010</v>
      </c>
      <c r="C94" s="72" t="s">
        <v>5244</v>
      </c>
      <c r="D94" s="72" t="s">
        <v>129</v>
      </c>
      <c r="E94" s="68" t="s">
        <v>1813</v>
      </c>
      <c r="F94" s="68" t="s">
        <v>3578</v>
      </c>
      <c r="G94" s="83"/>
      <c r="H94" s="86"/>
      <c r="I94" s="83" t="s">
        <v>37</v>
      </c>
      <c r="J94" s="83">
        <v>20</v>
      </c>
      <c r="K94" s="84" t="s">
        <v>5347</v>
      </c>
      <c r="L94" s="83"/>
      <c r="M94" s="88"/>
    </row>
    <row r="95" spans="1:13" x14ac:dyDescent="0.25">
      <c r="A95" s="24">
        <v>88</v>
      </c>
      <c r="B95" s="72" t="s">
        <v>5010</v>
      </c>
      <c r="C95" s="72" t="s">
        <v>5244</v>
      </c>
      <c r="D95" s="72" t="s">
        <v>129</v>
      </c>
      <c r="E95" s="68" t="s">
        <v>1820</v>
      </c>
      <c r="F95" s="68" t="s">
        <v>3585</v>
      </c>
      <c r="G95" s="83"/>
      <c r="H95" s="86"/>
      <c r="I95" s="83" t="s">
        <v>37</v>
      </c>
      <c r="J95" s="83">
        <v>20</v>
      </c>
      <c r="K95" s="84" t="s">
        <v>5347</v>
      </c>
      <c r="L95" s="83"/>
      <c r="M95" s="88"/>
    </row>
    <row r="96" spans="1:13" x14ac:dyDescent="0.25">
      <c r="A96" s="24">
        <v>89</v>
      </c>
      <c r="B96" s="72" t="s">
        <v>5010</v>
      </c>
      <c r="C96" s="72" t="s">
        <v>5244</v>
      </c>
      <c r="D96" s="72" t="s">
        <v>129</v>
      </c>
      <c r="E96" s="68" t="s">
        <v>1815</v>
      </c>
      <c r="F96" s="68" t="s">
        <v>3582</v>
      </c>
      <c r="G96" s="83"/>
      <c r="H96" s="86"/>
      <c r="I96" s="83" t="s">
        <v>37</v>
      </c>
      <c r="J96" s="83">
        <v>300</v>
      </c>
      <c r="K96" s="84" t="s">
        <v>5347</v>
      </c>
      <c r="L96" s="83"/>
      <c r="M96" s="88"/>
    </row>
    <row r="97" spans="1:13" x14ac:dyDescent="0.25">
      <c r="A97" s="24">
        <v>90</v>
      </c>
      <c r="B97" s="72" t="s">
        <v>5010</v>
      </c>
      <c r="C97" s="72" t="s">
        <v>5244</v>
      </c>
      <c r="D97" s="72" t="s">
        <v>129</v>
      </c>
      <c r="E97" s="68" t="s">
        <v>1822</v>
      </c>
      <c r="F97" s="68" t="s">
        <v>3584</v>
      </c>
      <c r="G97" s="83"/>
      <c r="H97" s="86"/>
      <c r="I97" s="83" t="s">
        <v>37</v>
      </c>
      <c r="J97" s="83">
        <v>300</v>
      </c>
      <c r="K97" s="84" t="s">
        <v>5347</v>
      </c>
      <c r="L97" s="83"/>
      <c r="M97" s="88"/>
    </row>
    <row r="98" spans="1:13" x14ac:dyDescent="0.25">
      <c r="A98" s="24">
        <v>91</v>
      </c>
      <c r="B98" s="72" t="s">
        <v>5010</v>
      </c>
      <c r="C98" s="72" t="s">
        <v>5244</v>
      </c>
      <c r="D98" s="72" t="s">
        <v>129</v>
      </c>
      <c r="E98" s="68" t="s">
        <v>54</v>
      </c>
      <c r="F98" s="68" t="s">
        <v>3518</v>
      </c>
      <c r="G98" s="83"/>
      <c r="H98" s="86"/>
      <c r="I98" s="83" t="s">
        <v>37</v>
      </c>
      <c r="J98" s="83">
        <v>14</v>
      </c>
      <c r="K98" s="84" t="s">
        <v>5347</v>
      </c>
      <c r="L98" s="83"/>
      <c r="M98" s="88"/>
    </row>
    <row r="99" spans="1:13" x14ac:dyDescent="0.25">
      <c r="A99" s="24">
        <v>92</v>
      </c>
      <c r="B99" s="72" t="s">
        <v>5010</v>
      </c>
      <c r="C99" s="72" t="s">
        <v>5244</v>
      </c>
      <c r="D99" s="72" t="s">
        <v>129</v>
      </c>
      <c r="E99" s="68" t="s">
        <v>56</v>
      </c>
      <c r="F99" s="68" t="s">
        <v>3519</v>
      </c>
      <c r="G99" s="83"/>
      <c r="H99" s="86"/>
      <c r="I99" s="83" t="s">
        <v>37</v>
      </c>
      <c r="J99" s="83">
        <v>32</v>
      </c>
      <c r="K99" s="84" t="s">
        <v>5347</v>
      </c>
      <c r="L99" s="83"/>
      <c r="M99" s="88"/>
    </row>
    <row r="100" spans="1:13" x14ac:dyDescent="0.25">
      <c r="A100" s="24">
        <v>93</v>
      </c>
      <c r="B100" s="72" t="s">
        <v>5010</v>
      </c>
      <c r="C100" s="72" t="s">
        <v>5245</v>
      </c>
      <c r="D100" s="72" t="s">
        <v>801</v>
      </c>
      <c r="E100" s="68" t="s">
        <v>3310</v>
      </c>
      <c r="F100" s="68" t="s">
        <v>5495</v>
      </c>
      <c r="G100" s="83" t="s">
        <v>52</v>
      </c>
      <c r="H100" s="86"/>
      <c r="I100" s="83" t="s">
        <v>37</v>
      </c>
      <c r="J100" s="83">
        <v>11</v>
      </c>
      <c r="K100" s="84" t="s">
        <v>52</v>
      </c>
      <c r="L100" s="83"/>
      <c r="M100" s="88"/>
    </row>
    <row r="101" spans="1:13" x14ac:dyDescent="0.25">
      <c r="A101" s="24">
        <v>94</v>
      </c>
      <c r="B101" s="72" t="s">
        <v>5010</v>
      </c>
      <c r="C101" s="72" t="s">
        <v>5245</v>
      </c>
      <c r="D101" s="72" t="s">
        <v>801</v>
      </c>
      <c r="E101" s="68" t="s">
        <v>3312</v>
      </c>
      <c r="F101" s="68" t="s">
        <v>5496</v>
      </c>
      <c r="G101" s="83"/>
      <c r="H101" s="86"/>
      <c r="I101" s="83" t="s">
        <v>110</v>
      </c>
      <c r="J101" s="83">
        <v>22</v>
      </c>
      <c r="K101" s="84" t="s">
        <v>5347</v>
      </c>
      <c r="L101" s="83"/>
      <c r="M101" s="88"/>
    </row>
    <row r="102" spans="1:13" x14ac:dyDescent="0.25">
      <c r="A102" s="24">
        <v>95</v>
      </c>
      <c r="B102" s="72" t="s">
        <v>5010</v>
      </c>
      <c r="C102" s="72" t="s">
        <v>5245</v>
      </c>
      <c r="D102" s="72" t="s">
        <v>801</v>
      </c>
      <c r="E102" s="68" t="s">
        <v>3314</v>
      </c>
      <c r="F102" s="68" t="s">
        <v>5497</v>
      </c>
      <c r="G102" s="83"/>
      <c r="H102" s="86"/>
      <c r="I102" s="83" t="s">
        <v>37</v>
      </c>
      <c r="J102" s="83">
        <v>20</v>
      </c>
      <c r="K102" s="84" t="s">
        <v>5347</v>
      </c>
      <c r="L102" s="83"/>
      <c r="M102" s="88"/>
    </row>
    <row r="103" spans="1:13" x14ac:dyDescent="0.25">
      <c r="A103" s="24">
        <v>96</v>
      </c>
      <c r="B103" s="72" t="s">
        <v>5010</v>
      </c>
      <c r="C103" s="72" t="s">
        <v>5245</v>
      </c>
      <c r="D103" s="72" t="s">
        <v>801</v>
      </c>
      <c r="E103" s="68" t="s">
        <v>3316</v>
      </c>
      <c r="F103" s="68" t="s">
        <v>5498</v>
      </c>
      <c r="G103" s="83"/>
      <c r="H103" s="86"/>
      <c r="I103" s="83" t="s">
        <v>37</v>
      </c>
      <c r="J103" s="83">
        <v>15</v>
      </c>
      <c r="K103" s="84" t="s">
        <v>5347</v>
      </c>
      <c r="L103" s="83"/>
      <c r="M103" s="88"/>
    </row>
    <row r="104" spans="1:13" x14ac:dyDescent="0.25">
      <c r="A104" s="24">
        <v>97</v>
      </c>
      <c r="B104" s="72" t="s">
        <v>5010</v>
      </c>
      <c r="C104" s="72" t="s">
        <v>5245</v>
      </c>
      <c r="D104" s="72" t="s">
        <v>801</v>
      </c>
      <c r="E104" s="68" t="s">
        <v>3318</v>
      </c>
      <c r="F104" s="68" t="s">
        <v>5499</v>
      </c>
      <c r="G104" s="83"/>
      <c r="H104" s="86"/>
      <c r="I104" s="83" t="s">
        <v>37</v>
      </c>
      <c r="J104" s="83">
        <v>20</v>
      </c>
      <c r="K104" s="84" t="s">
        <v>5347</v>
      </c>
      <c r="L104" s="83"/>
      <c r="M104" s="88"/>
    </row>
    <row r="105" spans="1:13" x14ac:dyDescent="0.25">
      <c r="A105" s="24">
        <v>98</v>
      </c>
      <c r="B105" s="72" t="s">
        <v>5010</v>
      </c>
      <c r="C105" s="72" t="s">
        <v>5245</v>
      </c>
      <c r="D105" s="72" t="s">
        <v>801</v>
      </c>
      <c r="E105" s="68" t="s">
        <v>3320</v>
      </c>
      <c r="F105" s="68" t="s">
        <v>5500</v>
      </c>
      <c r="G105" s="83"/>
      <c r="H105" s="86"/>
      <c r="I105" s="83" t="s">
        <v>37</v>
      </c>
      <c r="J105" s="83">
        <v>20</v>
      </c>
      <c r="K105" s="84" t="s">
        <v>5347</v>
      </c>
      <c r="L105" s="83"/>
      <c r="M105" s="88"/>
    </row>
    <row r="106" spans="1:13" x14ac:dyDescent="0.25">
      <c r="A106" s="24">
        <v>99</v>
      </c>
      <c r="B106" s="72" t="s">
        <v>5010</v>
      </c>
      <c r="C106" s="72" t="s">
        <v>5245</v>
      </c>
      <c r="D106" s="72" t="s">
        <v>801</v>
      </c>
      <c r="E106" s="68" t="s">
        <v>3322</v>
      </c>
      <c r="F106" s="68" t="s">
        <v>5501</v>
      </c>
      <c r="G106" s="83"/>
      <c r="H106" s="86"/>
      <c r="I106" s="83" t="s">
        <v>3300</v>
      </c>
      <c r="J106" s="83">
        <v>7</v>
      </c>
      <c r="K106" s="84" t="s">
        <v>5347</v>
      </c>
      <c r="L106" s="83"/>
      <c r="M106" s="88"/>
    </row>
    <row r="107" spans="1:13" x14ac:dyDescent="0.25">
      <c r="A107" s="24">
        <v>100</v>
      </c>
      <c r="B107" s="72" t="s">
        <v>5010</v>
      </c>
      <c r="C107" s="72" t="s">
        <v>5245</v>
      </c>
      <c r="D107" s="72" t="s">
        <v>801</v>
      </c>
      <c r="E107" s="68" t="s">
        <v>3324</v>
      </c>
      <c r="F107" s="68" t="s">
        <v>5502</v>
      </c>
      <c r="G107" s="83"/>
      <c r="H107" s="86"/>
      <c r="I107" s="83" t="s">
        <v>37</v>
      </c>
      <c r="J107" s="83">
        <v>1</v>
      </c>
      <c r="K107" s="84" t="s">
        <v>5347</v>
      </c>
      <c r="L107" s="83"/>
      <c r="M107" s="88"/>
    </row>
    <row r="108" spans="1:13" x14ac:dyDescent="0.25">
      <c r="A108" s="24">
        <v>101</v>
      </c>
      <c r="B108" s="72" t="s">
        <v>5010</v>
      </c>
      <c r="C108" s="72" t="s">
        <v>5245</v>
      </c>
      <c r="D108" s="72" t="s">
        <v>801</v>
      </c>
      <c r="E108" s="68" t="s">
        <v>3326</v>
      </c>
      <c r="F108" s="68" t="s">
        <v>5503</v>
      </c>
      <c r="G108" s="83"/>
      <c r="H108" s="86"/>
      <c r="I108" s="83" t="s">
        <v>37</v>
      </c>
      <c r="J108" s="83">
        <v>1</v>
      </c>
      <c r="K108" s="84" t="s">
        <v>5347</v>
      </c>
      <c r="L108" s="83"/>
      <c r="M108" s="88"/>
    </row>
    <row r="109" spans="1:13" x14ac:dyDescent="0.25">
      <c r="A109" s="24">
        <v>102</v>
      </c>
      <c r="B109" s="72" t="s">
        <v>5010</v>
      </c>
      <c r="C109" s="72" t="s">
        <v>5245</v>
      </c>
      <c r="D109" s="72" t="s">
        <v>801</v>
      </c>
      <c r="E109" s="68" t="s">
        <v>3328</v>
      </c>
      <c r="F109" s="68" t="s">
        <v>5504</v>
      </c>
      <c r="G109" s="83"/>
      <c r="H109" s="86"/>
      <c r="I109" s="83" t="s">
        <v>37</v>
      </c>
      <c r="J109" s="83">
        <v>1</v>
      </c>
      <c r="K109" s="84" t="s">
        <v>5347</v>
      </c>
      <c r="L109" s="83"/>
      <c r="M109" s="88"/>
    </row>
    <row r="110" spans="1:13" x14ac:dyDescent="0.25">
      <c r="A110" s="24">
        <v>103</v>
      </c>
      <c r="B110" s="72" t="s">
        <v>5010</v>
      </c>
      <c r="C110" s="72" t="s">
        <v>5245</v>
      </c>
      <c r="D110" s="72" t="s">
        <v>801</v>
      </c>
      <c r="E110" s="68" t="s">
        <v>1717</v>
      </c>
      <c r="F110" s="68" t="s">
        <v>5505</v>
      </c>
      <c r="G110" s="83"/>
      <c r="H110" s="86"/>
      <c r="I110" s="83" t="s">
        <v>37</v>
      </c>
      <c r="J110" s="83">
        <v>1</v>
      </c>
      <c r="K110" s="84" t="s">
        <v>5347</v>
      </c>
      <c r="L110" s="83"/>
      <c r="M110" s="88"/>
    </row>
    <row r="111" spans="1:13" x14ac:dyDescent="0.25">
      <c r="A111" s="24">
        <v>104</v>
      </c>
      <c r="B111" s="72" t="s">
        <v>5010</v>
      </c>
      <c r="C111" s="72" t="s">
        <v>5245</v>
      </c>
      <c r="D111" s="72" t="s">
        <v>801</v>
      </c>
      <c r="E111" s="68" t="s">
        <v>3331</v>
      </c>
      <c r="F111" s="68" t="s">
        <v>5506</v>
      </c>
      <c r="G111" s="83"/>
      <c r="H111" s="86"/>
      <c r="I111" s="83" t="s">
        <v>3300</v>
      </c>
      <c r="J111" s="83">
        <v>7</v>
      </c>
      <c r="K111" s="84" t="s">
        <v>5347</v>
      </c>
      <c r="L111" s="83"/>
      <c r="M111" s="88"/>
    </row>
    <row r="112" spans="1:13" x14ac:dyDescent="0.25">
      <c r="A112" s="24">
        <v>105</v>
      </c>
      <c r="B112" s="72" t="s">
        <v>5010</v>
      </c>
      <c r="C112" s="72" t="s">
        <v>5245</v>
      </c>
      <c r="D112" s="72" t="s">
        <v>801</v>
      </c>
      <c r="E112" s="68" t="s">
        <v>3271</v>
      </c>
      <c r="F112" s="68" t="s">
        <v>3518</v>
      </c>
      <c r="G112" s="83"/>
      <c r="H112" s="86"/>
      <c r="I112" s="83" t="s">
        <v>37</v>
      </c>
      <c r="J112" s="83">
        <v>14</v>
      </c>
      <c r="K112" s="84" t="s">
        <v>5347</v>
      </c>
      <c r="L112" s="83"/>
      <c r="M112" s="88"/>
    </row>
    <row r="113" spans="1:13" x14ac:dyDescent="0.25">
      <c r="A113" s="24">
        <v>106</v>
      </c>
      <c r="B113" s="72" t="s">
        <v>5010</v>
      </c>
      <c r="C113" s="72" t="s">
        <v>5245</v>
      </c>
      <c r="D113" s="72" t="s">
        <v>801</v>
      </c>
      <c r="E113" s="68" t="s">
        <v>3332</v>
      </c>
      <c r="F113" s="68" t="s">
        <v>3519</v>
      </c>
      <c r="G113" s="83"/>
      <c r="H113" s="86"/>
      <c r="I113" s="83" t="s">
        <v>37</v>
      </c>
      <c r="J113" s="83">
        <v>20</v>
      </c>
      <c r="K113" s="84" t="s">
        <v>5347</v>
      </c>
      <c r="L113" s="83"/>
      <c r="M113" s="88"/>
    </row>
    <row r="114" spans="1:13" x14ac:dyDescent="0.25">
      <c r="A114" s="24">
        <v>107</v>
      </c>
      <c r="B114" s="72" t="s">
        <v>5010</v>
      </c>
      <c r="C114" s="72" t="s">
        <v>5245</v>
      </c>
      <c r="D114" s="72" t="s">
        <v>801</v>
      </c>
      <c r="E114" s="68" t="s">
        <v>3334</v>
      </c>
      <c r="F114" s="68" t="s">
        <v>5507</v>
      </c>
      <c r="G114" s="83"/>
      <c r="H114" s="86"/>
      <c r="I114" s="83" t="s">
        <v>37</v>
      </c>
      <c r="J114" s="83">
        <v>14</v>
      </c>
      <c r="K114" s="84" t="s">
        <v>5347</v>
      </c>
      <c r="L114" s="83"/>
      <c r="M114" s="88"/>
    </row>
    <row r="115" spans="1:13" x14ac:dyDescent="0.25">
      <c r="A115" s="24">
        <v>108</v>
      </c>
      <c r="B115" s="72" t="s">
        <v>5010</v>
      </c>
      <c r="C115" s="72" t="s">
        <v>5245</v>
      </c>
      <c r="D115" s="72" t="s">
        <v>801</v>
      </c>
      <c r="E115" s="68" t="s">
        <v>3336</v>
      </c>
      <c r="F115" s="68" t="s">
        <v>5508</v>
      </c>
      <c r="G115" s="83"/>
      <c r="H115" s="86"/>
      <c r="I115" s="83" t="s">
        <v>37</v>
      </c>
      <c r="J115" s="83">
        <v>14</v>
      </c>
      <c r="K115" s="84" t="s">
        <v>5347</v>
      </c>
      <c r="L115" s="83"/>
      <c r="M115" s="88"/>
    </row>
    <row r="116" spans="1:13" x14ac:dyDescent="0.25">
      <c r="A116" s="24">
        <v>109</v>
      </c>
      <c r="B116" s="72" t="s">
        <v>5010</v>
      </c>
      <c r="C116" s="72" t="s">
        <v>5246</v>
      </c>
      <c r="D116" s="72" t="s">
        <v>437</v>
      </c>
      <c r="E116" s="68" t="s">
        <v>64</v>
      </c>
      <c r="F116" s="68" t="s">
        <v>3709</v>
      </c>
      <c r="G116" s="83"/>
      <c r="H116" s="86"/>
      <c r="I116" s="83" t="s">
        <v>37</v>
      </c>
      <c r="J116" s="83">
        <v>10</v>
      </c>
      <c r="K116" s="85" t="s">
        <v>52</v>
      </c>
      <c r="L116" s="83"/>
      <c r="M116" s="88"/>
    </row>
    <row r="117" spans="1:13" x14ac:dyDescent="0.25">
      <c r="A117" s="24">
        <v>110</v>
      </c>
      <c r="B117" s="72" t="s">
        <v>5010</v>
      </c>
      <c r="C117" s="72" t="s">
        <v>5246</v>
      </c>
      <c r="D117" s="72" t="s">
        <v>437</v>
      </c>
      <c r="E117" s="68" t="s">
        <v>2609</v>
      </c>
      <c r="F117" s="68" t="s">
        <v>5509</v>
      </c>
      <c r="G117" s="83"/>
      <c r="H117" s="86"/>
      <c r="I117" s="83" t="s">
        <v>37</v>
      </c>
      <c r="J117" s="83">
        <v>4</v>
      </c>
      <c r="K117" s="85" t="s">
        <v>52</v>
      </c>
      <c r="L117" s="83"/>
      <c r="M117" s="88"/>
    </row>
    <row r="118" spans="1:13" x14ac:dyDescent="0.25">
      <c r="A118" s="24">
        <v>111</v>
      </c>
      <c r="B118" s="72" t="s">
        <v>5010</v>
      </c>
      <c r="C118" s="72" t="s">
        <v>5246</v>
      </c>
      <c r="D118" s="72" t="s">
        <v>437</v>
      </c>
      <c r="E118" s="68" t="s">
        <v>3256</v>
      </c>
      <c r="F118" s="68" t="s">
        <v>3541</v>
      </c>
      <c r="G118" s="83"/>
      <c r="H118" s="86"/>
      <c r="I118" s="83" t="s">
        <v>37</v>
      </c>
      <c r="J118" s="83">
        <v>20</v>
      </c>
      <c r="K118" s="85" t="s">
        <v>52</v>
      </c>
      <c r="L118" s="83"/>
      <c r="M118" s="88"/>
    </row>
    <row r="119" spans="1:13" x14ac:dyDescent="0.25">
      <c r="A119" s="24">
        <v>112</v>
      </c>
      <c r="B119" s="72" t="s">
        <v>5010</v>
      </c>
      <c r="C119" s="72" t="s">
        <v>5246</v>
      </c>
      <c r="D119" s="72" t="s">
        <v>437</v>
      </c>
      <c r="E119" s="68" t="s">
        <v>481</v>
      </c>
      <c r="F119" s="68" t="s">
        <v>3806</v>
      </c>
      <c r="G119" s="83"/>
      <c r="H119" s="86"/>
      <c r="I119" s="83" t="s">
        <v>37</v>
      </c>
      <c r="J119" s="83">
        <v>5</v>
      </c>
      <c r="K119" s="85" t="s">
        <v>52</v>
      </c>
      <c r="L119" s="83"/>
      <c r="M119" s="88"/>
    </row>
    <row r="120" spans="1:13" x14ac:dyDescent="0.25">
      <c r="A120" s="24">
        <v>113</v>
      </c>
      <c r="B120" s="72" t="s">
        <v>5010</v>
      </c>
      <c r="C120" s="72" t="s">
        <v>5246</v>
      </c>
      <c r="D120" s="72" t="s">
        <v>437</v>
      </c>
      <c r="E120" s="68" t="s">
        <v>3269</v>
      </c>
      <c r="F120" s="68" t="s">
        <v>5510</v>
      </c>
      <c r="G120" s="83"/>
      <c r="H120" s="86"/>
      <c r="I120" s="83" t="s">
        <v>37</v>
      </c>
      <c r="J120" s="83">
        <v>14</v>
      </c>
      <c r="K120" s="84" t="s">
        <v>52</v>
      </c>
      <c r="L120" s="83"/>
      <c r="M120" s="88"/>
    </row>
    <row r="121" spans="1:13" x14ac:dyDescent="0.25">
      <c r="A121" s="24">
        <v>114</v>
      </c>
      <c r="B121" s="72" t="s">
        <v>5010</v>
      </c>
      <c r="C121" s="72" t="s">
        <v>5247</v>
      </c>
      <c r="D121" s="72" t="s">
        <v>123</v>
      </c>
      <c r="E121" s="68" t="s">
        <v>3256</v>
      </c>
      <c r="F121" s="68" t="s">
        <v>3541</v>
      </c>
      <c r="G121" s="83"/>
      <c r="H121" s="86"/>
      <c r="I121" s="83" t="s">
        <v>37</v>
      </c>
      <c r="J121" s="83">
        <v>20</v>
      </c>
      <c r="K121" s="85" t="s">
        <v>52</v>
      </c>
      <c r="L121" s="83"/>
      <c r="M121" s="88"/>
    </row>
    <row r="122" spans="1:13" x14ac:dyDescent="0.25">
      <c r="A122" s="24">
        <v>115</v>
      </c>
      <c r="B122" s="72" t="s">
        <v>5010</v>
      </c>
      <c r="C122" s="72" t="s">
        <v>5247</v>
      </c>
      <c r="D122" s="72" t="s">
        <v>123</v>
      </c>
      <c r="E122" s="68" t="s">
        <v>769</v>
      </c>
      <c r="F122" s="68" t="s">
        <v>3542</v>
      </c>
      <c r="G122" s="83"/>
      <c r="H122" s="86"/>
      <c r="I122" s="83" t="s">
        <v>37</v>
      </c>
      <c r="J122" s="83">
        <v>1</v>
      </c>
      <c r="K122" s="85" t="s">
        <v>52</v>
      </c>
      <c r="L122" s="83"/>
      <c r="M122" s="88"/>
    </row>
    <row r="123" spans="1:13" x14ac:dyDescent="0.25">
      <c r="A123" s="24">
        <v>116</v>
      </c>
      <c r="B123" s="72" t="s">
        <v>5010</v>
      </c>
      <c r="C123" s="72" t="s">
        <v>5247</v>
      </c>
      <c r="D123" s="72" t="s">
        <v>123</v>
      </c>
      <c r="E123" s="68" t="s">
        <v>64</v>
      </c>
      <c r="F123" s="68" t="s">
        <v>3709</v>
      </c>
      <c r="G123" s="83"/>
      <c r="H123" s="86"/>
      <c r="I123" s="83" t="s">
        <v>37</v>
      </c>
      <c r="J123" s="83">
        <v>10</v>
      </c>
      <c r="K123" s="85" t="s">
        <v>5347</v>
      </c>
      <c r="L123" s="83"/>
      <c r="M123" s="88"/>
    </row>
    <row r="124" spans="1:13" x14ac:dyDescent="0.25">
      <c r="A124" s="24">
        <v>117</v>
      </c>
      <c r="B124" s="72" t="s">
        <v>5010</v>
      </c>
      <c r="C124" s="72" t="s">
        <v>5247</v>
      </c>
      <c r="D124" s="72" t="s">
        <v>123</v>
      </c>
      <c r="E124" s="68" t="s">
        <v>1508</v>
      </c>
      <c r="F124" s="68" t="s">
        <v>3917</v>
      </c>
      <c r="G124" s="83"/>
      <c r="H124" s="86"/>
      <c r="I124" s="83" t="s">
        <v>37</v>
      </c>
      <c r="J124" s="83">
        <v>3</v>
      </c>
      <c r="K124" s="85" t="s">
        <v>5347</v>
      </c>
      <c r="L124" s="83"/>
      <c r="M124" s="88"/>
    </row>
    <row r="125" spans="1:13" x14ac:dyDescent="0.25">
      <c r="A125" s="24">
        <v>118</v>
      </c>
      <c r="B125" s="72" t="s">
        <v>5010</v>
      </c>
      <c r="C125" s="72" t="s">
        <v>5247</v>
      </c>
      <c r="D125" s="72" t="s">
        <v>123</v>
      </c>
      <c r="E125" s="68" t="s">
        <v>1510</v>
      </c>
      <c r="F125" s="68" t="s">
        <v>3919</v>
      </c>
      <c r="G125" s="83"/>
      <c r="H125" s="86"/>
      <c r="I125" s="83" t="s">
        <v>37</v>
      </c>
      <c r="J125" s="83">
        <v>3</v>
      </c>
      <c r="K125" s="85" t="s">
        <v>5347</v>
      </c>
      <c r="L125" s="83"/>
      <c r="M125" s="88"/>
    </row>
    <row r="126" spans="1:13" x14ac:dyDescent="0.25">
      <c r="A126" s="24">
        <v>119</v>
      </c>
      <c r="B126" s="72" t="s">
        <v>5010</v>
      </c>
      <c r="C126" s="72" t="s">
        <v>5247</v>
      </c>
      <c r="D126" s="72" t="s">
        <v>123</v>
      </c>
      <c r="E126" s="68" t="s">
        <v>1512</v>
      </c>
      <c r="F126" s="68" t="s">
        <v>3918</v>
      </c>
      <c r="G126" s="83"/>
      <c r="H126" s="86"/>
      <c r="I126" s="83" t="s">
        <v>37</v>
      </c>
      <c r="J126" s="83">
        <v>300</v>
      </c>
      <c r="K126" s="85" t="s">
        <v>5347</v>
      </c>
      <c r="L126" s="83"/>
      <c r="M126" s="88"/>
    </row>
    <row r="127" spans="1:13" x14ac:dyDescent="0.25">
      <c r="A127" s="24">
        <v>120</v>
      </c>
      <c r="B127" s="72" t="s">
        <v>5010</v>
      </c>
      <c r="C127" s="72" t="s">
        <v>5247</v>
      </c>
      <c r="D127" s="72" t="s">
        <v>123</v>
      </c>
      <c r="E127" s="68" t="s">
        <v>54</v>
      </c>
      <c r="F127" s="68" t="s">
        <v>3518</v>
      </c>
      <c r="G127" s="83"/>
      <c r="H127" s="86"/>
      <c r="I127" s="83" t="s">
        <v>37</v>
      </c>
      <c r="J127" s="83">
        <v>14</v>
      </c>
      <c r="K127" s="85" t="s">
        <v>5347</v>
      </c>
      <c r="L127" s="83"/>
      <c r="M127" s="88"/>
    </row>
    <row r="128" spans="1:13" x14ac:dyDescent="0.25">
      <c r="A128" s="24">
        <v>121</v>
      </c>
      <c r="B128" s="72" t="s">
        <v>5010</v>
      </c>
      <c r="C128" s="72" t="s">
        <v>5247</v>
      </c>
      <c r="D128" s="72" t="s">
        <v>123</v>
      </c>
      <c r="E128" s="68" t="s">
        <v>56</v>
      </c>
      <c r="F128" s="68" t="s">
        <v>3519</v>
      </c>
      <c r="G128" s="83"/>
      <c r="H128" s="86"/>
      <c r="I128" s="83" t="s">
        <v>37</v>
      </c>
      <c r="J128" s="83">
        <v>32</v>
      </c>
      <c r="K128" s="85" t="s">
        <v>5347</v>
      </c>
      <c r="L128" s="83"/>
      <c r="M128" s="88"/>
    </row>
    <row r="129" spans="1:13" x14ac:dyDescent="0.25">
      <c r="A129" s="24">
        <v>122</v>
      </c>
      <c r="B129" s="72" t="s">
        <v>5010</v>
      </c>
      <c r="C129" s="72" t="s">
        <v>5248</v>
      </c>
      <c r="D129" s="72" t="s">
        <v>1241</v>
      </c>
      <c r="E129" s="68" t="s">
        <v>3256</v>
      </c>
      <c r="F129" s="68" t="s">
        <v>3541</v>
      </c>
      <c r="G129" s="83"/>
      <c r="H129" s="86"/>
      <c r="I129" s="83" t="s">
        <v>37</v>
      </c>
      <c r="J129" s="83">
        <v>20</v>
      </c>
      <c r="K129" s="85" t="s">
        <v>52</v>
      </c>
      <c r="L129" s="83"/>
      <c r="M129" s="88"/>
    </row>
    <row r="130" spans="1:13" x14ac:dyDescent="0.25">
      <c r="A130" s="24">
        <v>123</v>
      </c>
      <c r="B130" s="72" t="s">
        <v>5010</v>
      </c>
      <c r="C130" s="72" t="s">
        <v>5248</v>
      </c>
      <c r="D130" s="72" t="s">
        <v>1241</v>
      </c>
      <c r="E130" s="68" t="s">
        <v>769</v>
      </c>
      <c r="F130" s="68" t="s">
        <v>3542</v>
      </c>
      <c r="G130" s="83"/>
      <c r="H130" s="86"/>
      <c r="I130" s="83" t="s">
        <v>37</v>
      </c>
      <c r="J130" s="83">
        <v>1</v>
      </c>
      <c r="K130" s="85" t="s">
        <v>52</v>
      </c>
      <c r="L130" s="83"/>
      <c r="M130" s="88"/>
    </row>
    <row r="131" spans="1:13" x14ac:dyDescent="0.25">
      <c r="A131" s="24">
        <v>124</v>
      </c>
      <c r="B131" s="72" t="s">
        <v>5010</v>
      </c>
      <c r="C131" s="72" t="s">
        <v>5248</v>
      </c>
      <c r="D131" s="72" t="s">
        <v>1241</v>
      </c>
      <c r="E131" s="68" t="s">
        <v>64</v>
      </c>
      <c r="F131" s="68" t="s">
        <v>3709</v>
      </c>
      <c r="G131" s="83"/>
      <c r="H131" s="86"/>
      <c r="I131" s="83" t="s">
        <v>37</v>
      </c>
      <c r="J131" s="83">
        <v>10</v>
      </c>
      <c r="K131" s="85" t="s">
        <v>5347</v>
      </c>
      <c r="L131" s="83"/>
      <c r="M131" s="88"/>
    </row>
    <row r="132" spans="1:13" x14ac:dyDescent="0.25">
      <c r="A132" s="24">
        <v>125</v>
      </c>
      <c r="B132" s="72" t="s">
        <v>5010</v>
      </c>
      <c r="C132" s="72" t="s">
        <v>5248</v>
      </c>
      <c r="D132" s="72" t="s">
        <v>1241</v>
      </c>
      <c r="E132" s="68" t="s">
        <v>1332</v>
      </c>
      <c r="F132" s="68" t="s">
        <v>3740</v>
      </c>
      <c r="G132" s="83"/>
      <c r="H132" s="86"/>
      <c r="I132" s="83" t="s">
        <v>37</v>
      </c>
      <c r="J132" s="83">
        <v>10</v>
      </c>
      <c r="K132" s="85" t="s">
        <v>5347</v>
      </c>
      <c r="L132" s="83"/>
      <c r="M132" s="88"/>
    </row>
    <row r="133" spans="1:13" x14ac:dyDescent="0.25">
      <c r="A133" s="24">
        <v>126</v>
      </c>
      <c r="B133" s="72" t="s">
        <v>5010</v>
      </c>
      <c r="C133" s="72" t="s">
        <v>5248</v>
      </c>
      <c r="D133" s="72" t="s">
        <v>1241</v>
      </c>
      <c r="E133" s="68" t="s">
        <v>1171</v>
      </c>
      <c r="F133" s="68" t="s">
        <v>3629</v>
      </c>
      <c r="G133" s="83"/>
      <c r="H133" s="86"/>
      <c r="I133" s="83" t="s">
        <v>37</v>
      </c>
      <c r="J133" s="83">
        <v>10</v>
      </c>
      <c r="K133" s="85" t="s">
        <v>5347</v>
      </c>
      <c r="L133" s="83"/>
      <c r="M133" s="88"/>
    </row>
    <row r="134" spans="1:13" x14ac:dyDescent="0.25">
      <c r="A134" s="24">
        <v>127</v>
      </c>
      <c r="B134" s="72" t="s">
        <v>5010</v>
      </c>
      <c r="C134" s="72" t="s">
        <v>5248</v>
      </c>
      <c r="D134" s="72" t="s">
        <v>1241</v>
      </c>
      <c r="E134" s="68" t="s">
        <v>1334</v>
      </c>
      <c r="F134" s="68" t="s">
        <v>3628</v>
      </c>
      <c r="G134" s="83"/>
      <c r="H134" s="86"/>
      <c r="I134" s="83" t="s">
        <v>37</v>
      </c>
      <c r="J134" s="83">
        <v>300</v>
      </c>
      <c r="K134" s="85" t="s">
        <v>5347</v>
      </c>
      <c r="L134" s="83"/>
      <c r="M134" s="88"/>
    </row>
    <row r="135" spans="1:13" x14ac:dyDescent="0.25">
      <c r="A135" s="24">
        <v>128</v>
      </c>
      <c r="B135" s="72" t="s">
        <v>5010</v>
      </c>
      <c r="C135" s="72" t="s">
        <v>5248</v>
      </c>
      <c r="D135" s="72" t="s">
        <v>1241</v>
      </c>
      <c r="E135" s="68" t="s">
        <v>54</v>
      </c>
      <c r="F135" s="68" t="s">
        <v>3518</v>
      </c>
      <c r="G135" s="83"/>
      <c r="H135" s="86"/>
      <c r="I135" s="83" t="s">
        <v>37</v>
      </c>
      <c r="J135" s="83">
        <v>14</v>
      </c>
      <c r="K135" s="85" t="s">
        <v>5347</v>
      </c>
      <c r="L135" s="83"/>
      <c r="M135" s="88"/>
    </row>
    <row r="136" spans="1:13" x14ac:dyDescent="0.25">
      <c r="A136" s="24">
        <v>129</v>
      </c>
      <c r="B136" s="72" t="s">
        <v>5010</v>
      </c>
      <c r="C136" s="72" t="s">
        <v>5248</v>
      </c>
      <c r="D136" s="72" t="s">
        <v>1241</v>
      </c>
      <c r="E136" s="68" t="s">
        <v>56</v>
      </c>
      <c r="F136" s="68" t="s">
        <v>3519</v>
      </c>
      <c r="G136" s="83"/>
      <c r="H136" s="86"/>
      <c r="I136" s="83" t="s">
        <v>37</v>
      </c>
      <c r="J136" s="83">
        <v>32</v>
      </c>
      <c r="K136" s="85" t="s">
        <v>5347</v>
      </c>
      <c r="L136" s="83"/>
      <c r="M136" s="88"/>
    </row>
    <row r="137" spans="1:13" x14ac:dyDescent="0.25">
      <c r="A137" s="24">
        <v>130</v>
      </c>
      <c r="B137" s="72" t="s">
        <v>5010</v>
      </c>
      <c r="C137" s="72" t="s">
        <v>5249</v>
      </c>
      <c r="D137" s="72" t="s">
        <v>127</v>
      </c>
      <c r="E137" s="68" t="s">
        <v>3256</v>
      </c>
      <c r="F137" s="68" t="s">
        <v>3541</v>
      </c>
      <c r="G137" s="83"/>
      <c r="H137" s="86"/>
      <c r="I137" s="83" t="s">
        <v>37</v>
      </c>
      <c r="J137" s="83">
        <v>20</v>
      </c>
      <c r="K137" s="85" t="s">
        <v>52</v>
      </c>
      <c r="L137" s="83"/>
      <c r="M137" s="88"/>
    </row>
    <row r="138" spans="1:13" x14ac:dyDescent="0.25">
      <c r="A138" s="24">
        <v>131</v>
      </c>
      <c r="B138" s="72" t="s">
        <v>5010</v>
      </c>
      <c r="C138" s="72" t="s">
        <v>5249</v>
      </c>
      <c r="D138" s="72" t="s">
        <v>127</v>
      </c>
      <c r="E138" s="68" t="s">
        <v>769</v>
      </c>
      <c r="F138" s="68" t="s">
        <v>3542</v>
      </c>
      <c r="G138" s="83"/>
      <c r="H138" s="86"/>
      <c r="I138" s="83" t="s">
        <v>37</v>
      </c>
      <c r="J138" s="83">
        <v>1</v>
      </c>
      <c r="K138" s="85" t="s">
        <v>52</v>
      </c>
      <c r="L138" s="83"/>
      <c r="M138" s="88"/>
    </row>
    <row r="139" spans="1:13" x14ac:dyDescent="0.25">
      <c r="A139" s="24">
        <v>132</v>
      </c>
      <c r="B139" s="72" t="s">
        <v>5010</v>
      </c>
      <c r="C139" s="72" t="s">
        <v>5249</v>
      </c>
      <c r="D139" s="72" t="s">
        <v>127</v>
      </c>
      <c r="E139" s="68" t="s">
        <v>64</v>
      </c>
      <c r="F139" s="68" t="s">
        <v>3709</v>
      </c>
      <c r="G139" s="83"/>
      <c r="H139" s="86"/>
      <c r="I139" s="83" t="s">
        <v>37</v>
      </c>
      <c r="J139" s="83">
        <v>10</v>
      </c>
      <c r="K139" s="85" t="s">
        <v>5347</v>
      </c>
      <c r="L139" s="83"/>
      <c r="M139" s="88"/>
    </row>
    <row r="140" spans="1:13" x14ac:dyDescent="0.25">
      <c r="A140" s="24">
        <v>133</v>
      </c>
      <c r="B140" s="72" t="s">
        <v>5010</v>
      </c>
      <c r="C140" s="72" t="s">
        <v>5249</v>
      </c>
      <c r="D140" s="72" t="s">
        <v>127</v>
      </c>
      <c r="E140" s="68" t="s">
        <v>1475</v>
      </c>
      <c r="F140" s="68" t="s">
        <v>3679</v>
      </c>
      <c r="G140" s="83"/>
      <c r="H140" s="86"/>
      <c r="I140" s="83" t="s">
        <v>37</v>
      </c>
      <c r="J140" s="83">
        <v>20</v>
      </c>
      <c r="K140" s="85" t="s">
        <v>5347</v>
      </c>
      <c r="L140" s="83"/>
      <c r="M140" s="88"/>
    </row>
    <row r="141" spans="1:13" x14ac:dyDescent="0.25">
      <c r="A141" s="24">
        <v>134</v>
      </c>
      <c r="B141" s="72" t="s">
        <v>5010</v>
      </c>
      <c r="C141" s="72" t="s">
        <v>5249</v>
      </c>
      <c r="D141" s="72" t="s">
        <v>127</v>
      </c>
      <c r="E141" s="68" t="s">
        <v>1477</v>
      </c>
      <c r="F141" s="68" t="s">
        <v>3924</v>
      </c>
      <c r="G141" s="83"/>
      <c r="H141" s="86"/>
      <c r="I141" s="83" t="s">
        <v>37</v>
      </c>
      <c r="J141" s="83">
        <v>300</v>
      </c>
      <c r="K141" s="85" t="s">
        <v>5347</v>
      </c>
      <c r="L141" s="83"/>
      <c r="M141" s="88"/>
    </row>
    <row r="142" spans="1:13" x14ac:dyDescent="0.25">
      <c r="A142" s="24">
        <v>135</v>
      </c>
      <c r="B142" s="72" t="s">
        <v>5010</v>
      </c>
      <c r="C142" s="72" t="s">
        <v>5249</v>
      </c>
      <c r="D142" s="72" t="s">
        <v>127</v>
      </c>
      <c r="E142" s="68" t="s">
        <v>1487</v>
      </c>
      <c r="F142" s="68" t="s">
        <v>5511</v>
      </c>
      <c r="G142" s="83"/>
      <c r="H142" s="86"/>
      <c r="I142" s="83" t="s">
        <v>37</v>
      </c>
      <c r="J142" s="83">
        <v>3</v>
      </c>
      <c r="K142" s="85" t="s">
        <v>5347</v>
      </c>
      <c r="L142" s="83"/>
      <c r="M142" s="88"/>
    </row>
    <row r="143" spans="1:13" x14ac:dyDescent="0.25">
      <c r="A143" s="24">
        <v>136</v>
      </c>
      <c r="B143" s="72" t="s">
        <v>5010</v>
      </c>
      <c r="C143" s="72" t="s">
        <v>5249</v>
      </c>
      <c r="D143" s="72" t="s">
        <v>127</v>
      </c>
      <c r="E143" s="68" t="s">
        <v>1479</v>
      </c>
      <c r="F143" s="68" t="s">
        <v>3925</v>
      </c>
      <c r="G143" s="83"/>
      <c r="H143" s="86"/>
      <c r="I143" s="83" t="s">
        <v>37</v>
      </c>
      <c r="J143" s="83">
        <v>20</v>
      </c>
      <c r="K143" s="85" t="s">
        <v>5347</v>
      </c>
      <c r="L143" s="83"/>
      <c r="M143" s="88"/>
    </row>
    <row r="144" spans="1:13" x14ac:dyDescent="0.25">
      <c r="A144" s="24">
        <v>137</v>
      </c>
      <c r="B144" s="72" t="s">
        <v>5010</v>
      </c>
      <c r="C144" s="72" t="s">
        <v>5249</v>
      </c>
      <c r="D144" s="72" t="s">
        <v>127</v>
      </c>
      <c r="E144" s="68" t="s">
        <v>54</v>
      </c>
      <c r="F144" s="68" t="s">
        <v>3518</v>
      </c>
      <c r="G144" s="83"/>
      <c r="H144" s="86"/>
      <c r="I144" s="83" t="s">
        <v>37</v>
      </c>
      <c r="J144" s="83">
        <v>14</v>
      </c>
      <c r="K144" s="85" t="s">
        <v>5347</v>
      </c>
      <c r="L144" s="83"/>
      <c r="M144" s="88"/>
    </row>
    <row r="145" spans="1:13" x14ac:dyDescent="0.25">
      <c r="A145" s="24">
        <v>138</v>
      </c>
      <c r="B145" s="72" t="s">
        <v>5010</v>
      </c>
      <c r="C145" s="72" t="s">
        <v>5249</v>
      </c>
      <c r="D145" s="72" t="s">
        <v>127</v>
      </c>
      <c r="E145" s="68" t="s">
        <v>56</v>
      </c>
      <c r="F145" s="68" t="s">
        <v>3519</v>
      </c>
      <c r="G145" s="83"/>
      <c r="H145" s="86"/>
      <c r="I145" s="83" t="s">
        <v>37</v>
      </c>
      <c r="J145" s="83">
        <v>32</v>
      </c>
      <c r="K145" s="85" t="s">
        <v>5347</v>
      </c>
      <c r="L145" s="83"/>
      <c r="M145" s="88"/>
    </row>
    <row r="146" spans="1:13" x14ac:dyDescent="0.25">
      <c r="A146" s="24">
        <v>139</v>
      </c>
      <c r="B146" s="72" t="s">
        <v>5010</v>
      </c>
      <c r="C146" s="72" t="s">
        <v>5250</v>
      </c>
      <c r="D146" s="72" t="s">
        <v>698</v>
      </c>
      <c r="E146" s="68" t="s">
        <v>1898</v>
      </c>
      <c r="F146" s="68" t="s">
        <v>3556</v>
      </c>
      <c r="G146" s="83"/>
      <c r="H146" s="86"/>
      <c r="I146" s="83" t="s">
        <v>37</v>
      </c>
      <c r="J146" s="83">
        <v>100</v>
      </c>
      <c r="K146" s="85" t="s">
        <v>52</v>
      </c>
      <c r="L146" s="83"/>
      <c r="M146" s="88"/>
    </row>
    <row r="147" spans="1:13" x14ac:dyDescent="0.25">
      <c r="A147" s="24">
        <v>140</v>
      </c>
      <c r="B147" s="72" t="s">
        <v>5010</v>
      </c>
      <c r="C147" s="72" t="s">
        <v>5250</v>
      </c>
      <c r="D147" s="72" t="s">
        <v>698</v>
      </c>
      <c r="E147" s="68" t="s">
        <v>1902</v>
      </c>
      <c r="F147" s="68" t="s">
        <v>3559</v>
      </c>
      <c r="G147" s="83"/>
      <c r="H147" s="86"/>
      <c r="I147" s="83" t="s">
        <v>37</v>
      </c>
      <c r="J147" s="83">
        <v>14</v>
      </c>
      <c r="K147" s="85" t="s">
        <v>52</v>
      </c>
      <c r="L147" s="83"/>
      <c r="M147" s="88"/>
    </row>
    <row r="148" spans="1:13" x14ac:dyDescent="0.25">
      <c r="A148" s="24">
        <v>141</v>
      </c>
      <c r="B148" s="72" t="s">
        <v>5010</v>
      </c>
      <c r="C148" s="72" t="s">
        <v>5250</v>
      </c>
      <c r="D148" s="72" t="s">
        <v>698</v>
      </c>
      <c r="E148" s="68" t="s">
        <v>62</v>
      </c>
      <c r="F148" s="68" t="s">
        <v>3517</v>
      </c>
      <c r="G148" s="83"/>
      <c r="H148" s="86"/>
      <c r="I148" s="83" t="s">
        <v>37</v>
      </c>
      <c r="J148" s="83">
        <v>2000</v>
      </c>
      <c r="K148" s="85" t="s">
        <v>5347</v>
      </c>
      <c r="L148" s="83"/>
      <c r="M148" s="88"/>
    </row>
    <row r="149" spans="1:13" x14ac:dyDescent="0.25">
      <c r="A149" s="24">
        <v>142</v>
      </c>
      <c r="B149" s="72" t="s">
        <v>5010</v>
      </c>
      <c r="C149" s="72" t="s">
        <v>5250</v>
      </c>
      <c r="D149" s="72" t="s">
        <v>698</v>
      </c>
      <c r="E149" s="68" t="s">
        <v>58</v>
      </c>
      <c r="F149" s="68" t="s">
        <v>3520</v>
      </c>
      <c r="G149" s="83"/>
      <c r="H149" s="86"/>
      <c r="I149" s="83" t="s">
        <v>37</v>
      </c>
      <c r="J149" s="83">
        <v>14</v>
      </c>
      <c r="K149" s="85" t="s">
        <v>52</v>
      </c>
      <c r="L149" s="83"/>
      <c r="M149" s="88"/>
    </row>
    <row r="150" spans="1:13" x14ac:dyDescent="0.25">
      <c r="A150" s="24">
        <v>143</v>
      </c>
      <c r="B150" s="72" t="s">
        <v>5010</v>
      </c>
      <c r="C150" s="72" t="s">
        <v>5250</v>
      </c>
      <c r="D150" s="72" t="s">
        <v>698</v>
      </c>
      <c r="E150" s="68" t="s">
        <v>60</v>
      </c>
      <c r="F150" s="68" t="s">
        <v>3521</v>
      </c>
      <c r="G150" s="83"/>
      <c r="H150" s="86"/>
      <c r="I150" s="83" t="s">
        <v>37</v>
      </c>
      <c r="J150" s="83">
        <v>32</v>
      </c>
      <c r="K150" s="85" t="s">
        <v>52</v>
      </c>
      <c r="L150" s="83"/>
      <c r="M150" s="88"/>
    </row>
    <row r="151" spans="1:13" x14ac:dyDescent="0.25">
      <c r="A151" s="24">
        <v>144</v>
      </c>
      <c r="B151" s="72" t="s">
        <v>5010</v>
      </c>
      <c r="C151" s="72" t="s">
        <v>5251</v>
      </c>
      <c r="D151" s="72" t="s">
        <v>121</v>
      </c>
      <c r="E151" s="68" t="s">
        <v>3256</v>
      </c>
      <c r="F151" s="68" t="s">
        <v>3541</v>
      </c>
      <c r="G151" s="83"/>
      <c r="H151" s="86"/>
      <c r="I151" s="83" t="s">
        <v>37</v>
      </c>
      <c r="J151" s="83">
        <v>20</v>
      </c>
      <c r="K151" s="85" t="s">
        <v>52</v>
      </c>
      <c r="L151" s="83"/>
      <c r="M151" s="88"/>
    </row>
    <row r="152" spans="1:13" x14ac:dyDescent="0.25">
      <c r="A152" s="24">
        <v>145</v>
      </c>
      <c r="B152" s="72" t="s">
        <v>5010</v>
      </c>
      <c r="C152" s="72" t="s">
        <v>5251</v>
      </c>
      <c r="D152" s="72" t="s">
        <v>121</v>
      </c>
      <c r="E152" s="68" t="s">
        <v>769</v>
      </c>
      <c r="F152" s="68" t="s">
        <v>3542</v>
      </c>
      <c r="G152" s="83"/>
      <c r="H152" s="86"/>
      <c r="I152" s="83" t="s">
        <v>37</v>
      </c>
      <c r="J152" s="83">
        <v>1</v>
      </c>
      <c r="K152" s="85" t="s">
        <v>52</v>
      </c>
      <c r="L152" s="83"/>
      <c r="M152" s="88"/>
    </row>
    <row r="153" spans="1:13" x14ac:dyDescent="0.25">
      <c r="A153" s="24">
        <v>146</v>
      </c>
      <c r="B153" s="72" t="s">
        <v>5010</v>
      </c>
      <c r="C153" s="72" t="s">
        <v>5251</v>
      </c>
      <c r="D153" s="72" t="s">
        <v>121</v>
      </c>
      <c r="E153" s="68" t="s">
        <v>64</v>
      </c>
      <c r="F153" s="68" t="s">
        <v>3709</v>
      </c>
      <c r="G153" s="83"/>
      <c r="H153" s="86"/>
      <c r="I153" s="83" t="s">
        <v>37</v>
      </c>
      <c r="J153" s="83">
        <v>10</v>
      </c>
      <c r="K153" s="85" t="s">
        <v>5347</v>
      </c>
      <c r="L153" s="83"/>
      <c r="M153" s="88"/>
    </row>
    <row r="154" spans="1:13" x14ac:dyDescent="0.25">
      <c r="A154" s="24">
        <v>147</v>
      </c>
      <c r="B154" s="72" t="s">
        <v>5010</v>
      </c>
      <c r="C154" s="72" t="s">
        <v>5251</v>
      </c>
      <c r="D154" s="72" t="s">
        <v>121</v>
      </c>
      <c r="E154" s="68" t="s">
        <v>1425</v>
      </c>
      <c r="F154" s="68" t="s">
        <v>3952</v>
      </c>
      <c r="G154" s="83"/>
      <c r="H154" s="86"/>
      <c r="I154" s="83" t="s">
        <v>37</v>
      </c>
      <c r="J154" s="83">
        <v>3</v>
      </c>
      <c r="K154" s="85" t="s">
        <v>5347</v>
      </c>
      <c r="L154" s="83"/>
      <c r="M154" s="88"/>
    </row>
    <row r="155" spans="1:13" x14ac:dyDescent="0.25">
      <c r="A155" s="24">
        <v>148</v>
      </c>
      <c r="B155" s="72" t="s">
        <v>5010</v>
      </c>
      <c r="C155" s="72" t="s">
        <v>5251</v>
      </c>
      <c r="D155" s="72" t="s">
        <v>121</v>
      </c>
      <c r="E155" s="68" t="s">
        <v>1322</v>
      </c>
      <c r="F155" s="68" t="s">
        <v>3755</v>
      </c>
      <c r="G155" s="83"/>
      <c r="H155" s="86"/>
      <c r="I155" s="83" t="s">
        <v>37</v>
      </c>
      <c r="J155" s="83">
        <v>3</v>
      </c>
      <c r="K155" s="85" t="s">
        <v>5347</v>
      </c>
      <c r="L155" s="83"/>
      <c r="M155" s="88"/>
    </row>
    <row r="156" spans="1:13" x14ac:dyDescent="0.25">
      <c r="A156" s="24">
        <v>149</v>
      </c>
      <c r="B156" s="72" t="s">
        <v>5010</v>
      </c>
      <c r="C156" s="72" t="s">
        <v>5251</v>
      </c>
      <c r="D156" s="72" t="s">
        <v>121</v>
      </c>
      <c r="E156" s="68" t="s">
        <v>3266</v>
      </c>
      <c r="F156" s="68" t="s">
        <v>5512</v>
      </c>
      <c r="G156" s="83"/>
      <c r="H156" s="86"/>
      <c r="I156" s="83" t="s">
        <v>37</v>
      </c>
      <c r="J156" s="83">
        <v>300</v>
      </c>
      <c r="K156" s="85" t="s">
        <v>5347</v>
      </c>
      <c r="L156" s="83"/>
      <c r="M156" s="88"/>
    </row>
    <row r="157" spans="1:13" x14ac:dyDescent="0.25">
      <c r="A157" s="24">
        <v>150</v>
      </c>
      <c r="B157" s="72" t="s">
        <v>5010</v>
      </c>
      <c r="C157" s="72" t="s">
        <v>5251</v>
      </c>
      <c r="D157" s="72" t="s">
        <v>121</v>
      </c>
      <c r="E157" s="68" t="s">
        <v>1330</v>
      </c>
      <c r="F157" s="68" t="s">
        <v>3753</v>
      </c>
      <c r="G157" s="83"/>
      <c r="H157" s="86"/>
      <c r="I157" s="83" t="s">
        <v>37</v>
      </c>
      <c r="J157" s="83">
        <v>10</v>
      </c>
      <c r="K157" s="85" t="s">
        <v>5347</v>
      </c>
      <c r="L157" s="83"/>
      <c r="M157" s="88"/>
    </row>
    <row r="158" spans="1:13" x14ac:dyDescent="0.25">
      <c r="A158" s="24">
        <v>151</v>
      </c>
      <c r="B158" s="72" t="s">
        <v>5010</v>
      </c>
      <c r="C158" s="72" t="s">
        <v>5251</v>
      </c>
      <c r="D158" s="72" t="s">
        <v>121</v>
      </c>
      <c r="E158" s="68" t="s">
        <v>54</v>
      </c>
      <c r="F158" s="68" t="s">
        <v>3518</v>
      </c>
      <c r="G158" s="83"/>
      <c r="H158" s="86"/>
      <c r="I158" s="83" t="s">
        <v>37</v>
      </c>
      <c r="J158" s="83">
        <v>14</v>
      </c>
      <c r="K158" s="85" t="s">
        <v>5347</v>
      </c>
      <c r="L158" s="83"/>
      <c r="M158" s="88"/>
    </row>
    <row r="159" spans="1:13" x14ac:dyDescent="0.25">
      <c r="A159" s="24">
        <v>152</v>
      </c>
      <c r="B159" s="72" t="s">
        <v>5010</v>
      </c>
      <c r="C159" s="72" t="s">
        <v>5251</v>
      </c>
      <c r="D159" s="72" t="s">
        <v>121</v>
      </c>
      <c r="E159" s="68" t="s">
        <v>56</v>
      </c>
      <c r="F159" s="68" t="s">
        <v>3519</v>
      </c>
      <c r="G159" s="83"/>
      <c r="H159" s="86"/>
      <c r="I159" s="83" t="s">
        <v>37</v>
      </c>
      <c r="J159" s="83">
        <v>32</v>
      </c>
      <c r="K159" s="85" t="s">
        <v>5347</v>
      </c>
      <c r="L159" s="83"/>
      <c r="M159" s="88"/>
    </row>
    <row r="160" spans="1:13" x14ac:dyDescent="0.25">
      <c r="A160" s="24">
        <v>153</v>
      </c>
      <c r="B160" s="72" t="s">
        <v>5010</v>
      </c>
      <c r="C160" s="72" t="s">
        <v>5252</v>
      </c>
      <c r="D160" s="72" t="s">
        <v>137</v>
      </c>
      <c r="E160" s="68" t="s">
        <v>3256</v>
      </c>
      <c r="F160" s="68" t="s">
        <v>3541</v>
      </c>
      <c r="G160" s="83"/>
      <c r="H160" s="86"/>
      <c r="I160" s="83" t="s">
        <v>37</v>
      </c>
      <c r="J160" s="83">
        <v>20</v>
      </c>
      <c r="K160" s="85" t="s">
        <v>52</v>
      </c>
      <c r="L160" s="83"/>
      <c r="M160" s="88"/>
    </row>
    <row r="161" spans="1:13" x14ac:dyDescent="0.25">
      <c r="A161" s="24">
        <v>154</v>
      </c>
      <c r="B161" s="72" t="s">
        <v>5010</v>
      </c>
      <c r="C161" s="72" t="s">
        <v>5252</v>
      </c>
      <c r="D161" s="72" t="s">
        <v>137</v>
      </c>
      <c r="E161" s="68" t="s">
        <v>769</v>
      </c>
      <c r="F161" s="68" t="s">
        <v>3542</v>
      </c>
      <c r="G161" s="83"/>
      <c r="H161" s="86"/>
      <c r="I161" s="83" t="s">
        <v>37</v>
      </c>
      <c r="J161" s="83">
        <v>1</v>
      </c>
      <c r="K161" s="85" t="s">
        <v>5347</v>
      </c>
      <c r="L161" s="83"/>
      <c r="M161" s="88"/>
    </row>
    <row r="162" spans="1:13" x14ac:dyDescent="0.25">
      <c r="A162" s="24">
        <v>155</v>
      </c>
      <c r="B162" s="72" t="s">
        <v>5010</v>
      </c>
      <c r="C162" s="72" t="s">
        <v>5252</v>
      </c>
      <c r="D162" s="72" t="s">
        <v>137</v>
      </c>
      <c r="E162" s="68" t="s">
        <v>64</v>
      </c>
      <c r="F162" s="68" t="s">
        <v>3709</v>
      </c>
      <c r="G162" s="83"/>
      <c r="H162" s="86"/>
      <c r="I162" s="83" t="s">
        <v>37</v>
      </c>
      <c r="J162" s="83">
        <v>10</v>
      </c>
      <c r="K162" s="85" t="s">
        <v>5347</v>
      </c>
      <c r="L162" s="83"/>
      <c r="M162" s="88"/>
    </row>
    <row r="163" spans="1:13" ht="16.5" customHeight="1" x14ac:dyDescent="0.25">
      <c r="A163" s="24">
        <v>156</v>
      </c>
      <c r="B163" s="72" t="s">
        <v>5010</v>
      </c>
      <c r="C163" s="72" t="s">
        <v>5252</v>
      </c>
      <c r="D163" s="72" t="s">
        <v>137</v>
      </c>
      <c r="E163" s="68" t="s">
        <v>1683</v>
      </c>
      <c r="F163" s="68" t="s">
        <v>3769</v>
      </c>
      <c r="G163" s="83"/>
      <c r="H163" s="86"/>
      <c r="I163" s="83" t="s">
        <v>37</v>
      </c>
      <c r="J163" s="83">
        <v>20</v>
      </c>
      <c r="K163" s="85" t="s">
        <v>5347</v>
      </c>
      <c r="L163" s="83"/>
      <c r="M163" s="88"/>
    </row>
    <row r="164" spans="1:13" x14ac:dyDescent="0.25">
      <c r="A164" s="24">
        <v>157</v>
      </c>
      <c r="B164" s="72" t="s">
        <v>5010</v>
      </c>
      <c r="C164" s="72" t="s">
        <v>5252</v>
      </c>
      <c r="D164" s="72" t="s">
        <v>137</v>
      </c>
      <c r="E164" s="68" t="s">
        <v>1697</v>
      </c>
      <c r="F164" s="68" t="s">
        <v>3782</v>
      </c>
      <c r="G164" s="83"/>
      <c r="H164" s="86"/>
      <c r="I164" s="83" t="s">
        <v>37</v>
      </c>
      <c r="J164" s="83">
        <v>3</v>
      </c>
      <c r="K164" s="85" t="s">
        <v>5347</v>
      </c>
      <c r="L164" s="83"/>
      <c r="M164" s="88"/>
    </row>
    <row r="165" spans="1:13" x14ac:dyDescent="0.25">
      <c r="A165" s="24">
        <v>158</v>
      </c>
      <c r="B165" s="72" t="s">
        <v>5010</v>
      </c>
      <c r="C165" s="72" t="s">
        <v>5252</v>
      </c>
      <c r="D165" s="72" t="s">
        <v>137</v>
      </c>
      <c r="E165" s="68" t="s">
        <v>1314</v>
      </c>
      <c r="F165" s="68" t="s">
        <v>3682</v>
      </c>
      <c r="G165" s="83"/>
      <c r="H165" s="86"/>
      <c r="I165" s="83" t="s">
        <v>37</v>
      </c>
      <c r="J165" s="83">
        <v>8</v>
      </c>
      <c r="K165" s="85" t="s">
        <v>5347</v>
      </c>
      <c r="L165" s="83"/>
      <c r="M165" s="88"/>
    </row>
    <row r="166" spans="1:13" x14ac:dyDescent="0.25">
      <c r="A166" s="24">
        <v>159</v>
      </c>
      <c r="B166" s="72" t="s">
        <v>5010</v>
      </c>
      <c r="C166" s="72" t="s">
        <v>5252</v>
      </c>
      <c r="D166" s="72" t="s">
        <v>137</v>
      </c>
      <c r="E166" s="68" t="s">
        <v>1318</v>
      </c>
      <c r="F166" s="68" t="s">
        <v>3683</v>
      </c>
      <c r="G166" s="83"/>
      <c r="H166" s="86"/>
      <c r="I166" s="83" t="s">
        <v>37</v>
      </c>
      <c r="J166" s="83">
        <v>8</v>
      </c>
      <c r="K166" s="85" t="s">
        <v>5347</v>
      </c>
      <c r="L166" s="83"/>
      <c r="M166" s="88"/>
    </row>
    <row r="167" spans="1:13" x14ac:dyDescent="0.25">
      <c r="A167" s="24">
        <v>160</v>
      </c>
      <c r="B167" s="72" t="s">
        <v>5010</v>
      </c>
      <c r="C167" s="72" t="s">
        <v>5252</v>
      </c>
      <c r="D167" s="72" t="s">
        <v>137</v>
      </c>
      <c r="E167" s="68" t="s">
        <v>54</v>
      </c>
      <c r="F167" s="68" t="s">
        <v>3518</v>
      </c>
      <c r="G167" s="83"/>
      <c r="H167" s="86"/>
      <c r="I167" s="83" t="s">
        <v>37</v>
      </c>
      <c r="J167" s="83">
        <v>14</v>
      </c>
      <c r="K167" s="85" t="s">
        <v>5347</v>
      </c>
      <c r="L167" s="83"/>
      <c r="M167" s="88"/>
    </row>
    <row r="168" spans="1:13" x14ac:dyDescent="0.25">
      <c r="A168" s="24">
        <v>161</v>
      </c>
      <c r="B168" s="72" t="s">
        <v>5010</v>
      </c>
      <c r="C168" s="72" t="s">
        <v>5252</v>
      </c>
      <c r="D168" s="72" t="s">
        <v>137</v>
      </c>
      <c r="E168" s="68" t="s">
        <v>56</v>
      </c>
      <c r="F168" s="68" t="s">
        <v>3519</v>
      </c>
      <c r="G168" s="83"/>
      <c r="H168" s="86"/>
      <c r="I168" s="83" t="s">
        <v>37</v>
      </c>
      <c r="J168" s="83">
        <v>32</v>
      </c>
      <c r="K168" s="85" t="s">
        <v>5347</v>
      </c>
      <c r="L168" s="83"/>
      <c r="M168" s="88"/>
    </row>
    <row r="169" spans="1:13" x14ac:dyDescent="0.25">
      <c r="A169" s="24">
        <v>162</v>
      </c>
      <c r="B169" s="72" t="s">
        <v>5010</v>
      </c>
      <c r="C169" s="72" t="s">
        <v>5253</v>
      </c>
      <c r="D169" s="72" t="s">
        <v>707</v>
      </c>
      <c r="E169" s="68" t="s">
        <v>3256</v>
      </c>
      <c r="F169" s="68" t="s">
        <v>3541</v>
      </c>
      <c r="G169" s="83"/>
      <c r="H169" s="86"/>
      <c r="I169" s="83" t="s">
        <v>37</v>
      </c>
      <c r="J169" s="83">
        <v>20</v>
      </c>
      <c r="K169" s="85" t="s">
        <v>52</v>
      </c>
      <c r="L169" s="83"/>
      <c r="M169" s="88"/>
    </row>
    <row r="170" spans="1:13" x14ac:dyDescent="0.25">
      <c r="A170" s="24">
        <v>163</v>
      </c>
      <c r="B170" s="72" t="s">
        <v>5010</v>
      </c>
      <c r="C170" s="72" t="s">
        <v>5253</v>
      </c>
      <c r="D170" s="72" t="s">
        <v>707</v>
      </c>
      <c r="E170" s="68" t="s">
        <v>769</v>
      </c>
      <c r="F170" s="68" t="s">
        <v>3542</v>
      </c>
      <c r="G170" s="83"/>
      <c r="H170" s="86"/>
      <c r="I170" s="83" t="s">
        <v>37</v>
      </c>
      <c r="J170" s="83">
        <v>1</v>
      </c>
      <c r="K170" s="85" t="s">
        <v>5347</v>
      </c>
      <c r="L170" s="83"/>
      <c r="M170" s="88"/>
    </row>
    <row r="171" spans="1:13" x14ac:dyDescent="0.25">
      <c r="A171" s="24">
        <v>164</v>
      </c>
      <c r="B171" s="72" t="s">
        <v>5010</v>
      </c>
      <c r="C171" s="72" t="s">
        <v>5253</v>
      </c>
      <c r="D171" s="72" t="s">
        <v>707</v>
      </c>
      <c r="E171" s="68" t="s">
        <v>1683</v>
      </c>
      <c r="F171" s="68" t="s">
        <v>3769</v>
      </c>
      <c r="G171" s="83"/>
      <c r="H171" s="86"/>
      <c r="I171" s="83" t="s">
        <v>37</v>
      </c>
      <c r="J171" s="83">
        <v>20</v>
      </c>
      <c r="K171" s="85" t="s">
        <v>5347</v>
      </c>
      <c r="L171" s="83"/>
      <c r="M171" s="88"/>
    </row>
    <row r="172" spans="1:13" x14ac:dyDescent="0.25">
      <c r="A172" s="24">
        <v>165</v>
      </c>
      <c r="B172" s="72" t="s">
        <v>5010</v>
      </c>
      <c r="C172" s="72" t="s">
        <v>5253</v>
      </c>
      <c r="D172" s="72" t="s">
        <v>707</v>
      </c>
      <c r="E172" s="68" t="s">
        <v>838</v>
      </c>
      <c r="F172" s="68" t="s">
        <v>3482</v>
      </c>
      <c r="G172" s="83"/>
      <c r="H172" s="86"/>
      <c r="I172" s="83" t="s">
        <v>37</v>
      </c>
      <c r="J172" s="83">
        <v>20</v>
      </c>
      <c r="K172" s="85" t="s">
        <v>5347</v>
      </c>
      <c r="L172" s="83"/>
      <c r="M172" s="88"/>
    </row>
    <row r="173" spans="1:13" x14ac:dyDescent="0.25">
      <c r="A173" s="24">
        <v>166</v>
      </c>
      <c r="B173" s="72" t="s">
        <v>5010</v>
      </c>
      <c r="C173" s="72" t="s">
        <v>5253</v>
      </c>
      <c r="D173" s="72" t="s">
        <v>707</v>
      </c>
      <c r="E173" s="68" t="s">
        <v>54</v>
      </c>
      <c r="F173" s="68" t="s">
        <v>3518</v>
      </c>
      <c r="G173" s="83"/>
      <c r="H173" s="86"/>
      <c r="I173" s="83" t="s">
        <v>37</v>
      </c>
      <c r="J173" s="83">
        <v>14</v>
      </c>
      <c r="K173" s="85" t="s">
        <v>5347</v>
      </c>
      <c r="L173" s="83"/>
      <c r="M173" s="88"/>
    </row>
    <row r="174" spans="1:13" x14ac:dyDescent="0.25">
      <c r="A174" s="24">
        <v>167</v>
      </c>
      <c r="B174" s="72" t="s">
        <v>5010</v>
      </c>
      <c r="C174" s="72" t="s">
        <v>5253</v>
      </c>
      <c r="D174" s="72" t="s">
        <v>707</v>
      </c>
      <c r="E174" s="68" t="s">
        <v>56</v>
      </c>
      <c r="F174" s="68" t="s">
        <v>3519</v>
      </c>
      <c r="G174" s="83"/>
      <c r="H174" s="86"/>
      <c r="I174" s="83" t="s">
        <v>37</v>
      </c>
      <c r="J174" s="83">
        <v>32</v>
      </c>
      <c r="K174" s="85" t="s">
        <v>5347</v>
      </c>
      <c r="L174" s="83"/>
      <c r="M174" s="88"/>
    </row>
    <row r="175" spans="1:13" x14ac:dyDescent="0.25">
      <c r="A175" s="24">
        <v>168</v>
      </c>
      <c r="B175" s="72" t="s">
        <v>5010</v>
      </c>
      <c r="C175" s="72" t="s">
        <v>5254</v>
      </c>
      <c r="D175" s="72" t="s">
        <v>1243</v>
      </c>
      <c r="E175" s="68" t="s">
        <v>3256</v>
      </c>
      <c r="F175" s="68" t="s">
        <v>3541</v>
      </c>
      <c r="G175" s="83"/>
      <c r="H175" s="86"/>
      <c r="I175" s="83" t="s">
        <v>37</v>
      </c>
      <c r="J175" s="83">
        <v>20</v>
      </c>
      <c r="K175" s="85" t="s">
        <v>52</v>
      </c>
      <c r="L175" s="83"/>
      <c r="M175" s="88"/>
    </row>
    <row r="176" spans="1:13" ht="16.5" customHeight="1" x14ac:dyDescent="0.25">
      <c r="A176" s="24">
        <v>169</v>
      </c>
      <c r="B176" s="72" t="s">
        <v>5010</v>
      </c>
      <c r="C176" s="72" t="s">
        <v>5254</v>
      </c>
      <c r="D176" s="72" t="s">
        <v>1243</v>
      </c>
      <c r="E176" s="68" t="s">
        <v>769</v>
      </c>
      <c r="F176" s="68" t="s">
        <v>3542</v>
      </c>
      <c r="G176" s="83"/>
      <c r="H176" s="86"/>
      <c r="I176" s="83" t="s">
        <v>37</v>
      </c>
      <c r="J176" s="83">
        <v>1</v>
      </c>
      <c r="K176" s="85" t="s">
        <v>52</v>
      </c>
      <c r="L176" s="83"/>
      <c r="M176" s="88"/>
    </row>
    <row r="177" spans="1:13" x14ac:dyDescent="0.25">
      <c r="A177" s="24">
        <v>170</v>
      </c>
      <c r="B177" s="72" t="s">
        <v>5010</v>
      </c>
      <c r="C177" s="72" t="s">
        <v>5254</v>
      </c>
      <c r="D177" s="72" t="s">
        <v>1243</v>
      </c>
      <c r="E177" s="68" t="s">
        <v>1683</v>
      </c>
      <c r="F177" s="68" t="s">
        <v>3769</v>
      </c>
      <c r="G177" s="83"/>
      <c r="H177" s="86"/>
      <c r="I177" s="83" t="s">
        <v>37</v>
      </c>
      <c r="J177" s="83">
        <v>20</v>
      </c>
      <c r="K177" s="85" t="s">
        <v>5347</v>
      </c>
      <c r="L177" s="83"/>
      <c r="M177" s="88"/>
    </row>
    <row r="178" spans="1:13" x14ac:dyDescent="0.25">
      <c r="A178" s="24">
        <v>171</v>
      </c>
      <c r="B178" s="72" t="s">
        <v>5010</v>
      </c>
      <c r="C178" s="72" t="s">
        <v>5254</v>
      </c>
      <c r="D178" s="72" t="s">
        <v>1243</v>
      </c>
      <c r="E178" s="68" t="s">
        <v>1699</v>
      </c>
      <c r="F178" s="68" t="s">
        <v>3776</v>
      </c>
      <c r="G178" s="83"/>
      <c r="H178" s="86"/>
      <c r="I178" s="83" t="s">
        <v>37</v>
      </c>
      <c r="J178" s="83">
        <v>8</v>
      </c>
      <c r="K178" s="85" t="s">
        <v>5347</v>
      </c>
      <c r="L178" s="83"/>
      <c r="M178" s="88"/>
    </row>
    <row r="179" spans="1:13" x14ac:dyDescent="0.25">
      <c r="A179" s="24">
        <v>172</v>
      </c>
      <c r="B179" s="72" t="s">
        <v>5010</v>
      </c>
      <c r="C179" s="72" t="s">
        <v>5254</v>
      </c>
      <c r="D179" s="72" t="s">
        <v>1243</v>
      </c>
      <c r="E179" s="68" t="s">
        <v>1701</v>
      </c>
      <c r="F179" s="68" t="s">
        <v>3777</v>
      </c>
      <c r="G179" s="83"/>
      <c r="H179" s="86"/>
      <c r="I179" s="83" t="s">
        <v>37</v>
      </c>
      <c r="J179" s="83">
        <v>8</v>
      </c>
      <c r="K179" s="85" t="s">
        <v>5347</v>
      </c>
      <c r="L179" s="83"/>
      <c r="M179" s="88"/>
    </row>
    <row r="180" spans="1:13" x14ac:dyDescent="0.25">
      <c r="A180" s="24">
        <v>173</v>
      </c>
      <c r="B180" s="72" t="s">
        <v>5010</v>
      </c>
      <c r="C180" s="72" t="s">
        <v>5254</v>
      </c>
      <c r="D180" s="72" t="s">
        <v>1243</v>
      </c>
      <c r="E180" s="68" t="s">
        <v>54</v>
      </c>
      <c r="F180" s="68" t="s">
        <v>3518</v>
      </c>
      <c r="G180" s="83"/>
      <c r="H180" s="86"/>
      <c r="I180" s="83" t="s">
        <v>37</v>
      </c>
      <c r="J180" s="83">
        <v>14</v>
      </c>
      <c r="K180" s="85" t="s">
        <v>5347</v>
      </c>
      <c r="L180" s="83"/>
      <c r="M180" s="88"/>
    </row>
    <row r="181" spans="1:13" x14ac:dyDescent="0.25">
      <c r="A181" s="24">
        <v>174</v>
      </c>
      <c r="B181" s="72" t="s">
        <v>5010</v>
      </c>
      <c r="C181" s="72" t="s">
        <v>5254</v>
      </c>
      <c r="D181" s="72" t="s">
        <v>1243</v>
      </c>
      <c r="E181" s="68" t="s">
        <v>56</v>
      </c>
      <c r="F181" s="68" t="s">
        <v>3519</v>
      </c>
      <c r="G181" s="83"/>
      <c r="H181" s="86"/>
      <c r="I181" s="83" t="s">
        <v>37</v>
      </c>
      <c r="J181" s="83">
        <v>32</v>
      </c>
      <c r="K181" s="85" t="s">
        <v>5347</v>
      </c>
      <c r="L181" s="83"/>
      <c r="M181" s="88"/>
    </row>
    <row r="182" spans="1:13" x14ac:dyDescent="0.25">
      <c r="A182" s="24">
        <v>175</v>
      </c>
      <c r="B182" s="72" t="s">
        <v>5010</v>
      </c>
      <c r="C182" s="72" t="s">
        <v>5255</v>
      </c>
      <c r="D182" s="72" t="s">
        <v>705</v>
      </c>
      <c r="E182" s="68" t="s">
        <v>3256</v>
      </c>
      <c r="F182" s="68" t="s">
        <v>3541</v>
      </c>
      <c r="G182" s="83"/>
      <c r="H182" s="86"/>
      <c r="I182" s="83" t="s">
        <v>37</v>
      </c>
      <c r="J182" s="83">
        <v>20</v>
      </c>
      <c r="K182" s="85" t="s">
        <v>52</v>
      </c>
      <c r="L182" s="83"/>
      <c r="M182" s="88"/>
    </row>
    <row r="183" spans="1:13" x14ac:dyDescent="0.25">
      <c r="A183" s="24">
        <v>176</v>
      </c>
      <c r="B183" s="72" t="s">
        <v>5010</v>
      </c>
      <c r="C183" s="72" t="s">
        <v>5255</v>
      </c>
      <c r="D183" s="72" t="s">
        <v>705</v>
      </c>
      <c r="E183" s="68" t="s">
        <v>769</v>
      </c>
      <c r="F183" s="68" t="s">
        <v>3542</v>
      </c>
      <c r="G183" s="83"/>
      <c r="H183" s="86"/>
      <c r="I183" s="83" t="s">
        <v>37</v>
      </c>
      <c r="J183" s="83">
        <v>1</v>
      </c>
      <c r="K183" s="85" t="s">
        <v>5347</v>
      </c>
      <c r="L183" s="83"/>
      <c r="M183" s="88"/>
    </row>
    <row r="184" spans="1:13" x14ac:dyDescent="0.25">
      <c r="A184" s="24">
        <v>177</v>
      </c>
      <c r="B184" s="72" t="s">
        <v>5010</v>
      </c>
      <c r="C184" s="72" t="s">
        <v>5255</v>
      </c>
      <c r="D184" s="72" t="s">
        <v>705</v>
      </c>
      <c r="E184" s="68" t="s">
        <v>1683</v>
      </c>
      <c r="F184" s="68" t="s">
        <v>3769</v>
      </c>
      <c r="G184" s="83"/>
      <c r="H184" s="86"/>
      <c r="I184" s="83" t="s">
        <v>37</v>
      </c>
      <c r="J184" s="83">
        <v>20</v>
      </c>
      <c r="K184" s="85" t="s">
        <v>5347</v>
      </c>
      <c r="L184" s="83"/>
      <c r="M184" s="88"/>
    </row>
    <row r="185" spans="1:13" x14ac:dyDescent="0.25">
      <c r="A185" s="24">
        <v>178</v>
      </c>
      <c r="B185" s="72" t="s">
        <v>5010</v>
      </c>
      <c r="C185" s="72" t="s">
        <v>5255</v>
      </c>
      <c r="D185" s="72" t="s">
        <v>705</v>
      </c>
      <c r="E185" s="68" t="s">
        <v>474</v>
      </c>
      <c r="F185" s="68" t="s">
        <v>3779</v>
      </c>
      <c r="G185" s="83"/>
      <c r="H185" s="86"/>
      <c r="I185" s="83" t="s">
        <v>37</v>
      </c>
      <c r="J185" s="83">
        <v>10</v>
      </c>
      <c r="K185" s="85" t="s">
        <v>5347</v>
      </c>
      <c r="L185" s="83"/>
      <c r="M185" s="88"/>
    </row>
    <row r="186" spans="1:13" x14ac:dyDescent="0.25">
      <c r="A186" s="24">
        <v>179</v>
      </c>
      <c r="B186" s="72" t="s">
        <v>5010</v>
      </c>
      <c r="C186" s="72" t="s">
        <v>5255</v>
      </c>
      <c r="D186" s="72" t="s">
        <v>705</v>
      </c>
      <c r="E186" s="68" t="s">
        <v>54</v>
      </c>
      <c r="F186" s="68" t="s">
        <v>3518</v>
      </c>
      <c r="G186" s="83"/>
      <c r="H186" s="86"/>
      <c r="I186" s="83" t="s">
        <v>37</v>
      </c>
      <c r="J186" s="83">
        <v>14</v>
      </c>
      <c r="K186" s="85" t="s">
        <v>5347</v>
      </c>
      <c r="L186" s="83"/>
      <c r="M186" s="88"/>
    </row>
    <row r="187" spans="1:13" x14ac:dyDescent="0.25">
      <c r="A187" s="24">
        <v>180</v>
      </c>
      <c r="B187" s="72" t="s">
        <v>5010</v>
      </c>
      <c r="C187" s="72" t="s">
        <v>5255</v>
      </c>
      <c r="D187" s="72" t="s">
        <v>705</v>
      </c>
      <c r="E187" s="68" t="s">
        <v>56</v>
      </c>
      <c r="F187" s="68" t="s">
        <v>3519</v>
      </c>
      <c r="G187" s="83"/>
      <c r="H187" s="86"/>
      <c r="I187" s="83" t="s">
        <v>37</v>
      </c>
      <c r="J187" s="83">
        <v>32</v>
      </c>
      <c r="K187" s="85" t="s">
        <v>5347</v>
      </c>
      <c r="L187" s="83"/>
      <c r="M187" s="88"/>
    </row>
    <row r="188" spans="1:13" x14ac:dyDescent="0.25">
      <c r="A188" s="24">
        <v>181</v>
      </c>
      <c r="B188" s="72" t="s">
        <v>5010</v>
      </c>
      <c r="C188" s="72" t="s">
        <v>5256</v>
      </c>
      <c r="D188" s="72" t="s">
        <v>125</v>
      </c>
      <c r="E188" s="68" t="s">
        <v>3256</v>
      </c>
      <c r="F188" s="68" t="s">
        <v>3541</v>
      </c>
      <c r="G188" s="83"/>
      <c r="H188" s="86"/>
      <c r="I188" s="83" t="s">
        <v>37</v>
      </c>
      <c r="J188" s="83">
        <v>20</v>
      </c>
      <c r="K188" s="85" t="s">
        <v>52</v>
      </c>
      <c r="L188" s="83"/>
      <c r="M188" s="88"/>
    </row>
    <row r="189" spans="1:13" x14ac:dyDescent="0.25">
      <c r="A189" s="24">
        <v>182</v>
      </c>
      <c r="B189" s="72" t="s">
        <v>5010</v>
      </c>
      <c r="C189" s="72" t="s">
        <v>5256</v>
      </c>
      <c r="D189" s="72" t="s">
        <v>125</v>
      </c>
      <c r="E189" s="68" t="s">
        <v>769</v>
      </c>
      <c r="F189" s="68" t="s">
        <v>3542</v>
      </c>
      <c r="G189" s="83"/>
      <c r="H189" s="86"/>
      <c r="I189" s="83" t="s">
        <v>37</v>
      </c>
      <c r="J189" s="83">
        <v>1</v>
      </c>
      <c r="K189" s="85" t="s">
        <v>52</v>
      </c>
      <c r="L189" s="83"/>
      <c r="M189" s="88"/>
    </row>
    <row r="190" spans="1:13" x14ac:dyDescent="0.25">
      <c r="A190" s="24">
        <v>183</v>
      </c>
      <c r="B190" s="72" t="s">
        <v>5010</v>
      </c>
      <c r="C190" s="72" t="s">
        <v>5256</v>
      </c>
      <c r="D190" s="72" t="s">
        <v>125</v>
      </c>
      <c r="E190" s="68" t="s">
        <v>838</v>
      </c>
      <c r="F190" s="68" t="s">
        <v>3482</v>
      </c>
      <c r="G190" s="83"/>
      <c r="H190" s="86"/>
      <c r="I190" s="83" t="s">
        <v>37</v>
      </c>
      <c r="J190" s="83">
        <v>20</v>
      </c>
      <c r="K190" s="85" t="s">
        <v>5347</v>
      </c>
      <c r="L190" s="83"/>
      <c r="M190" s="88"/>
    </row>
    <row r="191" spans="1:13" x14ac:dyDescent="0.25">
      <c r="A191" s="24">
        <v>184</v>
      </c>
      <c r="B191" s="72" t="s">
        <v>5010</v>
      </c>
      <c r="C191" s="72" t="s">
        <v>5256</v>
      </c>
      <c r="D191" s="72" t="s">
        <v>125</v>
      </c>
      <c r="E191" s="68" t="s">
        <v>1169</v>
      </c>
      <c r="F191" s="68" t="s">
        <v>3483</v>
      </c>
      <c r="G191" s="83"/>
      <c r="H191" s="86"/>
      <c r="I191" s="83" t="s">
        <v>37</v>
      </c>
      <c r="J191" s="83">
        <v>10</v>
      </c>
      <c r="K191" s="85" t="s">
        <v>5347</v>
      </c>
      <c r="L191" s="83"/>
      <c r="M191" s="88"/>
    </row>
    <row r="192" spans="1:13" x14ac:dyDescent="0.25">
      <c r="A192" s="24">
        <v>185</v>
      </c>
      <c r="B192" s="72" t="s">
        <v>5010</v>
      </c>
      <c r="C192" s="72" t="s">
        <v>5256</v>
      </c>
      <c r="D192" s="72" t="s">
        <v>125</v>
      </c>
      <c r="E192" s="68" t="s">
        <v>1592</v>
      </c>
      <c r="F192" s="68" t="s">
        <v>5513</v>
      </c>
      <c r="G192" s="83"/>
      <c r="H192" s="86"/>
      <c r="I192" s="83" t="s">
        <v>37</v>
      </c>
      <c r="J192" s="83">
        <v>300</v>
      </c>
      <c r="K192" s="85" t="s">
        <v>5347</v>
      </c>
      <c r="L192" s="83"/>
      <c r="M192" s="88"/>
    </row>
    <row r="193" spans="1:13" x14ac:dyDescent="0.25">
      <c r="A193" s="24">
        <v>186</v>
      </c>
      <c r="B193" s="72" t="s">
        <v>5010</v>
      </c>
      <c r="C193" s="72" t="s">
        <v>5256</v>
      </c>
      <c r="D193" s="72" t="s">
        <v>125</v>
      </c>
      <c r="E193" s="68" t="s">
        <v>1598</v>
      </c>
      <c r="F193" s="68" t="s">
        <v>5514</v>
      </c>
      <c r="G193" s="83"/>
      <c r="H193" s="86"/>
      <c r="I193" s="83" t="s">
        <v>37</v>
      </c>
      <c r="J193" s="83">
        <v>300</v>
      </c>
      <c r="K193" s="85" t="s">
        <v>5347</v>
      </c>
      <c r="L193" s="83"/>
      <c r="M193" s="88"/>
    </row>
    <row r="194" spans="1:13" x14ac:dyDescent="0.25">
      <c r="A194" s="24">
        <v>187</v>
      </c>
      <c r="B194" s="72" t="s">
        <v>5010</v>
      </c>
      <c r="C194" s="72" t="s">
        <v>5256</v>
      </c>
      <c r="D194" s="72" t="s">
        <v>125</v>
      </c>
      <c r="E194" s="68" t="s">
        <v>1635</v>
      </c>
      <c r="F194" s="68" t="s">
        <v>3507</v>
      </c>
      <c r="G194" s="83"/>
      <c r="H194" s="86"/>
      <c r="I194" s="83" t="s">
        <v>37</v>
      </c>
      <c r="J194" s="83">
        <v>10</v>
      </c>
      <c r="K194" s="85" t="s">
        <v>5347</v>
      </c>
      <c r="L194" s="83"/>
      <c r="M194" s="88"/>
    </row>
    <row r="195" spans="1:13" x14ac:dyDescent="0.25">
      <c r="A195" s="24">
        <v>188</v>
      </c>
      <c r="B195" s="72" t="s">
        <v>5010</v>
      </c>
      <c r="C195" s="72" t="s">
        <v>5256</v>
      </c>
      <c r="D195" s="72" t="s">
        <v>125</v>
      </c>
      <c r="E195" s="68" t="s">
        <v>1629</v>
      </c>
      <c r="F195" s="68" t="s">
        <v>3504</v>
      </c>
      <c r="G195" s="83"/>
      <c r="H195" s="86"/>
      <c r="I195" s="83" t="s">
        <v>37</v>
      </c>
      <c r="J195" s="83">
        <v>1</v>
      </c>
      <c r="K195" s="85" t="s">
        <v>5347</v>
      </c>
      <c r="L195" s="83"/>
      <c r="M195" s="88"/>
    </row>
    <row r="196" spans="1:13" x14ac:dyDescent="0.25">
      <c r="A196" s="24">
        <v>189</v>
      </c>
      <c r="B196" s="72" t="s">
        <v>5010</v>
      </c>
      <c r="C196" s="72" t="s">
        <v>5256</v>
      </c>
      <c r="D196" s="72" t="s">
        <v>125</v>
      </c>
      <c r="E196" s="68" t="s">
        <v>1604</v>
      </c>
      <c r="F196" s="68" t="s">
        <v>3490</v>
      </c>
      <c r="G196" s="83"/>
      <c r="H196" s="86"/>
      <c r="I196" s="83" t="s">
        <v>37</v>
      </c>
      <c r="J196" s="83">
        <v>20</v>
      </c>
      <c r="K196" s="85" t="s">
        <v>5347</v>
      </c>
      <c r="L196" s="83"/>
      <c r="M196" s="88"/>
    </row>
    <row r="197" spans="1:13" x14ac:dyDescent="0.25">
      <c r="A197" s="24">
        <v>190</v>
      </c>
      <c r="B197" s="72" t="s">
        <v>5010</v>
      </c>
      <c r="C197" s="72" t="s">
        <v>5256</v>
      </c>
      <c r="D197" s="72" t="s">
        <v>125</v>
      </c>
      <c r="E197" s="68" t="s">
        <v>1606</v>
      </c>
      <c r="F197" s="68" t="s">
        <v>3491</v>
      </c>
      <c r="G197" s="83"/>
      <c r="H197" s="86"/>
      <c r="I197" s="83" t="s">
        <v>37</v>
      </c>
      <c r="J197" s="83">
        <v>20</v>
      </c>
      <c r="K197" s="85" t="s">
        <v>5347</v>
      </c>
      <c r="L197" s="83"/>
      <c r="M197" s="88"/>
    </row>
    <row r="198" spans="1:13" x14ac:dyDescent="0.25">
      <c r="A198" s="24">
        <v>191</v>
      </c>
      <c r="B198" s="72" t="s">
        <v>5010</v>
      </c>
      <c r="C198" s="72" t="s">
        <v>5256</v>
      </c>
      <c r="D198" s="72" t="s">
        <v>125</v>
      </c>
      <c r="E198" s="68" t="s">
        <v>1608</v>
      </c>
      <c r="F198" s="68" t="s">
        <v>3492</v>
      </c>
      <c r="G198" s="83"/>
      <c r="H198" s="86"/>
      <c r="I198" s="83" t="s">
        <v>37</v>
      </c>
      <c r="J198" s="83">
        <v>20</v>
      </c>
      <c r="K198" s="85" t="s">
        <v>5347</v>
      </c>
      <c r="L198" s="83"/>
      <c r="M198" s="88"/>
    </row>
    <row r="199" spans="1:13" x14ac:dyDescent="0.25">
      <c r="A199" s="24">
        <v>192</v>
      </c>
      <c r="B199" s="72" t="s">
        <v>5010</v>
      </c>
      <c r="C199" s="72" t="s">
        <v>5256</v>
      </c>
      <c r="D199" s="72" t="s">
        <v>125</v>
      </c>
      <c r="E199" s="68" t="s">
        <v>54</v>
      </c>
      <c r="F199" s="68" t="s">
        <v>3518</v>
      </c>
      <c r="G199" s="83"/>
      <c r="H199" s="86"/>
      <c r="I199" s="83" t="s">
        <v>37</v>
      </c>
      <c r="J199" s="83">
        <v>14</v>
      </c>
      <c r="K199" s="85" t="s">
        <v>5347</v>
      </c>
      <c r="L199" s="83"/>
      <c r="M199" s="88"/>
    </row>
    <row r="200" spans="1:13" x14ac:dyDescent="0.25">
      <c r="A200" s="24">
        <v>193</v>
      </c>
      <c r="B200" s="72" t="s">
        <v>5010</v>
      </c>
      <c r="C200" s="72" t="s">
        <v>5256</v>
      </c>
      <c r="D200" s="72" t="s">
        <v>125</v>
      </c>
      <c r="E200" s="68" t="s">
        <v>56</v>
      </c>
      <c r="F200" s="68" t="s">
        <v>3519</v>
      </c>
      <c r="G200" s="83"/>
      <c r="H200" s="86"/>
      <c r="I200" s="83" t="s">
        <v>37</v>
      </c>
      <c r="J200" s="83">
        <v>32</v>
      </c>
      <c r="K200" s="85" t="s">
        <v>5347</v>
      </c>
      <c r="L200" s="83"/>
      <c r="M200" s="88"/>
    </row>
    <row r="201" spans="1:13" x14ac:dyDescent="0.25">
      <c r="A201" s="24">
        <v>194</v>
      </c>
      <c r="B201" s="72" t="s">
        <v>5010</v>
      </c>
      <c r="C201" s="72" t="s">
        <v>5256</v>
      </c>
      <c r="D201" s="72" t="s">
        <v>125</v>
      </c>
      <c r="E201" s="68" t="s">
        <v>3357</v>
      </c>
      <c r="F201" s="68" t="s">
        <v>5515</v>
      </c>
      <c r="G201" s="83"/>
      <c r="H201" s="86"/>
      <c r="I201" s="83" t="s">
        <v>37</v>
      </c>
      <c r="J201" s="83">
        <v>1</v>
      </c>
      <c r="K201" s="85" t="s">
        <v>5347</v>
      </c>
      <c r="L201" s="83"/>
      <c r="M201" s="88"/>
    </row>
    <row r="202" spans="1:13" x14ac:dyDescent="0.25">
      <c r="A202" s="24">
        <v>195</v>
      </c>
      <c r="B202" s="72" t="s">
        <v>5010</v>
      </c>
      <c r="C202" s="72" t="s">
        <v>5257</v>
      </c>
      <c r="D202" s="72" t="s">
        <v>135</v>
      </c>
      <c r="E202" s="68" t="s">
        <v>3256</v>
      </c>
      <c r="F202" s="68" t="s">
        <v>3541</v>
      </c>
      <c r="G202" s="83"/>
      <c r="H202" s="86"/>
      <c r="I202" s="83" t="s">
        <v>37</v>
      </c>
      <c r="J202" s="83">
        <v>20</v>
      </c>
      <c r="K202" s="85" t="s">
        <v>52</v>
      </c>
      <c r="L202" s="83"/>
      <c r="M202" s="88"/>
    </row>
    <row r="203" spans="1:13" x14ac:dyDescent="0.25">
      <c r="A203" s="24">
        <v>196</v>
      </c>
      <c r="B203" s="72" t="s">
        <v>5010</v>
      </c>
      <c r="C203" s="72" t="s">
        <v>5257</v>
      </c>
      <c r="D203" s="72" t="s">
        <v>135</v>
      </c>
      <c r="E203" s="68" t="s">
        <v>769</v>
      </c>
      <c r="F203" s="68" t="s">
        <v>3542</v>
      </c>
      <c r="G203" s="83"/>
      <c r="H203" s="86"/>
      <c r="I203" s="83" t="s">
        <v>37</v>
      </c>
      <c r="J203" s="83">
        <v>1</v>
      </c>
      <c r="K203" s="85" t="s">
        <v>52</v>
      </c>
      <c r="L203" s="83"/>
      <c r="M203" s="88"/>
    </row>
    <row r="204" spans="1:13" x14ac:dyDescent="0.25">
      <c r="A204" s="24">
        <v>197</v>
      </c>
      <c r="B204" s="72" t="s">
        <v>5010</v>
      </c>
      <c r="C204" s="72" t="s">
        <v>5257</v>
      </c>
      <c r="D204" s="72" t="s">
        <v>135</v>
      </c>
      <c r="E204" s="68" t="s">
        <v>64</v>
      </c>
      <c r="F204" s="68" t="s">
        <v>3709</v>
      </c>
      <c r="G204" s="83"/>
      <c r="H204" s="86"/>
      <c r="I204" s="83" t="s">
        <v>37</v>
      </c>
      <c r="J204" s="83">
        <v>10</v>
      </c>
      <c r="K204" s="85" t="s">
        <v>5347</v>
      </c>
      <c r="L204" s="83"/>
      <c r="M204" s="88"/>
    </row>
    <row r="205" spans="1:13" x14ac:dyDescent="0.25">
      <c r="A205" s="24">
        <v>198</v>
      </c>
      <c r="B205" s="72" t="s">
        <v>5010</v>
      </c>
      <c r="C205" s="72" t="s">
        <v>5257</v>
      </c>
      <c r="D205" s="72" t="s">
        <v>135</v>
      </c>
      <c r="E205" s="68" t="s">
        <v>838</v>
      </c>
      <c r="F205" s="68" t="s">
        <v>3482</v>
      </c>
      <c r="G205" s="83"/>
      <c r="H205" s="86"/>
      <c r="I205" s="83" t="s">
        <v>37</v>
      </c>
      <c r="J205" s="83">
        <v>20</v>
      </c>
      <c r="K205" s="85" t="s">
        <v>5347</v>
      </c>
      <c r="L205" s="83"/>
      <c r="M205" s="88"/>
    </row>
    <row r="206" spans="1:13" x14ac:dyDescent="0.25">
      <c r="A206" s="24">
        <v>199</v>
      </c>
      <c r="B206" s="72" t="s">
        <v>5010</v>
      </c>
      <c r="C206" s="72" t="s">
        <v>5257</v>
      </c>
      <c r="D206" s="72" t="s">
        <v>135</v>
      </c>
      <c r="E206" s="68" t="s">
        <v>1314</v>
      </c>
      <c r="F206" s="68" t="s">
        <v>3682</v>
      </c>
      <c r="G206" s="83"/>
      <c r="H206" s="86"/>
      <c r="I206" s="83" t="s">
        <v>37</v>
      </c>
      <c r="J206" s="83">
        <v>8</v>
      </c>
      <c r="K206" s="85" t="s">
        <v>5347</v>
      </c>
      <c r="L206" s="83"/>
      <c r="M206" s="88"/>
    </row>
    <row r="207" spans="1:13" x14ac:dyDescent="0.25">
      <c r="A207" s="24">
        <v>200</v>
      </c>
      <c r="B207" s="72" t="s">
        <v>5010</v>
      </c>
      <c r="C207" s="72" t="s">
        <v>5257</v>
      </c>
      <c r="D207" s="72" t="s">
        <v>135</v>
      </c>
      <c r="E207" s="68" t="s">
        <v>1318</v>
      </c>
      <c r="F207" s="68" t="s">
        <v>3683</v>
      </c>
      <c r="G207" s="83"/>
      <c r="H207" s="86"/>
      <c r="I207" s="83" t="s">
        <v>37</v>
      </c>
      <c r="J207" s="83">
        <v>8</v>
      </c>
      <c r="K207" s="85" t="s">
        <v>5347</v>
      </c>
      <c r="L207" s="83"/>
      <c r="M207" s="88"/>
    </row>
    <row r="208" spans="1:13" s="70" customFormat="1" x14ac:dyDescent="0.25">
      <c r="A208" s="24">
        <v>201</v>
      </c>
      <c r="B208" s="72" t="s">
        <v>5010</v>
      </c>
      <c r="C208" s="72" t="s">
        <v>5257</v>
      </c>
      <c r="D208" s="72" t="s">
        <v>135</v>
      </c>
      <c r="E208" s="68" t="s">
        <v>3192</v>
      </c>
      <c r="F208" s="68" t="s">
        <v>5281</v>
      </c>
      <c r="G208" s="83"/>
      <c r="H208" s="83"/>
      <c r="I208" s="83" t="s">
        <v>110</v>
      </c>
      <c r="J208" s="83">
        <v>22</v>
      </c>
      <c r="K208" s="85" t="s">
        <v>5347</v>
      </c>
      <c r="L208" s="83"/>
      <c r="M208" s="83"/>
    </row>
    <row r="209" spans="1:13" s="70" customFormat="1" x14ac:dyDescent="0.25">
      <c r="A209" s="24">
        <v>202</v>
      </c>
      <c r="B209" s="72" t="s">
        <v>5010</v>
      </c>
      <c r="C209" s="72" t="s">
        <v>5257</v>
      </c>
      <c r="D209" s="72" t="s">
        <v>135</v>
      </c>
      <c r="E209" s="68" t="s">
        <v>54</v>
      </c>
      <c r="F209" s="68" t="s">
        <v>3518</v>
      </c>
      <c r="G209" s="83"/>
      <c r="H209" s="83"/>
      <c r="I209" s="83" t="s">
        <v>37</v>
      </c>
      <c r="J209" s="83">
        <v>14</v>
      </c>
      <c r="K209" s="85" t="s">
        <v>5347</v>
      </c>
      <c r="L209" s="83"/>
      <c r="M209" s="83"/>
    </row>
    <row r="210" spans="1:13" s="70" customFormat="1" x14ac:dyDescent="0.25">
      <c r="A210" s="24">
        <v>203</v>
      </c>
      <c r="B210" s="72" t="s">
        <v>5010</v>
      </c>
      <c r="C210" s="72" t="s">
        <v>5257</v>
      </c>
      <c r="D210" s="72" t="s">
        <v>135</v>
      </c>
      <c r="E210" s="68" t="s">
        <v>56</v>
      </c>
      <c r="F210" s="68" t="s">
        <v>3519</v>
      </c>
      <c r="G210" s="83"/>
      <c r="H210" s="83"/>
      <c r="I210" s="83" t="s">
        <v>37</v>
      </c>
      <c r="J210" s="83">
        <v>32</v>
      </c>
      <c r="K210" s="85" t="s">
        <v>5347</v>
      </c>
      <c r="L210" s="83"/>
      <c r="M210" s="83"/>
    </row>
    <row r="211" spans="1:13" s="70" customFormat="1" x14ac:dyDescent="0.25">
      <c r="A211" s="24">
        <v>204</v>
      </c>
      <c r="B211" s="72" t="s">
        <v>5010</v>
      </c>
      <c r="C211" s="72" t="s">
        <v>5258</v>
      </c>
      <c r="D211" s="72" t="s">
        <v>435</v>
      </c>
      <c r="E211" s="68" t="s">
        <v>3256</v>
      </c>
      <c r="F211" s="68" t="s">
        <v>3541</v>
      </c>
      <c r="G211" s="83"/>
      <c r="H211" s="83"/>
      <c r="I211" s="83" t="s">
        <v>37</v>
      </c>
      <c r="J211" s="83">
        <v>20</v>
      </c>
      <c r="K211" s="85" t="s">
        <v>52</v>
      </c>
      <c r="L211" s="83"/>
      <c r="M211" s="83"/>
    </row>
    <row r="212" spans="1:13" s="70" customFormat="1" x14ac:dyDescent="0.25">
      <c r="A212" s="24">
        <v>205</v>
      </c>
      <c r="B212" s="72" t="s">
        <v>5010</v>
      </c>
      <c r="C212" s="72" t="s">
        <v>5258</v>
      </c>
      <c r="D212" s="72" t="s">
        <v>435</v>
      </c>
      <c r="E212" s="68" t="s">
        <v>769</v>
      </c>
      <c r="F212" s="68" t="s">
        <v>3542</v>
      </c>
      <c r="G212" s="83"/>
      <c r="H212" s="83"/>
      <c r="I212" s="83" t="s">
        <v>37</v>
      </c>
      <c r="J212" s="83">
        <v>1</v>
      </c>
      <c r="K212" s="85" t="s">
        <v>52</v>
      </c>
      <c r="L212" s="83"/>
      <c r="M212" s="83"/>
    </row>
    <row r="213" spans="1:13" s="70" customFormat="1" x14ac:dyDescent="0.25">
      <c r="A213" s="24">
        <v>206</v>
      </c>
      <c r="B213" s="72" t="s">
        <v>5010</v>
      </c>
      <c r="C213" s="72" t="s">
        <v>5258</v>
      </c>
      <c r="D213" s="72" t="s">
        <v>435</v>
      </c>
      <c r="E213" s="68" t="s">
        <v>474</v>
      </c>
      <c r="F213" s="68" t="s">
        <v>3779</v>
      </c>
      <c r="G213" s="83"/>
      <c r="H213" s="83"/>
      <c r="I213" s="83" t="s">
        <v>37</v>
      </c>
      <c r="J213" s="83">
        <v>10</v>
      </c>
      <c r="K213" s="85" t="s">
        <v>5347</v>
      </c>
      <c r="L213" s="83"/>
      <c r="M213" s="83"/>
    </row>
    <row r="214" spans="1:13" s="70" customFormat="1" x14ac:dyDescent="0.25">
      <c r="A214" s="24">
        <v>207</v>
      </c>
      <c r="B214" s="72" t="s">
        <v>5010</v>
      </c>
      <c r="C214" s="72" t="s">
        <v>5258</v>
      </c>
      <c r="D214" s="72" t="s">
        <v>435</v>
      </c>
      <c r="E214" s="68" t="s">
        <v>3098</v>
      </c>
      <c r="F214" s="68" t="s">
        <v>5516</v>
      </c>
      <c r="G214" s="83"/>
      <c r="H214" s="83"/>
      <c r="I214" s="83" t="s">
        <v>37</v>
      </c>
      <c r="J214" s="83">
        <v>300</v>
      </c>
      <c r="K214" s="85" t="s">
        <v>5347</v>
      </c>
      <c r="L214" s="83"/>
      <c r="M214" s="83"/>
    </row>
    <row r="215" spans="1:13" s="70" customFormat="1" x14ac:dyDescent="0.25">
      <c r="A215" s="24">
        <v>208</v>
      </c>
      <c r="B215" s="72" t="s">
        <v>5010</v>
      </c>
      <c r="C215" s="72" t="s">
        <v>5258</v>
      </c>
      <c r="D215" s="72" t="s">
        <v>435</v>
      </c>
      <c r="E215" s="68" t="s">
        <v>475</v>
      </c>
      <c r="F215" s="68" t="s">
        <v>5517</v>
      </c>
      <c r="G215" s="83"/>
      <c r="H215" s="83"/>
      <c r="I215" s="83" t="s">
        <v>110</v>
      </c>
      <c r="J215" s="83">
        <v>22</v>
      </c>
      <c r="K215" s="85" t="s">
        <v>5347</v>
      </c>
      <c r="L215" s="83"/>
      <c r="M215" s="83"/>
    </row>
    <row r="216" spans="1:13" s="70" customFormat="1" x14ac:dyDescent="0.25">
      <c r="A216" s="24">
        <v>209</v>
      </c>
      <c r="B216" s="72" t="s">
        <v>5010</v>
      </c>
      <c r="C216" s="72" t="s">
        <v>5258</v>
      </c>
      <c r="D216" s="72" t="s">
        <v>435</v>
      </c>
      <c r="E216" s="68" t="s">
        <v>54</v>
      </c>
      <c r="F216" s="68" t="s">
        <v>3518</v>
      </c>
      <c r="G216" s="83"/>
      <c r="H216" s="83"/>
      <c r="I216" s="83" t="s">
        <v>37</v>
      </c>
      <c r="J216" s="83">
        <v>14</v>
      </c>
      <c r="K216" s="85" t="s">
        <v>5347</v>
      </c>
      <c r="L216" s="83"/>
      <c r="M216" s="83"/>
    </row>
    <row r="217" spans="1:13" s="70" customFormat="1" x14ac:dyDescent="0.25">
      <c r="A217" s="24">
        <v>210</v>
      </c>
      <c r="B217" s="72" t="s">
        <v>5010</v>
      </c>
      <c r="C217" s="72" t="s">
        <v>5258</v>
      </c>
      <c r="D217" s="72" t="s">
        <v>435</v>
      </c>
      <c r="E217" s="68" t="s">
        <v>56</v>
      </c>
      <c r="F217" s="68" t="s">
        <v>3519</v>
      </c>
      <c r="G217" s="83"/>
      <c r="H217" s="83"/>
      <c r="I217" s="83" t="s">
        <v>37</v>
      </c>
      <c r="J217" s="83">
        <v>32</v>
      </c>
      <c r="K217" s="85" t="s">
        <v>5347</v>
      </c>
      <c r="L217" s="83"/>
      <c r="M217" s="83"/>
    </row>
    <row r="218" spans="1:13" s="70" customFormat="1" x14ac:dyDescent="0.25">
      <c r="A218" s="24">
        <v>211</v>
      </c>
      <c r="B218" s="72" t="s">
        <v>5010</v>
      </c>
      <c r="C218" s="72"/>
      <c r="D218" s="72" t="s">
        <v>3523</v>
      </c>
      <c r="E218" s="68" t="s">
        <v>3287</v>
      </c>
      <c r="F218" s="68" t="s">
        <v>3524</v>
      </c>
      <c r="G218" s="83" t="s">
        <v>52</v>
      </c>
      <c r="H218" s="83"/>
      <c r="I218" s="83" t="s">
        <v>37</v>
      </c>
      <c r="J218" s="83">
        <v>20</v>
      </c>
      <c r="K218" s="85" t="s">
        <v>52</v>
      </c>
      <c r="L218" s="83"/>
      <c r="M218" s="83"/>
    </row>
    <row r="219" spans="1:13" s="70" customFormat="1" x14ac:dyDescent="0.25">
      <c r="A219" s="24">
        <v>212</v>
      </c>
      <c r="B219" s="72" t="s">
        <v>5010</v>
      </c>
      <c r="C219" s="72"/>
      <c r="D219" s="72" t="s">
        <v>3523</v>
      </c>
      <c r="E219" s="68" t="s">
        <v>3085</v>
      </c>
      <c r="F219" s="68" t="s">
        <v>5266</v>
      </c>
      <c r="G219" s="83" t="s">
        <v>52</v>
      </c>
      <c r="H219" s="83"/>
      <c r="I219" s="83" t="s">
        <v>37</v>
      </c>
      <c r="J219" s="83">
        <v>8</v>
      </c>
      <c r="K219" s="85" t="s">
        <v>52</v>
      </c>
      <c r="L219" s="83"/>
      <c r="M219" s="83"/>
    </row>
    <row r="220" spans="1:13" s="70" customFormat="1" x14ac:dyDescent="0.25">
      <c r="A220" s="24">
        <v>213</v>
      </c>
      <c r="B220" s="72" t="s">
        <v>5010</v>
      </c>
      <c r="C220" s="72"/>
      <c r="D220" s="72" t="s">
        <v>3523</v>
      </c>
      <c r="E220" s="68" t="s">
        <v>3089</v>
      </c>
      <c r="F220" s="68" t="s">
        <v>3088</v>
      </c>
      <c r="G220" s="83"/>
      <c r="H220" s="83"/>
      <c r="I220" s="83" t="s">
        <v>37</v>
      </c>
      <c r="J220" s="83">
        <v>14</v>
      </c>
      <c r="K220" s="85" t="s">
        <v>52</v>
      </c>
      <c r="L220" s="83"/>
      <c r="M220" s="83"/>
    </row>
    <row r="221" spans="1:13" s="70" customFormat="1" x14ac:dyDescent="0.25">
      <c r="A221" s="24">
        <v>214</v>
      </c>
      <c r="B221" s="72" t="s">
        <v>5010</v>
      </c>
      <c r="C221" s="72"/>
      <c r="D221" s="72" t="s">
        <v>3523</v>
      </c>
      <c r="E221" s="68" t="s">
        <v>64</v>
      </c>
      <c r="F221" s="68" t="s">
        <v>472</v>
      </c>
      <c r="G221" s="83"/>
      <c r="H221" s="83"/>
      <c r="I221" s="83" t="s">
        <v>37</v>
      </c>
      <c r="J221" s="83">
        <v>10</v>
      </c>
      <c r="K221" s="85" t="s">
        <v>52</v>
      </c>
      <c r="L221" s="83"/>
      <c r="M221" s="83"/>
    </row>
    <row r="222" spans="1:13" s="70" customFormat="1" x14ac:dyDescent="0.25">
      <c r="A222" s="24">
        <v>215</v>
      </c>
      <c r="B222" s="72" t="s">
        <v>5010</v>
      </c>
      <c r="C222" s="72"/>
      <c r="D222" s="72" t="s">
        <v>3523</v>
      </c>
      <c r="E222" s="68" t="s">
        <v>481</v>
      </c>
      <c r="F222" s="68" t="s">
        <v>480</v>
      </c>
      <c r="G222" s="83"/>
      <c r="H222" s="83"/>
      <c r="I222" s="83" t="s">
        <v>37</v>
      </c>
      <c r="J222" s="83">
        <v>10</v>
      </c>
      <c r="K222" s="85" t="s">
        <v>52</v>
      </c>
      <c r="L222" s="83"/>
      <c r="M222" s="83"/>
    </row>
    <row r="223" spans="1:13" s="70" customFormat="1" x14ac:dyDescent="0.25">
      <c r="A223" s="24">
        <v>216</v>
      </c>
      <c r="B223" s="72" t="s">
        <v>5010</v>
      </c>
      <c r="C223" s="72"/>
      <c r="D223" s="72" t="s">
        <v>3523</v>
      </c>
      <c r="E223" s="68" t="s">
        <v>3526</v>
      </c>
      <c r="F223" s="68" t="s">
        <v>3525</v>
      </c>
      <c r="G223" s="83"/>
      <c r="H223" s="83"/>
      <c r="I223" s="83" t="s">
        <v>37</v>
      </c>
      <c r="J223" s="83">
        <v>40</v>
      </c>
      <c r="K223" s="85" t="s">
        <v>52</v>
      </c>
      <c r="L223" s="83"/>
      <c r="M223" s="83"/>
    </row>
    <row r="224" spans="1:13" s="70" customFormat="1" x14ac:dyDescent="0.25">
      <c r="A224" s="24">
        <v>217</v>
      </c>
      <c r="B224" s="72" t="s">
        <v>5010</v>
      </c>
      <c r="C224" s="72"/>
      <c r="D224" s="72" t="s">
        <v>3523</v>
      </c>
      <c r="E224" s="68" t="s">
        <v>3528</v>
      </c>
      <c r="F224" s="68" t="s">
        <v>3527</v>
      </c>
      <c r="G224" s="83"/>
      <c r="H224" s="83"/>
      <c r="I224" s="83" t="s">
        <v>37</v>
      </c>
      <c r="J224" s="83">
        <v>10</v>
      </c>
      <c r="K224" s="85" t="s">
        <v>52</v>
      </c>
      <c r="L224" s="83"/>
      <c r="M224" s="83"/>
    </row>
    <row r="225" spans="1:13" s="70" customFormat="1" x14ac:dyDescent="0.25">
      <c r="A225" s="24">
        <v>218</v>
      </c>
      <c r="B225" s="72" t="s">
        <v>5010</v>
      </c>
      <c r="C225" s="72"/>
      <c r="D225" s="72" t="s">
        <v>3523</v>
      </c>
      <c r="E225" s="68" t="s">
        <v>3530</v>
      </c>
      <c r="F225" s="68" t="s">
        <v>3529</v>
      </c>
      <c r="G225" s="83"/>
      <c r="H225" s="83"/>
      <c r="I225" s="83" t="s">
        <v>37</v>
      </c>
      <c r="J225" s="83">
        <v>14</v>
      </c>
      <c r="K225" s="85" t="s">
        <v>5347</v>
      </c>
      <c r="L225" s="83"/>
      <c r="M225" s="83"/>
    </row>
    <row r="226" spans="1:13" s="70" customFormat="1" x14ac:dyDescent="0.25">
      <c r="A226" s="24">
        <v>219</v>
      </c>
      <c r="B226" s="72" t="s">
        <v>5010</v>
      </c>
      <c r="C226" s="72"/>
      <c r="D226" s="72" t="s">
        <v>3523</v>
      </c>
      <c r="E226" s="68" t="s">
        <v>3532</v>
      </c>
      <c r="F226" s="68" t="s">
        <v>3531</v>
      </c>
      <c r="G226" s="83"/>
      <c r="H226" s="83"/>
      <c r="I226" s="83" t="s">
        <v>37</v>
      </c>
      <c r="J226" s="83">
        <v>14</v>
      </c>
      <c r="K226" s="85" t="s">
        <v>5347</v>
      </c>
      <c r="L226" s="83"/>
      <c r="M226" s="83"/>
    </row>
    <row r="227" spans="1:13" s="70" customFormat="1" x14ac:dyDescent="0.25">
      <c r="A227" s="24">
        <v>220</v>
      </c>
      <c r="B227" s="72" t="s">
        <v>5010</v>
      </c>
      <c r="C227" s="72"/>
      <c r="D227" s="72" t="s">
        <v>3523</v>
      </c>
      <c r="E227" s="68" t="s">
        <v>3534</v>
      </c>
      <c r="F227" s="68" t="s">
        <v>3533</v>
      </c>
      <c r="G227" s="83"/>
      <c r="H227" s="83"/>
      <c r="I227" s="83" t="s">
        <v>37</v>
      </c>
      <c r="J227" s="83">
        <v>20</v>
      </c>
      <c r="K227" s="85" t="s">
        <v>52</v>
      </c>
      <c r="L227" s="83"/>
      <c r="M227" s="83"/>
    </row>
    <row r="228" spans="1:13" s="70" customFormat="1" x14ac:dyDescent="0.25">
      <c r="A228" s="24">
        <v>221</v>
      </c>
      <c r="B228" s="72" t="s">
        <v>5010</v>
      </c>
      <c r="C228" s="72"/>
      <c r="D228" s="72" t="s">
        <v>3523</v>
      </c>
      <c r="E228" s="68" t="s">
        <v>3536</v>
      </c>
      <c r="F228" s="68" t="s">
        <v>3535</v>
      </c>
      <c r="G228" s="83"/>
      <c r="H228" s="83"/>
      <c r="I228" s="83" t="s">
        <v>37</v>
      </c>
      <c r="J228" s="83">
        <v>10</v>
      </c>
      <c r="K228" s="85" t="s">
        <v>52</v>
      </c>
      <c r="L228" s="83"/>
      <c r="M228" s="83"/>
    </row>
    <row r="229" spans="1:13" s="70" customFormat="1" x14ac:dyDescent="0.25">
      <c r="A229" s="24">
        <v>222</v>
      </c>
      <c r="B229" s="72" t="s">
        <v>5010</v>
      </c>
      <c r="C229" s="72"/>
      <c r="D229" s="72" t="s">
        <v>3523</v>
      </c>
      <c r="E229" s="68" t="s">
        <v>3538</v>
      </c>
      <c r="F229" s="68" t="s">
        <v>3537</v>
      </c>
      <c r="G229" s="83"/>
      <c r="H229" s="83"/>
      <c r="I229" s="83" t="s">
        <v>37</v>
      </c>
      <c r="J229" s="83">
        <v>4000</v>
      </c>
      <c r="K229" s="85" t="s">
        <v>5347</v>
      </c>
      <c r="L229" s="83"/>
      <c r="M229" s="83"/>
    </row>
    <row r="230" spans="1:13" s="70" customFormat="1" x14ac:dyDescent="0.25">
      <c r="A230" s="24">
        <v>223</v>
      </c>
      <c r="B230" s="72" t="s">
        <v>5010</v>
      </c>
      <c r="C230" s="72"/>
      <c r="D230" s="72" t="s">
        <v>5259</v>
      </c>
      <c r="E230" s="68" t="s">
        <v>3287</v>
      </c>
      <c r="F230" s="68" t="s">
        <v>3524</v>
      </c>
      <c r="G230" s="83" t="s">
        <v>52</v>
      </c>
      <c r="H230" s="83"/>
      <c r="I230" s="83" t="s">
        <v>37</v>
      </c>
      <c r="J230" s="83">
        <v>20</v>
      </c>
      <c r="K230" s="85" t="s">
        <v>52</v>
      </c>
      <c r="L230" s="83"/>
      <c r="M230" s="83"/>
    </row>
    <row r="231" spans="1:13" s="70" customFormat="1" x14ac:dyDescent="0.25">
      <c r="A231" s="24">
        <v>224</v>
      </c>
      <c r="B231" s="72" t="s">
        <v>5010</v>
      </c>
      <c r="C231" s="72"/>
      <c r="D231" s="72" t="s">
        <v>5259</v>
      </c>
      <c r="E231" s="68" t="s">
        <v>3085</v>
      </c>
      <c r="F231" s="68" t="s">
        <v>5267</v>
      </c>
      <c r="G231" s="83" t="s">
        <v>52</v>
      </c>
      <c r="H231" s="83"/>
      <c r="I231" s="83" t="s">
        <v>37</v>
      </c>
      <c r="J231" s="83">
        <v>8</v>
      </c>
      <c r="K231" s="85" t="s">
        <v>52</v>
      </c>
      <c r="L231" s="83"/>
      <c r="M231" s="83"/>
    </row>
    <row r="232" spans="1:13" s="70" customFormat="1" x14ac:dyDescent="0.25">
      <c r="A232" s="24">
        <v>225</v>
      </c>
      <c r="B232" s="72" t="s">
        <v>5010</v>
      </c>
      <c r="C232" s="72"/>
      <c r="D232" s="72" t="s">
        <v>5259</v>
      </c>
      <c r="E232" s="68" t="s">
        <v>3089</v>
      </c>
      <c r="F232" s="68" t="s">
        <v>3088</v>
      </c>
      <c r="G232" s="83"/>
      <c r="H232" s="83"/>
      <c r="I232" s="83" t="s">
        <v>37</v>
      </c>
      <c r="J232" s="83">
        <v>14</v>
      </c>
      <c r="K232" s="85" t="s">
        <v>52</v>
      </c>
      <c r="L232" s="83"/>
      <c r="M232" s="83"/>
    </row>
    <row r="233" spans="1:13" s="70" customFormat="1" x14ac:dyDescent="0.25">
      <c r="A233" s="24">
        <v>226</v>
      </c>
      <c r="B233" s="72" t="s">
        <v>5010</v>
      </c>
      <c r="C233" s="72"/>
      <c r="D233" s="72" t="s">
        <v>5259</v>
      </c>
      <c r="E233" s="68" t="s">
        <v>64</v>
      </c>
      <c r="F233" s="68" t="s">
        <v>472</v>
      </c>
      <c r="G233" s="83"/>
      <c r="H233" s="83"/>
      <c r="I233" s="83" t="s">
        <v>37</v>
      </c>
      <c r="J233" s="83">
        <v>10</v>
      </c>
      <c r="K233" s="85" t="s">
        <v>52</v>
      </c>
      <c r="L233" s="83"/>
      <c r="M233" s="83"/>
    </row>
    <row r="234" spans="1:13" s="70" customFormat="1" x14ac:dyDescent="0.25">
      <c r="A234" s="24">
        <v>227</v>
      </c>
      <c r="B234" s="72" t="s">
        <v>5010</v>
      </c>
      <c r="C234" s="72"/>
      <c r="D234" s="72" t="s">
        <v>5259</v>
      </c>
      <c r="E234" s="68" t="s">
        <v>481</v>
      </c>
      <c r="F234" s="68" t="s">
        <v>480</v>
      </c>
      <c r="G234" s="83"/>
      <c r="H234" s="83"/>
      <c r="I234" s="83" t="s">
        <v>37</v>
      </c>
      <c r="J234" s="83">
        <v>5</v>
      </c>
      <c r="K234" s="85" t="s">
        <v>52</v>
      </c>
      <c r="L234" s="83"/>
      <c r="M234" s="83"/>
    </row>
    <row r="235" spans="1:13" s="70" customFormat="1" x14ac:dyDescent="0.25">
      <c r="A235" s="24">
        <v>228</v>
      </c>
      <c r="B235" s="72" t="s">
        <v>5010</v>
      </c>
      <c r="C235" s="72"/>
      <c r="D235" s="72" t="s">
        <v>5259</v>
      </c>
      <c r="E235" s="68" t="s">
        <v>3526</v>
      </c>
      <c r="F235" s="68" t="s">
        <v>3525</v>
      </c>
      <c r="G235" s="83"/>
      <c r="H235" s="83"/>
      <c r="I235" s="83" t="s">
        <v>37</v>
      </c>
      <c r="J235" s="83">
        <v>20</v>
      </c>
      <c r="K235" s="85" t="s">
        <v>52</v>
      </c>
      <c r="L235" s="83"/>
      <c r="M235" s="83"/>
    </row>
    <row r="236" spans="1:13" s="70" customFormat="1" x14ac:dyDescent="0.25">
      <c r="A236" s="24">
        <v>229</v>
      </c>
      <c r="B236" s="72" t="s">
        <v>5010</v>
      </c>
      <c r="C236" s="72"/>
      <c r="D236" s="72" t="s">
        <v>5259</v>
      </c>
      <c r="E236" s="68" t="s">
        <v>3528</v>
      </c>
      <c r="F236" s="68" t="s">
        <v>3527</v>
      </c>
      <c r="G236" s="83"/>
      <c r="H236" s="83"/>
      <c r="I236" s="83" t="s">
        <v>37</v>
      </c>
      <c r="J236" s="83">
        <v>4</v>
      </c>
      <c r="K236" s="85" t="s">
        <v>5347</v>
      </c>
      <c r="L236" s="83"/>
      <c r="M236" s="83"/>
    </row>
    <row r="237" spans="1:13" s="70" customFormat="1" x14ac:dyDescent="0.25">
      <c r="A237" s="24">
        <v>230</v>
      </c>
      <c r="B237" s="72" t="s">
        <v>5010</v>
      </c>
      <c r="C237" s="72"/>
      <c r="D237" s="72" t="s">
        <v>5259</v>
      </c>
      <c r="E237" s="68" t="s">
        <v>3536</v>
      </c>
      <c r="F237" s="68" t="s">
        <v>3535</v>
      </c>
      <c r="G237" s="83"/>
      <c r="H237" s="83"/>
      <c r="I237" s="83" t="s">
        <v>37</v>
      </c>
      <c r="J237" s="83">
        <v>20</v>
      </c>
      <c r="K237" s="85" t="s">
        <v>52</v>
      </c>
      <c r="L237" s="83"/>
      <c r="M237" s="83"/>
    </row>
    <row r="238" spans="1:13" s="70" customFormat="1" x14ac:dyDescent="0.25">
      <c r="A238" s="24">
        <v>231</v>
      </c>
      <c r="B238" s="72" t="s">
        <v>5010</v>
      </c>
      <c r="C238" s="72"/>
      <c r="D238" s="72" t="s">
        <v>5259</v>
      </c>
      <c r="E238" s="68" t="s">
        <v>3538</v>
      </c>
      <c r="F238" s="68" t="s">
        <v>4880</v>
      </c>
      <c r="G238" s="83"/>
      <c r="H238" s="83"/>
      <c r="I238" s="83" t="s">
        <v>37</v>
      </c>
      <c r="J238" s="83">
        <v>4000</v>
      </c>
      <c r="K238" s="85" t="s">
        <v>5347</v>
      </c>
      <c r="L238" s="83"/>
      <c r="M238" s="83"/>
    </row>
    <row r="239" spans="1:13" s="70" customFormat="1" x14ac:dyDescent="0.25">
      <c r="A239" s="24">
        <v>232</v>
      </c>
      <c r="B239" s="72" t="s">
        <v>5010</v>
      </c>
      <c r="C239" s="72" t="s">
        <v>5260</v>
      </c>
      <c r="D239" s="72" t="s">
        <v>119</v>
      </c>
      <c r="E239" s="68" t="s">
        <v>3256</v>
      </c>
      <c r="F239" s="68" t="s">
        <v>3541</v>
      </c>
      <c r="G239" s="83"/>
      <c r="H239" s="83"/>
      <c r="I239" s="83" t="s">
        <v>37</v>
      </c>
      <c r="J239" s="83">
        <v>20</v>
      </c>
      <c r="K239" s="85" t="s">
        <v>52</v>
      </c>
      <c r="L239" s="83"/>
      <c r="M239" s="83"/>
    </row>
    <row r="240" spans="1:13" s="70" customFormat="1" x14ac:dyDescent="0.25">
      <c r="A240" s="24">
        <v>233</v>
      </c>
      <c r="B240" s="72" t="s">
        <v>5010</v>
      </c>
      <c r="C240" s="72" t="s">
        <v>5260</v>
      </c>
      <c r="D240" s="72" t="s">
        <v>119</v>
      </c>
      <c r="E240" s="68" t="s">
        <v>769</v>
      </c>
      <c r="F240" s="68" t="s">
        <v>3542</v>
      </c>
      <c r="G240" s="83"/>
      <c r="H240" s="83"/>
      <c r="I240" s="83" t="s">
        <v>37</v>
      </c>
      <c r="J240" s="83">
        <v>1</v>
      </c>
      <c r="K240" s="85" t="s">
        <v>52</v>
      </c>
      <c r="L240" s="83"/>
      <c r="M240" s="83"/>
    </row>
    <row r="241" spans="1:13" s="70" customFormat="1" x14ac:dyDescent="0.25">
      <c r="A241" s="24">
        <v>234</v>
      </c>
      <c r="B241" s="72" t="s">
        <v>5010</v>
      </c>
      <c r="C241" s="72" t="s">
        <v>5260</v>
      </c>
      <c r="D241" s="72" t="s">
        <v>119</v>
      </c>
      <c r="E241" s="68" t="s">
        <v>64</v>
      </c>
      <c r="F241" s="68" t="s">
        <v>3709</v>
      </c>
      <c r="G241" s="83"/>
      <c r="H241" s="83"/>
      <c r="I241" s="83" t="s">
        <v>37</v>
      </c>
      <c r="J241" s="83">
        <v>10</v>
      </c>
      <c r="K241" s="85" t="s">
        <v>5347</v>
      </c>
      <c r="L241" s="83"/>
      <c r="M241" s="83"/>
    </row>
    <row r="242" spans="1:13" s="70" customFormat="1" x14ac:dyDescent="0.25">
      <c r="A242" s="24">
        <v>235</v>
      </c>
      <c r="B242" s="72" t="s">
        <v>5010</v>
      </c>
      <c r="C242" s="72" t="s">
        <v>5260</v>
      </c>
      <c r="D242" s="72" t="s">
        <v>119</v>
      </c>
      <c r="E242" s="68" t="s">
        <v>1572</v>
      </c>
      <c r="F242" s="68" t="s">
        <v>3841</v>
      </c>
      <c r="G242" s="83"/>
      <c r="H242" s="83"/>
      <c r="I242" s="83" t="s">
        <v>37</v>
      </c>
      <c r="J242" s="83">
        <v>2</v>
      </c>
      <c r="K242" s="85" t="s">
        <v>5347</v>
      </c>
      <c r="L242" s="83"/>
      <c r="M242" s="83"/>
    </row>
    <row r="243" spans="1:13" s="70" customFormat="1" x14ac:dyDescent="0.25">
      <c r="A243" s="24">
        <v>236</v>
      </c>
      <c r="B243" s="72" t="s">
        <v>5010</v>
      </c>
      <c r="C243" s="72" t="s">
        <v>5260</v>
      </c>
      <c r="D243" s="72" t="s">
        <v>119</v>
      </c>
      <c r="E243" s="68" t="s">
        <v>1574</v>
      </c>
      <c r="F243" s="68" t="s">
        <v>3842</v>
      </c>
      <c r="G243" s="83"/>
      <c r="H243" s="83"/>
      <c r="I243" s="83" t="s">
        <v>37</v>
      </c>
      <c r="J243" s="83">
        <v>3</v>
      </c>
      <c r="K243" s="85" t="s">
        <v>5347</v>
      </c>
      <c r="L243" s="83"/>
      <c r="M243" s="83"/>
    </row>
    <row r="244" spans="1:13" s="70" customFormat="1" x14ac:dyDescent="0.25">
      <c r="A244" s="24">
        <v>237</v>
      </c>
      <c r="B244" s="72" t="s">
        <v>5010</v>
      </c>
      <c r="C244" s="72" t="s">
        <v>5260</v>
      </c>
      <c r="D244" s="72" t="s">
        <v>119</v>
      </c>
      <c r="E244" s="68" t="s">
        <v>838</v>
      </c>
      <c r="F244" s="68" t="s">
        <v>3482</v>
      </c>
      <c r="G244" s="83"/>
      <c r="H244" s="83"/>
      <c r="I244" s="83" t="s">
        <v>37</v>
      </c>
      <c r="J244" s="83">
        <v>20</v>
      </c>
      <c r="K244" s="85" t="s">
        <v>5347</v>
      </c>
      <c r="L244" s="83"/>
      <c r="M244" s="83"/>
    </row>
    <row r="245" spans="1:13" s="70" customFormat="1" x14ac:dyDescent="0.25">
      <c r="A245" s="24">
        <v>238</v>
      </c>
      <c r="B245" s="72" t="s">
        <v>5010</v>
      </c>
      <c r="C245" s="72" t="s">
        <v>5260</v>
      </c>
      <c r="D245" s="72" t="s">
        <v>119</v>
      </c>
      <c r="E245" s="68" t="s">
        <v>54</v>
      </c>
      <c r="F245" s="68" t="s">
        <v>3518</v>
      </c>
      <c r="G245" s="83"/>
      <c r="H245" s="83"/>
      <c r="I245" s="83" t="s">
        <v>37</v>
      </c>
      <c r="J245" s="83">
        <v>14</v>
      </c>
      <c r="K245" s="85" t="s">
        <v>5347</v>
      </c>
      <c r="L245" s="83"/>
      <c r="M245" s="83"/>
    </row>
    <row r="246" spans="1:13" s="70" customFormat="1" x14ac:dyDescent="0.25">
      <c r="A246" s="24">
        <v>239</v>
      </c>
      <c r="B246" s="72" t="s">
        <v>5010</v>
      </c>
      <c r="C246" s="72" t="s">
        <v>5260</v>
      </c>
      <c r="D246" s="72" t="s">
        <v>119</v>
      </c>
      <c r="E246" s="68" t="s">
        <v>56</v>
      </c>
      <c r="F246" s="68" t="s">
        <v>3519</v>
      </c>
      <c r="G246" s="83"/>
      <c r="H246" s="83"/>
      <c r="I246" s="83" t="s">
        <v>37</v>
      </c>
      <c r="J246" s="83">
        <v>32</v>
      </c>
      <c r="K246" s="85" t="s">
        <v>5347</v>
      </c>
      <c r="L246" s="83"/>
      <c r="M246" s="83"/>
    </row>
    <row r="247" spans="1:13" s="70" customFormat="1" x14ac:dyDescent="0.25">
      <c r="A247" s="24">
        <v>240</v>
      </c>
      <c r="B247" s="72" t="s">
        <v>5010</v>
      </c>
      <c r="C247" s="72" t="s">
        <v>5261</v>
      </c>
      <c r="D247" s="72" t="s">
        <v>117</v>
      </c>
      <c r="E247" s="68" t="s">
        <v>3256</v>
      </c>
      <c r="F247" s="68" t="s">
        <v>3541</v>
      </c>
      <c r="G247" s="83"/>
      <c r="H247" s="83"/>
      <c r="I247" s="83" t="s">
        <v>37</v>
      </c>
      <c r="J247" s="83">
        <v>20</v>
      </c>
      <c r="K247" s="85" t="s">
        <v>52</v>
      </c>
      <c r="L247" s="83"/>
      <c r="M247" s="83"/>
    </row>
    <row r="248" spans="1:13" s="70" customFormat="1" x14ac:dyDescent="0.25">
      <c r="A248" s="24">
        <v>241</v>
      </c>
      <c r="B248" s="72" t="s">
        <v>5010</v>
      </c>
      <c r="C248" s="72" t="s">
        <v>5261</v>
      </c>
      <c r="D248" s="72" t="s">
        <v>117</v>
      </c>
      <c r="E248" s="68" t="s">
        <v>769</v>
      </c>
      <c r="F248" s="68" t="s">
        <v>3542</v>
      </c>
      <c r="G248" s="83"/>
      <c r="H248" s="83"/>
      <c r="I248" s="83" t="s">
        <v>37</v>
      </c>
      <c r="J248" s="83">
        <v>1</v>
      </c>
      <c r="K248" s="85" t="s">
        <v>52</v>
      </c>
      <c r="L248" s="83"/>
      <c r="M248" s="83"/>
    </row>
    <row r="249" spans="1:13" s="70" customFormat="1" x14ac:dyDescent="0.25">
      <c r="A249" s="24">
        <v>242</v>
      </c>
      <c r="B249" s="72" t="s">
        <v>5010</v>
      </c>
      <c r="C249" s="72" t="s">
        <v>5261</v>
      </c>
      <c r="D249" s="72" t="s">
        <v>117</v>
      </c>
      <c r="E249" s="68" t="s">
        <v>64</v>
      </c>
      <c r="F249" s="68" t="s">
        <v>3709</v>
      </c>
      <c r="G249" s="83"/>
      <c r="H249" s="83"/>
      <c r="I249" s="83" t="s">
        <v>37</v>
      </c>
      <c r="J249" s="83">
        <v>10</v>
      </c>
      <c r="K249" s="85" t="s">
        <v>5347</v>
      </c>
      <c r="L249" s="83"/>
      <c r="M249" s="83"/>
    </row>
    <row r="250" spans="1:13" s="70" customFormat="1" x14ac:dyDescent="0.25">
      <c r="A250" s="24">
        <v>243</v>
      </c>
      <c r="B250" s="72" t="s">
        <v>5010</v>
      </c>
      <c r="C250" s="72" t="s">
        <v>5261</v>
      </c>
      <c r="D250" s="72" t="s">
        <v>117</v>
      </c>
      <c r="E250" s="68" t="s">
        <v>1572</v>
      </c>
      <c r="F250" s="68" t="s">
        <v>3841</v>
      </c>
      <c r="G250" s="83"/>
      <c r="H250" s="83"/>
      <c r="I250" s="83" t="s">
        <v>37</v>
      </c>
      <c r="J250" s="83">
        <v>2</v>
      </c>
      <c r="K250" s="85" t="s">
        <v>5347</v>
      </c>
      <c r="L250" s="83"/>
      <c r="M250" s="83"/>
    </row>
    <row r="251" spans="1:13" s="70" customFormat="1" x14ac:dyDescent="0.25">
      <c r="A251" s="24">
        <v>244</v>
      </c>
      <c r="B251" s="72" t="s">
        <v>5010</v>
      </c>
      <c r="C251" s="72" t="s">
        <v>5261</v>
      </c>
      <c r="D251" s="72" t="s">
        <v>117</v>
      </c>
      <c r="E251" s="68" t="s">
        <v>1576</v>
      </c>
      <c r="F251" s="68" t="s">
        <v>3844</v>
      </c>
      <c r="G251" s="83"/>
      <c r="H251" s="83"/>
      <c r="I251" s="83" t="s">
        <v>37</v>
      </c>
      <c r="J251" s="83">
        <v>300</v>
      </c>
      <c r="K251" s="85" t="s">
        <v>5347</v>
      </c>
      <c r="L251" s="83"/>
      <c r="M251" s="83"/>
    </row>
    <row r="252" spans="1:13" s="70" customFormat="1" x14ac:dyDescent="0.25">
      <c r="A252" s="24">
        <v>245</v>
      </c>
      <c r="B252" s="72" t="s">
        <v>5010</v>
      </c>
      <c r="C252" s="72" t="s">
        <v>5261</v>
      </c>
      <c r="D252" s="72" t="s">
        <v>117</v>
      </c>
      <c r="E252" s="68" t="s">
        <v>54</v>
      </c>
      <c r="F252" s="68" t="s">
        <v>3518</v>
      </c>
      <c r="G252" s="83"/>
      <c r="H252" s="83"/>
      <c r="I252" s="83" t="s">
        <v>37</v>
      </c>
      <c r="J252" s="83">
        <v>14</v>
      </c>
      <c r="K252" s="85" t="s">
        <v>5347</v>
      </c>
      <c r="L252" s="83"/>
      <c r="M252" s="83"/>
    </row>
    <row r="253" spans="1:13" s="70" customFormat="1" x14ac:dyDescent="0.25">
      <c r="A253" s="24">
        <v>246</v>
      </c>
      <c r="B253" s="72" t="s">
        <v>5010</v>
      </c>
      <c r="C253" s="72" t="s">
        <v>5261</v>
      </c>
      <c r="D253" s="72" t="s">
        <v>117</v>
      </c>
      <c r="E253" s="68" t="s">
        <v>56</v>
      </c>
      <c r="F253" s="68" t="s">
        <v>3519</v>
      </c>
      <c r="G253" s="83"/>
      <c r="H253" s="83"/>
      <c r="I253" s="83" t="s">
        <v>37</v>
      </c>
      <c r="J253" s="83">
        <v>32</v>
      </c>
      <c r="K253" s="85" t="s">
        <v>5347</v>
      </c>
      <c r="L253" s="83"/>
      <c r="M253" s="83"/>
    </row>
    <row r="254" spans="1:13" s="70" customFormat="1" x14ac:dyDescent="0.25">
      <c r="A254" s="24">
        <v>247</v>
      </c>
      <c r="B254" s="72" t="s">
        <v>5010</v>
      </c>
      <c r="C254" s="72"/>
      <c r="D254" s="72" t="s">
        <v>5262</v>
      </c>
      <c r="E254" s="68" t="s">
        <v>3287</v>
      </c>
      <c r="F254" s="68" t="s">
        <v>3524</v>
      </c>
      <c r="G254" s="83" t="s">
        <v>52</v>
      </c>
      <c r="H254" s="83"/>
      <c r="I254" s="83" t="s">
        <v>37</v>
      </c>
      <c r="J254" s="83">
        <v>20</v>
      </c>
      <c r="K254" s="85" t="s">
        <v>52</v>
      </c>
      <c r="L254" s="83"/>
      <c r="M254" s="83"/>
    </row>
    <row r="255" spans="1:13" s="70" customFormat="1" x14ac:dyDescent="0.25">
      <c r="A255" s="24">
        <v>248</v>
      </c>
      <c r="B255" s="72" t="s">
        <v>5010</v>
      </c>
      <c r="C255" s="72"/>
      <c r="D255" s="72" t="s">
        <v>5262</v>
      </c>
      <c r="E255" s="68" t="s">
        <v>3085</v>
      </c>
      <c r="F255" s="68" t="s">
        <v>5267</v>
      </c>
      <c r="G255" s="83" t="s">
        <v>52</v>
      </c>
      <c r="H255" s="83"/>
      <c r="I255" s="83" t="s">
        <v>37</v>
      </c>
      <c r="J255" s="83">
        <v>8</v>
      </c>
      <c r="K255" s="85" t="s">
        <v>52</v>
      </c>
      <c r="L255" s="83"/>
      <c r="M255" s="83"/>
    </row>
    <row r="256" spans="1:13" x14ac:dyDescent="0.25">
      <c r="A256" s="24">
        <v>249</v>
      </c>
      <c r="B256" s="72" t="s">
        <v>5010</v>
      </c>
      <c r="C256" s="72"/>
      <c r="D256" s="72" t="s">
        <v>5262</v>
      </c>
      <c r="E256" s="68" t="s">
        <v>3089</v>
      </c>
      <c r="F256" s="68" t="s">
        <v>3088</v>
      </c>
      <c r="G256" s="83"/>
      <c r="H256" s="86"/>
      <c r="I256" s="83" t="s">
        <v>37</v>
      </c>
      <c r="J256" s="83">
        <v>14</v>
      </c>
      <c r="K256" s="85" t="s">
        <v>52</v>
      </c>
      <c r="L256" s="83"/>
      <c r="M256" s="86"/>
    </row>
    <row r="257" spans="1:13" x14ac:dyDescent="0.25">
      <c r="A257" s="24">
        <v>250</v>
      </c>
      <c r="B257" s="72" t="s">
        <v>5010</v>
      </c>
      <c r="C257" s="72"/>
      <c r="D257" s="72" t="s">
        <v>5262</v>
      </c>
      <c r="E257" s="68" t="s">
        <v>64</v>
      </c>
      <c r="F257" s="68" t="s">
        <v>472</v>
      </c>
      <c r="G257" s="83"/>
      <c r="H257" s="86"/>
      <c r="I257" s="83" t="s">
        <v>37</v>
      </c>
      <c r="J257" s="83">
        <v>10</v>
      </c>
      <c r="K257" s="85" t="s">
        <v>52</v>
      </c>
      <c r="L257" s="83"/>
      <c r="M257" s="86"/>
    </row>
    <row r="258" spans="1:13" x14ac:dyDescent="0.25">
      <c r="A258" s="24">
        <v>251</v>
      </c>
      <c r="B258" s="72" t="s">
        <v>5010</v>
      </c>
      <c r="C258" s="72"/>
      <c r="D258" s="72" t="s">
        <v>5262</v>
      </c>
      <c r="E258" s="68" t="s">
        <v>481</v>
      </c>
      <c r="F258" s="68" t="s">
        <v>480</v>
      </c>
      <c r="G258" s="83"/>
      <c r="H258" s="86"/>
      <c r="I258" s="83" t="s">
        <v>37</v>
      </c>
      <c r="J258" s="83">
        <v>5</v>
      </c>
      <c r="K258" s="85" t="s">
        <v>52</v>
      </c>
      <c r="L258" s="83"/>
      <c r="M258" s="86"/>
    </row>
    <row r="259" spans="1:13" x14ac:dyDescent="0.25">
      <c r="A259" s="24">
        <v>252</v>
      </c>
      <c r="B259" s="72" t="s">
        <v>5010</v>
      </c>
      <c r="C259" s="72"/>
      <c r="D259" s="72" t="s">
        <v>5262</v>
      </c>
      <c r="E259" s="68" t="s">
        <v>3526</v>
      </c>
      <c r="F259" s="68" t="s">
        <v>3525</v>
      </c>
      <c r="G259" s="83"/>
      <c r="H259" s="86"/>
      <c r="I259" s="83" t="s">
        <v>37</v>
      </c>
      <c r="J259" s="83">
        <v>30</v>
      </c>
      <c r="K259" s="85" t="s">
        <v>52</v>
      </c>
      <c r="L259" s="83"/>
      <c r="M259" s="86"/>
    </row>
    <row r="260" spans="1:13" x14ac:dyDescent="0.25">
      <c r="A260" s="24">
        <v>253</v>
      </c>
      <c r="B260" s="72" t="s">
        <v>5010</v>
      </c>
      <c r="C260" s="72"/>
      <c r="D260" s="72" t="s">
        <v>5262</v>
      </c>
      <c r="E260" s="68" t="s">
        <v>3540</v>
      </c>
      <c r="F260" s="68" t="s">
        <v>3539</v>
      </c>
      <c r="G260" s="83"/>
      <c r="H260" s="86"/>
      <c r="I260" s="83" t="s">
        <v>37</v>
      </c>
      <c r="J260" s="83">
        <v>24</v>
      </c>
      <c r="K260" s="85" t="s">
        <v>52</v>
      </c>
      <c r="L260" s="83"/>
      <c r="M260" s="86"/>
    </row>
    <row r="261" spans="1:13" x14ac:dyDescent="0.25">
      <c r="A261" s="24">
        <v>254</v>
      </c>
      <c r="B261" s="72" t="s">
        <v>5010</v>
      </c>
      <c r="C261" s="72"/>
      <c r="D261" s="72" t="s">
        <v>5262</v>
      </c>
      <c r="E261" s="68" t="s">
        <v>3528</v>
      </c>
      <c r="F261" s="68" t="s">
        <v>3527</v>
      </c>
      <c r="G261" s="83"/>
      <c r="H261" s="86"/>
      <c r="I261" s="83" t="s">
        <v>3343</v>
      </c>
      <c r="J261" s="83">
        <v>1</v>
      </c>
      <c r="K261" s="85" t="s">
        <v>52</v>
      </c>
      <c r="L261" s="83"/>
      <c r="M261" s="86"/>
    </row>
    <row r="262" spans="1:13" x14ac:dyDescent="0.25">
      <c r="A262" s="24">
        <v>255</v>
      </c>
      <c r="B262" s="72" t="s">
        <v>5010</v>
      </c>
      <c r="C262" s="72"/>
      <c r="D262" s="72" t="s">
        <v>5262</v>
      </c>
      <c r="E262" s="68" t="s">
        <v>3536</v>
      </c>
      <c r="F262" s="68" t="s">
        <v>3535</v>
      </c>
      <c r="G262" s="83"/>
      <c r="H262" s="86"/>
      <c r="I262" s="83" t="s">
        <v>37</v>
      </c>
      <c r="J262" s="83">
        <v>10</v>
      </c>
      <c r="K262" s="85" t="s">
        <v>52</v>
      </c>
      <c r="L262" s="83"/>
      <c r="M262" s="86"/>
    </row>
    <row r="263" spans="1:13" x14ac:dyDescent="0.25">
      <c r="A263" s="24">
        <v>256</v>
      </c>
      <c r="B263" s="72" t="s">
        <v>5010</v>
      </c>
      <c r="C263" s="72"/>
      <c r="D263" s="72" t="s">
        <v>5262</v>
      </c>
      <c r="E263" s="68" t="s">
        <v>3538</v>
      </c>
      <c r="F263" s="68" t="s">
        <v>3537</v>
      </c>
      <c r="G263" s="83"/>
      <c r="H263" s="86"/>
      <c r="I263" s="83" t="s">
        <v>37</v>
      </c>
      <c r="J263" s="83">
        <v>4000</v>
      </c>
      <c r="K263" s="85" t="s">
        <v>5347</v>
      </c>
      <c r="L263" s="83"/>
      <c r="M263" s="86"/>
    </row>
    <row r="264" spans="1:13" x14ac:dyDescent="0.25">
      <c r="A264" s="24">
        <v>257</v>
      </c>
      <c r="B264" s="72" t="s">
        <v>5010</v>
      </c>
      <c r="C264" s="72" t="s">
        <v>5322</v>
      </c>
      <c r="D264" s="72" t="s">
        <v>5321</v>
      </c>
      <c r="E264" s="68" t="s">
        <v>5519</v>
      </c>
      <c r="F264" s="68" t="s">
        <v>5518</v>
      </c>
      <c r="G264" s="83"/>
      <c r="H264" s="86"/>
      <c r="I264" s="83" t="s">
        <v>37</v>
      </c>
      <c r="J264" s="83">
        <v>8</v>
      </c>
      <c r="K264" s="85" t="s">
        <v>52</v>
      </c>
      <c r="L264" s="83"/>
      <c r="M264" s="86"/>
    </row>
    <row r="265" spans="1:13" x14ac:dyDescent="0.25">
      <c r="A265" s="24">
        <v>258</v>
      </c>
      <c r="B265" s="72" t="s">
        <v>5010</v>
      </c>
      <c r="C265" s="72" t="s">
        <v>5322</v>
      </c>
      <c r="D265" s="72" t="s">
        <v>5321</v>
      </c>
      <c r="E265" s="68" t="s">
        <v>5521</v>
      </c>
      <c r="F265" s="68" t="s">
        <v>5520</v>
      </c>
      <c r="G265" s="83"/>
      <c r="H265" s="86"/>
      <c r="I265" s="83" t="s">
        <v>37</v>
      </c>
      <c r="J265" s="83">
        <v>15</v>
      </c>
      <c r="K265" s="85" t="s">
        <v>52</v>
      </c>
      <c r="L265" s="83"/>
      <c r="M265" s="86"/>
    </row>
    <row r="266" spans="1:13" x14ac:dyDescent="0.25">
      <c r="A266" s="24">
        <v>259</v>
      </c>
      <c r="B266" s="72" t="s">
        <v>5010</v>
      </c>
      <c r="C266" s="72" t="s">
        <v>5322</v>
      </c>
      <c r="D266" s="72" t="s">
        <v>5321</v>
      </c>
      <c r="E266" s="68" t="s">
        <v>5523</v>
      </c>
      <c r="F266" s="68" t="s">
        <v>5522</v>
      </c>
      <c r="G266" s="83"/>
      <c r="H266" s="86"/>
      <c r="I266" s="83" t="s">
        <v>37</v>
      </c>
      <c r="J266" s="83">
        <v>4</v>
      </c>
      <c r="K266" s="85" t="s">
        <v>52</v>
      </c>
      <c r="L266" s="83"/>
      <c r="M266" s="86"/>
    </row>
    <row r="267" spans="1:13" x14ac:dyDescent="0.25">
      <c r="A267" s="24">
        <v>260</v>
      </c>
      <c r="B267" s="72" t="s">
        <v>5010</v>
      </c>
      <c r="C267" s="72" t="s">
        <v>5322</v>
      </c>
      <c r="D267" s="72" t="s">
        <v>5321</v>
      </c>
      <c r="E267" s="68" t="s">
        <v>5524</v>
      </c>
      <c r="F267" s="68" t="s">
        <v>1774</v>
      </c>
      <c r="G267" s="83"/>
      <c r="H267" s="86"/>
      <c r="I267" s="83" t="s">
        <v>37</v>
      </c>
      <c r="J267" s="83">
        <v>20</v>
      </c>
      <c r="K267" s="85" t="s">
        <v>5347</v>
      </c>
      <c r="L267" s="83"/>
      <c r="M267" s="86"/>
    </row>
    <row r="268" spans="1:13" x14ac:dyDescent="0.25">
      <c r="A268" s="24">
        <v>261</v>
      </c>
      <c r="B268" s="72" t="s">
        <v>5010</v>
      </c>
      <c r="C268" s="72" t="s">
        <v>5322</v>
      </c>
      <c r="D268" s="72" t="s">
        <v>5321</v>
      </c>
      <c r="E268" s="68" t="s">
        <v>5526</v>
      </c>
      <c r="F268" s="68" t="s">
        <v>5525</v>
      </c>
      <c r="G268" s="83"/>
      <c r="H268" s="86"/>
      <c r="I268" s="83" t="s">
        <v>37</v>
      </c>
      <c r="J268" s="83">
        <v>5</v>
      </c>
      <c r="K268" s="85" t="s">
        <v>5347</v>
      </c>
      <c r="L268" s="83"/>
      <c r="M268" s="86"/>
    </row>
    <row r="269" spans="1:13" x14ac:dyDescent="0.25">
      <c r="A269" s="24">
        <v>262</v>
      </c>
      <c r="B269" s="72" t="s">
        <v>5010</v>
      </c>
      <c r="C269" s="72" t="s">
        <v>5322</v>
      </c>
      <c r="D269" s="72" t="s">
        <v>5321</v>
      </c>
      <c r="E269" s="68" t="s">
        <v>5528</v>
      </c>
      <c r="F269" s="68" t="s">
        <v>5527</v>
      </c>
      <c r="G269" s="83"/>
      <c r="H269" s="86"/>
      <c r="I269" s="83" t="s">
        <v>37</v>
      </c>
      <c r="J269" s="83">
        <v>8</v>
      </c>
      <c r="K269" s="85" t="s">
        <v>5347</v>
      </c>
      <c r="L269" s="83"/>
      <c r="M269" s="86"/>
    </row>
    <row r="270" spans="1:13" x14ac:dyDescent="0.25">
      <c r="A270" s="24">
        <v>263</v>
      </c>
      <c r="B270" s="72" t="s">
        <v>5010</v>
      </c>
      <c r="C270" s="72" t="s">
        <v>5322</v>
      </c>
      <c r="D270" s="72" t="s">
        <v>5321</v>
      </c>
      <c r="E270" s="68" t="s">
        <v>5529</v>
      </c>
      <c r="F270" s="68"/>
      <c r="G270" s="83"/>
      <c r="H270" s="86"/>
      <c r="I270" s="83" t="s">
        <v>110</v>
      </c>
      <c r="J270" s="83">
        <v>2</v>
      </c>
      <c r="K270" s="85" t="s">
        <v>5347</v>
      </c>
      <c r="L270" s="83" t="s">
        <v>5530</v>
      </c>
      <c r="M270" s="86"/>
    </row>
    <row r="271" spans="1:13" x14ac:dyDescent="0.25">
      <c r="A271" s="24">
        <v>264</v>
      </c>
      <c r="B271" s="72" t="s">
        <v>5010</v>
      </c>
      <c r="C271" s="72"/>
      <c r="D271" s="72" t="s">
        <v>5263</v>
      </c>
      <c r="E271" s="68" t="s">
        <v>64</v>
      </c>
      <c r="F271" s="68"/>
      <c r="G271" s="83"/>
      <c r="H271" s="86"/>
      <c r="I271" s="83" t="s">
        <v>37</v>
      </c>
      <c r="J271" s="83">
        <v>10</v>
      </c>
      <c r="K271" s="85" t="s">
        <v>52</v>
      </c>
      <c r="L271" s="83"/>
      <c r="M271" s="86"/>
    </row>
    <row r="272" spans="1:13" x14ac:dyDescent="0.25">
      <c r="A272" s="24">
        <v>265</v>
      </c>
      <c r="B272" s="72" t="s">
        <v>5010</v>
      </c>
      <c r="C272" s="72"/>
      <c r="D272" s="72" t="s">
        <v>5263</v>
      </c>
      <c r="E272" s="68" t="s">
        <v>5293</v>
      </c>
      <c r="F272" s="68"/>
      <c r="G272" s="83"/>
      <c r="H272" s="86"/>
      <c r="I272" s="83" t="s">
        <v>37</v>
      </c>
      <c r="J272" s="83">
        <v>15</v>
      </c>
      <c r="K272" s="85" t="s">
        <v>52</v>
      </c>
      <c r="L272" s="83"/>
      <c r="M272" s="86"/>
    </row>
    <row r="273" spans="1:13" x14ac:dyDescent="0.25">
      <c r="A273" s="24">
        <v>266</v>
      </c>
      <c r="B273" s="72" t="s">
        <v>5010</v>
      </c>
      <c r="C273" s="72"/>
      <c r="D273" s="72" t="s">
        <v>5263</v>
      </c>
      <c r="E273" s="68" t="s">
        <v>481</v>
      </c>
      <c r="F273" s="68"/>
      <c r="G273" s="83"/>
      <c r="H273" s="86"/>
      <c r="I273" s="83" t="s">
        <v>37</v>
      </c>
      <c r="J273" s="83">
        <v>5</v>
      </c>
      <c r="K273" s="85" t="s">
        <v>52</v>
      </c>
      <c r="L273" s="83"/>
      <c r="M273" s="86"/>
    </row>
    <row r="274" spans="1:13" x14ac:dyDescent="0.25">
      <c r="A274" s="24">
        <v>267</v>
      </c>
      <c r="B274" s="72" t="s">
        <v>5010</v>
      </c>
      <c r="C274" s="72"/>
      <c r="D274" s="72" t="s">
        <v>5263</v>
      </c>
      <c r="E274" s="68" t="s">
        <v>784</v>
      </c>
      <c r="F274" s="68"/>
      <c r="G274" s="83"/>
      <c r="H274" s="86"/>
      <c r="I274" s="83" t="s">
        <v>37</v>
      </c>
      <c r="J274" s="83">
        <v>2</v>
      </c>
      <c r="K274" s="85" t="s">
        <v>52</v>
      </c>
      <c r="L274" s="83"/>
      <c r="M274" s="86"/>
    </row>
    <row r="275" spans="1:13" x14ac:dyDescent="0.25">
      <c r="A275" s="24">
        <v>268</v>
      </c>
      <c r="B275" s="72" t="s">
        <v>5010</v>
      </c>
      <c r="C275" s="72"/>
      <c r="D275" s="72" t="s">
        <v>5263</v>
      </c>
      <c r="E275" s="68" t="s">
        <v>5294</v>
      </c>
      <c r="F275" s="68"/>
      <c r="G275" s="83"/>
      <c r="H275" s="86"/>
      <c r="I275" s="83" t="s">
        <v>37</v>
      </c>
      <c r="J275" s="83">
        <v>1</v>
      </c>
      <c r="K275" s="85" t="s">
        <v>52</v>
      </c>
      <c r="L275" s="83"/>
      <c r="M275" s="86"/>
    </row>
    <row r="276" spans="1:13" x14ac:dyDescent="0.25">
      <c r="A276" s="24">
        <v>269</v>
      </c>
      <c r="B276" s="72" t="s">
        <v>5010</v>
      </c>
      <c r="C276" s="72"/>
      <c r="D276" s="72" t="s">
        <v>5263</v>
      </c>
      <c r="E276" s="68" t="s">
        <v>5295</v>
      </c>
      <c r="F276" s="68"/>
      <c r="G276" s="83"/>
      <c r="H276" s="86"/>
      <c r="I276" s="83" t="s">
        <v>37</v>
      </c>
      <c r="J276" s="83">
        <v>14</v>
      </c>
      <c r="K276" s="85" t="s">
        <v>52</v>
      </c>
      <c r="L276" s="83"/>
      <c r="M276" s="86"/>
    </row>
    <row r="277" spans="1:13" x14ac:dyDescent="0.25">
      <c r="A277" s="24">
        <v>270</v>
      </c>
      <c r="B277" s="72" t="s">
        <v>5010</v>
      </c>
      <c r="C277" s="72"/>
      <c r="D277" s="72" t="s">
        <v>5263</v>
      </c>
      <c r="E277" s="68" t="s">
        <v>5296</v>
      </c>
      <c r="F277" s="68"/>
      <c r="G277" s="83"/>
      <c r="H277" s="86"/>
      <c r="I277" s="83" t="s">
        <v>37</v>
      </c>
      <c r="J277" s="83">
        <v>14</v>
      </c>
      <c r="K277" s="85" t="s">
        <v>52</v>
      </c>
      <c r="L277" s="83"/>
      <c r="M277" s="86"/>
    </row>
    <row r="278" spans="1:13" x14ac:dyDescent="0.25">
      <c r="A278" s="24">
        <v>271</v>
      </c>
      <c r="B278" s="72" t="s">
        <v>5010</v>
      </c>
      <c r="C278" s="72" t="s">
        <v>4585</v>
      </c>
      <c r="D278" s="72" t="s">
        <v>4586</v>
      </c>
      <c r="E278" s="68" t="s">
        <v>499</v>
      </c>
      <c r="F278" s="115" t="s">
        <v>4606</v>
      </c>
      <c r="G278" s="107" t="s">
        <v>52</v>
      </c>
      <c r="H278" s="86"/>
      <c r="I278" s="83" t="s">
        <v>37</v>
      </c>
      <c r="J278" s="112">
        <v>8</v>
      </c>
      <c r="K278" s="97" t="s">
        <v>52</v>
      </c>
      <c r="L278" s="107"/>
      <c r="M278" s="86"/>
    </row>
    <row r="279" spans="1:13" x14ac:dyDescent="0.25">
      <c r="A279" s="78">
        <v>272</v>
      </c>
      <c r="B279" s="90" t="s">
        <v>5010</v>
      </c>
      <c r="C279" s="90" t="s">
        <v>4585</v>
      </c>
      <c r="D279" s="90" t="s">
        <v>4586</v>
      </c>
      <c r="E279" s="90" t="s">
        <v>5645</v>
      </c>
      <c r="F279" s="116" t="s">
        <v>5646</v>
      </c>
      <c r="G279" s="106" t="s">
        <v>52</v>
      </c>
      <c r="H279" s="91"/>
      <c r="I279" s="92" t="s">
        <v>37</v>
      </c>
      <c r="J279" s="95">
        <v>10</v>
      </c>
      <c r="K279" s="98" t="s">
        <v>52</v>
      </c>
      <c r="L279" s="106"/>
      <c r="M279" s="96" t="s">
        <v>5647</v>
      </c>
    </row>
    <row r="280" spans="1:13" x14ac:dyDescent="0.25">
      <c r="A280" s="24">
        <v>273</v>
      </c>
      <c r="B280" s="72" t="s">
        <v>5010</v>
      </c>
      <c r="C280" s="72" t="s">
        <v>4585</v>
      </c>
      <c r="D280" s="72" t="s">
        <v>4586</v>
      </c>
      <c r="E280" s="68" t="s">
        <v>481</v>
      </c>
      <c r="F280" s="115" t="s">
        <v>3806</v>
      </c>
      <c r="G280" s="107" t="s">
        <v>52</v>
      </c>
      <c r="H280" s="86"/>
      <c r="I280" s="83" t="s">
        <v>37</v>
      </c>
      <c r="J280" s="112">
        <v>5</v>
      </c>
      <c r="K280" s="97" t="s">
        <v>52</v>
      </c>
      <c r="L280" s="107"/>
      <c r="M280" s="86"/>
    </row>
    <row r="281" spans="1:13" x14ac:dyDescent="0.25">
      <c r="A281" s="24">
        <v>274</v>
      </c>
      <c r="B281" s="72" t="s">
        <v>5010</v>
      </c>
      <c r="C281" s="72" t="s">
        <v>4585</v>
      </c>
      <c r="D281" s="72" t="s">
        <v>4586</v>
      </c>
      <c r="E281" s="68" t="s">
        <v>502</v>
      </c>
      <c r="F281" s="115" t="s">
        <v>4604</v>
      </c>
      <c r="G281" s="107" t="s">
        <v>52</v>
      </c>
      <c r="H281" s="86"/>
      <c r="I281" s="83" t="s">
        <v>37</v>
      </c>
      <c r="J281" s="112">
        <v>3</v>
      </c>
      <c r="K281" s="97" t="s">
        <v>52</v>
      </c>
      <c r="L281" s="107"/>
      <c r="M281" s="86"/>
    </row>
    <row r="282" spans="1:13" x14ac:dyDescent="0.25">
      <c r="A282" s="24">
        <v>275</v>
      </c>
      <c r="B282" s="72" t="s">
        <v>5010</v>
      </c>
      <c r="C282" s="72" t="s">
        <v>4585</v>
      </c>
      <c r="D282" s="72" t="s">
        <v>4586</v>
      </c>
      <c r="E282" s="68" t="s">
        <v>657</v>
      </c>
      <c r="F282" s="115" t="s">
        <v>4102</v>
      </c>
      <c r="G282" s="107"/>
      <c r="H282" s="86"/>
      <c r="I282" s="83" t="s">
        <v>37</v>
      </c>
      <c r="J282" s="112">
        <v>8</v>
      </c>
      <c r="K282" s="97" t="s">
        <v>52</v>
      </c>
      <c r="L282" s="107"/>
      <c r="M282" s="86"/>
    </row>
    <row r="283" spans="1:13" x14ac:dyDescent="0.25">
      <c r="A283" s="24">
        <v>276</v>
      </c>
      <c r="B283" s="72" t="s">
        <v>5010</v>
      </c>
      <c r="C283" s="72" t="s">
        <v>4585</v>
      </c>
      <c r="D283" s="72" t="s">
        <v>4586</v>
      </c>
      <c r="E283" s="68" t="s">
        <v>504</v>
      </c>
      <c r="F283" s="115" t="s">
        <v>4647</v>
      </c>
      <c r="G283" s="107"/>
      <c r="H283" s="86"/>
      <c r="I283" s="83" t="s">
        <v>110</v>
      </c>
      <c r="J283" s="112">
        <v>22</v>
      </c>
      <c r="K283" s="97" t="s">
        <v>52</v>
      </c>
      <c r="L283" s="107">
        <v>0</v>
      </c>
      <c r="M283" s="86"/>
    </row>
    <row r="284" spans="1:13" x14ac:dyDescent="0.25">
      <c r="A284" s="24">
        <v>277</v>
      </c>
      <c r="B284" s="72" t="s">
        <v>5010</v>
      </c>
      <c r="C284" s="72" t="s">
        <v>4585</v>
      </c>
      <c r="D284" s="72" t="s">
        <v>4586</v>
      </c>
      <c r="E284" s="68" t="s">
        <v>500</v>
      </c>
      <c r="F284" s="115" t="s">
        <v>4587</v>
      </c>
      <c r="G284" s="107"/>
      <c r="H284" s="86"/>
      <c r="I284" s="83" t="s">
        <v>37</v>
      </c>
      <c r="J284" s="112">
        <v>14</v>
      </c>
      <c r="K284" s="97" t="s">
        <v>52</v>
      </c>
      <c r="L284" s="107"/>
      <c r="M284" s="86"/>
    </row>
    <row r="285" spans="1:13" x14ac:dyDescent="0.25">
      <c r="A285" s="24">
        <v>278</v>
      </c>
      <c r="B285" s="72" t="s">
        <v>5010</v>
      </c>
      <c r="C285" s="72" t="s">
        <v>4585</v>
      </c>
      <c r="D285" s="72" t="s">
        <v>4586</v>
      </c>
      <c r="E285" s="68" t="s">
        <v>501</v>
      </c>
      <c r="F285" s="115" t="s">
        <v>4605</v>
      </c>
      <c r="G285" s="107"/>
      <c r="H285" s="86"/>
      <c r="I285" s="83" t="s">
        <v>37</v>
      </c>
      <c r="J285" s="112">
        <v>14</v>
      </c>
      <c r="K285" s="97" t="s">
        <v>52</v>
      </c>
      <c r="L285" s="107"/>
      <c r="M285" s="86"/>
    </row>
    <row r="286" spans="1:13" x14ac:dyDescent="0.25">
      <c r="A286" s="24">
        <v>279</v>
      </c>
      <c r="B286" s="72" t="s">
        <v>5010</v>
      </c>
      <c r="C286" s="72" t="s">
        <v>4585</v>
      </c>
      <c r="D286" s="72" t="s">
        <v>4586</v>
      </c>
      <c r="E286" s="68" t="s">
        <v>503</v>
      </c>
      <c r="F286" s="115" t="s">
        <v>4646</v>
      </c>
      <c r="G286" s="107"/>
      <c r="H286" s="86"/>
      <c r="I286" s="83" t="s">
        <v>37</v>
      </c>
      <c r="J286" s="112">
        <v>32</v>
      </c>
      <c r="K286" s="97" t="s">
        <v>52</v>
      </c>
      <c r="L286" s="107"/>
      <c r="M286" s="86"/>
    </row>
    <row r="287" spans="1:13" x14ac:dyDescent="0.25">
      <c r="A287" s="24">
        <v>280</v>
      </c>
      <c r="B287" s="72" t="s">
        <v>5010</v>
      </c>
      <c r="C287" s="72" t="s">
        <v>4585</v>
      </c>
      <c r="D287" s="72" t="s">
        <v>4586</v>
      </c>
      <c r="E287" s="68" t="s">
        <v>482</v>
      </c>
      <c r="F287" s="115" t="s">
        <v>4105</v>
      </c>
      <c r="G287" s="107"/>
      <c r="H287" s="86"/>
      <c r="I287" s="83" t="s">
        <v>37</v>
      </c>
      <c r="J287" s="112">
        <v>6</v>
      </c>
      <c r="K287" s="97" t="s">
        <v>52</v>
      </c>
      <c r="L287" s="107"/>
      <c r="M287" s="86"/>
    </row>
    <row r="288" spans="1:13" x14ac:dyDescent="0.25">
      <c r="A288" s="24">
        <v>281</v>
      </c>
      <c r="B288" s="72" t="s">
        <v>5010</v>
      </c>
      <c r="C288" s="72" t="s">
        <v>4585</v>
      </c>
      <c r="D288" s="72" t="s">
        <v>4586</v>
      </c>
      <c r="E288" s="68" t="s">
        <v>505</v>
      </c>
      <c r="F288" s="115" t="s">
        <v>4615</v>
      </c>
      <c r="G288" s="107"/>
      <c r="H288" s="86"/>
      <c r="I288" s="83" t="s">
        <v>110</v>
      </c>
      <c r="J288" s="112">
        <v>22</v>
      </c>
      <c r="K288" s="97" t="s">
        <v>52</v>
      </c>
      <c r="L288" s="107">
        <v>0</v>
      </c>
      <c r="M288" s="86"/>
    </row>
    <row r="289" spans="1:13" x14ac:dyDescent="0.25">
      <c r="A289" s="24">
        <v>282</v>
      </c>
      <c r="B289" s="72" t="s">
        <v>5010</v>
      </c>
      <c r="C289" s="72" t="s">
        <v>4585</v>
      </c>
      <c r="D289" s="72" t="s">
        <v>4586</v>
      </c>
      <c r="E289" s="68" t="s">
        <v>506</v>
      </c>
      <c r="F289" s="115" t="s">
        <v>4616</v>
      </c>
      <c r="G289" s="107"/>
      <c r="H289" s="86"/>
      <c r="I289" s="83" t="s">
        <v>110</v>
      </c>
      <c r="J289" s="112">
        <v>22</v>
      </c>
      <c r="K289" s="97" t="s">
        <v>52</v>
      </c>
      <c r="L289" s="107">
        <v>0</v>
      </c>
      <c r="M289" s="86"/>
    </row>
    <row r="290" spans="1:13" x14ac:dyDescent="0.25">
      <c r="A290" s="24">
        <v>283</v>
      </c>
      <c r="B290" s="72" t="s">
        <v>5010</v>
      </c>
      <c r="C290" s="72" t="s">
        <v>4585</v>
      </c>
      <c r="D290" s="72" t="s">
        <v>4586</v>
      </c>
      <c r="E290" s="68" t="s">
        <v>507</v>
      </c>
      <c r="F290" s="115" t="s">
        <v>4617</v>
      </c>
      <c r="G290" s="107"/>
      <c r="H290" s="86"/>
      <c r="I290" s="83" t="s">
        <v>110</v>
      </c>
      <c r="J290" s="112">
        <v>22</v>
      </c>
      <c r="K290" s="97" t="s">
        <v>52</v>
      </c>
      <c r="L290" s="107">
        <v>0</v>
      </c>
      <c r="M290" s="86"/>
    </row>
    <row r="291" spans="1:13" x14ac:dyDescent="0.25">
      <c r="A291" s="24">
        <v>284</v>
      </c>
      <c r="B291" s="72" t="s">
        <v>5010</v>
      </c>
      <c r="C291" s="72" t="s">
        <v>4585</v>
      </c>
      <c r="D291" s="72" t="s">
        <v>4586</v>
      </c>
      <c r="E291" s="68" t="s">
        <v>508</v>
      </c>
      <c r="F291" s="115" t="s">
        <v>4618</v>
      </c>
      <c r="G291" s="107"/>
      <c r="H291" s="86"/>
      <c r="I291" s="83" t="s">
        <v>110</v>
      </c>
      <c r="J291" s="112">
        <v>22</v>
      </c>
      <c r="K291" s="97" t="s">
        <v>52</v>
      </c>
      <c r="L291" s="107">
        <v>0</v>
      </c>
      <c r="M291" s="86"/>
    </row>
    <row r="292" spans="1:13" x14ac:dyDescent="0.25">
      <c r="A292" s="24">
        <v>285</v>
      </c>
      <c r="B292" s="72" t="s">
        <v>5010</v>
      </c>
      <c r="C292" s="72" t="s">
        <v>4585</v>
      </c>
      <c r="D292" s="72" t="s">
        <v>4586</v>
      </c>
      <c r="E292" s="68" t="s">
        <v>509</v>
      </c>
      <c r="F292" s="115" t="s">
        <v>4619</v>
      </c>
      <c r="G292" s="107"/>
      <c r="H292" s="86"/>
      <c r="I292" s="83" t="s">
        <v>110</v>
      </c>
      <c r="J292" s="112">
        <v>22</v>
      </c>
      <c r="K292" s="97" t="s">
        <v>52</v>
      </c>
      <c r="L292" s="107">
        <v>0</v>
      </c>
      <c r="M292" s="86"/>
    </row>
    <row r="293" spans="1:13" x14ac:dyDescent="0.25">
      <c r="A293" s="24">
        <v>286</v>
      </c>
      <c r="B293" s="72" t="s">
        <v>5010</v>
      </c>
      <c r="C293" s="72" t="s">
        <v>4585</v>
      </c>
      <c r="D293" s="72" t="s">
        <v>4586</v>
      </c>
      <c r="E293" s="68" t="s">
        <v>510</v>
      </c>
      <c r="F293" s="115" t="s">
        <v>4620</v>
      </c>
      <c r="G293" s="107"/>
      <c r="H293" s="86"/>
      <c r="I293" s="83" t="s">
        <v>110</v>
      </c>
      <c r="J293" s="112">
        <v>22</v>
      </c>
      <c r="K293" s="97" t="s">
        <v>52</v>
      </c>
      <c r="L293" s="107">
        <v>0</v>
      </c>
      <c r="M293" s="86"/>
    </row>
    <row r="294" spans="1:13" x14ac:dyDescent="0.25">
      <c r="A294" s="24">
        <v>287</v>
      </c>
      <c r="B294" s="72" t="s">
        <v>5010</v>
      </c>
      <c r="C294" s="72" t="s">
        <v>4585</v>
      </c>
      <c r="D294" s="72" t="s">
        <v>4586</v>
      </c>
      <c r="E294" s="68" t="s">
        <v>511</v>
      </c>
      <c r="F294" s="115" t="s">
        <v>4621</v>
      </c>
      <c r="G294" s="107"/>
      <c r="H294" s="86"/>
      <c r="I294" s="83" t="s">
        <v>110</v>
      </c>
      <c r="J294" s="112">
        <v>22</v>
      </c>
      <c r="K294" s="97" t="s">
        <v>52</v>
      </c>
      <c r="L294" s="107">
        <v>0</v>
      </c>
      <c r="M294" s="86"/>
    </row>
    <row r="295" spans="1:13" x14ac:dyDescent="0.25">
      <c r="A295" s="24">
        <v>288</v>
      </c>
      <c r="B295" s="72" t="s">
        <v>5010</v>
      </c>
      <c r="C295" s="72" t="s">
        <v>4585</v>
      </c>
      <c r="D295" s="72" t="s">
        <v>4586</v>
      </c>
      <c r="E295" s="68" t="s">
        <v>512</v>
      </c>
      <c r="F295" s="115" t="s">
        <v>4622</v>
      </c>
      <c r="G295" s="107"/>
      <c r="H295" s="86"/>
      <c r="I295" s="83" t="s">
        <v>110</v>
      </c>
      <c r="J295" s="112">
        <v>22</v>
      </c>
      <c r="K295" s="97" t="s">
        <v>52</v>
      </c>
      <c r="L295" s="107">
        <v>0</v>
      </c>
      <c r="M295" s="86"/>
    </row>
    <row r="296" spans="1:13" x14ac:dyDescent="0.25">
      <c r="A296" s="24">
        <v>289</v>
      </c>
      <c r="B296" s="72" t="s">
        <v>5010</v>
      </c>
      <c r="C296" s="72" t="s">
        <v>4585</v>
      </c>
      <c r="D296" s="72" t="s">
        <v>4586</v>
      </c>
      <c r="E296" s="68" t="s">
        <v>513</v>
      </c>
      <c r="F296" s="115" t="s">
        <v>4623</v>
      </c>
      <c r="G296" s="107"/>
      <c r="H296" s="86"/>
      <c r="I296" s="83" t="s">
        <v>110</v>
      </c>
      <c r="J296" s="112">
        <v>22</v>
      </c>
      <c r="K296" s="97" t="s">
        <v>52</v>
      </c>
      <c r="L296" s="107">
        <v>0</v>
      </c>
      <c r="M296" s="86"/>
    </row>
    <row r="297" spans="1:13" x14ac:dyDescent="0.25">
      <c r="A297" s="24">
        <v>290</v>
      </c>
      <c r="B297" s="72" t="s">
        <v>5010</v>
      </c>
      <c r="C297" s="72" t="s">
        <v>4585</v>
      </c>
      <c r="D297" s="72" t="s">
        <v>4586</v>
      </c>
      <c r="E297" s="68" t="s">
        <v>514</v>
      </c>
      <c r="F297" s="115" t="s">
        <v>4624</v>
      </c>
      <c r="G297" s="107"/>
      <c r="H297" s="86"/>
      <c r="I297" s="83" t="s">
        <v>110</v>
      </c>
      <c r="J297" s="112">
        <v>22</v>
      </c>
      <c r="K297" s="97" t="s">
        <v>52</v>
      </c>
      <c r="L297" s="107">
        <v>0</v>
      </c>
      <c r="M297" s="86"/>
    </row>
    <row r="298" spans="1:13" x14ac:dyDescent="0.25">
      <c r="A298" s="24">
        <v>291</v>
      </c>
      <c r="B298" s="72" t="s">
        <v>5010</v>
      </c>
      <c r="C298" s="72" t="s">
        <v>4585</v>
      </c>
      <c r="D298" s="72" t="s">
        <v>4586</v>
      </c>
      <c r="E298" s="68" t="s">
        <v>515</v>
      </c>
      <c r="F298" s="115" t="s">
        <v>4625</v>
      </c>
      <c r="G298" s="107"/>
      <c r="H298" s="86"/>
      <c r="I298" s="83" t="s">
        <v>110</v>
      </c>
      <c r="J298" s="112">
        <v>22</v>
      </c>
      <c r="K298" s="97" t="s">
        <v>52</v>
      </c>
      <c r="L298" s="107">
        <v>0</v>
      </c>
      <c r="M298" s="86"/>
    </row>
    <row r="299" spans="1:13" x14ac:dyDescent="0.25">
      <c r="A299" s="24">
        <v>292</v>
      </c>
      <c r="B299" s="72" t="s">
        <v>5010</v>
      </c>
      <c r="C299" s="72" t="s">
        <v>4585</v>
      </c>
      <c r="D299" s="72" t="s">
        <v>4586</v>
      </c>
      <c r="E299" s="68" t="s">
        <v>516</v>
      </c>
      <c r="F299" s="115" t="s">
        <v>4626</v>
      </c>
      <c r="G299" s="107"/>
      <c r="H299" s="86"/>
      <c r="I299" s="83" t="s">
        <v>110</v>
      </c>
      <c r="J299" s="112">
        <v>22</v>
      </c>
      <c r="K299" s="97" t="s">
        <v>52</v>
      </c>
      <c r="L299" s="107">
        <v>0</v>
      </c>
      <c r="M299" s="86"/>
    </row>
    <row r="300" spans="1:13" x14ac:dyDescent="0.25">
      <c r="A300" s="24">
        <v>293</v>
      </c>
      <c r="B300" s="72" t="s">
        <v>5010</v>
      </c>
      <c r="C300" s="72" t="s">
        <v>4585</v>
      </c>
      <c r="D300" s="72" t="s">
        <v>4586</v>
      </c>
      <c r="E300" s="68" t="s">
        <v>517</v>
      </c>
      <c r="F300" s="115" t="s">
        <v>4627</v>
      </c>
      <c r="G300" s="107"/>
      <c r="H300" s="86"/>
      <c r="I300" s="83" t="s">
        <v>110</v>
      </c>
      <c r="J300" s="112">
        <v>22</v>
      </c>
      <c r="K300" s="97" t="s">
        <v>52</v>
      </c>
      <c r="L300" s="107">
        <v>0</v>
      </c>
      <c r="M300" s="86"/>
    </row>
    <row r="301" spans="1:13" x14ac:dyDescent="0.25">
      <c r="A301" s="24">
        <v>294</v>
      </c>
      <c r="B301" s="72" t="s">
        <v>5010</v>
      </c>
      <c r="C301" s="72" t="s">
        <v>4585</v>
      </c>
      <c r="D301" s="72" t="s">
        <v>4586</v>
      </c>
      <c r="E301" s="68" t="s">
        <v>518</v>
      </c>
      <c r="F301" s="115" t="s">
        <v>4628</v>
      </c>
      <c r="G301" s="107"/>
      <c r="H301" s="86"/>
      <c r="I301" s="83" t="s">
        <v>110</v>
      </c>
      <c r="J301" s="112">
        <v>22</v>
      </c>
      <c r="K301" s="97" t="s">
        <v>52</v>
      </c>
      <c r="L301" s="107">
        <v>0</v>
      </c>
      <c r="M301" s="86"/>
    </row>
    <row r="302" spans="1:13" x14ac:dyDescent="0.25">
      <c r="A302" s="24">
        <v>295</v>
      </c>
      <c r="B302" s="72" t="s">
        <v>5010</v>
      </c>
      <c r="C302" s="72" t="s">
        <v>4585</v>
      </c>
      <c r="D302" s="72" t="s">
        <v>4586</v>
      </c>
      <c r="E302" s="68" t="s">
        <v>519</v>
      </c>
      <c r="F302" s="115" t="s">
        <v>4629</v>
      </c>
      <c r="G302" s="107"/>
      <c r="H302" s="86"/>
      <c r="I302" s="83" t="s">
        <v>110</v>
      </c>
      <c r="J302" s="112">
        <v>22</v>
      </c>
      <c r="K302" s="97" t="s">
        <v>52</v>
      </c>
      <c r="L302" s="107">
        <v>0</v>
      </c>
      <c r="M302" s="86"/>
    </row>
    <row r="303" spans="1:13" x14ac:dyDescent="0.25">
      <c r="A303" s="24">
        <v>296</v>
      </c>
      <c r="B303" s="72" t="s">
        <v>5010</v>
      </c>
      <c r="C303" s="72" t="s">
        <v>4585</v>
      </c>
      <c r="D303" s="72" t="s">
        <v>4586</v>
      </c>
      <c r="E303" s="68" t="s">
        <v>520</v>
      </c>
      <c r="F303" s="115" t="s">
        <v>4630</v>
      </c>
      <c r="G303" s="107"/>
      <c r="H303" s="86"/>
      <c r="I303" s="83" t="s">
        <v>110</v>
      </c>
      <c r="J303" s="112">
        <v>22</v>
      </c>
      <c r="K303" s="97" t="s">
        <v>52</v>
      </c>
      <c r="L303" s="107">
        <v>0</v>
      </c>
      <c r="M303" s="86"/>
    </row>
    <row r="304" spans="1:13" x14ac:dyDescent="0.25">
      <c r="A304" s="24">
        <v>297</v>
      </c>
      <c r="B304" s="72" t="s">
        <v>5010</v>
      </c>
      <c r="C304" s="72" t="s">
        <v>4585</v>
      </c>
      <c r="D304" s="72" t="s">
        <v>4586</v>
      </c>
      <c r="E304" s="68" t="s">
        <v>521</v>
      </c>
      <c r="F304" s="115" t="s">
        <v>4631</v>
      </c>
      <c r="G304" s="107"/>
      <c r="H304" s="86"/>
      <c r="I304" s="83" t="s">
        <v>110</v>
      </c>
      <c r="J304" s="112">
        <v>22</v>
      </c>
      <c r="K304" s="97" t="s">
        <v>52</v>
      </c>
      <c r="L304" s="107">
        <v>0</v>
      </c>
      <c r="M304" s="86"/>
    </row>
    <row r="305" spans="1:13" x14ac:dyDescent="0.25">
      <c r="A305" s="24">
        <v>298</v>
      </c>
      <c r="B305" s="72" t="s">
        <v>5010</v>
      </c>
      <c r="C305" s="72" t="s">
        <v>4585</v>
      </c>
      <c r="D305" s="72" t="s">
        <v>4586</v>
      </c>
      <c r="E305" s="68" t="s">
        <v>522</v>
      </c>
      <c r="F305" s="115" t="s">
        <v>4632</v>
      </c>
      <c r="G305" s="107"/>
      <c r="H305" s="86"/>
      <c r="I305" s="83" t="s">
        <v>110</v>
      </c>
      <c r="J305" s="112">
        <v>22</v>
      </c>
      <c r="K305" s="97" t="s">
        <v>52</v>
      </c>
      <c r="L305" s="107">
        <v>0</v>
      </c>
      <c r="M305" s="86"/>
    </row>
    <row r="306" spans="1:13" x14ac:dyDescent="0.25">
      <c r="A306" s="24">
        <v>299</v>
      </c>
      <c r="B306" s="72" t="s">
        <v>5010</v>
      </c>
      <c r="C306" s="72" t="s">
        <v>4585</v>
      </c>
      <c r="D306" s="72" t="s">
        <v>4586</v>
      </c>
      <c r="E306" s="68" t="s">
        <v>523</v>
      </c>
      <c r="F306" s="115" t="s">
        <v>4613</v>
      </c>
      <c r="G306" s="107"/>
      <c r="H306" s="86"/>
      <c r="I306" s="83" t="s">
        <v>110</v>
      </c>
      <c r="J306" s="112">
        <v>22</v>
      </c>
      <c r="K306" s="97" t="s">
        <v>52</v>
      </c>
      <c r="L306" s="107">
        <v>0</v>
      </c>
      <c r="M306" s="86"/>
    </row>
    <row r="307" spans="1:13" x14ac:dyDescent="0.25">
      <c r="A307" s="24">
        <v>300</v>
      </c>
      <c r="B307" s="72" t="s">
        <v>5010</v>
      </c>
      <c r="C307" s="72" t="s">
        <v>4585</v>
      </c>
      <c r="D307" s="72" t="s">
        <v>4586</v>
      </c>
      <c r="E307" s="68" t="s">
        <v>524</v>
      </c>
      <c r="F307" s="115" t="s">
        <v>4614</v>
      </c>
      <c r="G307" s="107"/>
      <c r="H307" s="86"/>
      <c r="I307" s="83" t="s">
        <v>110</v>
      </c>
      <c r="J307" s="112">
        <v>22</v>
      </c>
      <c r="K307" s="97" t="s">
        <v>52</v>
      </c>
      <c r="L307" s="107">
        <v>0</v>
      </c>
      <c r="M307" s="86"/>
    </row>
    <row r="308" spans="1:13" x14ac:dyDescent="0.25">
      <c r="A308" s="24">
        <v>301</v>
      </c>
      <c r="B308" s="72" t="s">
        <v>5010</v>
      </c>
      <c r="C308" s="72" t="s">
        <v>4585</v>
      </c>
      <c r="D308" s="72" t="s">
        <v>4586</v>
      </c>
      <c r="E308" s="68" t="s">
        <v>525</v>
      </c>
      <c r="F308" s="115" t="s">
        <v>4649</v>
      </c>
      <c r="G308" s="107"/>
      <c r="H308" s="86"/>
      <c r="I308" s="83" t="s">
        <v>110</v>
      </c>
      <c r="J308" s="112">
        <v>22</v>
      </c>
      <c r="K308" s="97" t="s">
        <v>52</v>
      </c>
      <c r="L308" s="107">
        <v>0</v>
      </c>
      <c r="M308" s="86"/>
    </row>
    <row r="309" spans="1:13" x14ac:dyDescent="0.25">
      <c r="A309" s="24">
        <v>302</v>
      </c>
      <c r="B309" s="72" t="s">
        <v>5010</v>
      </c>
      <c r="C309" s="72" t="s">
        <v>4585</v>
      </c>
      <c r="D309" s="72" t="s">
        <v>4586</v>
      </c>
      <c r="E309" s="68" t="s">
        <v>526</v>
      </c>
      <c r="F309" s="115" t="s">
        <v>4650</v>
      </c>
      <c r="G309" s="107"/>
      <c r="H309" s="86"/>
      <c r="I309" s="83" t="s">
        <v>110</v>
      </c>
      <c r="J309" s="112">
        <v>22</v>
      </c>
      <c r="K309" s="97" t="s">
        <v>52</v>
      </c>
      <c r="L309" s="107">
        <v>0</v>
      </c>
      <c r="M309" s="86"/>
    </row>
    <row r="310" spans="1:13" x14ac:dyDescent="0.25">
      <c r="A310" s="24">
        <v>303</v>
      </c>
      <c r="B310" s="72" t="s">
        <v>5010</v>
      </c>
      <c r="C310" s="72" t="s">
        <v>4585</v>
      </c>
      <c r="D310" s="72" t="s">
        <v>4586</v>
      </c>
      <c r="E310" s="68" t="s">
        <v>527</v>
      </c>
      <c r="F310" s="115" t="s">
        <v>4233</v>
      </c>
      <c r="G310" s="107"/>
      <c r="H310" s="86"/>
      <c r="I310" s="83" t="s">
        <v>110</v>
      </c>
      <c r="J310" s="112">
        <v>22</v>
      </c>
      <c r="K310" s="97" t="s">
        <v>52</v>
      </c>
      <c r="L310" s="107">
        <v>0</v>
      </c>
      <c r="M310" s="86"/>
    </row>
    <row r="311" spans="1:13" x14ac:dyDescent="0.25">
      <c r="A311" s="24">
        <v>304</v>
      </c>
      <c r="B311" s="72" t="s">
        <v>5010</v>
      </c>
      <c r="C311" s="72" t="s">
        <v>4585</v>
      </c>
      <c r="D311" s="72" t="s">
        <v>4586</v>
      </c>
      <c r="E311" s="68" t="s">
        <v>528</v>
      </c>
      <c r="F311" s="115" t="s">
        <v>4635</v>
      </c>
      <c r="G311" s="107"/>
      <c r="H311" s="86"/>
      <c r="I311" s="83" t="s">
        <v>110</v>
      </c>
      <c r="J311" s="112">
        <v>22</v>
      </c>
      <c r="K311" s="97" t="s">
        <v>52</v>
      </c>
      <c r="L311" s="107">
        <v>0</v>
      </c>
      <c r="M311" s="86"/>
    </row>
    <row r="312" spans="1:13" x14ac:dyDescent="0.25">
      <c r="A312" s="24">
        <v>305</v>
      </c>
      <c r="B312" s="72" t="s">
        <v>5010</v>
      </c>
      <c r="C312" s="72" t="s">
        <v>4585</v>
      </c>
      <c r="D312" s="72" t="s">
        <v>4586</v>
      </c>
      <c r="E312" s="68" t="s">
        <v>529</v>
      </c>
      <c r="F312" s="115" t="s">
        <v>4220</v>
      </c>
      <c r="G312" s="107"/>
      <c r="H312" s="86"/>
      <c r="I312" s="83" t="s">
        <v>110</v>
      </c>
      <c r="J312" s="112">
        <v>22</v>
      </c>
      <c r="K312" s="97" t="s">
        <v>52</v>
      </c>
      <c r="L312" s="107">
        <v>0</v>
      </c>
      <c r="M312" s="86"/>
    </row>
    <row r="313" spans="1:13" x14ac:dyDescent="0.25">
      <c r="A313" s="24">
        <v>306</v>
      </c>
      <c r="B313" s="72" t="s">
        <v>5010</v>
      </c>
      <c r="C313" s="72" t="s">
        <v>4585</v>
      </c>
      <c r="D313" s="72" t="s">
        <v>4586</v>
      </c>
      <c r="E313" s="68" t="s">
        <v>492</v>
      </c>
      <c r="F313" s="115" t="s">
        <v>4221</v>
      </c>
      <c r="G313" s="107"/>
      <c r="H313" s="86"/>
      <c r="I313" s="83" t="s">
        <v>110</v>
      </c>
      <c r="J313" s="112">
        <v>22</v>
      </c>
      <c r="K313" s="97" t="s">
        <v>52</v>
      </c>
      <c r="L313" s="107">
        <v>0</v>
      </c>
      <c r="M313" s="86"/>
    </row>
    <row r="314" spans="1:13" x14ac:dyDescent="0.25">
      <c r="A314" s="24">
        <v>307</v>
      </c>
      <c r="B314" s="72" t="s">
        <v>5010</v>
      </c>
      <c r="C314" s="72" t="s">
        <v>4585</v>
      </c>
      <c r="D314" s="72" t="s">
        <v>4586</v>
      </c>
      <c r="E314" s="68" t="s">
        <v>530</v>
      </c>
      <c r="F314" s="115" t="s">
        <v>4653</v>
      </c>
      <c r="G314" s="107"/>
      <c r="H314" s="86"/>
      <c r="I314" s="83" t="s">
        <v>110</v>
      </c>
      <c r="J314" s="112">
        <v>22</v>
      </c>
      <c r="K314" s="97" t="s">
        <v>52</v>
      </c>
      <c r="L314" s="107">
        <v>0</v>
      </c>
      <c r="M314" s="86"/>
    </row>
    <row r="315" spans="1:13" x14ac:dyDescent="0.25">
      <c r="A315" s="24">
        <v>308</v>
      </c>
      <c r="B315" s="72" t="s">
        <v>5010</v>
      </c>
      <c r="C315" s="72" t="s">
        <v>4585</v>
      </c>
      <c r="D315" s="72" t="s">
        <v>4586</v>
      </c>
      <c r="E315" s="68" t="s">
        <v>495</v>
      </c>
      <c r="F315" s="115" t="s">
        <v>4237</v>
      </c>
      <c r="G315" s="107"/>
      <c r="H315" s="86"/>
      <c r="I315" s="83" t="s">
        <v>110</v>
      </c>
      <c r="J315" s="112">
        <v>22</v>
      </c>
      <c r="K315" s="97" t="s">
        <v>52</v>
      </c>
      <c r="L315" s="107">
        <v>0</v>
      </c>
      <c r="M315" s="86"/>
    </row>
    <row r="316" spans="1:13" x14ac:dyDescent="0.25">
      <c r="A316" s="24">
        <v>309</v>
      </c>
      <c r="B316" s="72" t="s">
        <v>5010</v>
      </c>
      <c r="C316" s="72" t="s">
        <v>4585</v>
      </c>
      <c r="D316" s="72" t="s">
        <v>4586</v>
      </c>
      <c r="E316" s="68" t="s">
        <v>498</v>
      </c>
      <c r="F316" s="115" t="s">
        <v>4322</v>
      </c>
      <c r="G316" s="107"/>
      <c r="H316" s="86"/>
      <c r="I316" s="83" t="s">
        <v>110</v>
      </c>
      <c r="J316" s="112">
        <v>22</v>
      </c>
      <c r="K316" s="97" t="s">
        <v>52</v>
      </c>
      <c r="L316" s="107">
        <v>0</v>
      </c>
      <c r="M316" s="86"/>
    </row>
    <row r="317" spans="1:13" x14ac:dyDescent="0.25">
      <c r="A317" s="24">
        <v>310</v>
      </c>
      <c r="B317" s="72" t="s">
        <v>5010</v>
      </c>
      <c r="C317" s="72" t="s">
        <v>4585</v>
      </c>
      <c r="D317" s="72" t="s">
        <v>4586</v>
      </c>
      <c r="E317" s="68" t="s">
        <v>493</v>
      </c>
      <c r="F317" s="115" t="s">
        <v>4218</v>
      </c>
      <c r="G317" s="107"/>
      <c r="H317" s="86"/>
      <c r="I317" s="83" t="s">
        <v>110</v>
      </c>
      <c r="J317" s="112">
        <v>22</v>
      </c>
      <c r="K317" s="97" t="s">
        <v>52</v>
      </c>
      <c r="L317" s="107">
        <v>0</v>
      </c>
      <c r="M317" s="86"/>
    </row>
    <row r="318" spans="1:13" x14ac:dyDescent="0.25">
      <c r="A318" s="24">
        <v>311</v>
      </c>
      <c r="B318" s="72" t="s">
        <v>5010</v>
      </c>
      <c r="C318" s="72" t="s">
        <v>4585</v>
      </c>
      <c r="D318" s="72" t="s">
        <v>4586</v>
      </c>
      <c r="E318" s="68" t="s">
        <v>531</v>
      </c>
      <c r="F318" s="115" t="s">
        <v>4594</v>
      </c>
      <c r="G318" s="107"/>
      <c r="H318" s="86"/>
      <c r="I318" s="83" t="s">
        <v>110</v>
      </c>
      <c r="J318" s="112">
        <v>22</v>
      </c>
      <c r="K318" s="97" t="s">
        <v>52</v>
      </c>
      <c r="L318" s="107">
        <v>0</v>
      </c>
      <c r="M318" s="86"/>
    </row>
    <row r="319" spans="1:13" x14ac:dyDescent="0.25">
      <c r="A319" s="24">
        <v>312</v>
      </c>
      <c r="B319" s="72" t="s">
        <v>5010</v>
      </c>
      <c r="C319" s="72" t="s">
        <v>4585</v>
      </c>
      <c r="D319" s="72" t="s">
        <v>4586</v>
      </c>
      <c r="E319" s="68" t="s">
        <v>532</v>
      </c>
      <c r="F319" s="115" t="s">
        <v>4595</v>
      </c>
      <c r="G319" s="107"/>
      <c r="H319" s="86"/>
      <c r="I319" s="83" t="s">
        <v>110</v>
      </c>
      <c r="J319" s="112">
        <v>22</v>
      </c>
      <c r="K319" s="97" t="s">
        <v>52</v>
      </c>
      <c r="L319" s="107">
        <v>0</v>
      </c>
      <c r="M319" s="86"/>
    </row>
    <row r="320" spans="1:13" x14ac:dyDescent="0.25">
      <c r="A320" s="24">
        <v>313</v>
      </c>
      <c r="B320" s="72" t="s">
        <v>5010</v>
      </c>
      <c r="C320" s="72" t="s">
        <v>4585</v>
      </c>
      <c r="D320" s="72" t="s">
        <v>4586</v>
      </c>
      <c r="E320" s="68" t="s">
        <v>533</v>
      </c>
      <c r="F320" s="115" t="s">
        <v>4593</v>
      </c>
      <c r="G320" s="107"/>
      <c r="H320" s="86"/>
      <c r="I320" s="83" t="s">
        <v>110</v>
      </c>
      <c r="J320" s="112">
        <v>22</v>
      </c>
      <c r="K320" s="97" t="s">
        <v>52</v>
      </c>
      <c r="L320" s="107">
        <v>0</v>
      </c>
      <c r="M320" s="86"/>
    </row>
    <row r="321" spans="1:13" x14ac:dyDescent="0.25">
      <c r="A321" s="24">
        <v>314</v>
      </c>
      <c r="B321" s="72" t="s">
        <v>5010</v>
      </c>
      <c r="C321" s="72" t="s">
        <v>4585</v>
      </c>
      <c r="D321" s="72" t="s">
        <v>4586</v>
      </c>
      <c r="E321" s="68" t="s">
        <v>494</v>
      </c>
      <c r="F321" s="115" t="s">
        <v>4217</v>
      </c>
      <c r="G321" s="107"/>
      <c r="H321" s="86"/>
      <c r="I321" s="83" t="s">
        <v>110</v>
      </c>
      <c r="J321" s="112">
        <v>22</v>
      </c>
      <c r="K321" s="97" t="s">
        <v>52</v>
      </c>
      <c r="L321" s="107">
        <v>0</v>
      </c>
      <c r="M321" s="86"/>
    </row>
    <row r="322" spans="1:13" x14ac:dyDescent="0.25">
      <c r="A322" s="24">
        <v>315</v>
      </c>
      <c r="B322" s="72" t="s">
        <v>5010</v>
      </c>
      <c r="C322" s="72" t="s">
        <v>4585</v>
      </c>
      <c r="D322" s="72" t="s">
        <v>4586</v>
      </c>
      <c r="E322" s="68" t="s">
        <v>534</v>
      </c>
      <c r="F322" s="115" t="s">
        <v>4636</v>
      </c>
      <c r="G322" s="107"/>
      <c r="H322" s="86"/>
      <c r="I322" s="83" t="s">
        <v>110</v>
      </c>
      <c r="J322" s="112">
        <v>22</v>
      </c>
      <c r="K322" s="97" t="s">
        <v>52</v>
      </c>
      <c r="L322" s="107">
        <v>0</v>
      </c>
      <c r="M322" s="86"/>
    </row>
    <row r="323" spans="1:13" x14ac:dyDescent="0.25">
      <c r="A323" s="24">
        <v>316</v>
      </c>
      <c r="B323" s="72" t="s">
        <v>5010</v>
      </c>
      <c r="C323" s="72" t="s">
        <v>4585</v>
      </c>
      <c r="D323" s="72" t="s">
        <v>4586</v>
      </c>
      <c r="E323" s="68" t="s">
        <v>535</v>
      </c>
      <c r="F323" s="115" t="s">
        <v>4637</v>
      </c>
      <c r="G323" s="107"/>
      <c r="H323" s="86"/>
      <c r="I323" s="83" t="s">
        <v>110</v>
      </c>
      <c r="J323" s="112">
        <v>22</v>
      </c>
      <c r="K323" s="97" t="s">
        <v>52</v>
      </c>
      <c r="L323" s="107">
        <v>0</v>
      </c>
      <c r="M323" s="86"/>
    </row>
    <row r="324" spans="1:13" x14ac:dyDescent="0.25">
      <c r="A324" s="24">
        <v>317</v>
      </c>
      <c r="B324" s="72" t="s">
        <v>5010</v>
      </c>
      <c r="C324" s="72" t="s">
        <v>4585</v>
      </c>
      <c r="D324" s="72" t="s">
        <v>4586</v>
      </c>
      <c r="E324" s="68" t="s">
        <v>536</v>
      </c>
      <c r="F324" s="115" t="s">
        <v>4638</v>
      </c>
      <c r="G324" s="107"/>
      <c r="H324" s="86"/>
      <c r="I324" s="83" t="s">
        <v>110</v>
      </c>
      <c r="J324" s="112">
        <v>22</v>
      </c>
      <c r="K324" s="97" t="s">
        <v>52</v>
      </c>
      <c r="L324" s="107">
        <v>0</v>
      </c>
      <c r="M324" s="86"/>
    </row>
    <row r="325" spans="1:13" x14ac:dyDescent="0.25">
      <c r="A325" s="24">
        <v>318</v>
      </c>
      <c r="B325" s="72" t="s">
        <v>5010</v>
      </c>
      <c r="C325" s="72" t="s">
        <v>4585</v>
      </c>
      <c r="D325" s="72" t="s">
        <v>4586</v>
      </c>
      <c r="E325" s="68" t="s">
        <v>537</v>
      </c>
      <c r="F325" s="115" t="s">
        <v>4639</v>
      </c>
      <c r="G325" s="107"/>
      <c r="H325" s="86"/>
      <c r="I325" s="83" t="s">
        <v>110</v>
      </c>
      <c r="J325" s="112">
        <v>22</v>
      </c>
      <c r="K325" s="97" t="s">
        <v>52</v>
      </c>
      <c r="L325" s="107">
        <v>0</v>
      </c>
      <c r="M325" s="86"/>
    </row>
    <row r="326" spans="1:13" x14ac:dyDescent="0.25">
      <c r="A326" s="24">
        <v>319</v>
      </c>
      <c r="B326" s="72" t="s">
        <v>5010</v>
      </c>
      <c r="C326" s="72" t="s">
        <v>4585</v>
      </c>
      <c r="D326" s="72" t="s">
        <v>4586</v>
      </c>
      <c r="E326" s="68" t="s">
        <v>538</v>
      </c>
      <c r="F326" s="115" t="s">
        <v>4640</v>
      </c>
      <c r="G326" s="107"/>
      <c r="H326" s="86"/>
      <c r="I326" s="83" t="s">
        <v>110</v>
      </c>
      <c r="J326" s="112">
        <v>22</v>
      </c>
      <c r="K326" s="97" t="s">
        <v>52</v>
      </c>
      <c r="L326" s="107">
        <v>0</v>
      </c>
      <c r="M326" s="86"/>
    </row>
    <row r="327" spans="1:13" x14ac:dyDescent="0.25">
      <c r="A327" s="24">
        <v>320</v>
      </c>
      <c r="B327" s="72" t="s">
        <v>5010</v>
      </c>
      <c r="C327" s="72" t="s">
        <v>4585</v>
      </c>
      <c r="D327" s="72" t="s">
        <v>4586</v>
      </c>
      <c r="E327" s="68" t="s">
        <v>539</v>
      </c>
      <c r="F327" s="115" t="s">
        <v>4641</v>
      </c>
      <c r="G327" s="107"/>
      <c r="H327" s="86"/>
      <c r="I327" s="83" t="s">
        <v>110</v>
      </c>
      <c r="J327" s="112">
        <v>22</v>
      </c>
      <c r="K327" s="97" t="s">
        <v>52</v>
      </c>
      <c r="L327" s="107">
        <v>0</v>
      </c>
      <c r="M327" s="86"/>
    </row>
    <row r="328" spans="1:13" x14ac:dyDescent="0.25">
      <c r="A328" s="24">
        <v>321</v>
      </c>
      <c r="B328" s="72" t="s">
        <v>5010</v>
      </c>
      <c r="C328" s="72" t="s">
        <v>4585</v>
      </c>
      <c r="D328" s="72" t="s">
        <v>4586</v>
      </c>
      <c r="E328" s="68" t="s">
        <v>540</v>
      </c>
      <c r="F328" s="115" t="s">
        <v>4642</v>
      </c>
      <c r="G328" s="107"/>
      <c r="H328" s="86"/>
      <c r="I328" s="83" t="s">
        <v>110</v>
      </c>
      <c r="J328" s="112">
        <v>22</v>
      </c>
      <c r="K328" s="97" t="s">
        <v>52</v>
      </c>
      <c r="L328" s="107">
        <v>0</v>
      </c>
      <c r="M328" s="86"/>
    </row>
    <row r="329" spans="1:13" x14ac:dyDescent="0.25">
      <c r="A329" s="24">
        <v>322</v>
      </c>
      <c r="B329" s="72" t="s">
        <v>5010</v>
      </c>
      <c r="C329" s="72" t="s">
        <v>4585</v>
      </c>
      <c r="D329" s="72" t="s">
        <v>4586</v>
      </c>
      <c r="E329" s="68" t="s">
        <v>541</v>
      </c>
      <c r="F329" s="115" t="s">
        <v>4643</v>
      </c>
      <c r="G329" s="107"/>
      <c r="H329" s="86"/>
      <c r="I329" s="83" t="s">
        <v>110</v>
      </c>
      <c r="J329" s="112">
        <v>22</v>
      </c>
      <c r="K329" s="97" t="s">
        <v>52</v>
      </c>
      <c r="L329" s="107">
        <v>0</v>
      </c>
      <c r="M329" s="86"/>
    </row>
    <row r="330" spans="1:13" x14ac:dyDescent="0.25">
      <c r="A330" s="24">
        <v>323</v>
      </c>
      <c r="B330" s="72" t="s">
        <v>5010</v>
      </c>
      <c r="C330" s="72" t="s">
        <v>4585</v>
      </c>
      <c r="D330" s="72" t="s">
        <v>4586</v>
      </c>
      <c r="E330" s="68" t="s">
        <v>542</v>
      </c>
      <c r="F330" s="115" t="s">
        <v>4644</v>
      </c>
      <c r="G330" s="107"/>
      <c r="H330" s="86"/>
      <c r="I330" s="83" t="s">
        <v>110</v>
      </c>
      <c r="J330" s="112">
        <v>22</v>
      </c>
      <c r="K330" s="97" t="s">
        <v>52</v>
      </c>
      <c r="L330" s="107">
        <v>0</v>
      </c>
      <c r="M330" s="86"/>
    </row>
    <row r="331" spans="1:13" x14ac:dyDescent="0.25">
      <c r="A331" s="24">
        <v>324</v>
      </c>
      <c r="B331" s="72" t="s">
        <v>5010</v>
      </c>
      <c r="C331" s="72" t="s">
        <v>4585</v>
      </c>
      <c r="D331" s="72" t="s">
        <v>4586</v>
      </c>
      <c r="E331" s="68" t="s">
        <v>543</v>
      </c>
      <c r="F331" s="115" t="s">
        <v>4645</v>
      </c>
      <c r="G331" s="107"/>
      <c r="H331" s="86"/>
      <c r="I331" s="83" t="s">
        <v>110</v>
      </c>
      <c r="J331" s="112">
        <v>22</v>
      </c>
      <c r="K331" s="97" t="s">
        <v>52</v>
      </c>
      <c r="L331" s="107">
        <v>0</v>
      </c>
      <c r="M331" s="86"/>
    </row>
    <row r="332" spans="1:13" x14ac:dyDescent="0.25">
      <c r="A332" s="24">
        <v>325</v>
      </c>
      <c r="B332" s="72" t="s">
        <v>5010</v>
      </c>
      <c r="C332" s="72" t="s">
        <v>4585</v>
      </c>
      <c r="D332" s="72" t="s">
        <v>4586</v>
      </c>
      <c r="E332" s="68" t="s">
        <v>544</v>
      </c>
      <c r="F332" s="115" t="s">
        <v>4654</v>
      </c>
      <c r="G332" s="107"/>
      <c r="H332" s="86"/>
      <c r="I332" s="83" t="s">
        <v>110</v>
      </c>
      <c r="J332" s="112">
        <v>22</v>
      </c>
      <c r="K332" s="97" t="s">
        <v>52</v>
      </c>
      <c r="L332" s="107">
        <v>0</v>
      </c>
      <c r="M332" s="86"/>
    </row>
    <row r="333" spans="1:13" x14ac:dyDescent="0.25">
      <c r="A333" s="24">
        <v>326</v>
      </c>
      <c r="B333" s="72" t="s">
        <v>5010</v>
      </c>
      <c r="C333" s="72" t="s">
        <v>4585</v>
      </c>
      <c r="D333" s="72" t="s">
        <v>4586</v>
      </c>
      <c r="E333" s="68" t="s">
        <v>545</v>
      </c>
      <c r="F333" s="115" t="s">
        <v>4238</v>
      </c>
      <c r="G333" s="107"/>
      <c r="H333" s="86"/>
      <c r="I333" s="83" t="s">
        <v>110</v>
      </c>
      <c r="J333" s="112">
        <v>22</v>
      </c>
      <c r="K333" s="97" t="s">
        <v>52</v>
      </c>
      <c r="L333" s="107">
        <v>0</v>
      </c>
      <c r="M333" s="86"/>
    </row>
    <row r="334" spans="1:13" x14ac:dyDescent="0.25">
      <c r="A334" s="24">
        <v>327</v>
      </c>
      <c r="B334" s="72" t="s">
        <v>5010</v>
      </c>
      <c r="C334" s="72" t="s">
        <v>4585</v>
      </c>
      <c r="D334" s="72" t="s">
        <v>4586</v>
      </c>
      <c r="E334" s="68" t="s">
        <v>3161</v>
      </c>
      <c r="F334" s="115" t="s">
        <v>4601</v>
      </c>
      <c r="G334" s="107"/>
      <c r="H334" s="86"/>
      <c r="I334" s="83" t="s">
        <v>110</v>
      </c>
      <c r="J334" s="112">
        <v>22</v>
      </c>
      <c r="K334" s="97" t="s">
        <v>52</v>
      </c>
      <c r="L334" s="107">
        <v>0</v>
      </c>
      <c r="M334" s="86"/>
    </row>
    <row r="335" spans="1:13" x14ac:dyDescent="0.25">
      <c r="A335" s="24">
        <v>328</v>
      </c>
      <c r="B335" s="72" t="s">
        <v>5010</v>
      </c>
      <c r="C335" s="72" t="s">
        <v>4585</v>
      </c>
      <c r="D335" s="72" t="s">
        <v>4586</v>
      </c>
      <c r="E335" s="68" t="s">
        <v>546</v>
      </c>
      <c r="F335" s="115" t="s">
        <v>4609</v>
      </c>
      <c r="G335" s="107"/>
      <c r="H335" s="86"/>
      <c r="I335" s="83" t="s">
        <v>110</v>
      </c>
      <c r="J335" s="112">
        <v>22</v>
      </c>
      <c r="K335" s="97" t="s">
        <v>52</v>
      </c>
      <c r="L335" s="107">
        <v>0</v>
      </c>
      <c r="M335" s="86"/>
    </row>
    <row r="336" spans="1:13" x14ac:dyDescent="0.25">
      <c r="A336" s="24">
        <v>329</v>
      </c>
      <c r="B336" s="72" t="s">
        <v>5010</v>
      </c>
      <c r="C336" s="72" t="s">
        <v>4585</v>
      </c>
      <c r="D336" s="72" t="s">
        <v>4586</v>
      </c>
      <c r="E336" s="68" t="s">
        <v>547</v>
      </c>
      <c r="F336" s="115" t="s">
        <v>4610</v>
      </c>
      <c r="G336" s="107"/>
      <c r="H336" s="86"/>
      <c r="I336" s="83" t="s">
        <v>110</v>
      </c>
      <c r="J336" s="112">
        <v>22</v>
      </c>
      <c r="K336" s="97" t="s">
        <v>52</v>
      </c>
      <c r="L336" s="107">
        <v>0</v>
      </c>
      <c r="M336" s="86"/>
    </row>
    <row r="337" spans="1:13" x14ac:dyDescent="0.25">
      <c r="A337" s="24">
        <v>330</v>
      </c>
      <c r="B337" s="72" t="s">
        <v>5010</v>
      </c>
      <c r="C337" s="72" t="s">
        <v>4585</v>
      </c>
      <c r="D337" s="72" t="s">
        <v>4586</v>
      </c>
      <c r="E337" s="68" t="s">
        <v>548</v>
      </c>
      <c r="F337" s="115" t="s">
        <v>4591</v>
      </c>
      <c r="G337" s="107"/>
      <c r="H337" s="86"/>
      <c r="I337" s="83" t="s">
        <v>110</v>
      </c>
      <c r="J337" s="112">
        <v>22</v>
      </c>
      <c r="K337" s="97" t="s">
        <v>52</v>
      </c>
      <c r="L337" s="107">
        <v>0</v>
      </c>
      <c r="M337" s="86"/>
    </row>
    <row r="338" spans="1:13" x14ac:dyDescent="0.25">
      <c r="A338" s="24">
        <v>331</v>
      </c>
      <c r="B338" s="72" t="s">
        <v>5010</v>
      </c>
      <c r="C338" s="72" t="s">
        <v>4585</v>
      </c>
      <c r="D338" s="72" t="s">
        <v>4586</v>
      </c>
      <c r="E338" s="68" t="s">
        <v>549</v>
      </c>
      <c r="F338" s="115" t="s">
        <v>4592</v>
      </c>
      <c r="G338" s="107"/>
      <c r="H338" s="86"/>
      <c r="I338" s="83" t="s">
        <v>110</v>
      </c>
      <c r="J338" s="112">
        <v>22</v>
      </c>
      <c r="K338" s="97" t="s">
        <v>52</v>
      </c>
      <c r="L338" s="107">
        <v>0</v>
      </c>
      <c r="M338" s="86"/>
    </row>
    <row r="339" spans="1:13" x14ac:dyDescent="0.25">
      <c r="A339" s="24">
        <v>332</v>
      </c>
      <c r="B339" s="72" t="s">
        <v>5010</v>
      </c>
      <c r="C339" s="72" t="s">
        <v>4585</v>
      </c>
      <c r="D339" s="72" t="s">
        <v>4586</v>
      </c>
      <c r="E339" s="68" t="s">
        <v>550</v>
      </c>
      <c r="F339" s="115" t="s">
        <v>4655</v>
      </c>
      <c r="G339" s="107"/>
      <c r="H339" s="86"/>
      <c r="I339" s="83" t="s">
        <v>110</v>
      </c>
      <c r="J339" s="112">
        <v>22</v>
      </c>
      <c r="K339" s="97" t="s">
        <v>52</v>
      </c>
      <c r="L339" s="107">
        <v>0</v>
      </c>
      <c r="M339" s="86"/>
    </row>
    <row r="340" spans="1:13" x14ac:dyDescent="0.25">
      <c r="A340" s="24">
        <v>333</v>
      </c>
      <c r="B340" s="72" t="s">
        <v>5010</v>
      </c>
      <c r="C340" s="72" t="s">
        <v>4585</v>
      </c>
      <c r="D340" s="72" t="s">
        <v>4586</v>
      </c>
      <c r="E340" s="68" t="s">
        <v>551</v>
      </c>
      <c r="F340" s="115" t="s">
        <v>4656</v>
      </c>
      <c r="G340" s="107"/>
      <c r="H340" s="86"/>
      <c r="I340" s="83" t="s">
        <v>110</v>
      </c>
      <c r="J340" s="112">
        <v>22</v>
      </c>
      <c r="K340" s="97" t="s">
        <v>52</v>
      </c>
      <c r="L340" s="107">
        <v>0</v>
      </c>
      <c r="M340" s="86"/>
    </row>
    <row r="341" spans="1:13" x14ac:dyDescent="0.25">
      <c r="A341" s="24">
        <v>334</v>
      </c>
      <c r="B341" s="72" t="s">
        <v>5010</v>
      </c>
      <c r="C341" s="72" t="s">
        <v>4585</v>
      </c>
      <c r="D341" s="72" t="s">
        <v>4586</v>
      </c>
      <c r="E341" s="68" t="s">
        <v>552</v>
      </c>
      <c r="F341" s="115" t="s">
        <v>4588</v>
      </c>
      <c r="G341" s="107"/>
      <c r="H341" s="86"/>
      <c r="I341" s="83" t="s">
        <v>110</v>
      </c>
      <c r="J341" s="112">
        <v>22</v>
      </c>
      <c r="K341" s="97" t="s">
        <v>52</v>
      </c>
      <c r="L341" s="107">
        <v>0</v>
      </c>
      <c r="M341" s="86"/>
    </row>
    <row r="342" spans="1:13" x14ac:dyDescent="0.25">
      <c r="A342" s="24">
        <v>335</v>
      </c>
      <c r="B342" s="72" t="s">
        <v>5010</v>
      </c>
      <c r="C342" s="72" t="s">
        <v>4585</v>
      </c>
      <c r="D342" s="72" t="s">
        <v>4586</v>
      </c>
      <c r="E342" s="68" t="s">
        <v>553</v>
      </c>
      <c r="F342" s="115" t="s">
        <v>4589</v>
      </c>
      <c r="G342" s="107"/>
      <c r="H342" s="86"/>
      <c r="I342" s="83" t="s">
        <v>110</v>
      </c>
      <c r="J342" s="112">
        <v>22</v>
      </c>
      <c r="K342" s="97" t="s">
        <v>52</v>
      </c>
      <c r="L342" s="107">
        <v>0</v>
      </c>
      <c r="M342" s="86"/>
    </row>
    <row r="343" spans="1:13" x14ac:dyDescent="0.25">
      <c r="A343" s="24">
        <v>336</v>
      </c>
      <c r="B343" s="72" t="s">
        <v>5010</v>
      </c>
      <c r="C343" s="72" t="s">
        <v>4585</v>
      </c>
      <c r="D343" s="72" t="s">
        <v>4586</v>
      </c>
      <c r="E343" s="68" t="s">
        <v>554</v>
      </c>
      <c r="F343" s="115" t="s">
        <v>4602</v>
      </c>
      <c r="G343" s="107"/>
      <c r="H343" s="86"/>
      <c r="I343" s="83" t="s">
        <v>110</v>
      </c>
      <c r="J343" s="112">
        <v>22</v>
      </c>
      <c r="K343" s="97" t="s">
        <v>52</v>
      </c>
      <c r="L343" s="107">
        <v>0</v>
      </c>
      <c r="M343" s="86"/>
    </row>
    <row r="344" spans="1:13" x14ac:dyDescent="0.25">
      <c r="A344" s="24">
        <v>337</v>
      </c>
      <c r="B344" s="72" t="s">
        <v>5010</v>
      </c>
      <c r="C344" s="72" t="s">
        <v>4585</v>
      </c>
      <c r="D344" s="72" t="s">
        <v>4586</v>
      </c>
      <c r="E344" s="68" t="s">
        <v>555</v>
      </c>
      <c r="F344" s="115" t="s">
        <v>3911</v>
      </c>
      <c r="G344" s="107"/>
      <c r="H344" s="86"/>
      <c r="I344" s="83" t="s">
        <v>110</v>
      </c>
      <c r="J344" s="112">
        <v>22</v>
      </c>
      <c r="K344" s="97" t="s">
        <v>52</v>
      </c>
      <c r="L344" s="107">
        <v>0</v>
      </c>
      <c r="M344" s="86"/>
    </row>
    <row r="345" spans="1:13" x14ac:dyDescent="0.25">
      <c r="A345" s="24">
        <v>338</v>
      </c>
      <c r="B345" s="72" t="s">
        <v>5010</v>
      </c>
      <c r="C345" s="72" t="s">
        <v>4585</v>
      </c>
      <c r="D345" s="72" t="s">
        <v>4586</v>
      </c>
      <c r="E345" s="68" t="s">
        <v>556</v>
      </c>
      <c r="F345" s="115" t="s">
        <v>4633</v>
      </c>
      <c r="G345" s="107"/>
      <c r="H345" s="86"/>
      <c r="I345" s="83" t="s">
        <v>110</v>
      </c>
      <c r="J345" s="112">
        <v>22</v>
      </c>
      <c r="K345" s="97" t="s">
        <v>52</v>
      </c>
      <c r="L345" s="107">
        <v>0</v>
      </c>
      <c r="M345" s="86"/>
    </row>
    <row r="346" spans="1:13" x14ac:dyDescent="0.25">
      <c r="A346" s="24">
        <v>339</v>
      </c>
      <c r="B346" s="72" t="s">
        <v>5010</v>
      </c>
      <c r="C346" s="72" t="s">
        <v>4585</v>
      </c>
      <c r="D346" s="72" t="s">
        <v>4586</v>
      </c>
      <c r="E346" s="68" t="s">
        <v>557</v>
      </c>
      <c r="F346" s="115" t="s">
        <v>4634</v>
      </c>
      <c r="G346" s="107"/>
      <c r="H346" s="86"/>
      <c r="I346" s="83" t="s">
        <v>110</v>
      </c>
      <c r="J346" s="112">
        <v>22</v>
      </c>
      <c r="K346" s="97" t="s">
        <v>52</v>
      </c>
      <c r="L346" s="107">
        <v>0</v>
      </c>
      <c r="M346" s="86"/>
    </row>
    <row r="347" spans="1:13" x14ac:dyDescent="0.25">
      <c r="A347" s="24">
        <v>340</v>
      </c>
      <c r="B347" s="72" t="s">
        <v>5010</v>
      </c>
      <c r="C347" s="72" t="s">
        <v>4585</v>
      </c>
      <c r="D347" s="72" t="s">
        <v>4586</v>
      </c>
      <c r="E347" s="68" t="s">
        <v>558</v>
      </c>
      <c r="F347" s="115" t="s">
        <v>4607</v>
      </c>
      <c r="G347" s="107"/>
      <c r="H347" s="86"/>
      <c r="I347" s="83" t="s">
        <v>110</v>
      </c>
      <c r="J347" s="112">
        <v>22</v>
      </c>
      <c r="K347" s="97" t="s">
        <v>52</v>
      </c>
      <c r="L347" s="107">
        <v>0</v>
      </c>
      <c r="M347" s="86"/>
    </row>
    <row r="348" spans="1:13" x14ac:dyDescent="0.25">
      <c r="A348" s="24">
        <v>341</v>
      </c>
      <c r="B348" s="72" t="s">
        <v>5010</v>
      </c>
      <c r="C348" s="72" t="s">
        <v>4585</v>
      </c>
      <c r="D348" s="72" t="s">
        <v>4586</v>
      </c>
      <c r="E348" s="68" t="s">
        <v>559</v>
      </c>
      <c r="F348" s="115" t="s">
        <v>4231</v>
      </c>
      <c r="G348" s="107"/>
      <c r="H348" s="86"/>
      <c r="I348" s="83" t="s">
        <v>110</v>
      </c>
      <c r="J348" s="112">
        <v>22</v>
      </c>
      <c r="K348" s="97" t="s">
        <v>52</v>
      </c>
      <c r="L348" s="107">
        <v>0</v>
      </c>
      <c r="M348" s="86"/>
    </row>
    <row r="349" spans="1:13" x14ac:dyDescent="0.25">
      <c r="A349" s="24">
        <v>342</v>
      </c>
      <c r="B349" s="72" t="s">
        <v>5010</v>
      </c>
      <c r="C349" s="72" t="s">
        <v>4585</v>
      </c>
      <c r="D349" s="72" t="s">
        <v>4586</v>
      </c>
      <c r="E349" s="68" t="s">
        <v>560</v>
      </c>
      <c r="F349" s="115" t="s">
        <v>4596</v>
      </c>
      <c r="G349" s="107"/>
      <c r="H349" s="86"/>
      <c r="I349" s="83" t="s">
        <v>110</v>
      </c>
      <c r="J349" s="112">
        <v>22</v>
      </c>
      <c r="K349" s="97" t="s">
        <v>52</v>
      </c>
      <c r="L349" s="107">
        <v>0</v>
      </c>
      <c r="M349" s="86"/>
    </row>
    <row r="350" spans="1:13" x14ac:dyDescent="0.25">
      <c r="A350" s="24">
        <v>343</v>
      </c>
      <c r="B350" s="72" t="s">
        <v>5010</v>
      </c>
      <c r="C350" s="72" t="s">
        <v>4585</v>
      </c>
      <c r="D350" s="72" t="s">
        <v>4586</v>
      </c>
      <c r="E350" s="68" t="s">
        <v>497</v>
      </c>
      <c r="F350" s="115" t="s">
        <v>4227</v>
      </c>
      <c r="G350" s="107"/>
      <c r="H350" s="86"/>
      <c r="I350" s="83" t="s">
        <v>110</v>
      </c>
      <c r="J350" s="112">
        <v>22</v>
      </c>
      <c r="K350" s="97" t="s">
        <v>52</v>
      </c>
      <c r="L350" s="107">
        <v>0</v>
      </c>
      <c r="M350" s="86"/>
    </row>
    <row r="351" spans="1:13" x14ac:dyDescent="0.25">
      <c r="A351" s="24">
        <v>344</v>
      </c>
      <c r="B351" s="72" t="s">
        <v>5010</v>
      </c>
      <c r="C351" s="72" t="s">
        <v>4585</v>
      </c>
      <c r="D351" s="72" t="s">
        <v>4586</v>
      </c>
      <c r="E351" s="68" t="s">
        <v>561</v>
      </c>
      <c r="F351" s="115" t="s">
        <v>4608</v>
      </c>
      <c r="G351" s="107"/>
      <c r="H351" s="86"/>
      <c r="I351" s="83" t="s">
        <v>110</v>
      </c>
      <c r="J351" s="112">
        <v>22</v>
      </c>
      <c r="K351" s="97" t="s">
        <v>52</v>
      </c>
      <c r="L351" s="107">
        <v>0</v>
      </c>
      <c r="M351" s="86"/>
    </row>
    <row r="352" spans="1:13" x14ac:dyDescent="0.25">
      <c r="A352" s="24">
        <v>345</v>
      </c>
      <c r="B352" s="72" t="s">
        <v>5010</v>
      </c>
      <c r="C352" s="72" t="s">
        <v>4585</v>
      </c>
      <c r="D352" s="72" t="s">
        <v>4586</v>
      </c>
      <c r="E352" s="68" t="s">
        <v>562</v>
      </c>
      <c r="F352" s="115" t="s">
        <v>4232</v>
      </c>
      <c r="G352" s="107"/>
      <c r="H352" s="86"/>
      <c r="I352" s="83" t="s">
        <v>110</v>
      </c>
      <c r="J352" s="112">
        <v>22</v>
      </c>
      <c r="K352" s="97" t="s">
        <v>52</v>
      </c>
      <c r="L352" s="107">
        <v>0</v>
      </c>
      <c r="M352" s="86"/>
    </row>
    <row r="353" spans="1:13" x14ac:dyDescent="0.25">
      <c r="A353" s="24">
        <v>346</v>
      </c>
      <c r="B353" s="72" t="s">
        <v>5010</v>
      </c>
      <c r="C353" s="72" t="s">
        <v>4585</v>
      </c>
      <c r="D353" s="72" t="s">
        <v>4586</v>
      </c>
      <c r="E353" s="68" t="s">
        <v>563</v>
      </c>
      <c r="F353" s="115" t="s">
        <v>4652</v>
      </c>
      <c r="G353" s="107"/>
      <c r="H353" s="86"/>
      <c r="I353" s="83" t="s">
        <v>110</v>
      </c>
      <c r="J353" s="112">
        <v>22</v>
      </c>
      <c r="K353" s="97" t="s">
        <v>52</v>
      </c>
      <c r="L353" s="107">
        <v>0</v>
      </c>
      <c r="M353" s="86"/>
    </row>
    <row r="354" spans="1:13" x14ac:dyDescent="0.25">
      <c r="A354" s="24">
        <v>347</v>
      </c>
      <c r="B354" s="72" t="s">
        <v>5010</v>
      </c>
      <c r="C354" s="72" t="s">
        <v>4585</v>
      </c>
      <c r="D354" s="72" t="s">
        <v>4586</v>
      </c>
      <c r="E354" s="68" t="s">
        <v>496</v>
      </c>
      <c r="F354" s="115" t="s">
        <v>4236</v>
      </c>
      <c r="G354" s="107"/>
      <c r="H354" s="86"/>
      <c r="I354" s="83" t="s">
        <v>110</v>
      </c>
      <c r="J354" s="112">
        <v>22</v>
      </c>
      <c r="K354" s="97" t="s">
        <v>52</v>
      </c>
      <c r="L354" s="107">
        <v>0</v>
      </c>
      <c r="M354" s="86"/>
    </row>
    <row r="355" spans="1:13" x14ac:dyDescent="0.25">
      <c r="A355" s="24">
        <v>348</v>
      </c>
      <c r="B355" s="72" t="s">
        <v>5010</v>
      </c>
      <c r="C355" s="72" t="s">
        <v>4585</v>
      </c>
      <c r="D355" s="72" t="s">
        <v>4586</v>
      </c>
      <c r="E355" s="68" t="s">
        <v>564</v>
      </c>
      <c r="F355" s="115" t="s">
        <v>4648</v>
      </c>
      <c r="G355" s="107"/>
      <c r="H355" s="86"/>
      <c r="I355" s="83" t="s">
        <v>110</v>
      </c>
      <c r="J355" s="112">
        <v>22</v>
      </c>
      <c r="K355" s="97" t="s">
        <v>52</v>
      </c>
      <c r="L355" s="107">
        <v>0</v>
      </c>
      <c r="M355" s="86"/>
    </row>
    <row r="356" spans="1:13" x14ac:dyDescent="0.25">
      <c r="A356" s="24">
        <v>349</v>
      </c>
      <c r="B356" s="72" t="s">
        <v>5010</v>
      </c>
      <c r="C356" s="72" t="s">
        <v>4585</v>
      </c>
      <c r="D356" s="72" t="s">
        <v>4586</v>
      </c>
      <c r="E356" s="68" t="s">
        <v>565</v>
      </c>
      <c r="F356" s="115" t="s">
        <v>4234</v>
      </c>
      <c r="G356" s="107"/>
      <c r="H356" s="86"/>
      <c r="I356" s="83" t="s">
        <v>110</v>
      </c>
      <c r="J356" s="112">
        <v>22</v>
      </c>
      <c r="K356" s="97" t="s">
        <v>52</v>
      </c>
      <c r="L356" s="107">
        <v>0</v>
      </c>
      <c r="M356" s="86"/>
    </row>
    <row r="357" spans="1:13" x14ac:dyDescent="0.25">
      <c r="A357" s="24">
        <v>350</v>
      </c>
      <c r="B357" s="72" t="s">
        <v>5010</v>
      </c>
      <c r="C357" s="72" t="s">
        <v>4585</v>
      </c>
      <c r="D357" s="72" t="s">
        <v>4586</v>
      </c>
      <c r="E357" s="68" t="s">
        <v>566</v>
      </c>
      <c r="F357" s="115" t="s">
        <v>4590</v>
      </c>
      <c r="G357" s="107"/>
      <c r="H357" s="86"/>
      <c r="I357" s="83" t="s">
        <v>110</v>
      </c>
      <c r="J357" s="112">
        <v>22</v>
      </c>
      <c r="K357" s="97" t="s">
        <v>52</v>
      </c>
      <c r="L357" s="107">
        <v>0</v>
      </c>
      <c r="M357" s="86"/>
    </row>
    <row r="358" spans="1:13" x14ac:dyDescent="0.25">
      <c r="A358" s="24">
        <v>351</v>
      </c>
      <c r="B358" s="72" t="s">
        <v>5010</v>
      </c>
      <c r="C358" s="72" t="s">
        <v>4585</v>
      </c>
      <c r="D358" s="72" t="s">
        <v>4586</v>
      </c>
      <c r="E358" s="68" t="s">
        <v>567</v>
      </c>
      <c r="F358" s="115" t="s">
        <v>4216</v>
      </c>
      <c r="G358" s="107"/>
      <c r="H358" s="86"/>
      <c r="I358" s="83" t="s">
        <v>110</v>
      </c>
      <c r="J358" s="112">
        <v>22</v>
      </c>
      <c r="K358" s="97" t="s">
        <v>52</v>
      </c>
      <c r="L358" s="107">
        <v>0</v>
      </c>
      <c r="M358" s="86"/>
    </row>
    <row r="359" spans="1:13" x14ac:dyDescent="0.25">
      <c r="A359" s="24">
        <v>352</v>
      </c>
      <c r="B359" s="72" t="s">
        <v>5010</v>
      </c>
      <c r="C359" s="72" t="s">
        <v>4585</v>
      </c>
      <c r="D359" s="72" t="s">
        <v>4586</v>
      </c>
      <c r="E359" s="68" t="s">
        <v>568</v>
      </c>
      <c r="F359" s="115" t="s">
        <v>4651</v>
      </c>
      <c r="G359" s="107"/>
      <c r="H359" s="86"/>
      <c r="I359" s="83" t="s">
        <v>110</v>
      </c>
      <c r="J359" s="112">
        <v>22</v>
      </c>
      <c r="K359" s="97" t="s">
        <v>52</v>
      </c>
      <c r="L359" s="107">
        <v>0</v>
      </c>
      <c r="M359" s="86"/>
    </row>
    <row r="360" spans="1:13" x14ac:dyDescent="0.25">
      <c r="A360" s="24">
        <v>353</v>
      </c>
      <c r="B360" s="72" t="s">
        <v>5010</v>
      </c>
      <c r="C360" s="72" t="s">
        <v>4585</v>
      </c>
      <c r="D360" s="72" t="s">
        <v>4586</v>
      </c>
      <c r="E360" s="68" t="s">
        <v>569</v>
      </c>
      <c r="F360" s="115" t="s">
        <v>4235</v>
      </c>
      <c r="G360" s="107"/>
      <c r="H360" s="86"/>
      <c r="I360" s="83" t="s">
        <v>110</v>
      </c>
      <c r="J360" s="112">
        <v>22</v>
      </c>
      <c r="K360" s="97" t="s">
        <v>52</v>
      </c>
      <c r="L360" s="107">
        <v>0</v>
      </c>
      <c r="M360" s="86"/>
    </row>
    <row r="361" spans="1:13" x14ac:dyDescent="0.25">
      <c r="A361" s="24">
        <v>354</v>
      </c>
      <c r="B361" s="72" t="s">
        <v>5010</v>
      </c>
      <c r="C361" s="72" t="s">
        <v>4585</v>
      </c>
      <c r="D361" s="72" t="s">
        <v>4586</v>
      </c>
      <c r="E361" s="68" t="s">
        <v>570</v>
      </c>
      <c r="F361" s="115" t="s">
        <v>4597</v>
      </c>
      <c r="G361" s="107"/>
      <c r="H361" s="86"/>
      <c r="I361" s="83" t="s">
        <v>110</v>
      </c>
      <c r="J361" s="112">
        <v>22</v>
      </c>
      <c r="K361" s="97" t="s">
        <v>52</v>
      </c>
      <c r="L361" s="107">
        <v>0</v>
      </c>
      <c r="M361" s="86"/>
    </row>
    <row r="362" spans="1:13" x14ac:dyDescent="0.25">
      <c r="A362" s="24">
        <v>355</v>
      </c>
      <c r="B362" s="72" t="s">
        <v>5010</v>
      </c>
      <c r="C362" s="72" t="s">
        <v>4585</v>
      </c>
      <c r="D362" s="72" t="s">
        <v>4586</v>
      </c>
      <c r="E362" s="68" t="s">
        <v>571</v>
      </c>
      <c r="F362" s="115" t="s">
        <v>4598</v>
      </c>
      <c r="G362" s="107"/>
      <c r="H362" s="86"/>
      <c r="I362" s="83" t="s">
        <v>110</v>
      </c>
      <c r="J362" s="112">
        <v>22</v>
      </c>
      <c r="K362" s="97" t="s">
        <v>52</v>
      </c>
      <c r="L362" s="107">
        <v>0</v>
      </c>
      <c r="M362" s="86"/>
    </row>
    <row r="363" spans="1:13" x14ac:dyDescent="0.25">
      <c r="A363" s="24">
        <v>356</v>
      </c>
      <c r="B363" s="72" t="s">
        <v>5010</v>
      </c>
      <c r="C363" s="72" t="s">
        <v>4585</v>
      </c>
      <c r="D363" s="72" t="s">
        <v>4586</v>
      </c>
      <c r="E363" s="68" t="s">
        <v>572</v>
      </c>
      <c r="F363" s="115" t="s">
        <v>4599</v>
      </c>
      <c r="G363" s="107"/>
      <c r="H363" s="86"/>
      <c r="I363" s="83" t="s">
        <v>110</v>
      </c>
      <c r="J363" s="112">
        <v>22</v>
      </c>
      <c r="K363" s="97" t="s">
        <v>52</v>
      </c>
      <c r="L363" s="107">
        <v>0</v>
      </c>
      <c r="M363" s="86"/>
    </row>
    <row r="364" spans="1:13" x14ac:dyDescent="0.25">
      <c r="A364" s="24">
        <v>357</v>
      </c>
      <c r="B364" s="72" t="s">
        <v>5010</v>
      </c>
      <c r="C364" s="72" t="s">
        <v>4585</v>
      </c>
      <c r="D364" s="72" t="s">
        <v>4586</v>
      </c>
      <c r="E364" s="68" t="s">
        <v>573</v>
      </c>
      <c r="F364" s="115" t="s">
        <v>4600</v>
      </c>
      <c r="G364" s="107"/>
      <c r="H364" s="86"/>
      <c r="I364" s="83" t="s">
        <v>110</v>
      </c>
      <c r="J364" s="112">
        <v>22</v>
      </c>
      <c r="K364" s="97" t="s">
        <v>52</v>
      </c>
      <c r="L364" s="107">
        <v>0</v>
      </c>
      <c r="M364" s="86"/>
    </row>
    <row r="365" spans="1:13" x14ac:dyDescent="0.25">
      <c r="A365" s="24">
        <v>358</v>
      </c>
      <c r="B365" s="72" t="s">
        <v>5010</v>
      </c>
      <c r="C365" s="72" t="s">
        <v>4585</v>
      </c>
      <c r="D365" s="72" t="s">
        <v>4586</v>
      </c>
      <c r="E365" s="68" t="s">
        <v>576</v>
      </c>
      <c r="F365" s="115" t="s">
        <v>4611</v>
      </c>
      <c r="G365" s="107"/>
      <c r="H365" s="86"/>
      <c r="I365" s="83" t="s">
        <v>110</v>
      </c>
      <c r="J365" s="112">
        <v>22</v>
      </c>
      <c r="K365" s="97" t="s">
        <v>52</v>
      </c>
      <c r="L365" s="107">
        <v>0</v>
      </c>
      <c r="M365" s="86"/>
    </row>
    <row r="366" spans="1:13" x14ac:dyDescent="0.25">
      <c r="A366" s="24">
        <v>359</v>
      </c>
      <c r="B366" s="72" t="s">
        <v>5010</v>
      </c>
      <c r="C366" s="72" t="s">
        <v>4585</v>
      </c>
      <c r="D366" s="72" t="s">
        <v>4586</v>
      </c>
      <c r="E366" s="68" t="s">
        <v>577</v>
      </c>
      <c r="F366" s="115" t="s">
        <v>4612</v>
      </c>
      <c r="G366" s="107"/>
      <c r="H366" s="86"/>
      <c r="I366" s="83" t="s">
        <v>110</v>
      </c>
      <c r="J366" s="112">
        <v>22</v>
      </c>
      <c r="K366" s="97" t="s">
        <v>52</v>
      </c>
      <c r="L366" s="107">
        <v>0</v>
      </c>
      <c r="M366" s="86"/>
    </row>
    <row r="367" spans="1:13" x14ac:dyDescent="0.25">
      <c r="A367" s="24">
        <v>360</v>
      </c>
      <c r="B367" s="72" t="s">
        <v>5010</v>
      </c>
      <c r="C367" s="72" t="s">
        <v>4585</v>
      </c>
      <c r="D367" s="72" t="s">
        <v>4586</v>
      </c>
      <c r="E367" s="68" t="s">
        <v>4658</v>
      </c>
      <c r="F367" s="115" t="s">
        <v>4657</v>
      </c>
      <c r="G367" s="107"/>
      <c r="H367" s="86"/>
      <c r="I367" s="83" t="s">
        <v>110</v>
      </c>
      <c r="J367" s="112">
        <v>22</v>
      </c>
      <c r="K367" s="97" t="s">
        <v>52</v>
      </c>
      <c r="L367" s="107"/>
      <c r="M367" s="86"/>
    </row>
    <row r="368" spans="1:13" x14ac:dyDescent="0.25">
      <c r="A368" s="24">
        <v>361</v>
      </c>
      <c r="B368" s="72" t="s">
        <v>5010</v>
      </c>
      <c r="C368" s="72" t="s">
        <v>4585</v>
      </c>
      <c r="D368" s="72" t="s">
        <v>4586</v>
      </c>
      <c r="E368" s="68" t="s">
        <v>4660</v>
      </c>
      <c r="F368" s="115" t="s">
        <v>4659</v>
      </c>
      <c r="G368" s="107"/>
      <c r="H368" s="86"/>
      <c r="I368" s="83" t="s">
        <v>110</v>
      </c>
      <c r="J368" s="112">
        <v>22</v>
      </c>
      <c r="K368" s="97" t="s">
        <v>52</v>
      </c>
      <c r="L368" s="107"/>
      <c r="M368" s="86"/>
    </row>
    <row r="369" spans="1:13" x14ac:dyDescent="0.25">
      <c r="A369" s="24">
        <v>362</v>
      </c>
      <c r="B369" s="72" t="s">
        <v>5010</v>
      </c>
      <c r="C369" s="72" t="s">
        <v>4585</v>
      </c>
      <c r="D369" s="72" t="s">
        <v>4586</v>
      </c>
      <c r="E369" s="68" t="s">
        <v>4662</v>
      </c>
      <c r="F369" s="115" t="s">
        <v>4661</v>
      </c>
      <c r="G369" s="107"/>
      <c r="H369" s="86"/>
      <c r="I369" s="83" t="s">
        <v>110</v>
      </c>
      <c r="J369" s="112">
        <v>22</v>
      </c>
      <c r="K369" s="97" t="s">
        <v>52</v>
      </c>
      <c r="L369" s="107"/>
      <c r="M369" s="86"/>
    </row>
    <row r="370" spans="1:13" x14ac:dyDescent="0.25">
      <c r="A370" s="24">
        <v>363</v>
      </c>
      <c r="B370" s="72" t="s">
        <v>5010</v>
      </c>
      <c r="C370" s="72" t="s">
        <v>4585</v>
      </c>
      <c r="D370" s="72" t="s">
        <v>4586</v>
      </c>
      <c r="E370" s="68" t="s">
        <v>4664</v>
      </c>
      <c r="F370" s="115" t="s">
        <v>4663</v>
      </c>
      <c r="G370" s="107"/>
      <c r="H370" s="86"/>
      <c r="I370" s="83" t="s">
        <v>110</v>
      </c>
      <c r="J370" s="112">
        <v>22</v>
      </c>
      <c r="K370" s="97" t="s">
        <v>52</v>
      </c>
      <c r="L370" s="107"/>
      <c r="M370" s="86"/>
    </row>
    <row r="371" spans="1:13" x14ac:dyDescent="0.25">
      <c r="A371" s="24">
        <v>364</v>
      </c>
      <c r="B371" s="72" t="s">
        <v>5010</v>
      </c>
      <c r="C371" s="72" t="s">
        <v>4585</v>
      </c>
      <c r="D371" s="72" t="s">
        <v>4586</v>
      </c>
      <c r="E371" s="68" t="s">
        <v>4666</v>
      </c>
      <c r="F371" s="115" t="s">
        <v>4665</v>
      </c>
      <c r="G371" s="107"/>
      <c r="H371" s="86"/>
      <c r="I371" s="83" t="s">
        <v>110</v>
      </c>
      <c r="J371" s="112">
        <v>22</v>
      </c>
      <c r="K371" s="97" t="s">
        <v>52</v>
      </c>
      <c r="L371" s="107"/>
      <c r="M371" s="86"/>
    </row>
    <row r="372" spans="1:13" x14ac:dyDescent="0.25">
      <c r="A372" s="24">
        <v>365</v>
      </c>
      <c r="B372" s="72" t="s">
        <v>5010</v>
      </c>
      <c r="C372" s="72" t="s">
        <v>4585</v>
      </c>
      <c r="D372" s="72" t="s">
        <v>4586</v>
      </c>
      <c r="E372" s="68" t="s">
        <v>4668</v>
      </c>
      <c r="F372" s="115" t="s">
        <v>4667</v>
      </c>
      <c r="G372" s="107"/>
      <c r="H372" s="86"/>
      <c r="I372" s="83" t="s">
        <v>110</v>
      </c>
      <c r="J372" s="112">
        <v>22</v>
      </c>
      <c r="K372" s="97" t="s">
        <v>52</v>
      </c>
      <c r="L372" s="107"/>
      <c r="M372" s="86"/>
    </row>
    <row r="373" spans="1:13" x14ac:dyDescent="0.25">
      <c r="A373" s="24">
        <v>366</v>
      </c>
      <c r="B373" s="72" t="s">
        <v>5010</v>
      </c>
      <c r="C373" s="72" t="s">
        <v>4585</v>
      </c>
      <c r="D373" s="72" t="s">
        <v>4586</v>
      </c>
      <c r="E373" s="68" t="s">
        <v>4673</v>
      </c>
      <c r="F373" s="115" t="s">
        <v>4672</v>
      </c>
      <c r="G373" s="107"/>
      <c r="H373" s="86"/>
      <c r="I373" s="83" t="s">
        <v>110</v>
      </c>
      <c r="J373" s="112">
        <v>22</v>
      </c>
      <c r="K373" s="97" t="s">
        <v>52</v>
      </c>
      <c r="L373" s="107"/>
      <c r="M373" s="86"/>
    </row>
    <row r="374" spans="1:13" x14ac:dyDescent="0.25">
      <c r="A374" s="24">
        <v>367</v>
      </c>
      <c r="B374" s="72" t="s">
        <v>5010</v>
      </c>
      <c r="C374" s="72" t="s">
        <v>4585</v>
      </c>
      <c r="D374" s="72" t="s">
        <v>4586</v>
      </c>
      <c r="E374" s="68" t="s">
        <v>4675</v>
      </c>
      <c r="F374" s="115" t="s">
        <v>4674</v>
      </c>
      <c r="G374" s="107"/>
      <c r="H374" s="86"/>
      <c r="I374" s="83" t="s">
        <v>110</v>
      </c>
      <c r="J374" s="112">
        <v>22</v>
      </c>
      <c r="K374" s="97" t="s">
        <v>52</v>
      </c>
      <c r="L374" s="107"/>
      <c r="M374" s="86"/>
    </row>
    <row r="375" spans="1:13" x14ac:dyDescent="0.25">
      <c r="A375" s="24">
        <v>368</v>
      </c>
      <c r="B375" s="72" t="s">
        <v>5010</v>
      </c>
      <c r="C375" s="72" t="s">
        <v>4585</v>
      </c>
      <c r="D375" s="72" t="s">
        <v>4586</v>
      </c>
      <c r="E375" s="68" t="s">
        <v>4670</v>
      </c>
      <c r="F375" s="115" t="s">
        <v>4669</v>
      </c>
      <c r="G375" s="107"/>
      <c r="H375" s="86"/>
      <c r="I375" s="83" t="s">
        <v>110</v>
      </c>
      <c r="J375" s="112">
        <v>22</v>
      </c>
      <c r="K375" s="97" t="s">
        <v>52</v>
      </c>
      <c r="L375" s="107"/>
      <c r="M375" s="86"/>
    </row>
    <row r="376" spans="1:13" x14ac:dyDescent="0.25">
      <c r="A376" s="24">
        <v>369</v>
      </c>
      <c r="B376" s="72" t="s">
        <v>5010</v>
      </c>
      <c r="C376" s="72" t="s">
        <v>4585</v>
      </c>
      <c r="D376" s="72" t="s">
        <v>4586</v>
      </c>
      <c r="E376" s="68" t="s">
        <v>4671</v>
      </c>
      <c r="F376" s="115" t="s">
        <v>3471</v>
      </c>
      <c r="G376" s="107"/>
      <c r="H376" s="86"/>
      <c r="I376" s="83" t="s">
        <v>110</v>
      </c>
      <c r="J376" s="112">
        <v>22</v>
      </c>
      <c r="K376" s="97" t="s">
        <v>52</v>
      </c>
      <c r="L376" s="107"/>
      <c r="M376" s="86"/>
    </row>
    <row r="377" spans="1:13" x14ac:dyDescent="0.25">
      <c r="A377" s="24">
        <v>370</v>
      </c>
      <c r="B377" s="72" t="s">
        <v>5010</v>
      </c>
      <c r="C377" s="72" t="s">
        <v>4585</v>
      </c>
      <c r="D377" s="72" t="s">
        <v>4586</v>
      </c>
      <c r="E377" s="68" t="s">
        <v>54</v>
      </c>
      <c r="F377" s="115" t="s">
        <v>3518</v>
      </c>
      <c r="G377" s="107"/>
      <c r="H377" s="86"/>
      <c r="I377" s="83" t="s">
        <v>37</v>
      </c>
      <c r="J377" s="112">
        <v>14</v>
      </c>
      <c r="K377" s="97" t="s">
        <v>52</v>
      </c>
      <c r="L377" s="107"/>
      <c r="M377" s="86"/>
    </row>
    <row r="378" spans="1:13" x14ac:dyDescent="0.25">
      <c r="A378" s="24">
        <v>371</v>
      </c>
      <c r="B378" s="72" t="s">
        <v>5010</v>
      </c>
      <c r="C378" s="72" t="s">
        <v>4585</v>
      </c>
      <c r="D378" s="72" t="s">
        <v>4586</v>
      </c>
      <c r="E378" s="68" t="s">
        <v>56</v>
      </c>
      <c r="F378" s="115" t="s">
        <v>3519</v>
      </c>
      <c r="G378" s="107"/>
      <c r="H378" s="86"/>
      <c r="I378" s="83" t="s">
        <v>37</v>
      </c>
      <c r="J378" s="112">
        <v>30</v>
      </c>
      <c r="K378" s="97" t="s">
        <v>52</v>
      </c>
      <c r="L378" s="107"/>
      <c r="M378" s="86"/>
    </row>
    <row r="379" spans="1:13" x14ac:dyDescent="0.25">
      <c r="A379" s="24">
        <v>372</v>
      </c>
      <c r="B379" s="72" t="s">
        <v>5010</v>
      </c>
      <c r="C379" s="72" t="s">
        <v>4585</v>
      </c>
      <c r="D379" s="72" t="s">
        <v>4586</v>
      </c>
      <c r="E379" s="68" t="s">
        <v>58</v>
      </c>
      <c r="F379" s="115" t="s">
        <v>3520</v>
      </c>
      <c r="G379" s="107"/>
      <c r="H379" s="86"/>
      <c r="I379" s="83" t="s">
        <v>37</v>
      </c>
      <c r="J379" s="112">
        <v>14</v>
      </c>
      <c r="K379" s="97" t="s">
        <v>52</v>
      </c>
      <c r="L379" s="107"/>
      <c r="M379" s="86"/>
    </row>
    <row r="380" spans="1:13" x14ac:dyDescent="0.25">
      <c r="A380" s="24">
        <v>373</v>
      </c>
      <c r="B380" s="72" t="s">
        <v>5010</v>
      </c>
      <c r="C380" s="72" t="s">
        <v>4585</v>
      </c>
      <c r="D380" s="72" t="s">
        <v>4586</v>
      </c>
      <c r="E380" s="68" t="s">
        <v>60</v>
      </c>
      <c r="F380" s="115" t="s">
        <v>3521</v>
      </c>
      <c r="G380" s="107"/>
      <c r="H380" s="86"/>
      <c r="I380" s="83" t="s">
        <v>37</v>
      </c>
      <c r="J380" s="112">
        <v>30</v>
      </c>
      <c r="K380" s="97" t="s">
        <v>52</v>
      </c>
      <c r="L380" s="107"/>
      <c r="M380" s="86"/>
    </row>
    <row r="381" spans="1:13" x14ac:dyDescent="0.25">
      <c r="A381" s="24">
        <v>374</v>
      </c>
      <c r="B381" s="72" t="s">
        <v>5010</v>
      </c>
      <c r="C381" s="72" t="s">
        <v>4585</v>
      </c>
      <c r="D381" s="72" t="s">
        <v>4586</v>
      </c>
      <c r="E381" s="68" t="s">
        <v>5532</v>
      </c>
      <c r="F381" s="115" t="s">
        <v>5531</v>
      </c>
      <c r="G381" s="107"/>
      <c r="H381" s="86"/>
      <c r="I381" s="83" t="s">
        <v>110</v>
      </c>
      <c r="J381" s="112">
        <v>22</v>
      </c>
      <c r="K381" s="97" t="s">
        <v>52</v>
      </c>
      <c r="L381" s="107">
        <v>0</v>
      </c>
      <c r="M381" s="86"/>
    </row>
    <row r="382" spans="1:13" x14ac:dyDescent="0.25">
      <c r="A382" s="24">
        <v>375</v>
      </c>
      <c r="B382" s="72" t="s">
        <v>5010</v>
      </c>
      <c r="C382" s="72" t="s">
        <v>4585</v>
      </c>
      <c r="D382" s="72" t="s">
        <v>4586</v>
      </c>
      <c r="E382" s="68" t="s">
        <v>5534</v>
      </c>
      <c r="F382" s="115" t="s">
        <v>5533</v>
      </c>
      <c r="G382" s="107"/>
      <c r="H382" s="86"/>
      <c r="I382" s="83" t="s">
        <v>110</v>
      </c>
      <c r="J382" s="112">
        <v>22</v>
      </c>
      <c r="K382" s="97" t="s">
        <v>52</v>
      </c>
      <c r="L382" s="107">
        <v>0</v>
      </c>
      <c r="M382" s="86"/>
    </row>
    <row r="383" spans="1:13" x14ac:dyDescent="0.25">
      <c r="A383" s="24">
        <v>376</v>
      </c>
      <c r="B383" s="72" t="s">
        <v>5010</v>
      </c>
      <c r="C383" s="72" t="s">
        <v>4585</v>
      </c>
      <c r="D383" s="72" t="s">
        <v>4586</v>
      </c>
      <c r="E383" s="68" t="s">
        <v>5536</v>
      </c>
      <c r="F383" s="115" t="s">
        <v>5535</v>
      </c>
      <c r="G383" s="107"/>
      <c r="H383" s="86"/>
      <c r="I383" s="83" t="s">
        <v>110</v>
      </c>
      <c r="J383" s="112">
        <v>22</v>
      </c>
      <c r="K383" s="97" t="s">
        <v>52</v>
      </c>
      <c r="L383" s="107">
        <v>0</v>
      </c>
      <c r="M383" s="86"/>
    </row>
    <row r="384" spans="1:13" x14ac:dyDescent="0.25">
      <c r="A384" s="24">
        <v>377</v>
      </c>
      <c r="B384" s="72" t="s">
        <v>5010</v>
      </c>
      <c r="C384" s="72" t="s">
        <v>4585</v>
      </c>
      <c r="D384" s="72" t="s">
        <v>4586</v>
      </c>
      <c r="E384" s="68" t="s">
        <v>5538</v>
      </c>
      <c r="F384" s="115" t="s">
        <v>5537</v>
      </c>
      <c r="G384" s="107"/>
      <c r="H384" s="86"/>
      <c r="I384" s="83" t="s">
        <v>110</v>
      </c>
      <c r="J384" s="112">
        <v>22</v>
      </c>
      <c r="K384" s="97" t="s">
        <v>52</v>
      </c>
      <c r="L384" s="107">
        <v>0</v>
      </c>
      <c r="M384" s="86"/>
    </row>
    <row r="385" spans="1:13" x14ac:dyDescent="0.25">
      <c r="A385" s="91">
        <v>378</v>
      </c>
      <c r="B385" s="90" t="s">
        <v>5010</v>
      </c>
      <c r="C385" s="90" t="s">
        <v>4585</v>
      </c>
      <c r="D385" s="90" t="s">
        <v>4586</v>
      </c>
      <c r="E385" s="92" t="s">
        <v>5652</v>
      </c>
      <c r="F385" s="124" t="s">
        <v>5654</v>
      </c>
      <c r="G385" s="106"/>
      <c r="H385" s="91"/>
      <c r="I385" s="92" t="s">
        <v>110</v>
      </c>
      <c r="J385" s="95">
        <v>22</v>
      </c>
      <c r="K385" s="98" t="s">
        <v>52</v>
      </c>
      <c r="L385" s="106"/>
      <c r="M385" s="125" t="s">
        <v>5657</v>
      </c>
    </row>
    <row r="386" spans="1:13" x14ac:dyDescent="0.25">
      <c r="A386" s="91">
        <v>379</v>
      </c>
      <c r="B386" s="90" t="s">
        <v>5010</v>
      </c>
      <c r="C386" s="90" t="s">
        <v>4585</v>
      </c>
      <c r="D386" s="90" t="s">
        <v>4586</v>
      </c>
      <c r="E386" s="92" t="s">
        <v>5653</v>
      </c>
      <c r="F386" s="124" t="s">
        <v>5655</v>
      </c>
      <c r="G386" s="106"/>
      <c r="H386" s="91"/>
      <c r="I386" s="92" t="s">
        <v>110</v>
      </c>
      <c r="J386" s="95">
        <v>22</v>
      </c>
      <c r="K386" s="98" t="s">
        <v>52</v>
      </c>
      <c r="L386" s="106"/>
      <c r="M386" s="96" t="s">
        <v>5657</v>
      </c>
    </row>
    <row r="387" spans="1:13" x14ac:dyDescent="0.25">
      <c r="A387" s="24">
        <v>380</v>
      </c>
      <c r="B387" s="72" t="s">
        <v>5010</v>
      </c>
      <c r="C387" s="72" t="s">
        <v>4676</v>
      </c>
      <c r="D387" s="72" t="s">
        <v>4677</v>
      </c>
      <c r="E387" s="68" t="s">
        <v>499</v>
      </c>
      <c r="F387" s="115" t="s">
        <v>578</v>
      </c>
      <c r="G387" s="107" t="s">
        <v>52</v>
      </c>
      <c r="H387" s="86"/>
      <c r="I387" s="83" t="s">
        <v>37</v>
      </c>
      <c r="J387" s="112">
        <v>8</v>
      </c>
      <c r="K387" s="97" t="s">
        <v>52</v>
      </c>
      <c r="L387" s="107"/>
      <c r="M387" s="86"/>
    </row>
    <row r="388" spans="1:13" x14ac:dyDescent="0.25">
      <c r="A388" s="78">
        <v>381</v>
      </c>
      <c r="B388" s="90" t="s">
        <v>5010</v>
      </c>
      <c r="C388" s="90" t="s">
        <v>4676</v>
      </c>
      <c r="D388" s="90" t="s">
        <v>4677</v>
      </c>
      <c r="E388" s="90" t="s">
        <v>64</v>
      </c>
      <c r="F388" s="116" t="s">
        <v>4702</v>
      </c>
      <c r="G388" s="106" t="s">
        <v>52</v>
      </c>
      <c r="H388" s="91"/>
      <c r="I388" s="92" t="s">
        <v>37</v>
      </c>
      <c r="J388" s="95">
        <v>10</v>
      </c>
      <c r="K388" s="98" t="s">
        <v>52</v>
      </c>
      <c r="L388" s="106"/>
      <c r="M388" s="96" t="s">
        <v>5647</v>
      </c>
    </row>
    <row r="389" spans="1:13" x14ac:dyDescent="0.25">
      <c r="A389" s="24">
        <v>382</v>
      </c>
      <c r="B389" s="72" t="s">
        <v>5010</v>
      </c>
      <c r="C389" s="72" t="s">
        <v>4676</v>
      </c>
      <c r="D389" s="72" t="s">
        <v>4677</v>
      </c>
      <c r="E389" s="68" t="s">
        <v>481</v>
      </c>
      <c r="F389" s="115" t="s">
        <v>3806</v>
      </c>
      <c r="G389" s="107" t="s">
        <v>52</v>
      </c>
      <c r="H389" s="86"/>
      <c r="I389" s="83" t="s">
        <v>37</v>
      </c>
      <c r="J389" s="112">
        <v>5</v>
      </c>
      <c r="K389" s="97" t="s">
        <v>52</v>
      </c>
      <c r="L389" s="107"/>
      <c r="M389" s="86"/>
    </row>
    <row r="390" spans="1:13" x14ac:dyDescent="0.25">
      <c r="A390" s="24">
        <v>383</v>
      </c>
      <c r="B390" s="72" t="s">
        <v>5010</v>
      </c>
      <c r="C390" s="72" t="s">
        <v>4676</v>
      </c>
      <c r="D390" s="72" t="s">
        <v>4677</v>
      </c>
      <c r="E390" s="68" t="s">
        <v>657</v>
      </c>
      <c r="F390" s="115" t="s">
        <v>4102</v>
      </c>
      <c r="G390" s="107"/>
      <c r="H390" s="86"/>
      <c r="I390" s="83" t="s">
        <v>37</v>
      </c>
      <c r="J390" s="112">
        <v>8</v>
      </c>
      <c r="K390" s="97" t="s">
        <v>52</v>
      </c>
      <c r="L390" s="107"/>
      <c r="M390" s="86"/>
    </row>
    <row r="391" spans="1:13" x14ac:dyDescent="0.25">
      <c r="A391" s="24">
        <v>384</v>
      </c>
      <c r="B391" s="72" t="s">
        <v>5010</v>
      </c>
      <c r="C391" s="72" t="s">
        <v>4676</v>
      </c>
      <c r="D391" s="72" t="s">
        <v>4677</v>
      </c>
      <c r="E391" s="68" t="s">
        <v>502</v>
      </c>
      <c r="F391" s="115" t="s">
        <v>581</v>
      </c>
      <c r="G391" s="107" t="s">
        <v>52</v>
      </c>
      <c r="H391" s="86"/>
      <c r="I391" s="83" t="s">
        <v>37</v>
      </c>
      <c r="J391" s="112">
        <v>3</v>
      </c>
      <c r="K391" s="97" t="s">
        <v>52</v>
      </c>
      <c r="L391" s="107"/>
      <c r="M391" s="86"/>
    </row>
    <row r="392" spans="1:13" x14ac:dyDescent="0.25">
      <c r="A392" s="24">
        <v>385</v>
      </c>
      <c r="B392" s="72" t="s">
        <v>5010</v>
      </c>
      <c r="C392" s="72" t="s">
        <v>4676</v>
      </c>
      <c r="D392" s="72" t="s">
        <v>4677</v>
      </c>
      <c r="E392" s="68" t="s">
        <v>504</v>
      </c>
      <c r="F392" s="115" t="s">
        <v>4647</v>
      </c>
      <c r="G392" s="107" t="s">
        <v>52</v>
      </c>
      <c r="H392" s="86"/>
      <c r="I392" s="83" t="s">
        <v>110</v>
      </c>
      <c r="J392" s="112">
        <v>22</v>
      </c>
      <c r="K392" s="97" t="s">
        <v>52</v>
      </c>
      <c r="L392" s="107"/>
      <c r="M392" s="86"/>
    </row>
    <row r="393" spans="1:13" x14ac:dyDescent="0.25">
      <c r="A393" s="24">
        <v>386</v>
      </c>
      <c r="B393" s="72" t="s">
        <v>5010</v>
      </c>
      <c r="C393" s="72" t="s">
        <v>4676</v>
      </c>
      <c r="D393" s="72" t="s">
        <v>4677</v>
      </c>
      <c r="E393" s="68" t="s">
        <v>4691</v>
      </c>
      <c r="F393" s="115" t="s">
        <v>4690</v>
      </c>
      <c r="G393" s="107"/>
      <c r="H393" s="86"/>
      <c r="I393" s="83" t="s">
        <v>110</v>
      </c>
      <c r="J393" s="112">
        <v>22</v>
      </c>
      <c r="K393" s="97" t="s">
        <v>52</v>
      </c>
      <c r="L393" s="107"/>
      <c r="M393" s="86"/>
    </row>
    <row r="394" spans="1:13" x14ac:dyDescent="0.25">
      <c r="A394" s="24">
        <v>387</v>
      </c>
      <c r="B394" s="72" t="s">
        <v>5010</v>
      </c>
      <c r="C394" s="72" t="s">
        <v>4676</v>
      </c>
      <c r="D394" s="72" t="s">
        <v>4677</v>
      </c>
      <c r="E394" s="68" t="s">
        <v>4695</v>
      </c>
      <c r="F394" s="115" t="s">
        <v>4694</v>
      </c>
      <c r="G394" s="107"/>
      <c r="H394" s="86"/>
      <c r="I394" s="83" t="s">
        <v>110</v>
      </c>
      <c r="J394" s="112">
        <v>22</v>
      </c>
      <c r="K394" s="97" t="s">
        <v>52</v>
      </c>
      <c r="L394" s="107"/>
      <c r="M394" s="86"/>
    </row>
    <row r="395" spans="1:13" x14ac:dyDescent="0.25">
      <c r="A395" s="24">
        <v>388</v>
      </c>
      <c r="B395" s="72" t="s">
        <v>5010</v>
      </c>
      <c r="C395" s="72" t="s">
        <v>4676</v>
      </c>
      <c r="D395" s="72" t="s">
        <v>4677</v>
      </c>
      <c r="E395" s="68" t="s">
        <v>4679</v>
      </c>
      <c r="F395" s="115" t="s">
        <v>4678</v>
      </c>
      <c r="G395" s="107"/>
      <c r="H395" s="86"/>
      <c r="I395" s="83" t="s">
        <v>110</v>
      </c>
      <c r="J395" s="112">
        <v>22</v>
      </c>
      <c r="K395" s="97" t="s">
        <v>52</v>
      </c>
      <c r="L395" s="107"/>
      <c r="M395" s="86"/>
    </row>
    <row r="396" spans="1:13" x14ac:dyDescent="0.25">
      <c r="A396" s="24">
        <v>389</v>
      </c>
      <c r="B396" s="72" t="s">
        <v>5010</v>
      </c>
      <c r="C396" s="72" t="s">
        <v>4676</v>
      </c>
      <c r="D396" s="72" t="s">
        <v>4677</v>
      </c>
      <c r="E396" s="68" t="s">
        <v>4701</v>
      </c>
      <c r="F396" s="115" t="s">
        <v>4700</v>
      </c>
      <c r="G396" s="107"/>
      <c r="H396" s="86"/>
      <c r="I396" s="83" t="s">
        <v>110</v>
      </c>
      <c r="J396" s="112">
        <v>22</v>
      </c>
      <c r="K396" s="97" t="s">
        <v>52</v>
      </c>
      <c r="L396" s="107"/>
      <c r="M396" s="86"/>
    </row>
    <row r="397" spans="1:13" x14ac:dyDescent="0.25">
      <c r="A397" s="24">
        <v>390</v>
      </c>
      <c r="B397" s="72" t="s">
        <v>5010</v>
      </c>
      <c r="C397" s="72" t="s">
        <v>4676</v>
      </c>
      <c r="D397" s="72" t="s">
        <v>4677</v>
      </c>
      <c r="E397" s="68" t="s">
        <v>4704</v>
      </c>
      <c r="F397" s="115" t="s">
        <v>4703</v>
      </c>
      <c r="G397" s="107"/>
      <c r="H397" s="86"/>
      <c r="I397" s="83" t="s">
        <v>110</v>
      </c>
      <c r="J397" s="112">
        <v>22</v>
      </c>
      <c r="K397" s="97" t="s">
        <v>52</v>
      </c>
      <c r="L397" s="107"/>
      <c r="M397" s="86"/>
    </row>
    <row r="398" spans="1:13" x14ac:dyDescent="0.25">
      <c r="A398" s="24">
        <v>391</v>
      </c>
      <c r="B398" s="72" t="s">
        <v>5010</v>
      </c>
      <c r="C398" s="72" t="s">
        <v>4676</v>
      </c>
      <c r="D398" s="72" t="s">
        <v>4677</v>
      </c>
      <c r="E398" s="68" t="s">
        <v>4697</v>
      </c>
      <c r="F398" s="115" t="s">
        <v>4696</v>
      </c>
      <c r="G398" s="107"/>
      <c r="H398" s="86"/>
      <c r="I398" s="83" t="s">
        <v>110</v>
      </c>
      <c r="J398" s="112">
        <v>22</v>
      </c>
      <c r="K398" s="97" t="s">
        <v>52</v>
      </c>
      <c r="L398" s="107"/>
      <c r="M398" s="86"/>
    </row>
    <row r="399" spans="1:13" x14ac:dyDescent="0.25">
      <c r="A399" s="24">
        <v>392</v>
      </c>
      <c r="B399" s="72" t="s">
        <v>5010</v>
      </c>
      <c r="C399" s="72" t="s">
        <v>4676</v>
      </c>
      <c r="D399" s="72" t="s">
        <v>4677</v>
      </c>
      <c r="E399" s="68" t="s">
        <v>4681</v>
      </c>
      <c r="F399" s="115" t="s">
        <v>4680</v>
      </c>
      <c r="G399" s="107"/>
      <c r="H399" s="86"/>
      <c r="I399" s="83" t="s">
        <v>110</v>
      </c>
      <c r="J399" s="112">
        <v>22</v>
      </c>
      <c r="K399" s="97" t="s">
        <v>52</v>
      </c>
      <c r="L399" s="107"/>
      <c r="M399" s="86"/>
    </row>
    <row r="400" spans="1:13" x14ac:dyDescent="0.25">
      <c r="A400" s="24">
        <v>393</v>
      </c>
      <c r="B400" s="72" t="s">
        <v>5010</v>
      </c>
      <c r="C400" s="72" t="s">
        <v>4676</v>
      </c>
      <c r="D400" s="72" t="s">
        <v>4677</v>
      </c>
      <c r="E400" s="68" t="s">
        <v>4699</v>
      </c>
      <c r="F400" s="115" t="s">
        <v>4698</v>
      </c>
      <c r="G400" s="107"/>
      <c r="H400" s="86"/>
      <c r="I400" s="83" t="s">
        <v>110</v>
      </c>
      <c r="J400" s="112">
        <v>22</v>
      </c>
      <c r="K400" s="97" t="s">
        <v>52</v>
      </c>
      <c r="L400" s="107"/>
      <c r="M400" s="86"/>
    </row>
    <row r="401" spans="1:13" x14ac:dyDescent="0.25">
      <c r="A401" s="24">
        <v>394</v>
      </c>
      <c r="B401" s="72" t="s">
        <v>5010</v>
      </c>
      <c r="C401" s="72" t="s">
        <v>4676</v>
      </c>
      <c r="D401" s="72" t="s">
        <v>4677</v>
      </c>
      <c r="E401" s="68" t="s">
        <v>4693</v>
      </c>
      <c r="F401" s="115" t="s">
        <v>4692</v>
      </c>
      <c r="G401" s="107"/>
      <c r="H401" s="86"/>
      <c r="I401" s="83" t="s">
        <v>110</v>
      </c>
      <c r="J401" s="112">
        <v>22</v>
      </c>
      <c r="K401" s="97" t="s">
        <v>52</v>
      </c>
      <c r="L401" s="107"/>
      <c r="M401" s="86"/>
    </row>
    <row r="402" spans="1:13" x14ac:dyDescent="0.25">
      <c r="A402" s="24">
        <v>395</v>
      </c>
      <c r="B402" s="72" t="s">
        <v>5010</v>
      </c>
      <c r="C402" s="72" t="s">
        <v>4676</v>
      </c>
      <c r="D402" s="72" t="s">
        <v>4677</v>
      </c>
      <c r="E402" s="68" t="s">
        <v>4683</v>
      </c>
      <c r="F402" s="115" t="s">
        <v>4682</v>
      </c>
      <c r="G402" s="107"/>
      <c r="H402" s="86"/>
      <c r="I402" s="83" t="s">
        <v>110</v>
      </c>
      <c r="J402" s="112">
        <v>22</v>
      </c>
      <c r="K402" s="97" t="s">
        <v>52</v>
      </c>
      <c r="L402" s="107"/>
      <c r="M402" s="86"/>
    </row>
    <row r="403" spans="1:13" x14ac:dyDescent="0.25">
      <c r="A403" s="24">
        <v>396</v>
      </c>
      <c r="B403" s="72" t="s">
        <v>5010</v>
      </c>
      <c r="C403" s="72" t="s">
        <v>4676</v>
      </c>
      <c r="D403" s="72" t="s">
        <v>4677</v>
      </c>
      <c r="E403" s="68" t="s">
        <v>4685</v>
      </c>
      <c r="F403" s="115" t="s">
        <v>4684</v>
      </c>
      <c r="G403" s="107"/>
      <c r="H403" s="86"/>
      <c r="I403" s="83" t="s">
        <v>110</v>
      </c>
      <c r="J403" s="112">
        <v>22</v>
      </c>
      <c r="K403" s="97" t="s">
        <v>52</v>
      </c>
      <c r="L403" s="107"/>
      <c r="M403" s="86"/>
    </row>
    <row r="404" spans="1:13" x14ac:dyDescent="0.25">
      <c r="A404" s="24">
        <v>397</v>
      </c>
      <c r="B404" s="72" t="s">
        <v>5010</v>
      </c>
      <c r="C404" s="72" t="s">
        <v>4676</v>
      </c>
      <c r="D404" s="72" t="s">
        <v>4677</v>
      </c>
      <c r="E404" s="68" t="s">
        <v>4687</v>
      </c>
      <c r="F404" s="115" t="s">
        <v>4686</v>
      </c>
      <c r="G404" s="107"/>
      <c r="H404" s="86"/>
      <c r="I404" s="83" t="s">
        <v>110</v>
      </c>
      <c r="J404" s="112">
        <v>22</v>
      </c>
      <c r="K404" s="97" t="s">
        <v>52</v>
      </c>
      <c r="L404" s="107"/>
      <c r="M404" s="86"/>
    </row>
    <row r="405" spans="1:13" x14ac:dyDescent="0.25">
      <c r="A405" s="24">
        <v>398</v>
      </c>
      <c r="B405" s="72" t="s">
        <v>5010</v>
      </c>
      <c r="C405" s="72" t="s">
        <v>4676</v>
      </c>
      <c r="D405" s="72" t="s">
        <v>4677</v>
      </c>
      <c r="E405" s="68" t="s">
        <v>4689</v>
      </c>
      <c r="F405" s="115" t="s">
        <v>4688</v>
      </c>
      <c r="G405" s="107"/>
      <c r="H405" s="86"/>
      <c r="I405" s="83" t="s">
        <v>110</v>
      </c>
      <c r="J405" s="112">
        <v>22</v>
      </c>
      <c r="K405" s="97" t="s">
        <v>52</v>
      </c>
      <c r="L405" s="107"/>
      <c r="M405" s="86"/>
    </row>
    <row r="406" spans="1:13" x14ac:dyDescent="0.25">
      <c r="A406" s="24">
        <v>399</v>
      </c>
      <c r="B406" s="72" t="s">
        <v>5010</v>
      </c>
      <c r="C406" s="72" t="s">
        <v>4705</v>
      </c>
      <c r="D406" s="72" t="s">
        <v>4706</v>
      </c>
      <c r="E406" s="68" t="s">
        <v>5648</v>
      </c>
      <c r="F406" s="115" t="s">
        <v>3539</v>
      </c>
      <c r="G406" s="107" t="s">
        <v>52</v>
      </c>
      <c r="H406" s="86"/>
      <c r="I406" s="83" t="s">
        <v>37</v>
      </c>
      <c r="J406" s="112">
        <v>24</v>
      </c>
      <c r="K406" s="97" t="s">
        <v>52</v>
      </c>
      <c r="L406" s="107"/>
      <c r="M406" s="86"/>
    </row>
    <row r="407" spans="1:13" x14ac:dyDescent="0.25">
      <c r="A407" s="24">
        <v>400</v>
      </c>
      <c r="B407" s="72" t="s">
        <v>5010</v>
      </c>
      <c r="C407" s="72" t="s">
        <v>4705</v>
      </c>
      <c r="D407" s="72" t="s">
        <v>4706</v>
      </c>
      <c r="E407" s="68" t="s">
        <v>3258</v>
      </c>
      <c r="F407" s="115" t="s">
        <v>4711</v>
      </c>
      <c r="G407" s="107" t="s">
        <v>52</v>
      </c>
      <c r="H407" s="86"/>
      <c r="I407" s="83" t="s">
        <v>37</v>
      </c>
      <c r="J407" s="112">
        <v>8</v>
      </c>
      <c r="K407" s="97" t="s">
        <v>52</v>
      </c>
      <c r="L407" s="107"/>
      <c r="M407" s="86"/>
    </row>
    <row r="408" spans="1:13" x14ac:dyDescent="0.25">
      <c r="A408" s="78">
        <v>401</v>
      </c>
      <c r="B408" s="90" t="s">
        <v>5010</v>
      </c>
      <c r="C408" s="90" t="s">
        <v>4705</v>
      </c>
      <c r="D408" s="90" t="s">
        <v>4706</v>
      </c>
      <c r="E408" s="90" t="s">
        <v>64</v>
      </c>
      <c r="F408" s="116" t="s">
        <v>4702</v>
      </c>
      <c r="G408" s="106" t="s">
        <v>52</v>
      </c>
      <c r="H408" s="91"/>
      <c r="I408" s="92" t="s">
        <v>37</v>
      </c>
      <c r="J408" s="95">
        <v>10</v>
      </c>
      <c r="K408" s="98" t="s">
        <v>52</v>
      </c>
      <c r="L408" s="106"/>
      <c r="M408" s="96" t="s">
        <v>5647</v>
      </c>
    </row>
    <row r="409" spans="1:13" x14ac:dyDescent="0.25">
      <c r="A409" s="24">
        <v>402</v>
      </c>
      <c r="B409" s="72" t="s">
        <v>5010</v>
      </c>
      <c r="C409" s="72" t="s">
        <v>4705</v>
      </c>
      <c r="D409" s="72" t="s">
        <v>4706</v>
      </c>
      <c r="E409" s="68" t="s">
        <v>481</v>
      </c>
      <c r="F409" s="115" t="s">
        <v>3806</v>
      </c>
      <c r="G409" s="107" t="s">
        <v>52</v>
      </c>
      <c r="H409" s="86"/>
      <c r="I409" s="83" t="s">
        <v>37</v>
      </c>
      <c r="J409" s="112">
        <v>5</v>
      </c>
      <c r="K409" s="97" t="s">
        <v>52</v>
      </c>
      <c r="L409" s="107"/>
      <c r="M409" s="86"/>
    </row>
    <row r="410" spans="1:13" x14ac:dyDescent="0.25">
      <c r="A410" s="24">
        <v>403</v>
      </c>
      <c r="B410" s="72" t="s">
        <v>5010</v>
      </c>
      <c r="C410" s="72" t="s">
        <v>4705</v>
      </c>
      <c r="D410" s="72" t="s">
        <v>4706</v>
      </c>
      <c r="E410" s="68" t="s">
        <v>3260</v>
      </c>
      <c r="F410" s="115" t="s">
        <v>4710</v>
      </c>
      <c r="G410" s="107" t="s">
        <v>52</v>
      </c>
      <c r="H410" s="86"/>
      <c r="I410" s="83" t="s">
        <v>110</v>
      </c>
      <c r="J410" s="112">
        <v>22</v>
      </c>
      <c r="K410" s="97" t="s">
        <v>52</v>
      </c>
      <c r="L410" s="107"/>
      <c r="M410" s="86"/>
    </row>
    <row r="411" spans="1:13" x14ac:dyDescent="0.25">
      <c r="A411" s="24">
        <v>404</v>
      </c>
      <c r="B411" s="72" t="s">
        <v>5010</v>
      </c>
      <c r="C411" s="72" t="s">
        <v>4705</v>
      </c>
      <c r="D411" s="72" t="s">
        <v>4706</v>
      </c>
      <c r="E411" s="68" t="s">
        <v>657</v>
      </c>
      <c r="F411" s="115" t="s">
        <v>4102</v>
      </c>
      <c r="G411" s="107"/>
      <c r="H411" s="86"/>
      <c r="I411" s="83" t="s">
        <v>37</v>
      </c>
      <c r="J411" s="112">
        <v>8</v>
      </c>
      <c r="K411" s="97" t="s">
        <v>52</v>
      </c>
      <c r="L411" s="107"/>
      <c r="M411" s="86"/>
    </row>
    <row r="412" spans="1:13" x14ac:dyDescent="0.25">
      <c r="A412" s="24">
        <v>405</v>
      </c>
      <c r="B412" s="72" t="s">
        <v>5010</v>
      </c>
      <c r="C412" s="72" t="s">
        <v>4705</v>
      </c>
      <c r="D412" s="72" t="s">
        <v>4706</v>
      </c>
      <c r="E412" s="68" t="s">
        <v>1508</v>
      </c>
      <c r="F412" s="115" t="s">
        <v>3917</v>
      </c>
      <c r="G412" s="107"/>
      <c r="H412" s="86"/>
      <c r="I412" s="83" t="s">
        <v>37</v>
      </c>
      <c r="J412" s="112">
        <v>4</v>
      </c>
      <c r="K412" s="97" t="s">
        <v>52</v>
      </c>
      <c r="L412" s="107"/>
      <c r="M412" s="86"/>
    </row>
    <row r="413" spans="1:13" x14ac:dyDescent="0.25">
      <c r="A413" s="24">
        <v>406</v>
      </c>
      <c r="B413" s="72" t="s">
        <v>5010</v>
      </c>
      <c r="C413" s="72" t="s">
        <v>4705</v>
      </c>
      <c r="D413" s="72" t="s">
        <v>4706</v>
      </c>
      <c r="E413" s="68" t="s">
        <v>1510</v>
      </c>
      <c r="F413" s="115" t="s">
        <v>3919</v>
      </c>
      <c r="G413" s="107"/>
      <c r="H413" s="86"/>
      <c r="I413" s="83" t="s">
        <v>37</v>
      </c>
      <c r="J413" s="112">
        <v>4</v>
      </c>
      <c r="K413" s="97" t="s">
        <v>52</v>
      </c>
      <c r="L413" s="107"/>
      <c r="M413" s="86"/>
    </row>
    <row r="414" spans="1:13" x14ac:dyDescent="0.25">
      <c r="A414" s="24">
        <v>407</v>
      </c>
      <c r="B414" s="72" t="s">
        <v>5010</v>
      </c>
      <c r="C414" s="72" t="s">
        <v>4705</v>
      </c>
      <c r="D414" s="72" t="s">
        <v>4706</v>
      </c>
      <c r="E414" s="68" t="s">
        <v>3262</v>
      </c>
      <c r="F414" s="115" t="s">
        <v>4707</v>
      </c>
      <c r="G414" s="107"/>
      <c r="H414" s="86"/>
      <c r="I414" s="83" t="s">
        <v>110</v>
      </c>
      <c r="J414" s="112">
        <v>22</v>
      </c>
      <c r="K414" s="97" t="s">
        <v>52</v>
      </c>
      <c r="L414" s="107">
        <v>0</v>
      </c>
      <c r="M414" s="86"/>
    </row>
    <row r="415" spans="1:13" x14ac:dyDescent="0.25">
      <c r="A415" s="24">
        <v>408</v>
      </c>
      <c r="B415" s="72" t="s">
        <v>5010</v>
      </c>
      <c r="C415" s="72" t="s">
        <v>4705</v>
      </c>
      <c r="D415" s="72" t="s">
        <v>4706</v>
      </c>
      <c r="E415" s="68" t="s">
        <v>3264</v>
      </c>
      <c r="F415" s="115" t="s">
        <v>4708</v>
      </c>
      <c r="G415" s="107"/>
      <c r="H415" s="86"/>
      <c r="I415" s="83" t="s">
        <v>110</v>
      </c>
      <c r="J415" s="112">
        <v>22</v>
      </c>
      <c r="K415" s="97" t="s">
        <v>52</v>
      </c>
      <c r="L415" s="107">
        <v>0</v>
      </c>
      <c r="M415" s="86"/>
    </row>
    <row r="416" spans="1:13" x14ac:dyDescent="0.25">
      <c r="A416" s="24">
        <v>409</v>
      </c>
      <c r="B416" s="72" t="s">
        <v>5010</v>
      </c>
      <c r="C416" s="72" t="s">
        <v>4705</v>
      </c>
      <c r="D416" s="72" t="s">
        <v>4706</v>
      </c>
      <c r="E416" s="68" t="s">
        <v>62</v>
      </c>
      <c r="F416" s="115" t="s">
        <v>3517</v>
      </c>
      <c r="G416" s="107"/>
      <c r="H416" s="86"/>
      <c r="I416" s="83" t="s">
        <v>4709</v>
      </c>
      <c r="J416" s="112">
        <v>2000</v>
      </c>
      <c r="K416" s="97" t="s">
        <v>5347</v>
      </c>
      <c r="L416" s="107"/>
      <c r="M416" s="86"/>
    </row>
    <row r="417" spans="1:13" x14ac:dyDescent="0.25">
      <c r="A417" s="24">
        <v>410</v>
      </c>
      <c r="B417" s="72" t="s">
        <v>5010</v>
      </c>
      <c r="C417" s="72" t="s">
        <v>4705</v>
      </c>
      <c r="D417" s="72" t="s">
        <v>4706</v>
      </c>
      <c r="E417" s="68" t="s">
        <v>54</v>
      </c>
      <c r="F417" s="115" t="s">
        <v>3518</v>
      </c>
      <c r="G417" s="107"/>
      <c r="H417" s="86"/>
      <c r="I417" s="83" t="s">
        <v>37</v>
      </c>
      <c r="J417" s="112">
        <v>14</v>
      </c>
      <c r="K417" s="97" t="s">
        <v>52</v>
      </c>
      <c r="L417" s="107"/>
      <c r="M417" s="86"/>
    </row>
    <row r="418" spans="1:13" x14ac:dyDescent="0.25">
      <c r="A418" s="24">
        <v>411</v>
      </c>
      <c r="B418" s="72" t="s">
        <v>5010</v>
      </c>
      <c r="C418" s="72" t="s">
        <v>4705</v>
      </c>
      <c r="D418" s="72" t="s">
        <v>4706</v>
      </c>
      <c r="E418" s="68" t="s">
        <v>56</v>
      </c>
      <c r="F418" s="115" t="s">
        <v>3519</v>
      </c>
      <c r="G418" s="107"/>
      <c r="H418" s="86"/>
      <c r="I418" s="83" t="s">
        <v>37</v>
      </c>
      <c r="J418" s="112">
        <v>30</v>
      </c>
      <c r="K418" s="97" t="s">
        <v>52</v>
      </c>
      <c r="L418" s="107"/>
      <c r="M418" s="86"/>
    </row>
    <row r="419" spans="1:13" x14ac:dyDescent="0.25">
      <c r="A419" s="24">
        <v>412</v>
      </c>
      <c r="B419" s="72" t="s">
        <v>5010</v>
      </c>
      <c r="C419" s="72" t="s">
        <v>4705</v>
      </c>
      <c r="D419" s="72" t="s">
        <v>4706</v>
      </c>
      <c r="E419" s="68" t="s">
        <v>58</v>
      </c>
      <c r="F419" s="115" t="s">
        <v>3520</v>
      </c>
      <c r="G419" s="107"/>
      <c r="H419" s="86"/>
      <c r="I419" s="83" t="s">
        <v>37</v>
      </c>
      <c r="J419" s="112">
        <v>14</v>
      </c>
      <c r="K419" s="97" t="s">
        <v>52</v>
      </c>
      <c r="L419" s="107"/>
      <c r="M419" s="86"/>
    </row>
    <row r="420" spans="1:13" x14ac:dyDescent="0.25">
      <c r="A420" s="24">
        <v>413</v>
      </c>
      <c r="B420" s="72" t="s">
        <v>5010</v>
      </c>
      <c r="C420" s="72" t="s">
        <v>4705</v>
      </c>
      <c r="D420" s="72" t="s">
        <v>4706</v>
      </c>
      <c r="E420" s="68" t="s">
        <v>60</v>
      </c>
      <c r="F420" s="115" t="s">
        <v>3521</v>
      </c>
      <c r="G420" s="107"/>
      <c r="H420" s="86"/>
      <c r="I420" s="83" t="s">
        <v>37</v>
      </c>
      <c r="J420" s="112">
        <v>30</v>
      </c>
      <c r="K420" s="97" t="s">
        <v>52</v>
      </c>
      <c r="L420" s="107"/>
      <c r="M420" s="86"/>
    </row>
    <row r="421" spans="1:13" x14ac:dyDescent="0.25">
      <c r="A421" s="24">
        <v>414</v>
      </c>
      <c r="B421" s="72" t="s">
        <v>5010</v>
      </c>
      <c r="C421" s="72" t="s">
        <v>4712</v>
      </c>
      <c r="D421" s="72" t="s">
        <v>4713</v>
      </c>
      <c r="E421" s="68" t="s">
        <v>3540</v>
      </c>
      <c r="F421" s="115" t="s">
        <v>3181</v>
      </c>
      <c r="G421" s="107" t="s">
        <v>52</v>
      </c>
      <c r="H421" s="86"/>
      <c r="I421" s="83" t="s">
        <v>37</v>
      </c>
      <c r="J421" s="112">
        <v>24</v>
      </c>
      <c r="K421" s="97" t="s">
        <v>52</v>
      </c>
      <c r="L421" s="107"/>
      <c r="M421" s="86"/>
    </row>
    <row r="422" spans="1:13" x14ac:dyDescent="0.25">
      <c r="A422" s="24">
        <v>415</v>
      </c>
      <c r="B422" s="72" t="s">
        <v>5010</v>
      </c>
      <c r="C422" s="72" t="s">
        <v>4712</v>
      </c>
      <c r="D422" s="72" t="s">
        <v>4713</v>
      </c>
      <c r="E422" s="68" t="s">
        <v>657</v>
      </c>
      <c r="F422" s="115" t="s">
        <v>477</v>
      </c>
      <c r="G422" s="107"/>
      <c r="H422" s="86"/>
      <c r="I422" s="83" t="s">
        <v>37</v>
      </c>
      <c r="J422" s="112">
        <v>8</v>
      </c>
      <c r="K422" s="97" t="s">
        <v>52</v>
      </c>
      <c r="L422" s="107"/>
      <c r="M422" s="86"/>
    </row>
    <row r="423" spans="1:13" x14ac:dyDescent="0.25">
      <c r="A423" s="78">
        <v>416</v>
      </c>
      <c r="B423" s="90" t="s">
        <v>5010</v>
      </c>
      <c r="C423" s="90" t="s">
        <v>4712</v>
      </c>
      <c r="D423" s="90" t="s">
        <v>4713</v>
      </c>
      <c r="E423" s="90" t="s">
        <v>64</v>
      </c>
      <c r="F423" s="116" t="s">
        <v>4702</v>
      </c>
      <c r="G423" s="106"/>
      <c r="H423" s="91"/>
      <c r="I423" s="92" t="s">
        <v>37</v>
      </c>
      <c r="J423" s="95">
        <v>10</v>
      </c>
      <c r="K423" s="98" t="s">
        <v>52</v>
      </c>
      <c r="L423" s="106"/>
      <c r="M423" s="96" t="s">
        <v>5647</v>
      </c>
    </row>
    <row r="424" spans="1:13" x14ac:dyDescent="0.25">
      <c r="A424" s="24">
        <v>417</v>
      </c>
      <c r="B424" s="72" t="s">
        <v>5010</v>
      </c>
      <c r="C424" s="72" t="s">
        <v>4712</v>
      </c>
      <c r="D424" s="72" t="s">
        <v>4713</v>
      </c>
      <c r="E424" s="68" t="s">
        <v>3528</v>
      </c>
      <c r="F424" s="115" t="s">
        <v>4715</v>
      </c>
      <c r="G424" s="107"/>
      <c r="H424" s="86"/>
      <c r="I424" s="83" t="s">
        <v>37</v>
      </c>
      <c r="J424" s="112">
        <v>10</v>
      </c>
      <c r="K424" s="97" t="s">
        <v>52</v>
      </c>
      <c r="L424" s="107"/>
      <c r="M424" s="86"/>
    </row>
    <row r="425" spans="1:13" x14ac:dyDescent="0.25">
      <c r="A425" s="24">
        <v>418</v>
      </c>
      <c r="B425" s="72" t="s">
        <v>5010</v>
      </c>
      <c r="C425" s="72" t="s">
        <v>4712</v>
      </c>
      <c r="D425" s="72" t="s">
        <v>4713</v>
      </c>
      <c r="E425" s="68" t="s">
        <v>4717</v>
      </c>
      <c r="F425" s="115" t="s">
        <v>4716</v>
      </c>
      <c r="G425" s="107"/>
      <c r="H425" s="86"/>
      <c r="I425" s="83" t="s">
        <v>778</v>
      </c>
      <c r="J425" s="112">
        <v>4000</v>
      </c>
      <c r="K425" s="97" t="s">
        <v>52</v>
      </c>
      <c r="L425" s="107"/>
      <c r="M425" s="86"/>
    </row>
    <row r="426" spans="1:13" x14ac:dyDescent="0.25">
      <c r="A426" s="24">
        <v>419</v>
      </c>
      <c r="B426" s="72" t="s">
        <v>5010</v>
      </c>
      <c r="C426" s="72" t="s">
        <v>4712</v>
      </c>
      <c r="D426" s="72" t="s">
        <v>4713</v>
      </c>
      <c r="E426" s="68" t="s">
        <v>54</v>
      </c>
      <c r="F426" s="115" t="s">
        <v>53</v>
      </c>
      <c r="G426" s="107"/>
      <c r="H426" s="86"/>
      <c r="I426" s="83" t="s">
        <v>37</v>
      </c>
      <c r="J426" s="112">
        <v>14</v>
      </c>
      <c r="K426" s="97" t="s">
        <v>5347</v>
      </c>
      <c r="L426" s="107"/>
      <c r="M426" s="86"/>
    </row>
    <row r="427" spans="1:13" x14ac:dyDescent="0.25">
      <c r="A427" s="24">
        <v>420</v>
      </c>
      <c r="B427" s="72" t="s">
        <v>5010</v>
      </c>
      <c r="C427" s="72" t="s">
        <v>4712</v>
      </c>
      <c r="D427" s="72" t="s">
        <v>4713</v>
      </c>
      <c r="E427" s="68" t="s">
        <v>4719</v>
      </c>
      <c r="F427" s="115" t="s">
        <v>4718</v>
      </c>
      <c r="G427" s="107"/>
      <c r="H427" s="86"/>
      <c r="I427" s="83" t="s">
        <v>37</v>
      </c>
      <c r="J427" s="112">
        <v>4</v>
      </c>
      <c r="K427" s="97" t="s">
        <v>5347</v>
      </c>
      <c r="L427" s="107"/>
      <c r="M427" s="86"/>
    </row>
    <row r="428" spans="1:13" x14ac:dyDescent="0.25">
      <c r="A428" s="24">
        <v>421</v>
      </c>
      <c r="B428" s="72" t="s">
        <v>5010</v>
      </c>
      <c r="C428" s="72" t="s">
        <v>4712</v>
      </c>
      <c r="D428" s="72" t="s">
        <v>4713</v>
      </c>
      <c r="E428" s="68" t="s">
        <v>4721</v>
      </c>
      <c r="F428" s="115" t="s">
        <v>4720</v>
      </c>
      <c r="G428" s="107"/>
      <c r="H428" s="86"/>
      <c r="I428" s="83" t="s">
        <v>37</v>
      </c>
      <c r="J428" s="112">
        <v>14</v>
      </c>
      <c r="K428" s="97" t="s">
        <v>5347</v>
      </c>
      <c r="L428" s="107"/>
      <c r="M428" s="86"/>
    </row>
    <row r="429" spans="1:13" x14ac:dyDescent="0.25">
      <c r="A429" s="24">
        <v>422</v>
      </c>
      <c r="B429" s="72" t="s">
        <v>5010</v>
      </c>
      <c r="C429" s="72" t="s">
        <v>4712</v>
      </c>
      <c r="D429" s="72" t="s">
        <v>4713</v>
      </c>
      <c r="E429" s="68" t="s">
        <v>3538</v>
      </c>
      <c r="F429" s="115" t="s">
        <v>4714</v>
      </c>
      <c r="G429" s="107"/>
      <c r="H429" s="86"/>
      <c r="I429" s="83" t="s">
        <v>37</v>
      </c>
      <c r="J429" s="112">
        <v>4000</v>
      </c>
      <c r="K429" s="97" t="s">
        <v>5347</v>
      </c>
      <c r="L429" s="107"/>
      <c r="M429" s="86"/>
    </row>
    <row r="430" spans="1:13" x14ac:dyDescent="0.25">
      <c r="A430" s="24">
        <v>423</v>
      </c>
      <c r="B430" s="72" t="s">
        <v>5010</v>
      </c>
      <c r="C430" s="72" t="s">
        <v>4722</v>
      </c>
      <c r="D430" s="72" t="s">
        <v>4723</v>
      </c>
      <c r="E430" s="68" t="s">
        <v>657</v>
      </c>
      <c r="F430" s="115" t="s">
        <v>4727</v>
      </c>
      <c r="G430" s="107" t="s">
        <v>52</v>
      </c>
      <c r="H430" s="86"/>
      <c r="I430" s="83" t="s">
        <v>37</v>
      </c>
      <c r="J430" s="112">
        <v>8</v>
      </c>
      <c r="K430" s="97" t="s">
        <v>52</v>
      </c>
      <c r="L430" s="107"/>
      <c r="M430" s="86"/>
    </row>
    <row r="431" spans="1:13" x14ac:dyDescent="0.25">
      <c r="A431" s="78">
        <v>424</v>
      </c>
      <c r="B431" s="90" t="s">
        <v>5010</v>
      </c>
      <c r="C431" s="90" t="s">
        <v>4722</v>
      </c>
      <c r="D431" s="90" t="s">
        <v>4723</v>
      </c>
      <c r="E431" s="90" t="s">
        <v>64</v>
      </c>
      <c r="F431" s="116" t="s">
        <v>4603</v>
      </c>
      <c r="G431" s="106" t="s">
        <v>52</v>
      </c>
      <c r="H431" s="91"/>
      <c r="I431" s="92" t="s">
        <v>37</v>
      </c>
      <c r="J431" s="95">
        <v>10</v>
      </c>
      <c r="K431" s="98" t="s">
        <v>52</v>
      </c>
      <c r="L431" s="106"/>
      <c r="M431" s="96" t="s">
        <v>5647</v>
      </c>
    </row>
    <row r="432" spans="1:13" x14ac:dyDescent="0.25">
      <c r="A432" s="24">
        <v>425</v>
      </c>
      <c r="B432" s="72" t="s">
        <v>5010</v>
      </c>
      <c r="C432" s="72" t="s">
        <v>4722</v>
      </c>
      <c r="D432" s="72" t="s">
        <v>4723</v>
      </c>
      <c r="E432" s="68" t="s">
        <v>481</v>
      </c>
      <c r="F432" s="115" t="s">
        <v>3806</v>
      </c>
      <c r="G432" s="107" t="s">
        <v>52</v>
      </c>
      <c r="H432" s="86"/>
      <c r="I432" s="83" t="s">
        <v>37</v>
      </c>
      <c r="J432" s="112">
        <v>5</v>
      </c>
      <c r="K432" s="97" t="s">
        <v>52</v>
      </c>
      <c r="L432" s="107"/>
      <c r="M432" s="86"/>
    </row>
    <row r="433" spans="1:13" x14ac:dyDescent="0.25">
      <c r="A433" s="24">
        <v>426</v>
      </c>
      <c r="B433" s="72" t="s">
        <v>5010</v>
      </c>
      <c r="C433" s="72" t="s">
        <v>4722</v>
      </c>
      <c r="D433" s="72" t="s">
        <v>4723</v>
      </c>
      <c r="E433" s="68" t="s">
        <v>3287</v>
      </c>
      <c r="F433" s="115" t="s">
        <v>4726</v>
      </c>
      <c r="G433" s="107" t="s">
        <v>52</v>
      </c>
      <c r="H433" s="86"/>
      <c r="I433" s="83" t="s">
        <v>110</v>
      </c>
      <c r="J433" s="112">
        <v>22</v>
      </c>
      <c r="K433" s="97" t="s">
        <v>52</v>
      </c>
      <c r="L433" s="107"/>
      <c r="M433" s="86"/>
    </row>
    <row r="434" spans="1:13" x14ac:dyDescent="0.25">
      <c r="A434" s="24">
        <v>427</v>
      </c>
      <c r="B434" s="72" t="s">
        <v>5010</v>
      </c>
      <c r="C434" s="72" t="s">
        <v>4722</v>
      </c>
      <c r="D434" s="72" t="s">
        <v>4723</v>
      </c>
      <c r="E434" s="68" t="s">
        <v>659</v>
      </c>
      <c r="F434" s="115" t="s">
        <v>4724</v>
      </c>
      <c r="G434" s="107"/>
      <c r="H434" s="86"/>
      <c r="I434" s="83" t="s">
        <v>37</v>
      </c>
      <c r="J434" s="112">
        <v>4</v>
      </c>
      <c r="K434" s="97" t="s">
        <v>52</v>
      </c>
      <c r="L434" s="107"/>
      <c r="M434" s="86"/>
    </row>
    <row r="435" spans="1:13" x14ac:dyDescent="0.25">
      <c r="A435" s="24">
        <v>428</v>
      </c>
      <c r="B435" s="72" t="s">
        <v>5010</v>
      </c>
      <c r="C435" s="72" t="s">
        <v>4722</v>
      </c>
      <c r="D435" s="72" t="s">
        <v>4723</v>
      </c>
      <c r="E435" s="68" t="s">
        <v>658</v>
      </c>
      <c r="F435" s="115" t="s">
        <v>4725</v>
      </c>
      <c r="G435" s="107"/>
      <c r="H435" s="86"/>
      <c r="I435" s="83" t="s">
        <v>37</v>
      </c>
      <c r="J435" s="112">
        <v>30</v>
      </c>
      <c r="K435" s="97" t="s">
        <v>52</v>
      </c>
      <c r="L435" s="107"/>
      <c r="M435" s="86"/>
    </row>
    <row r="436" spans="1:13" x14ac:dyDescent="0.25">
      <c r="A436" s="24">
        <v>429</v>
      </c>
      <c r="B436" s="72" t="s">
        <v>5010</v>
      </c>
      <c r="C436" s="72" t="s">
        <v>4722</v>
      </c>
      <c r="D436" s="72" t="s">
        <v>4723</v>
      </c>
      <c r="E436" s="68" t="s">
        <v>54</v>
      </c>
      <c r="F436" s="115" t="s">
        <v>3518</v>
      </c>
      <c r="G436" s="107"/>
      <c r="H436" s="86"/>
      <c r="I436" s="83" t="s">
        <v>37</v>
      </c>
      <c r="J436" s="112">
        <v>14</v>
      </c>
      <c r="K436" s="97" t="s">
        <v>52</v>
      </c>
      <c r="L436" s="107"/>
      <c r="M436" s="86"/>
    </row>
    <row r="437" spans="1:13" x14ac:dyDescent="0.25">
      <c r="A437" s="24">
        <v>430</v>
      </c>
      <c r="B437" s="72" t="s">
        <v>5010</v>
      </c>
      <c r="C437" s="72" t="s">
        <v>4728</v>
      </c>
      <c r="D437" s="72" t="s">
        <v>4729</v>
      </c>
      <c r="E437" s="68" t="s">
        <v>3540</v>
      </c>
      <c r="F437" s="115" t="s">
        <v>3181</v>
      </c>
      <c r="G437" s="107" t="s">
        <v>52</v>
      </c>
      <c r="H437" s="86"/>
      <c r="I437" s="83" t="s">
        <v>37</v>
      </c>
      <c r="J437" s="112">
        <v>24</v>
      </c>
      <c r="K437" s="97" t="s">
        <v>52</v>
      </c>
      <c r="L437" s="107"/>
      <c r="M437" s="86"/>
    </row>
    <row r="438" spans="1:13" x14ac:dyDescent="0.25">
      <c r="A438" s="24">
        <v>431</v>
      </c>
      <c r="B438" s="72" t="s">
        <v>5010</v>
      </c>
      <c r="C438" s="72" t="s">
        <v>4728</v>
      </c>
      <c r="D438" s="72" t="s">
        <v>4729</v>
      </c>
      <c r="E438" s="68" t="s">
        <v>657</v>
      </c>
      <c r="F438" s="115" t="s">
        <v>477</v>
      </c>
      <c r="G438" s="107" t="s">
        <v>52</v>
      </c>
      <c r="H438" s="86"/>
      <c r="I438" s="83" t="s">
        <v>37</v>
      </c>
      <c r="J438" s="112">
        <v>8</v>
      </c>
      <c r="K438" s="97" t="s">
        <v>52</v>
      </c>
      <c r="L438" s="107"/>
      <c r="M438" s="86"/>
    </row>
    <row r="439" spans="1:13" x14ac:dyDescent="0.25">
      <c r="A439" s="78">
        <v>432</v>
      </c>
      <c r="B439" s="90" t="s">
        <v>5010</v>
      </c>
      <c r="C439" s="90" t="s">
        <v>4728</v>
      </c>
      <c r="D439" s="90" t="s">
        <v>4729</v>
      </c>
      <c r="E439" s="90" t="s">
        <v>64</v>
      </c>
      <c r="F439" s="116" t="s">
        <v>4702</v>
      </c>
      <c r="G439" s="106" t="s">
        <v>52</v>
      </c>
      <c r="H439" s="91"/>
      <c r="I439" s="92" t="s">
        <v>37</v>
      </c>
      <c r="J439" s="95">
        <v>10</v>
      </c>
      <c r="K439" s="98" t="s">
        <v>52</v>
      </c>
      <c r="L439" s="106"/>
      <c r="M439" s="96" t="s">
        <v>5647</v>
      </c>
    </row>
    <row r="440" spans="1:13" x14ac:dyDescent="0.25">
      <c r="A440" s="24">
        <v>433</v>
      </c>
      <c r="B440" s="72" t="s">
        <v>5010</v>
      </c>
      <c r="C440" s="72" t="s">
        <v>4728</v>
      </c>
      <c r="D440" s="72" t="s">
        <v>4729</v>
      </c>
      <c r="E440" s="68" t="s">
        <v>481</v>
      </c>
      <c r="F440" s="115" t="s">
        <v>480</v>
      </c>
      <c r="G440" s="107"/>
      <c r="H440" s="86"/>
      <c r="I440" s="83" t="s">
        <v>37</v>
      </c>
      <c r="J440" s="112">
        <v>5</v>
      </c>
      <c r="K440" s="97" t="s">
        <v>52</v>
      </c>
      <c r="L440" s="107"/>
      <c r="M440" s="86"/>
    </row>
    <row r="441" spans="1:13" x14ac:dyDescent="0.25">
      <c r="A441" s="24">
        <v>434</v>
      </c>
      <c r="B441" s="72" t="s">
        <v>5010</v>
      </c>
      <c r="C441" s="72" t="s">
        <v>4728</v>
      </c>
      <c r="D441" s="72" t="s">
        <v>4729</v>
      </c>
      <c r="E441" s="68" t="s">
        <v>4734</v>
      </c>
      <c r="F441" s="115" t="s">
        <v>3181</v>
      </c>
      <c r="G441" s="107"/>
      <c r="H441" s="86"/>
      <c r="I441" s="83" t="s">
        <v>37</v>
      </c>
      <c r="J441" s="112">
        <v>6</v>
      </c>
      <c r="K441" s="97" t="s">
        <v>52</v>
      </c>
      <c r="L441" s="107"/>
      <c r="M441" s="86"/>
    </row>
    <row r="442" spans="1:13" x14ac:dyDescent="0.25">
      <c r="A442" s="24">
        <v>435</v>
      </c>
      <c r="B442" s="72" t="s">
        <v>5010</v>
      </c>
      <c r="C442" s="72" t="s">
        <v>4728</v>
      </c>
      <c r="D442" s="72" t="s">
        <v>4729</v>
      </c>
      <c r="E442" s="68" t="s">
        <v>4736</v>
      </c>
      <c r="F442" s="115" t="s">
        <v>4735</v>
      </c>
      <c r="G442" s="107"/>
      <c r="H442" s="86"/>
      <c r="I442" s="83" t="s">
        <v>37</v>
      </c>
      <c r="J442" s="112">
        <v>6</v>
      </c>
      <c r="K442" s="97" t="s">
        <v>52</v>
      </c>
      <c r="L442" s="107"/>
      <c r="M442" s="86"/>
    </row>
    <row r="443" spans="1:13" x14ac:dyDescent="0.25">
      <c r="A443" s="24">
        <v>436</v>
      </c>
      <c r="B443" s="72" t="s">
        <v>5010</v>
      </c>
      <c r="C443" s="72" t="s">
        <v>4728</v>
      </c>
      <c r="D443" s="72" t="s">
        <v>4729</v>
      </c>
      <c r="E443" s="68" t="s">
        <v>4731</v>
      </c>
      <c r="F443" s="115" t="s">
        <v>4730</v>
      </c>
      <c r="G443" s="107"/>
      <c r="H443" s="86"/>
      <c r="I443" s="83" t="s">
        <v>37</v>
      </c>
      <c r="J443" s="112">
        <v>4</v>
      </c>
      <c r="K443" s="97" t="s">
        <v>52</v>
      </c>
      <c r="L443" s="107"/>
      <c r="M443" s="86"/>
    </row>
    <row r="444" spans="1:13" x14ac:dyDescent="0.25">
      <c r="A444" s="24">
        <v>437</v>
      </c>
      <c r="B444" s="72" t="s">
        <v>5010</v>
      </c>
      <c r="C444" s="72" t="s">
        <v>4728</v>
      </c>
      <c r="D444" s="72" t="s">
        <v>4729</v>
      </c>
      <c r="E444" s="68" t="s">
        <v>4733</v>
      </c>
      <c r="F444" s="115" t="s">
        <v>4732</v>
      </c>
      <c r="G444" s="107"/>
      <c r="H444" s="86"/>
      <c r="I444" s="83" t="s">
        <v>37</v>
      </c>
      <c r="J444" s="112">
        <v>4</v>
      </c>
      <c r="K444" s="97" t="s">
        <v>52</v>
      </c>
      <c r="L444" s="107"/>
      <c r="M444" s="86"/>
    </row>
    <row r="445" spans="1:13" x14ac:dyDescent="0.25">
      <c r="A445" s="24">
        <v>438</v>
      </c>
      <c r="B445" s="72" t="s">
        <v>5010</v>
      </c>
      <c r="C445" s="72" t="s">
        <v>4728</v>
      </c>
      <c r="D445" s="72" t="s">
        <v>4729</v>
      </c>
      <c r="E445" s="68" t="s">
        <v>4738</v>
      </c>
      <c r="F445" s="115" t="s">
        <v>4737</v>
      </c>
      <c r="G445" s="107"/>
      <c r="H445" s="86"/>
      <c r="I445" s="83" t="s">
        <v>37</v>
      </c>
      <c r="J445" s="112">
        <v>4000</v>
      </c>
      <c r="K445" s="97" t="s">
        <v>52</v>
      </c>
      <c r="L445" s="107"/>
      <c r="M445" s="86"/>
    </row>
    <row r="446" spans="1:13" x14ac:dyDescent="0.25">
      <c r="A446" s="24">
        <v>439</v>
      </c>
      <c r="B446" s="72" t="s">
        <v>5010</v>
      </c>
      <c r="C446" s="72" t="s">
        <v>4728</v>
      </c>
      <c r="D446" s="72" t="s">
        <v>4729</v>
      </c>
      <c r="E446" s="68" t="s">
        <v>54</v>
      </c>
      <c r="F446" s="115" t="s">
        <v>53</v>
      </c>
      <c r="G446" s="107"/>
      <c r="H446" s="86"/>
      <c r="I446" s="83" t="s">
        <v>37</v>
      </c>
      <c r="J446" s="112">
        <v>14</v>
      </c>
      <c r="K446" s="97" t="s">
        <v>52</v>
      </c>
      <c r="L446" s="107"/>
      <c r="M446" s="86"/>
    </row>
    <row r="447" spans="1:13" x14ac:dyDescent="0.25">
      <c r="A447" s="24">
        <v>440</v>
      </c>
      <c r="B447" s="72" t="s">
        <v>5010</v>
      </c>
      <c r="C447" s="72" t="s">
        <v>4728</v>
      </c>
      <c r="D447" s="72" t="s">
        <v>4729</v>
      </c>
      <c r="E447" s="68" t="s">
        <v>56</v>
      </c>
      <c r="F447" s="115" t="s">
        <v>55</v>
      </c>
      <c r="G447" s="107"/>
      <c r="H447" s="86"/>
      <c r="I447" s="83" t="s">
        <v>37</v>
      </c>
      <c r="J447" s="112">
        <v>30</v>
      </c>
      <c r="K447" s="97" t="s">
        <v>52</v>
      </c>
      <c r="L447" s="107"/>
      <c r="M447" s="86"/>
    </row>
    <row r="448" spans="1:13" x14ac:dyDescent="0.25">
      <c r="A448" s="24">
        <v>441</v>
      </c>
      <c r="B448" s="72" t="s">
        <v>5010</v>
      </c>
      <c r="C448" s="72" t="s">
        <v>4728</v>
      </c>
      <c r="D448" s="72" t="s">
        <v>4729</v>
      </c>
      <c r="E448" s="68" t="s">
        <v>4740</v>
      </c>
      <c r="F448" s="115" t="s">
        <v>4739</v>
      </c>
      <c r="G448" s="107"/>
      <c r="H448" s="86"/>
      <c r="I448" s="83" t="s">
        <v>37</v>
      </c>
      <c r="J448" s="112">
        <v>2</v>
      </c>
      <c r="K448" s="97" t="s">
        <v>52</v>
      </c>
      <c r="L448" s="107"/>
      <c r="M448" s="86"/>
    </row>
    <row r="449" spans="1:13" x14ac:dyDescent="0.25">
      <c r="A449" s="24">
        <v>442</v>
      </c>
      <c r="B449" s="72" t="s">
        <v>5010</v>
      </c>
      <c r="C449" s="72" t="s">
        <v>4728</v>
      </c>
      <c r="D449" s="72" t="s">
        <v>4729</v>
      </c>
      <c r="E449" s="68" t="s">
        <v>4741</v>
      </c>
      <c r="F449" s="115" t="s">
        <v>4720</v>
      </c>
      <c r="G449" s="107"/>
      <c r="H449" s="86"/>
      <c r="I449" s="83" t="s">
        <v>37</v>
      </c>
      <c r="J449" s="112">
        <v>14</v>
      </c>
      <c r="K449" s="97" t="s">
        <v>5347</v>
      </c>
      <c r="L449" s="107"/>
      <c r="M449" s="86"/>
    </row>
    <row r="450" spans="1:13" x14ac:dyDescent="0.25">
      <c r="A450" s="24">
        <v>443</v>
      </c>
      <c r="B450" s="72" t="s">
        <v>5010</v>
      </c>
      <c r="C450" s="72" t="s">
        <v>4728</v>
      </c>
      <c r="D450" s="72" t="s">
        <v>4729</v>
      </c>
      <c r="E450" s="68" t="s">
        <v>5540</v>
      </c>
      <c r="F450" s="115" t="s">
        <v>5539</v>
      </c>
      <c r="G450" s="107"/>
      <c r="H450" s="86"/>
      <c r="I450" s="83" t="s">
        <v>37</v>
      </c>
      <c r="J450" s="112">
        <v>4000</v>
      </c>
      <c r="K450" s="97" t="s">
        <v>5347</v>
      </c>
      <c r="L450" s="107"/>
      <c r="M450" s="86"/>
    </row>
    <row r="451" spans="1:13" x14ac:dyDescent="0.25">
      <c r="A451" s="24">
        <v>444</v>
      </c>
      <c r="B451" s="72" t="s">
        <v>5010</v>
      </c>
      <c r="C451" s="72" t="s">
        <v>4728</v>
      </c>
      <c r="D451" s="72" t="s">
        <v>4729</v>
      </c>
      <c r="E451" s="68" t="s">
        <v>5542</v>
      </c>
      <c r="F451" s="115" t="s">
        <v>5541</v>
      </c>
      <c r="G451" s="107"/>
      <c r="H451" s="86"/>
      <c r="I451" s="83" t="s">
        <v>37</v>
      </c>
      <c r="J451" s="112">
        <v>4000</v>
      </c>
      <c r="K451" s="97" t="s">
        <v>5347</v>
      </c>
      <c r="L451" s="107"/>
      <c r="M451" s="86"/>
    </row>
    <row r="452" spans="1:13" x14ac:dyDescent="0.25">
      <c r="A452" s="78">
        <v>445</v>
      </c>
      <c r="B452" s="90" t="s">
        <v>5010</v>
      </c>
      <c r="C452" s="90" t="s">
        <v>5649</v>
      </c>
      <c r="D452" s="90" t="s">
        <v>5011</v>
      </c>
      <c r="E452" s="90" t="s">
        <v>64</v>
      </c>
      <c r="F452" s="116" t="s">
        <v>4702</v>
      </c>
      <c r="G452" s="106" t="s">
        <v>52</v>
      </c>
      <c r="H452" s="91"/>
      <c r="I452" s="92" t="s">
        <v>37</v>
      </c>
      <c r="J452" s="95">
        <v>10</v>
      </c>
      <c r="K452" s="98" t="s">
        <v>52</v>
      </c>
      <c r="L452" s="106"/>
      <c r="M452" s="96" t="s">
        <v>5647</v>
      </c>
    </row>
    <row r="453" spans="1:13" x14ac:dyDescent="0.25">
      <c r="A453" s="24">
        <v>446</v>
      </c>
      <c r="B453" s="72" t="s">
        <v>5010</v>
      </c>
      <c r="C453" s="72" t="s">
        <v>5650</v>
      </c>
      <c r="D453" s="72" t="s">
        <v>5011</v>
      </c>
      <c r="E453" s="68" t="s">
        <v>481</v>
      </c>
      <c r="F453" s="115" t="s">
        <v>480</v>
      </c>
      <c r="G453" s="107" t="s">
        <v>52</v>
      </c>
      <c r="H453" s="86"/>
      <c r="I453" s="83" t="s">
        <v>37</v>
      </c>
      <c r="J453" s="112">
        <v>4</v>
      </c>
      <c r="K453" s="97" t="s">
        <v>52</v>
      </c>
      <c r="L453" s="107"/>
      <c r="M453" s="86"/>
    </row>
    <row r="454" spans="1:13" x14ac:dyDescent="0.25">
      <c r="A454" s="24">
        <v>447</v>
      </c>
      <c r="B454" s="72" t="s">
        <v>5010</v>
      </c>
      <c r="C454" s="72" t="s">
        <v>5650</v>
      </c>
      <c r="D454" s="72" t="s">
        <v>5011</v>
      </c>
      <c r="E454" s="68" t="s">
        <v>5013</v>
      </c>
      <c r="F454" s="115" t="s">
        <v>5012</v>
      </c>
      <c r="G454" s="107"/>
      <c r="H454" s="86"/>
      <c r="I454" s="83" t="s">
        <v>37</v>
      </c>
      <c r="J454" s="112">
        <v>500</v>
      </c>
      <c r="K454" s="97" t="s">
        <v>5347</v>
      </c>
      <c r="L454" s="107"/>
      <c r="M454" s="86"/>
    </row>
    <row r="455" spans="1:13" x14ac:dyDescent="0.25">
      <c r="A455" s="24">
        <v>448</v>
      </c>
      <c r="B455" s="72" t="s">
        <v>5010</v>
      </c>
      <c r="C455" s="72" t="s">
        <v>5650</v>
      </c>
      <c r="D455" s="72" t="s">
        <v>5011</v>
      </c>
      <c r="E455" s="68" t="s">
        <v>5015</v>
      </c>
      <c r="F455" s="115" t="s">
        <v>5014</v>
      </c>
      <c r="G455" s="107"/>
      <c r="H455" s="86"/>
      <c r="I455" s="83" t="s">
        <v>37</v>
      </c>
      <c r="J455" s="112">
        <v>300</v>
      </c>
      <c r="K455" s="97" t="s">
        <v>5347</v>
      </c>
      <c r="L455" s="107"/>
      <c r="M455" s="86"/>
    </row>
    <row r="456" spans="1:13" x14ac:dyDescent="0.25">
      <c r="A456" s="24">
        <v>449</v>
      </c>
      <c r="B456" s="72" t="s">
        <v>5010</v>
      </c>
      <c r="C456" s="72" t="s">
        <v>5650</v>
      </c>
      <c r="D456" s="72" t="s">
        <v>5011</v>
      </c>
      <c r="E456" s="68" t="s">
        <v>5017</v>
      </c>
      <c r="F456" s="115" t="s">
        <v>5016</v>
      </c>
      <c r="G456" s="107"/>
      <c r="H456" s="86"/>
      <c r="I456" s="83" t="s">
        <v>37</v>
      </c>
      <c r="J456" s="112">
        <v>100</v>
      </c>
      <c r="K456" s="97" t="s">
        <v>5347</v>
      </c>
      <c r="L456" s="107"/>
      <c r="M456" s="86"/>
    </row>
    <row r="457" spans="1:13" x14ac:dyDescent="0.25">
      <c r="A457" s="24">
        <v>450</v>
      </c>
      <c r="B457" s="72" t="s">
        <v>5010</v>
      </c>
      <c r="C457" s="72" t="s">
        <v>5650</v>
      </c>
      <c r="D457" s="72" t="s">
        <v>5011</v>
      </c>
      <c r="E457" s="68" t="s">
        <v>5019</v>
      </c>
      <c r="F457" s="115" t="s">
        <v>5018</v>
      </c>
      <c r="G457" s="107"/>
      <c r="H457" s="86"/>
      <c r="I457" s="83" t="s">
        <v>37</v>
      </c>
      <c r="J457" s="112">
        <v>80</v>
      </c>
      <c r="K457" s="97" t="s">
        <v>5347</v>
      </c>
      <c r="L457" s="107"/>
      <c r="M457" s="86"/>
    </row>
    <row r="458" spans="1:13" x14ac:dyDescent="0.25">
      <c r="A458" s="24">
        <v>451</v>
      </c>
      <c r="B458" s="72" t="s">
        <v>5010</v>
      </c>
      <c r="C458" s="72" t="s">
        <v>5650</v>
      </c>
      <c r="D458" s="72" t="s">
        <v>5011</v>
      </c>
      <c r="E458" s="68" t="s">
        <v>5021</v>
      </c>
      <c r="F458" s="115" t="s">
        <v>5020</v>
      </c>
      <c r="G458" s="107"/>
      <c r="H458" s="86"/>
      <c r="I458" s="83" t="s">
        <v>37</v>
      </c>
      <c r="J458" s="112">
        <v>80</v>
      </c>
      <c r="K458" s="97" t="s">
        <v>5347</v>
      </c>
      <c r="L458" s="107"/>
      <c r="M458" s="86"/>
    </row>
    <row r="459" spans="1:13" x14ac:dyDescent="0.25">
      <c r="A459" s="24">
        <v>452</v>
      </c>
      <c r="B459" s="72" t="s">
        <v>5010</v>
      </c>
      <c r="C459" s="72" t="s">
        <v>5650</v>
      </c>
      <c r="D459" s="72" t="s">
        <v>5011</v>
      </c>
      <c r="E459" s="68" t="s">
        <v>5023</v>
      </c>
      <c r="F459" s="115" t="s">
        <v>5022</v>
      </c>
      <c r="G459" s="107"/>
      <c r="H459" s="86"/>
      <c r="I459" s="83" t="s">
        <v>37</v>
      </c>
      <c r="J459" s="112">
        <v>80</v>
      </c>
      <c r="K459" s="97" t="s">
        <v>5347</v>
      </c>
      <c r="L459" s="107"/>
      <c r="M459" s="86"/>
    </row>
    <row r="460" spans="1:13" x14ac:dyDescent="0.25">
      <c r="A460" s="24">
        <v>453</v>
      </c>
      <c r="B460" s="72" t="s">
        <v>5010</v>
      </c>
      <c r="C460" s="72" t="s">
        <v>5650</v>
      </c>
      <c r="D460" s="72" t="s">
        <v>5011</v>
      </c>
      <c r="E460" s="68" t="s">
        <v>5025</v>
      </c>
      <c r="F460" s="115" t="s">
        <v>5024</v>
      </c>
      <c r="G460" s="107"/>
      <c r="H460" s="86"/>
      <c r="I460" s="83" t="s">
        <v>37</v>
      </c>
      <c r="J460" s="112">
        <v>30</v>
      </c>
      <c r="K460" s="97" t="s">
        <v>5347</v>
      </c>
      <c r="L460" s="107"/>
      <c r="M460" s="86"/>
    </row>
    <row r="461" spans="1:13" x14ac:dyDescent="0.25">
      <c r="A461" s="24">
        <v>454</v>
      </c>
      <c r="B461" s="72" t="s">
        <v>5010</v>
      </c>
      <c r="C461" s="72" t="s">
        <v>5650</v>
      </c>
      <c r="D461" s="72" t="s">
        <v>5011</v>
      </c>
      <c r="E461" s="68" t="s">
        <v>5027</v>
      </c>
      <c r="F461" s="115" t="s">
        <v>5026</v>
      </c>
      <c r="G461" s="107"/>
      <c r="H461" s="86"/>
      <c r="I461" s="83" t="s">
        <v>37</v>
      </c>
      <c r="J461" s="112">
        <v>20</v>
      </c>
      <c r="K461" s="97" t="s">
        <v>5347</v>
      </c>
      <c r="L461" s="107"/>
      <c r="M461" s="86"/>
    </row>
    <row r="462" spans="1:13" x14ac:dyDescent="0.25">
      <c r="A462" s="24">
        <v>455</v>
      </c>
      <c r="B462" s="72" t="s">
        <v>5010</v>
      </c>
      <c r="C462" s="72" t="s">
        <v>5650</v>
      </c>
      <c r="D462" s="72" t="s">
        <v>5011</v>
      </c>
      <c r="E462" s="68" t="s">
        <v>5029</v>
      </c>
      <c r="F462" s="115" t="s">
        <v>5028</v>
      </c>
      <c r="G462" s="107"/>
      <c r="H462" s="86"/>
      <c r="I462" s="83" t="s">
        <v>37</v>
      </c>
      <c r="J462" s="112">
        <v>20</v>
      </c>
      <c r="K462" s="97" t="s">
        <v>5347</v>
      </c>
      <c r="L462" s="107"/>
      <c r="M462" s="86"/>
    </row>
    <row r="463" spans="1:13" x14ac:dyDescent="0.25">
      <c r="A463" s="24">
        <v>456</v>
      </c>
      <c r="B463" s="72" t="s">
        <v>5010</v>
      </c>
      <c r="C463" s="72" t="s">
        <v>5650</v>
      </c>
      <c r="D463" s="72" t="s">
        <v>5011</v>
      </c>
      <c r="E463" s="68" t="s">
        <v>5031</v>
      </c>
      <c r="F463" s="115" t="s">
        <v>5030</v>
      </c>
      <c r="G463" s="107"/>
      <c r="H463" s="86"/>
      <c r="I463" s="83" t="s">
        <v>37</v>
      </c>
      <c r="J463" s="112">
        <v>20</v>
      </c>
      <c r="K463" s="97" t="s">
        <v>5347</v>
      </c>
      <c r="L463" s="107"/>
      <c r="M463" s="86"/>
    </row>
    <row r="464" spans="1:13" x14ac:dyDescent="0.25">
      <c r="A464" s="24">
        <v>457</v>
      </c>
      <c r="B464" s="72" t="s">
        <v>5010</v>
      </c>
      <c r="C464" s="72" t="s">
        <v>5650</v>
      </c>
      <c r="D464" s="72" t="s">
        <v>5011</v>
      </c>
      <c r="E464" s="68" t="s">
        <v>5033</v>
      </c>
      <c r="F464" s="115" t="s">
        <v>5032</v>
      </c>
      <c r="G464" s="107"/>
      <c r="H464" s="86"/>
      <c r="I464" s="83" t="s">
        <v>37</v>
      </c>
      <c r="J464" s="112">
        <v>20</v>
      </c>
      <c r="K464" s="97" t="s">
        <v>5347</v>
      </c>
      <c r="L464" s="107"/>
      <c r="M464" s="86"/>
    </row>
    <row r="465" spans="1:13" x14ac:dyDescent="0.25">
      <c r="A465" s="24">
        <v>458</v>
      </c>
      <c r="B465" s="72" t="s">
        <v>5010</v>
      </c>
      <c r="C465" s="72" t="s">
        <v>5650</v>
      </c>
      <c r="D465" s="72" t="s">
        <v>5011</v>
      </c>
      <c r="E465" s="68" t="s">
        <v>5035</v>
      </c>
      <c r="F465" s="115" t="s">
        <v>5034</v>
      </c>
      <c r="G465" s="107"/>
      <c r="H465" s="86"/>
      <c r="I465" s="83" t="s">
        <v>37</v>
      </c>
      <c r="J465" s="112">
        <v>100</v>
      </c>
      <c r="K465" s="97" t="s">
        <v>5347</v>
      </c>
      <c r="L465" s="107"/>
      <c r="M465" s="86"/>
    </row>
    <row r="466" spans="1:13" x14ac:dyDescent="0.25">
      <c r="A466" s="24">
        <v>459</v>
      </c>
      <c r="B466" s="72" t="s">
        <v>5010</v>
      </c>
      <c r="C466" s="72" t="s">
        <v>5650</v>
      </c>
      <c r="D466" s="72" t="s">
        <v>5011</v>
      </c>
      <c r="E466" s="68" t="s">
        <v>5037</v>
      </c>
      <c r="F466" s="115" t="s">
        <v>5036</v>
      </c>
      <c r="G466" s="107"/>
      <c r="H466" s="86"/>
      <c r="I466" s="83" t="s">
        <v>37</v>
      </c>
      <c r="J466" s="112">
        <v>20</v>
      </c>
      <c r="K466" s="97" t="s">
        <v>5347</v>
      </c>
      <c r="L466" s="107"/>
      <c r="M466" s="86"/>
    </row>
    <row r="467" spans="1:13" x14ac:dyDescent="0.25">
      <c r="A467" s="24">
        <v>460</v>
      </c>
      <c r="B467" s="72" t="s">
        <v>5010</v>
      </c>
      <c r="C467" s="72" t="s">
        <v>5650</v>
      </c>
      <c r="D467" s="72" t="s">
        <v>5011</v>
      </c>
      <c r="E467" s="68" t="s">
        <v>5039</v>
      </c>
      <c r="F467" s="115" t="s">
        <v>5038</v>
      </c>
      <c r="G467" s="107"/>
      <c r="H467" s="86"/>
      <c r="I467" s="83" t="s">
        <v>37</v>
      </c>
      <c r="J467" s="112">
        <v>20</v>
      </c>
      <c r="K467" s="97" t="s">
        <v>5347</v>
      </c>
      <c r="L467" s="107"/>
      <c r="M467" s="86"/>
    </row>
    <row r="468" spans="1:13" x14ac:dyDescent="0.25">
      <c r="A468" s="24">
        <v>461</v>
      </c>
      <c r="B468" s="72" t="s">
        <v>5010</v>
      </c>
      <c r="C468" s="72" t="s">
        <v>5650</v>
      </c>
      <c r="D468" s="72" t="s">
        <v>5011</v>
      </c>
      <c r="E468" s="68" t="s">
        <v>5041</v>
      </c>
      <c r="F468" s="115" t="s">
        <v>5040</v>
      </c>
      <c r="G468" s="107"/>
      <c r="H468" s="86"/>
      <c r="I468" s="83" t="s">
        <v>37</v>
      </c>
      <c r="J468" s="112">
        <v>10</v>
      </c>
      <c r="K468" s="97" t="s">
        <v>5347</v>
      </c>
      <c r="L468" s="107"/>
      <c r="M468" s="86"/>
    </row>
    <row r="469" spans="1:13" x14ac:dyDescent="0.25">
      <c r="A469" s="24">
        <v>462</v>
      </c>
      <c r="B469" s="72" t="s">
        <v>5010</v>
      </c>
      <c r="C469" s="72" t="s">
        <v>5650</v>
      </c>
      <c r="D469" s="72" t="s">
        <v>5011</v>
      </c>
      <c r="E469" s="68" t="s">
        <v>5043</v>
      </c>
      <c r="F469" s="115" t="s">
        <v>5042</v>
      </c>
      <c r="G469" s="107"/>
      <c r="H469" s="86"/>
      <c r="I469" s="83" t="s">
        <v>37</v>
      </c>
      <c r="J469" s="112">
        <v>15</v>
      </c>
      <c r="K469" s="97" t="s">
        <v>5347</v>
      </c>
      <c r="L469" s="107"/>
      <c r="M469" s="86"/>
    </row>
    <row r="470" spans="1:13" x14ac:dyDescent="0.25">
      <c r="A470" s="24">
        <v>463</v>
      </c>
      <c r="B470" s="72" t="s">
        <v>5010</v>
      </c>
      <c r="C470" s="72" t="s">
        <v>5650</v>
      </c>
      <c r="D470" s="72" t="s">
        <v>5011</v>
      </c>
      <c r="E470" s="68" t="s">
        <v>5044</v>
      </c>
      <c r="F470" s="115" t="s">
        <v>660</v>
      </c>
      <c r="G470" s="107"/>
      <c r="H470" s="86"/>
      <c r="I470" s="83" t="s">
        <v>37</v>
      </c>
      <c r="J470" s="112">
        <v>10</v>
      </c>
      <c r="K470" s="97" t="s">
        <v>5347</v>
      </c>
      <c r="L470" s="107"/>
      <c r="M470" s="86"/>
    </row>
    <row r="471" spans="1:13" x14ac:dyDescent="0.25">
      <c r="A471" s="24">
        <v>464</v>
      </c>
      <c r="B471" s="72" t="s">
        <v>5010</v>
      </c>
      <c r="C471" s="72" t="s">
        <v>5650</v>
      </c>
      <c r="D471" s="72" t="s">
        <v>5011</v>
      </c>
      <c r="E471" s="68" t="s">
        <v>5045</v>
      </c>
      <c r="F471" s="115" t="s">
        <v>578</v>
      </c>
      <c r="G471" s="107"/>
      <c r="H471" s="86"/>
      <c r="I471" s="83" t="s">
        <v>37</v>
      </c>
      <c r="J471" s="112">
        <v>10</v>
      </c>
      <c r="K471" s="97" t="s">
        <v>5347</v>
      </c>
      <c r="L471" s="107"/>
      <c r="M471" s="86"/>
    </row>
    <row r="472" spans="1:13" x14ac:dyDescent="0.25">
      <c r="A472" s="24">
        <v>465</v>
      </c>
      <c r="B472" s="72" t="s">
        <v>5010</v>
      </c>
      <c r="C472" s="72" t="s">
        <v>5650</v>
      </c>
      <c r="D472" s="72" t="s">
        <v>5011</v>
      </c>
      <c r="E472" s="68" t="s">
        <v>5047</v>
      </c>
      <c r="F472" s="115" t="s">
        <v>5046</v>
      </c>
      <c r="G472" s="107"/>
      <c r="H472" s="86"/>
      <c r="I472" s="83" t="s">
        <v>37</v>
      </c>
      <c r="J472" s="112">
        <v>10</v>
      </c>
      <c r="K472" s="97" t="s">
        <v>5347</v>
      </c>
      <c r="L472" s="107"/>
      <c r="M472" s="86"/>
    </row>
    <row r="473" spans="1:13" x14ac:dyDescent="0.25">
      <c r="A473" s="24">
        <v>466</v>
      </c>
      <c r="B473" s="72" t="s">
        <v>5010</v>
      </c>
      <c r="C473" s="72" t="s">
        <v>5650</v>
      </c>
      <c r="D473" s="72" t="s">
        <v>5011</v>
      </c>
      <c r="E473" s="68" t="s">
        <v>5049</v>
      </c>
      <c r="F473" s="115" t="s">
        <v>5048</v>
      </c>
      <c r="G473" s="107"/>
      <c r="H473" s="86"/>
      <c r="I473" s="83" t="s">
        <v>37</v>
      </c>
      <c r="J473" s="112">
        <v>4</v>
      </c>
      <c r="K473" s="97" t="s">
        <v>5347</v>
      </c>
      <c r="L473" s="107"/>
      <c r="M473" s="86"/>
    </row>
    <row r="474" spans="1:13" x14ac:dyDescent="0.25">
      <c r="A474" s="24">
        <v>467</v>
      </c>
      <c r="B474" s="72" t="s">
        <v>5010</v>
      </c>
      <c r="C474" s="72" t="s">
        <v>5650</v>
      </c>
      <c r="D474" s="72" t="s">
        <v>5011</v>
      </c>
      <c r="E474" s="68" t="s">
        <v>5051</v>
      </c>
      <c r="F474" s="115" t="s">
        <v>5050</v>
      </c>
      <c r="G474" s="107"/>
      <c r="H474" s="86"/>
      <c r="I474" s="83" t="s">
        <v>37</v>
      </c>
      <c r="J474" s="112">
        <v>4</v>
      </c>
      <c r="K474" s="97" t="s">
        <v>5347</v>
      </c>
      <c r="L474" s="107"/>
      <c r="M474" s="86"/>
    </row>
    <row r="475" spans="1:13" x14ac:dyDescent="0.25">
      <c r="A475" s="24">
        <v>468</v>
      </c>
      <c r="B475" s="72" t="s">
        <v>5010</v>
      </c>
      <c r="C475" s="72" t="s">
        <v>5650</v>
      </c>
      <c r="D475" s="72" t="s">
        <v>5011</v>
      </c>
      <c r="E475" s="68" t="s">
        <v>5053</v>
      </c>
      <c r="F475" s="115" t="s">
        <v>5052</v>
      </c>
      <c r="G475" s="107"/>
      <c r="H475" s="86"/>
      <c r="I475" s="83" t="s">
        <v>37</v>
      </c>
      <c r="J475" s="112">
        <v>4</v>
      </c>
      <c r="K475" s="97" t="s">
        <v>5347</v>
      </c>
      <c r="L475" s="107"/>
      <c r="M475" s="86"/>
    </row>
    <row r="476" spans="1:13" x14ac:dyDescent="0.25">
      <c r="A476" s="24">
        <v>469</v>
      </c>
      <c r="B476" s="72" t="s">
        <v>5010</v>
      </c>
      <c r="C476" s="72" t="s">
        <v>5650</v>
      </c>
      <c r="D476" s="72" t="s">
        <v>5011</v>
      </c>
      <c r="E476" s="68" t="s">
        <v>5055</v>
      </c>
      <c r="F476" s="115" t="s">
        <v>5054</v>
      </c>
      <c r="G476" s="107"/>
      <c r="H476" s="86"/>
      <c r="I476" s="83" t="s">
        <v>37</v>
      </c>
      <c r="J476" s="112">
        <v>4</v>
      </c>
      <c r="K476" s="97" t="s">
        <v>5347</v>
      </c>
      <c r="L476" s="107"/>
      <c r="M476" s="86"/>
    </row>
    <row r="477" spans="1:13" x14ac:dyDescent="0.25">
      <c r="A477" s="24">
        <v>470</v>
      </c>
      <c r="B477" s="72" t="s">
        <v>5010</v>
      </c>
      <c r="C477" s="72" t="s">
        <v>5650</v>
      </c>
      <c r="D477" s="72" t="s">
        <v>5011</v>
      </c>
      <c r="E477" s="68" t="s">
        <v>5057</v>
      </c>
      <c r="F477" s="115" t="s">
        <v>5056</v>
      </c>
      <c r="G477" s="107"/>
      <c r="H477" s="86"/>
      <c r="I477" s="83" t="s">
        <v>37</v>
      </c>
      <c r="J477" s="112">
        <v>10</v>
      </c>
      <c r="K477" s="97" t="s">
        <v>5347</v>
      </c>
      <c r="L477" s="107"/>
      <c r="M477" s="86"/>
    </row>
    <row r="478" spans="1:13" x14ac:dyDescent="0.25">
      <c r="A478" s="24">
        <v>471</v>
      </c>
      <c r="B478" s="72" t="s">
        <v>5010</v>
      </c>
      <c r="C478" s="72" t="s">
        <v>5650</v>
      </c>
      <c r="D478" s="72" t="s">
        <v>5011</v>
      </c>
      <c r="E478" s="68" t="s">
        <v>5059</v>
      </c>
      <c r="F478" s="115" t="s">
        <v>5058</v>
      </c>
      <c r="G478" s="107"/>
      <c r="H478" s="86"/>
      <c r="I478" s="83" t="s">
        <v>37</v>
      </c>
      <c r="J478" s="112">
        <v>14</v>
      </c>
      <c r="K478" s="97" t="s">
        <v>5347</v>
      </c>
      <c r="L478" s="107"/>
      <c r="M478" s="86"/>
    </row>
    <row r="479" spans="1:13" x14ac:dyDescent="0.25">
      <c r="A479" s="24">
        <v>472</v>
      </c>
      <c r="B479" s="72" t="s">
        <v>5010</v>
      </c>
      <c r="C479" s="72" t="s">
        <v>5650</v>
      </c>
      <c r="D479" s="72" t="s">
        <v>5011</v>
      </c>
      <c r="E479" s="68" t="s">
        <v>54</v>
      </c>
      <c r="F479" s="115" t="s">
        <v>3270</v>
      </c>
      <c r="G479" s="107"/>
      <c r="H479" s="86"/>
      <c r="I479" s="83" t="s">
        <v>37</v>
      </c>
      <c r="J479" s="112">
        <v>14</v>
      </c>
      <c r="K479" s="97" t="s">
        <v>5347</v>
      </c>
      <c r="L479" s="107"/>
      <c r="M479" s="86"/>
    </row>
    <row r="480" spans="1:13" x14ac:dyDescent="0.25">
      <c r="A480" s="24">
        <v>473</v>
      </c>
      <c r="B480" s="72" t="s">
        <v>5010</v>
      </c>
      <c r="C480" s="72" t="s">
        <v>5650</v>
      </c>
      <c r="D480" s="72" t="s">
        <v>5011</v>
      </c>
      <c r="E480" s="68" t="s">
        <v>58</v>
      </c>
      <c r="F480" s="115" t="s">
        <v>5060</v>
      </c>
      <c r="G480" s="107"/>
      <c r="H480" s="86"/>
      <c r="I480" s="83" t="s">
        <v>37</v>
      </c>
      <c r="J480" s="112">
        <v>14</v>
      </c>
      <c r="K480" s="97" t="s">
        <v>5347</v>
      </c>
      <c r="L480" s="107"/>
      <c r="M480" s="86"/>
    </row>
    <row r="481" spans="1:13" x14ac:dyDescent="0.25">
      <c r="A481" s="24">
        <v>474</v>
      </c>
      <c r="B481" s="72" t="s">
        <v>5010</v>
      </c>
      <c r="C481" s="72" t="s">
        <v>4742</v>
      </c>
      <c r="D481" s="72" t="s">
        <v>4743</v>
      </c>
      <c r="E481" s="68" t="s">
        <v>3540</v>
      </c>
      <c r="F481" s="115" t="s">
        <v>3181</v>
      </c>
      <c r="G481" s="107" t="s">
        <v>52</v>
      </c>
      <c r="H481" s="86"/>
      <c r="I481" s="83" t="s">
        <v>37</v>
      </c>
      <c r="J481" s="112">
        <v>24</v>
      </c>
      <c r="K481" s="97" t="s">
        <v>52</v>
      </c>
      <c r="L481" s="107"/>
      <c r="M481" s="86"/>
    </row>
    <row r="482" spans="1:13" x14ac:dyDescent="0.25">
      <c r="A482" s="24">
        <v>475</v>
      </c>
      <c r="B482" s="72" t="s">
        <v>5010</v>
      </c>
      <c r="C482" s="72" t="s">
        <v>4742</v>
      </c>
      <c r="D482" s="72" t="s">
        <v>4743</v>
      </c>
      <c r="E482" s="68" t="s">
        <v>657</v>
      </c>
      <c r="F482" s="115" t="s">
        <v>4102</v>
      </c>
      <c r="G482" s="107"/>
      <c r="H482" s="86"/>
      <c r="I482" s="83" t="s">
        <v>37</v>
      </c>
      <c r="J482" s="112">
        <v>8</v>
      </c>
      <c r="K482" s="97" t="s">
        <v>52</v>
      </c>
      <c r="L482" s="107"/>
      <c r="M482" s="86"/>
    </row>
    <row r="483" spans="1:13" x14ac:dyDescent="0.25">
      <c r="A483" s="78">
        <v>476</v>
      </c>
      <c r="B483" s="90" t="s">
        <v>5010</v>
      </c>
      <c r="C483" s="90" t="s">
        <v>4742</v>
      </c>
      <c r="D483" s="90" t="s">
        <v>4743</v>
      </c>
      <c r="E483" s="90" t="s">
        <v>64</v>
      </c>
      <c r="F483" s="116" t="s">
        <v>4603</v>
      </c>
      <c r="G483" s="106"/>
      <c r="H483" s="91"/>
      <c r="I483" s="92" t="s">
        <v>37</v>
      </c>
      <c r="J483" s="95">
        <v>10</v>
      </c>
      <c r="K483" s="98" t="s">
        <v>52</v>
      </c>
      <c r="L483" s="106"/>
      <c r="M483" s="96" t="s">
        <v>5647</v>
      </c>
    </row>
    <row r="484" spans="1:13" x14ac:dyDescent="0.25">
      <c r="A484" s="24">
        <v>477</v>
      </c>
      <c r="B484" s="72" t="s">
        <v>5010</v>
      </c>
      <c r="C484" s="72" t="s">
        <v>4742</v>
      </c>
      <c r="D484" s="72" t="s">
        <v>4743</v>
      </c>
      <c r="E484" s="68" t="s">
        <v>4195</v>
      </c>
      <c r="F484" s="115" t="s">
        <v>4744</v>
      </c>
      <c r="G484" s="107" t="s">
        <v>52</v>
      </c>
      <c r="H484" s="86"/>
      <c r="I484" s="83" t="s">
        <v>110</v>
      </c>
      <c r="J484" s="112">
        <v>22</v>
      </c>
      <c r="K484" s="97" t="s">
        <v>52</v>
      </c>
      <c r="L484" s="107"/>
      <c r="M484" s="86"/>
    </row>
    <row r="485" spans="1:13" x14ac:dyDescent="0.25">
      <c r="A485" s="24">
        <v>478</v>
      </c>
      <c r="B485" s="72" t="s">
        <v>5010</v>
      </c>
      <c r="C485" s="72" t="s">
        <v>4742</v>
      </c>
      <c r="D485" s="72" t="s">
        <v>4743</v>
      </c>
      <c r="E485" s="68" t="s">
        <v>3202</v>
      </c>
      <c r="F485" s="115" t="s">
        <v>3201</v>
      </c>
      <c r="G485" s="107"/>
      <c r="H485" s="86"/>
      <c r="I485" s="83" t="s">
        <v>37</v>
      </c>
      <c r="J485" s="112">
        <v>2000</v>
      </c>
      <c r="K485" s="97" t="s">
        <v>5347</v>
      </c>
      <c r="L485" s="107"/>
      <c r="M485" s="86"/>
    </row>
    <row r="486" spans="1:13" x14ac:dyDescent="0.25">
      <c r="A486" s="24">
        <v>479</v>
      </c>
      <c r="B486" s="72" t="s">
        <v>5010</v>
      </c>
      <c r="C486" s="72" t="s">
        <v>4742</v>
      </c>
      <c r="D486" s="72" t="s">
        <v>4743</v>
      </c>
      <c r="E486" s="68" t="s">
        <v>4746</v>
      </c>
      <c r="F486" s="115" t="s">
        <v>4745</v>
      </c>
      <c r="G486" s="107"/>
      <c r="H486" s="86"/>
      <c r="I486" s="83" t="s">
        <v>37</v>
      </c>
      <c r="J486" s="112">
        <v>4</v>
      </c>
      <c r="K486" s="97" t="s">
        <v>5347</v>
      </c>
      <c r="L486" s="107"/>
      <c r="M486" s="86"/>
    </row>
    <row r="487" spans="1:13" x14ac:dyDescent="0.25">
      <c r="A487" s="24">
        <v>480</v>
      </c>
      <c r="B487" s="72" t="s">
        <v>5010</v>
      </c>
      <c r="C487" s="72" t="s">
        <v>4742</v>
      </c>
      <c r="D487" s="72" t="s">
        <v>4743</v>
      </c>
      <c r="E487" s="68" t="s">
        <v>3165</v>
      </c>
      <c r="F487" s="115" t="s">
        <v>3164</v>
      </c>
      <c r="G487" s="107"/>
      <c r="H487" s="86"/>
      <c r="I487" s="83" t="s">
        <v>37</v>
      </c>
      <c r="J487" s="112">
        <v>20</v>
      </c>
      <c r="K487" s="97" t="s">
        <v>5347</v>
      </c>
      <c r="L487" s="107"/>
      <c r="M487" s="86"/>
    </row>
    <row r="488" spans="1:13" x14ac:dyDescent="0.25">
      <c r="A488" s="24">
        <v>481</v>
      </c>
      <c r="B488" s="72" t="s">
        <v>5010</v>
      </c>
      <c r="C488" s="72" t="s">
        <v>4742</v>
      </c>
      <c r="D488" s="72" t="s">
        <v>4743</v>
      </c>
      <c r="E488" s="68" t="s">
        <v>3163</v>
      </c>
      <c r="F488" s="115" t="s">
        <v>3162</v>
      </c>
      <c r="G488" s="107"/>
      <c r="H488" s="86"/>
      <c r="I488" s="83" t="s">
        <v>110</v>
      </c>
      <c r="J488" s="112">
        <v>22</v>
      </c>
      <c r="K488" s="97" t="s">
        <v>5347</v>
      </c>
      <c r="L488" s="107"/>
      <c r="M488" s="86"/>
    </row>
    <row r="489" spans="1:13" x14ac:dyDescent="0.25">
      <c r="A489" s="24">
        <v>482</v>
      </c>
      <c r="B489" s="72" t="s">
        <v>5010</v>
      </c>
      <c r="C489" s="72" t="s">
        <v>4742</v>
      </c>
      <c r="D489" s="72" t="s">
        <v>4743</v>
      </c>
      <c r="E489" s="68" t="s">
        <v>3167</v>
      </c>
      <c r="F489" s="115" t="s">
        <v>3166</v>
      </c>
      <c r="G489" s="107"/>
      <c r="H489" s="86"/>
      <c r="I489" s="83" t="s">
        <v>37</v>
      </c>
      <c r="J489" s="112">
        <v>8</v>
      </c>
      <c r="K489" s="97" t="s">
        <v>5347</v>
      </c>
      <c r="L489" s="107"/>
      <c r="M489" s="86"/>
    </row>
    <row r="490" spans="1:13" x14ac:dyDescent="0.25">
      <c r="A490" s="24">
        <v>483</v>
      </c>
      <c r="B490" s="72" t="s">
        <v>5010</v>
      </c>
      <c r="C490" s="72" t="s">
        <v>4742</v>
      </c>
      <c r="D490" s="72" t="s">
        <v>4743</v>
      </c>
      <c r="E490" s="68" t="s">
        <v>3169</v>
      </c>
      <c r="F490" s="115" t="s">
        <v>4747</v>
      </c>
      <c r="G490" s="107"/>
      <c r="H490" s="86"/>
      <c r="I490" s="83" t="s">
        <v>37</v>
      </c>
      <c r="J490" s="112">
        <v>6</v>
      </c>
      <c r="K490" s="97" t="s">
        <v>5347</v>
      </c>
      <c r="L490" s="107"/>
      <c r="M490" s="86"/>
    </row>
    <row r="491" spans="1:13" x14ac:dyDescent="0.25">
      <c r="A491" s="24">
        <v>484</v>
      </c>
      <c r="B491" s="72" t="s">
        <v>5010</v>
      </c>
      <c r="C491" s="72" t="s">
        <v>4742</v>
      </c>
      <c r="D491" s="72" t="s">
        <v>4743</v>
      </c>
      <c r="E491" s="68" t="s">
        <v>3172</v>
      </c>
      <c r="F491" s="115" t="s">
        <v>3171</v>
      </c>
      <c r="G491" s="107"/>
      <c r="H491" s="86"/>
      <c r="I491" s="83" t="s">
        <v>37</v>
      </c>
      <c r="J491" s="112">
        <v>8</v>
      </c>
      <c r="K491" s="97" t="s">
        <v>5347</v>
      </c>
      <c r="L491" s="107"/>
      <c r="M491" s="86"/>
    </row>
    <row r="492" spans="1:13" x14ac:dyDescent="0.25">
      <c r="A492" s="24">
        <v>485</v>
      </c>
      <c r="B492" s="72" t="s">
        <v>5010</v>
      </c>
      <c r="C492" s="72" t="s">
        <v>4742</v>
      </c>
      <c r="D492" s="72" t="s">
        <v>4743</v>
      </c>
      <c r="E492" s="68" t="s">
        <v>4749</v>
      </c>
      <c r="F492" s="115" t="s">
        <v>4748</v>
      </c>
      <c r="G492" s="107"/>
      <c r="H492" s="86"/>
      <c r="I492" s="83" t="s">
        <v>37</v>
      </c>
      <c r="J492" s="112">
        <v>6</v>
      </c>
      <c r="K492" s="97" t="s">
        <v>5347</v>
      </c>
      <c r="L492" s="107"/>
      <c r="M492" s="86"/>
    </row>
    <row r="493" spans="1:13" x14ac:dyDescent="0.25">
      <c r="A493" s="24">
        <v>486</v>
      </c>
      <c r="B493" s="72" t="s">
        <v>5010</v>
      </c>
      <c r="C493" s="72" t="s">
        <v>4750</v>
      </c>
      <c r="D493" s="72" t="s">
        <v>4751</v>
      </c>
      <c r="E493" s="68" t="s">
        <v>3540</v>
      </c>
      <c r="F493" s="115" t="s">
        <v>3181</v>
      </c>
      <c r="G493" s="107" t="s">
        <v>52</v>
      </c>
      <c r="H493" s="86"/>
      <c r="I493" s="83" t="s">
        <v>37</v>
      </c>
      <c r="J493" s="112">
        <v>24</v>
      </c>
      <c r="K493" s="97" t="s">
        <v>52</v>
      </c>
      <c r="L493" s="107"/>
      <c r="M493" s="86"/>
    </row>
    <row r="494" spans="1:13" x14ac:dyDescent="0.25">
      <c r="A494" s="24">
        <v>487</v>
      </c>
      <c r="B494" s="72" t="s">
        <v>5010</v>
      </c>
      <c r="C494" s="72" t="s">
        <v>4750</v>
      </c>
      <c r="D494" s="72" t="s">
        <v>4751</v>
      </c>
      <c r="E494" s="68" t="s">
        <v>657</v>
      </c>
      <c r="F494" s="115" t="s">
        <v>4102</v>
      </c>
      <c r="G494" s="107" t="s">
        <v>52</v>
      </c>
      <c r="H494" s="86"/>
      <c r="I494" s="83" t="s">
        <v>37</v>
      </c>
      <c r="J494" s="112">
        <v>8</v>
      </c>
      <c r="K494" s="97" t="s">
        <v>52</v>
      </c>
      <c r="L494" s="107"/>
      <c r="M494" s="86"/>
    </row>
    <row r="495" spans="1:13" x14ac:dyDescent="0.25">
      <c r="A495" s="78">
        <v>488</v>
      </c>
      <c r="B495" s="90" t="s">
        <v>5010</v>
      </c>
      <c r="C495" s="90" t="s">
        <v>4750</v>
      </c>
      <c r="D495" s="90" t="s">
        <v>4751</v>
      </c>
      <c r="E495" s="90" t="s">
        <v>64</v>
      </c>
      <c r="F495" s="116" t="s">
        <v>4603</v>
      </c>
      <c r="G495" s="106" t="s">
        <v>52</v>
      </c>
      <c r="H495" s="91"/>
      <c r="I495" s="92" t="s">
        <v>37</v>
      </c>
      <c r="J495" s="95">
        <v>10</v>
      </c>
      <c r="K495" s="98" t="s">
        <v>52</v>
      </c>
      <c r="L495" s="106"/>
      <c r="M495" s="96" t="s">
        <v>5647</v>
      </c>
    </row>
    <row r="496" spans="1:13" x14ac:dyDescent="0.25">
      <c r="A496" s="24">
        <v>489</v>
      </c>
      <c r="B496" s="72" t="s">
        <v>5010</v>
      </c>
      <c r="C496" s="72" t="s">
        <v>4750</v>
      </c>
      <c r="D496" s="72" t="s">
        <v>4751</v>
      </c>
      <c r="E496" s="68" t="s">
        <v>4195</v>
      </c>
      <c r="F496" s="115" t="s">
        <v>4744</v>
      </c>
      <c r="G496" s="107" t="s">
        <v>52</v>
      </c>
      <c r="H496" s="86"/>
      <c r="I496" s="83" t="s">
        <v>110</v>
      </c>
      <c r="J496" s="112">
        <v>22</v>
      </c>
      <c r="K496" s="97" t="s">
        <v>52</v>
      </c>
      <c r="L496" s="107"/>
      <c r="M496" s="86"/>
    </row>
    <row r="497" spans="1:13" x14ac:dyDescent="0.25">
      <c r="A497" s="24">
        <v>490</v>
      </c>
      <c r="B497" s="72" t="s">
        <v>5010</v>
      </c>
      <c r="C497" s="72" t="s">
        <v>4750</v>
      </c>
      <c r="D497" s="72" t="s">
        <v>4751</v>
      </c>
      <c r="E497" s="68" t="s">
        <v>2245</v>
      </c>
      <c r="F497" s="115" t="s">
        <v>2361</v>
      </c>
      <c r="G497" s="107"/>
      <c r="H497" s="86"/>
      <c r="I497" s="83" t="s">
        <v>110</v>
      </c>
      <c r="J497" s="112">
        <v>22</v>
      </c>
      <c r="K497" s="97" t="s">
        <v>5347</v>
      </c>
      <c r="L497" s="107"/>
      <c r="M497" s="86"/>
    </row>
    <row r="498" spans="1:13" x14ac:dyDescent="0.25">
      <c r="A498" s="24">
        <v>491</v>
      </c>
      <c r="B498" s="72" t="s">
        <v>5010</v>
      </c>
      <c r="C498" s="72" t="s">
        <v>4750</v>
      </c>
      <c r="D498" s="72" t="s">
        <v>4751</v>
      </c>
      <c r="E498" s="68" t="s">
        <v>4755</v>
      </c>
      <c r="F498" s="115" t="s">
        <v>4754</v>
      </c>
      <c r="G498" s="107"/>
      <c r="H498" s="86"/>
      <c r="I498" s="83" t="s">
        <v>110</v>
      </c>
      <c r="J498" s="112">
        <v>22</v>
      </c>
      <c r="K498" s="97" t="s">
        <v>5347</v>
      </c>
      <c r="L498" s="107"/>
      <c r="M498" s="86"/>
    </row>
    <row r="499" spans="1:13" x14ac:dyDescent="0.25">
      <c r="A499" s="24">
        <v>492</v>
      </c>
      <c r="B499" s="72" t="s">
        <v>5010</v>
      </c>
      <c r="C499" s="72" t="s">
        <v>4750</v>
      </c>
      <c r="D499" s="72" t="s">
        <v>4751</v>
      </c>
      <c r="E499" s="68" t="s">
        <v>4753</v>
      </c>
      <c r="F499" s="115" t="s">
        <v>4752</v>
      </c>
      <c r="G499" s="107"/>
      <c r="H499" s="86"/>
      <c r="I499" s="83" t="s">
        <v>110</v>
      </c>
      <c r="J499" s="112">
        <v>22</v>
      </c>
      <c r="K499" s="97" t="s">
        <v>5347</v>
      </c>
      <c r="L499" s="107"/>
      <c r="M499" s="86"/>
    </row>
    <row r="500" spans="1:13" x14ac:dyDescent="0.25">
      <c r="A500" s="24">
        <v>493</v>
      </c>
      <c r="B500" s="72" t="s">
        <v>5010</v>
      </c>
      <c r="C500" s="72" t="s">
        <v>4750</v>
      </c>
      <c r="D500" s="72" t="s">
        <v>4751</v>
      </c>
      <c r="E500" s="68" t="s">
        <v>3473</v>
      </c>
      <c r="F500" s="115" t="s">
        <v>3477</v>
      </c>
      <c r="G500" s="107"/>
      <c r="H500" s="86"/>
      <c r="I500" s="83" t="s">
        <v>110</v>
      </c>
      <c r="J500" s="112">
        <v>22</v>
      </c>
      <c r="K500" s="97" t="s">
        <v>5347</v>
      </c>
      <c r="L500" s="107"/>
      <c r="M500" s="86"/>
    </row>
    <row r="501" spans="1:13" x14ac:dyDescent="0.25">
      <c r="A501" s="24">
        <v>494</v>
      </c>
      <c r="B501" s="72" t="s">
        <v>5010</v>
      </c>
      <c r="C501" s="72" t="s">
        <v>4750</v>
      </c>
      <c r="D501" s="72" t="s">
        <v>4756</v>
      </c>
      <c r="E501" s="68" t="s">
        <v>3540</v>
      </c>
      <c r="F501" s="115" t="s">
        <v>3181</v>
      </c>
      <c r="G501" s="107" t="s">
        <v>52</v>
      </c>
      <c r="H501" s="86"/>
      <c r="I501" s="83" t="s">
        <v>37</v>
      </c>
      <c r="J501" s="112">
        <v>24</v>
      </c>
      <c r="K501" s="97" t="s">
        <v>52</v>
      </c>
      <c r="L501" s="107"/>
      <c r="M501" s="86"/>
    </row>
    <row r="502" spans="1:13" x14ac:dyDescent="0.25">
      <c r="A502" s="24">
        <v>495</v>
      </c>
      <c r="B502" s="72" t="s">
        <v>5010</v>
      </c>
      <c r="C502" s="72" t="s">
        <v>4750</v>
      </c>
      <c r="D502" s="72" t="s">
        <v>4756</v>
      </c>
      <c r="E502" s="68" t="s">
        <v>657</v>
      </c>
      <c r="F502" s="115" t="s">
        <v>4102</v>
      </c>
      <c r="G502" s="107" t="s">
        <v>52</v>
      </c>
      <c r="H502" s="86"/>
      <c r="I502" s="83" t="s">
        <v>37</v>
      </c>
      <c r="J502" s="112">
        <v>8</v>
      </c>
      <c r="K502" s="97" t="s">
        <v>52</v>
      </c>
      <c r="L502" s="107"/>
      <c r="M502" s="86"/>
    </row>
    <row r="503" spans="1:13" x14ac:dyDescent="0.25">
      <c r="A503" s="78">
        <v>496</v>
      </c>
      <c r="B503" s="90" t="s">
        <v>5010</v>
      </c>
      <c r="C503" s="90" t="s">
        <v>4750</v>
      </c>
      <c r="D503" s="90" t="s">
        <v>4756</v>
      </c>
      <c r="E503" s="90" t="s">
        <v>64</v>
      </c>
      <c r="F503" s="116" t="s">
        <v>4603</v>
      </c>
      <c r="G503" s="106" t="s">
        <v>52</v>
      </c>
      <c r="H503" s="91"/>
      <c r="I503" s="92" t="s">
        <v>37</v>
      </c>
      <c r="J503" s="95">
        <v>10</v>
      </c>
      <c r="K503" s="98" t="s">
        <v>52</v>
      </c>
      <c r="L503" s="106"/>
      <c r="M503" s="96" t="s">
        <v>5647</v>
      </c>
    </row>
    <row r="504" spans="1:13" x14ac:dyDescent="0.25">
      <c r="A504" s="24">
        <v>497</v>
      </c>
      <c r="B504" s="72" t="s">
        <v>5010</v>
      </c>
      <c r="C504" s="72" t="s">
        <v>4750</v>
      </c>
      <c r="D504" s="72" t="s">
        <v>4756</v>
      </c>
      <c r="E504" s="68" t="s">
        <v>4195</v>
      </c>
      <c r="F504" s="115" t="s">
        <v>4744</v>
      </c>
      <c r="G504" s="107" t="s">
        <v>52</v>
      </c>
      <c r="H504" s="86"/>
      <c r="I504" s="83" t="s">
        <v>110</v>
      </c>
      <c r="J504" s="112">
        <v>22</v>
      </c>
      <c r="K504" s="97" t="s">
        <v>52</v>
      </c>
      <c r="L504" s="107"/>
      <c r="M504" s="86"/>
    </row>
    <row r="505" spans="1:13" x14ac:dyDescent="0.25">
      <c r="A505" s="24">
        <v>498</v>
      </c>
      <c r="B505" s="72" t="s">
        <v>5010</v>
      </c>
      <c r="C505" s="72" t="s">
        <v>4750</v>
      </c>
      <c r="D505" s="72" t="s">
        <v>4756</v>
      </c>
      <c r="E505" s="68" t="s">
        <v>2245</v>
      </c>
      <c r="F505" s="115" t="s">
        <v>2361</v>
      </c>
      <c r="G505" s="107"/>
      <c r="H505" s="86"/>
      <c r="I505" s="83" t="s">
        <v>110</v>
      </c>
      <c r="J505" s="112">
        <v>22</v>
      </c>
      <c r="K505" s="97" t="s">
        <v>5347</v>
      </c>
      <c r="L505" s="107"/>
      <c r="M505" s="86"/>
    </row>
    <row r="506" spans="1:13" x14ac:dyDescent="0.25">
      <c r="A506" s="24">
        <v>499</v>
      </c>
      <c r="B506" s="72" t="s">
        <v>5010</v>
      </c>
      <c r="C506" s="72" t="s">
        <v>4750</v>
      </c>
      <c r="D506" s="72" t="s">
        <v>4756</v>
      </c>
      <c r="E506" s="68" t="s">
        <v>4755</v>
      </c>
      <c r="F506" s="115" t="s">
        <v>4754</v>
      </c>
      <c r="G506" s="107"/>
      <c r="H506" s="86"/>
      <c r="I506" s="83" t="s">
        <v>110</v>
      </c>
      <c r="J506" s="112">
        <v>22</v>
      </c>
      <c r="K506" s="97" t="s">
        <v>5347</v>
      </c>
      <c r="L506" s="107"/>
      <c r="M506" s="86"/>
    </row>
    <row r="507" spans="1:13" x14ac:dyDescent="0.25">
      <c r="A507" s="24">
        <v>500</v>
      </c>
      <c r="B507" s="72" t="s">
        <v>5010</v>
      </c>
      <c r="C507" s="72" t="s">
        <v>4750</v>
      </c>
      <c r="D507" s="72" t="s">
        <v>4756</v>
      </c>
      <c r="E507" s="68" t="s">
        <v>4753</v>
      </c>
      <c r="F507" s="115" t="s">
        <v>4752</v>
      </c>
      <c r="G507" s="107"/>
      <c r="H507" s="86"/>
      <c r="I507" s="83" t="s">
        <v>110</v>
      </c>
      <c r="J507" s="112">
        <v>22</v>
      </c>
      <c r="K507" s="97" t="s">
        <v>5347</v>
      </c>
      <c r="L507" s="107"/>
      <c r="M507" s="86"/>
    </row>
    <row r="508" spans="1:13" x14ac:dyDescent="0.25">
      <c r="A508" s="24">
        <v>501</v>
      </c>
      <c r="B508" s="72" t="s">
        <v>5010</v>
      </c>
      <c r="C508" s="72" t="s">
        <v>4750</v>
      </c>
      <c r="D508" s="72" t="s">
        <v>4756</v>
      </c>
      <c r="E508" s="68" t="s">
        <v>3473</v>
      </c>
      <c r="F508" s="115" t="s">
        <v>3477</v>
      </c>
      <c r="G508" s="107"/>
      <c r="H508" s="86"/>
      <c r="I508" s="83" t="s">
        <v>110</v>
      </c>
      <c r="J508" s="112">
        <v>22</v>
      </c>
      <c r="K508" s="97" t="s">
        <v>5347</v>
      </c>
      <c r="L508" s="107"/>
      <c r="M508" s="86"/>
    </row>
    <row r="509" spans="1:13" x14ac:dyDescent="0.25">
      <c r="A509" s="24">
        <v>502</v>
      </c>
      <c r="B509" s="72" t="s">
        <v>5010</v>
      </c>
      <c r="C509" s="72" t="s">
        <v>4757</v>
      </c>
      <c r="D509" s="72" t="s">
        <v>4758</v>
      </c>
      <c r="E509" s="68" t="s">
        <v>3540</v>
      </c>
      <c r="F509" s="115" t="s">
        <v>3181</v>
      </c>
      <c r="G509" s="107" t="s">
        <v>52</v>
      </c>
      <c r="H509" s="86"/>
      <c r="I509" s="83" t="s">
        <v>37</v>
      </c>
      <c r="J509" s="112">
        <v>24</v>
      </c>
      <c r="K509" s="97" t="s">
        <v>52</v>
      </c>
      <c r="L509" s="107"/>
      <c r="M509" s="86"/>
    </row>
    <row r="510" spans="1:13" x14ac:dyDescent="0.25">
      <c r="A510" s="24">
        <v>503</v>
      </c>
      <c r="B510" s="72" t="s">
        <v>5010</v>
      </c>
      <c r="C510" s="72" t="s">
        <v>4757</v>
      </c>
      <c r="D510" s="72" t="s">
        <v>4758</v>
      </c>
      <c r="E510" s="68" t="s">
        <v>657</v>
      </c>
      <c r="F510" s="115" t="s">
        <v>4102</v>
      </c>
      <c r="G510" s="107" t="s">
        <v>52</v>
      </c>
      <c r="H510" s="86"/>
      <c r="I510" s="83" t="s">
        <v>37</v>
      </c>
      <c r="J510" s="112">
        <v>8</v>
      </c>
      <c r="K510" s="97" t="s">
        <v>52</v>
      </c>
      <c r="L510" s="107"/>
      <c r="M510" s="86"/>
    </row>
    <row r="511" spans="1:13" x14ac:dyDescent="0.25">
      <c r="A511" s="78">
        <v>504</v>
      </c>
      <c r="B511" s="90" t="s">
        <v>5010</v>
      </c>
      <c r="C511" s="90" t="s">
        <v>4757</v>
      </c>
      <c r="D511" s="90" t="s">
        <v>4758</v>
      </c>
      <c r="E511" s="90" t="s">
        <v>64</v>
      </c>
      <c r="F511" s="116" t="s">
        <v>4603</v>
      </c>
      <c r="G511" s="106" t="s">
        <v>52</v>
      </c>
      <c r="H511" s="91"/>
      <c r="I511" s="92" t="s">
        <v>37</v>
      </c>
      <c r="J511" s="95">
        <v>10</v>
      </c>
      <c r="K511" s="98" t="s">
        <v>52</v>
      </c>
      <c r="L511" s="106"/>
      <c r="M511" s="96" t="s">
        <v>5647</v>
      </c>
    </row>
    <row r="512" spans="1:13" x14ac:dyDescent="0.25">
      <c r="A512" s="24">
        <v>505</v>
      </c>
      <c r="B512" s="72" t="s">
        <v>5010</v>
      </c>
      <c r="C512" s="72" t="s">
        <v>4757</v>
      </c>
      <c r="D512" s="72" t="s">
        <v>4758</v>
      </c>
      <c r="E512" s="68" t="s">
        <v>4195</v>
      </c>
      <c r="F512" s="115" t="s">
        <v>4744</v>
      </c>
      <c r="G512" s="107" t="s">
        <v>52</v>
      </c>
      <c r="H512" s="86"/>
      <c r="I512" s="83" t="s">
        <v>110</v>
      </c>
      <c r="J512" s="112">
        <v>22</v>
      </c>
      <c r="K512" s="97" t="s">
        <v>52</v>
      </c>
      <c r="L512" s="107"/>
      <c r="M512" s="86"/>
    </row>
    <row r="513" spans="1:13" x14ac:dyDescent="0.25">
      <c r="A513" s="24">
        <v>506</v>
      </c>
      <c r="B513" s="72" t="s">
        <v>5010</v>
      </c>
      <c r="C513" s="72" t="s">
        <v>4757</v>
      </c>
      <c r="D513" s="72" t="s">
        <v>4758</v>
      </c>
      <c r="E513" s="68" t="s">
        <v>4763</v>
      </c>
      <c r="F513" s="115" t="s">
        <v>4762</v>
      </c>
      <c r="G513" s="107"/>
      <c r="H513" s="86"/>
      <c r="I513" s="83" t="s">
        <v>37</v>
      </c>
      <c r="J513" s="112">
        <v>4</v>
      </c>
      <c r="K513" s="97" t="s">
        <v>52</v>
      </c>
      <c r="L513" s="107"/>
      <c r="M513" s="86"/>
    </row>
    <row r="514" spans="1:13" x14ac:dyDescent="0.25">
      <c r="A514" s="24">
        <v>507</v>
      </c>
      <c r="B514" s="72" t="s">
        <v>5010</v>
      </c>
      <c r="C514" s="72" t="s">
        <v>4757</v>
      </c>
      <c r="D514" s="72" t="s">
        <v>4758</v>
      </c>
      <c r="E514" s="68" t="s">
        <v>4771</v>
      </c>
      <c r="F514" s="115" t="s">
        <v>4770</v>
      </c>
      <c r="G514" s="107"/>
      <c r="H514" s="86"/>
      <c r="I514" s="83" t="s">
        <v>37</v>
      </c>
      <c r="J514" s="112">
        <v>2000</v>
      </c>
      <c r="K514" s="97" t="s">
        <v>5347</v>
      </c>
      <c r="L514" s="107"/>
      <c r="M514" s="86"/>
    </row>
    <row r="515" spans="1:13" x14ac:dyDescent="0.25">
      <c r="A515" s="24">
        <v>508</v>
      </c>
      <c r="B515" s="72" t="s">
        <v>5010</v>
      </c>
      <c r="C515" s="72" t="s">
        <v>4757</v>
      </c>
      <c r="D515" s="72" t="s">
        <v>4758</v>
      </c>
      <c r="E515" s="68" t="s">
        <v>443</v>
      </c>
      <c r="F515" s="115" t="s">
        <v>442</v>
      </c>
      <c r="G515" s="107"/>
      <c r="H515" s="86"/>
      <c r="I515" s="83" t="s">
        <v>37</v>
      </c>
      <c r="J515" s="112">
        <v>128</v>
      </c>
      <c r="K515" s="97" t="s">
        <v>5347</v>
      </c>
      <c r="L515" s="107"/>
      <c r="M515" s="86"/>
    </row>
    <row r="516" spans="1:13" x14ac:dyDescent="0.25">
      <c r="A516" s="24">
        <v>509</v>
      </c>
      <c r="B516" s="72" t="s">
        <v>5010</v>
      </c>
      <c r="C516" s="72" t="s">
        <v>4757</v>
      </c>
      <c r="D516" s="72" t="s">
        <v>4758</v>
      </c>
      <c r="E516" s="68" t="s">
        <v>4772</v>
      </c>
      <c r="F516" s="115" t="s">
        <v>1531</v>
      </c>
      <c r="G516" s="107"/>
      <c r="H516" s="86"/>
      <c r="I516" s="83" t="s">
        <v>37</v>
      </c>
      <c r="J516" s="112">
        <v>20</v>
      </c>
      <c r="K516" s="97" t="s">
        <v>5347</v>
      </c>
      <c r="L516" s="107"/>
      <c r="M516" s="86"/>
    </row>
    <row r="517" spans="1:13" x14ac:dyDescent="0.25">
      <c r="A517" s="24">
        <v>510</v>
      </c>
      <c r="B517" s="72" t="s">
        <v>5010</v>
      </c>
      <c r="C517" s="72" t="s">
        <v>4757</v>
      </c>
      <c r="D517" s="72" t="s">
        <v>4758</v>
      </c>
      <c r="E517" s="68" t="s">
        <v>4773</v>
      </c>
      <c r="F517" s="115" t="s">
        <v>3288</v>
      </c>
      <c r="G517" s="107"/>
      <c r="H517" s="86"/>
      <c r="I517" s="83" t="s">
        <v>37</v>
      </c>
      <c r="J517" s="112">
        <v>10</v>
      </c>
      <c r="K517" s="97" t="s">
        <v>5347</v>
      </c>
      <c r="L517" s="107"/>
      <c r="M517" s="86"/>
    </row>
    <row r="518" spans="1:13" x14ac:dyDescent="0.25">
      <c r="A518" s="24">
        <v>511</v>
      </c>
      <c r="B518" s="72" t="s">
        <v>5010</v>
      </c>
      <c r="C518" s="72" t="s">
        <v>4757</v>
      </c>
      <c r="D518" s="72" t="s">
        <v>4758</v>
      </c>
      <c r="E518" s="68" t="s">
        <v>3163</v>
      </c>
      <c r="F518" s="115" t="s">
        <v>3162</v>
      </c>
      <c r="G518" s="107"/>
      <c r="H518" s="86"/>
      <c r="I518" s="83" t="s">
        <v>110</v>
      </c>
      <c r="J518" s="112">
        <v>22</v>
      </c>
      <c r="K518" s="97" t="s">
        <v>5347</v>
      </c>
      <c r="L518" s="107"/>
      <c r="M518" s="86"/>
    </row>
    <row r="519" spans="1:13" x14ac:dyDescent="0.25">
      <c r="A519" s="24">
        <v>512</v>
      </c>
      <c r="B519" s="72" t="s">
        <v>5010</v>
      </c>
      <c r="C519" s="72" t="s">
        <v>4757</v>
      </c>
      <c r="D519" s="72" t="s">
        <v>4758</v>
      </c>
      <c r="E519" s="68" t="s">
        <v>495</v>
      </c>
      <c r="F519" s="115" t="s">
        <v>488</v>
      </c>
      <c r="G519" s="107"/>
      <c r="H519" s="86"/>
      <c r="I519" s="83" t="s">
        <v>110</v>
      </c>
      <c r="J519" s="112">
        <v>22</v>
      </c>
      <c r="K519" s="97" t="s">
        <v>5347</v>
      </c>
      <c r="L519" s="107"/>
      <c r="M519" s="86"/>
    </row>
    <row r="520" spans="1:13" x14ac:dyDescent="0.25">
      <c r="A520" s="24">
        <v>513</v>
      </c>
      <c r="B520" s="72" t="s">
        <v>5010</v>
      </c>
      <c r="C520" s="72" t="s">
        <v>4757</v>
      </c>
      <c r="D520" s="72" t="s">
        <v>4758</v>
      </c>
      <c r="E520" s="68" t="s">
        <v>3165</v>
      </c>
      <c r="F520" s="115" t="s">
        <v>3164</v>
      </c>
      <c r="G520" s="107"/>
      <c r="H520" s="86"/>
      <c r="I520" s="83" t="s">
        <v>37</v>
      </c>
      <c r="J520" s="112">
        <v>20</v>
      </c>
      <c r="K520" s="97" t="s">
        <v>5347</v>
      </c>
      <c r="L520" s="107"/>
      <c r="M520" s="86"/>
    </row>
    <row r="521" spans="1:13" x14ac:dyDescent="0.25">
      <c r="A521" s="24">
        <v>514</v>
      </c>
      <c r="B521" s="72" t="s">
        <v>5010</v>
      </c>
      <c r="C521" s="72" t="s">
        <v>4757</v>
      </c>
      <c r="D521" s="72" t="s">
        <v>4758</v>
      </c>
      <c r="E521" s="68" t="s">
        <v>4746</v>
      </c>
      <c r="F521" s="115" t="s">
        <v>4745</v>
      </c>
      <c r="G521" s="107"/>
      <c r="H521" s="86"/>
      <c r="I521" s="83" t="s">
        <v>37</v>
      </c>
      <c r="J521" s="112">
        <v>4</v>
      </c>
      <c r="K521" s="97" t="s">
        <v>5347</v>
      </c>
      <c r="L521" s="107"/>
      <c r="M521" s="86"/>
    </row>
    <row r="522" spans="1:13" x14ac:dyDescent="0.25">
      <c r="A522" s="24">
        <v>515</v>
      </c>
      <c r="B522" s="72" t="s">
        <v>5010</v>
      </c>
      <c r="C522" s="72" t="s">
        <v>4757</v>
      </c>
      <c r="D522" s="72" t="s">
        <v>4758</v>
      </c>
      <c r="E522" s="68" t="s">
        <v>4769</v>
      </c>
      <c r="F522" s="115" t="s">
        <v>4768</v>
      </c>
      <c r="G522" s="107"/>
      <c r="H522" s="86"/>
      <c r="I522" s="83" t="s">
        <v>37</v>
      </c>
      <c r="J522" s="112">
        <v>4</v>
      </c>
      <c r="K522" s="97" t="s">
        <v>5347</v>
      </c>
      <c r="L522" s="107"/>
      <c r="M522" s="86"/>
    </row>
    <row r="523" spans="1:13" x14ac:dyDescent="0.25">
      <c r="A523" s="24">
        <v>516</v>
      </c>
      <c r="B523" s="72" t="s">
        <v>5010</v>
      </c>
      <c r="C523" s="72" t="s">
        <v>4757</v>
      </c>
      <c r="D523" s="72" t="s">
        <v>4758</v>
      </c>
      <c r="E523" s="68" t="s">
        <v>3219</v>
      </c>
      <c r="F523" s="115" t="s">
        <v>4761</v>
      </c>
      <c r="G523" s="107"/>
      <c r="H523" s="86"/>
      <c r="I523" s="83" t="s">
        <v>37</v>
      </c>
      <c r="J523" s="112">
        <v>10</v>
      </c>
      <c r="K523" s="97" t="s">
        <v>5347</v>
      </c>
      <c r="L523" s="107"/>
      <c r="M523" s="86"/>
    </row>
    <row r="524" spans="1:13" x14ac:dyDescent="0.25">
      <c r="A524" s="24">
        <v>517</v>
      </c>
      <c r="B524" s="72" t="s">
        <v>5010</v>
      </c>
      <c r="C524" s="72" t="s">
        <v>4757</v>
      </c>
      <c r="D524" s="72" t="s">
        <v>4758</v>
      </c>
      <c r="E524" s="68" t="s">
        <v>3167</v>
      </c>
      <c r="F524" s="115" t="s">
        <v>3166</v>
      </c>
      <c r="G524" s="107"/>
      <c r="H524" s="86"/>
      <c r="I524" s="83" t="s">
        <v>37</v>
      </c>
      <c r="J524" s="112">
        <v>8</v>
      </c>
      <c r="K524" s="97" t="s">
        <v>5347</v>
      </c>
      <c r="L524" s="107"/>
      <c r="M524" s="86"/>
    </row>
    <row r="525" spans="1:13" x14ac:dyDescent="0.25">
      <c r="A525" s="24">
        <v>518</v>
      </c>
      <c r="B525" s="72" t="s">
        <v>5010</v>
      </c>
      <c r="C525" s="72" t="s">
        <v>4757</v>
      </c>
      <c r="D525" s="72" t="s">
        <v>4758</v>
      </c>
      <c r="E525" s="68" t="s">
        <v>3169</v>
      </c>
      <c r="F525" s="115" t="s">
        <v>4747</v>
      </c>
      <c r="G525" s="107"/>
      <c r="H525" s="86"/>
      <c r="I525" s="83" t="s">
        <v>37</v>
      </c>
      <c r="J525" s="112">
        <v>6</v>
      </c>
      <c r="K525" s="97" t="s">
        <v>5347</v>
      </c>
      <c r="L525" s="107"/>
      <c r="M525" s="86"/>
    </row>
    <row r="526" spans="1:13" x14ac:dyDescent="0.25">
      <c r="A526" s="24">
        <v>519</v>
      </c>
      <c r="B526" s="72" t="s">
        <v>5010</v>
      </c>
      <c r="C526" s="72" t="s">
        <v>4757</v>
      </c>
      <c r="D526" s="72" t="s">
        <v>4758</v>
      </c>
      <c r="E526" s="68" t="s">
        <v>3217</v>
      </c>
      <c r="F526" s="115" t="s">
        <v>3216</v>
      </c>
      <c r="G526" s="107"/>
      <c r="H526" s="86"/>
      <c r="I526" s="83" t="s">
        <v>37</v>
      </c>
      <c r="J526" s="112">
        <v>2</v>
      </c>
      <c r="K526" s="97" t="s">
        <v>5347</v>
      </c>
      <c r="L526" s="107"/>
      <c r="M526" s="86"/>
    </row>
    <row r="527" spans="1:13" x14ac:dyDescent="0.25">
      <c r="A527" s="24">
        <v>520</v>
      </c>
      <c r="B527" s="72" t="s">
        <v>5010</v>
      </c>
      <c r="C527" s="72" t="s">
        <v>4757</v>
      </c>
      <c r="D527" s="72" t="s">
        <v>4758</v>
      </c>
      <c r="E527" s="68" t="s">
        <v>4767</v>
      </c>
      <c r="F527" s="115" t="s">
        <v>3220</v>
      </c>
      <c r="G527" s="107"/>
      <c r="H527" s="86"/>
      <c r="I527" s="83" t="s">
        <v>37</v>
      </c>
      <c r="J527" s="112">
        <v>20</v>
      </c>
      <c r="K527" s="97" t="s">
        <v>5347</v>
      </c>
      <c r="L527" s="107"/>
      <c r="M527" s="86"/>
    </row>
    <row r="528" spans="1:13" x14ac:dyDescent="0.25">
      <c r="A528" s="24">
        <v>521</v>
      </c>
      <c r="B528" s="72" t="s">
        <v>5010</v>
      </c>
      <c r="C528" s="72" t="s">
        <v>4757</v>
      </c>
      <c r="D528" s="72" t="s">
        <v>4758</v>
      </c>
      <c r="E528" s="68" t="s">
        <v>4766</v>
      </c>
      <c r="F528" s="115" t="s">
        <v>3222</v>
      </c>
      <c r="G528" s="107"/>
      <c r="H528" s="86"/>
      <c r="I528" s="83" t="s">
        <v>4709</v>
      </c>
      <c r="J528" s="112">
        <v>400</v>
      </c>
      <c r="K528" s="97" t="s">
        <v>5347</v>
      </c>
      <c r="L528" s="107"/>
      <c r="M528" s="86"/>
    </row>
    <row r="529" spans="1:13" x14ac:dyDescent="0.25">
      <c r="A529" s="24">
        <v>522</v>
      </c>
      <c r="B529" s="72" t="s">
        <v>5010</v>
      </c>
      <c r="C529" s="72" t="s">
        <v>4757</v>
      </c>
      <c r="D529" s="72" t="s">
        <v>4758</v>
      </c>
      <c r="E529" s="68" t="s">
        <v>4765</v>
      </c>
      <c r="F529" s="115" t="s">
        <v>3224</v>
      </c>
      <c r="G529" s="107"/>
      <c r="H529" s="86"/>
      <c r="I529" s="83" t="s">
        <v>37</v>
      </c>
      <c r="J529" s="112">
        <v>20</v>
      </c>
      <c r="K529" s="97" t="s">
        <v>5347</v>
      </c>
      <c r="L529" s="107"/>
      <c r="M529" s="86"/>
    </row>
    <row r="530" spans="1:13" x14ac:dyDescent="0.25">
      <c r="A530" s="24">
        <v>523</v>
      </c>
      <c r="B530" s="72" t="s">
        <v>5010</v>
      </c>
      <c r="C530" s="72" t="s">
        <v>4757</v>
      </c>
      <c r="D530" s="72" t="s">
        <v>4758</v>
      </c>
      <c r="E530" s="68" t="s">
        <v>4764</v>
      </c>
      <c r="F530" s="115" t="s">
        <v>3226</v>
      </c>
      <c r="G530" s="107"/>
      <c r="H530" s="86"/>
      <c r="I530" s="83" t="s">
        <v>4709</v>
      </c>
      <c r="J530" s="112">
        <v>400</v>
      </c>
      <c r="K530" s="97" t="s">
        <v>5347</v>
      </c>
      <c r="L530" s="107"/>
      <c r="M530" s="86"/>
    </row>
    <row r="531" spans="1:13" x14ac:dyDescent="0.25">
      <c r="A531" s="24">
        <v>524</v>
      </c>
      <c r="B531" s="72" t="s">
        <v>5010</v>
      </c>
      <c r="C531" s="72" t="s">
        <v>4757</v>
      </c>
      <c r="D531" s="72" t="s">
        <v>4758</v>
      </c>
      <c r="E531" s="68" t="s">
        <v>3172</v>
      </c>
      <c r="F531" s="115" t="s">
        <v>3171</v>
      </c>
      <c r="G531" s="107"/>
      <c r="H531" s="86"/>
      <c r="I531" s="83" t="s">
        <v>37</v>
      </c>
      <c r="J531" s="112">
        <v>8</v>
      </c>
      <c r="K531" s="97" t="s">
        <v>5347</v>
      </c>
      <c r="L531" s="107"/>
      <c r="M531" s="86"/>
    </row>
    <row r="532" spans="1:13" x14ac:dyDescent="0.25">
      <c r="A532" s="24">
        <v>525</v>
      </c>
      <c r="B532" s="72" t="s">
        <v>5010</v>
      </c>
      <c r="C532" s="72" t="s">
        <v>4757</v>
      </c>
      <c r="D532" s="72" t="s">
        <v>4758</v>
      </c>
      <c r="E532" s="68" t="s">
        <v>4749</v>
      </c>
      <c r="F532" s="115" t="s">
        <v>4748</v>
      </c>
      <c r="G532" s="107"/>
      <c r="H532" s="86"/>
      <c r="I532" s="83" t="s">
        <v>37</v>
      </c>
      <c r="J532" s="112">
        <v>6</v>
      </c>
      <c r="K532" s="97" t="s">
        <v>5347</v>
      </c>
      <c r="L532" s="107"/>
      <c r="M532" s="86"/>
    </row>
    <row r="533" spans="1:13" x14ac:dyDescent="0.25">
      <c r="A533" s="24">
        <v>526</v>
      </c>
      <c r="B533" s="72" t="s">
        <v>5010</v>
      </c>
      <c r="C533" s="72" t="s">
        <v>4757</v>
      </c>
      <c r="D533" s="72" t="s">
        <v>4758</v>
      </c>
      <c r="E533" s="68" t="s">
        <v>1534</v>
      </c>
      <c r="F533" s="115" t="s">
        <v>3228</v>
      </c>
      <c r="G533" s="107"/>
      <c r="H533" s="86"/>
      <c r="I533" s="83" t="s">
        <v>37</v>
      </c>
      <c r="J533" s="112">
        <v>20</v>
      </c>
      <c r="K533" s="97" t="s">
        <v>5347</v>
      </c>
      <c r="L533" s="107"/>
      <c r="M533" s="86"/>
    </row>
    <row r="534" spans="1:13" x14ac:dyDescent="0.25">
      <c r="A534" s="24">
        <v>527</v>
      </c>
      <c r="B534" s="72" t="s">
        <v>5010</v>
      </c>
      <c r="C534" s="72" t="s">
        <v>4757</v>
      </c>
      <c r="D534" s="72" t="s">
        <v>4758</v>
      </c>
      <c r="E534" s="68" t="s">
        <v>4760</v>
      </c>
      <c r="F534" s="115" t="s">
        <v>4759</v>
      </c>
      <c r="G534" s="107" t="s">
        <v>52</v>
      </c>
      <c r="H534" s="86"/>
      <c r="I534" s="83" t="s">
        <v>37</v>
      </c>
      <c r="J534" s="112">
        <v>4</v>
      </c>
      <c r="K534" s="97" t="s">
        <v>52</v>
      </c>
      <c r="L534" s="107"/>
      <c r="M534" s="86"/>
    </row>
    <row r="535" spans="1:13" x14ac:dyDescent="0.25">
      <c r="A535" s="24">
        <v>528</v>
      </c>
      <c r="B535" s="72" t="s">
        <v>5010</v>
      </c>
      <c r="C535" s="72" t="s">
        <v>4774</v>
      </c>
      <c r="D535" s="72" t="s">
        <v>4775</v>
      </c>
      <c r="E535" s="68" t="s">
        <v>3540</v>
      </c>
      <c r="F535" s="115" t="s">
        <v>3181</v>
      </c>
      <c r="G535" s="107" t="s">
        <v>52</v>
      </c>
      <c r="H535" s="86"/>
      <c r="I535" s="83" t="s">
        <v>37</v>
      </c>
      <c r="J535" s="112">
        <v>24</v>
      </c>
      <c r="K535" s="97" t="s">
        <v>52</v>
      </c>
      <c r="L535" s="107"/>
      <c r="M535" s="86"/>
    </row>
    <row r="536" spans="1:13" x14ac:dyDescent="0.25">
      <c r="A536" s="24">
        <v>529</v>
      </c>
      <c r="B536" s="72" t="s">
        <v>5010</v>
      </c>
      <c r="C536" s="72" t="s">
        <v>4774</v>
      </c>
      <c r="D536" s="72" t="s">
        <v>4775</v>
      </c>
      <c r="E536" s="68" t="s">
        <v>657</v>
      </c>
      <c r="F536" s="115" t="s">
        <v>4102</v>
      </c>
      <c r="G536" s="107"/>
      <c r="H536" s="86"/>
      <c r="I536" s="83" t="s">
        <v>37</v>
      </c>
      <c r="J536" s="112">
        <v>8</v>
      </c>
      <c r="K536" s="97" t="s">
        <v>52</v>
      </c>
      <c r="L536" s="107"/>
      <c r="M536" s="86"/>
    </row>
    <row r="537" spans="1:13" x14ac:dyDescent="0.25">
      <c r="A537" s="78">
        <v>530</v>
      </c>
      <c r="B537" s="90" t="s">
        <v>5010</v>
      </c>
      <c r="C537" s="90" t="s">
        <v>4774</v>
      </c>
      <c r="D537" s="90" t="s">
        <v>4775</v>
      </c>
      <c r="E537" s="90" t="s">
        <v>64</v>
      </c>
      <c r="F537" s="116" t="s">
        <v>4603</v>
      </c>
      <c r="G537" s="106"/>
      <c r="H537" s="91"/>
      <c r="I537" s="92" t="s">
        <v>37</v>
      </c>
      <c r="J537" s="95">
        <v>10</v>
      </c>
      <c r="K537" s="98" t="s">
        <v>52</v>
      </c>
      <c r="L537" s="106"/>
      <c r="M537" s="96" t="s">
        <v>5647</v>
      </c>
    </row>
    <row r="538" spans="1:13" x14ac:dyDescent="0.25">
      <c r="A538" s="24">
        <v>531</v>
      </c>
      <c r="B538" s="72" t="s">
        <v>5010</v>
      </c>
      <c r="C538" s="72" t="s">
        <v>4774</v>
      </c>
      <c r="D538" s="72" t="s">
        <v>4775</v>
      </c>
      <c r="E538" s="68" t="s">
        <v>4195</v>
      </c>
      <c r="F538" s="115" t="s">
        <v>4744</v>
      </c>
      <c r="G538" s="107" t="s">
        <v>52</v>
      </c>
      <c r="H538" s="86"/>
      <c r="I538" s="83" t="s">
        <v>110</v>
      </c>
      <c r="J538" s="112">
        <v>22</v>
      </c>
      <c r="K538" s="97" t="s">
        <v>52</v>
      </c>
      <c r="L538" s="107"/>
      <c r="M538" s="86"/>
    </row>
    <row r="539" spans="1:13" x14ac:dyDescent="0.25">
      <c r="A539" s="24">
        <v>532</v>
      </c>
      <c r="B539" s="72" t="s">
        <v>5010</v>
      </c>
      <c r="C539" s="72" t="s">
        <v>4774</v>
      </c>
      <c r="D539" s="72" t="s">
        <v>4775</v>
      </c>
      <c r="E539" s="68" t="s">
        <v>3287</v>
      </c>
      <c r="F539" s="115" t="s">
        <v>4197</v>
      </c>
      <c r="G539" s="107" t="s">
        <v>52</v>
      </c>
      <c r="H539" s="86"/>
      <c r="I539" s="83" t="s">
        <v>110</v>
      </c>
      <c r="J539" s="112">
        <v>22</v>
      </c>
      <c r="K539" s="97" t="s">
        <v>52</v>
      </c>
      <c r="L539" s="107"/>
      <c r="M539" s="86"/>
    </row>
    <row r="540" spans="1:13" x14ac:dyDescent="0.25">
      <c r="A540" s="24">
        <v>533</v>
      </c>
      <c r="B540" s="72" t="s">
        <v>5010</v>
      </c>
      <c r="C540" s="72" t="s">
        <v>4774</v>
      </c>
      <c r="D540" s="72" t="s">
        <v>4775</v>
      </c>
      <c r="E540" s="68" t="s">
        <v>4780</v>
      </c>
      <c r="F540" s="115" t="s">
        <v>4779</v>
      </c>
      <c r="G540" s="107"/>
      <c r="H540" s="86"/>
      <c r="I540" s="83" t="s">
        <v>37</v>
      </c>
      <c r="J540" s="112">
        <v>30</v>
      </c>
      <c r="K540" s="97" t="s">
        <v>5347</v>
      </c>
      <c r="L540" s="107"/>
      <c r="M540" s="86"/>
    </row>
    <row r="541" spans="1:13" x14ac:dyDescent="0.25">
      <c r="A541" s="24">
        <v>534</v>
      </c>
      <c r="B541" s="72" t="s">
        <v>5010</v>
      </c>
      <c r="C541" s="72" t="s">
        <v>4774</v>
      </c>
      <c r="D541" s="72" t="s">
        <v>4775</v>
      </c>
      <c r="E541" s="68" t="s">
        <v>4781</v>
      </c>
      <c r="F541" s="115" t="s">
        <v>1416</v>
      </c>
      <c r="G541" s="107"/>
      <c r="H541" s="86"/>
      <c r="I541" s="83" t="s">
        <v>37</v>
      </c>
      <c r="J541" s="112">
        <v>10</v>
      </c>
      <c r="K541" s="97" t="s">
        <v>5347</v>
      </c>
      <c r="L541" s="107"/>
      <c r="M541" s="86"/>
    </row>
    <row r="542" spans="1:13" x14ac:dyDescent="0.25">
      <c r="A542" s="24">
        <v>535</v>
      </c>
      <c r="B542" s="72" t="s">
        <v>5010</v>
      </c>
      <c r="C542" s="72" t="s">
        <v>4774</v>
      </c>
      <c r="D542" s="72" t="s">
        <v>4775</v>
      </c>
      <c r="E542" s="68" t="s">
        <v>4777</v>
      </c>
      <c r="F542" s="115" t="s">
        <v>4776</v>
      </c>
      <c r="G542" s="107"/>
      <c r="H542" s="86"/>
      <c r="I542" s="83" t="s">
        <v>37</v>
      </c>
      <c r="J542" s="112">
        <v>10</v>
      </c>
      <c r="K542" s="97" t="s">
        <v>5347</v>
      </c>
      <c r="L542" s="107"/>
      <c r="M542" s="86"/>
    </row>
    <row r="543" spans="1:13" x14ac:dyDescent="0.25">
      <c r="A543" s="24">
        <v>536</v>
      </c>
      <c r="B543" s="72" t="s">
        <v>5010</v>
      </c>
      <c r="C543" s="72" t="s">
        <v>4774</v>
      </c>
      <c r="D543" s="72" t="s">
        <v>4775</v>
      </c>
      <c r="E543" s="68" t="s">
        <v>4778</v>
      </c>
      <c r="F543" s="115" t="s">
        <v>3321</v>
      </c>
      <c r="G543" s="107"/>
      <c r="H543" s="86"/>
      <c r="I543" s="83" t="s">
        <v>37</v>
      </c>
      <c r="J543" s="112">
        <v>8</v>
      </c>
      <c r="K543" s="97" t="s">
        <v>5347</v>
      </c>
      <c r="L543" s="107"/>
      <c r="M543" s="86"/>
    </row>
    <row r="544" spans="1:13" x14ac:dyDescent="0.25">
      <c r="A544" s="24">
        <v>537</v>
      </c>
      <c r="B544" s="72" t="s">
        <v>5010</v>
      </c>
      <c r="C544" s="72" t="s">
        <v>4774</v>
      </c>
      <c r="D544" s="72" t="s">
        <v>4775</v>
      </c>
      <c r="E544" s="68" t="s">
        <v>4787</v>
      </c>
      <c r="F544" s="115" t="s">
        <v>4786</v>
      </c>
      <c r="G544" s="107"/>
      <c r="H544" s="86"/>
      <c r="I544" s="83" t="s">
        <v>37</v>
      </c>
      <c r="J544" s="112">
        <v>10</v>
      </c>
      <c r="K544" s="97" t="s">
        <v>5347</v>
      </c>
      <c r="L544" s="107"/>
      <c r="M544" s="86"/>
    </row>
    <row r="545" spans="1:13" x14ac:dyDescent="0.25">
      <c r="A545" s="24">
        <v>538</v>
      </c>
      <c r="B545" s="72" t="s">
        <v>5010</v>
      </c>
      <c r="C545" s="72" t="s">
        <v>4774</v>
      </c>
      <c r="D545" s="72" t="s">
        <v>4775</v>
      </c>
      <c r="E545" s="68" t="s">
        <v>446</v>
      </c>
      <c r="F545" s="115" t="s">
        <v>445</v>
      </c>
      <c r="G545" s="107"/>
      <c r="H545" s="86"/>
      <c r="I545" s="83" t="s">
        <v>37</v>
      </c>
      <c r="J545" s="112">
        <v>20</v>
      </c>
      <c r="K545" s="97" t="s">
        <v>5347</v>
      </c>
      <c r="L545" s="107"/>
      <c r="M545" s="86"/>
    </row>
    <row r="546" spans="1:13" x14ac:dyDescent="0.25">
      <c r="A546" s="24">
        <v>539</v>
      </c>
      <c r="B546" s="72" t="s">
        <v>5010</v>
      </c>
      <c r="C546" s="72" t="s">
        <v>4774</v>
      </c>
      <c r="D546" s="72" t="s">
        <v>4775</v>
      </c>
      <c r="E546" s="68" t="s">
        <v>4785</v>
      </c>
      <c r="F546" s="115" t="s">
        <v>4784</v>
      </c>
      <c r="G546" s="107"/>
      <c r="H546" s="86"/>
      <c r="I546" s="83" t="s">
        <v>37</v>
      </c>
      <c r="J546" s="112">
        <v>10</v>
      </c>
      <c r="K546" s="97" t="s">
        <v>5347</v>
      </c>
      <c r="L546" s="107"/>
      <c r="M546" s="86"/>
    </row>
    <row r="547" spans="1:13" x14ac:dyDescent="0.25">
      <c r="A547" s="24">
        <v>540</v>
      </c>
      <c r="B547" s="72" t="s">
        <v>5010</v>
      </c>
      <c r="C547" s="72" t="s">
        <v>4774</v>
      </c>
      <c r="D547" s="72" t="s">
        <v>4775</v>
      </c>
      <c r="E547" s="68" t="s">
        <v>4783</v>
      </c>
      <c r="F547" s="115" t="s">
        <v>4782</v>
      </c>
      <c r="G547" s="107"/>
      <c r="H547" s="86"/>
      <c r="I547" s="83" t="s">
        <v>4709</v>
      </c>
      <c r="J547" s="112">
        <v>400</v>
      </c>
      <c r="K547" s="97" t="s">
        <v>5347</v>
      </c>
      <c r="L547" s="107"/>
      <c r="M547" s="86"/>
    </row>
    <row r="548" spans="1:13" x14ac:dyDescent="0.25">
      <c r="A548" s="24">
        <v>541</v>
      </c>
      <c r="B548" s="72" t="s">
        <v>5010</v>
      </c>
      <c r="C548" s="72" t="s">
        <v>5658</v>
      </c>
      <c r="D548" s="72" t="s">
        <v>5061</v>
      </c>
      <c r="E548" s="68" t="s">
        <v>3540</v>
      </c>
      <c r="F548" s="115"/>
      <c r="G548" s="107" t="s">
        <v>52</v>
      </c>
      <c r="H548" s="86"/>
      <c r="I548" s="83" t="s">
        <v>37</v>
      </c>
      <c r="J548" s="112">
        <v>24</v>
      </c>
      <c r="K548" s="97" t="s">
        <v>52</v>
      </c>
      <c r="L548" s="107"/>
      <c r="M548" s="86"/>
    </row>
    <row r="549" spans="1:13" x14ac:dyDescent="0.25">
      <c r="A549" s="24">
        <v>542</v>
      </c>
      <c r="B549" s="72" t="s">
        <v>5010</v>
      </c>
      <c r="C549" s="72" t="s">
        <v>5658</v>
      </c>
      <c r="D549" s="72" t="s">
        <v>5061</v>
      </c>
      <c r="E549" s="68" t="s">
        <v>4195</v>
      </c>
      <c r="F549" s="115"/>
      <c r="G549" s="107" t="s">
        <v>52</v>
      </c>
      <c r="H549" s="86"/>
      <c r="I549" s="83" t="s">
        <v>110</v>
      </c>
      <c r="J549" s="112">
        <v>22</v>
      </c>
      <c r="K549" s="97" t="s">
        <v>52</v>
      </c>
      <c r="L549" s="107"/>
      <c r="M549" s="86"/>
    </row>
    <row r="550" spans="1:13" x14ac:dyDescent="0.25">
      <c r="A550" s="24">
        <v>543</v>
      </c>
      <c r="B550" s="72" t="s">
        <v>5010</v>
      </c>
      <c r="C550" s="72" t="s">
        <v>5658</v>
      </c>
      <c r="D550" s="72" t="s">
        <v>5061</v>
      </c>
      <c r="E550" s="68" t="s">
        <v>657</v>
      </c>
      <c r="F550" s="115"/>
      <c r="G550" s="107"/>
      <c r="H550" s="86"/>
      <c r="I550" s="83" t="s">
        <v>37</v>
      </c>
      <c r="J550" s="112">
        <v>8</v>
      </c>
      <c r="K550" s="97" t="s">
        <v>52</v>
      </c>
      <c r="L550" s="107"/>
      <c r="M550" s="86"/>
    </row>
    <row r="551" spans="1:13" x14ac:dyDescent="0.25">
      <c r="A551" s="78">
        <v>544</v>
      </c>
      <c r="B551" s="90" t="s">
        <v>5010</v>
      </c>
      <c r="C551" s="90" t="s">
        <v>5658</v>
      </c>
      <c r="D551" s="90" t="s">
        <v>5061</v>
      </c>
      <c r="E551" s="90" t="s">
        <v>64</v>
      </c>
      <c r="F551" s="116"/>
      <c r="G551" s="106"/>
      <c r="H551" s="91"/>
      <c r="I551" s="92" t="s">
        <v>37</v>
      </c>
      <c r="J551" s="95">
        <v>10</v>
      </c>
      <c r="K551" s="98" t="s">
        <v>52</v>
      </c>
      <c r="L551" s="106"/>
      <c r="M551" s="96" t="s">
        <v>5647</v>
      </c>
    </row>
    <row r="552" spans="1:13" x14ac:dyDescent="0.25">
      <c r="A552" s="24">
        <v>545</v>
      </c>
      <c r="B552" s="72" t="s">
        <v>5010</v>
      </c>
      <c r="C552" s="72" t="s">
        <v>5658</v>
      </c>
      <c r="D552" s="72" t="s">
        <v>5061</v>
      </c>
      <c r="E552" s="68" t="s">
        <v>5062</v>
      </c>
      <c r="F552" s="115"/>
      <c r="G552" s="107"/>
      <c r="H552" s="86"/>
      <c r="I552" s="83" t="s">
        <v>37</v>
      </c>
      <c r="J552" s="112">
        <v>20</v>
      </c>
      <c r="K552" s="97" t="s">
        <v>52</v>
      </c>
      <c r="L552" s="107"/>
      <c r="M552" s="86"/>
    </row>
    <row r="553" spans="1:13" x14ac:dyDescent="0.25">
      <c r="A553" s="24">
        <v>546</v>
      </c>
      <c r="B553" s="72" t="s">
        <v>5010</v>
      </c>
      <c r="C553" s="72" t="s">
        <v>5658</v>
      </c>
      <c r="D553" s="72" t="s">
        <v>5061</v>
      </c>
      <c r="E553" s="68" t="s">
        <v>4193</v>
      </c>
      <c r="F553" s="115"/>
      <c r="G553" s="107"/>
      <c r="H553" s="86"/>
      <c r="I553" s="83" t="s">
        <v>37</v>
      </c>
      <c r="J553" s="112">
        <v>10</v>
      </c>
      <c r="K553" s="97" t="s">
        <v>52</v>
      </c>
      <c r="L553" s="107"/>
      <c r="M553" s="86"/>
    </row>
    <row r="554" spans="1:13" x14ac:dyDescent="0.25">
      <c r="A554" s="24">
        <v>547</v>
      </c>
      <c r="B554" s="72" t="s">
        <v>5010</v>
      </c>
      <c r="C554" s="72" t="s">
        <v>5658</v>
      </c>
      <c r="D554" s="72" t="s">
        <v>5061</v>
      </c>
      <c r="E554" s="68" t="s">
        <v>5063</v>
      </c>
      <c r="F554" s="115"/>
      <c r="G554" s="107"/>
      <c r="H554" s="86"/>
      <c r="I554" s="83" t="s">
        <v>37</v>
      </c>
      <c r="J554" s="112">
        <v>4</v>
      </c>
      <c r="K554" s="97" t="s">
        <v>52</v>
      </c>
      <c r="L554" s="107"/>
      <c r="M554" s="86"/>
    </row>
    <row r="555" spans="1:13" x14ac:dyDescent="0.25">
      <c r="A555" s="24">
        <v>548</v>
      </c>
      <c r="B555" s="72" t="s">
        <v>5010</v>
      </c>
      <c r="C555" s="72" t="s">
        <v>5658</v>
      </c>
      <c r="D555" s="72" t="s">
        <v>5061</v>
      </c>
      <c r="E555" s="68" t="s">
        <v>5064</v>
      </c>
      <c r="F555" s="115"/>
      <c r="G555" s="107"/>
      <c r="H555" s="86"/>
      <c r="I555" s="83" t="s">
        <v>37</v>
      </c>
      <c r="J555" s="112">
        <v>8</v>
      </c>
      <c r="K555" s="97" t="s">
        <v>52</v>
      </c>
      <c r="L555" s="107"/>
      <c r="M555" s="86"/>
    </row>
    <row r="556" spans="1:13" x14ac:dyDescent="0.25">
      <c r="A556" s="24">
        <v>549</v>
      </c>
      <c r="B556" s="72" t="s">
        <v>5010</v>
      </c>
      <c r="C556" s="72" t="s">
        <v>5658</v>
      </c>
      <c r="D556" s="72" t="s">
        <v>5061</v>
      </c>
      <c r="E556" s="68" t="s">
        <v>5065</v>
      </c>
      <c r="F556" s="115"/>
      <c r="G556" s="107"/>
      <c r="H556" s="86"/>
      <c r="I556" s="83" t="s">
        <v>37</v>
      </c>
      <c r="J556" s="112">
        <v>10</v>
      </c>
      <c r="K556" s="97" t="s">
        <v>52</v>
      </c>
      <c r="L556" s="107"/>
      <c r="M556" s="86"/>
    </row>
    <row r="557" spans="1:13" x14ac:dyDescent="0.25">
      <c r="A557" s="24">
        <v>550</v>
      </c>
      <c r="B557" s="72" t="s">
        <v>5010</v>
      </c>
      <c r="C557" s="72" t="s">
        <v>5658</v>
      </c>
      <c r="D557" s="72" t="s">
        <v>5061</v>
      </c>
      <c r="E557" s="68" t="s">
        <v>5066</v>
      </c>
      <c r="F557" s="115"/>
      <c r="G557" s="107"/>
      <c r="H557" s="86"/>
      <c r="I557" s="83" t="s">
        <v>37</v>
      </c>
      <c r="J557" s="112">
        <v>8</v>
      </c>
      <c r="K557" s="97" t="s">
        <v>5347</v>
      </c>
      <c r="L557" s="107"/>
      <c r="M557" s="86"/>
    </row>
    <row r="558" spans="1:13" x14ac:dyDescent="0.25">
      <c r="A558" s="24">
        <v>551</v>
      </c>
      <c r="B558" s="72" t="s">
        <v>5010</v>
      </c>
      <c r="C558" s="72" t="s">
        <v>5659</v>
      </c>
      <c r="D558" s="72" t="s">
        <v>5067</v>
      </c>
      <c r="E558" s="68" t="s">
        <v>3540</v>
      </c>
      <c r="F558" s="115" t="s">
        <v>3181</v>
      </c>
      <c r="G558" s="107" t="s">
        <v>52</v>
      </c>
      <c r="H558" s="86"/>
      <c r="I558" s="83" t="s">
        <v>37</v>
      </c>
      <c r="J558" s="112">
        <v>24</v>
      </c>
      <c r="K558" s="97" t="s">
        <v>52</v>
      </c>
      <c r="L558" s="107"/>
      <c r="M558" s="86"/>
    </row>
    <row r="559" spans="1:13" x14ac:dyDescent="0.25">
      <c r="A559" s="24">
        <v>552</v>
      </c>
      <c r="B559" s="72" t="s">
        <v>5010</v>
      </c>
      <c r="C559" s="72" t="s">
        <v>5659</v>
      </c>
      <c r="D559" s="72" t="s">
        <v>5067</v>
      </c>
      <c r="E559" s="68" t="s">
        <v>657</v>
      </c>
      <c r="F559" s="115" t="s">
        <v>477</v>
      </c>
      <c r="G559" s="107" t="s">
        <v>52</v>
      </c>
      <c r="H559" s="86"/>
      <c r="I559" s="83" t="s">
        <v>37</v>
      </c>
      <c r="J559" s="112">
        <v>8</v>
      </c>
      <c r="K559" s="97" t="s">
        <v>52</v>
      </c>
      <c r="L559" s="107"/>
      <c r="M559" s="86"/>
    </row>
    <row r="560" spans="1:13" x14ac:dyDescent="0.25">
      <c r="A560" s="78">
        <v>553</v>
      </c>
      <c r="B560" s="90" t="s">
        <v>5010</v>
      </c>
      <c r="C560" s="90" t="s">
        <v>5659</v>
      </c>
      <c r="D560" s="90" t="s">
        <v>5067</v>
      </c>
      <c r="E560" s="90" t="s">
        <v>5723</v>
      </c>
      <c r="F560" s="116" t="s">
        <v>472</v>
      </c>
      <c r="G560" s="106" t="s">
        <v>52</v>
      </c>
      <c r="H560" s="91"/>
      <c r="I560" s="92" t="s">
        <v>37</v>
      </c>
      <c r="J560" s="95">
        <v>10</v>
      </c>
      <c r="K560" s="98" t="s">
        <v>52</v>
      </c>
      <c r="L560" s="106"/>
      <c r="M560" s="96" t="s">
        <v>5647</v>
      </c>
    </row>
    <row r="561" spans="1:13" x14ac:dyDescent="0.25">
      <c r="A561" s="24">
        <v>554</v>
      </c>
      <c r="B561" s="72" t="s">
        <v>5010</v>
      </c>
      <c r="C561" s="72" t="s">
        <v>5659</v>
      </c>
      <c r="D561" s="72" t="s">
        <v>5067</v>
      </c>
      <c r="E561" s="68" t="s">
        <v>4195</v>
      </c>
      <c r="F561" s="115" t="s">
        <v>4744</v>
      </c>
      <c r="G561" s="107" t="s">
        <v>52</v>
      </c>
      <c r="H561" s="86"/>
      <c r="I561" s="83" t="s">
        <v>110</v>
      </c>
      <c r="J561" s="112">
        <v>22</v>
      </c>
      <c r="K561" s="97" t="s">
        <v>52</v>
      </c>
      <c r="L561" s="107"/>
      <c r="M561" s="86"/>
    </row>
    <row r="562" spans="1:13" x14ac:dyDescent="0.25">
      <c r="A562" s="24">
        <v>555</v>
      </c>
      <c r="B562" s="72" t="s">
        <v>5010</v>
      </c>
      <c r="C562" s="72" t="s">
        <v>5659</v>
      </c>
      <c r="D562" s="72" t="s">
        <v>5067</v>
      </c>
      <c r="E562" s="68" t="s">
        <v>5068</v>
      </c>
      <c r="F562" s="115" t="s">
        <v>2171</v>
      </c>
      <c r="G562" s="107"/>
      <c r="H562" s="86"/>
      <c r="I562" s="83" t="s">
        <v>37</v>
      </c>
      <c r="J562" s="112">
        <v>30</v>
      </c>
      <c r="K562" s="97" t="s">
        <v>52</v>
      </c>
      <c r="L562" s="107"/>
      <c r="M562" s="86"/>
    </row>
    <row r="563" spans="1:13" x14ac:dyDescent="0.25">
      <c r="A563" s="24">
        <v>556</v>
      </c>
      <c r="B563" s="72" t="s">
        <v>5010</v>
      </c>
      <c r="C563" s="72" t="s">
        <v>5659</v>
      </c>
      <c r="D563" s="72" t="s">
        <v>5067</v>
      </c>
      <c r="E563" s="68" t="s">
        <v>4874</v>
      </c>
      <c r="F563" s="115" t="s">
        <v>765</v>
      </c>
      <c r="G563" s="107"/>
      <c r="H563" s="86"/>
      <c r="I563" s="83" t="s">
        <v>37</v>
      </c>
      <c r="J563" s="112">
        <v>20</v>
      </c>
      <c r="K563" s="97" t="s">
        <v>5347</v>
      </c>
      <c r="L563" s="107"/>
      <c r="M563" s="86"/>
    </row>
    <row r="564" spans="1:13" x14ac:dyDescent="0.25">
      <c r="A564" s="91">
        <v>557</v>
      </c>
      <c r="B564" s="90" t="s">
        <v>5010</v>
      </c>
      <c r="C564" s="90" t="s">
        <v>5659</v>
      </c>
      <c r="D564" s="90" t="s">
        <v>5067</v>
      </c>
      <c r="E564" s="90" t="s">
        <v>5660</v>
      </c>
      <c r="F564" s="116" t="s">
        <v>5661</v>
      </c>
      <c r="G564" s="106"/>
      <c r="H564" s="91"/>
      <c r="I564" s="92" t="s">
        <v>37</v>
      </c>
      <c r="J564" s="95">
        <v>6</v>
      </c>
      <c r="K564" s="98" t="s">
        <v>5640</v>
      </c>
      <c r="L564" s="106"/>
      <c r="M564" s="137" t="s">
        <v>5720</v>
      </c>
    </row>
    <row r="565" spans="1:13" x14ac:dyDescent="0.25">
      <c r="A565" s="24">
        <v>558</v>
      </c>
      <c r="B565" s="72" t="s">
        <v>5010</v>
      </c>
      <c r="C565" s="72" t="s">
        <v>5659</v>
      </c>
      <c r="D565" s="72" t="s">
        <v>5067</v>
      </c>
      <c r="E565" s="68" t="s">
        <v>4394</v>
      </c>
      <c r="F565" s="115" t="s">
        <v>4873</v>
      </c>
      <c r="G565" s="107"/>
      <c r="H565" s="86"/>
      <c r="I565" s="83" t="s">
        <v>37</v>
      </c>
      <c r="J565" s="112">
        <v>20</v>
      </c>
      <c r="K565" s="97" t="s">
        <v>5347</v>
      </c>
      <c r="L565" s="107"/>
      <c r="M565" s="86"/>
    </row>
    <row r="566" spans="1:13" x14ac:dyDescent="0.25">
      <c r="A566" s="91">
        <v>559</v>
      </c>
      <c r="B566" s="90" t="s">
        <v>5010</v>
      </c>
      <c r="C566" s="90" t="s">
        <v>5659</v>
      </c>
      <c r="D566" s="90" t="s">
        <v>5067</v>
      </c>
      <c r="E566" s="90" t="s">
        <v>5662</v>
      </c>
      <c r="F566" s="116" t="s">
        <v>5663</v>
      </c>
      <c r="G566" s="106"/>
      <c r="H566" s="91"/>
      <c r="I566" s="92" t="s">
        <v>37</v>
      </c>
      <c r="J566" s="95">
        <v>8</v>
      </c>
      <c r="K566" s="98" t="s">
        <v>5664</v>
      </c>
      <c r="L566" s="106"/>
      <c r="M566" s="96" t="s">
        <v>5657</v>
      </c>
    </row>
    <row r="567" spans="1:13" x14ac:dyDescent="0.25">
      <c r="A567" s="24">
        <v>560</v>
      </c>
      <c r="B567" s="72" t="s">
        <v>5010</v>
      </c>
      <c r="C567" s="72" t="s">
        <v>5659</v>
      </c>
      <c r="D567" s="72" t="s">
        <v>5067</v>
      </c>
      <c r="E567" s="68" t="s">
        <v>5069</v>
      </c>
      <c r="F567" s="115" t="s">
        <v>4192</v>
      </c>
      <c r="G567" s="107"/>
      <c r="H567" s="86"/>
      <c r="I567" s="83" t="s">
        <v>37</v>
      </c>
      <c r="J567" s="112">
        <v>20</v>
      </c>
      <c r="K567" s="97" t="s">
        <v>52</v>
      </c>
      <c r="L567" s="107"/>
      <c r="M567" s="86"/>
    </row>
    <row r="568" spans="1:13" x14ac:dyDescent="0.25">
      <c r="A568" s="24">
        <v>561</v>
      </c>
      <c r="B568" s="72" t="s">
        <v>5010</v>
      </c>
      <c r="C568" s="72" t="s">
        <v>5659</v>
      </c>
      <c r="D568" s="72" t="s">
        <v>5067</v>
      </c>
      <c r="E568" s="68" t="s">
        <v>5071</v>
      </c>
      <c r="F568" s="115" t="s">
        <v>5070</v>
      </c>
      <c r="G568" s="107"/>
      <c r="H568" s="86"/>
      <c r="I568" s="83" t="s">
        <v>110</v>
      </c>
      <c r="J568" s="112">
        <v>22</v>
      </c>
      <c r="K568" s="97" t="s">
        <v>52</v>
      </c>
      <c r="L568" s="107"/>
      <c r="M568" s="86"/>
    </row>
    <row r="569" spans="1:13" x14ac:dyDescent="0.25">
      <c r="A569" s="24">
        <v>562</v>
      </c>
      <c r="B569" s="72" t="s">
        <v>5010</v>
      </c>
      <c r="C569" s="72" t="s">
        <v>5659</v>
      </c>
      <c r="D569" s="72" t="s">
        <v>5067</v>
      </c>
      <c r="E569" s="68" t="s">
        <v>4863</v>
      </c>
      <c r="F569" s="115" t="s">
        <v>488</v>
      </c>
      <c r="G569" s="107"/>
      <c r="H569" s="86"/>
      <c r="I569" s="83" t="s">
        <v>110</v>
      </c>
      <c r="J569" s="112">
        <v>22</v>
      </c>
      <c r="K569" s="97" t="s">
        <v>52</v>
      </c>
      <c r="L569" s="107"/>
      <c r="M569" s="86"/>
    </row>
    <row r="570" spans="1:13" x14ac:dyDescent="0.25">
      <c r="A570" s="24">
        <v>563</v>
      </c>
      <c r="B570" s="72" t="s">
        <v>5010</v>
      </c>
      <c r="C570" s="72" t="s">
        <v>5659</v>
      </c>
      <c r="D570" s="72" t="s">
        <v>5067</v>
      </c>
      <c r="E570" s="68" t="s">
        <v>5072</v>
      </c>
      <c r="F570" s="115" t="s">
        <v>3199</v>
      </c>
      <c r="G570" s="107"/>
      <c r="H570" s="86"/>
      <c r="I570" s="83" t="s">
        <v>110</v>
      </c>
      <c r="J570" s="112">
        <v>22</v>
      </c>
      <c r="K570" s="97" t="s">
        <v>52</v>
      </c>
      <c r="L570" s="107"/>
      <c r="M570" s="86"/>
    </row>
    <row r="571" spans="1:13" x14ac:dyDescent="0.25">
      <c r="A571" s="24">
        <v>564</v>
      </c>
      <c r="B571" s="72" t="s">
        <v>5010</v>
      </c>
      <c r="C571" s="72" t="s">
        <v>5659</v>
      </c>
      <c r="D571" s="72" t="s">
        <v>5067</v>
      </c>
      <c r="E571" s="68" t="s">
        <v>5074</v>
      </c>
      <c r="F571" s="115" t="s">
        <v>5073</v>
      </c>
      <c r="G571" s="107"/>
      <c r="H571" s="86"/>
      <c r="I571" s="83" t="s">
        <v>37</v>
      </c>
      <c r="J571" s="112">
        <v>4</v>
      </c>
      <c r="K571" s="97" t="s">
        <v>52</v>
      </c>
      <c r="L571" s="107"/>
      <c r="M571" s="86"/>
    </row>
    <row r="572" spans="1:13" x14ac:dyDescent="0.25">
      <c r="A572" s="24">
        <v>565</v>
      </c>
      <c r="B572" s="72" t="s">
        <v>5010</v>
      </c>
      <c r="C572" s="72" t="s">
        <v>5659</v>
      </c>
      <c r="D572" s="72" t="s">
        <v>5067</v>
      </c>
      <c r="E572" s="68" t="s">
        <v>5076</v>
      </c>
      <c r="F572" s="115" t="s">
        <v>5075</v>
      </c>
      <c r="G572" s="107"/>
      <c r="H572" s="86"/>
      <c r="I572" s="83" t="s">
        <v>37</v>
      </c>
      <c r="J572" s="112">
        <v>16</v>
      </c>
      <c r="K572" s="97" t="s">
        <v>5347</v>
      </c>
      <c r="L572" s="107"/>
      <c r="M572" s="86"/>
    </row>
    <row r="573" spans="1:13" x14ac:dyDescent="0.25">
      <c r="A573" s="24">
        <v>566</v>
      </c>
      <c r="B573" s="72" t="s">
        <v>5010</v>
      </c>
      <c r="C573" s="72" t="s">
        <v>5659</v>
      </c>
      <c r="D573" s="72" t="s">
        <v>5067</v>
      </c>
      <c r="E573" s="68" t="s">
        <v>4746</v>
      </c>
      <c r="F573" s="115" t="s">
        <v>4745</v>
      </c>
      <c r="G573" s="107"/>
      <c r="H573" s="86"/>
      <c r="I573" s="83" t="s">
        <v>37</v>
      </c>
      <c r="J573" s="112">
        <v>4</v>
      </c>
      <c r="K573" s="97" t="s">
        <v>52</v>
      </c>
      <c r="L573" s="107"/>
      <c r="M573" s="86"/>
    </row>
    <row r="574" spans="1:13" x14ac:dyDescent="0.25">
      <c r="A574" s="24">
        <v>567</v>
      </c>
      <c r="B574" s="72" t="s">
        <v>5010</v>
      </c>
      <c r="C574" s="72" t="s">
        <v>5659</v>
      </c>
      <c r="D574" s="72" t="s">
        <v>5067</v>
      </c>
      <c r="E574" s="68" t="s">
        <v>3165</v>
      </c>
      <c r="F574" s="115" t="s">
        <v>3164</v>
      </c>
      <c r="G574" s="107"/>
      <c r="H574" s="86"/>
      <c r="I574" s="83" t="s">
        <v>37</v>
      </c>
      <c r="J574" s="112">
        <v>20</v>
      </c>
      <c r="K574" s="97" t="s">
        <v>5347</v>
      </c>
      <c r="L574" s="107"/>
      <c r="M574" s="86"/>
    </row>
    <row r="575" spans="1:13" x14ac:dyDescent="0.25">
      <c r="A575" s="24">
        <v>568</v>
      </c>
      <c r="B575" s="72" t="s">
        <v>5010</v>
      </c>
      <c r="C575" s="72" t="s">
        <v>5659</v>
      </c>
      <c r="D575" s="72" t="s">
        <v>5067</v>
      </c>
      <c r="E575" s="68" t="s">
        <v>3167</v>
      </c>
      <c r="F575" s="115" t="s">
        <v>3166</v>
      </c>
      <c r="G575" s="107"/>
      <c r="H575" s="86"/>
      <c r="I575" s="83" t="s">
        <v>37</v>
      </c>
      <c r="J575" s="112">
        <v>8</v>
      </c>
      <c r="K575" s="97" t="s">
        <v>5347</v>
      </c>
      <c r="L575" s="107"/>
      <c r="M575" s="86"/>
    </row>
    <row r="576" spans="1:13" x14ac:dyDescent="0.25">
      <c r="A576" s="24">
        <v>569</v>
      </c>
      <c r="B576" s="72" t="s">
        <v>5010</v>
      </c>
      <c r="C576" s="72" t="s">
        <v>5659</v>
      </c>
      <c r="D576" s="72" t="s">
        <v>5067</v>
      </c>
      <c r="E576" s="68" t="s">
        <v>3169</v>
      </c>
      <c r="F576" s="115" t="s">
        <v>4747</v>
      </c>
      <c r="G576" s="107"/>
      <c r="H576" s="86"/>
      <c r="I576" s="83" t="s">
        <v>37</v>
      </c>
      <c r="J576" s="112">
        <v>6</v>
      </c>
      <c r="K576" s="97" t="s">
        <v>5347</v>
      </c>
      <c r="L576" s="107"/>
      <c r="M576" s="86"/>
    </row>
    <row r="577" spans="1:13" x14ac:dyDescent="0.25">
      <c r="A577" s="24">
        <v>570</v>
      </c>
      <c r="B577" s="72" t="s">
        <v>5010</v>
      </c>
      <c r="C577" s="72" t="s">
        <v>5659</v>
      </c>
      <c r="D577" s="72" t="s">
        <v>5067</v>
      </c>
      <c r="E577" s="68" t="s">
        <v>3172</v>
      </c>
      <c r="F577" s="115" t="s">
        <v>3171</v>
      </c>
      <c r="G577" s="107"/>
      <c r="H577" s="86"/>
      <c r="I577" s="83" t="s">
        <v>37</v>
      </c>
      <c r="J577" s="112">
        <v>8</v>
      </c>
      <c r="K577" s="97" t="s">
        <v>5347</v>
      </c>
      <c r="L577" s="107"/>
      <c r="M577" s="86"/>
    </row>
    <row r="578" spans="1:13" x14ac:dyDescent="0.25">
      <c r="A578" s="24">
        <v>571</v>
      </c>
      <c r="B578" s="72" t="s">
        <v>5010</v>
      </c>
      <c r="C578" s="72" t="s">
        <v>5659</v>
      </c>
      <c r="D578" s="72" t="s">
        <v>5067</v>
      </c>
      <c r="E578" s="68" t="s">
        <v>4749</v>
      </c>
      <c r="F578" s="115" t="s">
        <v>4748</v>
      </c>
      <c r="G578" s="107"/>
      <c r="H578" s="86"/>
      <c r="I578" s="83" t="s">
        <v>37</v>
      </c>
      <c r="J578" s="112">
        <v>6</v>
      </c>
      <c r="K578" s="97" t="s">
        <v>5347</v>
      </c>
      <c r="L578" s="107"/>
      <c r="M578" s="86"/>
    </row>
    <row r="579" spans="1:13" x14ac:dyDescent="0.25">
      <c r="A579" s="24">
        <v>572</v>
      </c>
      <c r="B579" s="72" t="s">
        <v>5010</v>
      </c>
      <c r="C579" s="72" t="s">
        <v>4788</v>
      </c>
      <c r="D579" s="72" t="s">
        <v>4789</v>
      </c>
      <c r="E579" s="68" t="s">
        <v>3540</v>
      </c>
      <c r="F579" s="115" t="s">
        <v>3181</v>
      </c>
      <c r="G579" s="107" t="s">
        <v>52</v>
      </c>
      <c r="H579" s="86"/>
      <c r="I579" s="83" t="s">
        <v>37</v>
      </c>
      <c r="J579" s="112">
        <v>24</v>
      </c>
      <c r="K579" s="97" t="s">
        <v>52</v>
      </c>
      <c r="L579" s="107"/>
      <c r="M579" s="86"/>
    </row>
    <row r="580" spans="1:13" x14ac:dyDescent="0.25">
      <c r="A580" s="24">
        <v>573</v>
      </c>
      <c r="B580" s="72" t="s">
        <v>5010</v>
      </c>
      <c r="C580" s="72" t="s">
        <v>4788</v>
      </c>
      <c r="D580" s="72" t="s">
        <v>4789</v>
      </c>
      <c r="E580" s="68" t="s">
        <v>657</v>
      </c>
      <c r="F580" s="115" t="s">
        <v>4102</v>
      </c>
      <c r="G580" s="107" t="s">
        <v>52</v>
      </c>
      <c r="H580" s="86"/>
      <c r="I580" s="83" t="s">
        <v>37</v>
      </c>
      <c r="J580" s="112">
        <v>8</v>
      </c>
      <c r="K580" s="97" t="s">
        <v>52</v>
      </c>
      <c r="L580" s="107"/>
      <c r="M580" s="86"/>
    </row>
    <row r="581" spans="1:13" x14ac:dyDescent="0.25">
      <c r="A581" s="78">
        <v>574</v>
      </c>
      <c r="B581" s="90" t="s">
        <v>5010</v>
      </c>
      <c r="C581" s="90" t="s">
        <v>4788</v>
      </c>
      <c r="D581" s="90" t="s">
        <v>4789</v>
      </c>
      <c r="E581" s="90" t="s">
        <v>64</v>
      </c>
      <c r="F581" s="116" t="s">
        <v>4603</v>
      </c>
      <c r="G581" s="106" t="s">
        <v>52</v>
      </c>
      <c r="H581" s="91"/>
      <c r="I581" s="92" t="s">
        <v>37</v>
      </c>
      <c r="J581" s="95">
        <v>10</v>
      </c>
      <c r="K581" s="98" t="s">
        <v>52</v>
      </c>
      <c r="L581" s="106"/>
      <c r="M581" s="96" t="s">
        <v>5647</v>
      </c>
    </row>
    <row r="582" spans="1:13" x14ac:dyDescent="0.25">
      <c r="A582" s="24">
        <v>575</v>
      </c>
      <c r="B582" s="72" t="s">
        <v>5010</v>
      </c>
      <c r="C582" s="72" t="s">
        <v>4788</v>
      </c>
      <c r="D582" s="72" t="s">
        <v>4789</v>
      </c>
      <c r="E582" s="68" t="s">
        <v>4195</v>
      </c>
      <c r="F582" s="115" t="s">
        <v>4744</v>
      </c>
      <c r="G582" s="107" t="s">
        <v>52</v>
      </c>
      <c r="H582" s="86"/>
      <c r="I582" s="83" t="s">
        <v>110</v>
      </c>
      <c r="J582" s="112">
        <v>22</v>
      </c>
      <c r="K582" s="97" t="s">
        <v>52</v>
      </c>
      <c r="L582" s="107"/>
      <c r="M582" s="86"/>
    </row>
    <row r="583" spans="1:13" ht="104.4" x14ac:dyDescent="0.25">
      <c r="A583" s="24">
        <v>576</v>
      </c>
      <c r="B583" s="72" t="s">
        <v>5010</v>
      </c>
      <c r="C583" s="72" t="s">
        <v>4788</v>
      </c>
      <c r="D583" s="72" t="s">
        <v>4789</v>
      </c>
      <c r="E583" s="68" t="s">
        <v>4793</v>
      </c>
      <c r="F583" s="117" t="s">
        <v>5077</v>
      </c>
      <c r="G583" s="107"/>
      <c r="H583" s="86"/>
      <c r="I583" s="83" t="s">
        <v>37</v>
      </c>
      <c r="J583" s="112">
        <v>4</v>
      </c>
      <c r="K583" s="97" t="s">
        <v>52</v>
      </c>
      <c r="L583" s="107"/>
      <c r="M583" s="86"/>
    </row>
    <row r="584" spans="1:13" x14ac:dyDescent="0.25">
      <c r="A584" s="24">
        <v>577</v>
      </c>
      <c r="B584" s="72" t="s">
        <v>5010</v>
      </c>
      <c r="C584" s="72" t="s">
        <v>4788</v>
      </c>
      <c r="D584" s="72" t="s">
        <v>4789</v>
      </c>
      <c r="E584" s="68" t="s">
        <v>3219</v>
      </c>
      <c r="F584" s="115" t="s">
        <v>4761</v>
      </c>
      <c r="G584" s="107"/>
      <c r="H584" s="86"/>
      <c r="I584" s="83" t="s">
        <v>37</v>
      </c>
      <c r="J584" s="112">
        <v>10</v>
      </c>
      <c r="K584" s="97" t="s">
        <v>52</v>
      </c>
      <c r="L584" s="107"/>
      <c r="M584" s="86"/>
    </row>
    <row r="585" spans="1:13" x14ac:dyDescent="0.25">
      <c r="A585" s="24">
        <v>578</v>
      </c>
      <c r="B585" s="72" t="s">
        <v>5010</v>
      </c>
      <c r="C585" s="72" t="s">
        <v>4788</v>
      </c>
      <c r="D585" s="72" t="s">
        <v>4789</v>
      </c>
      <c r="E585" s="68" t="s">
        <v>4795</v>
      </c>
      <c r="F585" s="115" t="s">
        <v>3247</v>
      </c>
      <c r="G585" s="107"/>
      <c r="H585" s="86"/>
      <c r="I585" s="83" t="s">
        <v>37</v>
      </c>
      <c r="J585" s="112">
        <v>10</v>
      </c>
      <c r="K585" s="97" t="s">
        <v>52</v>
      </c>
      <c r="L585" s="107"/>
      <c r="M585" s="86"/>
    </row>
    <row r="586" spans="1:13" x14ac:dyDescent="0.25">
      <c r="A586" s="24">
        <v>579</v>
      </c>
      <c r="B586" s="72" t="s">
        <v>5010</v>
      </c>
      <c r="C586" s="72" t="s">
        <v>4788</v>
      </c>
      <c r="D586" s="72" t="s">
        <v>4789</v>
      </c>
      <c r="E586" s="68" t="s">
        <v>3250</v>
      </c>
      <c r="F586" s="115" t="s">
        <v>3249</v>
      </c>
      <c r="G586" s="107"/>
      <c r="H586" s="86"/>
      <c r="I586" s="83" t="s">
        <v>37</v>
      </c>
      <c r="J586" s="112">
        <v>2000</v>
      </c>
      <c r="K586" s="97" t="s">
        <v>52</v>
      </c>
      <c r="L586" s="107"/>
      <c r="M586" s="86"/>
    </row>
    <row r="587" spans="1:13" x14ac:dyDescent="0.25">
      <c r="A587" s="24">
        <v>580</v>
      </c>
      <c r="B587" s="72" t="s">
        <v>5010</v>
      </c>
      <c r="C587" s="72" t="s">
        <v>4788</v>
      </c>
      <c r="D587" s="72" t="s">
        <v>4789</v>
      </c>
      <c r="E587" s="68" t="s">
        <v>4790</v>
      </c>
      <c r="F587" s="115" t="s">
        <v>3251</v>
      </c>
      <c r="G587" s="107"/>
      <c r="H587" s="86"/>
      <c r="I587" s="83" t="s">
        <v>37</v>
      </c>
      <c r="J587" s="112">
        <v>10</v>
      </c>
      <c r="K587" s="97" t="s">
        <v>52</v>
      </c>
      <c r="L587" s="107"/>
      <c r="M587" s="86"/>
    </row>
    <row r="588" spans="1:13" x14ac:dyDescent="0.25">
      <c r="A588" s="24">
        <v>581</v>
      </c>
      <c r="B588" s="72" t="s">
        <v>5010</v>
      </c>
      <c r="C588" s="72" t="s">
        <v>4788</v>
      </c>
      <c r="D588" s="72" t="s">
        <v>4789</v>
      </c>
      <c r="E588" s="68" t="s">
        <v>4746</v>
      </c>
      <c r="F588" s="115" t="s">
        <v>4745</v>
      </c>
      <c r="G588" s="107"/>
      <c r="H588" s="86"/>
      <c r="I588" s="83" t="s">
        <v>37</v>
      </c>
      <c r="J588" s="112">
        <v>4</v>
      </c>
      <c r="K588" s="97" t="s">
        <v>52</v>
      </c>
      <c r="L588" s="107"/>
      <c r="M588" s="86"/>
    </row>
    <row r="589" spans="1:13" x14ac:dyDescent="0.25">
      <c r="A589" s="24">
        <v>582</v>
      </c>
      <c r="B589" s="72" t="s">
        <v>5010</v>
      </c>
      <c r="C589" s="72" t="s">
        <v>4788</v>
      </c>
      <c r="D589" s="72" t="s">
        <v>4789</v>
      </c>
      <c r="E589" s="68" t="s">
        <v>3163</v>
      </c>
      <c r="F589" s="115" t="s">
        <v>3162</v>
      </c>
      <c r="G589" s="107"/>
      <c r="H589" s="86"/>
      <c r="I589" s="83" t="s">
        <v>110</v>
      </c>
      <c r="J589" s="112">
        <v>22</v>
      </c>
      <c r="K589" s="97" t="s">
        <v>52</v>
      </c>
      <c r="L589" s="107"/>
      <c r="M589" s="86"/>
    </row>
    <row r="590" spans="1:13" x14ac:dyDescent="0.25">
      <c r="A590" s="24">
        <v>583</v>
      </c>
      <c r="B590" s="72" t="s">
        <v>5010</v>
      </c>
      <c r="C590" s="72" t="s">
        <v>4788</v>
      </c>
      <c r="D590" s="72" t="s">
        <v>4789</v>
      </c>
      <c r="E590" s="68" t="s">
        <v>3165</v>
      </c>
      <c r="F590" s="115" t="s">
        <v>3164</v>
      </c>
      <c r="G590" s="107"/>
      <c r="H590" s="86"/>
      <c r="I590" s="83" t="s">
        <v>37</v>
      </c>
      <c r="J590" s="112">
        <v>20</v>
      </c>
      <c r="K590" s="97" t="s">
        <v>52</v>
      </c>
      <c r="L590" s="107"/>
      <c r="M590" s="86"/>
    </row>
    <row r="591" spans="1:13" x14ac:dyDescent="0.25">
      <c r="A591" s="24">
        <v>584</v>
      </c>
      <c r="B591" s="72" t="s">
        <v>5010</v>
      </c>
      <c r="C591" s="72" t="s">
        <v>4788</v>
      </c>
      <c r="D591" s="72" t="s">
        <v>4789</v>
      </c>
      <c r="E591" s="68" t="s">
        <v>3167</v>
      </c>
      <c r="F591" s="115" t="s">
        <v>3166</v>
      </c>
      <c r="G591" s="107"/>
      <c r="H591" s="86"/>
      <c r="I591" s="83" t="s">
        <v>37</v>
      </c>
      <c r="J591" s="112">
        <v>8</v>
      </c>
      <c r="K591" s="97" t="s">
        <v>52</v>
      </c>
      <c r="L591" s="107"/>
      <c r="M591" s="86"/>
    </row>
    <row r="592" spans="1:13" x14ac:dyDescent="0.25">
      <c r="A592" s="24">
        <v>585</v>
      </c>
      <c r="B592" s="72" t="s">
        <v>5010</v>
      </c>
      <c r="C592" s="72" t="s">
        <v>4788</v>
      </c>
      <c r="D592" s="72" t="s">
        <v>4789</v>
      </c>
      <c r="E592" s="68" t="s">
        <v>3169</v>
      </c>
      <c r="F592" s="115" t="s">
        <v>4747</v>
      </c>
      <c r="G592" s="107"/>
      <c r="H592" s="86"/>
      <c r="I592" s="83" t="s">
        <v>37</v>
      </c>
      <c r="J592" s="112">
        <v>6</v>
      </c>
      <c r="K592" s="97" t="s">
        <v>52</v>
      </c>
      <c r="L592" s="107"/>
      <c r="M592" s="86"/>
    </row>
    <row r="593" spans="1:13" x14ac:dyDescent="0.25">
      <c r="A593" s="24">
        <v>586</v>
      </c>
      <c r="B593" s="72" t="s">
        <v>5010</v>
      </c>
      <c r="C593" s="72" t="s">
        <v>4788</v>
      </c>
      <c r="D593" s="72" t="s">
        <v>4789</v>
      </c>
      <c r="E593" s="68" t="s">
        <v>3172</v>
      </c>
      <c r="F593" s="115" t="s">
        <v>3171</v>
      </c>
      <c r="G593" s="107"/>
      <c r="H593" s="86"/>
      <c r="I593" s="83" t="s">
        <v>37</v>
      </c>
      <c r="J593" s="112">
        <v>8</v>
      </c>
      <c r="K593" s="97" t="s">
        <v>5347</v>
      </c>
      <c r="L593" s="107"/>
      <c r="M593" s="86"/>
    </row>
    <row r="594" spans="1:13" x14ac:dyDescent="0.25">
      <c r="A594" s="24">
        <v>587</v>
      </c>
      <c r="B594" s="72" t="s">
        <v>5010</v>
      </c>
      <c r="C594" s="72" t="s">
        <v>4788</v>
      </c>
      <c r="D594" s="72" t="s">
        <v>4789</v>
      </c>
      <c r="E594" s="68" t="s">
        <v>4749</v>
      </c>
      <c r="F594" s="115" t="s">
        <v>4748</v>
      </c>
      <c r="G594" s="107"/>
      <c r="H594" s="86"/>
      <c r="I594" s="83" t="s">
        <v>37</v>
      </c>
      <c r="J594" s="112">
        <v>6</v>
      </c>
      <c r="K594" s="97" t="s">
        <v>5347</v>
      </c>
      <c r="L594" s="107"/>
      <c r="M594" s="86"/>
    </row>
    <row r="595" spans="1:13" x14ac:dyDescent="0.25">
      <c r="A595" s="24">
        <v>588</v>
      </c>
      <c r="B595" s="72" t="s">
        <v>5010</v>
      </c>
      <c r="C595" s="72" t="s">
        <v>4788</v>
      </c>
      <c r="D595" s="72" t="s">
        <v>4789</v>
      </c>
      <c r="E595" s="68" t="s">
        <v>4794</v>
      </c>
      <c r="F595" s="115" t="s">
        <v>3253</v>
      </c>
      <c r="G595" s="107"/>
      <c r="H595" s="86"/>
      <c r="I595" s="83" t="s">
        <v>37</v>
      </c>
      <c r="J595" s="112">
        <v>4</v>
      </c>
      <c r="K595" s="97" t="s">
        <v>5347</v>
      </c>
      <c r="L595" s="107"/>
      <c r="M595" s="86"/>
    </row>
    <row r="596" spans="1:13" x14ac:dyDescent="0.25">
      <c r="A596" s="24">
        <v>589</v>
      </c>
      <c r="B596" s="72" t="s">
        <v>5010</v>
      </c>
      <c r="C596" s="72" t="s">
        <v>4788</v>
      </c>
      <c r="D596" s="72" t="s">
        <v>4789</v>
      </c>
      <c r="E596" s="68" t="s">
        <v>4792</v>
      </c>
      <c r="F596" s="115" t="s">
        <v>4791</v>
      </c>
      <c r="G596" s="107"/>
      <c r="H596" s="86"/>
      <c r="I596" s="83" t="s">
        <v>37</v>
      </c>
      <c r="J596" s="112">
        <v>4</v>
      </c>
      <c r="K596" s="97" t="s">
        <v>5347</v>
      </c>
      <c r="L596" s="107"/>
      <c r="M596" s="86"/>
    </row>
    <row r="597" spans="1:13" x14ac:dyDescent="0.25">
      <c r="A597" s="24">
        <v>590</v>
      </c>
      <c r="B597" s="72" t="s">
        <v>5010</v>
      </c>
      <c r="C597" s="72" t="s">
        <v>4796</v>
      </c>
      <c r="D597" s="72" t="s">
        <v>4797</v>
      </c>
      <c r="E597" s="68" t="s">
        <v>3540</v>
      </c>
      <c r="F597" s="115" t="s">
        <v>3181</v>
      </c>
      <c r="G597" s="107" t="s">
        <v>52</v>
      </c>
      <c r="H597" s="86"/>
      <c r="I597" s="83" t="s">
        <v>37</v>
      </c>
      <c r="J597" s="112">
        <v>24</v>
      </c>
      <c r="K597" s="97" t="s">
        <v>52</v>
      </c>
      <c r="L597" s="107"/>
      <c r="M597" s="86"/>
    </row>
    <row r="598" spans="1:13" x14ac:dyDescent="0.25">
      <c r="A598" s="24">
        <v>591</v>
      </c>
      <c r="B598" s="72" t="s">
        <v>5010</v>
      </c>
      <c r="C598" s="72" t="s">
        <v>4796</v>
      </c>
      <c r="D598" s="72" t="s">
        <v>4797</v>
      </c>
      <c r="E598" s="68" t="s">
        <v>657</v>
      </c>
      <c r="F598" s="115" t="s">
        <v>4102</v>
      </c>
      <c r="G598" s="107" t="s">
        <v>52</v>
      </c>
      <c r="H598" s="86"/>
      <c r="I598" s="83" t="s">
        <v>37</v>
      </c>
      <c r="J598" s="112">
        <v>8</v>
      </c>
      <c r="K598" s="97" t="s">
        <v>52</v>
      </c>
      <c r="L598" s="107"/>
      <c r="M598" s="86"/>
    </row>
    <row r="599" spans="1:13" x14ac:dyDescent="0.25">
      <c r="A599" s="78">
        <v>592</v>
      </c>
      <c r="B599" s="90" t="s">
        <v>5010</v>
      </c>
      <c r="C599" s="90" t="s">
        <v>4796</v>
      </c>
      <c r="D599" s="90" t="s">
        <v>4797</v>
      </c>
      <c r="E599" s="90" t="s">
        <v>64</v>
      </c>
      <c r="F599" s="116" t="s">
        <v>4603</v>
      </c>
      <c r="G599" s="106" t="s">
        <v>52</v>
      </c>
      <c r="H599" s="91"/>
      <c r="I599" s="92" t="s">
        <v>37</v>
      </c>
      <c r="J599" s="95">
        <v>10</v>
      </c>
      <c r="K599" s="98" t="s">
        <v>52</v>
      </c>
      <c r="L599" s="106"/>
      <c r="M599" s="96" t="s">
        <v>5647</v>
      </c>
    </row>
    <row r="600" spans="1:13" x14ac:dyDescent="0.25">
      <c r="A600" s="24">
        <v>593</v>
      </c>
      <c r="B600" s="72" t="s">
        <v>5010</v>
      </c>
      <c r="C600" s="72" t="s">
        <v>4796</v>
      </c>
      <c r="D600" s="72" t="s">
        <v>4797</v>
      </c>
      <c r="E600" s="68" t="s">
        <v>4195</v>
      </c>
      <c r="F600" s="115" t="s">
        <v>4744</v>
      </c>
      <c r="G600" s="107" t="s">
        <v>52</v>
      </c>
      <c r="H600" s="86"/>
      <c r="I600" s="83" t="s">
        <v>110</v>
      </c>
      <c r="J600" s="112">
        <v>22</v>
      </c>
      <c r="K600" s="97" t="s">
        <v>52</v>
      </c>
      <c r="L600" s="107"/>
      <c r="M600" s="86"/>
    </row>
    <row r="601" spans="1:13" x14ac:dyDescent="0.25">
      <c r="A601" s="24">
        <v>594</v>
      </c>
      <c r="B601" s="72" t="s">
        <v>5010</v>
      </c>
      <c r="C601" s="72" t="s">
        <v>4796</v>
      </c>
      <c r="D601" s="72" t="s">
        <v>4797</v>
      </c>
      <c r="E601" s="68" t="s">
        <v>4760</v>
      </c>
      <c r="F601" s="115" t="s">
        <v>4759</v>
      </c>
      <c r="G601" s="107" t="s">
        <v>52</v>
      </c>
      <c r="H601" s="86"/>
      <c r="I601" s="83" t="s">
        <v>37</v>
      </c>
      <c r="J601" s="112">
        <v>4</v>
      </c>
      <c r="K601" s="97" t="s">
        <v>52</v>
      </c>
      <c r="L601" s="107"/>
      <c r="M601" s="86"/>
    </row>
    <row r="602" spans="1:13" x14ac:dyDescent="0.25">
      <c r="A602" s="24">
        <v>595</v>
      </c>
      <c r="B602" s="72" t="s">
        <v>5010</v>
      </c>
      <c r="C602" s="72" t="s">
        <v>4796</v>
      </c>
      <c r="D602" s="72" t="s">
        <v>4797</v>
      </c>
      <c r="E602" s="68" t="s">
        <v>4799</v>
      </c>
      <c r="F602" s="115" t="s">
        <v>4798</v>
      </c>
      <c r="G602" s="107"/>
      <c r="H602" s="86"/>
      <c r="I602" s="83" t="s">
        <v>37</v>
      </c>
      <c r="J602" s="112">
        <v>4</v>
      </c>
      <c r="K602" s="97" t="s">
        <v>5347</v>
      </c>
      <c r="L602" s="107"/>
      <c r="M602" s="86"/>
    </row>
    <row r="603" spans="1:13" x14ac:dyDescent="0.25">
      <c r="A603" s="24">
        <v>596</v>
      </c>
      <c r="B603" s="72" t="s">
        <v>5010</v>
      </c>
      <c r="C603" s="72" t="s">
        <v>4796</v>
      </c>
      <c r="D603" s="72" t="s">
        <v>4797</v>
      </c>
      <c r="E603" s="68" t="s">
        <v>495</v>
      </c>
      <c r="F603" s="115" t="s">
        <v>488</v>
      </c>
      <c r="G603" s="107"/>
      <c r="H603" s="86"/>
      <c r="I603" s="83" t="s">
        <v>110</v>
      </c>
      <c r="J603" s="112">
        <v>22</v>
      </c>
      <c r="K603" s="97" t="s">
        <v>5347</v>
      </c>
      <c r="L603" s="107"/>
      <c r="M603" s="86"/>
    </row>
    <row r="604" spans="1:13" x14ac:dyDescent="0.25">
      <c r="A604" s="24">
        <v>597</v>
      </c>
      <c r="B604" s="72" t="s">
        <v>5010</v>
      </c>
      <c r="C604" s="72" t="s">
        <v>4796</v>
      </c>
      <c r="D604" s="72" t="s">
        <v>4797</v>
      </c>
      <c r="E604" s="68" t="s">
        <v>5269</v>
      </c>
      <c r="F604" s="115" t="s">
        <v>5268</v>
      </c>
      <c r="G604" s="107"/>
      <c r="H604" s="86"/>
      <c r="I604" s="83" t="s">
        <v>37</v>
      </c>
      <c r="J604" s="112">
        <v>2</v>
      </c>
      <c r="K604" s="97" t="s">
        <v>5347</v>
      </c>
      <c r="L604" s="107"/>
      <c r="M604" s="86"/>
    </row>
    <row r="605" spans="1:13" x14ac:dyDescent="0.25">
      <c r="A605" s="24">
        <v>598</v>
      </c>
      <c r="B605" s="72" t="s">
        <v>5010</v>
      </c>
      <c r="C605" s="72" t="s">
        <v>4800</v>
      </c>
      <c r="D605" s="72" t="s">
        <v>4801</v>
      </c>
      <c r="E605" s="68" t="s">
        <v>3540</v>
      </c>
      <c r="F605" s="115" t="s">
        <v>3539</v>
      </c>
      <c r="G605" s="107" t="s">
        <v>52</v>
      </c>
      <c r="H605" s="86"/>
      <c r="I605" s="83" t="s">
        <v>37</v>
      </c>
      <c r="J605" s="112">
        <v>24</v>
      </c>
      <c r="K605" s="97" t="s">
        <v>52</v>
      </c>
      <c r="L605" s="107"/>
      <c r="M605" s="86"/>
    </row>
    <row r="606" spans="1:13" x14ac:dyDescent="0.25">
      <c r="A606" s="24">
        <v>599</v>
      </c>
      <c r="B606" s="72" t="s">
        <v>5010</v>
      </c>
      <c r="C606" s="72" t="s">
        <v>4800</v>
      </c>
      <c r="D606" s="72" t="s">
        <v>4801</v>
      </c>
      <c r="E606" s="68" t="s">
        <v>657</v>
      </c>
      <c r="F606" s="115" t="s">
        <v>4102</v>
      </c>
      <c r="G606" s="107" t="s">
        <v>52</v>
      </c>
      <c r="H606" s="86"/>
      <c r="I606" s="83" t="s">
        <v>37</v>
      </c>
      <c r="J606" s="112">
        <v>8</v>
      </c>
      <c r="K606" s="97" t="s">
        <v>52</v>
      </c>
      <c r="L606" s="107"/>
      <c r="M606" s="86"/>
    </row>
    <row r="607" spans="1:13" x14ac:dyDescent="0.25">
      <c r="A607" s="78">
        <v>600</v>
      </c>
      <c r="B607" s="90" t="s">
        <v>5010</v>
      </c>
      <c r="C607" s="90" t="s">
        <v>4800</v>
      </c>
      <c r="D607" s="90" t="s">
        <v>4801</v>
      </c>
      <c r="E607" s="90" t="s">
        <v>64</v>
      </c>
      <c r="F607" s="116" t="s">
        <v>4603</v>
      </c>
      <c r="G607" s="106" t="s">
        <v>52</v>
      </c>
      <c r="H607" s="91"/>
      <c r="I607" s="92" t="s">
        <v>37</v>
      </c>
      <c r="J607" s="95">
        <v>10</v>
      </c>
      <c r="K607" s="98" t="s">
        <v>52</v>
      </c>
      <c r="L607" s="106"/>
      <c r="M607" s="96" t="s">
        <v>5647</v>
      </c>
    </row>
    <row r="608" spans="1:13" x14ac:dyDescent="0.25">
      <c r="A608" s="24">
        <v>601</v>
      </c>
      <c r="B608" s="72" t="s">
        <v>5010</v>
      </c>
      <c r="C608" s="72" t="s">
        <v>4800</v>
      </c>
      <c r="D608" s="72" t="s">
        <v>4801</v>
      </c>
      <c r="E608" s="68" t="s">
        <v>4195</v>
      </c>
      <c r="F608" s="115" t="s">
        <v>4744</v>
      </c>
      <c r="G608" s="107" t="s">
        <v>52</v>
      </c>
      <c r="H608" s="86"/>
      <c r="I608" s="83" t="s">
        <v>110</v>
      </c>
      <c r="J608" s="112">
        <v>22</v>
      </c>
      <c r="K608" s="97" t="s">
        <v>52</v>
      </c>
      <c r="L608" s="107"/>
      <c r="M608" s="86"/>
    </row>
    <row r="609" spans="1:13" x14ac:dyDescent="0.25">
      <c r="A609" s="24">
        <v>602</v>
      </c>
      <c r="B609" s="72" t="s">
        <v>5010</v>
      </c>
      <c r="C609" s="72" t="s">
        <v>4800</v>
      </c>
      <c r="D609" s="72" t="s">
        <v>4801</v>
      </c>
      <c r="E609" s="68" t="s">
        <v>3287</v>
      </c>
      <c r="F609" s="115" t="s">
        <v>4197</v>
      </c>
      <c r="G609" s="107" t="s">
        <v>52</v>
      </c>
      <c r="H609" s="86"/>
      <c r="I609" s="83" t="s">
        <v>110</v>
      </c>
      <c r="J609" s="112">
        <v>22</v>
      </c>
      <c r="K609" s="97" t="s">
        <v>52</v>
      </c>
      <c r="L609" s="107"/>
      <c r="M609" s="86"/>
    </row>
    <row r="610" spans="1:13" x14ac:dyDescent="0.25">
      <c r="A610" s="24">
        <v>603</v>
      </c>
      <c r="B610" s="72" t="s">
        <v>5010</v>
      </c>
      <c r="C610" s="72" t="s">
        <v>4800</v>
      </c>
      <c r="D610" s="72" t="s">
        <v>4801</v>
      </c>
      <c r="E610" s="68" t="s">
        <v>4799</v>
      </c>
      <c r="F610" s="115" t="s">
        <v>4798</v>
      </c>
      <c r="G610" s="107"/>
      <c r="H610" s="86"/>
      <c r="I610" s="83" t="s">
        <v>37</v>
      </c>
      <c r="J610" s="112">
        <v>4</v>
      </c>
      <c r="K610" s="97" t="s">
        <v>52</v>
      </c>
      <c r="L610" s="107"/>
      <c r="M610" s="86"/>
    </row>
    <row r="611" spans="1:13" x14ac:dyDescent="0.25">
      <c r="A611" s="24">
        <v>604</v>
      </c>
      <c r="B611" s="72" t="s">
        <v>5010</v>
      </c>
      <c r="C611" s="72" t="s">
        <v>4800</v>
      </c>
      <c r="D611" s="72" t="s">
        <v>4801</v>
      </c>
      <c r="E611" s="68" t="s">
        <v>838</v>
      </c>
      <c r="F611" s="115" t="s">
        <v>829</v>
      </c>
      <c r="G611" s="107"/>
      <c r="H611" s="86"/>
      <c r="I611" s="83" t="s">
        <v>37</v>
      </c>
      <c r="J611" s="112">
        <v>20</v>
      </c>
      <c r="K611" s="97" t="s">
        <v>52</v>
      </c>
      <c r="L611" s="107"/>
      <c r="M611" s="86"/>
    </row>
    <row r="612" spans="1:13" x14ac:dyDescent="0.25">
      <c r="A612" s="24">
        <v>605</v>
      </c>
      <c r="B612" s="72" t="s">
        <v>5010</v>
      </c>
      <c r="C612" s="72" t="s">
        <v>4800</v>
      </c>
      <c r="D612" s="72" t="s">
        <v>4801</v>
      </c>
      <c r="E612" s="68" t="s">
        <v>4802</v>
      </c>
      <c r="F612" s="115" t="s">
        <v>1666</v>
      </c>
      <c r="G612" s="107"/>
      <c r="H612" s="86"/>
      <c r="I612" s="83" t="s">
        <v>37</v>
      </c>
      <c r="J612" s="112">
        <v>30</v>
      </c>
      <c r="K612" s="97" t="s">
        <v>5347</v>
      </c>
      <c r="L612" s="107"/>
      <c r="M612" s="86"/>
    </row>
    <row r="613" spans="1:13" x14ac:dyDescent="0.25">
      <c r="A613" s="24">
        <v>606</v>
      </c>
      <c r="B613" s="72" t="s">
        <v>5010</v>
      </c>
      <c r="C613" s="72" t="s">
        <v>4800</v>
      </c>
      <c r="D613" s="72" t="s">
        <v>4801</v>
      </c>
      <c r="E613" s="68" t="s">
        <v>4805</v>
      </c>
      <c r="F613" s="115" t="s">
        <v>4804</v>
      </c>
      <c r="G613" s="107"/>
      <c r="H613" s="86"/>
      <c r="I613" s="83" t="s">
        <v>37</v>
      </c>
      <c r="J613" s="112">
        <v>4</v>
      </c>
      <c r="K613" s="97" t="s">
        <v>5347</v>
      </c>
      <c r="L613" s="107"/>
      <c r="M613" s="86"/>
    </row>
    <row r="614" spans="1:13" x14ac:dyDescent="0.25">
      <c r="A614" s="24">
        <v>607</v>
      </c>
      <c r="B614" s="72" t="s">
        <v>5010</v>
      </c>
      <c r="C614" s="72" t="s">
        <v>4800</v>
      </c>
      <c r="D614" s="72" t="s">
        <v>4801</v>
      </c>
      <c r="E614" s="68" t="s">
        <v>4803</v>
      </c>
      <c r="F614" s="115" t="s">
        <v>2078</v>
      </c>
      <c r="G614" s="107"/>
      <c r="H614" s="86"/>
      <c r="I614" s="83" t="s">
        <v>110</v>
      </c>
      <c r="J614" s="112">
        <v>22</v>
      </c>
      <c r="K614" s="97" t="s">
        <v>5347</v>
      </c>
      <c r="L614" s="107"/>
      <c r="M614" s="86"/>
    </row>
    <row r="615" spans="1:13" x14ac:dyDescent="0.25">
      <c r="A615" s="24">
        <v>608</v>
      </c>
      <c r="B615" s="72" t="s">
        <v>5010</v>
      </c>
      <c r="C615" s="72" t="s">
        <v>4800</v>
      </c>
      <c r="D615" s="72" t="s">
        <v>4801</v>
      </c>
      <c r="E615" s="68" t="s">
        <v>4809</v>
      </c>
      <c r="F615" s="115" t="s">
        <v>4808</v>
      </c>
      <c r="G615" s="107"/>
      <c r="H615" s="86"/>
      <c r="I615" s="83" t="s">
        <v>110</v>
      </c>
      <c r="J615" s="112">
        <v>22</v>
      </c>
      <c r="K615" s="97" t="s">
        <v>5347</v>
      </c>
      <c r="L615" s="107"/>
      <c r="M615" s="86"/>
    </row>
    <row r="616" spans="1:13" x14ac:dyDescent="0.25">
      <c r="A616" s="24">
        <v>609</v>
      </c>
      <c r="B616" s="72" t="s">
        <v>5010</v>
      </c>
      <c r="C616" s="72" t="s">
        <v>4800</v>
      </c>
      <c r="D616" s="72" t="s">
        <v>4801</v>
      </c>
      <c r="E616" s="68" t="s">
        <v>495</v>
      </c>
      <c r="F616" s="115" t="s">
        <v>4811</v>
      </c>
      <c r="G616" s="107"/>
      <c r="H616" s="86"/>
      <c r="I616" s="83" t="s">
        <v>110</v>
      </c>
      <c r="J616" s="112">
        <v>22</v>
      </c>
      <c r="K616" s="97" t="s">
        <v>5347</v>
      </c>
      <c r="L616" s="107"/>
      <c r="M616" s="86"/>
    </row>
    <row r="617" spans="1:13" x14ac:dyDescent="0.25">
      <c r="A617" s="24">
        <v>610</v>
      </c>
      <c r="B617" s="72" t="s">
        <v>5010</v>
      </c>
      <c r="C617" s="72" t="s">
        <v>4800</v>
      </c>
      <c r="D617" s="72" t="s">
        <v>4801</v>
      </c>
      <c r="E617" s="68" t="s">
        <v>4810</v>
      </c>
      <c r="F617" s="115" t="s">
        <v>2199</v>
      </c>
      <c r="G617" s="107"/>
      <c r="H617" s="86"/>
      <c r="I617" s="83" t="s">
        <v>110</v>
      </c>
      <c r="J617" s="112">
        <v>22</v>
      </c>
      <c r="K617" s="97" t="s">
        <v>5347</v>
      </c>
      <c r="L617" s="107"/>
      <c r="M617" s="86"/>
    </row>
    <row r="618" spans="1:13" x14ac:dyDescent="0.25">
      <c r="A618" s="24">
        <v>611</v>
      </c>
      <c r="B618" s="72" t="s">
        <v>5010</v>
      </c>
      <c r="C618" s="72" t="s">
        <v>4800</v>
      </c>
      <c r="D618" s="72" t="s">
        <v>4801</v>
      </c>
      <c r="E618" s="68" t="s">
        <v>4806</v>
      </c>
      <c r="F618" s="115" t="s">
        <v>3191</v>
      </c>
      <c r="G618" s="107"/>
      <c r="H618" s="86"/>
      <c r="I618" s="83" t="s">
        <v>110</v>
      </c>
      <c r="J618" s="112">
        <v>22</v>
      </c>
      <c r="K618" s="97" t="s">
        <v>5347</v>
      </c>
      <c r="L618" s="107"/>
      <c r="M618" s="86"/>
    </row>
    <row r="619" spans="1:13" x14ac:dyDescent="0.25">
      <c r="A619" s="24">
        <v>612</v>
      </c>
      <c r="B619" s="72" t="s">
        <v>5010</v>
      </c>
      <c r="C619" s="72" t="s">
        <v>4800</v>
      </c>
      <c r="D619" s="72" t="s">
        <v>4801</v>
      </c>
      <c r="E619" s="68" t="s">
        <v>4807</v>
      </c>
      <c r="F619" s="115" t="s">
        <v>2679</v>
      </c>
      <c r="G619" s="107"/>
      <c r="H619" s="86"/>
      <c r="I619" s="83" t="s">
        <v>110</v>
      </c>
      <c r="J619" s="112">
        <v>22</v>
      </c>
      <c r="K619" s="97" t="s">
        <v>5347</v>
      </c>
      <c r="L619" s="107"/>
      <c r="M619" s="86"/>
    </row>
    <row r="620" spans="1:13" x14ac:dyDescent="0.25">
      <c r="A620" s="24">
        <v>613</v>
      </c>
      <c r="B620" s="72" t="s">
        <v>5010</v>
      </c>
      <c r="C620" s="72" t="s">
        <v>4800</v>
      </c>
      <c r="D620" s="72" t="s">
        <v>4801</v>
      </c>
      <c r="E620" s="68" t="s">
        <v>5269</v>
      </c>
      <c r="F620" s="115" t="s">
        <v>5268</v>
      </c>
      <c r="G620" s="107"/>
      <c r="H620" s="86"/>
      <c r="I620" s="83" t="s">
        <v>37</v>
      </c>
      <c r="J620" s="112">
        <v>2</v>
      </c>
      <c r="K620" s="97" t="s">
        <v>5347</v>
      </c>
      <c r="L620" s="107"/>
      <c r="M620" s="86"/>
    </row>
    <row r="621" spans="1:13" x14ac:dyDescent="0.25">
      <c r="A621" s="24">
        <v>614</v>
      </c>
      <c r="B621" s="72" t="s">
        <v>5010</v>
      </c>
      <c r="C621" s="72" t="s">
        <v>4800</v>
      </c>
      <c r="D621" s="72" t="s">
        <v>4801</v>
      </c>
      <c r="E621" s="68" t="s">
        <v>5271</v>
      </c>
      <c r="F621" s="115" t="s">
        <v>5270</v>
      </c>
      <c r="G621" s="107"/>
      <c r="H621" s="86"/>
      <c r="I621" s="83" t="s">
        <v>37</v>
      </c>
      <c r="J621" s="112">
        <v>20</v>
      </c>
      <c r="K621" s="97" t="s">
        <v>5347</v>
      </c>
      <c r="L621" s="107"/>
      <c r="M621" s="86"/>
    </row>
    <row r="622" spans="1:13" x14ac:dyDescent="0.25">
      <c r="A622" s="24">
        <v>615</v>
      </c>
      <c r="B622" s="72" t="s">
        <v>5010</v>
      </c>
      <c r="C622" s="72" t="s">
        <v>4800</v>
      </c>
      <c r="D622" s="72" t="s">
        <v>4801</v>
      </c>
      <c r="E622" s="68" t="s">
        <v>5272</v>
      </c>
      <c r="F622" s="115" t="s">
        <v>5543</v>
      </c>
      <c r="G622" s="107"/>
      <c r="H622" s="86"/>
      <c r="I622" s="83" t="s">
        <v>37</v>
      </c>
      <c r="J622" s="112">
        <v>4</v>
      </c>
      <c r="K622" s="97" t="s">
        <v>5347</v>
      </c>
      <c r="L622" s="107"/>
      <c r="M622" s="86"/>
    </row>
    <row r="623" spans="1:13" x14ac:dyDescent="0.25">
      <c r="A623" s="24">
        <v>616</v>
      </c>
      <c r="B623" s="72" t="s">
        <v>5010</v>
      </c>
      <c r="C623" s="72" t="s">
        <v>4812</v>
      </c>
      <c r="D623" s="72" t="s">
        <v>4813</v>
      </c>
      <c r="E623" s="68" t="s">
        <v>3540</v>
      </c>
      <c r="F623" s="115" t="s">
        <v>3181</v>
      </c>
      <c r="G623" s="107" t="s">
        <v>52</v>
      </c>
      <c r="H623" s="86"/>
      <c r="I623" s="83" t="s">
        <v>37</v>
      </c>
      <c r="J623" s="112">
        <v>24</v>
      </c>
      <c r="K623" s="97" t="s">
        <v>52</v>
      </c>
      <c r="L623" s="107"/>
      <c r="M623" s="86"/>
    </row>
    <row r="624" spans="1:13" x14ac:dyDescent="0.25">
      <c r="A624" s="24">
        <v>617</v>
      </c>
      <c r="B624" s="72" t="s">
        <v>5010</v>
      </c>
      <c r="C624" s="72" t="s">
        <v>4812</v>
      </c>
      <c r="D624" s="72" t="s">
        <v>4813</v>
      </c>
      <c r="E624" s="68" t="s">
        <v>657</v>
      </c>
      <c r="F624" s="115" t="s">
        <v>4102</v>
      </c>
      <c r="G624" s="107"/>
      <c r="H624" s="86"/>
      <c r="I624" s="83" t="s">
        <v>37</v>
      </c>
      <c r="J624" s="112">
        <v>8</v>
      </c>
      <c r="K624" s="97" t="s">
        <v>52</v>
      </c>
      <c r="L624" s="107"/>
      <c r="M624" s="86"/>
    </row>
    <row r="625" spans="1:13" x14ac:dyDescent="0.25">
      <c r="A625" s="78">
        <v>618</v>
      </c>
      <c r="B625" s="90" t="s">
        <v>5010</v>
      </c>
      <c r="C625" s="90" t="s">
        <v>4812</v>
      </c>
      <c r="D625" s="90" t="s">
        <v>4813</v>
      </c>
      <c r="E625" s="90" t="s">
        <v>64</v>
      </c>
      <c r="F625" s="116" t="s">
        <v>4603</v>
      </c>
      <c r="G625" s="106"/>
      <c r="H625" s="91"/>
      <c r="I625" s="92" t="s">
        <v>37</v>
      </c>
      <c r="J625" s="95">
        <v>10</v>
      </c>
      <c r="K625" s="98" t="s">
        <v>52</v>
      </c>
      <c r="L625" s="106"/>
      <c r="M625" s="96" t="s">
        <v>5647</v>
      </c>
    </row>
    <row r="626" spans="1:13" x14ac:dyDescent="0.25">
      <c r="A626" s="24">
        <v>619</v>
      </c>
      <c r="B626" s="72" t="s">
        <v>5010</v>
      </c>
      <c r="C626" s="72" t="s">
        <v>4812</v>
      </c>
      <c r="D626" s="72" t="s">
        <v>4813</v>
      </c>
      <c r="E626" s="68" t="s">
        <v>4195</v>
      </c>
      <c r="F626" s="115" t="s">
        <v>4744</v>
      </c>
      <c r="G626" s="107" t="s">
        <v>52</v>
      </c>
      <c r="H626" s="86"/>
      <c r="I626" s="83" t="s">
        <v>110</v>
      </c>
      <c r="J626" s="112">
        <v>22</v>
      </c>
      <c r="K626" s="97" t="s">
        <v>52</v>
      </c>
      <c r="L626" s="107"/>
      <c r="M626" s="86"/>
    </row>
    <row r="627" spans="1:13" x14ac:dyDescent="0.25">
      <c r="A627" s="24">
        <v>620</v>
      </c>
      <c r="B627" s="72" t="s">
        <v>5010</v>
      </c>
      <c r="C627" s="72" t="s">
        <v>4812</v>
      </c>
      <c r="D627" s="72" t="s">
        <v>4813</v>
      </c>
      <c r="E627" s="68" t="s">
        <v>4769</v>
      </c>
      <c r="F627" s="115" t="s">
        <v>4768</v>
      </c>
      <c r="G627" s="107"/>
      <c r="H627" s="86"/>
      <c r="I627" s="83" t="s">
        <v>37</v>
      </c>
      <c r="J627" s="112">
        <v>4</v>
      </c>
      <c r="K627" s="97" t="s">
        <v>5347</v>
      </c>
      <c r="L627" s="107"/>
      <c r="M627" s="86"/>
    </row>
    <row r="628" spans="1:13" x14ac:dyDescent="0.25">
      <c r="A628" s="24">
        <v>621</v>
      </c>
      <c r="B628" s="72" t="s">
        <v>5010</v>
      </c>
      <c r="C628" s="72" t="s">
        <v>4812</v>
      </c>
      <c r="D628" s="72" t="s">
        <v>4813</v>
      </c>
      <c r="E628" s="68" t="s">
        <v>443</v>
      </c>
      <c r="F628" s="115" t="s">
        <v>442</v>
      </c>
      <c r="G628" s="107"/>
      <c r="H628" s="86"/>
      <c r="I628" s="83" t="s">
        <v>37</v>
      </c>
      <c r="J628" s="112">
        <v>200</v>
      </c>
      <c r="K628" s="97" t="s">
        <v>5347</v>
      </c>
      <c r="L628" s="107"/>
      <c r="M628" s="86"/>
    </row>
    <row r="629" spans="1:13" x14ac:dyDescent="0.25">
      <c r="A629" s="24">
        <v>622</v>
      </c>
      <c r="B629" s="72" t="s">
        <v>5010</v>
      </c>
      <c r="C629" s="72" t="s">
        <v>4812</v>
      </c>
      <c r="D629" s="72" t="s">
        <v>4813</v>
      </c>
      <c r="E629" s="68" t="s">
        <v>3165</v>
      </c>
      <c r="F629" s="115" t="s">
        <v>3164</v>
      </c>
      <c r="G629" s="107"/>
      <c r="H629" s="86"/>
      <c r="I629" s="83" t="s">
        <v>37</v>
      </c>
      <c r="J629" s="112">
        <v>20</v>
      </c>
      <c r="K629" s="97" t="s">
        <v>5347</v>
      </c>
      <c r="L629" s="107"/>
      <c r="M629" s="86"/>
    </row>
    <row r="630" spans="1:13" x14ac:dyDescent="0.25">
      <c r="A630" s="24">
        <v>623</v>
      </c>
      <c r="B630" s="72" t="s">
        <v>5010</v>
      </c>
      <c r="C630" s="72" t="s">
        <v>4812</v>
      </c>
      <c r="D630" s="72" t="s">
        <v>4813</v>
      </c>
      <c r="E630" s="68" t="s">
        <v>4746</v>
      </c>
      <c r="F630" s="115" t="s">
        <v>4745</v>
      </c>
      <c r="G630" s="107"/>
      <c r="H630" s="86"/>
      <c r="I630" s="83" t="s">
        <v>37</v>
      </c>
      <c r="J630" s="112">
        <v>4</v>
      </c>
      <c r="K630" s="97" t="s">
        <v>5347</v>
      </c>
      <c r="L630" s="107"/>
      <c r="M630" s="86"/>
    </row>
    <row r="631" spans="1:13" x14ac:dyDescent="0.25">
      <c r="A631" s="24">
        <v>624</v>
      </c>
      <c r="B631" s="72" t="s">
        <v>5010</v>
      </c>
      <c r="C631" s="72" t="s">
        <v>4812</v>
      </c>
      <c r="D631" s="72" t="s">
        <v>4813</v>
      </c>
      <c r="E631" s="68" t="s">
        <v>3167</v>
      </c>
      <c r="F631" s="115" t="s">
        <v>3166</v>
      </c>
      <c r="G631" s="107"/>
      <c r="H631" s="86"/>
      <c r="I631" s="83" t="s">
        <v>37</v>
      </c>
      <c r="J631" s="112">
        <v>8</v>
      </c>
      <c r="K631" s="97" t="s">
        <v>5347</v>
      </c>
      <c r="L631" s="107"/>
      <c r="M631" s="86"/>
    </row>
    <row r="632" spans="1:13" x14ac:dyDescent="0.25">
      <c r="A632" s="24">
        <v>625</v>
      </c>
      <c r="B632" s="72" t="s">
        <v>5010</v>
      </c>
      <c r="C632" s="72" t="s">
        <v>4812</v>
      </c>
      <c r="D632" s="72" t="s">
        <v>4813</v>
      </c>
      <c r="E632" s="68" t="s">
        <v>3169</v>
      </c>
      <c r="F632" s="115" t="s">
        <v>4747</v>
      </c>
      <c r="G632" s="107"/>
      <c r="H632" s="86"/>
      <c r="I632" s="83" t="s">
        <v>37</v>
      </c>
      <c r="J632" s="112">
        <v>6</v>
      </c>
      <c r="K632" s="97" t="s">
        <v>5347</v>
      </c>
      <c r="L632" s="107"/>
      <c r="M632" s="86"/>
    </row>
    <row r="633" spans="1:13" x14ac:dyDescent="0.25">
      <c r="A633" s="24">
        <v>626</v>
      </c>
      <c r="B633" s="72" t="s">
        <v>5010</v>
      </c>
      <c r="C633" s="72" t="s">
        <v>4812</v>
      </c>
      <c r="D633" s="72" t="s">
        <v>4813</v>
      </c>
      <c r="E633" s="68" t="s">
        <v>3163</v>
      </c>
      <c r="F633" s="115" t="s">
        <v>3162</v>
      </c>
      <c r="G633" s="107"/>
      <c r="H633" s="86"/>
      <c r="I633" s="83" t="s">
        <v>110</v>
      </c>
      <c r="J633" s="112">
        <v>22</v>
      </c>
      <c r="K633" s="97" t="s">
        <v>5347</v>
      </c>
      <c r="L633" s="107"/>
      <c r="M633" s="86"/>
    </row>
    <row r="634" spans="1:13" x14ac:dyDescent="0.25">
      <c r="A634" s="24">
        <v>627</v>
      </c>
      <c r="B634" s="72" t="s">
        <v>5010</v>
      </c>
      <c r="C634" s="72" t="s">
        <v>4812</v>
      </c>
      <c r="D634" s="72" t="s">
        <v>4813</v>
      </c>
      <c r="E634" s="68" t="s">
        <v>3170</v>
      </c>
      <c r="F634" s="115" t="s">
        <v>3170</v>
      </c>
      <c r="G634" s="107"/>
      <c r="H634" s="86"/>
      <c r="I634" s="83" t="s">
        <v>37</v>
      </c>
      <c r="J634" s="112">
        <v>1</v>
      </c>
      <c r="K634" s="97" t="s">
        <v>5347</v>
      </c>
      <c r="L634" s="107"/>
      <c r="M634" s="86"/>
    </row>
    <row r="635" spans="1:13" x14ac:dyDescent="0.25">
      <c r="A635" s="24">
        <v>628</v>
      </c>
      <c r="B635" s="72" t="s">
        <v>5010</v>
      </c>
      <c r="C635" s="72" t="s">
        <v>4812</v>
      </c>
      <c r="D635" s="72" t="s">
        <v>4813</v>
      </c>
      <c r="E635" s="68" t="s">
        <v>4816</v>
      </c>
      <c r="F635" s="115" t="s">
        <v>4815</v>
      </c>
      <c r="G635" s="107"/>
      <c r="H635" s="86"/>
      <c r="I635" s="83" t="s">
        <v>110</v>
      </c>
      <c r="J635" s="112">
        <v>22</v>
      </c>
      <c r="K635" s="97" t="s">
        <v>5347</v>
      </c>
      <c r="L635" s="107"/>
      <c r="M635" s="86"/>
    </row>
    <row r="636" spans="1:13" x14ac:dyDescent="0.25">
      <c r="A636" s="24">
        <v>629</v>
      </c>
      <c r="B636" s="72" t="s">
        <v>5010</v>
      </c>
      <c r="C636" s="72" t="s">
        <v>4812</v>
      </c>
      <c r="D636" s="72" t="s">
        <v>4813</v>
      </c>
      <c r="E636" s="68" t="s">
        <v>2630</v>
      </c>
      <c r="F636" s="115" t="s">
        <v>2884</v>
      </c>
      <c r="G636" s="107"/>
      <c r="H636" s="86"/>
      <c r="I636" s="83" t="s">
        <v>110</v>
      </c>
      <c r="J636" s="112">
        <v>22</v>
      </c>
      <c r="K636" s="97" t="s">
        <v>5347</v>
      </c>
      <c r="L636" s="107"/>
      <c r="M636" s="86"/>
    </row>
    <row r="637" spans="1:13" x14ac:dyDescent="0.25">
      <c r="A637" s="24">
        <v>630</v>
      </c>
      <c r="B637" s="72" t="s">
        <v>5010</v>
      </c>
      <c r="C637" s="72" t="s">
        <v>4812</v>
      </c>
      <c r="D637" s="72" t="s">
        <v>4813</v>
      </c>
      <c r="E637" s="68" t="s">
        <v>4814</v>
      </c>
      <c r="F637" s="115" t="s">
        <v>3008</v>
      </c>
      <c r="G637" s="107"/>
      <c r="H637" s="86"/>
      <c r="I637" s="83" t="s">
        <v>110</v>
      </c>
      <c r="J637" s="112">
        <v>22</v>
      </c>
      <c r="K637" s="97" t="s">
        <v>5347</v>
      </c>
      <c r="L637" s="107"/>
      <c r="M637" s="86"/>
    </row>
    <row r="638" spans="1:13" x14ac:dyDescent="0.25">
      <c r="A638" s="24">
        <v>631</v>
      </c>
      <c r="B638" s="72" t="s">
        <v>5010</v>
      </c>
      <c r="C638" s="72" t="s">
        <v>4812</v>
      </c>
      <c r="D638" s="72" t="s">
        <v>4813</v>
      </c>
      <c r="E638" s="68" t="s">
        <v>4749</v>
      </c>
      <c r="F638" s="115" t="s">
        <v>3171</v>
      </c>
      <c r="G638" s="107"/>
      <c r="H638" s="86"/>
      <c r="I638" s="83" t="s">
        <v>37</v>
      </c>
      <c r="J638" s="112">
        <v>8</v>
      </c>
      <c r="K638" s="97" t="s">
        <v>5347</v>
      </c>
      <c r="L638" s="107"/>
      <c r="M638" s="86"/>
    </row>
    <row r="639" spans="1:13" x14ac:dyDescent="0.25">
      <c r="A639" s="24">
        <v>632</v>
      </c>
      <c r="B639" s="72" t="s">
        <v>5010</v>
      </c>
      <c r="C639" s="72" t="s">
        <v>4812</v>
      </c>
      <c r="D639" s="72" t="s">
        <v>4813</v>
      </c>
      <c r="E639" s="68" t="s">
        <v>3172</v>
      </c>
      <c r="F639" s="115" t="s">
        <v>4748</v>
      </c>
      <c r="G639" s="107"/>
      <c r="H639" s="86"/>
      <c r="I639" s="83" t="s">
        <v>37</v>
      </c>
      <c r="J639" s="112">
        <v>6</v>
      </c>
      <c r="K639" s="97" t="s">
        <v>5347</v>
      </c>
      <c r="L639" s="107"/>
      <c r="M639" s="86"/>
    </row>
    <row r="640" spans="1:13" x14ac:dyDescent="0.25">
      <c r="A640" s="24">
        <v>633</v>
      </c>
      <c r="B640" s="72" t="s">
        <v>5010</v>
      </c>
      <c r="C640" s="72" t="s">
        <v>5678</v>
      </c>
      <c r="D640" s="72" t="s">
        <v>5078</v>
      </c>
      <c r="E640" s="68" t="s">
        <v>3540</v>
      </c>
      <c r="F640" s="115" t="s">
        <v>3181</v>
      </c>
      <c r="G640" s="107" t="s">
        <v>52</v>
      </c>
      <c r="H640" s="86"/>
      <c r="I640" s="83" t="s">
        <v>37</v>
      </c>
      <c r="J640" s="112">
        <v>24</v>
      </c>
      <c r="K640" s="97" t="s">
        <v>52</v>
      </c>
      <c r="L640" s="107"/>
      <c r="M640" s="86"/>
    </row>
    <row r="641" spans="1:13" x14ac:dyDescent="0.25">
      <c r="A641" s="24">
        <v>634</v>
      </c>
      <c r="B641" s="72" t="s">
        <v>5010</v>
      </c>
      <c r="C641" s="72" t="s">
        <v>5677</v>
      </c>
      <c r="D641" s="72" t="s">
        <v>5078</v>
      </c>
      <c r="E641" s="68" t="s">
        <v>657</v>
      </c>
      <c r="F641" s="115" t="s">
        <v>4102</v>
      </c>
      <c r="G641" s="107"/>
      <c r="H641" s="86"/>
      <c r="I641" s="83" t="s">
        <v>37</v>
      </c>
      <c r="J641" s="112">
        <v>8</v>
      </c>
      <c r="K641" s="97" t="s">
        <v>52</v>
      </c>
      <c r="L641" s="107"/>
      <c r="M641" s="86"/>
    </row>
    <row r="642" spans="1:13" x14ac:dyDescent="0.25">
      <c r="A642" s="78">
        <v>635</v>
      </c>
      <c r="B642" s="90" t="s">
        <v>5010</v>
      </c>
      <c r="C642" s="90" t="s">
        <v>5679</v>
      </c>
      <c r="D642" s="90" t="s">
        <v>5078</v>
      </c>
      <c r="E642" s="90" t="s">
        <v>64</v>
      </c>
      <c r="F642" s="116" t="s">
        <v>4603</v>
      </c>
      <c r="G642" s="106"/>
      <c r="H642" s="91"/>
      <c r="I642" s="92" t="s">
        <v>37</v>
      </c>
      <c r="J642" s="95">
        <v>10</v>
      </c>
      <c r="K642" s="98" t="s">
        <v>52</v>
      </c>
      <c r="L642" s="106"/>
      <c r="M642" s="96" t="s">
        <v>5647</v>
      </c>
    </row>
    <row r="643" spans="1:13" x14ac:dyDescent="0.25">
      <c r="A643" s="24">
        <v>636</v>
      </c>
      <c r="B643" s="72" t="s">
        <v>5010</v>
      </c>
      <c r="C643" s="72" t="s">
        <v>5677</v>
      </c>
      <c r="D643" s="72" t="s">
        <v>5078</v>
      </c>
      <c r="E643" s="68" t="s">
        <v>4195</v>
      </c>
      <c r="F643" s="115" t="s">
        <v>4744</v>
      </c>
      <c r="G643" s="107" t="s">
        <v>52</v>
      </c>
      <c r="H643" s="86"/>
      <c r="I643" s="83" t="s">
        <v>110</v>
      </c>
      <c r="J643" s="112">
        <v>22</v>
      </c>
      <c r="K643" s="97" t="s">
        <v>52</v>
      </c>
      <c r="L643" s="107"/>
      <c r="M643" s="86"/>
    </row>
    <row r="644" spans="1:13" x14ac:dyDescent="0.25">
      <c r="A644" s="24">
        <v>637</v>
      </c>
      <c r="B644" s="72" t="s">
        <v>5010</v>
      </c>
      <c r="C644" s="72" t="s">
        <v>5677</v>
      </c>
      <c r="D644" s="72" t="s">
        <v>5078</v>
      </c>
      <c r="E644" s="68" t="s">
        <v>443</v>
      </c>
      <c r="F644" s="115" t="s">
        <v>5079</v>
      </c>
      <c r="G644" s="107"/>
      <c r="H644" s="86"/>
      <c r="I644" s="83" t="s">
        <v>37</v>
      </c>
      <c r="J644" s="112">
        <v>20</v>
      </c>
      <c r="K644" s="97" t="s">
        <v>5347</v>
      </c>
      <c r="L644" s="107"/>
      <c r="M644" s="86"/>
    </row>
    <row r="645" spans="1:13" x14ac:dyDescent="0.25">
      <c r="A645" s="24">
        <v>638</v>
      </c>
      <c r="B645" s="72" t="s">
        <v>5010</v>
      </c>
      <c r="C645" s="72" t="s">
        <v>5677</v>
      </c>
      <c r="D645" s="72" t="s">
        <v>5078</v>
      </c>
      <c r="E645" s="68" t="s">
        <v>889</v>
      </c>
      <c r="F645" s="115" t="s">
        <v>4206</v>
      </c>
      <c r="G645" s="107"/>
      <c r="H645" s="86"/>
      <c r="I645" s="83" t="s">
        <v>37</v>
      </c>
      <c r="J645" s="112">
        <v>30</v>
      </c>
      <c r="K645" s="97" t="s">
        <v>5347</v>
      </c>
      <c r="L645" s="107"/>
      <c r="M645" s="86"/>
    </row>
    <row r="646" spans="1:13" x14ac:dyDescent="0.25">
      <c r="A646" s="24">
        <v>639</v>
      </c>
      <c r="B646" s="72" t="s">
        <v>5010</v>
      </c>
      <c r="C646" s="72" t="s">
        <v>5677</v>
      </c>
      <c r="D646" s="72" t="s">
        <v>5078</v>
      </c>
      <c r="E646" s="68" t="s">
        <v>4746</v>
      </c>
      <c r="F646" s="115" t="s">
        <v>4745</v>
      </c>
      <c r="G646" s="107"/>
      <c r="H646" s="86"/>
      <c r="I646" s="83" t="s">
        <v>37</v>
      </c>
      <c r="J646" s="112">
        <v>4</v>
      </c>
      <c r="K646" s="97" t="s">
        <v>5347</v>
      </c>
      <c r="L646" s="107"/>
      <c r="M646" s="86"/>
    </row>
    <row r="647" spans="1:13" x14ac:dyDescent="0.25">
      <c r="A647" s="24">
        <v>640</v>
      </c>
      <c r="B647" s="72" t="s">
        <v>5010</v>
      </c>
      <c r="C647" s="72" t="s">
        <v>5677</v>
      </c>
      <c r="D647" s="72" t="s">
        <v>5078</v>
      </c>
      <c r="E647" s="68" t="s">
        <v>3165</v>
      </c>
      <c r="F647" s="115" t="s">
        <v>3164</v>
      </c>
      <c r="G647" s="107"/>
      <c r="H647" s="86"/>
      <c r="I647" s="83" t="s">
        <v>37</v>
      </c>
      <c r="J647" s="112">
        <v>20</v>
      </c>
      <c r="K647" s="97" t="s">
        <v>5347</v>
      </c>
      <c r="L647" s="107"/>
      <c r="M647" s="86"/>
    </row>
    <row r="648" spans="1:13" x14ac:dyDescent="0.25">
      <c r="A648" s="24">
        <v>641</v>
      </c>
      <c r="B648" s="72" t="s">
        <v>5010</v>
      </c>
      <c r="C648" s="72" t="s">
        <v>5677</v>
      </c>
      <c r="D648" s="72" t="s">
        <v>5078</v>
      </c>
      <c r="E648" s="68" t="s">
        <v>3167</v>
      </c>
      <c r="F648" s="115" t="s">
        <v>3166</v>
      </c>
      <c r="G648" s="107"/>
      <c r="H648" s="86"/>
      <c r="I648" s="83" t="s">
        <v>37</v>
      </c>
      <c r="J648" s="112">
        <v>8</v>
      </c>
      <c r="K648" s="97" t="s">
        <v>5347</v>
      </c>
      <c r="L648" s="107"/>
      <c r="M648" s="86"/>
    </row>
    <row r="649" spans="1:13" x14ac:dyDescent="0.25">
      <c r="A649" s="24">
        <v>642</v>
      </c>
      <c r="B649" s="72" t="s">
        <v>5010</v>
      </c>
      <c r="C649" s="72" t="s">
        <v>5677</v>
      </c>
      <c r="D649" s="72" t="s">
        <v>5078</v>
      </c>
      <c r="E649" s="68" t="s">
        <v>3169</v>
      </c>
      <c r="F649" s="115" t="s">
        <v>4747</v>
      </c>
      <c r="G649" s="107"/>
      <c r="H649" s="86"/>
      <c r="I649" s="83" t="s">
        <v>37</v>
      </c>
      <c r="J649" s="112">
        <v>6</v>
      </c>
      <c r="K649" s="97" t="s">
        <v>5347</v>
      </c>
      <c r="L649" s="107"/>
      <c r="M649" s="86"/>
    </row>
    <row r="650" spans="1:13" x14ac:dyDescent="0.25">
      <c r="A650" s="24">
        <v>643</v>
      </c>
      <c r="B650" s="72" t="s">
        <v>5010</v>
      </c>
      <c r="C650" s="72" t="s">
        <v>5677</v>
      </c>
      <c r="D650" s="72" t="s">
        <v>5078</v>
      </c>
      <c r="E650" s="68" t="s">
        <v>3172</v>
      </c>
      <c r="F650" s="115" t="s">
        <v>5080</v>
      </c>
      <c r="G650" s="107"/>
      <c r="H650" s="86"/>
      <c r="I650" s="83" t="s">
        <v>37</v>
      </c>
      <c r="J650" s="112">
        <v>8</v>
      </c>
      <c r="K650" s="97" t="s">
        <v>5347</v>
      </c>
      <c r="L650" s="107"/>
      <c r="M650" s="86"/>
    </row>
    <row r="651" spans="1:13" x14ac:dyDescent="0.25">
      <c r="A651" s="24">
        <v>644</v>
      </c>
      <c r="B651" s="72" t="s">
        <v>5010</v>
      </c>
      <c r="C651" s="72" t="s">
        <v>5677</v>
      </c>
      <c r="D651" s="72" t="s">
        <v>5078</v>
      </c>
      <c r="E651" s="68" t="s">
        <v>4749</v>
      </c>
      <c r="F651" s="115" t="s">
        <v>5081</v>
      </c>
      <c r="G651" s="107"/>
      <c r="H651" s="86"/>
      <c r="I651" s="83" t="s">
        <v>37</v>
      </c>
      <c r="J651" s="112">
        <v>6</v>
      </c>
      <c r="K651" s="97" t="s">
        <v>5347</v>
      </c>
      <c r="L651" s="107"/>
      <c r="M651" s="86"/>
    </row>
    <row r="652" spans="1:13" x14ac:dyDescent="0.25">
      <c r="A652" s="24">
        <v>645</v>
      </c>
      <c r="B652" s="72" t="s">
        <v>5010</v>
      </c>
      <c r="C652" s="72" t="s">
        <v>5677</v>
      </c>
      <c r="D652" s="72" t="s">
        <v>5078</v>
      </c>
      <c r="E652" s="68" t="s">
        <v>3174</v>
      </c>
      <c r="F652" s="115" t="s">
        <v>5082</v>
      </c>
      <c r="G652" s="107"/>
      <c r="H652" s="86"/>
      <c r="I652" s="83" t="s">
        <v>37</v>
      </c>
      <c r="J652" s="112">
        <v>20</v>
      </c>
      <c r="K652" s="97" t="s">
        <v>5347</v>
      </c>
      <c r="L652" s="107"/>
      <c r="M652" s="86"/>
    </row>
    <row r="653" spans="1:13" x14ac:dyDescent="0.25">
      <c r="A653" s="24">
        <v>646</v>
      </c>
      <c r="B653" s="72" t="s">
        <v>5010</v>
      </c>
      <c r="C653" s="72" t="s">
        <v>5677</v>
      </c>
      <c r="D653" s="72" t="s">
        <v>5078</v>
      </c>
      <c r="E653" s="68" t="s">
        <v>5084</v>
      </c>
      <c r="F653" s="115" t="s">
        <v>5083</v>
      </c>
      <c r="G653" s="107"/>
      <c r="H653" s="86"/>
      <c r="I653" s="83" t="s">
        <v>110</v>
      </c>
      <c r="J653" s="112">
        <v>22</v>
      </c>
      <c r="K653" s="97" t="s">
        <v>5347</v>
      </c>
      <c r="L653" s="107"/>
      <c r="M653" s="86"/>
    </row>
    <row r="654" spans="1:13" x14ac:dyDescent="0.25">
      <c r="A654" s="24">
        <v>647</v>
      </c>
      <c r="B654" s="72" t="s">
        <v>5010</v>
      </c>
      <c r="C654" s="72" t="s">
        <v>5677</v>
      </c>
      <c r="D654" s="72" t="s">
        <v>5078</v>
      </c>
      <c r="E654" s="68" t="s">
        <v>5086</v>
      </c>
      <c r="F654" s="115" t="s">
        <v>5085</v>
      </c>
      <c r="G654" s="107"/>
      <c r="H654" s="86"/>
      <c r="I654" s="83" t="s">
        <v>110</v>
      </c>
      <c r="J654" s="112">
        <v>22</v>
      </c>
      <c r="K654" s="97" t="s">
        <v>5347</v>
      </c>
      <c r="L654" s="107"/>
      <c r="M654" s="86"/>
    </row>
    <row r="655" spans="1:13" x14ac:dyDescent="0.25">
      <c r="A655" s="24">
        <v>648</v>
      </c>
      <c r="B655" s="72" t="s">
        <v>5010</v>
      </c>
      <c r="C655" s="72" t="s">
        <v>5680</v>
      </c>
      <c r="D655" s="72" t="s">
        <v>4817</v>
      </c>
      <c r="E655" s="68" t="s">
        <v>3540</v>
      </c>
      <c r="F655" s="115" t="s">
        <v>5544</v>
      </c>
      <c r="G655" s="107" t="s">
        <v>52</v>
      </c>
      <c r="H655" s="86"/>
      <c r="I655" s="83" t="s">
        <v>37</v>
      </c>
      <c r="J655" s="112">
        <v>24</v>
      </c>
      <c r="K655" s="97" t="s">
        <v>52</v>
      </c>
      <c r="L655" s="107"/>
      <c r="M655" s="86"/>
    </row>
    <row r="656" spans="1:13" x14ac:dyDescent="0.25">
      <c r="A656" s="24">
        <v>649</v>
      </c>
      <c r="B656" s="72" t="s">
        <v>5010</v>
      </c>
      <c r="C656" s="72" t="s">
        <v>5681</v>
      </c>
      <c r="D656" s="72" t="s">
        <v>4817</v>
      </c>
      <c r="E656" s="68" t="s">
        <v>657</v>
      </c>
      <c r="F656" s="115" t="s">
        <v>660</v>
      </c>
      <c r="G656" s="107" t="s">
        <v>52</v>
      </c>
      <c r="H656" s="86"/>
      <c r="I656" s="83" t="s">
        <v>37</v>
      </c>
      <c r="J656" s="112">
        <v>8</v>
      </c>
      <c r="K656" s="97" t="s">
        <v>52</v>
      </c>
      <c r="L656" s="107"/>
      <c r="M656" s="86"/>
    </row>
    <row r="657" spans="1:13" x14ac:dyDescent="0.25">
      <c r="A657" s="78">
        <v>650</v>
      </c>
      <c r="B657" s="90" t="s">
        <v>5010</v>
      </c>
      <c r="C657" s="90" t="s">
        <v>5682</v>
      </c>
      <c r="D657" s="90" t="s">
        <v>4817</v>
      </c>
      <c r="E657" s="90" t="s">
        <v>64</v>
      </c>
      <c r="F657" s="116" t="s">
        <v>472</v>
      </c>
      <c r="G657" s="106" t="s">
        <v>52</v>
      </c>
      <c r="H657" s="91"/>
      <c r="I657" s="92" t="s">
        <v>37</v>
      </c>
      <c r="J657" s="95">
        <v>10</v>
      </c>
      <c r="K657" s="98" t="s">
        <v>52</v>
      </c>
      <c r="L657" s="106"/>
      <c r="M657" s="96" t="s">
        <v>5647</v>
      </c>
    </row>
    <row r="658" spans="1:13" x14ac:dyDescent="0.25">
      <c r="A658" s="24">
        <v>651</v>
      </c>
      <c r="B658" s="72" t="s">
        <v>5010</v>
      </c>
      <c r="C658" s="72" t="s">
        <v>5681</v>
      </c>
      <c r="D658" s="72" t="s">
        <v>4817</v>
      </c>
      <c r="E658" s="68" t="s">
        <v>4195</v>
      </c>
      <c r="F658" s="115" t="s">
        <v>4744</v>
      </c>
      <c r="G658" s="107" t="s">
        <v>52</v>
      </c>
      <c r="H658" s="86"/>
      <c r="I658" s="83" t="s">
        <v>110</v>
      </c>
      <c r="J658" s="112">
        <v>22</v>
      </c>
      <c r="K658" s="97" t="s">
        <v>52</v>
      </c>
      <c r="L658" s="107"/>
      <c r="M658" s="86"/>
    </row>
    <row r="659" spans="1:13" x14ac:dyDescent="0.25">
      <c r="A659" s="24">
        <v>652</v>
      </c>
      <c r="B659" s="72" t="s">
        <v>5010</v>
      </c>
      <c r="C659" s="72" t="s">
        <v>5681</v>
      </c>
      <c r="D659" s="72" t="s">
        <v>4817</v>
      </c>
      <c r="E659" s="68" t="s">
        <v>4760</v>
      </c>
      <c r="F659" s="115" t="s">
        <v>4759</v>
      </c>
      <c r="G659" s="107" t="s">
        <v>52</v>
      </c>
      <c r="H659" s="86"/>
      <c r="I659" s="83" t="s">
        <v>37</v>
      </c>
      <c r="J659" s="112">
        <v>4</v>
      </c>
      <c r="K659" s="97" t="s">
        <v>52</v>
      </c>
      <c r="L659" s="107"/>
      <c r="M659" s="86"/>
    </row>
    <row r="660" spans="1:13" x14ac:dyDescent="0.25">
      <c r="A660" s="24">
        <v>653</v>
      </c>
      <c r="B660" s="72" t="s">
        <v>5010</v>
      </c>
      <c r="C660" s="72" t="s">
        <v>5681</v>
      </c>
      <c r="D660" s="72" t="s">
        <v>4817</v>
      </c>
      <c r="E660" s="68" t="s">
        <v>4763</v>
      </c>
      <c r="F660" s="115" t="s">
        <v>5545</v>
      </c>
      <c r="G660" s="107" t="s">
        <v>52</v>
      </c>
      <c r="H660" s="86"/>
      <c r="I660" s="83" t="s">
        <v>37</v>
      </c>
      <c r="J660" s="112">
        <v>4</v>
      </c>
      <c r="K660" s="97" t="s">
        <v>52</v>
      </c>
      <c r="L660" s="107"/>
      <c r="M660" s="86"/>
    </row>
    <row r="661" spans="1:13" x14ac:dyDescent="0.25">
      <c r="A661" s="24">
        <v>654</v>
      </c>
      <c r="B661" s="72" t="s">
        <v>5010</v>
      </c>
      <c r="C661" s="72" t="s">
        <v>5681</v>
      </c>
      <c r="D661" s="72" t="s">
        <v>4817</v>
      </c>
      <c r="E661" s="68" t="s">
        <v>5547</v>
      </c>
      <c r="F661" s="115" t="s">
        <v>5546</v>
      </c>
      <c r="G661" s="107" t="s">
        <v>52</v>
      </c>
      <c r="H661" s="86"/>
      <c r="I661" s="83" t="s">
        <v>37</v>
      </c>
      <c r="J661" s="112">
        <v>30</v>
      </c>
      <c r="K661" s="97" t="s">
        <v>52</v>
      </c>
      <c r="L661" s="107"/>
      <c r="M661" s="86"/>
    </row>
    <row r="662" spans="1:13" x14ac:dyDescent="0.25">
      <c r="A662" s="24">
        <v>655</v>
      </c>
      <c r="B662" s="72" t="s">
        <v>5010</v>
      </c>
      <c r="C662" s="72" t="s">
        <v>5681</v>
      </c>
      <c r="D662" s="72" t="s">
        <v>4817</v>
      </c>
      <c r="E662" s="68" t="s">
        <v>3176</v>
      </c>
      <c r="F662" s="115" t="s">
        <v>3175</v>
      </c>
      <c r="G662" s="107"/>
      <c r="H662" s="86"/>
      <c r="I662" s="83" t="s">
        <v>37</v>
      </c>
      <c r="J662" s="112">
        <v>50</v>
      </c>
      <c r="K662" s="97" t="s">
        <v>52</v>
      </c>
      <c r="L662" s="107"/>
      <c r="M662" s="86"/>
    </row>
    <row r="663" spans="1:13" x14ac:dyDescent="0.25">
      <c r="A663" s="24">
        <v>656</v>
      </c>
      <c r="B663" s="72" t="s">
        <v>5010</v>
      </c>
      <c r="C663" s="72" t="s">
        <v>5681</v>
      </c>
      <c r="D663" s="72" t="s">
        <v>4817</v>
      </c>
      <c r="E663" s="68" t="s">
        <v>3178</v>
      </c>
      <c r="F663" s="115" t="s">
        <v>3177</v>
      </c>
      <c r="G663" s="107"/>
      <c r="H663" s="86"/>
      <c r="I663" s="83" t="s">
        <v>37</v>
      </c>
      <c r="J663" s="112">
        <v>200</v>
      </c>
      <c r="K663" s="97" t="s">
        <v>52</v>
      </c>
      <c r="L663" s="107"/>
      <c r="M663" s="86"/>
    </row>
    <row r="664" spans="1:13" x14ac:dyDescent="0.25">
      <c r="A664" s="24">
        <v>657</v>
      </c>
      <c r="B664" s="72" t="s">
        <v>5010</v>
      </c>
      <c r="C664" s="72" t="s">
        <v>5681</v>
      </c>
      <c r="D664" s="72" t="s">
        <v>4817</v>
      </c>
      <c r="E664" s="68" t="s">
        <v>4821</v>
      </c>
      <c r="F664" s="115" t="s">
        <v>4820</v>
      </c>
      <c r="G664" s="107"/>
      <c r="H664" s="86"/>
      <c r="I664" s="83" t="s">
        <v>110</v>
      </c>
      <c r="J664" s="112">
        <v>22</v>
      </c>
      <c r="K664" s="97" t="s">
        <v>52</v>
      </c>
      <c r="L664" s="107"/>
      <c r="M664" s="86"/>
    </row>
    <row r="665" spans="1:13" x14ac:dyDescent="0.25">
      <c r="A665" s="24">
        <v>658</v>
      </c>
      <c r="B665" s="72" t="s">
        <v>5010</v>
      </c>
      <c r="C665" s="72" t="s">
        <v>5681</v>
      </c>
      <c r="D665" s="72" t="s">
        <v>4817</v>
      </c>
      <c r="E665" s="68" t="s">
        <v>3165</v>
      </c>
      <c r="F665" s="115" t="s">
        <v>3164</v>
      </c>
      <c r="G665" s="107"/>
      <c r="H665" s="86"/>
      <c r="I665" s="83" t="s">
        <v>37</v>
      </c>
      <c r="J665" s="112">
        <v>30</v>
      </c>
      <c r="K665" s="97" t="s">
        <v>52</v>
      </c>
      <c r="L665" s="107"/>
      <c r="M665" s="86"/>
    </row>
    <row r="666" spans="1:13" x14ac:dyDescent="0.25">
      <c r="A666" s="24">
        <v>659</v>
      </c>
      <c r="B666" s="72" t="s">
        <v>5010</v>
      </c>
      <c r="C666" s="72" t="s">
        <v>5681</v>
      </c>
      <c r="D666" s="72" t="s">
        <v>4817</v>
      </c>
      <c r="E666" s="68" t="s">
        <v>3167</v>
      </c>
      <c r="F666" s="115" t="s">
        <v>3166</v>
      </c>
      <c r="G666" s="107"/>
      <c r="H666" s="86"/>
      <c r="I666" s="83" t="s">
        <v>37</v>
      </c>
      <c r="J666" s="112">
        <v>8</v>
      </c>
      <c r="K666" s="97" t="s">
        <v>52</v>
      </c>
      <c r="L666" s="107"/>
      <c r="M666" s="86"/>
    </row>
    <row r="667" spans="1:13" x14ac:dyDescent="0.25">
      <c r="A667" s="24">
        <v>660</v>
      </c>
      <c r="B667" s="72" t="s">
        <v>5010</v>
      </c>
      <c r="C667" s="72" t="s">
        <v>5681</v>
      </c>
      <c r="D667" s="72" t="s">
        <v>4817</v>
      </c>
      <c r="E667" s="68" t="s">
        <v>3169</v>
      </c>
      <c r="F667" s="115" t="s">
        <v>4747</v>
      </c>
      <c r="G667" s="107"/>
      <c r="H667" s="86"/>
      <c r="I667" s="83" t="s">
        <v>37</v>
      </c>
      <c r="J667" s="112">
        <v>6</v>
      </c>
      <c r="K667" s="99" t="s">
        <v>52</v>
      </c>
      <c r="L667" s="107"/>
      <c r="M667" s="86"/>
    </row>
    <row r="668" spans="1:13" x14ac:dyDescent="0.25">
      <c r="A668" s="24">
        <v>661</v>
      </c>
      <c r="B668" s="72" t="s">
        <v>5010</v>
      </c>
      <c r="C668" s="72" t="s">
        <v>5681</v>
      </c>
      <c r="D668" s="72" t="s">
        <v>4817</v>
      </c>
      <c r="E668" s="68" t="s">
        <v>3163</v>
      </c>
      <c r="F668" s="115" t="s">
        <v>3162</v>
      </c>
      <c r="G668" s="107"/>
      <c r="H668" s="86"/>
      <c r="I668" s="83" t="s">
        <v>110</v>
      </c>
      <c r="J668" s="112">
        <v>22</v>
      </c>
      <c r="K668" s="99" t="s">
        <v>52</v>
      </c>
      <c r="L668" s="107"/>
      <c r="M668" s="86"/>
    </row>
    <row r="669" spans="1:13" x14ac:dyDescent="0.25">
      <c r="A669" s="24">
        <v>662</v>
      </c>
      <c r="B669" s="72" t="s">
        <v>5010</v>
      </c>
      <c r="C669" s="72" t="s">
        <v>5681</v>
      </c>
      <c r="D669" s="72" t="s">
        <v>4817</v>
      </c>
      <c r="E669" s="68" t="s">
        <v>4819</v>
      </c>
      <c r="F669" s="115" t="s">
        <v>5548</v>
      </c>
      <c r="G669" s="107"/>
      <c r="H669" s="86"/>
      <c r="I669" s="83" t="s">
        <v>110</v>
      </c>
      <c r="J669" s="112">
        <v>22</v>
      </c>
      <c r="K669" s="99" t="s">
        <v>52</v>
      </c>
      <c r="L669" s="107"/>
      <c r="M669" s="86"/>
    </row>
    <row r="670" spans="1:13" x14ac:dyDescent="0.25">
      <c r="A670" s="24">
        <v>663</v>
      </c>
      <c r="B670" s="72" t="s">
        <v>5010</v>
      </c>
      <c r="C670" s="72" t="s">
        <v>5681</v>
      </c>
      <c r="D670" s="72" t="s">
        <v>4817</v>
      </c>
      <c r="E670" s="68" t="s">
        <v>4769</v>
      </c>
      <c r="F670" s="115" t="s">
        <v>4768</v>
      </c>
      <c r="G670" s="107"/>
      <c r="H670" s="86"/>
      <c r="I670" s="83" t="s">
        <v>37</v>
      </c>
      <c r="J670" s="112">
        <v>4</v>
      </c>
      <c r="K670" s="99" t="s">
        <v>52</v>
      </c>
      <c r="L670" s="107"/>
      <c r="M670" s="86"/>
    </row>
    <row r="671" spans="1:13" x14ac:dyDescent="0.25">
      <c r="A671" s="24">
        <v>664</v>
      </c>
      <c r="B671" s="72" t="s">
        <v>5010</v>
      </c>
      <c r="C671" s="72" t="s">
        <v>5681</v>
      </c>
      <c r="D671" s="72" t="s">
        <v>4817</v>
      </c>
      <c r="E671" s="68" t="s">
        <v>4746</v>
      </c>
      <c r="F671" s="115" t="s">
        <v>4745</v>
      </c>
      <c r="G671" s="107"/>
      <c r="H671" s="86"/>
      <c r="I671" s="83" t="s">
        <v>37</v>
      </c>
      <c r="J671" s="112">
        <v>4</v>
      </c>
      <c r="K671" s="99" t="s">
        <v>52</v>
      </c>
      <c r="L671" s="107"/>
      <c r="M671" s="86"/>
    </row>
    <row r="672" spans="1:13" x14ac:dyDescent="0.25">
      <c r="A672" s="24">
        <v>665</v>
      </c>
      <c r="B672" s="72" t="s">
        <v>5010</v>
      </c>
      <c r="C672" s="72" t="s">
        <v>5681</v>
      </c>
      <c r="D672" s="72" t="s">
        <v>4817</v>
      </c>
      <c r="E672" s="68" t="s">
        <v>2662</v>
      </c>
      <c r="F672" s="115" t="s">
        <v>5549</v>
      </c>
      <c r="G672" s="107"/>
      <c r="H672" s="86"/>
      <c r="I672" s="83" t="s">
        <v>37</v>
      </c>
      <c r="J672" s="112">
        <v>2</v>
      </c>
      <c r="K672" s="99" t="s">
        <v>52</v>
      </c>
      <c r="L672" s="107"/>
      <c r="M672" s="86"/>
    </row>
    <row r="673" spans="1:13" x14ac:dyDescent="0.25">
      <c r="A673" s="24">
        <v>666</v>
      </c>
      <c r="B673" s="72" t="s">
        <v>5010</v>
      </c>
      <c r="C673" s="72" t="s">
        <v>5681</v>
      </c>
      <c r="D673" s="72" t="s">
        <v>4817</v>
      </c>
      <c r="E673" s="68" t="s">
        <v>5551</v>
      </c>
      <c r="F673" s="115" t="s">
        <v>5550</v>
      </c>
      <c r="G673" s="107"/>
      <c r="H673" s="86"/>
      <c r="I673" s="83" t="s">
        <v>37</v>
      </c>
      <c r="J673" s="112">
        <v>2</v>
      </c>
      <c r="K673" s="99" t="s">
        <v>52</v>
      </c>
      <c r="L673" s="107"/>
      <c r="M673" s="86"/>
    </row>
    <row r="674" spans="1:13" x14ac:dyDescent="0.25">
      <c r="A674" s="24">
        <v>667</v>
      </c>
      <c r="B674" s="72" t="s">
        <v>5010</v>
      </c>
      <c r="C674" s="72" t="s">
        <v>5681</v>
      </c>
      <c r="D674" s="72" t="s">
        <v>4817</v>
      </c>
      <c r="E674" s="68" t="s">
        <v>5553</v>
      </c>
      <c r="F674" s="115" t="s">
        <v>5552</v>
      </c>
      <c r="G674" s="107"/>
      <c r="H674" s="86"/>
      <c r="I674" s="83" t="s">
        <v>37</v>
      </c>
      <c r="J674" s="112">
        <v>2</v>
      </c>
      <c r="K674" s="99" t="s">
        <v>52</v>
      </c>
      <c r="L674" s="107"/>
      <c r="M674" s="86"/>
    </row>
    <row r="675" spans="1:13" x14ac:dyDescent="0.25">
      <c r="A675" s="24">
        <v>668</v>
      </c>
      <c r="B675" s="72" t="s">
        <v>5010</v>
      </c>
      <c r="C675" s="72" t="s">
        <v>5681</v>
      </c>
      <c r="D675" s="72" t="s">
        <v>4817</v>
      </c>
      <c r="E675" s="68" t="s">
        <v>3174</v>
      </c>
      <c r="F675" s="115" t="s">
        <v>3173</v>
      </c>
      <c r="G675" s="107"/>
      <c r="H675" s="86"/>
      <c r="I675" s="83" t="s">
        <v>37</v>
      </c>
      <c r="J675" s="112">
        <v>30</v>
      </c>
      <c r="K675" s="99" t="s">
        <v>5347</v>
      </c>
      <c r="L675" s="107"/>
      <c r="M675" s="86"/>
    </row>
    <row r="676" spans="1:13" x14ac:dyDescent="0.25">
      <c r="A676" s="24">
        <v>669</v>
      </c>
      <c r="B676" s="72" t="s">
        <v>5010</v>
      </c>
      <c r="C676" s="72" t="s">
        <v>5681</v>
      </c>
      <c r="D676" s="72" t="s">
        <v>4817</v>
      </c>
      <c r="E676" s="68" t="s">
        <v>5555</v>
      </c>
      <c r="F676" s="115" t="s">
        <v>5554</v>
      </c>
      <c r="G676" s="107"/>
      <c r="H676" s="86"/>
      <c r="I676" s="83" t="s">
        <v>37</v>
      </c>
      <c r="J676" s="112">
        <v>30</v>
      </c>
      <c r="K676" s="99" t="s">
        <v>5347</v>
      </c>
      <c r="L676" s="107"/>
      <c r="M676" s="86"/>
    </row>
    <row r="677" spans="1:13" x14ac:dyDescent="0.25">
      <c r="A677" s="24">
        <v>670</v>
      </c>
      <c r="B677" s="72" t="s">
        <v>5010</v>
      </c>
      <c r="C677" s="72" t="s">
        <v>5683</v>
      </c>
      <c r="D677" s="72" t="s">
        <v>5331</v>
      </c>
      <c r="E677" s="68" t="s">
        <v>3540</v>
      </c>
      <c r="F677" s="115" t="s">
        <v>3181</v>
      </c>
      <c r="G677" s="107" t="s">
        <v>52</v>
      </c>
      <c r="H677" s="86"/>
      <c r="I677" s="83" t="s">
        <v>37</v>
      </c>
      <c r="J677" s="112">
        <v>24</v>
      </c>
      <c r="K677" s="97" t="s">
        <v>52</v>
      </c>
      <c r="L677" s="107"/>
      <c r="M677" s="86"/>
    </row>
    <row r="678" spans="1:13" x14ac:dyDescent="0.25">
      <c r="A678" s="24">
        <v>671</v>
      </c>
      <c r="B678" s="72" t="s">
        <v>5010</v>
      </c>
      <c r="C678" s="72" t="s">
        <v>5684</v>
      </c>
      <c r="D678" s="72" t="s">
        <v>5331</v>
      </c>
      <c r="E678" s="68" t="s">
        <v>657</v>
      </c>
      <c r="F678" s="115" t="s">
        <v>660</v>
      </c>
      <c r="G678" s="107" t="s">
        <v>52</v>
      </c>
      <c r="H678" s="86"/>
      <c r="I678" s="83" t="s">
        <v>37</v>
      </c>
      <c r="J678" s="112">
        <v>8</v>
      </c>
      <c r="K678" s="97" t="s">
        <v>52</v>
      </c>
      <c r="L678" s="107"/>
      <c r="M678" s="86"/>
    </row>
    <row r="679" spans="1:13" x14ac:dyDescent="0.25">
      <c r="A679" s="78">
        <v>672</v>
      </c>
      <c r="B679" s="90" t="s">
        <v>5010</v>
      </c>
      <c r="C679" s="90" t="s">
        <v>5685</v>
      </c>
      <c r="D679" s="90" t="s">
        <v>5331</v>
      </c>
      <c r="E679" s="90" t="s">
        <v>64</v>
      </c>
      <c r="F679" s="116" t="s">
        <v>472</v>
      </c>
      <c r="G679" s="106" t="s">
        <v>52</v>
      </c>
      <c r="H679" s="91"/>
      <c r="I679" s="92" t="s">
        <v>37</v>
      </c>
      <c r="J679" s="95">
        <v>10</v>
      </c>
      <c r="K679" s="98" t="s">
        <v>52</v>
      </c>
      <c r="L679" s="106"/>
      <c r="M679" s="96" t="s">
        <v>5647</v>
      </c>
    </row>
    <row r="680" spans="1:13" x14ac:dyDescent="0.25">
      <c r="A680" s="24">
        <v>673</v>
      </c>
      <c r="B680" s="72" t="s">
        <v>5010</v>
      </c>
      <c r="C680" s="72" t="s">
        <v>5684</v>
      </c>
      <c r="D680" s="72" t="s">
        <v>5331</v>
      </c>
      <c r="E680" s="68" t="s">
        <v>481</v>
      </c>
      <c r="F680" s="115" t="s">
        <v>480</v>
      </c>
      <c r="G680" s="107" t="s">
        <v>52</v>
      </c>
      <c r="H680" s="86"/>
      <c r="I680" s="83" t="s">
        <v>37</v>
      </c>
      <c r="J680" s="112">
        <v>4</v>
      </c>
      <c r="K680" s="97" t="s">
        <v>52</v>
      </c>
      <c r="L680" s="107"/>
      <c r="M680" s="86"/>
    </row>
    <row r="681" spans="1:13" x14ac:dyDescent="0.25">
      <c r="A681" s="24">
        <v>674</v>
      </c>
      <c r="B681" s="72" t="s">
        <v>5010</v>
      </c>
      <c r="C681" s="72" t="s">
        <v>5684</v>
      </c>
      <c r="D681" s="72" t="s">
        <v>5331</v>
      </c>
      <c r="E681" s="68" t="s">
        <v>5547</v>
      </c>
      <c r="F681" s="115" t="s">
        <v>5546</v>
      </c>
      <c r="G681" s="107" t="s">
        <v>52</v>
      </c>
      <c r="H681" s="86"/>
      <c r="I681" s="83" t="s">
        <v>37</v>
      </c>
      <c r="J681" s="112">
        <v>30</v>
      </c>
      <c r="K681" s="97" t="s">
        <v>52</v>
      </c>
      <c r="L681" s="107"/>
      <c r="M681" s="86"/>
    </row>
    <row r="682" spans="1:13" x14ac:dyDescent="0.25">
      <c r="A682" s="24">
        <v>675</v>
      </c>
      <c r="B682" s="72" t="s">
        <v>5010</v>
      </c>
      <c r="C682" s="72" t="s">
        <v>5684</v>
      </c>
      <c r="D682" s="72" t="s">
        <v>5331</v>
      </c>
      <c r="E682" s="68" t="s">
        <v>3165</v>
      </c>
      <c r="F682" s="115" t="s">
        <v>5556</v>
      </c>
      <c r="G682" s="107"/>
      <c r="H682" s="86"/>
      <c r="I682" s="83" t="s">
        <v>37</v>
      </c>
      <c r="J682" s="112">
        <v>30</v>
      </c>
      <c r="K682" s="97" t="s">
        <v>52</v>
      </c>
      <c r="L682" s="107"/>
      <c r="M682" s="86"/>
    </row>
    <row r="683" spans="1:13" x14ac:dyDescent="0.25">
      <c r="A683" s="24">
        <v>676</v>
      </c>
      <c r="B683" s="72" t="s">
        <v>5010</v>
      </c>
      <c r="C683" s="72" t="s">
        <v>5684</v>
      </c>
      <c r="D683" s="72" t="s">
        <v>5331</v>
      </c>
      <c r="E683" s="68" t="s">
        <v>3167</v>
      </c>
      <c r="F683" s="115" t="s">
        <v>5557</v>
      </c>
      <c r="G683" s="107"/>
      <c r="H683" s="86"/>
      <c r="I683" s="83" t="s">
        <v>37</v>
      </c>
      <c r="J683" s="112">
        <v>8</v>
      </c>
      <c r="K683" s="97" t="s">
        <v>52</v>
      </c>
      <c r="L683" s="107"/>
      <c r="M683" s="86"/>
    </row>
    <row r="684" spans="1:13" x14ac:dyDescent="0.25">
      <c r="A684" s="24">
        <v>677</v>
      </c>
      <c r="B684" s="27" t="s">
        <v>5010</v>
      </c>
      <c r="C684" s="72" t="s">
        <v>5684</v>
      </c>
      <c r="D684" s="27" t="s">
        <v>5331</v>
      </c>
      <c r="E684" s="27" t="s">
        <v>3169</v>
      </c>
      <c r="F684" s="38" t="s">
        <v>5558</v>
      </c>
      <c r="G684" s="100"/>
      <c r="H684" s="86"/>
      <c r="I684" s="87" t="s">
        <v>37</v>
      </c>
      <c r="J684" s="89">
        <v>6</v>
      </c>
      <c r="K684" s="100" t="s">
        <v>52</v>
      </c>
      <c r="L684" s="100"/>
      <c r="M684" s="86"/>
    </row>
    <row r="685" spans="1:13" x14ac:dyDescent="0.25">
      <c r="A685" s="24">
        <v>678</v>
      </c>
      <c r="B685" s="27" t="s">
        <v>5010</v>
      </c>
      <c r="C685" s="72" t="s">
        <v>5684</v>
      </c>
      <c r="D685" s="27" t="s">
        <v>5331</v>
      </c>
      <c r="E685" s="27" t="s">
        <v>3163</v>
      </c>
      <c r="F685" s="38" t="s">
        <v>5559</v>
      </c>
      <c r="G685" s="100"/>
      <c r="H685" s="86"/>
      <c r="I685" s="87" t="s">
        <v>110</v>
      </c>
      <c r="J685" s="89">
        <v>22</v>
      </c>
      <c r="K685" s="100" t="s">
        <v>52</v>
      </c>
      <c r="L685" s="100"/>
      <c r="M685" s="86"/>
    </row>
    <row r="686" spans="1:13" x14ac:dyDescent="0.25">
      <c r="A686" s="24">
        <v>679</v>
      </c>
      <c r="B686" s="27" t="s">
        <v>5010</v>
      </c>
      <c r="C686" s="72" t="s">
        <v>5686</v>
      </c>
      <c r="D686" s="27" t="s">
        <v>5332</v>
      </c>
      <c r="E686" s="27" t="s">
        <v>3540</v>
      </c>
      <c r="F686" s="38" t="s">
        <v>5544</v>
      </c>
      <c r="G686" s="100" t="s">
        <v>52</v>
      </c>
      <c r="H686" s="86"/>
      <c r="I686" s="87" t="s">
        <v>37</v>
      </c>
      <c r="J686" s="89">
        <v>24</v>
      </c>
      <c r="K686" s="100" t="s">
        <v>52</v>
      </c>
      <c r="L686" s="100"/>
      <c r="M686" s="86"/>
    </row>
    <row r="687" spans="1:13" x14ac:dyDescent="0.25">
      <c r="A687" s="24">
        <v>680</v>
      </c>
      <c r="B687" s="27" t="s">
        <v>5010</v>
      </c>
      <c r="C687" s="72" t="s">
        <v>5687</v>
      </c>
      <c r="D687" s="27" t="s">
        <v>5332</v>
      </c>
      <c r="E687" s="27" t="s">
        <v>657</v>
      </c>
      <c r="F687" s="38" t="s">
        <v>660</v>
      </c>
      <c r="G687" s="100" t="s">
        <v>52</v>
      </c>
      <c r="H687" s="86"/>
      <c r="I687" s="87" t="s">
        <v>37</v>
      </c>
      <c r="J687" s="89">
        <v>8</v>
      </c>
      <c r="K687" s="100" t="s">
        <v>52</v>
      </c>
      <c r="L687" s="100"/>
      <c r="M687" s="86"/>
    </row>
    <row r="688" spans="1:13" x14ac:dyDescent="0.25">
      <c r="A688" s="78">
        <v>681</v>
      </c>
      <c r="B688" s="77" t="s">
        <v>5010</v>
      </c>
      <c r="C688" s="77" t="s">
        <v>5688</v>
      </c>
      <c r="D688" s="77" t="s">
        <v>5332</v>
      </c>
      <c r="E688" s="77" t="s">
        <v>64</v>
      </c>
      <c r="F688" s="118" t="s">
        <v>472</v>
      </c>
      <c r="G688" s="101" t="s">
        <v>52</v>
      </c>
      <c r="H688" s="91"/>
      <c r="I688" s="93" t="s">
        <v>37</v>
      </c>
      <c r="J688" s="95">
        <v>10</v>
      </c>
      <c r="K688" s="101" t="s">
        <v>52</v>
      </c>
      <c r="L688" s="101"/>
      <c r="M688" s="96" t="s">
        <v>5647</v>
      </c>
    </row>
    <row r="689" spans="1:13" x14ac:dyDescent="0.25">
      <c r="A689" s="24">
        <v>682</v>
      </c>
      <c r="B689" s="27" t="s">
        <v>5010</v>
      </c>
      <c r="C689" s="72" t="s">
        <v>5687</v>
      </c>
      <c r="D689" s="27" t="s">
        <v>5332</v>
      </c>
      <c r="E689" s="27" t="s">
        <v>481</v>
      </c>
      <c r="F689" s="38" t="s">
        <v>480</v>
      </c>
      <c r="G689" s="100" t="s">
        <v>52</v>
      </c>
      <c r="H689" s="86"/>
      <c r="I689" s="87" t="s">
        <v>37</v>
      </c>
      <c r="J689" s="89">
        <v>4</v>
      </c>
      <c r="K689" s="100" t="s">
        <v>52</v>
      </c>
      <c r="L689" s="100"/>
      <c r="M689" s="86"/>
    </row>
    <row r="690" spans="1:13" x14ac:dyDescent="0.25">
      <c r="A690" s="24">
        <v>683</v>
      </c>
      <c r="B690" s="27" t="s">
        <v>5010</v>
      </c>
      <c r="C690" s="72" t="s">
        <v>5687</v>
      </c>
      <c r="D690" s="27" t="s">
        <v>5332</v>
      </c>
      <c r="E690" s="27" t="s">
        <v>5560</v>
      </c>
      <c r="F690" s="38" t="s">
        <v>3524</v>
      </c>
      <c r="G690" s="100" t="s">
        <v>52</v>
      </c>
      <c r="H690" s="86"/>
      <c r="I690" s="87" t="s">
        <v>110</v>
      </c>
      <c r="J690" s="89">
        <v>22</v>
      </c>
      <c r="K690" s="100" t="s">
        <v>52</v>
      </c>
      <c r="L690" s="100"/>
      <c r="M690" s="86"/>
    </row>
    <row r="691" spans="1:13" x14ac:dyDescent="0.25">
      <c r="A691" s="24">
        <v>684</v>
      </c>
      <c r="B691" s="27" t="s">
        <v>5010</v>
      </c>
      <c r="C691" s="72" t="s">
        <v>5687</v>
      </c>
      <c r="D691" s="27" t="s">
        <v>5332</v>
      </c>
      <c r="E691" s="27" t="s">
        <v>5547</v>
      </c>
      <c r="F691" s="38" t="s">
        <v>5546</v>
      </c>
      <c r="G691" s="100" t="s">
        <v>52</v>
      </c>
      <c r="H691" s="86"/>
      <c r="I691" s="87" t="s">
        <v>37</v>
      </c>
      <c r="J691" s="89">
        <v>30</v>
      </c>
      <c r="K691" s="100" t="s">
        <v>52</v>
      </c>
      <c r="L691" s="100"/>
      <c r="M691" s="86"/>
    </row>
    <row r="692" spans="1:13" x14ac:dyDescent="0.25">
      <c r="A692" s="24">
        <v>685</v>
      </c>
      <c r="B692" s="27" t="s">
        <v>5010</v>
      </c>
      <c r="C692" s="72" t="s">
        <v>5687</v>
      </c>
      <c r="D692" s="27" t="s">
        <v>5332</v>
      </c>
      <c r="E692" s="27" t="s">
        <v>443</v>
      </c>
      <c r="F692" s="38" t="s">
        <v>442</v>
      </c>
      <c r="G692" s="100"/>
      <c r="H692" s="86"/>
      <c r="I692" s="87" t="s">
        <v>37</v>
      </c>
      <c r="J692" s="89">
        <v>50</v>
      </c>
      <c r="K692" s="100" t="s">
        <v>52</v>
      </c>
      <c r="L692" s="100"/>
      <c r="M692" s="86"/>
    </row>
    <row r="693" spans="1:13" x14ac:dyDescent="0.25">
      <c r="A693" s="24">
        <v>686</v>
      </c>
      <c r="B693" s="27" t="s">
        <v>5010</v>
      </c>
      <c r="C693" s="72" t="s">
        <v>5687</v>
      </c>
      <c r="D693" s="27" t="s">
        <v>5332</v>
      </c>
      <c r="E693" s="27" t="s">
        <v>838</v>
      </c>
      <c r="F693" s="38" t="s">
        <v>4776</v>
      </c>
      <c r="G693" s="100"/>
      <c r="H693" s="86"/>
      <c r="I693" s="87" t="s">
        <v>37</v>
      </c>
      <c r="J693" s="89">
        <v>50</v>
      </c>
      <c r="K693" s="100" t="s">
        <v>52</v>
      </c>
      <c r="L693" s="100"/>
      <c r="M693" s="86"/>
    </row>
    <row r="694" spans="1:13" x14ac:dyDescent="0.25">
      <c r="A694" s="24">
        <v>687</v>
      </c>
      <c r="B694" s="27" t="s">
        <v>5010</v>
      </c>
      <c r="C694" s="72" t="s">
        <v>5687</v>
      </c>
      <c r="D694" s="27" t="s">
        <v>5332</v>
      </c>
      <c r="E694" s="27" t="s">
        <v>4865</v>
      </c>
      <c r="F694" s="38" t="s">
        <v>5561</v>
      </c>
      <c r="G694" s="100"/>
      <c r="H694" s="86"/>
      <c r="I694" s="87" t="s">
        <v>37</v>
      </c>
      <c r="J694" s="89">
        <v>50</v>
      </c>
      <c r="K694" s="100" t="s">
        <v>52</v>
      </c>
      <c r="L694" s="100"/>
      <c r="M694" s="86"/>
    </row>
    <row r="695" spans="1:13" x14ac:dyDescent="0.25">
      <c r="A695" s="24">
        <v>688</v>
      </c>
      <c r="B695" s="27" t="s">
        <v>5010</v>
      </c>
      <c r="C695" s="72" t="s">
        <v>5687</v>
      </c>
      <c r="D695" s="27" t="s">
        <v>5332</v>
      </c>
      <c r="E695" s="27" t="s">
        <v>1169</v>
      </c>
      <c r="F695" s="38" t="s">
        <v>1168</v>
      </c>
      <c r="G695" s="100"/>
      <c r="H695" s="86"/>
      <c r="I695" s="87" t="s">
        <v>37</v>
      </c>
      <c r="J695" s="89">
        <v>50</v>
      </c>
      <c r="K695" s="100" t="s">
        <v>52</v>
      </c>
      <c r="L695" s="100"/>
      <c r="M695" s="86"/>
    </row>
    <row r="696" spans="1:13" x14ac:dyDescent="0.25">
      <c r="A696" s="24">
        <v>689</v>
      </c>
      <c r="B696" s="27" t="s">
        <v>5010</v>
      </c>
      <c r="C696" s="72" t="s">
        <v>5687</v>
      </c>
      <c r="D696" s="27" t="s">
        <v>5332</v>
      </c>
      <c r="E696" s="27" t="s">
        <v>2925</v>
      </c>
      <c r="F696" s="38" t="s">
        <v>2924</v>
      </c>
      <c r="G696" s="100"/>
      <c r="H696" s="86"/>
      <c r="I696" s="87" t="s">
        <v>37</v>
      </c>
      <c r="J696" s="89">
        <v>50</v>
      </c>
      <c r="K696" s="100" t="s">
        <v>52</v>
      </c>
      <c r="L696" s="100"/>
      <c r="M696" s="86"/>
    </row>
    <row r="697" spans="1:13" x14ac:dyDescent="0.25">
      <c r="A697" s="24">
        <v>690</v>
      </c>
      <c r="B697" s="27" t="s">
        <v>5010</v>
      </c>
      <c r="C697" s="72" t="s">
        <v>5687</v>
      </c>
      <c r="D697" s="27" t="s">
        <v>5332</v>
      </c>
      <c r="E697" s="27" t="s">
        <v>5562</v>
      </c>
      <c r="F697" s="38" t="s">
        <v>5550</v>
      </c>
      <c r="G697" s="100"/>
      <c r="H697" s="86"/>
      <c r="I697" s="87" t="s">
        <v>37</v>
      </c>
      <c r="J697" s="89">
        <v>2</v>
      </c>
      <c r="K697" s="100" t="s">
        <v>52</v>
      </c>
      <c r="L697" s="100"/>
      <c r="M697" s="86"/>
    </row>
    <row r="698" spans="1:13" x14ac:dyDescent="0.25">
      <c r="A698" s="24">
        <v>691</v>
      </c>
      <c r="B698" s="27" t="s">
        <v>5010</v>
      </c>
      <c r="C698" s="72" t="s">
        <v>5687</v>
      </c>
      <c r="D698" s="27" t="s">
        <v>5332</v>
      </c>
      <c r="E698" s="27" t="s">
        <v>4821</v>
      </c>
      <c r="F698" s="38" t="s">
        <v>5563</v>
      </c>
      <c r="G698" s="100"/>
      <c r="H698" s="86"/>
      <c r="I698" s="87" t="s">
        <v>110</v>
      </c>
      <c r="J698" s="89">
        <v>22</v>
      </c>
      <c r="K698" s="100" t="s">
        <v>52</v>
      </c>
      <c r="L698" s="100"/>
      <c r="M698" s="86"/>
    </row>
    <row r="699" spans="1:13" x14ac:dyDescent="0.25">
      <c r="A699" s="24">
        <v>692</v>
      </c>
      <c r="B699" s="27" t="s">
        <v>5010</v>
      </c>
      <c r="C699" s="72" t="s">
        <v>5687</v>
      </c>
      <c r="D699" s="27" t="s">
        <v>5332</v>
      </c>
      <c r="E699" s="27" t="s">
        <v>5565</v>
      </c>
      <c r="F699" s="38" t="s">
        <v>5564</v>
      </c>
      <c r="G699" s="100"/>
      <c r="H699" s="86"/>
      <c r="I699" s="87" t="s">
        <v>110</v>
      </c>
      <c r="J699" s="89">
        <v>22</v>
      </c>
      <c r="K699" s="100" t="s">
        <v>52</v>
      </c>
      <c r="L699" s="100"/>
      <c r="M699" s="86"/>
    </row>
    <row r="700" spans="1:13" x14ac:dyDescent="0.25">
      <c r="A700" s="24">
        <v>693</v>
      </c>
      <c r="B700" s="27" t="s">
        <v>5010</v>
      </c>
      <c r="C700" s="72" t="s">
        <v>5687</v>
      </c>
      <c r="D700" s="27" t="s">
        <v>5332</v>
      </c>
      <c r="E700" s="27" t="s">
        <v>577</v>
      </c>
      <c r="F700" s="38" t="s">
        <v>5566</v>
      </c>
      <c r="G700" s="100"/>
      <c r="H700" s="86"/>
      <c r="I700" s="87" t="s">
        <v>110</v>
      </c>
      <c r="J700" s="89">
        <v>22</v>
      </c>
      <c r="K700" s="100" t="s">
        <v>52</v>
      </c>
      <c r="L700" s="100"/>
      <c r="M700" s="86"/>
    </row>
    <row r="701" spans="1:13" x14ac:dyDescent="0.25">
      <c r="A701" s="24">
        <v>694</v>
      </c>
      <c r="B701" s="27" t="s">
        <v>5010</v>
      </c>
      <c r="C701" s="72" t="s">
        <v>5687</v>
      </c>
      <c r="D701" s="27" t="s">
        <v>5332</v>
      </c>
      <c r="E701" s="27" t="s">
        <v>5568</v>
      </c>
      <c r="F701" s="38" t="s">
        <v>5567</v>
      </c>
      <c r="G701" s="100"/>
      <c r="H701" s="86"/>
      <c r="I701" s="87" t="s">
        <v>37</v>
      </c>
      <c r="J701" s="89">
        <v>8</v>
      </c>
      <c r="K701" s="100" t="s">
        <v>5347</v>
      </c>
      <c r="L701" s="100"/>
      <c r="M701" s="86"/>
    </row>
    <row r="702" spans="1:13" x14ac:dyDescent="0.25">
      <c r="A702" s="24">
        <v>695</v>
      </c>
      <c r="B702" s="27" t="s">
        <v>5010</v>
      </c>
      <c r="C702" s="72" t="s">
        <v>5687</v>
      </c>
      <c r="D702" s="27" t="s">
        <v>5332</v>
      </c>
      <c r="E702" s="27" t="s">
        <v>2190</v>
      </c>
      <c r="F702" s="38" t="s">
        <v>5569</v>
      </c>
      <c r="G702" s="100"/>
      <c r="H702" s="86"/>
      <c r="I702" s="87" t="s">
        <v>37</v>
      </c>
      <c r="J702" s="89">
        <v>8</v>
      </c>
      <c r="K702" s="100" t="s">
        <v>5347</v>
      </c>
      <c r="L702" s="100"/>
      <c r="M702" s="86"/>
    </row>
    <row r="703" spans="1:13" x14ac:dyDescent="0.25">
      <c r="A703" s="24">
        <v>696</v>
      </c>
      <c r="B703" s="27" t="s">
        <v>5010</v>
      </c>
      <c r="C703" s="27" t="s">
        <v>4822</v>
      </c>
      <c r="D703" s="27" t="s">
        <v>4823</v>
      </c>
      <c r="E703" s="27" t="s">
        <v>3540</v>
      </c>
      <c r="F703" s="38" t="s">
        <v>3539</v>
      </c>
      <c r="G703" s="100" t="s">
        <v>52</v>
      </c>
      <c r="H703" s="86"/>
      <c r="I703" s="87" t="s">
        <v>37</v>
      </c>
      <c r="J703" s="89">
        <v>24</v>
      </c>
      <c r="K703" s="100" t="s">
        <v>52</v>
      </c>
      <c r="L703" s="100"/>
      <c r="M703" s="86"/>
    </row>
    <row r="704" spans="1:13" x14ac:dyDescent="0.25">
      <c r="A704" s="24">
        <v>697</v>
      </c>
      <c r="B704" s="27" t="s">
        <v>5010</v>
      </c>
      <c r="C704" s="27" t="s">
        <v>4822</v>
      </c>
      <c r="D704" s="27" t="s">
        <v>4823</v>
      </c>
      <c r="E704" s="27" t="s">
        <v>657</v>
      </c>
      <c r="F704" s="38" t="s">
        <v>477</v>
      </c>
      <c r="G704" s="100" t="s">
        <v>52</v>
      </c>
      <c r="H704" s="86"/>
      <c r="I704" s="87" t="s">
        <v>37</v>
      </c>
      <c r="J704" s="89">
        <v>8</v>
      </c>
      <c r="K704" s="100" t="s">
        <v>52</v>
      </c>
      <c r="L704" s="100"/>
      <c r="M704" s="86"/>
    </row>
    <row r="705" spans="1:13" x14ac:dyDescent="0.25">
      <c r="A705" s="78">
        <v>698</v>
      </c>
      <c r="B705" s="77" t="s">
        <v>5010</v>
      </c>
      <c r="C705" s="77" t="s">
        <v>4822</v>
      </c>
      <c r="D705" s="77" t="s">
        <v>4823</v>
      </c>
      <c r="E705" s="77" t="s">
        <v>64</v>
      </c>
      <c r="F705" s="118" t="s">
        <v>4702</v>
      </c>
      <c r="G705" s="101" t="s">
        <v>52</v>
      </c>
      <c r="H705" s="91"/>
      <c r="I705" s="93" t="s">
        <v>37</v>
      </c>
      <c r="J705" s="95">
        <v>10</v>
      </c>
      <c r="K705" s="101" t="s">
        <v>52</v>
      </c>
      <c r="L705" s="101"/>
      <c r="M705" s="96" t="s">
        <v>5647</v>
      </c>
    </row>
    <row r="706" spans="1:13" x14ac:dyDescent="0.25">
      <c r="A706" s="24">
        <v>699</v>
      </c>
      <c r="B706" s="27" t="s">
        <v>5010</v>
      </c>
      <c r="C706" s="27" t="s">
        <v>4822</v>
      </c>
      <c r="D706" s="27" t="s">
        <v>4823</v>
      </c>
      <c r="E706" s="27" t="s">
        <v>481</v>
      </c>
      <c r="F706" s="38" t="s">
        <v>480</v>
      </c>
      <c r="G706" s="100"/>
      <c r="H706" s="86"/>
      <c r="I706" s="87" t="s">
        <v>37</v>
      </c>
      <c r="J706" s="89">
        <v>5</v>
      </c>
      <c r="K706" s="100" t="s">
        <v>52</v>
      </c>
      <c r="L706" s="100"/>
      <c r="M706" s="86"/>
    </row>
    <row r="707" spans="1:13" x14ac:dyDescent="0.25">
      <c r="A707" s="24">
        <v>700</v>
      </c>
      <c r="B707" s="27" t="s">
        <v>5010</v>
      </c>
      <c r="C707" s="27" t="s">
        <v>4822</v>
      </c>
      <c r="D707" s="27" t="s">
        <v>4823</v>
      </c>
      <c r="E707" s="27" t="s">
        <v>4734</v>
      </c>
      <c r="F707" s="38" t="s">
        <v>3181</v>
      </c>
      <c r="G707" s="100"/>
      <c r="H707" s="86"/>
      <c r="I707" s="87" t="s">
        <v>37</v>
      </c>
      <c r="J707" s="89">
        <v>6</v>
      </c>
      <c r="K707" s="100" t="s">
        <v>52</v>
      </c>
      <c r="L707" s="100"/>
      <c r="M707" s="86"/>
    </row>
    <row r="708" spans="1:13" x14ac:dyDescent="0.25">
      <c r="A708" s="24">
        <v>701</v>
      </c>
      <c r="B708" s="27" t="s">
        <v>5010</v>
      </c>
      <c r="C708" s="27" t="s">
        <v>4822</v>
      </c>
      <c r="D708" s="27" t="s">
        <v>4823</v>
      </c>
      <c r="E708" s="27" t="s">
        <v>4736</v>
      </c>
      <c r="F708" s="38" t="s">
        <v>4735</v>
      </c>
      <c r="G708" s="100"/>
      <c r="H708" s="86"/>
      <c r="I708" s="87" t="s">
        <v>37</v>
      </c>
      <c r="J708" s="89">
        <v>6</v>
      </c>
      <c r="K708" s="100" t="s">
        <v>52</v>
      </c>
      <c r="L708" s="100"/>
      <c r="M708" s="86"/>
    </row>
    <row r="709" spans="1:13" x14ac:dyDescent="0.25">
      <c r="A709" s="24">
        <v>702</v>
      </c>
      <c r="B709" s="27" t="s">
        <v>5010</v>
      </c>
      <c r="C709" s="27" t="s">
        <v>4822</v>
      </c>
      <c r="D709" s="27" t="s">
        <v>4823</v>
      </c>
      <c r="E709" s="27" t="s">
        <v>4731</v>
      </c>
      <c r="F709" s="38" t="s">
        <v>4730</v>
      </c>
      <c r="G709" s="100"/>
      <c r="H709" s="86"/>
      <c r="I709" s="87" t="s">
        <v>37</v>
      </c>
      <c r="J709" s="89">
        <v>4</v>
      </c>
      <c r="K709" s="100" t="s">
        <v>5347</v>
      </c>
      <c r="L709" s="100"/>
      <c r="M709" s="86"/>
    </row>
    <row r="710" spans="1:13" x14ac:dyDescent="0.25">
      <c r="A710" s="24">
        <v>703</v>
      </c>
      <c r="B710" s="27" t="s">
        <v>5010</v>
      </c>
      <c r="C710" s="27" t="s">
        <v>4822</v>
      </c>
      <c r="D710" s="27" t="s">
        <v>4823</v>
      </c>
      <c r="E710" s="27" t="s">
        <v>4733</v>
      </c>
      <c r="F710" s="38" t="s">
        <v>4732</v>
      </c>
      <c r="G710" s="100"/>
      <c r="H710" s="86"/>
      <c r="I710" s="87" t="s">
        <v>37</v>
      </c>
      <c r="J710" s="89">
        <v>4</v>
      </c>
      <c r="K710" s="100" t="s">
        <v>5347</v>
      </c>
      <c r="L710" s="100"/>
      <c r="M710" s="86"/>
    </row>
    <row r="711" spans="1:13" x14ac:dyDescent="0.25">
      <c r="A711" s="24">
        <v>704</v>
      </c>
      <c r="B711" s="27" t="s">
        <v>5010</v>
      </c>
      <c r="C711" s="27" t="s">
        <v>4822</v>
      </c>
      <c r="D711" s="27" t="s">
        <v>4823</v>
      </c>
      <c r="E711" s="27" t="s">
        <v>4828</v>
      </c>
      <c r="F711" s="38" t="s">
        <v>4827</v>
      </c>
      <c r="G711" s="100"/>
      <c r="H711" s="86"/>
      <c r="I711" s="87" t="s">
        <v>37</v>
      </c>
      <c r="J711" s="89">
        <v>10</v>
      </c>
      <c r="K711" s="100" t="s">
        <v>5347</v>
      </c>
      <c r="L711" s="100"/>
      <c r="M711" s="86"/>
    </row>
    <row r="712" spans="1:13" x14ac:dyDescent="0.25">
      <c r="A712" s="24">
        <v>705</v>
      </c>
      <c r="B712" s="27" t="s">
        <v>5010</v>
      </c>
      <c r="C712" s="27" t="s">
        <v>4822</v>
      </c>
      <c r="D712" s="27" t="s">
        <v>4823</v>
      </c>
      <c r="E712" s="27" t="s">
        <v>4824</v>
      </c>
      <c r="F712" s="38" t="s">
        <v>3151</v>
      </c>
      <c r="G712" s="100"/>
      <c r="H712" s="86"/>
      <c r="I712" s="87" t="s">
        <v>37</v>
      </c>
      <c r="J712" s="89">
        <v>4</v>
      </c>
      <c r="K712" s="100" t="s">
        <v>5347</v>
      </c>
      <c r="L712" s="100"/>
      <c r="M712" s="86"/>
    </row>
    <row r="713" spans="1:13" x14ac:dyDescent="0.25">
      <c r="A713" s="24">
        <v>706</v>
      </c>
      <c r="B713" s="27" t="s">
        <v>5010</v>
      </c>
      <c r="C713" s="27" t="s">
        <v>4822</v>
      </c>
      <c r="D713" s="27" t="s">
        <v>4823</v>
      </c>
      <c r="E713" s="27" t="s">
        <v>3015</v>
      </c>
      <c r="F713" s="38" t="s">
        <v>4831</v>
      </c>
      <c r="G713" s="100"/>
      <c r="H713" s="86"/>
      <c r="I713" s="87" t="s">
        <v>110</v>
      </c>
      <c r="J713" s="89">
        <v>22</v>
      </c>
      <c r="K713" s="100" t="s">
        <v>5347</v>
      </c>
      <c r="L713" s="100"/>
      <c r="M713" s="86"/>
    </row>
    <row r="714" spans="1:13" x14ac:dyDescent="0.25">
      <c r="A714" s="24">
        <v>707</v>
      </c>
      <c r="B714" s="27" t="s">
        <v>5010</v>
      </c>
      <c r="C714" s="27" t="s">
        <v>4822</v>
      </c>
      <c r="D714" s="27" t="s">
        <v>4823</v>
      </c>
      <c r="E714" s="27" t="s">
        <v>4833</v>
      </c>
      <c r="F714" s="38" t="s">
        <v>4832</v>
      </c>
      <c r="G714" s="100"/>
      <c r="H714" s="86"/>
      <c r="I714" s="87" t="s">
        <v>110</v>
      </c>
      <c r="J714" s="89">
        <v>22</v>
      </c>
      <c r="K714" s="100" t="s">
        <v>5347</v>
      </c>
      <c r="L714" s="100"/>
      <c r="M714" s="86"/>
    </row>
    <row r="715" spans="1:13" x14ac:dyDescent="0.25">
      <c r="A715" s="24">
        <v>708</v>
      </c>
      <c r="B715" s="27" t="s">
        <v>5010</v>
      </c>
      <c r="C715" s="27" t="s">
        <v>4822</v>
      </c>
      <c r="D715" s="27" t="s">
        <v>4823</v>
      </c>
      <c r="E715" s="27" t="s">
        <v>4826</v>
      </c>
      <c r="F715" s="38" t="s">
        <v>4825</v>
      </c>
      <c r="G715" s="100"/>
      <c r="H715" s="86"/>
      <c r="I715" s="87" t="s">
        <v>110</v>
      </c>
      <c r="J715" s="89">
        <v>22</v>
      </c>
      <c r="K715" s="100" t="s">
        <v>5347</v>
      </c>
      <c r="L715" s="100"/>
      <c r="M715" s="86"/>
    </row>
    <row r="716" spans="1:13" x14ac:dyDescent="0.25">
      <c r="A716" s="24">
        <v>709</v>
      </c>
      <c r="B716" s="27" t="s">
        <v>5010</v>
      </c>
      <c r="C716" s="27" t="s">
        <v>4822</v>
      </c>
      <c r="D716" s="27" t="s">
        <v>4823</v>
      </c>
      <c r="E716" s="27" t="s">
        <v>3473</v>
      </c>
      <c r="F716" s="38" t="s">
        <v>3477</v>
      </c>
      <c r="G716" s="100"/>
      <c r="H716" s="86"/>
      <c r="I716" s="87" t="s">
        <v>110</v>
      </c>
      <c r="J716" s="89">
        <v>22</v>
      </c>
      <c r="K716" s="100" t="s">
        <v>5347</v>
      </c>
      <c r="L716" s="100"/>
      <c r="M716" s="86"/>
    </row>
    <row r="717" spans="1:13" x14ac:dyDescent="0.25">
      <c r="A717" s="24">
        <v>710</v>
      </c>
      <c r="B717" s="27" t="s">
        <v>5010</v>
      </c>
      <c r="C717" s="27" t="s">
        <v>4822</v>
      </c>
      <c r="D717" s="27" t="s">
        <v>4823</v>
      </c>
      <c r="E717" s="27" t="s">
        <v>4830</v>
      </c>
      <c r="F717" s="38" t="s">
        <v>4829</v>
      </c>
      <c r="G717" s="100"/>
      <c r="H717" s="86"/>
      <c r="I717" s="87" t="s">
        <v>110</v>
      </c>
      <c r="J717" s="89">
        <v>22</v>
      </c>
      <c r="K717" s="100" t="s">
        <v>5347</v>
      </c>
      <c r="L717" s="100"/>
      <c r="M717" s="86"/>
    </row>
    <row r="718" spans="1:13" x14ac:dyDescent="0.25">
      <c r="A718" s="24">
        <v>711</v>
      </c>
      <c r="B718" s="27" t="s">
        <v>5010</v>
      </c>
      <c r="C718" s="27" t="s">
        <v>4822</v>
      </c>
      <c r="D718" s="27" t="s">
        <v>4823</v>
      </c>
      <c r="E718" s="27" t="s">
        <v>4835</v>
      </c>
      <c r="F718" s="38" t="s">
        <v>4834</v>
      </c>
      <c r="G718" s="100"/>
      <c r="H718" s="86"/>
      <c r="I718" s="87" t="s">
        <v>37</v>
      </c>
      <c r="J718" s="89">
        <v>4</v>
      </c>
      <c r="K718" s="100" t="s">
        <v>5347</v>
      </c>
      <c r="L718" s="100"/>
      <c r="M718" s="86"/>
    </row>
    <row r="719" spans="1:13" ht="34.799999999999997" x14ac:dyDescent="0.25">
      <c r="A719" s="24">
        <v>712</v>
      </c>
      <c r="B719" s="27" t="s">
        <v>5010</v>
      </c>
      <c r="C719" s="27" t="s">
        <v>4822</v>
      </c>
      <c r="D719" s="27" t="s">
        <v>4823</v>
      </c>
      <c r="E719" s="27" t="s">
        <v>54</v>
      </c>
      <c r="F719" s="119" t="s">
        <v>5570</v>
      </c>
      <c r="G719" s="100"/>
      <c r="H719" s="86"/>
      <c r="I719" s="87" t="s">
        <v>37</v>
      </c>
      <c r="J719" s="89">
        <v>14</v>
      </c>
      <c r="K719" s="100" t="s">
        <v>5347</v>
      </c>
      <c r="L719" s="100"/>
      <c r="M719" s="86"/>
    </row>
    <row r="720" spans="1:13" x14ac:dyDescent="0.25">
      <c r="A720" s="24">
        <v>713</v>
      </c>
      <c r="B720" s="27" t="s">
        <v>5010</v>
      </c>
      <c r="C720" s="27" t="s">
        <v>4836</v>
      </c>
      <c r="D720" s="27" t="s">
        <v>4837</v>
      </c>
      <c r="E720" s="27" t="s">
        <v>3540</v>
      </c>
      <c r="F720" s="38" t="s">
        <v>3539</v>
      </c>
      <c r="G720" s="100" t="s">
        <v>52</v>
      </c>
      <c r="H720" s="86"/>
      <c r="I720" s="87" t="s">
        <v>37</v>
      </c>
      <c r="J720" s="89">
        <v>24</v>
      </c>
      <c r="K720" s="100" t="s">
        <v>52</v>
      </c>
      <c r="L720" s="100"/>
      <c r="M720" s="86"/>
    </row>
    <row r="721" spans="1:13" x14ac:dyDescent="0.25">
      <c r="A721" s="24">
        <v>714</v>
      </c>
      <c r="B721" s="27" t="s">
        <v>5010</v>
      </c>
      <c r="C721" s="27" t="s">
        <v>4836</v>
      </c>
      <c r="D721" s="27" t="s">
        <v>4837</v>
      </c>
      <c r="E721" s="27" t="s">
        <v>657</v>
      </c>
      <c r="F721" s="38" t="s">
        <v>4102</v>
      </c>
      <c r="G721" s="100" t="s">
        <v>52</v>
      </c>
      <c r="H721" s="86"/>
      <c r="I721" s="87" t="s">
        <v>37</v>
      </c>
      <c r="J721" s="89">
        <v>8</v>
      </c>
      <c r="K721" s="100" t="s">
        <v>52</v>
      </c>
      <c r="L721" s="100"/>
      <c r="M721" s="86"/>
    </row>
    <row r="722" spans="1:13" x14ac:dyDescent="0.25">
      <c r="A722" s="78">
        <v>715</v>
      </c>
      <c r="B722" s="77" t="s">
        <v>5010</v>
      </c>
      <c r="C722" s="77" t="s">
        <v>4836</v>
      </c>
      <c r="D722" s="77" t="s">
        <v>4837</v>
      </c>
      <c r="E722" s="77" t="s">
        <v>64</v>
      </c>
      <c r="F722" s="118" t="s">
        <v>4603</v>
      </c>
      <c r="G722" s="101" t="s">
        <v>52</v>
      </c>
      <c r="H722" s="91"/>
      <c r="I722" s="93" t="s">
        <v>37</v>
      </c>
      <c r="J722" s="95">
        <v>10</v>
      </c>
      <c r="K722" s="101" t="s">
        <v>52</v>
      </c>
      <c r="L722" s="101"/>
      <c r="M722" s="96" t="s">
        <v>5647</v>
      </c>
    </row>
    <row r="723" spans="1:13" x14ac:dyDescent="0.25">
      <c r="A723" s="24">
        <v>716</v>
      </c>
      <c r="B723" s="27" t="s">
        <v>5010</v>
      </c>
      <c r="C723" s="27" t="s">
        <v>4836</v>
      </c>
      <c r="D723" s="27" t="s">
        <v>4837</v>
      </c>
      <c r="E723" s="27" t="s">
        <v>4195</v>
      </c>
      <c r="F723" s="38" t="s">
        <v>4744</v>
      </c>
      <c r="G723" s="100" t="s">
        <v>52</v>
      </c>
      <c r="H723" s="86"/>
      <c r="I723" s="87" t="s">
        <v>110</v>
      </c>
      <c r="J723" s="89">
        <v>22</v>
      </c>
      <c r="K723" s="100" t="s">
        <v>52</v>
      </c>
      <c r="L723" s="100"/>
      <c r="M723" s="86"/>
    </row>
    <row r="724" spans="1:13" x14ac:dyDescent="0.25">
      <c r="A724" s="24">
        <v>717</v>
      </c>
      <c r="B724" s="27" t="s">
        <v>5010</v>
      </c>
      <c r="C724" s="27" t="s">
        <v>4836</v>
      </c>
      <c r="D724" s="27" t="s">
        <v>4837</v>
      </c>
      <c r="E724" s="27" t="s">
        <v>4760</v>
      </c>
      <c r="F724" s="38" t="s">
        <v>4838</v>
      </c>
      <c r="G724" s="100"/>
      <c r="H724" s="86"/>
      <c r="I724" s="87" t="s">
        <v>37</v>
      </c>
      <c r="J724" s="89">
        <v>4</v>
      </c>
      <c r="K724" s="100" t="s">
        <v>52</v>
      </c>
      <c r="L724" s="100"/>
      <c r="M724" s="86"/>
    </row>
    <row r="725" spans="1:13" ht="69.599999999999994" x14ac:dyDescent="0.25">
      <c r="A725" s="24">
        <v>718</v>
      </c>
      <c r="B725" s="27" t="s">
        <v>5010</v>
      </c>
      <c r="C725" s="27" t="s">
        <v>4836</v>
      </c>
      <c r="D725" s="27" t="s">
        <v>4837</v>
      </c>
      <c r="E725" s="27" t="s">
        <v>4846</v>
      </c>
      <c r="F725" s="119" t="s">
        <v>5087</v>
      </c>
      <c r="G725" s="100"/>
      <c r="H725" s="86"/>
      <c r="I725" s="87" t="s">
        <v>37</v>
      </c>
      <c r="J725" s="89">
        <v>4</v>
      </c>
      <c r="K725" s="100" t="s">
        <v>52</v>
      </c>
      <c r="L725" s="100"/>
      <c r="M725" s="86"/>
    </row>
    <row r="726" spans="1:13" x14ac:dyDescent="0.25">
      <c r="A726" s="24">
        <v>719</v>
      </c>
      <c r="B726" s="27" t="s">
        <v>5010</v>
      </c>
      <c r="C726" s="27" t="s">
        <v>4836</v>
      </c>
      <c r="D726" s="27" t="s">
        <v>4837</v>
      </c>
      <c r="E726" s="27" t="s">
        <v>4862</v>
      </c>
      <c r="F726" s="38" t="s">
        <v>4804</v>
      </c>
      <c r="G726" s="100"/>
      <c r="H726" s="86"/>
      <c r="I726" s="87" t="s">
        <v>37</v>
      </c>
      <c r="J726" s="89">
        <v>4</v>
      </c>
      <c r="K726" s="100" t="s">
        <v>52</v>
      </c>
      <c r="L726" s="100"/>
      <c r="M726" s="86"/>
    </row>
    <row r="727" spans="1:13" x14ac:dyDescent="0.25">
      <c r="A727" s="24">
        <v>720</v>
      </c>
      <c r="B727" s="27" t="s">
        <v>5010</v>
      </c>
      <c r="C727" s="27" t="s">
        <v>4836</v>
      </c>
      <c r="D727" s="27" t="s">
        <v>4837</v>
      </c>
      <c r="E727" s="27" t="s">
        <v>4855</v>
      </c>
      <c r="F727" s="38" t="s">
        <v>4854</v>
      </c>
      <c r="G727" s="100"/>
      <c r="H727" s="86"/>
      <c r="I727" s="87" t="s">
        <v>37</v>
      </c>
      <c r="J727" s="89">
        <v>10</v>
      </c>
      <c r="K727" s="100" t="s">
        <v>5347</v>
      </c>
      <c r="L727" s="100"/>
      <c r="M727" s="86"/>
    </row>
    <row r="728" spans="1:13" x14ac:dyDescent="0.25">
      <c r="A728" s="24">
        <v>721</v>
      </c>
      <c r="B728" s="27" t="s">
        <v>5010</v>
      </c>
      <c r="C728" s="27" t="s">
        <v>4836</v>
      </c>
      <c r="D728" s="27" t="s">
        <v>4837</v>
      </c>
      <c r="E728" s="27" t="s">
        <v>4856</v>
      </c>
      <c r="F728" s="38" t="s">
        <v>4854</v>
      </c>
      <c r="G728" s="100"/>
      <c r="H728" s="86"/>
      <c r="I728" s="87" t="s">
        <v>37</v>
      </c>
      <c r="J728" s="89">
        <v>10</v>
      </c>
      <c r="K728" s="100" t="s">
        <v>5347</v>
      </c>
      <c r="L728" s="100"/>
      <c r="M728" s="86"/>
    </row>
    <row r="729" spans="1:13" x14ac:dyDescent="0.25">
      <c r="A729" s="24">
        <v>722</v>
      </c>
      <c r="B729" s="27" t="s">
        <v>5010</v>
      </c>
      <c r="C729" s="27" t="s">
        <v>4836</v>
      </c>
      <c r="D729" s="27" t="s">
        <v>4837</v>
      </c>
      <c r="E729" s="27" t="s">
        <v>838</v>
      </c>
      <c r="F729" s="38" t="s">
        <v>829</v>
      </c>
      <c r="G729" s="100"/>
      <c r="H729" s="86"/>
      <c r="I729" s="87" t="s">
        <v>37</v>
      </c>
      <c r="J729" s="89">
        <v>20</v>
      </c>
      <c r="K729" s="100" t="s">
        <v>52</v>
      </c>
      <c r="L729" s="100"/>
      <c r="M729" s="86"/>
    </row>
    <row r="730" spans="1:13" x14ac:dyDescent="0.25">
      <c r="A730" s="24">
        <v>723</v>
      </c>
      <c r="B730" s="27" t="s">
        <v>5010</v>
      </c>
      <c r="C730" s="27" t="s">
        <v>4836</v>
      </c>
      <c r="D730" s="27" t="s">
        <v>4837</v>
      </c>
      <c r="E730" s="27" t="s">
        <v>4802</v>
      </c>
      <c r="F730" s="38" t="s">
        <v>1666</v>
      </c>
      <c r="G730" s="100"/>
      <c r="H730" s="86"/>
      <c r="I730" s="87" t="s">
        <v>37</v>
      </c>
      <c r="J730" s="89">
        <v>30</v>
      </c>
      <c r="K730" s="100" t="s">
        <v>5347</v>
      </c>
      <c r="L730" s="100"/>
      <c r="M730" s="86"/>
    </row>
    <row r="731" spans="1:13" x14ac:dyDescent="0.25">
      <c r="A731" s="24">
        <v>724</v>
      </c>
      <c r="B731" s="27" t="s">
        <v>5010</v>
      </c>
      <c r="C731" s="27" t="s">
        <v>4836</v>
      </c>
      <c r="D731" s="27" t="s">
        <v>4837</v>
      </c>
      <c r="E731" s="27" t="s">
        <v>4851</v>
      </c>
      <c r="F731" s="38" t="s">
        <v>4850</v>
      </c>
      <c r="G731" s="100"/>
      <c r="H731" s="86"/>
      <c r="I731" s="87" t="s">
        <v>37</v>
      </c>
      <c r="J731" s="89">
        <v>2</v>
      </c>
      <c r="K731" s="100" t="s">
        <v>52</v>
      </c>
      <c r="L731" s="100"/>
      <c r="M731" s="86"/>
    </row>
    <row r="732" spans="1:13" x14ac:dyDescent="0.25">
      <c r="A732" s="24">
        <v>725</v>
      </c>
      <c r="B732" s="27" t="s">
        <v>5010</v>
      </c>
      <c r="C732" s="27" t="s">
        <v>4836</v>
      </c>
      <c r="D732" s="27" t="s">
        <v>4837</v>
      </c>
      <c r="E732" s="27" t="s">
        <v>4853</v>
      </c>
      <c r="F732" s="38" t="s">
        <v>4852</v>
      </c>
      <c r="G732" s="100"/>
      <c r="H732" s="86"/>
      <c r="I732" s="87" t="s">
        <v>110</v>
      </c>
      <c r="J732" s="89">
        <v>22</v>
      </c>
      <c r="K732" s="100" t="s">
        <v>52</v>
      </c>
      <c r="L732" s="100"/>
      <c r="M732" s="86"/>
    </row>
    <row r="733" spans="1:13" x14ac:dyDescent="0.25">
      <c r="A733" s="24">
        <v>726</v>
      </c>
      <c r="B733" s="27" t="s">
        <v>5010</v>
      </c>
      <c r="C733" s="27" t="s">
        <v>4836</v>
      </c>
      <c r="D733" s="27" t="s">
        <v>4837</v>
      </c>
      <c r="E733" s="27" t="s">
        <v>4806</v>
      </c>
      <c r="F733" s="38" t="s">
        <v>3191</v>
      </c>
      <c r="G733" s="100"/>
      <c r="H733" s="86"/>
      <c r="I733" s="87" t="s">
        <v>110</v>
      </c>
      <c r="J733" s="89">
        <v>22</v>
      </c>
      <c r="K733" s="100" t="s">
        <v>52</v>
      </c>
      <c r="L733" s="100"/>
      <c r="M733" s="86"/>
    </row>
    <row r="734" spans="1:13" x14ac:dyDescent="0.25">
      <c r="A734" s="24">
        <v>727</v>
      </c>
      <c r="B734" s="27" t="s">
        <v>5010</v>
      </c>
      <c r="C734" s="27" t="s">
        <v>4836</v>
      </c>
      <c r="D734" s="27" t="s">
        <v>4837</v>
      </c>
      <c r="E734" s="27" t="s">
        <v>4864</v>
      </c>
      <c r="F734" s="38" t="s">
        <v>832</v>
      </c>
      <c r="G734" s="100"/>
      <c r="H734" s="86"/>
      <c r="I734" s="87" t="s">
        <v>110</v>
      </c>
      <c r="J734" s="89">
        <v>22</v>
      </c>
      <c r="K734" s="100" t="s">
        <v>52</v>
      </c>
      <c r="L734" s="100"/>
      <c r="M734" s="86"/>
    </row>
    <row r="735" spans="1:13" x14ac:dyDescent="0.25">
      <c r="A735" s="24">
        <v>728</v>
      </c>
      <c r="B735" s="27" t="s">
        <v>5010</v>
      </c>
      <c r="C735" s="27" t="s">
        <v>4836</v>
      </c>
      <c r="D735" s="27" t="s">
        <v>4837</v>
      </c>
      <c r="E735" s="27" t="s">
        <v>3015</v>
      </c>
      <c r="F735" s="38" t="s">
        <v>4847</v>
      </c>
      <c r="G735" s="100"/>
      <c r="H735" s="86"/>
      <c r="I735" s="87" t="s">
        <v>110</v>
      </c>
      <c r="J735" s="89">
        <v>22</v>
      </c>
      <c r="K735" s="100" t="s">
        <v>52</v>
      </c>
      <c r="L735" s="100"/>
      <c r="M735" s="86"/>
    </row>
    <row r="736" spans="1:13" x14ac:dyDescent="0.25">
      <c r="A736" s="24">
        <v>729</v>
      </c>
      <c r="B736" s="27" t="s">
        <v>5010</v>
      </c>
      <c r="C736" s="27" t="s">
        <v>4836</v>
      </c>
      <c r="D736" s="27" t="s">
        <v>4837</v>
      </c>
      <c r="E736" s="27" t="s">
        <v>495</v>
      </c>
      <c r="F736" s="38" t="s">
        <v>488</v>
      </c>
      <c r="G736" s="100"/>
      <c r="H736" s="86"/>
      <c r="I736" s="87" t="s">
        <v>110</v>
      </c>
      <c r="J736" s="89">
        <v>22</v>
      </c>
      <c r="K736" s="100" t="s">
        <v>52</v>
      </c>
      <c r="L736" s="100"/>
      <c r="M736" s="86"/>
    </row>
    <row r="737" spans="1:13" x14ac:dyDescent="0.25">
      <c r="A737" s="24">
        <v>730</v>
      </c>
      <c r="B737" s="27" t="s">
        <v>5010</v>
      </c>
      <c r="C737" s="27" t="s">
        <v>4836</v>
      </c>
      <c r="D737" s="27" t="s">
        <v>4837</v>
      </c>
      <c r="E737" s="27" t="s">
        <v>4809</v>
      </c>
      <c r="F737" s="38" t="s">
        <v>486</v>
      </c>
      <c r="G737" s="100"/>
      <c r="H737" s="86"/>
      <c r="I737" s="87" t="s">
        <v>110</v>
      </c>
      <c r="J737" s="89">
        <v>22</v>
      </c>
      <c r="K737" s="100" t="s">
        <v>52</v>
      </c>
      <c r="L737" s="100"/>
      <c r="M737" s="86"/>
    </row>
    <row r="738" spans="1:13" x14ac:dyDescent="0.25">
      <c r="A738" s="24">
        <v>731</v>
      </c>
      <c r="B738" s="27" t="s">
        <v>5010</v>
      </c>
      <c r="C738" s="27" t="s">
        <v>4836</v>
      </c>
      <c r="D738" s="27" t="s">
        <v>4837</v>
      </c>
      <c r="E738" s="27" t="s">
        <v>4839</v>
      </c>
      <c r="F738" s="38" t="s">
        <v>4825</v>
      </c>
      <c r="G738" s="100"/>
      <c r="H738" s="86"/>
      <c r="I738" s="87" t="s">
        <v>110</v>
      </c>
      <c r="J738" s="89">
        <v>22</v>
      </c>
      <c r="K738" s="100" t="s">
        <v>52</v>
      </c>
      <c r="L738" s="100"/>
      <c r="M738" s="86"/>
    </row>
    <row r="739" spans="1:13" x14ac:dyDescent="0.25">
      <c r="A739" s="24">
        <v>732</v>
      </c>
      <c r="B739" s="27" t="s">
        <v>5010</v>
      </c>
      <c r="C739" s="27" t="s">
        <v>4836</v>
      </c>
      <c r="D739" s="27" t="s">
        <v>4837</v>
      </c>
      <c r="E739" s="27" t="s">
        <v>3473</v>
      </c>
      <c r="F739" s="38" t="s">
        <v>3477</v>
      </c>
      <c r="G739" s="100"/>
      <c r="H739" s="86"/>
      <c r="I739" s="87" t="s">
        <v>110</v>
      </c>
      <c r="J739" s="89">
        <v>22</v>
      </c>
      <c r="K739" s="100" t="s">
        <v>52</v>
      </c>
      <c r="L739" s="100"/>
      <c r="M739" s="86"/>
    </row>
    <row r="740" spans="1:13" x14ac:dyDescent="0.25">
      <c r="A740" s="24">
        <v>733</v>
      </c>
      <c r="B740" s="27" t="s">
        <v>5010</v>
      </c>
      <c r="C740" s="27" t="s">
        <v>4836</v>
      </c>
      <c r="D740" s="27" t="s">
        <v>4837</v>
      </c>
      <c r="E740" s="27" t="s">
        <v>4865</v>
      </c>
      <c r="F740" s="38" t="s">
        <v>3354</v>
      </c>
      <c r="G740" s="100"/>
      <c r="H740" s="86"/>
      <c r="I740" s="87" t="s">
        <v>5638</v>
      </c>
      <c r="J740" s="89">
        <v>200</v>
      </c>
      <c r="K740" s="100" t="s">
        <v>5347</v>
      </c>
      <c r="L740" s="100"/>
      <c r="M740" s="86"/>
    </row>
    <row r="741" spans="1:13" x14ac:dyDescent="0.25">
      <c r="A741" s="24">
        <v>734</v>
      </c>
      <c r="B741" s="27" t="s">
        <v>5010</v>
      </c>
      <c r="C741" s="27" t="s">
        <v>4836</v>
      </c>
      <c r="D741" s="27" t="s">
        <v>4837</v>
      </c>
      <c r="E741" s="27" t="s">
        <v>4861</v>
      </c>
      <c r="F741" s="38" t="s">
        <v>3199</v>
      </c>
      <c r="G741" s="100"/>
      <c r="H741" s="86"/>
      <c r="I741" s="87" t="s">
        <v>110</v>
      </c>
      <c r="J741" s="89">
        <v>22</v>
      </c>
      <c r="K741" s="100" t="s">
        <v>5347</v>
      </c>
      <c r="L741" s="100"/>
      <c r="M741" s="86"/>
    </row>
    <row r="742" spans="1:13" x14ac:dyDescent="0.25">
      <c r="A742" s="24">
        <v>735</v>
      </c>
      <c r="B742" s="27" t="s">
        <v>5010</v>
      </c>
      <c r="C742" s="27" t="s">
        <v>4836</v>
      </c>
      <c r="D742" s="27" t="s">
        <v>4837</v>
      </c>
      <c r="E742" s="27" t="s">
        <v>4860</v>
      </c>
      <c r="F742" s="38" t="s">
        <v>3158</v>
      </c>
      <c r="G742" s="100"/>
      <c r="H742" s="86"/>
      <c r="I742" s="87" t="s">
        <v>110</v>
      </c>
      <c r="J742" s="89">
        <v>22</v>
      </c>
      <c r="K742" s="100" t="s">
        <v>5347</v>
      </c>
      <c r="L742" s="100"/>
      <c r="M742" s="86"/>
    </row>
    <row r="743" spans="1:13" x14ac:dyDescent="0.25">
      <c r="A743" s="24">
        <v>736</v>
      </c>
      <c r="B743" s="27" t="s">
        <v>5010</v>
      </c>
      <c r="C743" s="27" t="s">
        <v>4836</v>
      </c>
      <c r="D743" s="27" t="s">
        <v>4837</v>
      </c>
      <c r="E743" s="27" t="s">
        <v>4843</v>
      </c>
      <c r="F743" s="38" t="s">
        <v>4842</v>
      </c>
      <c r="G743" s="100"/>
      <c r="H743" s="86"/>
      <c r="I743" s="87" t="s">
        <v>110</v>
      </c>
      <c r="J743" s="89">
        <v>22</v>
      </c>
      <c r="K743" s="100" t="s">
        <v>5347</v>
      </c>
      <c r="L743" s="100"/>
      <c r="M743" s="86"/>
    </row>
    <row r="744" spans="1:13" x14ac:dyDescent="0.25">
      <c r="A744" s="24">
        <v>737</v>
      </c>
      <c r="B744" s="27" t="s">
        <v>5010</v>
      </c>
      <c r="C744" s="27" t="s">
        <v>4836</v>
      </c>
      <c r="D744" s="27" t="s">
        <v>4837</v>
      </c>
      <c r="E744" s="27" t="s">
        <v>4867</v>
      </c>
      <c r="F744" s="38" t="s">
        <v>4866</v>
      </c>
      <c r="G744" s="100"/>
      <c r="H744" s="86"/>
      <c r="I744" s="87" t="s">
        <v>110</v>
      </c>
      <c r="J744" s="89">
        <v>22</v>
      </c>
      <c r="K744" s="100" t="s">
        <v>5347</v>
      </c>
      <c r="L744" s="100"/>
      <c r="M744" s="86"/>
    </row>
    <row r="745" spans="1:13" x14ac:dyDescent="0.25">
      <c r="A745" s="24">
        <v>738</v>
      </c>
      <c r="B745" s="27" t="s">
        <v>5010</v>
      </c>
      <c r="C745" s="27" t="s">
        <v>4836</v>
      </c>
      <c r="D745" s="27" t="s">
        <v>4837</v>
      </c>
      <c r="E745" s="27" t="s">
        <v>4869</v>
      </c>
      <c r="F745" s="38" t="s">
        <v>4868</v>
      </c>
      <c r="G745" s="100"/>
      <c r="H745" s="86"/>
      <c r="I745" s="87" t="s">
        <v>37</v>
      </c>
      <c r="J745" s="89">
        <v>2</v>
      </c>
      <c r="K745" s="100" t="s">
        <v>5347</v>
      </c>
      <c r="L745" s="100"/>
      <c r="M745" s="86"/>
    </row>
    <row r="746" spans="1:13" x14ac:dyDescent="0.25">
      <c r="A746" s="24">
        <v>739</v>
      </c>
      <c r="B746" s="27" t="s">
        <v>5010</v>
      </c>
      <c r="C746" s="27" t="s">
        <v>4836</v>
      </c>
      <c r="D746" s="27" t="s">
        <v>4837</v>
      </c>
      <c r="E746" s="27" t="s">
        <v>4858</v>
      </c>
      <c r="F746" s="38" t="s">
        <v>638</v>
      </c>
      <c r="G746" s="100"/>
      <c r="H746" s="86"/>
      <c r="I746" s="87" t="s">
        <v>110</v>
      </c>
      <c r="J746" s="89">
        <v>22</v>
      </c>
      <c r="K746" s="100" t="s">
        <v>5347</v>
      </c>
      <c r="L746" s="100"/>
      <c r="M746" s="86"/>
    </row>
    <row r="747" spans="1:13" x14ac:dyDescent="0.25">
      <c r="A747" s="24">
        <v>740</v>
      </c>
      <c r="B747" s="27" t="s">
        <v>5010</v>
      </c>
      <c r="C747" s="27" t="s">
        <v>4836</v>
      </c>
      <c r="D747" s="27" t="s">
        <v>4837</v>
      </c>
      <c r="E747" s="27" t="s">
        <v>4857</v>
      </c>
      <c r="F747" s="38" t="s">
        <v>490</v>
      </c>
      <c r="G747" s="100"/>
      <c r="H747" s="86"/>
      <c r="I747" s="87" t="s">
        <v>110</v>
      </c>
      <c r="J747" s="89">
        <v>22</v>
      </c>
      <c r="K747" s="100" t="s">
        <v>5347</v>
      </c>
      <c r="L747" s="100"/>
      <c r="M747" s="86"/>
    </row>
    <row r="748" spans="1:13" x14ac:dyDescent="0.25">
      <c r="A748" s="24">
        <v>741</v>
      </c>
      <c r="B748" s="27" t="s">
        <v>5010</v>
      </c>
      <c r="C748" s="27" t="s">
        <v>4836</v>
      </c>
      <c r="D748" s="27" t="s">
        <v>4837</v>
      </c>
      <c r="E748" s="27" t="s">
        <v>4859</v>
      </c>
      <c r="F748" s="38" t="s">
        <v>641</v>
      </c>
      <c r="G748" s="100"/>
      <c r="H748" s="86"/>
      <c r="I748" s="87" t="s">
        <v>110</v>
      </c>
      <c r="J748" s="89">
        <v>22</v>
      </c>
      <c r="K748" s="100" t="s">
        <v>5347</v>
      </c>
      <c r="L748" s="100"/>
      <c r="M748" s="86"/>
    </row>
    <row r="749" spans="1:13" x14ac:dyDescent="0.25">
      <c r="A749" s="24">
        <v>742</v>
      </c>
      <c r="B749" s="27" t="s">
        <v>5010</v>
      </c>
      <c r="C749" s="27" t="s">
        <v>4836</v>
      </c>
      <c r="D749" s="27" t="s">
        <v>4837</v>
      </c>
      <c r="E749" s="27" t="s">
        <v>4870</v>
      </c>
      <c r="F749" s="38" t="s">
        <v>489</v>
      </c>
      <c r="G749" s="100"/>
      <c r="H749" s="86"/>
      <c r="I749" s="87" t="s">
        <v>110</v>
      </c>
      <c r="J749" s="89">
        <v>22</v>
      </c>
      <c r="K749" s="100" t="s">
        <v>5347</v>
      </c>
      <c r="L749" s="100"/>
      <c r="M749" s="86"/>
    </row>
    <row r="750" spans="1:13" x14ac:dyDescent="0.25">
      <c r="A750" s="24">
        <v>743</v>
      </c>
      <c r="B750" s="27" t="s">
        <v>5010</v>
      </c>
      <c r="C750" s="27" t="s">
        <v>4836</v>
      </c>
      <c r="D750" s="27" t="s">
        <v>4837</v>
      </c>
      <c r="E750" s="27" t="s">
        <v>4863</v>
      </c>
      <c r="F750" s="38" t="s">
        <v>644</v>
      </c>
      <c r="G750" s="100"/>
      <c r="H750" s="86"/>
      <c r="I750" s="87" t="s">
        <v>110</v>
      </c>
      <c r="J750" s="89">
        <v>22</v>
      </c>
      <c r="K750" s="100" t="s">
        <v>5347</v>
      </c>
      <c r="L750" s="100"/>
      <c r="M750" s="86"/>
    </row>
    <row r="751" spans="1:13" x14ac:dyDescent="0.25">
      <c r="A751" s="24">
        <v>744</v>
      </c>
      <c r="B751" s="27" t="s">
        <v>5010</v>
      </c>
      <c r="C751" s="27" t="s">
        <v>4836</v>
      </c>
      <c r="D751" s="27" t="s">
        <v>4837</v>
      </c>
      <c r="E751" s="27" t="s">
        <v>4849</v>
      </c>
      <c r="F751" s="38" t="s">
        <v>4848</v>
      </c>
      <c r="G751" s="100"/>
      <c r="H751" s="86"/>
      <c r="I751" s="87" t="s">
        <v>110</v>
      </c>
      <c r="J751" s="89">
        <v>22</v>
      </c>
      <c r="K751" s="100" t="s">
        <v>5347</v>
      </c>
      <c r="L751" s="100"/>
      <c r="M751" s="86"/>
    </row>
    <row r="752" spans="1:13" x14ac:dyDescent="0.25">
      <c r="A752" s="24">
        <v>745</v>
      </c>
      <c r="B752" s="27" t="s">
        <v>5010</v>
      </c>
      <c r="C752" s="27" t="s">
        <v>4836</v>
      </c>
      <c r="D752" s="27" t="s">
        <v>4837</v>
      </c>
      <c r="E752" s="27" t="s">
        <v>4845</v>
      </c>
      <c r="F752" s="38" t="s">
        <v>4844</v>
      </c>
      <c r="G752" s="100"/>
      <c r="H752" s="86"/>
      <c r="I752" s="87" t="s">
        <v>110</v>
      </c>
      <c r="J752" s="89">
        <v>22</v>
      </c>
      <c r="K752" s="100" t="s">
        <v>5347</v>
      </c>
      <c r="L752" s="100"/>
      <c r="M752" s="86"/>
    </row>
    <row r="753" spans="1:13" x14ac:dyDescent="0.25">
      <c r="A753" s="24">
        <v>746</v>
      </c>
      <c r="B753" s="27" t="s">
        <v>5010</v>
      </c>
      <c r="C753" s="27" t="s">
        <v>4836</v>
      </c>
      <c r="D753" s="27" t="s">
        <v>4837</v>
      </c>
      <c r="E753" s="27" t="s">
        <v>4198</v>
      </c>
      <c r="F753" s="38" t="s">
        <v>3478</v>
      </c>
      <c r="G753" s="100"/>
      <c r="H753" s="86"/>
      <c r="I753" s="87" t="s">
        <v>110</v>
      </c>
      <c r="J753" s="89">
        <v>22</v>
      </c>
      <c r="K753" s="100" t="s">
        <v>5347</v>
      </c>
      <c r="L753" s="100"/>
      <c r="M753" s="86"/>
    </row>
    <row r="754" spans="1:13" x14ac:dyDescent="0.25">
      <c r="A754" s="24">
        <v>747</v>
      </c>
      <c r="B754" s="27" t="s">
        <v>5010</v>
      </c>
      <c r="C754" s="27" t="s">
        <v>4836</v>
      </c>
      <c r="D754" s="27" t="s">
        <v>4837</v>
      </c>
      <c r="E754" s="27" t="s">
        <v>4841</v>
      </c>
      <c r="F754" s="38" t="s">
        <v>4840</v>
      </c>
      <c r="G754" s="100"/>
      <c r="H754" s="86"/>
      <c r="I754" s="87" t="s">
        <v>37</v>
      </c>
      <c r="J754" s="89">
        <v>2</v>
      </c>
      <c r="K754" s="100" t="s">
        <v>5347</v>
      </c>
      <c r="L754" s="100"/>
      <c r="M754" s="86"/>
    </row>
    <row r="755" spans="1:13" x14ac:dyDescent="0.25">
      <c r="A755" s="24">
        <v>748</v>
      </c>
      <c r="B755" s="27" t="s">
        <v>5010</v>
      </c>
      <c r="C755" s="27" t="s">
        <v>4871</v>
      </c>
      <c r="D755" s="27" t="s">
        <v>4872</v>
      </c>
      <c r="E755" s="27" t="s">
        <v>3540</v>
      </c>
      <c r="F755" s="38" t="s">
        <v>3181</v>
      </c>
      <c r="G755" s="100" t="s">
        <v>52</v>
      </c>
      <c r="H755" s="86"/>
      <c r="I755" s="87" t="s">
        <v>37</v>
      </c>
      <c r="J755" s="89">
        <v>24</v>
      </c>
      <c r="K755" s="100" t="s">
        <v>52</v>
      </c>
      <c r="L755" s="100"/>
      <c r="M755" s="86"/>
    </row>
    <row r="756" spans="1:13" x14ac:dyDescent="0.25">
      <c r="A756" s="24">
        <v>749</v>
      </c>
      <c r="B756" s="27" t="s">
        <v>5010</v>
      </c>
      <c r="C756" s="27" t="s">
        <v>4871</v>
      </c>
      <c r="D756" s="27" t="s">
        <v>4872</v>
      </c>
      <c r="E756" s="27" t="s">
        <v>657</v>
      </c>
      <c r="F756" s="38" t="s">
        <v>4102</v>
      </c>
      <c r="G756" s="100" t="s">
        <v>52</v>
      </c>
      <c r="H756" s="86"/>
      <c r="I756" s="87" t="s">
        <v>37</v>
      </c>
      <c r="J756" s="89">
        <v>8</v>
      </c>
      <c r="K756" s="100" t="s">
        <v>52</v>
      </c>
      <c r="L756" s="100"/>
      <c r="M756" s="86"/>
    </row>
    <row r="757" spans="1:13" x14ac:dyDescent="0.25">
      <c r="A757" s="78">
        <v>750</v>
      </c>
      <c r="B757" s="77" t="s">
        <v>5010</v>
      </c>
      <c r="C757" s="77" t="s">
        <v>4871</v>
      </c>
      <c r="D757" s="77" t="s">
        <v>4872</v>
      </c>
      <c r="E757" s="77" t="s">
        <v>64</v>
      </c>
      <c r="F757" s="118" t="s">
        <v>4603</v>
      </c>
      <c r="G757" s="101" t="s">
        <v>52</v>
      </c>
      <c r="H757" s="91"/>
      <c r="I757" s="93" t="s">
        <v>37</v>
      </c>
      <c r="J757" s="95">
        <v>10</v>
      </c>
      <c r="K757" s="101" t="s">
        <v>52</v>
      </c>
      <c r="L757" s="101"/>
      <c r="M757" s="96" t="s">
        <v>5647</v>
      </c>
    </row>
    <row r="758" spans="1:13" x14ac:dyDescent="0.25">
      <c r="A758" s="24">
        <v>751</v>
      </c>
      <c r="B758" s="27" t="s">
        <v>5010</v>
      </c>
      <c r="C758" s="27" t="s">
        <v>4871</v>
      </c>
      <c r="D758" s="27" t="s">
        <v>4872</v>
      </c>
      <c r="E758" s="27" t="s">
        <v>4195</v>
      </c>
      <c r="F758" s="38" t="s">
        <v>4744</v>
      </c>
      <c r="G758" s="100" t="s">
        <v>52</v>
      </c>
      <c r="H758" s="86"/>
      <c r="I758" s="87" t="s">
        <v>110</v>
      </c>
      <c r="J758" s="89">
        <v>22</v>
      </c>
      <c r="K758" s="100" t="s">
        <v>52</v>
      </c>
      <c r="L758" s="100"/>
      <c r="M758" s="86"/>
    </row>
    <row r="759" spans="1:13" x14ac:dyDescent="0.25">
      <c r="A759" s="24">
        <v>752</v>
      </c>
      <c r="B759" s="27" t="s">
        <v>5010</v>
      </c>
      <c r="C759" s="27" t="s">
        <v>4871</v>
      </c>
      <c r="D759" s="27" t="s">
        <v>4872</v>
      </c>
      <c r="E759" s="27" t="s">
        <v>3287</v>
      </c>
      <c r="F759" s="38" t="s">
        <v>4197</v>
      </c>
      <c r="G759" s="100" t="s">
        <v>52</v>
      </c>
      <c r="H759" s="86"/>
      <c r="I759" s="87" t="s">
        <v>37</v>
      </c>
      <c r="J759" s="89">
        <v>4</v>
      </c>
      <c r="K759" s="100" t="s">
        <v>52</v>
      </c>
      <c r="L759" s="100"/>
      <c r="M759" s="86"/>
    </row>
    <row r="760" spans="1:13" x14ac:dyDescent="0.25">
      <c r="A760" s="24">
        <v>753</v>
      </c>
      <c r="B760" s="27" t="s">
        <v>5010</v>
      </c>
      <c r="C760" s="27" t="s">
        <v>4871</v>
      </c>
      <c r="D760" s="27" t="s">
        <v>4872</v>
      </c>
      <c r="E760" s="27" t="s">
        <v>4874</v>
      </c>
      <c r="F760" s="38" t="s">
        <v>5666</v>
      </c>
      <c r="G760" s="100"/>
      <c r="H760" s="86"/>
      <c r="I760" s="87" t="s">
        <v>37</v>
      </c>
      <c r="J760" s="89">
        <v>20</v>
      </c>
      <c r="K760" s="100" t="s">
        <v>52</v>
      </c>
      <c r="L760" s="100"/>
      <c r="M760" s="86"/>
    </row>
    <row r="761" spans="1:13" x14ac:dyDescent="0.25">
      <c r="A761" s="91">
        <v>754</v>
      </c>
      <c r="B761" s="77" t="s">
        <v>5010</v>
      </c>
      <c r="C761" s="77" t="s">
        <v>4871</v>
      </c>
      <c r="D761" s="77" t="s">
        <v>4872</v>
      </c>
      <c r="E761" s="77" t="s">
        <v>5667</v>
      </c>
      <c r="F761" s="118" t="s">
        <v>5668</v>
      </c>
      <c r="G761" s="101"/>
      <c r="H761" s="91"/>
      <c r="I761" s="93" t="s">
        <v>37</v>
      </c>
      <c r="J761" s="94">
        <v>6</v>
      </c>
      <c r="K761" s="101" t="s">
        <v>5640</v>
      </c>
      <c r="L761" s="101"/>
      <c r="M761" s="96" t="s">
        <v>5665</v>
      </c>
    </row>
    <row r="762" spans="1:13" x14ac:dyDescent="0.25">
      <c r="A762" s="24">
        <v>755</v>
      </c>
      <c r="B762" s="27" t="s">
        <v>5010</v>
      </c>
      <c r="C762" s="27" t="s">
        <v>4871</v>
      </c>
      <c r="D762" s="27" t="s">
        <v>4872</v>
      </c>
      <c r="E762" s="27" t="s">
        <v>4394</v>
      </c>
      <c r="F762" s="38" t="s">
        <v>4873</v>
      </c>
      <c r="G762" s="100"/>
      <c r="H762" s="86"/>
      <c r="I762" s="87" t="s">
        <v>37</v>
      </c>
      <c r="J762" s="89">
        <v>20</v>
      </c>
      <c r="K762" s="100" t="s">
        <v>52</v>
      </c>
      <c r="L762" s="100"/>
      <c r="M762" s="86"/>
    </row>
    <row r="763" spans="1:13" x14ac:dyDescent="0.25">
      <c r="A763" s="91">
        <v>756</v>
      </c>
      <c r="B763" s="77" t="s">
        <v>5010</v>
      </c>
      <c r="C763" s="77" t="s">
        <v>4871</v>
      </c>
      <c r="D763" s="77" t="s">
        <v>4872</v>
      </c>
      <c r="E763" s="77" t="s">
        <v>5669</v>
      </c>
      <c r="F763" s="118" t="s">
        <v>5670</v>
      </c>
      <c r="G763" s="101"/>
      <c r="H763" s="91"/>
      <c r="I763" s="93" t="s">
        <v>37</v>
      </c>
      <c r="J763" s="94">
        <v>8</v>
      </c>
      <c r="K763" s="101" t="s">
        <v>5671</v>
      </c>
      <c r="L763" s="101"/>
      <c r="M763" s="96" t="s">
        <v>5672</v>
      </c>
    </row>
    <row r="764" spans="1:13" x14ac:dyDescent="0.25">
      <c r="A764" s="24">
        <v>757</v>
      </c>
      <c r="B764" s="27" t="s">
        <v>5010</v>
      </c>
      <c r="C764" s="27" t="s">
        <v>4871</v>
      </c>
      <c r="D764" s="27" t="s">
        <v>4872</v>
      </c>
      <c r="E764" s="27" t="s">
        <v>4194</v>
      </c>
      <c r="F764" s="38" t="s">
        <v>4875</v>
      </c>
      <c r="G764" s="100"/>
      <c r="H764" s="86"/>
      <c r="I764" s="87" t="s">
        <v>37</v>
      </c>
      <c r="J764" s="89">
        <v>20</v>
      </c>
      <c r="K764" s="100" t="s">
        <v>52</v>
      </c>
      <c r="L764" s="100"/>
      <c r="M764" s="86"/>
    </row>
    <row r="765" spans="1:13" x14ac:dyDescent="0.25">
      <c r="A765" s="24">
        <v>758</v>
      </c>
      <c r="B765" s="27" t="s">
        <v>5010</v>
      </c>
      <c r="C765" s="27" t="s">
        <v>4871</v>
      </c>
      <c r="D765" s="27" t="s">
        <v>4872</v>
      </c>
      <c r="E765" s="27" t="s">
        <v>4203</v>
      </c>
      <c r="F765" s="38" t="s">
        <v>4202</v>
      </c>
      <c r="G765" s="100"/>
      <c r="H765" s="86"/>
      <c r="I765" s="87" t="s">
        <v>37</v>
      </c>
      <c r="J765" s="89">
        <v>20</v>
      </c>
      <c r="K765" s="100" t="s">
        <v>52</v>
      </c>
      <c r="L765" s="100"/>
      <c r="M765" s="86"/>
    </row>
    <row r="766" spans="1:13" x14ac:dyDescent="0.25">
      <c r="A766" s="24">
        <v>759</v>
      </c>
      <c r="B766" s="27" t="s">
        <v>5010</v>
      </c>
      <c r="C766" s="27" t="s">
        <v>4871</v>
      </c>
      <c r="D766" s="27" t="s">
        <v>4872</v>
      </c>
      <c r="E766" s="27" t="s">
        <v>4201</v>
      </c>
      <c r="F766" s="38" t="s">
        <v>2679</v>
      </c>
      <c r="G766" s="100"/>
      <c r="H766" s="86"/>
      <c r="I766" s="87" t="s">
        <v>110</v>
      </c>
      <c r="J766" s="89">
        <v>22</v>
      </c>
      <c r="K766" s="100" t="s">
        <v>5347</v>
      </c>
      <c r="L766" s="100"/>
      <c r="M766" s="86"/>
    </row>
    <row r="767" spans="1:13" x14ac:dyDescent="0.25">
      <c r="A767" s="24">
        <v>760</v>
      </c>
      <c r="B767" s="27" t="s">
        <v>5010</v>
      </c>
      <c r="C767" s="27" t="s">
        <v>4871</v>
      </c>
      <c r="D767" s="27" t="s">
        <v>4872</v>
      </c>
      <c r="E767" s="27" t="s">
        <v>838</v>
      </c>
      <c r="F767" s="38" t="s">
        <v>829</v>
      </c>
      <c r="G767" s="100"/>
      <c r="H767" s="86"/>
      <c r="I767" s="87" t="s">
        <v>37</v>
      </c>
      <c r="J767" s="89">
        <v>20</v>
      </c>
      <c r="K767" s="100" t="s">
        <v>5347</v>
      </c>
      <c r="L767" s="100"/>
      <c r="M767" s="86"/>
    </row>
    <row r="768" spans="1:13" x14ac:dyDescent="0.25">
      <c r="A768" s="24">
        <v>761</v>
      </c>
      <c r="B768" s="27" t="s">
        <v>5010</v>
      </c>
      <c r="C768" s="27" t="s">
        <v>4871</v>
      </c>
      <c r="D768" s="27" t="s">
        <v>4872</v>
      </c>
      <c r="E768" s="27" t="s">
        <v>2079</v>
      </c>
      <c r="F768" s="38" t="s">
        <v>2078</v>
      </c>
      <c r="G768" s="100"/>
      <c r="H768" s="86"/>
      <c r="I768" s="87" t="s">
        <v>110</v>
      </c>
      <c r="J768" s="89">
        <v>22</v>
      </c>
      <c r="K768" s="100" t="s">
        <v>5347</v>
      </c>
      <c r="L768" s="100"/>
      <c r="M768" s="86"/>
    </row>
    <row r="769" spans="1:13" x14ac:dyDescent="0.25">
      <c r="A769" s="24">
        <v>762</v>
      </c>
      <c r="B769" s="27" t="s">
        <v>5010</v>
      </c>
      <c r="C769" s="27" t="s">
        <v>4871</v>
      </c>
      <c r="D769" s="27" t="s">
        <v>4872</v>
      </c>
      <c r="E769" s="27" t="s">
        <v>495</v>
      </c>
      <c r="F769" s="38" t="s">
        <v>488</v>
      </c>
      <c r="G769" s="100"/>
      <c r="H769" s="86"/>
      <c r="I769" s="87" t="s">
        <v>110</v>
      </c>
      <c r="J769" s="89">
        <v>22</v>
      </c>
      <c r="K769" s="100" t="s">
        <v>5347</v>
      </c>
      <c r="L769" s="100"/>
      <c r="M769" s="86"/>
    </row>
    <row r="770" spans="1:13" x14ac:dyDescent="0.25">
      <c r="A770" s="24">
        <v>763</v>
      </c>
      <c r="B770" s="27" t="s">
        <v>5010</v>
      </c>
      <c r="C770" s="27" t="s">
        <v>4871</v>
      </c>
      <c r="D770" s="27" t="s">
        <v>4872</v>
      </c>
      <c r="E770" s="27" t="s">
        <v>4198</v>
      </c>
      <c r="F770" s="38" t="s">
        <v>3478</v>
      </c>
      <c r="G770" s="100"/>
      <c r="H770" s="86"/>
      <c r="I770" s="87" t="s">
        <v>110</v>
      </c>
      <c r="J770" s="89">
        <v>22</v>
      </c>
      <c r="K770" s="100" t="s">
        <v>5347</v>
      </c>
      <c r="L770" s="100"/>
      <c r="M770" s="86"/>
    </row>
    <row r="771" spans="1:13" x14ac:dyDescent="0.25">
      <c r="A771" s="24">
        <v>764</v>
      </c>
      <c r="B771" s="27" t="s">
        <v>5010</v>
      </c>
      <c r="C771" s="27" t="s">
        <v>4871</v>
      </c>
      <c r="D771" s="27" t="s">
        <v>4872</v>
      </c>
      <c r="E771" s="27" t="s">
        <v>4200</v>
      </c>
      <c r="F771" s="38" t="s">
        <v>4199</v>
      </c>
      <c r="G771" s="100"/>
      <c r="H771" s="86"/>
      <c r="I771" s="87" t="s">
        <v>110</v>
      </c>
      <c r="J771" s="89">
        <v>22</v>
      </c>
      <c r="K771" s="100" t="s">
        <v>5347</v>
      </c>
      <c r="L771" s="100"/>
      <c r="M771" s="86"/>
    </row>
    <row r="772" spans="1:13" x14ac:dyDescent="0.25">
      <c r="A772" s="24">
        <v>765</v>
      </c>
      <c r="B772" s="27" t="s">
        <v>5010</v>
      </c>
      <c r="C772" s="27" t="s">
        <v>4871</v>
      </c>
      <c r="D772" s="27" t="s">
        <v>4872</v>
      </c>
      <c r="E772" s="27" t="s">
        <v>1794</v>
      </c>
      <c r="F772" s="38" t="s">
        <v>4196</v>
      </c>
      <c r="G772" s="100"/>
      <c r="H772" s="86"/>
      <c r="I772" s="87" t="s">
        <v>110</v>
      </c>
      <c r="J772" s="89">
        <v>22</v>
      </c>
      <c r="K772" s="100" t="s">
        <v>5347</v>
      </c>
      <c r="L772" s="100"/>
      <c r="M772" s="86"/>
    </row>
    <row r="773" spans="1:13" x14ac:dyDescent="0.25">
      <c r="A773" s="24">
        <v>766</v>
      </c>
      <c r="B773" s="27" t="s">
        <v>5010</v>
      </c>
      <c r="C773" s="27" t="s">
        <v>4871</v>
      </c>
      <c r="D773" s="27" t="s">
        <v>4872</v>
      </c>
      <c r="E773" s="27" t="s">
        <v>5269</v>
      </c>
      <c r="F773" s="38" t="s">
        <v>5268</v>
      </c>
      <c r="G773" s="100"/>
      <c r="H773" s="86"/>
      <c r="I773" s="87" t="s">
        <v>37</v>
      </c>
      <c r="J773" s="89">
        <v>2</v>
      </c>
      <c r="K773" s="100" t="s">
        <v>5347</v>
      </c>
      <c r="L773" s="100"/>
      <c r="M773" s="86"/>
    </row>
    <row r="774" spans="1:13" x14ac:dyDescent="0.25">
      <c r="A774" s="24">
        <v>767</v>
      </c>
      <c r="B774" s="27" t="s">
        <v>5010</v>
      </c>
      <c r="C774" s="27" t="s">
        <v>4876</v>
      </c>
      <c r="D774" s="27" t="s">
        <v>4877</v>
      </c>
      <c r="E774" s="27" t="s">
        <v>3287</v>
      </c>
      <c r="F774" s="38" t="s">
        <v>3524</v>
      </c>
      <c r="G774" s="100" t="s">
        <v>52</v>
      </c>
      <c r="H774" s="86"/>
      <c r="I774" s="87" t="s">
        <v>110</v>
      </c>
      <c r="J774" s="89">
        <v>22</v>
      </c>
      <c r="K774" s="100" t="s">
        <v>52</v>
      </c>
      <c r="L774" s="100"/>
      <c r="M774" s="86"/>
    </row>
    <row r="775" spans="1:13" x14ac:dyDescent="0.25">
      <c r="A775" s="24">
        <v>768</v>
      </c>
      <c r="B775" s="27" t="s">
        <v>5010</v>
      </c>
      <c r="C775" s="27" t="s">
        <v>4876</v>
      </c>
      <c r="D775" s="27" t="s">
        <v>4877</v>
      </c>
      <c r="E775" s="27" t="s">
        <v>3540</v>
      </c>
      <c r="F775" s="38" t="s">
        <v>3539</v>
      </c>
      <c r="G775" s="100" t="s">
        <v>52</v>
      </c>
      <c r="H775" s="86"/>
      <c r="I775" s="87" t="s">
        <v>37</v>
      </c>
      <c r="J775" s="89">
        <v>24</v>
      </c>
      <c r="K775" s="100" t="s">
        <v>52</v>
      </c>
      <c r="L775" s="100"/>
      <c r="M775" s="86"/>
    </row>
    <row r="776" spans="1:13" x14ac:dyDescent="0.25">
      <c r="A776" s="24">
        <v>769</v>
      </c>
      <c r="B776" s="27" t="s">
        <v>5010</v>
      </c>
      <c r="C776" s="27" t="s">
        <v>4876</v>
      </c>
      <c r="D776" s="27" t="s">
        <v>4877</v>
      </c>
      <c r="E776" s="27" t="s">
        <v>4879</v>
      </c>
      <c r="F776" s="38" t="s">
        <v>4878</v>
      </c>
      <c r="G776" s="100"/>
      <c r="H776" s="86"/>
      <c r="I776" s="87" t="s">
        <v>778</v>
      </c>
      <c r="J776" s="89">
        <v>4000</v>
      </c>
      <c r="K776" s="100" t="s">
        <v>52</v>
      </c>
      <c r="L776" s="100"/>
      <c r="M776" s="86"/>
    </row>
    <row r="777" spans="1:13" x14ac:dyDescent="0.25">
      <c r="A777" s="24">
        <v>770</v>
      </c>
      <c r="B777" s="27" t="s">
        <v>5010</v>
      </c>
      <c r="C777" s="27" t="s">
        <v>4876</v>
      </c>
      <c r="D777" s="27" t="s">
        <v>4877</v>
      </c>
      <c r="E777" s="27" t="s">
        <v>54</v>
      </c>
      <c r="F777" s="38" t="s">
        <v>53</v>
      </c>
      <c r="G777" s="100"/>
      <c r="H777" s="86"/>
      <c r="I777" s="87" t="s">
        <v>37</v>
      </c>
      <c r="J777" s="89">
        <v>14</v>
      </c>
      <c r="K777" s="100" t="s">
        <v>52</v>
      </c>
      <c r="L777" s="100"/>
      <c r="M777" s="86"/>
    </row>
    <row r="778" spans="1:13" x14ac:dyDescent="0.25">
      <c r="A778" s="24">
        <v>771</v>
      </c>
      <c r="B778" s="27" t="s">
        <v>5010</v>
      </c>
      <c r="C778" s="27" t="s">
        <v>4876</v>
      </c>
      <c r="D778" s="27" t="s">
        <v>4877</v>
      </c>
      <c r="E778" s="27" t="s">
        <v>1717</v>
      </c>
      <c r="F778" s="38" t="s">
        <v>4889</v>
      </c>
      <c r="G778" s="100"/>
      <c r="H778" s="86"/>
      <c r="I778" s="87" t="s">
        <v>3343</v>
      </c>
      <c r="J778" s="89">
        <v>1</v>
      </c>
      <c r="K778" s="100" t="s">
        <v>5347</v>
      </c>
      <c r="L778" s="100"/>
      <c r="M778" s="86"/>
    </row>
    <row r="779" spans="1:13" x14ac:dyDescent="0.25">
      <c r="A779" s="24">
        <v>772</v>
      </c>
      <c r="B779" s="27" t="s">
        <v>5010</v>
      </c>
      <c r="C779" s="27" t="s">
        <v>4876</v>
      </c>
      <c r="D779" s="27" t="s">
        <v>4877</v>
      </c>
      <c r="E779" s="27" t="s">
        <v>2045</v>
      </c>
      <c r="F779" s="38" t="s">
        <v>2044</v>
      </c>
      <c r="G779" s="100"/>
      <c r="H779" s="86"/>
      <c r="I779" s="87" t="s">
        <v>37</v>
      </c>
      <c r="J779" s="89">
        <v>14</v>
      </c>
      <c r="K779" s="100" t="s">
        <v>5347</v>
      </c>
      <c r="L779" s="100"/>
      <c r="M779" s="86"/>
    </row>
    <row r="780" spans="1:13" x14ac:dyDescent="0.25">
      <c r="A780" s="24">
        <v>773</v>
      </c>
      <c r="B780" s="27" t="s">
        <v>5010</v>
      </c>
      <c r="C780" s="27" t="s">
        <v>4876</v>
      </c>
      <c r="D780" s="27" t="s">
        <v>4877</v>
      </c>
      <c r="E780" s="27" t="s">
        <v>4881</v>
      </c>
      <c r="F780" s="38" t="s">
        <v>4880</v>
      </c>
      <c r="G780" s="100"/>
      <c r="H780" s="86"/>
      <c r="I780" s="87" t="s">
        <v>37</v>
      </c>
      <c r="J780" s="89">
        <v>4000</v>
      </c>
      <c r="K780" s="102" t="s">
        <v>5347</v>
      </c>
      <c r="L780" s="100"/>
      <c r="M780" s="86"/>
    </row>
    <row r="781" spans="1:13" x14ac:dyDescent="0.25">
      <c r="A781" s="24">
        <v>774</v>
      </c>
      <c r="B781" s="27" t="s">
        <v>5010</v>
      </c>
      <c r="C781" s="27" t="s">
        <v>4876</v>
      </c>
      <c r="D781" s="27" t="s">
        <v>4877</v>
      </c>
      <c r="E781" s="27" t="s">
        <v>657</v>
      </c>
      <c r="F781" s="38" t="s">
        <v>477</v>
      </c>
      <c r="G781" s="100" t="s">
        <v>52</v>
      </c>
      <c r="H781" s="86"/>
      <c r="I781" s="87" t="s">
        <v>37</v>
      </c>
      <c r="J781" s="89">
        <v>8</v>
      </c>
      <c r="K781" s="102" t="s">
        <v>52</v>
      </c>
      <c r="L781" s="100"/>
      <c r="M781" s="86"/>
    </row>
    <row r="782" spans="1:13" x14ac:dyDescent="0.25">
      <c r="A782" s="78">
        <v>775</v>
      </c>
      <c r="B782" s="77" t="s">
        <v>5010</v>
      </c>
      <c r="C782" s="77" t="s">
        <v>4876</v>
      </c>
      <c r="D782" s="77" t="s">
        <v>4877</v>
      </c>
      <c r="E782" s="77" t="s">
        <v>64</v>
      </c>
      <c r="F782" s="118" t="s">
        <v>472</v>
      </c>
      <c r="G782" s="101"/>
      <c r="H782" s="91"/>
      <c r="I782" s="93" t="s">
        <v>37</v>
      </c>
      <c r="J782" s="95">
        <v>10</v>
      </c>
      <c r="K782" s="103" t="s">
        <v>52</v>
      </c>
      <c r="L782" s="101"/>
      <c r="M782" s="96" t="s">
        <v>5647</v>
      </c>
    </row>
    <row r="783" spans="1:13" x14ac:dyDescent="0.25">
      <c r="A783" s="24">
        <v>776</v>
      </c>
      <c r="B783" s="27" t="s">
        <v>5010</v>
      </c>
      <c r="C783" s="27" t="s">
        <v>4876</v>
      </c>
      <c r="D783" s="27" t="s">
        <v>4877</v>
      </c>
      <c r="E783" s="27" t="s">
        <v>481</v>
      </c>
      <c r="F783" s="38" t="s">
        <v>480</v>
      </c>
      <c r="G783" s="100"/>
      <c r="H783" s="86"/>
      <c r="I783" s="87" t="s">
        <v>37</v>
      </c>
      <c r="J783" s="89">
        <v>5</v>
      </c>
      <c r="K783" s="102" t="s">
        <v>52</v>
      </c>
      <c r="L783" s="100"/>
      <c r="M783" s="86"/>
    </row>
    <row r="784" spans="1:13" x14ac:dyDescent="0.25">
      <c r="A784" s="24">
        <v>777</v>
      </c>
      <c r="B784" s="27" t="s">
        <v>5010</v>
      </c>
      <c r="C784" s="27" t="s">
        <v>4876</v>
      </c>
      <c r="D784" s="27" t="s">
        <v>4877</v>
      </c>
      <c r="E784" s="27" t="s">
        <v>3526</v>
      </c>
      <c r="F784" s="38" t="s">
        <v>3525</v>
      </c>
      <c r="G784" s="100"/>
      <c r="H784" s="86"/>
      <c r="I784" s="87" t="s">
        <v>37</v>
      </c>
      <c r="J784" s="89">
        <v>30</v>
      </c>
      <c r="K784" s="102" t="s">
        <v>52</v>
      </c>
      <c r="L784" s="100"/>
      <c r="M784" s="86"/>
    </row>
    <row r="785" spans="1:13" x14ac:dyDescent="0.25">
      <c r="A785" s="24">
        <v>778</v>
      </c>
      <c r="B785" s="27" t="s">
        <v>5010</v>
      </c>
      <c r="C785" s="27" t="s">
        <v>4876</v>
      </c>
      <c r="D785" s="27" t="s">
        <v>4877</v>
      </c>
      <c r="E785" s="27" t="s">
        <v>3528</v>
      </c>
      <c r="F785" s="38" t="s">
        <v>4882</v>
      </c>
      <c r="G785" s="100"/>
      <c r="H785" s="86"/>
      <c r="I785" s="87" t="s">
        <v>3343</v>
      </c>
      <c r="J785" s="89">
        <v>1</v>
      </c>
      <c r="K785" s="102" t="s">
        <v>52</v>
      </c>
      <c r="L785" s="100"/>
      <c r="M785" s="86"/>
    </row>
    <row r="786" spans="1:13" x14ac:dyDescent="0.25">
      <c r="A786" s="24">
        <v>779</v>
      </c>
      <c r="B786" s="27" t="s">
        <v>5010</v>
      </c>
      <c r="C786" s="27" t="s">
        <v>4876</v>
      </c>
      <c r="D786" s="27" t="s">
        <v>4877</v>
      </c>
      <c r="E786" s="27" t="s">
        <v>4888</v>
      </c>
      <c r="F786" s="38" t="s">
        <v>4887</v>
      </c>
      <c r="G786" s="100"/>
      <c r="H786" s="86"/>
      <c r="I786" s="87" t="s">
        <v>37</v>
      </c>
      <c r="J786" s="89">
        <v>2</v>
      </c>
      <c r="K786" s="100" t="s">
        <v>5347</v>
      </c>
      <c r="L786" s="100" t="s">
        <v>449</v>
      </c>
      <c r="M786" s="86"/>
    </row>
    <row r="787" spans="1:13" x14ac:dyDescent="0.25">
      <c r="A787" s="24">
        <v>780</v>
      </c>
      <c r="B787" s="27" t="s">
        <v>5010</v>
      </c>
      <c r="C787" s="27" t="s">
        <v>4876</v>
      </c>
      <c r="D787" s="27" t="s">
        <v>4877</v>
      </c>
      <c r="E787" s="27" t="s">
        <v>4884</v>
      </c>
      <c r="F787" s="38" t="s">
        <v>4883</v>
      </c>
      <c r="G787" s="100"/>
      <c r="H787" s="86"/>
      <c r="I787" s="87" t="s">
        <v>778</v>
      </c>
      <c r="J787" s="89">
        <v>4000</v>
      </c>
      <c r="K787" s="102" t="s">
        <v>5347</v>
      </c>
      <c r="L787" s="100"/>
      <c r="M787" s="86"/>
    </row>
    <row r="788" spans="1:13" x14ac:dyDescent="0.25">
      <c r="A788" s="24">
        <v>781</v>
      </c>
      <c r="B788" s="27" t="s">
        <v>5010</v>
      </c>
      <c r="C788" s="27" t="s">
        <v>4876</v>
      </c>
      <c r="D788" s="27" t="s">
        <v>4877</v>
      </c>
      <c r="E788" s="27" t="s">
        <v>4886</v>
      </c>
      <c r="F788" s="38" t="s">
        <v>4885</v>
      </c>
      <c r="G788" s="100"/>
      <c r="H788" s="86"/>
      <c r="I788" s="87" t="s">
        <v>37</v>
      </c>
      <c r="J788" s="89">
        <v>14</v>
      </c>
      <c r="K788" s="102" t="s">
        <v>5347</v>
      </c>
      <c r="L788" s="100"/>
      <c r="M788" s="86"/>
    </row>
    <row r="789" spans="1:13" x14ac:dyDescent="0.25">
      <c r="A789" s="24">
        <v>782</v>
      </c>
      <c r="B789" s="27" t="s">
        <v>5010</v>
      </c>
      <c r="C789" s="27" t="s">
        <v>5690</v>
      </c>
      <c r="D789" s="27" t="s">
        <v>5333</v>
      </c>
      <c r="E789" s="27" t="s">
        <v>3540</v>
      </c>
      <c r="F789" s="38" t="s">
        <v>5571</v>
      </c>
      <c r="G789" s="100" t="s">
        <v>52</v>
      </c>
      <c r="H789" s="86"/>
      <c r="I789" s="87" t="s">
        <v>37</v>
      </c>
      <c r="J789" s="89">
        <v>24</v>
      </c>
      <c r="K789" s="100" t="s">
        <v>52</v>
      </c>
      <c r="L789" s="100"/>
      <c r="M789" s="86"/>
    </row>
    <row r="790" spans="1:13" x14ac:dyDescent="0.25">
      <c r="A790" s="24">
        <v>783</v>
      </c>
      <c r="B790" s="27" t="s">
        <v>5010</v>
      </c>
      <c r="C790" s="27" t="s">
        <v>5689</v>
      </c>
      <c r="D790" s="27" t="s">
        <v>5333</v>
      </c>
      <c r="E790" s="27" t="s">
        <v>657</v>
      </c>
      <c r="F790" s="38" t="s">
        <v>5572</v>
      </c>
      <c r="G790" s="100" t="s">
        <v>52</v>
      </c>
      <c r="H790" s="86"/>
      <c r="I790" s="87" t="s">
        <v>37</v>
      </c>
      <c r="J790" s="89">
        <v>8</v>
      </c>
      <c r="K790" s="100" t="s">
        <v>52</v>
      </c>
      <c r="L790" s="100"/>
      <c r="M790" s="86"/>
    </row>
    <row r="791" spans="1:13" x14ac:dyDescent="0.25">
      <c r="A791" s="78">
        <v>784</v>
      </c>
      <c r="B791" s="77" t="s">
        <v>5010</v>
      </c>
      <c r="C791" s="77" t="s">
        <v>5691</v>
      </c>
      <c r="D791" s="77" t="s">
        <v>5333</v>
      </c>
      <c r="E791" s="77" t="s">
        <v>64</v>
      </c>
      <c r="F791" s="118" t="s">
        <v>5573</v>
      </c>
      <c r="G791" s="101" t="s">
        <v>52</v>
      </c>
      <c r="H791" s="91"/>
      <c r="I791" s="93" t="s">
        <v>37</v>
      </c>
      <c r="J791" s="95">
        <v>10</v>
      </c>
      <c r="K791" s="101" t="s">
        <v>52</v>
      </c>
      <c r="L791" s="101"/>
      <c r="M791" s="96" t="s">
        <v>5647</v>
      </c>
    </row>
    <row r="792" spans="1:13" x14ac:dyDescent="0.25">
      <c r="A792" s="24">
        <v>785</v>
      </c>
      <c r="B792" s="27" t="s">
        <v>5010</v>
      </c>
      <c r="C792" s="27" t="s">
        <v>5689</v>
      </c>
      <c r="D792" s="27" t="s">
        <v>5333</v>
      </c>
      <c r="E792" s="27" t="s">
        <v>4195</v>
      </c>
      <c r="F792" s="38" t="s">
        <v>5574</v>
      </c>
      <c r="G792" s="100" t="s">
        <v>52</v>
      </c>
      <c r="H792" s="86"/>
      <c r="I792" s="87" t="s">
        <v>110</v>
      </c>
      <c r="J792" s="89">
        <v>22</v>
      </c>
      <c r="K792" s="100" t="s">
        <v>52</v>
      </c>
      <c r="L792" s="100"/>
      <c r="M792" s="86"/>
    </row>
    <row r="793" spans="1:13" x14ac:dyDescent="0.25">
      <c r="A793" s="24">
        <v>786</v>
      </c>
      <c r="B793" s="27" t="s">
        <v>5010</v>
      </c>
      <c r="C793" s="27" t="s">
        <v>5689</v>
      </c>
      <c r="D793" s="27" t="s">
        <v>5333</v>
      </c>
      <c r="E793" s="27" t="s">
        <v>4760</v>
      </c>
      <c r="F793" s="38" t="s">
        <v>5575</v>
      </c>
      <c r="G793" s="100"/>
      <c r="H793" s="86"/>
      <c r="I793" s="87" t="s">
        <v>37</v>
      </c>
      <c r="J793" s="89">
        <v>4</v>
      </c>
      <c r="K793" s="100" t="s">
        <v>52</v>
      </c>
      <c r="L793" s="100"/>
      <c r="M793" s="86"/>
    </row>
    <row r="794" spans="1:13" x14ac:dyDescent="0.25">
      <c r="A794" s="24">
        <v>787</v>
      </c>
      <c r="B794" s="27" t="s">
        <v>5010</v>
      </c>
      <c r="C794" s="27" t="s">
        <v>5689</v>
      </c>
      <c r="D794" s="27" t="s">
        <v>5333</v>
      </c>
      <c r="E794" s="27" t="s">
        <v>4763</v>
      </c>
      <c r="F794" s="38" t="s">
        <v>5576</v>
      </c>
      <c r="G794" s="100"/>
      <c r="H794" s="86"/>
      <c r="I794" s="87" t="s">
        <v>37</v>
      </c>
      <c r="J794" s="89">
        <v>4</v>
      </c>
      <c r="K794" s="100" t="s">
        <v>52</v>
      </c>
      <c r="L794" s="100"/>
      <c r="M794" s="86"/>
    </row>
    <row r="795" spans="1:13" x14ac:dyDescent="0.25">
      <c r="A795" s="24">
        <v>788</v>
      </c>
      <c r="B795" s="27" t="s">
        <v>5010</v>
      </c>
      <c r="C795" s="27" t="s">
        <v>5689</v>
      </c>
      <c r="D795" s="27" t="s">
        <v>5333</v>
      </c>
      <c r="E795" s="27" t="s">
        <v>5547</v>
      </c>
      <c r="F795" s="38" t="s">
        <v>5577</v>
      </c>
      <c r="G795" s="100"/>
      <c r="H795" s="86"/>
      <c r="I795" s="87" t="s">
        <v>37</v>
      </c>
      <c r="J795" s="89">
        <v>20</v>
      </c>
      <c r="K795" s="100" t="s">
        <v>52</v>
      </c>
      <c r="L795" s="100"/>
      <c r="M795" s="86"/>
    </row>
    <row r="796" spans="1:13" x14ac:dyDescent="0.25">
      <c r="A796" s="24">
        <v>789</v>
      </c>
      <c r="B796" s="27" t="s">
        <v>5010</v>
      </c>
      <c r="C796" s="27" t="s">
        <v>5689</v>
      </c>
      <c r="D796" s="27" t="s">
        <v>5333</v>
      </c>
      <c r="E796" s="27" t="s">
        <v>3202</v>
      </c>
      <c r="F796" s="38" t="s">
        <v>5578</v>
      </c>
      <c r="G796" s="100"/>
      <c r="H796" s="86"/>
      <c r="I796" s="87" t="s">
        <v>37</v>
      </c>
      <c r="J796" s="89">
        <v>12</v>
      </c>
      <c r="K796" s="100" t="s">
        <v>52</v>
      </c>
      <c r="L796" s="100"/>
      <c r="M796" s="86"/>
    </row>
    <row r="797" spans="1:13" x14ac:dyDescent="0.25">
      <c r="A797" s="24">
        <v>790</v>
      </c>
      <c r="B797" s="27" t="s">
        <v>5010</v>
      </c>
      <c r="C797" s="27" t="s">
        <v>5689</v>
      </c>
      <c r="D797" s="27" t="s">
        <v>5333</v>
      </c>
      <c r="E797" s="27" t="s">
        <v>5580</v>
      </c>
      <c r="F797" s="38" t="s">
        <v>5579</v>
      </c>
      <c r="G797" s="100"/>
      <c r="H797" s="86"/>
      <c r="I797" s="87" t="s">
        <v>37</v>
      </c>
      <c r="J797" s="89">
        <v>24</v>
      </c>
      <c r="K797" s="100" t="s">
        <v>52</v>
      </c>
      <c r="L797" s="100"/>
      <c r="M797" s="86"/>
    </row>
    <row r="798" spans="1:13" x14ac:dyDescent="0.25">
      <c r="A798" s="24">
        <v>791</v>
      </c>
      <c r="B798" s="27" t="s">
        <v>5010</v>
      </c>
      <c r="C798" s="27" t="s">
        <v>5689</v>
      </c>
      <c r="D798" s="27" t="s">
        <v>5333</v>
      </c>
      <c r="E798" s="27" t="s">
        <v>3163</v>
      </c>
      <c r="F798" s="38" t="s">
        <v>5581</v>
      </c>
      <c r="G798" s="100"/>
      <c r="H798" s="86"/>
      <c r="I798" s="87" t="s">
        <v>110</v>
      </c>
      <c r="J798" s="89">
        <v>22</v>
      </c>
      <c r="K798" s="100" t="s">
        <v>52</v>
      </c>
      <c r="L798" s="100"/>
      <c r="M798" s="86"/>
    </row>
    <row r="799" spans="1:13" x14ac:dyDescent="0.25">
      <c r="A799" s="24">
        <v>792</v>
      </c>
      <c r="B799" s="27" t="s">
        <v>5010</v>
      </c>
      <c r="C799" s="27" t="s">
        <v>5689</v>
      </c>
      <c r="D799" s="27" t="s">
        <v>5333</v>
      </c>
      <c r="E799" s="27" t="s">
        <v>532</v>
      </c>
      <c r="F799" s="38" t="s">
        <v>5582</v>
      </c>
      <c r="G799" s="100"/>
      <c r="H799" s="86"/>
      <c r="I799" s="87" t="s">
        <v>110</v>
      </c>
      <c r="J799" s="89">
        <v>22</v>
      </c>
      <c r="K799" s="100" t="s">
        <v>52</v>
      </c>
      <c r="L799" s="100"/>
      <c r="M799" s="86"/>
    </row>
    <row r="800" spans="1:13" x14ac:dyDescent="0.25">
      <c r="A800" s="24">
        <v>793</v>
      </c>
      <c r="B800" s="27" t="s">
        <v>5010</v>
      </c>
      <c r="C800" s="27" t="s">
        <v>5689</v>
      </c>
      <c r="D800" s="27" t="s">
        <v>5333</v>
      </c>
      <c r="E800" s="27" t="s">
        <v>5584</v>
      </c>
      <c r="F800" s="38" t="s">
        <v>5583</v>
      </c>
      <c r="G800" s="100"/>
      <c r="H800" s="86"/>
      <c r="I800" s="87" t="s">
        <v>110</v>
      </c>
      <c r="J800" s="89">
        <v>22</v>
      </c>
      <c r="K800" s="100" t="s">
        <v>52</v>
      </c>
      <c r="L800" s="100"/>
      <c r="M800" s="86"/>
    </row>
    <row r="801" spans="1:13" x14ac:dyDescent="0.25">
      <c r="A801" s="24">
        <v>794</v>
      </c>
      <c r="B801" s="27" t="s">
        <v>5010</v>
      </c>
      <c r="C801" s="27" t="s">
        <v>5689</v>
      </c>
      <c r="D801" s="27" t="s">
        <v>5333</v>
      </c>
      <c r="E801" s="27" t="s">
        <v>495</v>
      </c>
      <c r="F801" s="38" t="s">
        <v>5585</v>
      </c>
      <c r="G801" s="100"/>
      <c r="H801" s="86"/>
      <c r="I801" s="87" t="s">
        <v>110</v>
      </c>
      <c r="J801" s="89">
        <v>22</v>
      </c>
      <c r="K801" s="100" t="s">
        <v>52</v>
      </c>
      <c r="L801" s="100"/>
      <c r="M801" s="86"/>
    </row>
    <row r="802" spans="1:13" x14ac:dyDescent="0.25">
      <c r="A802" s="24">
        <v>795</v>
      </c>
      <c r="B802" s="27" t="s">
        <v>5010</v>
      </c>
      <c r="C802" s="27" t="s">
        <v>5689</v>
      </c>
      <c r="D802" s="27" t="s">
        <v>5333</v>
      </c>
      <c r="E802" s="27" t="s">
        <v>3165</v>
      </c>
      <c r="F802" s="38" t="s">
        <v>5586</v>
      </c>
      <c r="G802" s="100"/>
      <c r="H802" s="86"/>
      <c r="I802" s="87" t="s">
        <v>37</v>
      </c>
      <c r="J802" s="89">
        <v>20</v>
      </c>
      <c r="K802" s="100" t="s">
        <v>52</v>
      </c>
      <c r="L802" s="100"/>
      <c r="M802" s="86"/>
    </row>
    <row r="803" spans="1:13" x14ac:dyDescent="0.25">
      <c r="A803" s="24">
        <v>796</v>
      </c>
      <c r="B803" s="27" t="s">
        <v>5010</v>
      </c>
      <c r="C803" s="27" t="s">
        <v>5689</v>
      </c>
      <c r="D803" s="27" t="s">
        <v>5333</v>
      </c>
      <c r="E803" s="27" t="s">
        <v>4746</v>
      </c>
      <c r="F803" s="38" t="s">
        <v>5587</v>
      </c>
      <c r="G803" s="100"/>
      <c r="H803" s="86"/>
      <c r="I803" s="87" t="s">
        <v>37</v>
      </c>
      <c r="J803" s="89">
        <v>4</v>
      </c>
      <c r="K803" s="100" t="s">
        <v>52</v>
      </c>
      <c r="L803" s="100"/>
      <c r="M803" s="86"/>
    </row>
    <row r="804" spans="1:13" x14ac:dyDescent="0.25">
      <c r="A804" s="24">
        <v>797</v>
      </c>
      <c r="B804" s="27" t="s">
        <v>5010</v>
      </c>
      <c r="C804" s="27" t="s">
        <v>5689</v>
      </c>
      <c r="D804" s="27" t="s">
        <v>5333</v>
      </c>
      <c r="E804" s="27" t="s">
        <v>3219</v>
      </c>
      <c r="F804" s="38" t="s">
        <v>5588</v>
      </c>
      <c r="G804" s="100"/>
      <c r="H804" s="86"/>
      <c r="I804" s="87" t="s">
        <v>37</v>
      </c>
      <c r="J804" s="89">
        <v>10</v>
      </c>
      <c r="K804" s="100" t="s">
        <v>52</v>
      </c>
      <c r="L804" s="100"/>
      <c r="M804" s="86"/>
    </row>
    <row r="805" spans="1:13" x14ac:dyDescent="0.25">
      <c r="A805" s="24">
        <v>798</v>
      </c>
      <c r="B805" s="27" t="s">
        <v>5010</v>
      </c>
      <c r="C805" s="27" t="s">
        <v>5689</v>
      </c>
      <c r="D805" s="27" t="s">
        <v>5333</v>
      </c>
      <c r="E805" s="27" t="s">
        <v>3167</v>
      </c>
      <c r="F805" s="38" t="s">
        <v>5589</v>
      </c>
      <c r="G805" s="100"/>
      <c r="H805" s="86"/>
      <c r="I805" s="87" t="s">
        <v>37</v>
      </c>
      <c r="J805" s="89">
        <v>8</v>
      </c>
      <c r="K805" s="100" t="s">
        <v>52</v>
      </c>
      <c r="L805" s="100"/>
      <c r="M805" s="86"/>
    </row>
    <row r="806" spans="1:13" x14ac:dyDescent="0.25">
      <c r="A806" s="24">
        <v>799</v>
      </c>
      <c r="B806" s="27" t="s">
        <v>5010</v>
      </c>
      <c r="C806" s="27" t="s">
        <v>5689</v>
      </c>
      <c r="D806" s="27" t="s">
        <v>5333</v>
      </c>
      <c r="E806" s="27" t="s">
        <v>3169</v>
      </c>
      <c r="F806" s="38" t="s">
        <v>5590</v>
      </c>
      <c r="G806" s="100"/>
      <c r="H806" s="86"/>
      <c r="I806" s="87" t="s">
        <v>37</v>
      </c>
      <c r="J806" s="89">
        <v>6</v>
      </c>
      <c r="K806" s="100" t="s">
        <v>52</v>
      </c>
      <c r="L806" s="100"/>
      <c r="M806" s="86"/>
    </row>
    <row r="807" spans="1:13" x14ac:dyDescent="0.25">
      <c r="A807" s="24">
        <v>800</v>
      </c>
      <c r="B807" s="27" t="s">
        <v>5010</v>
      </c>
      <c r="C807" s="27" t="s">
        <v>5689</v>
      </c>
      <c r="D807" s="27" t="s">
        <v>5333</v>
      </c>
      <c r="E807" s="27" t="s">
        <v>3217</v>
      </c>
      <c r="F807" s="38" t="s">
        <v>5591</v>
      </c>
      <c r="G807" s="100"/>
      <c r="H807" s="86"/>
      <c r="I807" s="87" t="s">
        <v>37</v>
      </c>
      <c r="J807" s="89">
        <v>2</v>
      </c>
      <c r="K807" s="100" t="s">
        <v>52</v>
      </c>
      <c r="L807" s="100"/>
      <c r="M807" s="86"/>
    </row>
    <row r="808" spans="1:13" x14ac:dyDescent="0.25">
      <c r="A808" s="24">
        <v>801</v>
      </c>
      <c r="B808" s="27" t="s">
        <v>5010</v>
      </c>
      <c r="C808" s="27" t="s">
        <v>5689</v>
      </c>
      <c r="D808" s="27" t="s">
        <v>5333</v>
      </c>
      <c r="E808" s="27" t="s">
        <v>4767</v>
      </c>
      <c r="F808" s="38" t="s">
        <v>5592</v>
      </c>
      <c r="G808" s="100"/>
      <c r="H808" s="86"/>
      <c r="I808" s="87" t="s">
        <v>37</v>
      </c>
      <c r="J808" s="89">
        <v>20</v>
      </c>
      <c r="K808" s="100" t="s">
        <v>52</v>
      </c>
      <c r="L808" s="100"/>
      <c r="M808" s="86"/>
    </row>
    <row r="809" spans="1:13" x14ac:dyDescent="0.25">
      <c r="A809" s="24">
        <v>802</v>
      </c>
      <c r="B809" s="27" t="s">
        <v>5010</v>
      </c>
      <c r="C809" s="27" t="s">
        <v>5689</v>
      </c>
      <c r="D809" s="27" t="s">
        <v>5333</v>
      </c>
      <c r="E809" s="27" t="s">
        <v>4766</v>
      </c>
      <c r="F809" s="38" t="s">
        <v>5593</v>
      </c>
      <c r="G809" s="100"/>
      <c r="H809" s="86"/>
      <c r="I809" s="87" t="s">
        <v>4709</v>
      </c>
      <c r="J809" s="89">
        <v>400</v>
      </c>
      <c r="K809" s="100" t="s">
        <v>52</v>
      </c>
      <c r="L809" s="100"/>
      <c r="M809" s="86"/>
    </row>
    <row r="810" spans="1:13" x14ac:dyDescent="0.25">
      <c r="A810" s="24">
        <v>803</v>
      </c>
      <c r="B810" s="27" t="s">
        <v>5010</v>
      </c>
      <c r="C810" s="27" t="s">
        <v>5689</v>
      </c>
      <c r="D810" s="27" t="s">
        <v>5333</v>
      </c>
      <c r="E810" s="27" t="s">
        <v>4765</v>
      </c>
      <c r="F810" s="38" t="s">
        <v>5594</v>
      </c>
      <c r="G810" s="100"/>
      <c r="H810" s="86"/>
      <c r="I810" s="87" t="s">
        <v>37</v>
      </c>
      <c r="J810" s="89">
        <v>20</v>
      </c>
      <c r="K810" s="100" t="s">
        <v>52</v>
      </c>
      <c r="L810" s="100"/>
      <c r="M810" s="86"/>
    </row>
    <row r="811" spans="1:13" x14ac:dyDescent="0.25">
      <c r="A811" s="24">
        <v>804</v>
      </c>
      <c r="B811" s="27" t="s">
        <v>5010</v>
      </c>
      <c r="C811" s="27" t="s">
        <v>5689</v>
      </c>
      <c r="D811" s="27" t="s">
        <v>5333</v>
      </c>
      <c r="E811" s="27" t="s">
        <v>4764</v>
      </c>
      <c r="F811" s="38" t="s">
        <v>5595</v>
      </c>
      <c r="G811" s="100"/>
      <c r="H811" s="86"/>
      <c r="I811" s="87" t="s">
        <v>4709</v>
      </c>
      <c r="J811" s="89">
        <v>400</v>
      </c>
      <c r="K811" s="100" t="s">
        <v>52</v>
      </c>
      <c r="L811" s="100"/>
      <c r="M811" s="86"/>
    </row>
    <row r="812" spans="1:13" x14ac:dyDescent="0.25">
      <c r="A812" s="24">
        <v>805</v>
      </c>
      <c r="B812" s="27" t="s">
        <v>5010</v>
      </c>
      <c r="C812" s="27" t="s">
        <v>5689</v>
      </c>
      <c r="D812" s="27" t="s">
        <v>5333</v>
      </c>
      <c r="E812" s="27" t="s">
        <v>3174</v>
      </c>
      <c r="F812" s="38" t="s">
        <v>5596</v>
      </c>
      <c r="G812" s="100"/>
      <c r="H812" s="86"/>
      <c r="I812" s="87" t="s">
        <v>37</v>
      </c>
      <c r="J812" s="89">
        <v>12</v>
      </c>
      <c r="K812" s="100" t="s">
        <v>5347</v>
      </c>
      <c r="L812" s="100"/>
      <c r="M812" s="86"/>
    </row>
    <row r="813" spans="1:13" x14ac:dyDescent="0.25">
      <c r="A813" s="24">
        <v>806</v>
      </c>
      <c r="B813" s="27" t="s">
        <v>5010</v>
      </c>
      <c r="C813" s="27" t="s">
        <v>5689</v>
      </c>
      <c r="D813" s="27" t="s">
        <v>5333</v>
      </c>
      <c r="E813" s="27" t="s">
        <v>3172</v>
      </c>
      <c r="F813" s="38" t="s">
        <v>5597</v>
      </c>
      <c r="G813" s="100"/>
      <c r="H813" s="86"/>
      <c r="I813" s="87" t="s">
        <v>37</v>
      </c>
      <c r="J813" s="89">
        <v>8</v>
      </c>
      <c r="K813" s="100" t="s">
        <v>5347</v>
      </c>
      <c r="L813" s="100"/>
      <c r="M813" s="86"/>
    </row>
    <row r="814" spans="1:13" x14ac:dyDescent="0.25">
      <c r="A814" s="24">
        <v>807</v>
      </c>
      <c r="B814" s="27" t="s">
        <v>5010</v>
      </c>
      <c r="C814" s="27" t="s">
        <v>5689</v>
      </c>
      <c r="D814" s="27" t="s">
        <v>5333</v>
      </c>
      <c r="E814" s="27" t="s">
        <v>4749</v>
      </c>
      <c r="F814" s="38" t="s">
        <v>5598</v>
      </c>
      <c r="G814" s="100"/>
      <c r="H814" s="86"/>
      <c r="I814" s="87" t="s">
        <v>37</v>
      </c>
      <c r="J814" s="89">
        <v>6</v>
      </c>
      <c r="K814" s="100" t="s">
        <v>5347</v>
      </c>
      <c r="L814" s="100"/>
      <c r="M814" s="86"/>
    </row>
    <row r="815" spans="1:13" x14ac:dyDescent="0.25">
      <c r="A815" s="24">
        <v>808</v>
      </c>
      <c r="B815" s="27" t="s">
        <v>5010</v>
      </c>
      <c r="C815" s="27" t="s">
        <v>5689</v>
      </c>
      <c r="D815" s="27" t="s">
        <v>5333</v>
      </c>
      <c r="E815" s="27" t="s">
        <v>5600</v>
      </c>
      <c r="F815" s="38" t="s">
        <v>5599</v>
      </c>
      <c r="G815" s="100"/>
      <c r="H815" s="86"/>
      <c r="I815" s="87" t="s">
        <v>37</v>
      </c>
      <c r="J815" s="89">
        <v>12</v>
      </c>
      <c r="K815" s="100" t="s">
        <v>5347</v>
      </c>
      <c r="L815" s="100"/>
      <c r="M815" s="86"/>
    </row>
    <row r="816" spans="1:13" x14ac:dyDescent="0.25">
      <c r="A816" s="24">
        <v>809</v>
      </c>
      <c r="B816" s="27" t="s">
        <v>5010</v>
      </c>
      <c r="C816" s="27" t="s">
        <v>5689</v>
      </c>
      <c r="D816" s="27" t="s">
        <v>5333</v>
      </c>
      <c r="E816" s="27" t="s">
        <v>1534</v>
      </c>
      <c r="F816" s="38" t="s">
        <v>5601</v>
      </c>
      <c r="G816" s="100"/>
      <c r="H816" s="86"/>
      <c r="I816" s="87" t="s">
        <v>37</v>
      </c>
      <c r="J816" s="89">
        <v>20</v>
      </c>
      <c r="K816" s="100" t="s">
        <v>5347</v>
      </c>
      <c r="L816" s="100"/>
      <c r="M816" s="86"/>
    </row>
    <row r="817" spans="1:13" x14ac:dyDescent="0.25">
      <c r="A817" s="24">
        <v>810</v>
      </c>
      <c r="B817" s="27" t="s">
        <v>5010</v>
      </c>
      <c r="C817" s="27" t="s">
        <v>5335</v>
      </c>
      <c r="D817" s="45" t="s">
        <v>5334</v>
      </c>
      <c r="E817" s="27" t="s">
        <v>5547</v>
      </c>
      <c r="F817" s="120" t="s">
        <v>5602</v>
      </c>
      <c r="G817" s="100" t="s">
        <v>52</v>
      </c>
      <c r="H817" s="86"/>
      <c r="I817" s="87" t="s">
        <v>37</v>
      </c>
      <c r="J817" s="89">
        <v>24</v>
      </c>
      <c r="K817" s="100" t="s">
        <v>52</v>
      </c>
      <c r="L817" s="100"/>
      <c r="M817" s="86"/>
    </row>
    <row r="818" spans="1:13" x14ac:dyDescent="0.25">
      <c r="A818" s="24">
        <v>811</v>
      </c>
      <c r="B818" s="27" t="s">
        <v>5010</v>
      </c>
      <c r="C818" s="27" t="s">
        <v>5335</v>
      </c>
      <c r="D818" s="45" t="s">
        <v>5334</v>
      </c>
      <c r="E818" s="27" t="s">
        <v>3165</v>
      </c>
      <c r="F818" s="120" t="s">
        <v>3164</v>
      </c>
      <c r="G818" s="100" t="s">
        <v>52</v>
      </c>
      <c r="H818" s="86"/>
      <c r="I818" s="87" t="s">
        <v>37</v>
      </c>
      <c r="J818" s="89">
        <v>20</v>
      </c>
      <c r="K818" s="100" t="s">
        <v>52</v>
      </c>
      <c r="L818" s="100"/>
      <c r="M818" s="86"/>
    </row>
    <row r="819" spans="1:13" x14ac:dyDescent="0.25">
      <c r="A819" s="24">
        <v>812</v>
      </c>
      <c r="B819" s="27" t="s">
        <v>5010</v>
      </c>
      <c r="C819" s="27" t="s">
        <v>5335</v>
      </c>
      <c r="D819" s="45" t="s">
        <v>5334</v>
      </c>
      <c r="E819" s="27" t="s">
        <v>3167</v>
      </c>
      <c r="F819" s="120" t="s">
        <v>3166</v>
      </c>
      <c r="G819" s="100" t="s">
        <v>52</v>
      </c>
      <c r="H819" s="86"/>
      <c r="I819" s="87" t="s">
        <v>37</v>
      </c>
      <c r="J819" s="89">
        <v>8</v>
      </c>
      <c r="K819" s="100" t="s">
        <v>52</v>
      </c>
      <c r="L819" s="100"/>
      <c r="M819" s="86"/>
    </row>
    <row r="820" spans="1:13" x14ac:dyDescent="0.25">
      <c r="A820" s="24">
        <v>813</v>
      </c>
      <c r="B820" s="27" t="s">
        <v>5010</v>
      </c>
      <c r="C820" s="27" t="s">
        <v>5335</v>
      </c>
      <c r="D820" s="45" t="s">
        <v>5334</v>
      </c>
      <c r="E820" s="45" t="s">
        <v>3169</v>
      </c>
      <c r="F820" s="120" t="s">
        <v>3168</v>
      </c>
      <c r="G820" s="110"/>
      <c r="H820" s="86"/>
      <c r="I820" s="88" t="s">
        <v>37</v>
      </c>
      <c r="J820" s="113">
        <v>6</v>
      </c>
      <c r="K820" s="104" t="s">
        <v>5347</v>
      </c>
      <c r="L820" s="104"/>
      <c r="M820" s="86"/>
    </row>
    <row r="821" spans="1:13" x14ac:dyDescent="0.25">
      <c r="A821" s="24">
        <v>814</v>
      </c>
      <c r="B821" s="27" t="s">
        <v>5010</v>
      </c>
      <c r="C821" s="27" t="s">
        <v>5335</v>
      </c>
      <c r="D821" s="45" t="s">
        <v>5334</v>
      </c>
      <c r="E821" s="45" t="s">
        <v>4746</v>
      </c>
      <c r="F821" s="120" t="s">
        <v>5603</v>
      </c>
      <c r="G821" s="110"/>
      <c r="H821" s="86"/>
      <c r="I821" s="88" t="s">
        <v>37</v>
      </c>
      <c r="J821" s="113">
        <v>4</v>
      </c>
      <c r="K821" s="104" t="s">
        <v>5347</v>
      </c>
      <c r="L821" s="104"/>
      <c r="M821" s="86"/>
    </row>
    <row r="822" spans="1:13" x14ac:dyDescent="0.25">
      <c r="A822" s="24">
        <v>815</v>
      </c>
      <c r="B822" s="27" t="s">
        <v>5010</v>
      </c>
      <c r="C822" s="27" t="s">
        <v>5335</v>
      </c>
      <c r="D822" s="45" t="s">
        <v>5334</v>
      </c>
      <c r="E822" s="45" t="s">
        <v>1667</v>
      </c>
      <c r="F822" s="120" t="s">
        <v>5604</v>
      </c>
      <c r="G822" s="110"/>
      <c r="H822" s="86"/>
      <c r="I822" s="88" t="s">
        <v>37</v>
      </c>
      <c r="J822" s="113">
        <v>24</v>
      </c>
      <c r="K822" s="104" t="s">
        <v>5347</v>
      </c>
      <c r="L822" s="104"/>
      <c r="M822" s="86"/>
    </row>
    <row r="823" spans="1:13" x14ac:dyDescent="0.25">
      <c r="A823" s="24">
        <v>816</v>
      </c>
      <c r="B823" s="27" t="s">
        <v>5010</v>
      </c>
      <c r="C823" s="27" t="s">
        <v>5335</v>
      </c>
      <c r="D823" s="45" t="s">
        <v>5334</v>
      </c>
      <c r="E823" s="45" t="s">
        <v>3172</v>
      </c>
      <c r="F823" s="120" t="s">
        <v>3171</v>
      </c>
      <c r="G823" s="110"/>
      <c r="H823" s="86"/>
      <c r="I823" s="88" t="s">
        <v>37</v>
      </c>
      <c r="J823" s="113">
        <v>8</v>
      </c>
      <c r="K823" s="104" t="s">
        <v>5347</v>
      </c>
      <c r="L823" s="104"/>
      <c r="M823" s="86"/>
    </row>
    <row r="824" spans="1:13" x14ac:dyDescent="0.25">
      <c r="A824" s="24">
        <v>817</v>
      </c>
      <c r="B824" s="27" t="s">
        <v>5010</v>
      </c>
      <c r="C824" s="27" t="s">
        <v>5335</v>
      </c>
      <c r="D824" s="45" t="s">
        <v>5334</v>
      </c>
      <c r="E824" s="45" t="s">
        <v>3163</v>
      </c>
      <c r="F824" s="120" t="s">
        <v>5605</v>
      </c>
      <c r="G824" s="110"/>
      <c r="H824" s="86"/>
      <c r="I824" s="88" t="s">
        <v>110</v>
      </c>
      <c r="J824" s="113">
        <v>22</v>
      </c>
      <c r="K824" s="104" t="s">
        <v>5347</v>
      </c>
      <c r="L824" s="104"/>
      <c r="M824" s="86"/>
    </row>
    <row r="825" spans="1:13" x14ac:dyDescent="0.25">
      <c r="A825" s="24">
        <v>818</v>
      </c>
      <c r="B825" s="27" t="s">
        <v>5010</v>
      </c>
      <c r="C825" s="27" t="s">
        <v>5335</v>
      </c>
      <c r="D825" s="45" t="s">
        <v>5334</v>
      </c>
      <c r="E825" s="45" t="s">
        <v>532</v>
      </c>
      <c r="F825" s="120" t="s">
        <v>5606</v>
      </c>
      <c r="G825" s="110"/>
      <c r="H825" s="86"/>
      <c r="I825" s="88" t="s">
        <v>110</v>
      </c>
      <c r="J825" s="113">
        <v>22</v>
      </c>
      <c r="K825" s="104" t="s">
        <v>5347</v>
      </c>
      <c r="L825" s="104"/>
      <c r="M825" s="86"/>
    </row>
    <row r="826" spans="1:13" x14ac:dyDescent="0.25">
      <c r="A826" s="24">
        <v>819</v>
      </c>
      <c r="B826" s="27" t="s">
        <v>5010</v>
      </c>
      <c r="C826" s="27" t="s">
        <v>5335</v>
      </c>
      <c r="D826" s="45" t="s">
        <v>5334</v>
      </c>
      <c r="E826" s="45" t="s">
        <v>3217</v>
      </c>
      <c r="F826" s="120" t="s">
        <v>5607</v>
      </c>
      <c r="G826" s="110"/>
      <c r="H826" s="86"/>
      <c r="I826" s="88" t="s">
        <v>37</v>
      </c>
      <c r="J826" s="113">
        <v>2</v>
      </c>
      <c r="K826" s="104" t="s">
        <v>5347</v>
      </c>
      <c r="L826" s="104"/>
      <c r="M826" s="86"/>
    </row>
    <row r="827" spans="1:13" x14ac:dyDescent="0.25">
      <c r="A827" s="24">
        <v>820</v>
      </c>
      <c r="B827" s="27" t="s">
        <v>5010</v>
      </c>
      <c r="C827" s="27" t="s">
        <v>5335</v>
      </c>
      <c r="D827" s="45" t="s">
        <v>5334</v>
      </c>
      <c r="E827" s="45" t="s">
        <v>5609</v>
      </c>
      <c r="F827" s="120" t="s">
        <v>5608</v>
      </c>
      <c r="G827" s="110"/>
      <c r="H827" s="86"/>
      <c r="I827" s="88" t="s">
        <v>37</v>
      </c>
      <c r="J827" s="113">
        <v>10</v>
      </c>
      <c r="K827" s="104" t="s">
        <v>5347</v>
      </c>
      <c r="L827" s="104"/>
      <c r="M827" s="86"/>
    </row>
    <row r="828" spans="1:13" x14ac:dyDescent="0.25">
      <c r="A828" s="24">
        <v>821</v>
      </c>
      <c r="B828" s="27" t="s">
        <v>5010</v>
      </c>
      <c r="C828" s="27" t="s">
        <v>5335</v>
      </c>
      <c r="D828" s="45" t="s">
        <v>5334</v>
      </c>
      <c r="E828" s="24" t="s">
        <v>5611</v>
      </c>
      <c r="F828" s="120" t="s">
        <v>5610</v>
      </c>
      <c r="G828" s="104"/>
      <c r="H828" s="86"/>
      <c r="I828" s="88" t="s">
        <v>3343</v>
      </c>
      <c r="J828" s="113">
        <v>2</v>
      </c>
      <c r="K828" s="104" t="s">
        <v>5347</v>
      </c>
      <c r="L828" s="104"/>
      <c r="M828" s="86"/>
    </row>
    <row r="829" spans="1:13" x14ac:dyDescent="0.25">
      <c r="A829" s="24">
        <v>822</v>
      </c>
      <c r="B829" s="27" t="s">
        <v>5010</v>
      </c>
      <c r="C829" s="27" t="s">
        <v>5335</v>
      </c>
      <c r="D829" s="45" t="s">
        <v>5334</v>
      </c>
      <c r="E829" s="24" t="s">
        <v>5613</v>
      </c>
      <c r="F829" s="120" t="s">
        <v>5612</v>
      </c>
      <c r="G829" s="104"/>
      <c r="H829" s="86"/>
      <c r="I829" s="88" t="s">
        <v>37</v>
      </c>
      <c r="J829" s="113">
        <v>15</v>
      </c>
      <c r="K829" s="104" t="s">
        <v>5347</v>
      </c>
      <c r="L829" s="104"/>
      <c r="M829" s="86"/>
    </row>
    <row r="830" spans="1:13" x14ac:dyDescent="0.25">
      <c r="A830" s="24">
        <v>823</v>
      </c>
      <c r="B830" s="27" t="s">
        <v>5010</v>
      </c>
      <c r="C830" s="27" t="s">
        <v>5335</v>
      </c>
      <c r="D830" s="45" t="s">
        <v>5334</v>
      </c>
      <c r="E830" s="27" t="s">
        <v>5615</v>
      </c>
      <c r="F830" s="120" t="s">
        <v>5614</v>
      </c>
      <c r="G830" s="100"/>
      <c r="H830" s="86"/>
      <c r="I830" s="87" t="s">
        <v>37</v>
      </c>
      <c r="J830" s="89">
        <v>6</v>
      </c>
      <c r="K830" s="100" t="s">
        <v>5347</v>
      </c>
      <c r="L830" s="100"/>
      <c r="M830" s="86"/>
    </row>
    <row r="831" spans="1:13" x14ac:dyDescent="0.25">
      <c r="A831" s="24">
        <v>824</v>
      </c>
      <c r="B831" s="27" t="s">
        <v>5010</v>
      </c>
      <c r="C831" s="27" t="s">
        <v>5335</v>
      </c>
      <c r="D831" s="45" t="s">
        <v>5334</v>
      </c>
      <c r="E831" s="27" t="s">
        <v>5617</v>
      </c>
      <c r="F831" s="120" t="s">
        <v>5616</v>
      </c>
      <c r="G831" s="100"/>
      <c r="H831" s="86"/>
      <c r="I831" s="87" t="s">
        <v>37</v>
      </c>
      <c r="J831" s="89">
        <v>20</v>
      </c>
      <c r="K831" s="100" t="s">
        <v>5347</v>
      </c>
      <c r="L831" s="100"/>
      <c r="M831" s="86"/>
    </row>
    <row r="832" spans="1:13" x14ac:dyDescent="0.25">
      <c r="A832" s="24">
        <v>825</v>
      </c>
      <c r="B832" s="27" t="s">
        <v>5010</v>
      </c>
      <c r="C832" s="27" t="s">
        <v>5335</v>
      </c>
      <c r="D832" s="45" t="s">
        <v>5334</v>
      </c>
      <c r="E832" s="27" t="s">
        <v>5619</v>
      </c>
      <c r="F832" s="120" t="s">
        <v>5618</v>
      </c>
      <c r="G832" s="100"/>
      <c r="H832" s="86"/>
      <c r="I832" s="87" t="s">
        <v>37</v>
      </c>
      <c r="J832" s="89">
        <v>20</v>
      </c>
      <c r="K832" s="100" t="s">
        <v>5347</v>
      </c>
      <c r="L832" s="100"/>
      <c r="M832" s="86"/>
    </row>
    <row r="833" spans="1:13" x14ac:dyDescent="0.25">
      <c r="A833" s="24">
        <v>826</v>
      </c>
      <c r="B833" s="27" t="s">
        <v>5010</v>
      </c>
      <c r="C833" s="27" t="s">
        <v>5335</v>
      </c>
      <c r="D833" s="45" t="s">
        <v>5334</v>
      </c>
      <c r="E833" s="45" t="s">
        <v>1534</v>
      </c>
      <c r="F833" s="120" t="s">
        <v>5620</v>
      </c>
      <c r="G833" s="110"/>
      <c r="H833" s="86"/>
      <c r="I833" s="88" t="s">
        <v>37</v>
      </c>
      <c r="J833" s="113">
        <v>15</v>
      </c>
      <c r="K833" s="104" t="s">
        <v>5347</v>
      </c>
      <c r="L833" s="104"/>
      <c r="M833" s="86"/>
    </row>
    <row r="834" spans="1:13" x14ac:dyDescent="0.25">
      <c r="A834" s="24">
        <v>827</v>
      </c>
      <c r="B834" s="27" t="s">
        <v>5010</v>
      </c>
      <c r="C834" s="27" t="s">
        <v>5335</v>
      </c>
      <c r="D834" s="45" t="s">
        <v>5334</v>
      </c>
      <c r="E834" s="58" t="s">
        <v>5622</v>
      </c>
      <c r="F834" s="120" t="s">
        <v>5621</v>
      </c>
      <c r="G834" s="111"/>
      <c r="H834" s="86"/>
      <c r="I834" s="88" t="s">
        <v>37</v>
      </c>
      <c r="J834" s="113">
        <v>3</v>
      </c>
      <c r="K834" s="104" t="s">
        <v>5347</v>
      </c>
      <c r="L834" s="104"/>
      <c r="M834" s="86"/>
    </row>
    <row r="835" spans="1:13" x14ac:dyDescent="0.25">
      <c r="A835" s="24">
        <v>828</v>
      </c>
      <c r="B835" s="27" t="s">
        <v>5010</v>
      </c>
      <c r="C835" s="27" t="s">
        <v>5335</v>
      </c>
      <c r="D835" s="45" t="s">
        <v>5334</v>
      </c>
      <c r="E835" s="45" t="s">
        <v>5624</v>
      </c>
      <c r="F835" s="120" t="s">
        <v>5623</v>
      </c>
      <c r="G835" s="110"/>
      <c r="H835" s="86"/>
      <c r="I835" s="88" t="s">
        <v>3343</v>
      </c>
      <c r="J835" s="113">
        <v>1</v>
      </c>
      <c r="K835" s="104" t="s">
        <v>5347</v>
      </c>
      <c r="L835" s="104"/>
      <c r="M835" s="86"/>
    </row>
    <row r="836" spans="1:13" x14ac:dyDescent="0.25">
      <c r="A836" s="24">
        <v>829</v>
      </c>
      <c r="B836" s="27" t="s">
        <v>5010</v>
      </c>
      <c r="C836" s="27" t="s">
        <v>5335</v>
      </c>
      <c r="D836" s="45" t="s">
        <v>5334</v>
      </c>
      <c r="E836" s="24" t="s">
        <v>3085</v>
      </c>
      <c r="F836" s="120" t="s">
        <v>5625</v>
      </c>
      <c r="G836" s="104"/>
      <c r="H836" s="86"/>
      <c r="I836" s="88" t="s">
        <v>3343</v>
      </c>
      <c r="J836" s="113">
        <v>6</v>
      </c>
      <c r="K836" s="104" t="s">
        <v>5347</v>
      </c>
      <c r="L836" s="104"/>
      <c r="M836" s="86"/>
    </row>
    <row r="837" spans="1:13" x14ac:dyDescent="0.25">
      <c r="A837" s="24">
        <v>830</v>
      </c>
      <c r="B837" s="27" t="s">
        <v>5010</v>
      </c>
      <c r="C837" s="27" t="s">
        <v>5335</v>
      </c>
      <c r="D837" s="45" t="s">
        <v>5334</v>
      </c>
      <c r="E837" s="24" t="s">
        <v>5627</v>
      </c>
      <c r="F837" s="120" t="s">
        <v>5626</v>
      </c>
      <c r="G837" s="104"/>
      <c r="H837" s="86"/>
      <c r="I837" s="88" t="s">
        <v>110</v>
      </c>
      <c r="J837" s="113">
        <v>22</v>
      </c>
      <c r="K837" s="104" t="s">
        <v>5347</v>
      </c>
      <c r="L837" s="104"/>
      <c r="M837" s="86"/>
    </row>
    <row r="838" spans="1:13" x14ac:dyDescent="0.25">
      <c r="A838" s="24">
        <v>831</v>
      </c>
      <c r="B838" s="27" t="s">
        <v>5010</v>
      </c>
      <c r="C838" s="27" t="s">
        <v>5335</v>
      </c>
      <c r="D838" s="27" t="s">
        <v>5334</v>
      </c>
      <c r="E838" s="27" t="s">
        <v>5629</v>
      </c>
      <c r="F838" s="38" t="s">
        <v>5628</v>
      </c>
      <c r="G838" s="100"/>
      <c r="H838" s="86"/>
      <c r="I838" s="87" t="s">
        <v>37</v>
      </c>
      <c r="J838" s="89">
        <v>6</v>
      </c>
      <c r="K838" s="100" t="s">
        <v>5347</v>
      </c>
      <c r="L838" s="100"/>
      <c r="M838" s="86"/>
    </row>
    <row r="839" spans="1:13" x14ac:dyDescent="0.25">
      <c r="A839" s="24">
        <v>832</v>
      </c>
      <c r="B839" s="27" t="s">
        <v>5010</v>
      </c>
      <c r="C839" s="27" t="s">
        <v>5335</v>
      </c>
      <c r="D839" s="27" t="s">
        <v>5334</v>
      </c>
      <c r="E839" s="27" t="s">
        <v>5631</v>
      </c>
      <c r="F839" s="38" t="s">
        <v>5630</v>
      </c>
      <c r="G839" s="100"/>
      <c r="H839" s="86"/>
      <c r="I839" s="87" t="s">
        <v>37</v>
      </c>
      <c r="J839" s="89">
        <v>40</v>
      </c>
      <c r="K839" s="100" t="s">
        <v>5347</v>
      </c>
      <c r="L839" s="100"/>
      <c r="M839" s="86"/>
    </row>
    <row r="840" spans="1:13" x14ac:dyDescent="0.25">
      <c r="A840" s="24">
        <v>833</v>
      </c>
      <c r="B840" s="27" t="s">
        <v>5010</v>
      </c>
      <c r="C840" s="27" t="s">
        <v>5335</v>
      </c>
      <c r="D840" s="27" t="s">
        <v>5334</v>
      </c>
      <c r="E840" s="27" t="s">
        <v>5632</v>
      </c>
      <c r="F840" s="38" t="s">
        <v>4730</v>
      </c>
      <c r="G840" s="100"/>
      <c r="H840" s="86"/>
      <c r="I840" s="87" t="s">
        <v>3343</v>
      </c>
      <c r="J840" s="89">
        <v>1</v>
      </c>
      <c r="K840" s="100" t="s">
        <v>5347</v>
      </c>
      <c r="L840" s="100"/>
      <c r="M840" s="86"/>
    </row>
    <row r="841" spans="1:13" x14ac:dyDescent="0.25">
      <c r="A841" s="24">
        <v>834</v>
      </c>
      <c r="B841" s="27" t="s">
        <v>5010</v>
      </c>
      <c r="C841" s="27" t="s">
        <v>5335</v>
      </c>
      <c r="D841" s="27" t="s">
        <v>5334</v>
      </c>
      <c r="E841" s="27" t="s">
        <v>3174</v>
      </c>
      <c r="F841" s="38" t="s">
        <v>3173</v>
      </c>
      <c r="G841" s="100"/>
      <c r="H841" s="86"/>
      <c r="I841" s="87" t="s">
        <v>37</v>
      </c>
      <c r="J841" s="89">
        <v>20</v>
      </c>
      <c r="K841" s="100" t="s">
        <v>5347</v>
      </c>
      <c r="L841" s="100"/>
      <c r="M841" s="86"/>
    </row>
    <row r="842" spans="1:13" x14ac:dyDescent="0.25">
      <c r="A842" s="24">
        <v>835</v>
      </c>
      <c r="B842" s="27" t="s">
        <v>5010</v>
      </c>
      <c r="C842" s="27" t="s">
        <v>5335</v>
      </c>
      <c r="D842" s="27" t="s">
        <v>5334</v>
      </c>
      <c r="E842" s="27" t="s">
        <v>2787</v>
      </c>
      <c r="F842" s="38"/>
      <c r="G842" s="100"/>
      <c r="H842" s="86"/>
      <c r="I842" s="87" t="s">
        <v>37</v>
      </c>
      <c r="J842" s="89">
        <v>6</v>
      </c>
      <c r="K842" s="100" t="s">
        <v>5347</v>
      </c>
      <c r="L842" s="100"/>
      <c r="M842" s="86"/>
    </row>
    <row r="843" spans="1:13" x14ac:dyDescent="0.25">
      <c r="A843" s="24">
        <v>836</v>
      </c>
      <c r="B843" s="27" t="s">
        <v>5010</v>
      </c>
      <c r="C843" s="27" t="s">
        <v>5335</v>
      </c>
      <c r="D843" s="27" t="s">
        <v>5334</v>
      </c>
      <c r="E843" s="27" t="s">
        <v>4763</v>
      </c>
      <c r="F843" s="38"/>
      <c r="G843" s="100"/>
      <c r="H843" s="86"/>
      <c r="I843" s="87" t="s">
        <v>37</v>
      </c>
      <c r="J843" s="89">
        <v>4</v>
      </c>
      <c r="K843" s="100" t="s">
        <v>5347</v>
      </c>
      <c r="L843" s="100"/>
      <c r="M843" s="86"/>
    </row>
    <row r="844" spans="1:13" x14ac:dyDescent="0.25">
      <c r="A844" s="24">
        <v>837</v>
      </c>
      <c r="B844" s="27" t="s">
        <v>5010</v>
      </c>
      <c r="C844" s="27" t="s">
        <v>5337</v>
      </c>
      <c r="D844" s="27" t="s">
        <v>5336</v>
      </c>
      <c r="E844" s="27" t="s">
        <v>1334</v>
      </c>
      <c r="F844" s="38" t="s">
        <v>1333</v>
      </c>
      <c r="G844" s="100" t="s">
        <v>52</v>
      </c>
      <c r="H844" s="86"/>
      <c r="I844" s="87" t="s">
        <v>37</v>
      </c>
      <c r="J844" s="89">
        <v>30</v>
      </c>
      <c r="K844" s="100" t="s">
        <v>52</v>
      </c>
      <c r="L844" s="100"/>
      <c r="M844" s="86"/>
    </row>
    <row r="845" spans="1:13" x14ac:dyDescent="0.25">
      <c r="A845" s="24">
        <v>838</v>
      </c>
      <c r="B845" s="27" t="s">
        <v>5010</v>
      </c>
      <c r="C845" s="27" t="s">
        <v>5337</v>
      </c>
      <c r="D845" s="27" t="s">
        <v>5336</v>
      </c>
      <c r="E845" s="27" t="s">
        <v>2045</v>
      </c>
      <c r="F845" s="38" t="s">
        <v>5633</v>
      </c>
      <c r="G845" s="100"/>
      <c r="H845" s="86"/>
      <c r="I845" s="87" t="s">
        <v>37</v>
      </c>
      <c r="J845" s="89">
        <v>14</v>
      </c>
      <c r="K845" s="100" t="s">
        <v>52</v>
      </c>
      <c r="L845" s="100"/>
      <c r="M845" s="86"/>
    </row>
    <row r="846" spans="1:13" x14ac:dyDescent="0.25">
      <c r="A846" s="24">
        <v>839</v>
      </c>
      <c r="B846" s="27" t="s">
        <v>5010</v>
      </c>
      <c r="C846" s="27" t="s">
        <v>4890</v>
      </c>
      <c r="D846" s="27" t="s">
        <v>4891</v>
      </c>
      <c r="E846" s="27" t="s">
        <v>3540</v>
      </c>
      <c r="F846" s="38" t="s">
        <v>3539</v>
      </c>
      <c r="G846" s="100" t="s">
        <v>52</v>
      </c>
      <c r="H846" s="86"/>
      <c r="I846" s="87" t="s">
        <v>37</v>
      </c>
      <c r="J846" s="89">
        <v>24</v>
      </c>
      <c r="K846" s="100" t="s">
        <v>52</v>
      </c>
      <c r="L846" s="100"/>
      <c r="M846" s="86"/>
    </row>
    <row r="847" spans="1:13" x14ac:dyDescent="0.25">
      <c r="A847" s="24">
        <v>840</v>
      </c>
      <c r="B847" s="27" t="s">
        <v>5010</v>
      </c>
      <c r="C847" s="27" t="s">
        <v>4890</v>
      </c>
      <c r="D847" s="27" t="s">
        <v>4891</v>
      </c>
      <c r="E847" s="27" t="s">
        <v>657</v>
      </c>
      <c r="F847" s="38" t="s">
        <v>4102</v>
      </c>
      <c r="G847" s="100" t="s">
        <v>52</v>
      </c>
      <c r="H847" s="86"/>
      <c r="I847" s="87" t="s">
        <v>37</v>
      </c>
      <c r="J847" s="89">
        <v>8</v>
      </c>
      <c r="K847" s="100" t="s">
        <v>52</v>
      </c>
      <c r="L847" s="100"/>
      <c r="M847" s="86"/>
    </row>
    <row r="848" spans="1:13" x14ac:dyDescent="0.25">
      <c r="A848" s="78">
        <v>841</v>
      </c>
      <c r="B848" s="77" t="s">
        <v>5010</v>
      </c>
      <c r="C848" s="77" t="s">
        <v>4890</v>
      </c>
      <c r="D848" s="77" t="s">
        <v>4891</v>
      </c>
      <c r="E848" s="77" t="s">
        <v>64</v>
      </c>
      <c r="F848" s="118" t="s">
        <v>4603</v>
      </c>
      <c r="G848" s="101" t="s">
        <v>52</v>
      </c>
      <c r="H848" s="91"/>
      <c r="I848" s="93" t="s">
        <v>37</v>
      </c>
      <c r="J848" s="95">
        <v>10</v>
      </c>
      <c r="K848" s="101" t="s">
        <v>52</v>
      </c>
      <c r="L848" s="101"/>
      <c r="M848" s="96" t="s">
        <v>5647</v>
      </c>
    </row>
    <row r="849" spans="1:13" x14ac:dyDescent="0.25">
      <c r="A849" s="24">
        <v>842</v>
      </c>
      <c r="B849" s="27" t="s">
        <v>5010</v>
      </c>
      <c r="C849" s="27" t="s">
        <v>4890</v>
      </c>
      <c r="D849" s="27" t="s">
        <v>4891</v>
      </c>
      <c r="E849" s="27" t="s">
        <v>4760</v>
      </c>
      <c r="F849" s="38" t="s">
        <v>4759</v>
      </c>
      <c r="G849" s="100" t="s">
        <v>52</v>
      </c>
      <c r="H849" s="86"/>
      <c r="I849" s="87" t="s">
        <v>37</v>
      </c>
      <c r="J849" s="89">
        <v>4</v>
      </c>
      <c r="K849" s="100" t="s">
        <v>52</v>
      </c>
      <c r="L849" s="100"/>
      <c r="M849" s="86"/>
    </row>
    <row r="850" spans="1:13" x14ac:dyDescent="0.25">
      <c r="A850" s="24">
        <v>843</v>
      </c>
      <c r="B850" s="27" t="s">
        <v>5010</v>
      </c>
      <c r="C850" s="27" t="s">
        <v>4890</v>
      </c>
      <c r="D850" s="27" t="s">
        <v>4891</v>
      </c>
      <c r="E850" s="27" t="s">
        <v>4195</v>
      </c>
      <c r="F850" s="38" t="s">
        <v>4197</v>
      </c>
      <c r="G850" s="100" t="s">
        <v>52</v>
      </c>
      <c r="H850" s="86"/>
      <c r="I850" s="87" t="s">
        <v>110</v>
      </c>
      <c r="J850" s="89">
        <v>22</v>
      </c>
      <c r="K850" s="100" t="s">
        <v>52</v>
      </c>
      <c r="L850" s="100"/>
      <c r="M850" s="86"/>
    </row>
    <row r="851" spans="1:13" x14ac:dyDescent="0.25">
      <c r="A851" s="24">
        <v>844</v>
      </c>
      <c r="B851" s="27" t="s">
        <v>5010</v>
      </c>
      <c r="C851" s="27" t="s">
        <v>4890</v>
      </c>
      <c r="D851" s="27" t="s">
        <v>4891</v>
      </c>
      <c r="E851" s="27" t="s">
        <v>4893</v>
      </c>
      <c r="F851" s="38" t="s">
        <v>4892</v>
      </c>
      <c r="G851" s="100"/>
      <c r="H851" s="86"/>
      <c r="I851" s="87" t="s">
        <v>4709</v>
      </c>
      <c r="J851" s="89">
        <v>100</v>
      </c>
      <c r="K851" s="100" t="s">
        <v>5347</v>
      </c>
      <c r="L851" s="100"/>
      <c r="M851" s="86"/>
    </row>
    <row r="852" spans="1:13" x14ac:dyDescent="0.25">
      <c r="A852" s="24">
        <v>845</v>
      </c>
      <c r="B852" s="27" t="s">
        <v>5010</v>
      </c>
      <c r="C852" s="27" t="s">
        <v>4890</v>
      </c>
      <c r="D852" s="27" t="s">
        <v>4891</v>
      </c>
      <c r="E852" s="27" t="s">
        <v>4862</v>
      </c>
      <c r="F852" s="38" t="s">
        <v>4804</v>
      </c>
      <c r="G852" s="100"/>
      <c r="H852" s="86"/>
      <c r="I852" s="87" t="s">
        <v>37</v>
      </c>
      <c r="J852" s="89">
        <v>4</v>
      </c>
      <c r="K852" s="100" t="s">
        <v>5347</v>
      </c>
      <c r="L852" s="100"/>
      <c r="M852" s="86"/>
    </row>
    <row r="853" spans="1:13" x14ac:dyDescent="0.25">
      <c r="A853" s="24">
        <v>846</v>
      </c>
      <c r="B853" s="27" t="s">
        <v>5010</v>
      </c>
      <c r="C853" s="27" t="s">
        <v>4894</v>
      </c>
      <c r="D853" s="27" t="s">
        <v>4895</v>
      </c>
      <c r="E853" s="27" t="s">
        <v>3540</v>
      </c>
      <c r="F853" s="38" t="s">
        <v>3539</v>
      </c>
      <c r="G853" s="100" t="s">
        <v>52</v>
      </c>
      <c r="H853" s="86"/>
      <c r="I853" s="87" t="s">
        <v>37</v>
      </c>
      <c r="J853" s="89">
        <v>24</v>
      </c>
      <c r="K853" s="100" t="s">
        <v>52</v>
      </c>
      <c r="L853" s="100"/>
      <c r="M853" s="86"/>
    </row>
    <row r="854" spans="1:13" x14ac:dyDescent="0.25">
      <c r="A854" s="24">
        <v>847</v>
      </c>
      <c r="B854" s="27" t="s">
        <v>5010</v>
      </c>
      <c r="C854" s="27" t="s">
        <v>4894</v>
      </c>
      <c r="D854" s="27" t="s">
        <v>4895</v>
      </c>
      <c r="E854" s="27" t="s">
        <v>657</v>
      </c>
      <c r="F854" s="38" t="s">
        <v>477</v>
      </c>
      <c r="G854" s="100" t="s">
        <v>52</v>
      </c>
      <c r="H854" s="86"/>
      <c r="I854" s="87" t="s">
        <v>37</v>
      </c>
      <c r="J854" s="89">
        <v>8</v>
      </c>
      <c r="K854" s="100" t="s">
        <v>52</v>
      </c>
      <c r="L854" s="100"/>
      <c r="M854" s="86"/>
    </row>
    <row r="855" spans="1:13" x14ac:dyDescent="0.25">
      <c r="A855" s="78">
        <v>848</v>
      </c>
      <c r="B855" s="77" t="s">
        <v>5010</v>
      </c>
      <c r="C855" s="77" t="s">
        <v>4894</v>
      </c>
      <c r="D855" s="77" t="s">
        <v>4895</v>
      </c>
      <c r="E855" s="77" t="s">
        <v>64</v>
      </c>
      <c r="F855" s="118" t="s">
        <v>4702</v>
      </c>
      <c r="G855" s="101" t="s">
        <v>52</v>
      </c>
      <c r="H855" s="91"/>
      <c r="I855" s="93" t="s">
        <v>37</v>
      </c>
      <c r="J855" s="95">
        <v>10</v>
      </c>
      <c r="K855" s="101" t="s">
        <v>52</v>
      </c>
      <c r="L855" s="101"/>
      <c r="M855" s="96" t="s">
        <v>5647</v>
      </c>
    </row>
    <row r="856" spans="1:13" x14ac:dyDescent="0.25">
      <c r="A856" s="24">
        <v>849</v>
      </c>
      <c r="B856" s="27" t="s">
        <v>5010</v>
      </c>
      <c r="C856" s="27" t="s">
        <v>4894</v>
      </c>
      <c r="D856" s="27" t="s">
        <v>4895</v>
      </c>
      <c r="E856" s="27" t="s">
        <v>481</v>
      </c>
      <c r="F856" s="38" t="s">
        <v>480</v>
      </c>
      <c r="G856" s="100" t="s">
        <v>52</v>
      </c>
      <c r="H856" s="86"/>
      <c r="I856" s="87" t="s">
        <v>37</v>
      </c>
      <c r="J856" s="89">
        <v>5</v>
      </c>
      <c r="K856" s="100" t="s">
        <v>52</v>
      </c>
      <c r="L856" s="100"/>
      <c r="M856" s="86"/>
    </row>
    <row r="857" spans="1:13" x14ac:dyDescent="0.25">
      <c r="A857" s="24">
        <v>850</v>
      </c>
      <c r="B857" s="27" t="s">
        <v>5010</v>
      </c>
      <c r="C857" s="27" t="s">
        <v>4894</v>
      </c>
      <c r="D857" s="27" t="s">
        <v>4895</v>
      </c>
      <c r="E857" s="27" t="s">
        <v>4734</v>
      </c>
      <c r="F857" s="38" t="s">
        <v>3181</v>
      </c>
      <c r="G857" s="100" t="s">
        <v>52</v>
      </c>
      <c r="H857" s="86"/>
      <c r="I857" s="87" t="s">
        <v>37</v>
      </c>
      <c r="J857" s="89">
        <v>6</v>
      </c>
      <c r="K857" s="100" t="s">
        <v>52</v>
      </c>
      <c r="L857" s="100"/>
      <c r="M857" s="86"/>
    </row>
    <row r="858" spans="1:13" x14ac:dyDescent="0.25">
      <c r="A858" s="24">
        <v>851</v>
      </c>
      <c r="B858" s="27" t="s">
        <v>5010</v>
      </c>
      <c r="C858" s="27" t="s">
        <v>4894</v>
      </c>
      <c r="D858" s="27" t="s">
        <v>4895</v>
      </c>
      <c r="E858" s="27" t="s">
        <v>4736</v>
      </c>
      <c r="F858" s="38" t="s">
        <v>4735</v>
      </c>
      <c r="G858" s="100"/>
      <c r="H858" s="86"/>
      <c r="I858" s="87" t="s">
        <v>37</v>
      </c>
      <c r="J858" s="89">
        <v>6</v>
      </c>
      <c r="K858" s="100" t="s">
        <v>5347</v>
      </c>
      <c r="L858" s="100"/>
      <c r="M858" s="86"/>
    </row>
    <row r="859" spans="1:13" x14ac:dyDescent="0.25">
      <c r="A859" s="24">
        <v>852</v>
      </c>
      <c r="B859" s="27" t="s">
        <v>5010</v>
      </c>
      <c r="C859" s="27" t="s">
        <v>4894</v>
      </c>
      <c r="D859" s="27" t="s">
        <v>4895</v>
      </c>
      <c r="E859" s="27" t="s">
        <v>4904</v>
      </c>
      <c r="F859" s="38" t="s">
        <v>4903</v>
      </c>
      <c r="G859" s="100"/>
      <c r="H859" s="86"/>
      <c r="I859" s="87" t="s">
        <v>37</v>
      </c>
      <c r="J859" s="89">
        <v>4</v>
      </c>
      <c r="K859" s="100" t="s">
        <v>5347</v>
      </c>
      <c r="L859" s="100"/>
      <c r="M859" s="86"/>
    </row>
    <row r="860" spans="1:13" x14ac:dyDescent="0.25">
      <c r="A860" s="24">
        <v>853</v>
      </c>
      <c r="B860" s="27" t="s">
        <v>5010</v>
      </c>
      <c r="C860" s="27" t="s">
        <v>4894</v>
      </c>
      <c r="D860" s="27" t="s">
        <v>4895</v>
      </c>
      <c r="E860" s="27" t="s">
        <v>4910</v>
      </c>
      <c r="F860" s="38" t="s">
        <v>4909</v>
      </c>
      <c r="G860" s="100"/>
      <c r="H860" s="86"/>
      <c r="I860" s="87" t="s">
        <v>37</v>
      </c>
      <c r="J860" s="89">
        <v>4</v>
      </c>
      <c r="K860" s="100" t="s">
        <v>5347</v>
      </c>
      <c r="L860" s="100"/>
      <c r="M860" s="86"/>
    </row>
    <row r="861" spans="1:13" x14ac:dyDescent="0.25">
      <c r="A861" s="24">
        <v>854</v>
      </c>
      <c r="B861" s="27" t="s">
        <v>5010</v>
      </c>
      <c r="C861" s="27" t="s">
        <v>4894</v>
      </c>
      <c r="D861" s="27" t="s">
        <v>4895</v>
      </c>
      <c r="E861" s="27" t="s">
        <v>4899</v>
      </c>
      <c r="F861" s="38" t="s">
        <v>4898</v>
      </c>
      <c r="G861" s="100"/>
      <c r="H861" s="86"/>
      <c r="I861" s="87" t="s">
        <v>37</v>
      </c>
      <c r="J861" s="89">
        <v>14</v>
      </c>
      <c r="K861" s="105" t="s">
        <v>5347</v>
      </c>
      <c r="L861" s="100"/>
      <c r="M861" s="86"/>
    </row>
    <row r="862" spans="1:13" x14ac:dyDescent="0.25">
      <c r="A862" s="24">
        <v>855</v>
      </c>
      <c r="B862" s="27" t="s">
        <v>5010</v>
      </c>
      <c r="C862" s="27" t="s">
        <v>4894</v>
      </c>
      <c r="D862" s="27" t="s">
        <v>4895</v>
      </c>
      <c r="E862" s="27" t="s">
        <v>4902</v>
      </c>
      <c r="F862" s="38" t="s">
        <v>4901</v>
      </c>
      <c r="G862" s="100"/>
      <c r="H862" s="86"/>
      <c r="I862" s="87" t="s">
        <v>37</v>
      </c>
      <c r="J862" s="89">
        <v>14</v>
      </c>
      <c r="K862" s="100" t="s">
        <v>5347</v>
      </c>
      <c r="L862" s="100"/>
      <c r="M862" s="86"/>
    </row>
    <row r="863" spans="1:13" x14ac:dyDescent="0.25">
      <c r="A863" s="24">
        <v>856</v>
      </c>
      <c r="B863" s="27" t="s">
        <v>5010</v>
      </c>
      <c r="C863" s="27" t="s">
        <v>4894</v>
      </c>
      <c r="D863" s="27" t="s">
        <v>4895</v>
      </c>
      <c r="E863" s="27" t="s">
        <v>1926</v>
      </c>
      <c r="F863" s="38" t="s">
        <v>4900</v>
      </c>
      <c r="G863" s="100"/>
      <c r="H863" s="86"/>
      <c r="I863" s="87" t="s">
        <v>37</v>
      </c>
      <c r="J863" s="89">
        <v>14</v>
      </c>
      <c r="K863" s="100" t="s">
        <v>5347</v>
      </c>
      <c r="L863" s="100"/>
      <c r="M863" s="86"/>
    </row>
    <row r="864" spans="1:13" x14ac:dyDescent="0.25">
      <c r="A864" s="24">
        <v>857</v>
      </c>
      <c r="B864" s="72" t="s">
        <v>5010</v>
      </c>
      <c r="C864" s="72" t="s">
        <v>4894</v>
      </c>
      <c r="D864" s="72" t="s">
        <v>4895</v>
      </c>
      <c r="E864" s="68" t="s">
        <v>4908</v>
      </c>
      <c r="F864" s="115" t="s">
        <v>4907</v>
      </c>
      <c r="G864" s="107"/>
      <c r="H864" s="86"/>
      <c r="I864" s="83" t="s">
        <v>37</v>
      </c>
      <c r="J864" s="112">
        <v>2</v>
      </c>
      <c r="K864" s="99" t="s">
        <v>5347</v>
      </c>
      <c r="L864" s="107"/>
      <c r="M864" s="86"/>
    </row>
    <row r="865" spans="1:13" x14ac:dyDescent="0.25">
      <c r="A865" s="24">
        <v>858</v>
      </c>
      <c r="B865" s="72" t="s">
        <v>5010</v>
      </c>
      <c r="C865" s="72" t="s">
        <v>4894</v>
      </c>
      <c r="D865" s="72" t="s">
        <v>4895</v>
      </c>
      <c r="E865" s="68" t="s">
        <v>4897</v>
      </c>
      <c r="F865" s="115" t="s">
        <v>4896</v>
      </c>
      <c r="G865" s="107"/>
      <c r="H865" s="86"/>
      <c r="I865" s="83" t="s">
        <v>37</v>
      </c>
      <c r="J865" s="112">
        <v>2</v>
      </c>
      <c r="K865" s="99" t="s">
        <v>5347</v>
      </c>
      <c r="L865" s="107"/>
      <c r="M865" s="86"/>
    </row>
    <row r="866" spans="1:13" x14ac:dyDescent="0.25">
      <c r="A866" s="24">
        <v>859</v>
      </c>
      <c r="B866" s="72" t="s">
        <v>5010</v>
      </c>
      <c r="C866" s="72" t="s">
        <v>4894</v>
      </c>
      <c r="D866" s="72" t="s">
        <v>4895</v>
      </c>
      <c r="E866" s="68" t="s">
        <v>4906</v>
      </c>
      <c r="F866" s="115" t="s">
        <v>4905</v>
      </c>
      <c r="G866" s="107"/>
      <c r="H866" s="86"/>
      <c r="I866" s="83" t="s">
        <v>37</v>
      </c>
      <c r="J866" s="112">
        <v>2</v>
      </c>
      <c r="K866" s="99" t="s">
        <v>5347</v>
      </c>
      <c r="L866" s="107"/>
      <c r="M866" s="86"/>
    </row>
    <row r="867" spans="1:13" x14ac:dyDescent="0.25">
      <c r="A867" s="24">
        <v>860</v>
      </c>
      <c r="B867" s="72" t="s">
        <v>5010</v>
      </c>
      <c r="C867" s="72" t="s">
        <v>4894</v>
      </c>
      <c r="D867" s="72" t="s">
        <v>4895</v>
      </c>
      <c r="E867" s="68" t="s">
        <v>4740</v>
      </c>
      <c r="F867" s="115" t="s">
        <v>4739</v>
      </c>
      <c r="G867" s="107"/>
      <c r="H867" s="86"/>
      <c r="I867" s="83" t="s">
        <v>37</v>
      </c>
      <c r="J867" s="112">
        <v>4</v>
      </c>
      <c r="K867" s="99" t="s">
        <v>5347</v>
      </c>
      <c r="L867" s="107"/>
      <c r="M867" s="86"/>
    </row>
    <row r="868" spans="1:13" x14ac:dyDescent="0.25">
      <c r="A868" s="24">
        <v>861</v>
      </c>
      <c r="B868" s="72" t="s">
        <v>5010</v>
      </c>
      <c r="C868" s="72" t="s">
        <v>4894</v>
      </c>
      <c r="D868" s="72" t="s">
        <v>4895</v>
      </c>
      <c r="E868" s="68" t="s">
        <v>4741</v>
      </c>
      <c r="F868" s="115" t="s">
        <v>4720</v>
      </c>
      <c r="G868" s="107"/>
      <c r="H868" s="86"/>
      <c r="I868" s="83" t="s">
        <v>37</v>
      </c>
      <c r="J868" s="112">
        <v>14</v>
      </c>
      <c r="K868" s="99" t="s">
        <v>5347</v>
      </c>
      <c r="L868" s="107"/>
      <c r="M868" s="86"/>
    </row>
    <row r="869" spans="1:13" x14ac:dyDescent="0.25">
      <c r="A869" s="24">
        <v>862</v>
      </c>
      <c r="B869" s="72" t="s">
        <v>5010</v>
      </c>
      <c r="C869" s="72" t="s">
        <v>4911</v>
      </c>
      <c r="D869" s="72" t="s">
        <v>4912</v>
      </c>
      <c r="E869" s="68" t="s">
        <v>3540</v>
      </c>
      <c r="F869" s="115" t="s">
        <v>3539</v>
      </c>
      <c r="G869" s="107" t="s">
        <v>52</v>
      </c>
      <c r="H869" s="86"/>
      <c r="I869" s="83" t="s">
        <v>37</v>
      </c>
      <c r="J869" s="112">
        <v>24</v>
      </c>
      <c r="K869" s="99" t="s">
        <v>52</v>
      </c>
      <c r="L869" s="107"/>
      <c r="M869" s="86"/>
    </row>
    <row r="870" spans="1:13" x14ac:dyDescent="0.25">
      <c r="A870" s="24">
        <v>863</v>
      </c>
      <c r="B870" s="72" t="s">
        <v>5010</v>
      </c>
      <c r="C870" s="72" t="s">
        <v>4911</v>
      </c>
      <c r="D870" s="72" t="s">
        <v>4912</v>
      </c>
      <c r="E870" s="68" t="s">
        <v>657</v>
      </c>
      <c r="F870" s="115" t="s">
        <v>4102</v>
      </c>
      <c r="G870" s="107" t="s">
        <v>52</v>
      </c>
      <c r="H870" s="86"/>
      <c r="I870" s="83" t="s">
        <v>37</v>
      </c>
      <c r="J870" s="112">
        <v>8</v>
      </c>
      <c r="K870" s="99" t="s">
        <v>52</v>
      </c>
      <c r="L870" s="107"/>
      <c r="M870" s="86"/>
    </row>
    <row r="871" spans="1:13" x14ac:dyDescent="0.25">
      <c r="A871" s="78">
        <v>864</v>
      </c>
      <c r="B871" s="90" t="s">
        <v>5010</v>
      </c>
      <c r="C871" s="90" t="s">
        <v>4911</v>
      </c>
      <c r="D871" s="90" t="s">
        <v>4912</v>
      </c>
      <c r="E871" s="90" t="s">
        <v>64</v>
      </c>
      <c r="F871" s="116" t="s">
        <v>4603</v>
      </c>
      <c r="G871" s="106" t="s">
        <v>52</v>
      </c>
      <c r="H871" s="91"/>
      <c r="I871" s="92" t="s">
        <v>37</v>
      </c>
      <c r="J871" s="95">
        <v>10</v>
      </c>
      <c r="K871" s="106" t="s">
        <v>52</v>
      </c>
      <c r="L871" s="106"/>
      <c r="M871" s="96" t="s">
        <v>5647</v>
      </c>
    </row>
    <row r="872" spans="1:13" x14ac:dyDescent="0.25">
      <c r="A872" s="24">
        <v>865</v>
      </c>
      <c r="B872" s="72" t="s">
        <v>5010</v>
      </c>
      <c r="C872" s="72" t="s">
        <v>4911</v>
      </c>
      <c r="D872" s="72" t="s">
        <v>4912</v>
      </c>
      <c r="E872" s="68" t="s">
        <v>889</v>
      </c>
      <c r="F872" s="115" t="s">
        <v>882</v>
      </c>
      <c r="G872" s="107"/>
      <c r="H872" s="86"/>
      <c r="I872" s="83" t="s">
        <v>37</v>
      </c>
      <c r="J872" s="112">
        <v>30</v>
      </c>
      <c r="K872" s="99" t="s">
        <v>5347</v>
      </c>
      <c r="L872" s="107"/>
      <c r="M872" s="86"/>
    </row>
    <row r="873" spans="1:13" x14ac:dyDescent="0.25">
      <c r="A873" s="24">
        <v>866</v>
      </c>
      <c r="B873" s="72" t="s">
        <v>5010</v>
      </c>
      <c r="C873" s="72" t="s">
        <v>4911</v>
      </c>
      <c r="D873" s="72" t="s">
        <v>4912</v>
      </c>
      <c r="E873" s="68" t="s">
        <v>443</v>
      </c>
      <c r="F873" s="115" t="s">
        <v>442</v>
      </c>
      <c r="G873" s="107"/>
      <c r="H873" s="86"/>
      <c r="I873" s="83" t="s">
        <v>37</v>
      </c>
      <c r="J873" s="112">
        <v>50</v>
      </c>
      <c r="K873" s="99" t="s">
        <v>5347</v>
      </c>
      <c r="L873" s="107"/>
      <c r="M873" s="86"/>
    </row>
    <row r="874" spans="1:13" x14ac:dyDescent="0.25">
      <c r="A874" s="24">
        <v>867</v>
      </c>
      <c r="B874" s="72" t="s">
        <v>5010</v>
      </c>
      <c r="C874" s="72" t="s">
        <v>4911</v>
      </c>
      <c r="D874" s="72" t="s">
        <v>4912</v>
      </c>
      <c r="E874" s="68" t="s">
        <v>4915</v>
      </c>
      <c r="F874" s="115" t="s">
        <v>356</v>
      </c>
      <c r="G874" s="107"/>
      <c r="H874" s="86"/>
      <c r="I874" s="83" t="s">
        <v>37</v>
      </c>
      <c r="J874" s="112">
        <v>10</v>
      </c>
      <c r="K874" s="99" t="s">
        <v>5347</v>
      </c>
      <c r="L874" s="107"/>
      <c r="M874" s="86"/>
    </row>
    <row r="875" spans="1:13" x14ac:dyDescent="0.25">
      <c r="A875" s="24">
        <v>868</v>
      </c>
      <c r="B875" s="72" t="s">
        <v>5010</v>
      </c>
      <c r="C875" s="72" t="s">
        <v>4911</v>
      </c>
      <c r="D875" s="72" t="s">
        <v>4912</v>
      </c>
      <c r="E875" s="68" t="s">
        <v>4914</v>
      </c>
      <c r="F875" s="115" t="s">
        <v>4913</v>
      </c>
      <c r="G875" s="107"/>
      <c r="H875" s="86"/>
      <c r="I875" s="83" t="s">
        <v>110</v>
      </c>
      <c r="J875" s="112">
        <v>22</v>
      </c>
      <c r="K875" s="99" t="s">
        <v>5347</v>
      </c>
      <c r="L875" s="107"/>
      <c r="M875" s="86"/>
    </row>
    <row r="876" spans="1:13" x14ac:dyDescent="0.25">
      <c r="A876" s="24">
        <v>869</v>
      </c>
      <c r="B876" s="72" t="s">
        <v>5010</v>
      </c>
      <c r="C876" s="72" t="s">
        <v>4916</v>
      </c>
      <c r="D876" s="72" t="s">
        <v>4917</v>
      </c>
      <c r="E876" s="68" t="s">
        <v>3540</v>
      </c>
      <c r="F876" s="115" t="s">
        <v>3181</v>
      </c>
      <c r="G876" s="107" t="s">
        <v>52</v>
      </c>
      <c r="H876" s="86"/>
      <c r="I876" s="83" t="s">
        <v>37</v>
      </c>
      <c r="J876" s="112">
        <v>24</v>
      </c>
      <c r="K876" s="99" t="s">
        <v>52</v>
      </c>
      <c r="L876" s="107"/>
      <c r="M876" s="86"/>
    </row>
    <row r="877" spans="1:13" x14ac:dyDescent="0.25">
      <c r="A877" s="24">
        <v>870</v>
      </c>
      <c r="B877" s="72" t="s">
        <v>5010</v>
      </c>
      <c r="C877" s="72" t="s">
        <v>4916</v>
      </c>
      <c r="D877" s="72" t="s">
        <v>4917</v>
      </c>
      <c r="E877" s="68" t="s">
        <v>657</v>
      </c>
      <c r="F877" s="115" t="s">
        <v>4102</v>
      </c>
      <c r="G877" s="107"/>
      <c r="H877" s="86"/>
      <c r="I877" s="83" t="s">
        <v>37</v>
      </c>
      <c r="J877" s="112">
        <v>8</v>
      </c>
      <c r="K877" s="99" t="s">
        <v>52</v>
      </c>
      <c r="L877" s="107"/>
      <c r="M877" s="86"/>
    </row>
    <row r="878" spans="1:13" x14ac:dyDescent="0.25">
      <c r="A878" s="78">
        <v>871</v>
      </c>
      <c r="B878" s="90" t="s">
        <v>5010</v>
      </c>
      <c r="C878" s="90" t="s">
        <v>4916</v>
      </c>
      <c r="D878" s="90" t="s">
        <v>4917</v>
      </c>
      <c r="E878" s="90" t="s">
        <v>64</v>
      </c>
      <c r="F878" s="116" t="s">
        <v>4603</v>
      </c>
      <c r="G878" s="106"/>
      <c r="H878" s="91"/>
      <c r="I878" s="92" t="s">
        <v>37</v>
      </c>
      <c r="J878" s="95">
        <v>10</v>
      </c>
      <c r="K878" s="106" t="s">
        <v>52</v>
      </c>
      <c r="L878" s="106"/>
      <c r="M878" s="96" t="s">
        <v>5647</v>
      </c>
    </row>
    <row r="879" spans="1:13" x14ac:dyDescent="0.25">
      <c r="A879" s="24">
        <v>872</v>
      </c>
      <c r="B879" s="72" t="s">
        <v>5010</v>
      </c>
      <c r="C879" s="72" t="s">
        <v>4916</v>
      </c>
      <c r="D879" s="72" t="s">
        <v>4917</v>
      </c>
      <c r="E879" s="68" t="s">
        <v>4195</v>
      </c>
      <c r="F879" s="115" t="s">
        <v>4744</v>
      </c>
      <c r="G879" s="107" t="s">
        <v>52</v>
      </c>
      <c r="H879" s="86"/>
      <c r="I879" s="83" t="s">
        <v>110</v>
      </c>
      <c r="J879" s="112">
        <v>22</v>
      </c>
      <c r="K879" s="99" t="s">
        <v>52</v>
      </c>
      <c r="L879" s="107"/>
      <c r="M879" s="86"/>
    </row>
    <row r="880" spans="1:13" x14ac:dyDescent="0.25">
      <c r="A880" s="24">
        <v>873</v>
      </c>
      <c r="B880" s="72" t="s">
        <v>5010</v>
      </c>
      <c r="C880" s="72" t="s">
        <v>4916</v>
      </c>
      <c r="D880" s="72" t="s">
        <v>4917</v>
      </c>
      <c r="E880" s="68" t="s">
        <v>3176</v>
      </c>
      <c r="F880" s="115" t="s">
        <v>3175</v>
      </c>
      <c r="G880" s="107"/>
      <c r="H880" s="86"/>
      <c r="I880" s="83" t="s">
        <v>37</v>
      </c>
      <c r="J880" s="112">
        <v>50</v>
      </c>
      <c r="K880" s="107" t="s">
        <v>5347</v>
      </c>
      <c r="L880" s="107"/>
      <c r="M880" s="86"/>
    </row>
    <row r="881" spans="1:13" x14ac:dyDescent="0.25">
      <c r="A881" s="24">
        <v>874</v>
      </c>
      <c r="B881" s="72" t="s">
        <v>5010</v>
      </c>
      <c r="C881" s="72" t="s">
        <v>4916</v>
      </c>
      <c r="D881" s="72" t="s">
        <v>4917</v>
      </c>
      <c r="E881" s="68" t="s">
        <v>3178</v>
      </c>
      <c r="F881" s="115" t="s">
        <v>3177</v>
      </c>
      <c r="G881" s="107"/>
      <c r="H881" s="86"/>
      <c r="I881" s="83" t="s">
        <v>4709</v>
      </c>
      <c r="J881" s="112">
        <v>400</v>
      </c>
      <c r="K881" s="107" t="s">
        <v>5347</v>
      </c>
      <c r="L881" s="107"/>
      <c r="M881" s="86"/>
    </row>
    <row r="882" spans="1:13" x14ac:dyDescent="0.25">
      <c r="A882" s="24">
        <v>875</v>
      </c>
      <c r="B882" s="72" t="s">
        <v>5010</v>
      </c>
      <c r="C882" s="72" t="s">
        <v>4916</v>
      </c>
      <c r="D882" s="72" t="s">
        <v>4917</v>
      </c>
      <c r="E882" s="68" t="s">
        <v>4821</v>
      </c>
      <c r="F882" s="115" t="s">
        <v>4820</v>
      </c>
      <c r="G882" s="107"/>
      <c r="H882" s="86"/>
      <c r="I882" s="83" t="s">
        <v>110</v>
      </c>
      <c r="J882" s="112">
        <v>22</v>
      </c>
      <c r="K882" s="107" t="s">
        <v>5347</v>
      </c>
      <c r="L882" s="107"/>
      <c r="M882" s="86"/>
    </row>
    <row r="883" spans="1:13" x14ac:dyDescent="0.25">
      <c r="A883" s="24">
        <v>876</v>
      </c>
      <c r="B883" s="72" t="s">
        <v>5010</v>
      </c>
      <c r="C883" s="72" t="s">
        <v>4916</v>
      </c>
      <c r="D883" s="72" t="s">
        <v>4917</v>
      </c>
      <c r="E883" s="68" t="s">
        <v>3165</v>
      </c>
      <c r="F883" s="115" t="s">
        <v>3164</v>
      </c>
      <c r="G883" s="107"/>
      <c r="H883" s="86"/>
      <c r="I883" s="83" t="s">
        <v>37</v>
      </c>
      <c r="J883" s="112">
        <v>30</v>
      </c>
      <c r="K883" s="107" t="s">
        <v>5347</v>
      </c>
      <c r="L883" s="107"/>
      <c r="M883" s="86"/>
    </row>
    <row r="884" spans="1:13" x14ac:dyDescent="0.25">
      <c r="A884" s="24">
        <v>877</v>
      </c>
      <c r="B884" s="72" t="s">
        <v>5010</v>
      </c>
      <c r="C884" s="72" t="s">
        <v>4916</v>
      </c>
      <c r="D884" s="72" t="s">
        <v>4917</v>
      </c>
      <c r="E884" s="68" t="s">
        <v>3167</v>
      </c>
      <c r="F884" s="115" t="s">
        <v>3166</v>
      </c>
      <c r="G884" s="107"/>
      <c r="H884" s="86"/>
      <c r="I884" s="83" t="s">
        <v>37</v>
      </c>
      <c r="J884" s="112">
        <v>8</v>
      </c>
      <c r="K884" s="107" t="s">
        <v>5347</v>
      </c>
      <c r="L884" s="107"/>
      <c r="M884" s="86"/>
    </row>
    <row r="885" spans="1:13" x14ac:dyDescent="0.25">
      <c r="A885" s="24">
        <v>878</v>
      </c>
      <c r="B885" s="72" t="s">
        <v>5010</v>
      </c>
      <c r="C885" s="72" t="s">
        <v>4916</v>
      </c>
      <c r="D885" s="72" t="s">
        <v>4917</v>
      </c>
      <c r="E885" s="68" t="s">
        <v>3169</v>
      </c>
      <c r="F885" s="115" t="s">
        <v>4747</v>
      </c>
      <c r="G885" s="107"/>
      <c r="H885" s="86"/>
      <c r="I885" s="83" t="s">
        <v>37</v>
      </c>
      <c r="J885" s="112">
        <v>6</v>
      </c>
      <c r="K885" s="107" t="s">
        <v>5347</v>
      </c>
      <c r="L885" s="107"/>
      <c r="M885" s="86"/>
    </row>
    <row r="886" spans="1:13" x14ac:dyDescent="0.25">
      <c r="A886" s="24">
        <v>879</v>
      </c>
      <c r="B886" s="72" t="s">
        <v>5010</v>
      </c>
      <c r="C886" s="72" t="s">
        <v>4916</v>
      </c>
      <c r="D886" s="72" t="s">
        <v>4917</v>
      </c>
      <c r="E886" s="68" t="s">
        <v>3163</v>
      </c>
      <c r="F886" s="115" t="s">
        <v>3162</v>
      </c>
      <c r="G886" s="107"/>
      <c r="H886" s="86"/>
      <c r="I886" s="83" t="s">
        <v>110</v>
      </c>
      <c r="J886" s="112">
        <v>22</v>
      </c>
      <c r="K886" s="107" t="s">
        <v>5347</v>
      </c>
      <c r="L886" s="107"/>
      <c r="M886" s="86"/>
    </row>
    <row r="887" spans="1:13" x14ac:dyDescent="0.25">
      <c r="A887" s="24">
        <v>880</v>
      </c>
      <c r="B887" s="72" t="s">
        <v>5010</v>
      </c>
      <c r="C887" s="72" t="s">
        <v>4916</v>
      </c>
      <c r="D887" s="72" t="s">
        <v>4917</v>
      </c>
      <c r="E887" s="68" t="s">
        <v>3186</v>
      </c>
      <c r="F887" s="115" t="s">
        <v>3185</v>
      </c>
      <c r="G887" s="107"/>
      <c r="H887" s="86"/>
      <c r="I887" s="83" t="s">
        <v>110</v>
      </c>
      <c r="J887" s="112">
        <v>22</v>
      </c>
      <c r="K887" s="107" t="s">
        <v>5347</v>
      </c>
      <c r="L887" s="107"/>
      <c r="M887" s="86"/>
    </row>
    <row r="888" spans="1:13" x14ac:dyDescent="0.25">
      <c r="A888" s="24">
        <v>881</v>
      </c>
      <c r="B888" s="72" t="s">
        <v>5010</v>
      </c>
      <c r="C888" s="72" t="s">
        <v>4916</v>
      </c>
      <c r="D888" s="72" t="s">
        <v>4917</v>
      </c>
      <c r="E888" s="68" t="s">
        <v>4819</v>
      </c>
      <c r="F888" s="115" t="s">
        <v>4818</v>
      </c>
      <c r="G888" s="107"/>
      <c r="H888" s="86"/>
      <c r="I888" s="83" t="s">
        <v>110</v>
      </c>
      <c r="J888" s="112">
        <v>22</v>
      </c>
      <c r="K888" s="107" t="s">
        <v>5347</v>
      </c>
      <c r="L888" s="107"/>
      <c r="M888" s="86"/>
    </row>
    <row r="889" spans="1:13" x14ac:dyDescent="0.25">
      <c r="A889" s="24">
        <v>882</v>
      </c>
      <c r="B889" s="72" t="s">
        <v>5010</v>
      </c>
      <c r="C889" s="72" t="s">
        <v>4916</v>
      </c>
      <c r="D889" s="72" t="s">
        <v>4917</v>
      </c>
      <c r="E889" s="68" t="s">
        <v>4769</v>
      </c>
      <c r="F889" s="115" t="s">
        <v>4768</v>
      </c>
      <c r="G889" s="107"/>
      <c r="H889" s="86"/>
      <c r="I889" s="83" t="s">
        <v>37</v>
      </c>
      <c r="J889" s="112">
        <v>4</v>
      </c>
      <c r="K889" s="107" t="s">
        <v>5347</v>
      </c>
      <c r="L889" s="107"/>
      <c r="M889" s="86"/>
    </row>
    <row r="890" spans="1:13" x14ac:dyDescent="0.25">
      <c r="A890" s="24">
        <v>883</v>
      </c>
      <c r="B890" s="72" t="s">
        <v>5010</v>
      </c>
      <c r="C890" s="72" t="s">
        <v>4916</v>
      </c>
      <c r="D890" s="72" t="s">
        <v>4917</v>
      </c>
      <c r="E890" s="68" t="s">
        <v>4746</v>
      </c>
      <c r="F890" s="115" t="s">
        <v>4745</v>
      </c>
      <c r="G890" s="107"/>
      <c r="H890" s="86"/>
      <c r="I890" s="83" t="s">
        <v>37</v>
      </c>
      <c r="J890" s="112">
        <v>4</v>
      </c>
      <c r="K890" s="107" t="s">
        <v>5347</v>
      </c>
      <c r="L890" s="107"/>
      <c r="M890" s="86"/>
    </row>
    <row r="891" spans="1:13" x14ac:dyDescent="0.25">
      <c r="A891" s="24">
        <v>884</v>
      </c>
      <c r="B891" s="72" t="s">
        <v>5010</v>
      </c>
      <c r="C891" s="72" t="s">
        <v>4916</v>
      </c>
      <c r="D891" s="72" t="s">
        <v>4917</v>
      </c>
      <c r="E891" s="68" t="s">
        <v>3174</v>
      </c>
      <c r="F891" s="115" t="s">
        <v>3173</v>
      </c>
      <c r="G891" s="107"/>
      <c r="H891" s="86"/>
      <c r="I891" s="83" t="s">
        <v>37</v>
      </c>
      <c r="J891" s="112">
        <v>30</v>
      </c>
      <c r="K891" s="107" t="s">
        <v>5347</v>
      </c>
      <c r="L891" s="107"/>
      <c r="M891" s="86"/>
    </row>
    <row r="892" spans="1:13" x14ac:dyDescent="0.25">
      <c r="A892" s="24">
        <v>885</v>
      </c>
      <c r="B892" s="72" t="s">
        <v>5010</v>
      </c>
      <c r="C892" s="72" t="s">
        <v>4916</v>
      </c>
      <c r="D892" s="72" t="s">
        <v>4917</v>
      </c>
      <c r="E892" s="68" t="s">
        <v>4919</v>
      </c>
      <c r="F892" s="115" t="s">
        <v>4918</v>
      </c>
      <c r="G892" s="107"/>
      <c r="H892" s="86"/>
      <c r="I892" s="83" t="s">
        <v>37</v>
      </c>
      <c r="J892" s="112">
        <v>30</v>
      </c>
      <c r="K892" s="107" t="s">
        <v>5347</v>
      </c>
      <c r="L892" s="107"/>
      <c r="M892" s="86"/>
    </row>
    <row r="893" spans="1:13" x14ac:dyDescent="0.25">
      <c r="A893" s="24">
        <v>886</v>
      </c>
      <c r="B893" s="72" t="s">
        <v>5010</v>
      </c>
      <c r="C893" s="72" t="s">
        <v>4920</v>
      </c>
      <c r="D893" s="72" t="s">
        <v>4921</v>
      </c>
      <c r="E893" s="68" t="s">
        <v>3540</v>
      </c>
      <c r="F893" s="115" t="s">
        <v>3181</v>
      </c>
      <c r="G893" s="107" t="s">
        <v>52</v>
      </c>
      <c r="H893" s="86"/>
      <c r="I893" s="83" t="s">
        <v>37</v>
      </c>
      <c r="J893" s="112">
        <v>24</v>
      </c>
      <c r="K893" s="107" t="s">
        <v>52</v>
      </c>
      <c r="L893" s="107"/>
      <c r="M893" s="86"/>
    </row>
    <row r="894" spans="1:13" x14ac:dyDescent="0.25">
      <c r="A894" s="24">
        <v>887</v>
      </c>
      <c r="B894" s="72" t="s">
        <v>5010</v>
      </c>
      <c r="C894" s="72" t="s">
        <v>4920</v>
      </c>
      <c r="D894" s="72" t="s">
        <v>4921</v>
      </c>
      <c r="E894" s="68" t="s">
        <v>657</v>
      </c>
      <c r="F894" s="115" t="s">
        <v>4102</v>
      </c>
      <c r="G894" s="107" t="s">
        <v>52</v>
      </c>
      <c r="H894" s="86"/>
      <c r="I894" s="83" t="s">
        <v>37</v>
      </c>
      <c r="J894" s="112">
        <v>8</v>
      </c>
      <c r="K894" s="107" t="s">
        <v>52</v>
      </c>
      <c r="L894" s="107"/>
      <c r="M894" s="86"/>
    </row>
    <row r="895" spans="1:13" x14ac:dyDescent="0.25">
      <c r="A895" s="78">
        <v>888</v>
      </c>
      <c r="B895" s="90" t="s">
        <v>5010</v>
      </c>
      <c r="C895" s="90" t="s">
        <v>4920</v>
      </c>
      <c r="D895" s="90" t="s">
        <v>4921</v>
      </c>
      <c r="E895" s="90" t="s">
        <v>64</v>
      </c>
      <c r="F895" s="116" t="s">
        <v>4603</v>
      </c>
      <c r="G895" s="106" t="s">
        <v>52</v>
      </c>
      <c r="H895" s="91"/>
      <c r="I895" s="92" t="s">
        <v>37</v>
      </c>
      <c r="J895" s="95">
        <v>10</v>
      </c>
      <c r="K895" s="106" t="s">
        <v>52</v>
      </c>
      <c r="L895" s="106"/>
      <c r="M895" s="96" t="s">
        <v>5647</v>
      </c>
    </row>
    <row r="896" spans="1:13" x14ac:dyDescent="0.25">
      <c r="A896" s="24">
        <v>889</v>
      </c>
      <c r="B896" s="72" t="s">
        <v>5010</v>
      </c>
      <c r="C896" s="72" t="s">
        <v>4920</v>
      </c>
      <c r="D896" s="72" t="s">
        <v>4921</v>
      </c>
      <c r="E896" s="68" t="s">
        <v>4195</v>
      </c>
      <c r="F896" s="115" t="s">
        <v>4744</v>
      </c>
      <c r="G896" s="107" t="s">
        <v>52</v>
      </c>
      <c r="H896" s="86"/>
      <c r="I896" s="83" t="s">
        <v>110</v>
      </c>
      <c r="J896" s="112">
        <v>22</v>
      </c>
      <c r="K896" s="107" t="s">
        <v>52</v>
      </c>
      <c r="L896" s="107"/>
      <c r="M896" s="86"/>
    </row>
    <row r="897" spans="1:13" x14ac:dyDescent="0.25">
      <c r="A897" s="24">
        <v>890</v>
      </c>
      <c r="B897" s="72" t="s">
        <v>5010</v>
      </c>
      <c r="C897" s="72" t="s">
        <v>4920</v>
      </c>
      <c r="D897" s="72" t="s">
        <v>4921</v>
      </c>
      <c r="E897" s="68" t="s">
        <v>3287</v>
      </c>
      <c r="F897" s="115" t="s">
        <v>4197</v>
      </c>
      <c r="G897" s="107" t="s">
        <v>52</v>
      </c>
      <c r="H897" s="86"/>
      <c r="I897" s="83" t="s">
        <v>110</v>
      </c>
      <c r="J897" s="112">
        <v>22</v>
      </c>
      <c r="K897" s="107" t="s">
        <v>52</v>
      </c>
      <c r="L897" s="107"/>
      <c r="M897" s="86"/>
    </row>
    <row r="898" spans="1:13" ht="121.8" x14ac:dyDescent="0.25">
      <c r="A898" s="24">
        <v>891</v>
      </c>
      <c r="B898" s="72" t="s">
        <v>5010</v>
      </c>
      <c r="C898" s="72" t="s">
        <v>4920</v>
      </c>
      <c r="D898" s="72" t="s">
        <v>4921</v>
      </c>
      <c r="E898" s="68" t="s">
        <v>4925</v>
      </c>
      <c r="F898" s="117" t="s">
        <v>5088</v>
      </c>
      <c r="G898" s="107"/>
      <c r="H898" s="86"/>
      <c r="I898" s="83" t="s">
        <v>37</v>
      </c>
      <c r="J898" s="112">
        <v>4</v>
      </c>
      <c r="K898" s="107" t="s">
        <v>52</v>
      </c>
      <c r="L898" s="107"/>
      <c r="M898" s="86"/>
    </row>
    <row r="899" spans="1:13" x14ac:dyDescent="0.25">
      <c r="A899" s="24">
        <v>892</v>
      </c>
      <c r="B899" s="72" t="s">
        <v>5010</v>
      </c>
      <c r="C899" s="72" t="s">
        <v>4920</v>
      </c>
      <c r="D899" s="72" t="s">
        <v>4921</v>
      </c>
      <c r="E899" s="68" t="s">
        <v>4803</v>
      </c>
      <c r="F899" s="115" t="s">
        <v>3474</v>
      </c>
      <c r="G899" s="107"/>
      <c r="H899" s="86"/>
      <c r="I899" s="83" t="s">
        <v>110</v>
      </c>
      <c r="J899" s="112">
        <v>22</v>
      </c>
      <c r="K899" s="107" t="s">
        <v>52</v>
      </c>
      <c r="L899" s="107"/>
      <c r="M899" s="86"/>
    </row>
    <row r="900" spans="1:13" x14ac:dyDescent="0.25">
      <c r="A900" s="24">
        <v>893</v>
      </c>
      <c r="B900" s="72" t="s">
        <v>5010</v>
      </c>
      <c r="C900" s="72" t="s">
        <v>4920</v>
      </c>
      <c r="D900" s="72" t="s">
        <v>4921</v>
      </c>
      <c r="E900" s="68" t="s">
        <v>4924</v>
      </c>
      <c r="F900" s="115" t="s">
        <v>3475</v>
      </c>
      <c r="G900" s="107"/>
      <c r="H900" s="86"/>
      <c r="I900" s="83" t="s">
        <v>110</v>
      </c>
      <c r="J900" s="112">
        <v>22</v>
      </c>
      <c r="K900" s="107" t="s">
        <v>52</v>
      </c>
      <c r="L900" s="107"/>
      <c r="M900" s="86"/>
    </row>
    <row r="901" spans="1:13" x14ac:dyDescent="0.25">
      <c r="A901" s="24">
        <v>894</v>
      </c>
      <c r="B901" s="72" t="s">
        <v>5010</v>
      </c>
      <c r="C901" s="72" t="s">
        <v>4920</v>
      </c>
      <c r="D901" s="72" t="s">
        <v>4921</v>
      </c>
      <c r="E901" s="68" t="s">
        <v>4923</v>
      </c>
      <c r="F901" s="115" t="s">
        <v>4922</v>
      </c>
      <c r="G901" s="107"/>
      <c r="H901" s="86"/>
      <c r="I901" s="83" t="s">
        <v>110</v>
      </c>
      <c r="J901" s="112">
        <v>22</v>
      </c>
      <c r="K901" s="107" t="s">
        <v>52</v>
      </c>
      <c r="L901" s="107"/>
      <c r="M901" s="86"/>
    </row>
    <row r="902" spans="1:13" x14ac:dyDescent="0.25">
      <c r="A902" s="24">
        <v>895</v>
      </c>
      <c r="B902" s="72" t="s">
        <v>5010</v>
      </c>
      <c r="C902" s="72" t="s">
        <v>4926</v>
      </c>
      <c r="D902" s="72" t="s">
        <v>4927</v>
      </c>
      <c r="E902" s="68" t="s">
        <v>3540</v>
      </c>
      <c r="F902" s="115" t="s">
        <v>3181</v>
      </c>
      <c r="G902" s="107" t="s">
        <v>52</v>
      </c>
      <c r="H902" s="86"/>
      <c r="I902" s="83" t="s">
        <v>37</v>
      </c>
      <c r="J902" s="112">
        <v>24</v>
      </c>
      <c r="K902" s="107" t="s">
        <v>52</v>
      </c>
      <c r="L902" s="107"/>
      <c r="M902" s="86"/>
    </row>
    <row r="903" spans="1:13" x14ac:dyDescent="0.25">
      <c r="A903" s="24">
        <v>896</v>
      </c>
      <c r="B903" s="72" t="s">
        <v>5010</v>
      </c>
      <c r="C903" s="72" t="s">
        <v>4926</v>
      </c>
      <c r="D903" s="72" t="s">
        <v>4927</v>
      </c>
      <c r="E903" s="68" t="s">
        <v>657</v>
      </c>
      <c r="F903" s="115" t="s">
        <v>4102</v>
      </c>
      <c r="G903" s="107" t="s">
        <v>52</v>
      </c>
      <c r="H903" s="86"/>
      <c r="I903" s="83" t="s">
        <v>37</v>
      </c>
      <c r="J903" s="112">
        <v>8</v>
      </c>
      <c r="K903" s="107" t="s">
        <v>52</v>
      </c>
      <c r="L903" s="107"/>
      <c r="M903" s="86"/>
    </row>
    <row r="904" spans="1:13" x14ac:dyDescent="0.25">
      <c r="A904" s="78">
        <v>897</v>
      </c>
      <c r="B904" s="90" t="s">
        <v>5010</v>
      </c>
      <c r="C904" s="90" t="s">
        <v>4926</v>
      </c>
      <c r="D904" s="90" t="s">
        <v>4927</v>
      </c>
      <c r="E904" s="90" t="s">
        <v>64</v>
      </c>
      <c r="F904" s="116" t="s">
        <v>4603</v>
      </c>
      <c r="G904" s="106" t="s">
        <v>52</v>
      </c>
      <c r="H904" s="91"/>
      <c r="I904" s="92" t="s">
        <v>37</v>
      </c>
      <c r="J904" s="95">
        <v>10</v>
      </c>
      <c r="K904" s="106" t="s">
        <v>52</v>
      </c>
      <c r="L904" s="106"/>
      <c r="M904" s="96" t="s">
        <v>5647</v>
      </c>
    </row>
    <row r="905" spans="1:13" x14ac:dyDescent="0.25">
      <c r="A905" s="24">
        <v>898</v>
      </c>
      <c r="B905" s="72" t="s">
        <v>5010</v>
      </c>
      <c r="C905" s="72" t="s">
        <v>4926</v>
      </c>
      <c r="D905" s="72" t="s">
        <v>4927</v>
      </c>
      <c r="E905" s="68" t="s">
        <v>4195</v>
      </c>
      <c r="F905" s="115" t="s">
        <v>4744</v>
      </c>
      <c r="G905" s="107" t="s">
        <v>52</v>
      </c>
      <c r="H905" s="86"/>
      <c r="I905" s="83" t="s">
        <v>110</v>
      </c>
      <c r="J905" s="112">
        <v>22</v>
      </c>
      <c r="K905" s="107" t="s">
        <v>52</v>
      </c>
      <c r="L905" s="107"/>
      <c r="M905" s="86"/>
    </row>
    <row r="906" spans="1:13" x14ac:dyDescent="0.25">
      <c r="A906" s="24">
        <v>899</v>
      </c>
      <c r="B906" s="72" t="s">
        <v>5010</v>
      </c>
      <c r="C906" s="72" t="s">
        <v>4926</v>
      </c>
      <c r="D906" s="72" t="s">
        <v>4927</v>
      </c>
      <c r="E906" s="68" t="s">
        <v>4760</v>
      </c>
      <c r="F906" s="115" t="s">
        <v>4759</v>
      </c>
      <c r="G906" s="107" t="s">
        <v>52</v>
      </c>
      <c r="H906" s="86"/>
      <c r="I906" s="83" t="s">
        <v>37</v>
      </c>
      <c r="J906" s="112">
        <v>4</v>
      </c>
      <c r="K906" s="107" t="s">
        <v>52</v>
      </c>
      <c r="L906" s="107"/>
      <c r="M906" s="86"/>
    </row>
    <row r="907" spans="1:13" ht="278.39999999999998" x14ac:dyDescent="0.25">
      <c r="A907" s="24">
        <v>900</v>
      </c>
      <c r="B907" s="72" t="s">
        <v>5010</v>
      </c>
      <c r="C907" s="72" t="s">
        <v>4926</v>
      </c>
      <c r="D907" s="72" t="s">
        <v>4927</v>
      </c>
      <c r="E907" s="68" t="s">
        <v>4763</v>
      </c>
      <c r="F907" s="117" t="s">
        <v>5089</v>
      </c>
      <c r="G907" s="107"/>
      <c r="H907" s="86"/>
      <c r="I907" s="83" t="s">
        <v>37</v>
      </c>
      <c r="J907" s="112">
        <v>4</v>
      </c>
      <c r="K907" s="107" t="s">
        <v>52</v>
      </c>
      <c r="L907" s="107"/>
      <c r="M907" s="86"/>
    </row>
    <row r="908" spans="1:13" x14ac:dyDescent="0.25">
      <c r="A908" s="24">
        <v>901</v>
      </c>
      <c r="B908" s="72" t="s">
        <v>5010</v>
      </c>
      <c r="C908" s="72" t="s">
        <v>4926</v>
      </c>
      <c r="D908" s="72" t="s">
        <v>4927</v>
      </c>
      <c r="E908" s="68" t="s">
        <v>4931</v>
      </c>
      <c r="F908" s="115" t="s">
        <v>4930</v>
      </c>
      <c r="G908" s="107"/>
      <c r="H908" s="86"/>
      <c r="I908" s="83" t="s">
        <v>37</v>
      </c>
      <c r="J908" s="112">
        <v>6</v>
      </c>
      <c r="K908" s="107" t="s">
        <v>5347</v>
      </c>
      <c r="L908" s="107"/>
      <c r="M908" s="86"/>
    </row>
    <row r="909" spans="1:13" x14ac:dyDescent="0.25">
      <c r="A909" s="24">
        <v>902</v>
      </c>
      <c r="B909" s="72" t="s">
        <v>5010</v>
      </c>
      <c r="C909" s="72" t="s">
        <v>4926</v>
      </c>
      <c r="D909" s="72" t="s">
        <v>4927</v>
      </c>
      <c r="E909" s="68" t="s">
        <v>4934</v>
      </c>
      <c r="F909" s="115" t="s">
        <v>3470</v>
      </c>
      <c r="G909" s="107"/>
      <c r="H909" s="86"/>
      <c r="I909" s="83" t="s">
        <v>110</v>
      </c>
      <c r="J909" s="112">
        <v>22</v>
      </c>
      <c r="K909" s="107" t="s">
        <v>5347</v>
      </c>
      <c r="L909" s="107"/>
      <c r="M909" s="86"/>
    </row>
    <row r="910" spans="1:13" x14ac:dyDescent="0.25">
      <c r="A910" s="24">
        <v>903</v>
      </c>
      <c r="B910" s="72" t="s">
        <v>5010</v>
      </c>
      <c r="C910" s="72" t="s">
        <v>4926</v>
      </c>
      <c r="D910" s="72" t="s">
        <v>4927</v>
      </c>
      <c r="E910" s="68" t="s">
        <v>4929</v>
      </c>
      <c r="F910" s="115" t="s">
        <v>4928</v>
      </c>
      <c r="G910" s="107"/>
      <c r="H910" s="86"/>
      <c r="I910" s="83" t="s">
        <v>110</v>
      </c>
      <c r="J910" s="112">
        <v>22</v>
      </c>
      <c r="K910" s="107" t="s">
        <v>5347</v>
      </c>
      <c r="L910" s="107"/>
      <c r="M910" s="86"/>
    </row>
    <row r="911" spans="1:13" x14ac:dyDescent="0.25">
      <c r="A911" s="24">
        <v>904</v>
      </c>
      <c r="B911" s="72" t="s">
        <v>5010</v>
      </c>
      <c r="C911" s="72" t="s">
        <v>4926</v>
      </c>
      <c r="D911" s="72" t="s">
        <v>4927</v>
      </c>
      <c r="E911" s="68" t="s">
        <v>4936</v>
      </c>
      <c r="F911" s="115" t="s">
        <v>4935</v>
      </c>
      <c r="G911" s="107"/>
      <c r="H911" s="86"/>
      <c r="I911" s="83" t="s">
        <v>110</v>
      </c>
      <c r="J911" s="112">
        <v>22</v>
      </c>
      <c r="K911" s="107" t="s">
        <v>5347</v>
      </c>
      <c r="L911" s="107"/>
      <c r="M911" s="86"/>
    </row>
    <row r="912" spans="1:13" x14ac:dyDescent="0.25">
      <c r="A912" s="24">
        <v>905</v>
      </c>
      <c r="B912" s="72" t="s">
        <v>5010</v>
      </c>
      <c r="C912" s="23" t="s">
        <v>4926</v>
      </c>
      <c r="D912" s="23" t="s">
        <v>4927</v>
      </c>
      <c r="E912" s="23" t="s">
        <v>4938</v>
      </c>
      <c r="F912" s="121" t="s">
        <v>4937</v>
      </c>
      <c r="G912" s="108"/>
      <c r="H912" s="86"/>
      <c r="I912" s="86" t="s">
        <v>37</v>
      </c>
      <c r="J912" s="114">
        <v>4</v>
      </c>
      <c r="K912" s="108" t="s">
        <v>5347</v>
      </c>
      <c r="L912" s="108"/>
      <c r="M912" s="86"/>
    </row>
    <row r="913" spans="1:13" x14ac:dyDescent="0.25">
      <c r="A913" s="24">
        <v>906</v>
      </c>
      <c r="B913" s="72" t="s">
        <v>5010</v>
      </c>
      <c r="C913" s="23" t="s">
        <v>4926</v>
      </c>
      <c r="D913" s="23" t="s">
        <v>4927</v>
      </c>
      <c r="E913" s="23" t="s">
        <v>3136</v>
      </c>
      <c r="F913" s="121" t="s">
        <v>3135</v>
      </c>
      <c r="G913" s="108"/>
      <c r="H913" s="86"/>
      <c r="I913" s="86" t="s">
        <v>37</v>
      </c>
      <c r="J913" s="114">
        <v>14</v>
      </c>
      <c r="K913" s="108" t="s">
        <v>5347</v>
      </c>
      <c r="L913" s="108"/>
      <c r="M913" s="86"/>
    </row>
    <row r="914" spans="1:13" x14ac:dyDescent="0.25">
      <c r="A914" s="24">
        <v>907</v>
      </c>
      <c r="B914" s="72" t="s">
        <v>5010</v>
      </c>
      <c r="C914" s="23" t="s">
        <v>4926</v>
      </c>
      <c r="D914" s="23" t="s">
        <v>4927</v>
      </c>
      <c r="E914" s="23" t="s">
        <v>4933</v>
      </c>
      <c r="F914" s="121" t="s">
        <v>4932</v>
      </c>
      <c r="G914" s="108"/>
      <c r="H914" s="86"/>
      <c r="I914" s="86" t="s">
        <v>37</v>
      </c>
      <c r="J914" s="114">
        <v>4</v>
      </c>
      <c r="K914" s="108" t="s">
        <v>52</v>
      </c>
      <c r="L914" s="108"/>
      <c r="M914" s="86"/>
    </row>
    <row r="915" spans="1:13" x14ac:dyDescent="0.25">
      <c r="A915" s="24">
        <v>908</v>
      </c>
      <c r="B915" s="72" t="s">
        <v>5010</v>
      </c>
      <c r="C915" s="23" t="s">
        <v>4939</v>
      </c>
      <c r="D915" s="23" t="s">
        <v>4940</v>
      </c>
      <c r="E915" s="23" t="s">
        <v>3540</v>
      </c>
      <c r="F915" s="121" t="s">
        <v>3181</v>
      </c>
      <c r="G915" s="108" t="s">
        <v>52</v>
      </c>
      <c r="H915" s="86"/>
      <c r="I915" s="86" t="s">
        <v>37</v>
      </c>
      <c r="J915" s="114">
        <v>24</v>
      </c>
      <c r="K915" s="108" t="s">
        <v>52</v>
      </c>
      <c r="L915" s="108"/>
      <c r="M915" s="86"/>
    </row>
    <row r="916" spans="1:13" x14ac:dyDescent="0.25">
      <c r="A916" s="24">
        <v>909</v>
      </c>
      <c r="B916" s="72" t="s">
        <v>5010</v>
      </c>
      <c r="C916" s="23" t="s">
        <v>4939</v>
      </c>
      <c r="D916" s="23" t="s">
        <v>4940</v>
      </c>
      <c r="E916" s="23" t="s">
        <v>657</v>
      </c>
      <c r="F916" s="121" t="s">
        <v>4102</v>
      </c>
      <c r="G916" s="108" t="s">
        <v>52</v>
      </c>
      <c r="H916" s="86"/>
      <c r="I916" s="86" t="s">
        <v>37</v>
      </c>
      <c r="J916" s="114">
        <v>8</v>
      </c>
      <c r="K916" s="108" t="s">
        <v>52</v>
      </c>
      <c r="L916" s="108"/>
      <c r="M916" s="86"/>
    </row>
    <row r="917" spans="1:13" x14ac:dyDescent="0.25">
      <c r="A917" s="78">
        <v>910</v>
      </c>
      <c r="B917" s="90" t="s">
        <v>5010</v>
      </c>
      <c r="C917" s="78" t="s">
        <v>4939</v>
      </c>
      <c r="D917" s="78" t="s">
        <v>4940</v>
      </c>
      <c r="E917" s="78" t="s">
        <v>64</v>
      </c>
      <c r="F917" s="122" t="s">
        <v>4603</v>
      </c>
      <c r="G917" s="109" t="s">
        <v>52</v>
      </c>
      <c r="H917" s="91"/>
      <c r="I917" s="91" t="s">
        <v>37</v>
      </c>
      <c r="J917" s="95">
        <v>10</v>
      </c>
      <c r="K917" s="109" t="s">
        <v>52</v>
      </c>
      <c r="L917" s="109"/>
      <c r="M917" s="96" t="s">
        <v>5647</v>
      </c>
    </row>
    <row r="918" spans="1:13" x14ac:dyDescent="0.25">
      <c r="A918" s="24">
        <v>911</v>
      </c>
      <c r="B918" s="72" t="s">
        <v>5010</v>
      </c>
      <c r="C918" s="23" t="s">
        <v>4939</v>
      </c>
      <c r="D918" s="23" t="s">
        <v>4940</v>
      </c>
      <c r="E918" s="23" t="s">
        <v>4195</v>
      </c>
      <c r="F918" s="121" t="s">
        <v>4744</v>
      </c>
      <c r="G918" s="108" t="s">
        <v>52</v>
      </c>
      <c r="H918" s="86"/>
      <c r="I918" s="86" t="s">
        <v>110</v>
      </c>
      <c r="J918" s="114">
        <v>22</v>
      </c>
      <c r="K918" s="108" t="s">
        <v>52</v>
      </c>
      <c r="L918" s="108"/>
      <c r="M918" s="86"/>
    </row>
    <row r="919" spans="1:13" x14ac:dyDescent="0.25">
      <c r="A919" s="24">
        <v>912</v>
      </c>
      <c r="B919" s="72" t="s">
        <v>5010</v>
      </c>
      <c r="C919" s="23" t="s">
        <v>4939</v>
      </c>
      <c r="D919" s="23" t="s">
        <v>4940</v>
      </c>
      <c r="E919" s="23" t="s">
        <v>3287</v>
      </c>
      <c r="F919" s="121" t="s">
        <v>4197</v>
      </c>
      <c r="G919" s="108" t="s">
        <v>52</v>
      </c>
      <c r="H919" s="86"/>
      <c r="I919" s="86" t="s">
        <v>110</v>
      </c>
      <c r="J919" s="114">
        <v>22</v>
      </c>
      <c r="K919" s="108" t="s">
        <v>52</v>
      </c>
      <c r="L919" s="108"/>
      <c r="M919" s="86"/>
    </row>
    <row r="920" spans="1:13" x14ac:dyDescent="0.25">
      <c r="A920" s="24">
        <v>913</v>
      </c>
      <c r="B920" s="72" t="s">
        <v>5010</v>
      </c>
      <c r="C920" s="23" t="s">
        <v>4939</v>
      </c>
      <c r="D920" s="23" t="s">
        <v>4940</v>
      </c>
      <c r="E920" s="23" t="s">
        <v>4809</v>
      </c>
      <c r="F920" s="123" t="s">
        <v>486</v>
      </c>
      <c r="G920" s="108"/>
      <c r="H920" s="86"/>
      <c r="I920" s="86" t="s">
        <v>110</v>
      </c>
      <c r="J920" s="114">
        <v>22</v>
      </c>
      <c r="K920" s="108" t="s">
        <v>52</v>
      </c>
      <c r="L920" s="108"/>
      <c r="M920" s="86"/>
    </row>
    <row r="921" spans="1:13" x14ac:dyDescent="0.25">
      <c r="A921" s="24">
        <v>914</v>
      </c>
      <c r="B921" s="23" t="s">
        <v>5010</v>
      </c>
      <c r="C921" s="23" t="s">
        <v>4939</v>
      </c>
      <c r="D921" s="23" t="s">
        <v>4940</v>
      </c>
      <c r="E921" s="23" t="s">
        <v>889</v>
      </c>
      <c r="F921" s="121" t="s">
        <v>882</v>
      </c>
      <c r="G921" s="108"/>
      <c r="H921" s="86"/>
      <c r="I921" s="86" t="s">
        <v>37</v>
      </c>
      <c r="J921" s="114">
        <v>30</v>
      </c>
      <c r="K921" s="108" t="s">
        <v>5347</v>
      </c>
      <c r="L921" s="108"/>
      <c r="M921" s="86"/>
    </row>
    <row r="922" spans="1:13" x14ac:dyDescent="0.25">
      <c r="A922" s="24">
        <v>915</v>
      </c>
      <c r="B922" s="23" t="s">
        <v>5010</v>
      </c>
      <c r="C922" s="23" t="s">
        <v>4939</v>
      </c>
      <c r="D922" s="23" t="s">
        <v>4940</v>
      </c>
      <c r="E922" s="23" t="s">
        <v>443</v>
      </c>
      <c r="F922" s="121" t="s">
        <v>442</v>
      </c>
      <c r="G922" s="108"/>
      <c r="H922" s="86"/>
      <c r="I922" s="86" t="s">
        <v>37</v>
      </c>
      <c r="J922" s="114">
        <v>50</v>
      </c>
      <c r="K922" s="108" t="s">
        <v>52</v>
      </c>
      <c r="L922" s="108"/>
      <c r="M922" s="86"/>
    </row>
    <row r="923" spans="1:13" x14ac:dyDescent="0.25">
      <c r="A923" s="24">
        <v>916</v>
      </c>
      <c r="B923" s="23" t="s">
        <v>5010</v>
      </c>
      <c r="C923" s="23" t="s">
        <v>4939</v>
      </c>
      <c r="D923" s="23" t="s">
        <v>4940</v>
      </c>
      <c r="E923" s="23" t="s">
        <v>4915</v>
      </c>
      <c r="F923" s="121" t="s">
        <v>4941</v>
      </c>
      <c r="G923" s="108"/>
      <c r="H923" s="86"/>
      <c r="I923" s="86" t="s">
        <v>37</v>
      </c>
      <c r="J923" s="114">
        <v>10</v>
      </c>
      <c r="K923" s="108" t="s">
        <v>5347</v>
      </c>
      <c r="L923" s="108"/>
      <c r="M923" s="86"/>
    </row>
    <row r="924" spans="1:13" x14ac:dyDescent="0.25">
      <c r="A924" s="24">
        <v>917</v>
      </c>
      <c r="B924" s="23" t="s">
        <v>5010</v>
      </c>
      <c r="C924" s="23" t="s">
        <v>4939</v>
      </c>
      <c r="D924" s="23" t="s">
        <v>4940</v>
      </c>
      <c r="E924" s="23" t="s">
        <v>4198</v>
      </c>
      <c r="F924" s="121" t="s">
        <v>3478</v>
      </c>
      <c r="G924" s="108"/>
      <c r="H924" s="86"/>
      <c r="I924" s="86" t="s">
        <v>110</v>
      </c>
      <c r="J924" s="114">
        <v>22</v>
      </c>
      <c r="K924" s="108" t="s">
        <v>52</v>
      </c>
      <c r="L924" s="108"/>
      <c r="M924" s="86"/>
    </row>
    <row r="925" spans="1:13" x14ac:dyDescent="0.25">
      <c r="A925" s="24">
        <v>918</v>
      </c>
      <c r="B925" s="23" t="s">
        <v>5010</v>
      </c>
      <c r="C925" s="23" t="s">
        <v>4939</v>
      </c>
      <c r="D925" s="23" t="s">
        <v>4940</v>
      </c>
      <c r="E925" s="23" t="s">
        <v>4945</v>
      </c>
      <c r="F925" s="121" t="s">
        <v>4944</v>
      </c>
      <c r="G925" s="108"/>
      <c r="H925" s="86"/>
      <c r="I925" s="86" t="s">
        <v>37</v>
      </c>
      <c r="J925" s="114">
        <v>4</v>
      </c>
      <c r="K925" s="108" t="s">
        <v>52</v>
      </c>
      <c r="L925" s="108"/>
      <c r="M925" s="86"/>
    </row>
    <row r="926" spans="1:13" x14ac:dyDescent="0.25">
      <c r="A926" s="24">
        <v>919</v>
      </c>
      <c r="B926" s="23" t="s">
        <v>5010</v>
      </c>
      <c r="C926" s="23" t="s">
        <v>4939</v>
      </c>
      <c r="D926" s="23" t="s">
        <v>4940</v>
      </c>
      <c r="E926" s="23" t="s">
        <v>3165</v>
      </c>
      <c r="F926" s="121" t="s">
        <v>3164</v>
      </c>
      <c r="G926" s="108"/>
      <c r="H926" s="86"/>
      <c r="I926" s="86" t="s">
        <v>37</v>
      </c>
      <c r="J926" s="114">
        <v>20</v>
      </c>
      <c r="K926" s="108" t="s">
        <v>52</v>
      </c>
      <c r="L926" s="108"/>
      <c r="M926" s="86"/>
    </row>
    <row r="927" spans="1:13" x14ac:dyDescent="0.25">
      <c r="A927" s="24">
        <v>920</v>
      </c>
      <c r="B927" s="23" t="s">
        <v>5010</v>
      </c>
      <c r="C927" s="23" t="s">
        <v>4939</v>
      </c>
      <c r="D927" s="23" t="s">
        <v>4940</v>
      </c>
      <c r="E927" s="23" t="s">
        <v>3167</v>
      </c>
      <c r="F927" s="121" t="s">
        <v>3166</v>
      </c>
      <c r="G927" s="108"/>
      <c r="H927" s="86"/>
      <c r="I927" s="86" t="s">
        <v>37</v>
      </c>
      <c r="J927" s="114">
        <v>8</v>
      </c>
      <c r="K927" s="108" t="s">
        <v>5347</v>
      </c>
      <c r="L927" s="108"/>
      <c r="M927" s="86"/>
    </row>
    <row r="928" spans="1:13" x14ac:dyDescent="0.25">
      <c r="A928" s="24">
        <v>921</v>
      </c>
      <c r="B928" s="23" t="s">
        <v>5010</v>
      </c>
      <c r="C928" s="23" t="s">
        <v>4939</v>
      </c>
      <c r="D928" s="23" t="s">
        <v>4940</v>
      </c>
      <c r="E928" s="23" t="s">
        <v>3169</v>
      </c>
      <c r="F928" s="121" t="s">
        <v>4747</v>
      </c>
      <c r="G928" s="108"/>
      <c r="H928" s="86"/>
      <c r="I928" s="86" t="s">
        <v>37</v>
      </c>
      <c r="J928" s="114">
        <v>6</v>
      </c>
      <c r="K928" s="108" t="s">
        <v>5347</v>
      </c>
      <c r="L928" s="108"/>
      <c r="M928" s="86"/>
    </row>
    <row r="929" spans="1:13" x14ac:dyDescent="0.25">
      <c r="A929" s="24">
        <v>922</v>
      </c>
      <c r="B929" s="23" t="s">
        <v>5010</v>
      </c>
      <c r="C929" s="23" t="s">
        <v>4939</v>
      </c>
      <c r="D929" s="23" t="s">
        <v>4940</v>
      </c>
      <c r="E929" s="23" t="s">
        <v>3172</v>
      </c>
      <c r="F929" s="121" t="s">
        <v>4943</v>
      </c>
      <c r="G929" s="108"/>
      <c r="H929" s="86"/>
      <c r="I929" s="86" t="s">
        <v>37</v>
      </c>
      <c r="J929" s="114">
        <v>8</v>
      </c>
      <c r="K929" s="108" t="s">
        <v>5347</v>
      </c>
      <c r="L929" s="108"/>
      <c r="M929" s="86"/>
    </row>
    <row r="930" spans="1:13" x14ac:dyDescent="0.25">
      <c r="A930" s="24">
        <v>923</v>
      </c>
      <c r="B930" s="23" t="s">
        <v>5010</v>
      </c>
      <c r="C930" s="23" t="s">
        <v>4939</v>
      </c>
      <c r="D930" s="23" t="s">
        <v>4940</v>
      </c>
      <c r="E930" s="23" t="s">
        <v>4749</v>
      </c>
      <c r="F930" s="121" t="s">
        <v>4942</v>
      </c>
      <c r="G930" s="108"/>
      <c r="H930" s="86"/>
      <c r="I930" s="86" t="s">
        <v>37</v>
      </c>
      <c r="J930" s="114">
        <v>6</v>
      </c>
      <c r="K930" s="108" t="s">
        <v>5347</v>
      </c>
      <c r="L930" s="108"/>
      <c r="M930" s="86"/>
    </row>
    <row r="931" spans="1:13" x14ac:dyDescent="0.25">
      <c r="A931" s="24">
        <v>924</v>
      </c>
      <c r="B931" s="23" t="s">
        <v>5010</v>
      </c>
      <c r="C931" s="23" t="s">
        <v>4939</v>
      </c>
      <c r="D931" s="23" t="s">
        <v>4940</v>
      </c>
      <c r="E931" s="23" t="s">
        <v>5635</v>
      </c>
      <c r="F931" s="121" t="s">
        <v>5634</v>
      </c>
      <c r="G931" s="108"/>
      <c r="H931" s="86"/>
      <c r="I931" s="86" t="s">
        <v>110</v>
      </c>
      <c r="J931" s="114">
        <v>22</v>
      </c>
      <c r="K931" s="108" t="s">
        <v>5347</v>
      </c>
      <c r="L931" s="108"/>
      <c r="M931" s="86"/>
    </row>
    <row r="932" spans="1:13" x14ac:dyDescent="0.25">
      <c r="A932" s="24">
        <v>925</v>
      </c>
      <c r="B932" s="23" t="s">
        <v>5010</v>
      </c>
      <c r="C932" s="23" t="s">
        <v>4946</v>
      </c>
      <c r="D932" s="23" t="s">
        <v>4947</v>
      </c>
      <c r="E932" s="23" t="s">
        <v>3540</v>
      </c>
      <c r="F932" s="121" t="s">
        <v>3181</v>
      </c>
      <c r="G932" s="108" t="s">
        <v>52</v>
      </c>
      <c r="H932" s="86"/>
      <c r="I932" s="86" t="s">
        <v>37</v>
      </c>
      <c r="J932" s="114">
        <v>24</v>
      </c>
      <c r="K932" s="108" t="s">
        <v>52</v>
      </c>
      <c r="L932" s="108"/>
      <c r="M932" s="86"/>
    </row>
    <row r="933" spans="1:13" x14ac:dyDescent="0.25">
      <c r="A933" s="24">
        <v>926</v>
      </c>
      <c r="B933" s="23" t="s">
        <v>5010</v>
      </c>
      <c r="C933" s="23" t="s">
        <v>4946</v>
      </c>
      <c r="D933" s="23" t="s">
        <v>4947</v>
      </c>
      <c r="E933" s="23" t="s">
        <v>657</v>
      </c>
      <c r="F933" s="121" t="s">
        <v>4102</v>
      </c>
      <c r="G933" s="108" t="s">
        <v>52</v>
      </c>
      <c r="H933" s="86"/>
      <c r="I933" s="86" t="s">
        <v>37</v>
      </c>
      <c r="J933" s="114">
        <v>8</v>
      </c>
      <c r="K933" s="108" t="s">
        <v>52</v>
      </c>
      <c r="L933" s="108"/>
      <c r="M933" s="86"/>
    </row>
    <row r="934" spans="1:13" x14ac:dyDescent="0.25">
      <c r="A934" s="78">
        <v>927</v>
      </c>
      <c r="B934" s="78" t="s">
        <v>5010</v>
      </c>
      <c r="C934" s="78" t="s">
        <v>4946</v>
      </c>
      <c r="D934" s="78" t="s">
        <v>4947</v>
      </c>
      <c r="E934" s="78" t="s">
        <v>64</v>
      </c>
      <c r="F934" s="122" t="s">
        <v>4603</v>
      </c>
      <c r="G934" s="109" t="s">
        <v>52</v>
      </c>
      <c r="H934" s="91"/>
      <c r="I934" s="91" t="s">
        <v>37</v>
      </c>
      <c r="J934" s="95">
        <v>10</v>
      </c>
      <c r="K934" s="109" t="s">
        <v>52</v>
      </c>
      <c r="L934" s="109"/>
      <c r="M934" s="96" t="s">
        <v>5647</v>
      </c>
    </row>
    <row r="935" spans="1:13" x14ac:dyDescent="0.25">
      <c r="A935" s="24">
        <v>928</v>
      </c>
      <c r="B935" s="23" t="s">
        <v>5010</v>
      </c>
      <c r="C935" s="23" t="s">
        <v>4946</v>
      </c>
      <c r="D935" s="23" t="s">
        <v>4947</v>
      </c>
      <c r="E935" s="23" t="s">
        <v>4195</v>
      </c>
      <c r="F935" s="121" t="s">
        <v>4744</v>
      </c>
      <c r="G935" s="108" t="s">
        <v>52</v>
      </c>
      <c r="H935" s="86"/>
      <c r="I935" s="86" t="s">
        <v>110</v>
      </c>
      <c r="J935" s="114">
        <v>22</v>
      </c>
      <c r="K935" s="108" t="s">
        <v>52</v>
      </c>
      <c r="L935" s="108"/>
      <c r="M935" s="86"/>
    </row>
    <row r="936" spans="1:13" x14ac:dyDescent="0.25">
      <c r="A936" s="24">
        <v>929</v>
      </c>
      <c r="B936" s="23" t="s">
        <v>5010</v>
      </c>
      <c r="C936" s="23" t="s">
        <v>4946</v>
      </c>
      <c r="D936" s="23" t="s">
        <v>4947</v>
      </c>
      <c r="E936" s="23" t="s">
        <v>4862</v>
      </c>
      <c r="F936" s="121" t="s">
        <v>4804</v>
      </c>
      <c r="G936" s="108"/>
      <c r="H936" s="86"/>
      <c r="I936" s="86" t="s">
        <v>37</v>
      </c>
      <c r="J936" s="114">
        <v>2</v>
      </c>
      <c r="K936" s="108" t="s">
        <v>52</v>
      </c>
      <c r="L936" s="108"/>
      <c r="M936" s="86"/>
    </row>
    <row r="937" spans="1:13" x14ac:dyDescent="0.25">
      <c r="A937" s="24">
        <v>930</v>
      </c>
      <c r="B937" s="23" t="s">
        <v>5010</v>
      </c>
      <c r="C937" s="23" t="s">
        <v>4946</v>
      </c>
      <c r="D937" s="23" t="s">
        <v>4947</v>
      </c>
      <c r="E937" s="23" t="s">
        <v>4923</v>
      </c>
      <c r="F937" s="121" t="s">
        <v>2884</v>
      </c>
      <c r="G937" s="108"/>
      <c r="H937" s="86"/>
      <c r="I937" s="86" t="s">
        <v>110</v>
      </c>
      <c r="J937" s="114">
        <v>22</v>
      </c>
      <c r="K937" s="108" t="s">
        <v>52</v>
      </c>
      <c r="L937" s="108"/>
      <c r="M937" s="86"/>
    </row>
    <row r="938" spans="1:13" x14ac:dyDescent="0.25">
      <c r="A938" s="24">
        <v>931</v>
      </c>
      <c r="B938" s="23" t="s">
        <v>5010</v>
      </c>
      <c r="C938" s="23" t="s">
        <v>4946</v>
      </c>
      <c r="D938" s="23" t="s">
        <v>4947</v>
      </c>
      <c r="E938" s="23" t="s">
        <v>4951</v>
      </c>
      <c r="F938" s="121" t="s">
        <v>4950</v>
      </c>
      <c r="G938" s="108"/>
      <c r="H938" s="86"/>
      <c r="I938" s="86" t="s">
        <v>110</v>
      </c>
      <c r="J938" s="114">
        <v>22</v>
      </c>
      <c r="K938" s="108" t="s">
        <v>52</v>
      </c>
      <c r="L938" s="108"/>
      <c r="M938" s="86"/>
    </row>
    <row r="939" spans="1:13" x14ac:dyDescent="0.25">
      <c r="A939" s="24">
        <v>932</v>
      </c>
      <c r="B939" s="23" t="s">
        <v>5010</v>
      </c>
      <c r="C939" s="23" t="s">
        <v>4946</v>
      </c>
      <c r="D939" s="23" t="s">
        <v>4947</v>
      </c>
      <c r="E939" s="23" t="s">
        <v>4949</v>
      </c>
      <c r="F939" s="121" t="s">
        <v>4948</v>
      </c>
      <c r="G939" s="108"/>
      <c r="H939" s="86"/>
      <c r="I939" s="86" t="s">
        <v>110</v>
      </c>
      <c r="J939" s="114">
        <v>22</v>
      </c>
      <c r="K939" s="108" t="s">
        <v>52</v>
      </c>
      <c r="L939" s="108"/>
      <c r="M939" s="86"/>
    </row>
    <row r="940" spans="1:13" x14ac:dyDescent="0.25">
      <c r="A940" s="24">
        <v>933</v>
      </c>
      <c r="B940" s="23" t="s">
        <v>5010</v>
      </c>
      <c r="C940" s="23" t="s">
        <v>4946</v>
      </c>
      <c r="D940" s="23" t="s">
        <v>4947</v>
      </c>
      <c r="E940" s="23" t="s">
        <v>889</v>
      </c>
      <c r="F940" s="121" t="s">
        <v>882</v>
      </c>
      <c r="G940" s="108"/>
      <c r="H940" s="86"/>
      <c r="I940" s="86" t="s">
        <v>37</v>
      </c>
      <c r="J940" s="114">
        <v>30</v>
      </c>
      <c r="K940" s="108" t="s">
        <v>52</v>
      </c>
      <c r="L940" s="108"/>
      <c r="M940" s="86"/>
    </row>
    <row r="941" spans="1:13" x14ac:dyDescent="0.25">
      <c r="A941" s="24">
        <v>934</v>
      </c>
      <c r="B941" s="23" t="s">
        <v>5010</v>
      </c>
      <c r="C941" s="23" t="s">
        <v>4946</v>
      </c>
      <c r="D941" s="23" t="s">
        <v>4947</v>
      </c>
      <c r="E941" s="23" t="s">
        <v>443</v>
      </c>
      <c r="F941" s="121" t="s">
        <v>442</v>
      </c>
      <c r="G941" s="108"/>
      <c r="H941" s="86"/>
      <c r="I941" s="86" t="s">
        <v>37</v>
      </c>
      <c r="J941" s="114">
        <v>50</v>
      </c>
      <c r="K941" s="108" t="s">
        <v>52</v>
      </c>
      <c r="L941" s="108"/>
      <c r="M941" s="86"/>
    </row>
    <row r="942" spans="1:13" x14ac:dyDescent="0.25">
      <c r="A942" s="24">
        <v>935</v>
      </c>
      <c r="B942" s="23" t="s">
        <v>5010</v>
      </c>
      <c r="C942" s="23" t="s">
        <v>4946</v>
      </c>
      <c r="D942" s="23" t="s">
        <v>4947</v>
      </c>
      <c r="E942" s="23" t="s">
        <v>3165</v>
      </c>
      <c r="F942" s="121" t="s">
        <v>3164</v>
      </c>
      <c r="G942" s="108"/>
      <c r="H942" s="86"/>
      <c r="I942" s="86" t="s">
        <v>37</v>
      </c>
      <c r="J942" s="114">
        <v>20</v>
      </c>
      <c r="K942" s="108" t="s">
        <v>52</v>
      </c>
      <c r="L942" s="108"/>
      <c r="M942" s="86"/>
    </row>
    <row r="943" spans="1:13" x14ac:dyDescent="0.25">
      <c r="A943" s="24">
        <v>936</v>
      </c>
      <c r="B943" s="23" t="s">
        <v>5010</v>
      </c>
      <c r="C943" s="23" t="s">
        <v>4946</v>
      </c>
      <c r="D943" s="23" t="s">
        <v>4947</v>
      </c>
      <c r="E943" s="23" t="s">
        <v>3167</v>
      </c>
      <c r="F943" s="121" t="s">
        <v>3166</v>
      </c>
      <c r="G943" s="108"/>
      <c r="H943" s="86"/>
      <c r="I943" s="86" t="s">
        <v>37</v>
      </c>
      <c r="J943" s="114">
        <v>8</v>
      </c>
      <c r="K943" s="108" t="s">
        <v>5347</v>
      </c>
      <c r="L943" s="108"/>
      <c r="M943" s="86"/>
    </row>
    <row r="944" spans="1:13" x14ac:dyDescent="0.25">
      <c r="A944" s="24">
        <v>937</v>
      </c>
      <c r="B944" s="23" t="s">
        <v>5010</v>
      </c>
      <c r="C944" s="23" t="s">
        <v>4946</v>
      </c>
      <c r="D944" s="23" t="s">
        <v>4947</v>
      </c>
      <c r="E944" s="23" t="s">
        <v>3169</v>
      </c>
      <c r="F944" s="121" t="s">
        <v>4747</v>
      </c>
      <c r="G944" s="108"/>
      <c r="H944" s="86"/>
      <c r="I944" s="86" t="s">
        <v>37</v>
      </c>
      <c r="J944" s="114">
        <v>6</v>
      </c>
      <c r="K944" s="108" t="s">
        <v>5347</v>
      </c>
      <c r="L944" s="108"/>
      <c r="M944" s="86"/>
    </row>
    <row r="945" spans="1:13" x14ac:dyDescent="0.25">
      <c r="A945" s="24">
        <v>938</v>
      </c>
      <c r="B945" s="23" t="s">
        <v>5010</v>
      </c>
      <c r="C945" s="23" t="s">
        <v>4946</v>
      </c>
      <c r="D945" s="23" t="s">
        <v>4947</v>
      </c>
      <c r="E945" s="23" t="s">
        <v>3172</v>
      </c>
      <c r="F945" s="121" t="s">
        <v>4943</v>
      </c>
      <c r="G945" s="108"/>
      <c r="H945" s="86"/>
      <c r="I945" s="86" t="s">
        <v>37</v>
      </c>
      <c r="J945" s="114">
        <v>8</v>
      </c>
      <c r="K945" s="108" t="s">
        <v>5347</v>
      </c>
      <c r="L945" s="108"/>
      <c r="M945" s="86"/>
    </row>
    <row r="946" spans="1:13" x14ac:dyDescent="0.25">
      <c r="A946" s="24">
        <v>939</v>
      </c>
      <c r="B946" s="23" t="s">
        <v>5010</v>
      </c>
      <c r="C946" s="23" t="s">
        <v>4946</v>
      </c>
      <c r="D946" s="23" t="s">
        <v>4947</v>
      </c>
      <c r="E946" s="23" t="s">
        <v>4749</v>
      </c>
      <c r="F946" s="121" t="s">
        <v>4942</v>
      </c>
      <c r="G946" s="108"/>
      <c r="H946" s="86"/>
      <c r="I946" s="86" t="s">
        <v>37</v>
      </c>
      <c r="J946" s="114">
        <v>6</v>
      </c>
      <c r="K946" s="108" t="s">
        <v>5347</v>
      </c>
      <c r="L946" s="108"/>
      <c r="M946" s="86"/>
    </row>
    <row r="947" spans="1:13" x14ac:dyDescent="0.25">
      <c r="A947" s="24">
        <v>940</v>
      </c>
      <c r="B947" s="23" t="s">
        <v>5010</v>
      </c>
      <c r="C947" s="23" t="s">
        <v>4952</v>
      </c>
      <c r="D947" s="23" t="s">
        <v>4953</v>
      </c>
      <c r="E947" s="23" t="s">
        <v>3540</v>
      </c>
      <c r="F947" s="121" t="s">
        <v>3181</v>
      </c>
      <c r="G947" s="108" t="s">
        <v>52</v>
      </c>
      <c r="H947" s="86"/>
      <c r="I947" s="86" t="s">
        <v>37</v>
      </c>
      <c r="J947" s="114">
        <v>24</v>
      </c>
      <c r="K947" s="108" t="s">
        <v>52</v>
      </c>
      <c r="L947" s="108"/>
      <c r="M947" s="86"/>
    </row>
    <row r="948" spans="1:13" x14ac:dyDescent="0.25">
      <c r="A948" s="24">
        <v>941</v>
      </c>
      <c r="B948" s="23" t="s">
        <v>5010</v>
      </c>
      <c r="C948" s="23" t="s">
        <v>4952</v>
      </c>
      <c r="D948" s="23" t="s">
        <v>4953</v>
      </c>
      <c r="E948" s="23" t="s">
        <v>657</v>
      </c>
      <c r="F948" s="121" t="s">
        <v>4102</v>
      </c>
      <c r="G948" s="108" t="s">
        <v>52</v>
      </c>
      <c r="H948" s="86"/>
      <c r="I948" s="86" t="s">
        <v>37</v>
      </c>
      <c r="J948" s="114">
        <v>8</v>
      </c>
      <c r="K948" s="108" t="s">
        <v>52</v>
      </c>
      <c r="L948" s="108"/>
      <c r="M948" s="86"/>
    </row>
    <row r="949" spans="1:13" x14ac:dyDescent="0.25">
      <c r="A949" s="78">
        <v>942</v>
      </c>
      <c r="B949" s="78" t="s">
        <v>5010</v>
      </c>
      <c r="C949" s="78" t="s">
        <v>4952</v>
      </c>
      <c r="D949" s="78" t="s">
        <v>4953</v>
      </c>
      <c r="E949" s="78" t="s">
        <v>64</v>
      </c>
      <c r="F949" s="122" t="s">
        <v>4603</v>
      </c>
      <c r="G949" s="109" t="s">
        <v>52</v>
      </c>
      <c r="H949" s="91"/>
      <c r="I949" s="91" t="s">
        <v>37</v>
      </c>
      <c r="J949" s="95">
        <v>10</v>
      </c>
      <c r="K949" s="109" t="s">
        <v>52</v>
      </c>
      <c r="L949" s="109"/>
      <c r="M949" s="96" t="s">
        <v>5647</v>
      </c>
    </row>
    <row r="950" spans="1:13" x14ac:dyDescent="0.25">
      <c r="A950" s="24">
        <v>943</v>
      </c>
      <c r="B950" s="23" t="s">
        <v>5010</v>
      </c>
      <c r="C950" s="23" t="s">
        <v>4952</v>
      </c>
      <c r="D950" s="23" t="s">
        <v>4953</v>
      </c>
      <c r="E950" s="23" t="s">
        <v>4195</v>
      </c>
      <c r="F950" s="121" t="s">
        <v>4744</v>
      </c>
      <c r="G950" s="108" t="s">
        <v>52</v>
      </c>
      <c r="H950" s="86"/>
      <c r="I950" s="86" t="s">
        <v>110</v>
      </c>
      <c r="J950" s="114">
        <v>22</v>
      </c>
      <c r="K950" s="108" t="s">
        <v>52</v>
      </c>
      <c r="L950" s="108"/>
      <c r="M950" s="86"/>
    </row>
    <row r="951" spans="1:13" x14ac:dyDescent="0.25">
      <c r="A951" s="24">
        <v>944</v>
      </c>
      <c r="B951" s="23" t="s">
        <v>5010</v>
      </c>
      <c r="C951" s="23" t="s">
        <v>4952</v>
      </c>
      <c r="D951" s="23" t="s">
        <v>4953</v>
      </c>
      <c r="E951" s="24" t="s">
        <v>4874</v>
      </c>
      <c r="F951" s="126" t="s">
        <v>765</v>
      </c>
      <c r="G951" s="108"/>
      <c r="H951" s="86"/>
      <c r="I951" s="86" t="s">
        <v>37</v>
      </c>
      <c r="J951" s="114">
        <v>20</v>
      </c>
      <c r="K951" s="108" t="s">
        <v>5347</v>
      </c>
      <c r="L951" s="108"/>
      <c r="M951" s="86"/>
    </row>
    <row r="952" spans="1:13" x14ac:dyDescent="0.25">
      <c r="A952" s="91">
        <v>945</v>
      </c>
      <c r="B952" s="78" t="s">
        <v>5010</v>
      </c>
      <c r="C952" s="78" t="s">
        <v>4952</v>
      </c>
      <c r="D952" s="78" t="s">
        <v>4953</v>
      </c>
      <c r="E952" s="127" t="s">
        <v>5673</v>
      </c>
      <c r="F952" s="128" t="s">
        <v>5674</v>
      </c>
      <c r="G952" s="109"/>
      <c r="H952" s="91"/>
      <c r="I952" s="91" t="s">
        <v>37</v>
      </c>
      <c r="J952" s="129">
        <v>6</v>
      </c>
      <c r="K952" s="109" t="s">
        <v>5347</v>
      </c>
      <c r="L952" s="109"/>
      <c r="M952" s="96" t="s">
        <v>5665</v>
      </c>
    </row>
    <row r="953" spans="1:13" x14ac:dyDescent="0.25">
      <c r="A953" s="24">
        <v>946</v>
      </c>
      <c r="B953" s="23" t="s">
        <v>5010</v>
      </c>
      <c r="C953" s="23" t="s">
        <v>4952</v>
      </c>
      <c r="D953" s="23" t="s">
        <v>4953</v>
      </c>
      <c r="E953" s="23" t="s">
        <v>4394</v>
      </c>
      <c r="F953" s="121" t="s">
        <v>4873</v>
      </c>
      <c r="G953" s="108"/>
      <c r="H953" s="86"/>
      <c r="I953" s="86" t="s">
        <v>37</v>
      </c>
      <c r="J953" s="114">
        <v>20</v>
      </c>
      <c r="K953" s="108" t="s">
        <v>5347</v>
      </c>
      <c r="L953" s="108"/>
      <c r="M953" s="86"/>
    </row>
    <row r="954" spans="1:13" x14ac:dyDescent="0.25">
      <c r="A954" s="91">
        <v>947</v>
      </c>
      <c r="B954" s="78" t="s">
        <v>5010</v>
      </c>
      <c r="C954" s="78" t="s">
        <v>4952</v>
      </c>
      <c r="D954" s="78" t="s">
        <v>4953</v>
      </c>
      <c r="E954" s="127" t="s">
        <v>5675</v>
      </c>
      <c r="F954" s="128" t="s">
        <v>5676</v>
      </c>
      <c r="G954" s="109"/>
      <c r="H954" s="91"/>
      <c r="I954" s="91" t="s">
        <v>37</v>
      </c>
      <c r="J954" s="129">
        <v>8</v>
      </c>
      <c r="K954" s="109" t="s">
        <v>5347</v>
      </c>
      <c r="L954" s="109"/>
      <c r="M954" s="91" t="s">
        <v>5656</v>
      </c>
    </row>
    <row r="955" spans="1:13" x14ac:dyDescent="0.25">
      <c r="A955" s="24">
        <v>948</v>
      </c>
      <c r="B955" s="23" t="s">
        <v>5010</v>
      </c>
      <c r="C955" s="23" t="s">
        <v>4952</v>
      </c>
      <c r="D955" s="23" t="s">
        <v>4953</v>
      </c>
      <c r="E955" s="23" t="s">
        <v>4954</v>
      </c>
      <c r="F955" s="121" t="s">
        <v>4847</v>
      </c>
      <c r="G955" s="108"/>
      <c r="H955" s="86"/>
      <c r="I955" s="86" t="s">
        <v>110</v>
      </c>
      <c r="J955" s="114">
        <v>22</v>
      </c>
      <c r="K955" s="108" t="s">
        <v>5347</v>
      </c>
      <c r="L955" s="108"/>
      <c r="M955" s="86"/>
    </row>
    <row r="956" spans="1:13" x14ac:dyDescent="0.25">
      <c r="A956" s="24">
        <v>949</v>
      </c>
      <c r="B956" s="23" t="s">
        <v>5010</v>
      </c>
      <c r="C956" s="23" t="s">
        <v>4952</v>
      </c>
      <c r="D956" s="23" t="s">
        <v>4953</v>
      </c>
      <c r="E956" s="23" t="s">
        <v>4809</v>
      </c>
      <c r="F956" s="121" t="s">
        <v>486</v>
      </c>
      <c r="G956" s="108"/>
      <c r="H956" s="86"/>
      <c r="I956" s="86" t="s">
        <v>110</v>
      </c>
      <c r="J956" s="114">
        <v>22</v>
      </c>
      <c r="K956" s="108" t="s">
        <v>5347</v>
      </c>
      <c r="L956" s="108"/>
      <c r="M956" s="86"/>
    </row>
    <row r="957" spans="1:13" x14ac:dyDescent="0.25">
      <c r="A957" s="24">
        <v>950</v>
      </c>
      <c r="B957" s="23" t="s">
        <v>5010</v>
      </c>
      <c r="C957" s="23" t="s">
        <v>4952</v>
      </c>
      <c r="D957" s="23" t="s">
        <v>4953</v>
      </c>
      <c r="E957" s="23" t="s">
        <v>495</v>
      </c>
      <c r="F957" s="121" t="s">
        <v>488</v>
      </c>
      <c r="G957" s="108"/>
      <c r="H957" s="86"/>
      <c r="I957" s="86" t="s">
        <v>110</v>
      </c>
      <c r="J957" s="114">
        <v>22</v>
      </c>
      <c r="K957" s="108" t="s">
        <v>5347</v>
      </c>
      <c r="L957" s="108"/>
      <c r="M957" s="86"/>
    </row>
    <row r="958" spans="1:13" x14ac:dyDescent="0.25">
      <c r="A958" s="24">
        <v>951</v>
      </c>
      <c r="B958" s="23" t="s">
        <v>5010</v>
      </c>
      <c r="C958" s="23" t="s">
        <v>4952</v>
      </c>
      <c r="D958" s="23" t="s">
        <v>4953</v>
      </c>
      <c r="E958" s="23" t="s">
        <v>4863</v>
      </c>
      <c r="F958" s="121" t="s">
        <v>644</v>
      </c>
      <c r="G958" s="108"/>
      <c r="H958" s="86"/>
      <c r="I958" s="86" t="s">
        <v>110</v>
      </c>
      <c r="J958" s="114">
        <v>22</v>
      </c>
      <c r="K958" s="108" t="s">
        <v>5347</v>
      </c>
      <c r="L958" s="108"/>
      <c r="M958" s="86"/>
    </row>
    <row r="959" spans="1:13" x14ac:dyDescent="0.25">
      <c r="A959" s="24">
        <v>952</v>
      </c>
      <c r="B959" s="23" t="s">
        <v>5010</v>
      </c>
      <c r="C959" s="23" t="s">
        <v>4952</v>
      </c>
      <c r="D959" s="23" t="s">
        <v>4953</v>
      </c>
      <c r="E959" s="23" t="s">
        <v>4198</v>
      </c>
      <c r="F959" s="121" t="s">
        <v>3478</v>
      </c>
      <c r="G959" s="108"/>
      <c r="H959" s="86"/>
      <c r="I959" s="86" t="s">
        <v>110</v>
      </c>
      <c r="J959" s="114">
        <v>22</v>
      </c>
      <c r="K959" s="108" t="s">
        <v>5347</v>
      </c>
      <c r="L959" s="108"/>
      <c r="M959" s="86"/>
    </row>
    <row r="960" spans="1:13" x14ac:dyDescent="0.25">
      <c r="A960" s="24">
        <v>953</v>
      </c>
      <c r="B960" s="23" t="s">
        <v>5010</v>
      </c>
      <c r="C960" s="23" t="s">
        <v>4952</v>
      </c>
      <c r="D960" s="23" t="s">
        <v>4953</v>
      </c>
      <c r="E960" s="23" t="s">
        <v>4955</v>
      </c>
      <c r="F960" s="121" t="s">
        <v>3472</v>
      </c>
      <c r="G960" s="108"/>
      <c r="H960" s="86"/>
      <c r="I960" s="86" t="s">
        <v>110</v>
      </c>
      <c r="J960" s="114">
        <v>22</v>
      </c>
      <c r="K960" s="108" t="s">
        <v>5347</v>
      </c>
      <c r="L960" s="108"/>
      <c r="M960" s="86"/>
    </row>
    <row r="961" spans="1:13" x14ac:dyDescent="0.25">
      <c r="A961" s="24">
        <v>954</v>
      </c>
      <c r="B961" s="23" t="s">
        <v>5010</v>
      </c>
      <c r="C961" s="23" t="s">
        <v>4952</v>
      </c>
      <c r="D961" s="23" t="s">
        <v>4953</v>
      </c>
      <c r="E961" s="23" t="s">
        <v>4194</v>
      </c>
      <c r="F961" s="121" t="s">
        <v>4875</v>
      </c>
      <c r="G961" s="108"/>
      <c r="H961" s="86"/>
      <c r="I961" s="86" t="s">
        <v>37</v>
      </c>
      <c r="J961" s="114">
        <v>4</v>
      </c>
      <c r="K961" s="108" t="s">
        <v>5347</v>
      </c>
      <c r="L961" s="108"/>
      <c r="M961" s="86"/>
    </row>
    <row r="962" spans="1:13" x14ac:dyDescent="0.25">
      <c r="A962" s="24">
        <v>955</v>
      </c>
      <c r="B962" s="23" t="s">
        <v>5010</v>
      </c>
      <c r="C962" s="23" t="s">
        <v>4952</v>
      </c>
      <c r="D962" s="23" t="s">
        <v>4953</v>
      </c>
      <c r="E962" s="23" t="s">
        <v>4200</v>
      </c>
      <c r="F962" s="121" t="s">
        <v>4199</v>
      </c>
      <c r="G962" s="108"/>
      <c r="H962" s="86"/>
      <c r="I962" s="86" t="s">
        <v>110</v>
      </c>
      <c r="J962" s="114">
        <v>22</v>
      </c>
      <c r="K962" s="108" t="s">
        <v>5347</v>
      </c>
      <c r="L962" s="108"/>
      <c r="M962" s="86"/>
    </row>
    <row r="963" spans="1:13" x14ac:dyDescent="0.25">
      <c r="A963" s="24">
        <v>956</v>
      </c>
      <c r="B963" s="23" t="s">
        <v>5010</v>
      </c>
      <c r="C963" s="23" t="s">
        <v>4952</v>
      </c>
      <c r="D963" s="23" t="s">
        <v>4953</v>
      </c>
      <c r="E963" s="23" t="s">
        <v>5269</v>
      </c>
      <c r="F963" s="121" t="s">
        <v>5268</v>
      </c>
      <c r="G963" s="108"/>
      <c r="H963" s="86"/>
      <c r="I963" s="86" t="s">
        <v>37</v>
      </c>
      <c r="J963" s="114">
        <v>2</v>
      </c>
      <c r="K963" s="108" t="s">
        <v>5347</v>
      </c>
      <c r="L963" s="108"/>
      <c r="M963" s="86"/>
    </row>
    <row r="964" spans="1:13" x14ac:dyDescent="0.25">
      <c r="A964" s="24">
        <v>957</v>
      </c>
      <c r="B964" s="23" t="s">
        <v>5010</v>
      </c>
      <c r="C964" s="23" t="s">
        <v>4956</v>
      </c>
      <c r="D964" s="23" t="s">
        <v>4957</v>
      </c>
      <c r="E964" s="23" t="s">
        <v>3540</v>
      </c>
      <c r="F964" s="121" t="s">
        <v>3539</v>
      </c>
      <c r="G964" s="108" t="s">
        <v>52</v>
      </c>
      <c r="H964" s="86"/>
      <c r="I964" s="86" t="s">
        <v>37</v>
      </c>
      <c r="J964" s="114">
        <v>24</v>
      </c>
      <c r="K964" s="108" t="s">
        <v>52</v>
      </c>
      <c r="L964" s="108"/>
      <c r="M964" s="86"/>
    </row>
    <row r="965" spans="1:13" x14ac:dyDescent="0.25">
      <c r="A965" s="24">
        <v>958</v>
      </c>
      <c r="B965" s="23" t="s">
        <v>5010</v>
      </c>
      <c r="C965" s="23" t="s">
        <v>4956</v>
      </c>
      <c r="D965" s="23" t="s">
        <v>4957</v>
      </c>
      <c r="E965" s="23" t="s">
        <v>657</v>
      </c>
      <c r="F965" s="121" t="s">
        <v>4102</v>
      </c>
      <c r="G965" s="108"/>
      <c r="H965" s="86"/>
      <c r="I965" s="86" t="s">
        <v>37</v>
      </c>
      <c r="J965" s="114">
        <v>8</v>
      </c>
      <c r="K965" s="108" t="s">
        <v>52</v>
      </c>
      <c r="L965" s="108"/>
      <c r="M965" s="86"/>
    </row>
    <row r="966" spans="1:13" x14ac:dyDescent="0.25">
      <c r="A966" s="78">
        <v>959</v>
      </c>
      <c r="B966" s="78" t="s">
        <v>5010</v>
      </c>
      <c r="C966" s="78" t="s">
        <v>4956</v>
      </c>
      <c r="D966" s="78" t="s">
        <v>4957</v>
      </c>
      <c r="E966" s="78" t="s">
        <v>64</v>
      </c>
      <c r="F966" s="122" t="s">
        <v>4603</v>
      </c>
      <c r="G966" s="109"/>
      <c r="H966" s="91"/>
      <c r="I966" s="91" t="s">
        <v>37</v>
      </c>
      <c r="J966" s="95">
        <v>10</v>
      </c>
      <c r="K966" s="109" t="s">
        <v>52</v>
      </c>
      <c r="L966" s="109"/>
      <c r="M966" s="96" t="s">
        <v>5647</v>
      </c>
    </row>
    <row r="967" spans="1:13" x14ac:dyDescent="0.25">
      <c r="A967" s="24">
        <v>960</v>
      </c>
      <c r="B967" s="23" t="s">
        <v>5010</v>
      </c>
      <c r="C967" s="23" t="s">
        <v>4956</v>
      </c>
      <c r="D967" s="23" t="s">
        <v>4957</v>
      </c>
      <c r="E967" s="23" t="s">
        <v>4960</v>
      </c>
      <c r="F967" s="121" t="s">
        <v>4959</v>
      </c>
      <c r="G967" s="108"/>
      <c r="H967" s="86"/>
      <c r="I967" s="86" t="s">
        <v>37</v>
      </c>
      <c r="J967" s="114">
        <v>24</v>
      </c>
      <c r="K967" s="108" t="s">
        <v>5347</v>
      </c>
      <c r="L967" s="108"/>
      <c r="M967" s="86"/>
    </row>
    <row r="968" spans="1:13" x14ac:dyDescent="0.25">
      <c r="A968" s="24">
        <v>961</v>
      </c>
      <c r="B968" s="23" t="s">
        <v>5010</v>
      </c>
      <c r="C968" s="23" t="s">
        <v>4956</v>
      </c>
      <c r="D968" s="23" t="s">
        <v>4957</v>
      </c>
      <c r="E968" s="23" t="s">
        <v>4958</v>
      </c>
      <c r="F968" s="121" t="s">
        <v>2695</v>
      </c>
      <c r="G968" s="108"/>
      <c r="H968" s="86"/>
      <c r="I968" s="86" t="s">
        <v>37</v>
      </c>
      <c r="J968" s="114">
        <v>4</v>
      </c>
      <c r="K968" s="108" t="s">
        <v>52</v>
      </c>
      <c r="L968" s="108"/>
      <c r="M968" s="86"/>
    </row>
    <row r="969" spans="1:13" x14ac:dyDescent="0.25">
      <c r="A969" s="24">
        <v>962</v>
      </c>
      <c r="B969" s="23" t="s">
        <v>5010</v>
      </c>
      <c r="C969" s="23" t="s">
        <v>4956</v>
      </c>
      <c r="D969" s="23" t="s">
        <v>4957</v>
      </c>
      <c r="E969" s="23" t="s">
        <v>4962</v>
      </c>
      <c r="F969" s="121" t="s">
        <v>4961</v>
      </c>
      <c r="G969" s="108"/>
      <c r="H969" s="86"/>
      <c r="I969" s="86" t="s">
        <v>37</v>
      </c>
      <c r="J969" s="114">
        <v>4</v>
      </c>
      <c r="K969" s="108" t="s">
        <v>5347</v>
      </c>
      <c r="L969" s="108"/>
      <c r="M969" s="86"/>
    </row>
    <row r="970" spans="1:13" x14ac:dyDescent="0.25">
      <c r="A970" s="24">
        <v>963</v>
      </c>
      <c r="B970" s="23" t="s">
        <v>5010</v>
      </c>
      <c r="C970" s="23" t="s">
        <v>4963</v>
      </c>
      <c r="D970" s="23" t="s">
        <v>4964</v>
      </c>
      <c r="E970" s="23" t="s">
        <v>3540</v>
      </c>
      <c r="F970" s="121" t="s">
        <v>3181</v>
      </c>
      <c r="G970" s="108" t="s">
        <v>52</v>
      </c>
      <c r="H970" s="86"/>
      <c r="I970" s="86" t="s">
        <v>37</v>
      </c>
      <c r="J970" s="114">
        <v>24</v>
      </c>
      <c r="K970" s="108" t="s">
        <v>52</v>
      </c>
      <c r="L970" s="108"/>
      <c r="M970" s="86"/>
    </row>
    <row r="971" spans="1:13" x14ac:dyDescent="0.25">
      <c r="A971" s="24">
        <v>964</v>
      </c>
      <c r="B971" s="23" t="s">
        <v>5010</v>
      </c>
      <c r="C971" s="23" t="s">
        <v>4963</v>
      </c>
      <c r="D971" s="23" t="s">
        <v>4964</v>
      </c>
      <c r="E971" s="23" t="s">
        <v>657</v>
      </c>
      <c r="F971" s="121" t="s">
        <v>4102</v>
      </c>
      <c r="G971" s="108"/>
      <c r="H971" s="86"/>
      <c r="I971" s="86" t="s">
        <v>37</v>
      </c>
      <c r="J971" s="114">
        <v>8</v>
      </c>
      <c r="K971" s="108" t="s">
        <v>52</v>
      </c>
      <c r="L971" s="108"/>
      <c r="M971" s="86"/>
    </row>
    <row r="972" spans="1:13" x14ac:dyDescent="0.25">
      <c r="A972" s="78">
        <v>965</v>
      </c>
      <c r="B972" s="78" t="s">
        <v>5010</v>
      </c>
      <c r="C972" s="78" t="s">
        <v>4963</v>
      </c>
      <c r="D972" s="78" t="s">
        <v>4964</v>
      </c>
      <c r="E972" s="78" t="s">
        <v>64</v>
      </c>
      <c r="F972" s="122" t="s">
        <v>4603</v>
      </c>
      <c r="G972" s="109"/>
      <c r="H972" s="91"/>
      <c r="I972" s="91" t="s">
        <v>37</v>
      </c>
      <c r="J972" s="95">
        <v>10</v>
      </c>
      <c r="K972" s="109" t="s">
        <v>52</v>
      </c>
      <c r="L972" s="109"/>
      <c r="M972" s="96" t="s">
        <v>5647</v>
      </c>
    </row>
    <row r="973" spans="1:13" x14ac:dyDescent="0.25">
      <c r="A973" s="24">
        <v>966</v>
      </c>
      <c r="B973" s="23" t="s">
        <v>5010</v>
      </c>
      <c r="C973" s="23" t="s">
        <v>4963</v>
      </c>
      <c r="D973" s="23" t="s">
        <v>4964</v>
      </c>
      <c r="E973" s="23" t="s">
        <v>4195</v>
      </c>
      <c r="F973" s="121" t="s">
        <v>4744</v>
      </c>
      <c r="G973" s="108" t="s">
        <v>52</v>
      </c>
      <c r="H973" s="86"/>
      <c r="I973" s="86" t="s">
        <v>110</v>
      </c>
      <c r="J973" s="114">
        <v>22</v>
      </c>
      <c r="K973" s="108" t="s">
        <v>52</v>
      </c>
      <c r="L973" s="108"/>
      <c r="M973" s="86"/>
    </row>
    <row r="974" spans="1:13" x14ac:dyDescent="0.25">
      <c r="A974" s="24">
        <v>967</v>
      </c>
      <c r="B974" s="23" t="s">
        <v>5010</v>
      </c>
      <c r="C974" s="23" t="s">
        <v>4963</v>
      </c>
      <c r="D974" s="23" t="s">
        <v>4964</v>
      </c>
      <c r="E974" s="23" t="s">
        <v>3528</v>
      </c>
      <c r="F974" s="121" t="s">
        <v>4974</v>
      </c>
      <c r="G974" s="108"/>
      <c r="H974" s="86"/>
      <c r="I974" s="86" t="s">
        <v>37</v>
      </c>
      <c r="J974" s="114">
        <v>4</v>
      </c>
      <c r="K974" s="108" t="s">
        <v>52</v>
      </c>
      <c r="L974" s="108"/>
      <c r="M974" s="86"/>
    </row>
    <row r="975" spans="1:13" x14ac:dyDescent="0.25">
      <c r="A975" s="24">
        <v>968</v>
      </c>
      <c r="B975" s="23" t="s">
        <v>5010</v>
      </c>
      <c r="C975" s="23" t="s">
        <v>4963</v>
      </c>
      <c r="D975" s="23" t="s">
        <v>4964</v>
      </c>
      <c r="E975" s="23" t="s">
        <v>4966</v>
      </c>
      <c r="F975" s="121" t="s">
        <v>4965</v>
      </c>
      <c r="G975" s="108"/>
      <c r="H975" s="86"/>
      <c r="I975" s="86" t="s">
        <v>37</v>
      </c>
      <c r="J975" s="114">
        <v>20</v>
      </c>
      <c r="K975" s="108" t="s">
        <v>52</v>
      </c>
      <c r="L975" s="108"/>
      <c r="M975" s="86"/>
    </row>
    <row r="976" spans="1:13" x14ac:dyDescent="0.25">
      <c r="A976" s="24">
        <v>969</v>
      </c>
      <c r="B976" s="23" t="s">
        <v>5010</v>
      </c>
      <c r="C976" s="23" t="s">
        <v>4963</v>
      </c>
      <c r="D976" s="23" t="s">
        <v>4964</v>
      </c>
      <c r="E976" s="23" t="s">
        <v>4864</v>
      </c>
      <c r="F976" s="121" t="s">
        <v>4976</v>
      </c>
      <c r="G976" s="108"/>
      <c r="H976" s="86"/>
      <c r="I976" s="86" t="s">
        <v>110</v>
      </c>
      <c r="J976" s="114">
        <v>22</v>
      </c>
      <c r="K976" s="108" t="s">
        <v>52</v>
      </c>
      <c r="L976" s="108"/>
      <c r="M976" s="86"/>
    </row>
    <row r="977" spans="1:13" x14ac:dyDescent="0.25">
      <c r="A977" s="24">
        <v>970</v>
      </c>
      <c r="B977" s="23" t="s">
        <v>5010</v>
      </c>
      <c r="C977" s="23" t="s">
        <v>4963</v>
      </c>
      <c r="D977" s="23" t="s">
        <v>4964</v>
      </c>
      <c r="E977" s="23" t="s">
        <v>4954</v>
      </c>
      <c r="F977" s="121" t="s">
        <v>4975</v>
      </c>
      <c r="G977" s="108"/>
      <c r="H977" s="86"/>
      <c r="I977" s="86" t="s">
        <v>110</v>
      </c>
      <c r="J977" s="114">
        <v>22</v>
      </c>
      <c r="K977" s="108" t="s">
        <v>52</v>
      </c>
      <c r="L977" s="108"/>
      <c r="M977" s="86"/>
    </row>
    <row r="978" spans="1:13" x14ac:dyDescent="0.25">
      <c r="A978" s="24">
        <v>971</v>
      </c>
      <c r="B978" s="23" t="s">
        <v>5010</v>
      </c>
      <c r="C978" s="23" t="s">
        <v>4963</v>
      </c>
      <c r="D978" s="23" t="s">
        <v>4964</v>
      </c>
      <c r="E978" s="23" t="s">
        <v>577</v>
      </c>
      <c r="F978" s="121" t="s">
        <v>4979</v>
      </c>
      <c r="G978" s="108"/>
      <c r="H978" s="86"/>
      <c r="I978" s="86" t="s">
        <v>110</v>
      </c>
      <c r="J978" s="114">
        <v>22</v>
      </c>
      <c r="K978" s="108" t="s">
        <v>52</v>
      </c>
      <c r="L978" s="108"/>
      <c r="M978" s="86"/>
    </row>
    <row r="979" spans="1:13" x14ac:dyDescent="0.25">
      <c r="A979" s="24">
        <v>972</v>
      </c>
      <c r="B979" s="23" t="s">
        <v>5010</v>
      </c>
      <c r="C979" s="23" t="s">
        <v>4963</v>
      </c>
      <c r="D979" s="23" t="s">
        <v>4964</v>
      </c>
      <c r="E979" s="23" t="s">
        <v>4763</v>
      </c>
      <c r="F979" s="121" t="s">
        <v>4762</v>
      </c>
      <c r="G979" s="108"/>
      <c r="H979" s="86"/>
      <c r="I979" s="86" t="s">
        <v>37</v>
      </c>
      <c r="J979" s="114">
        <v>3</v>
      </c>
      <c r="K979" s="108" t="s">
        <v>52</v>
      </c>
      <c r="L979" s="108"/>
      <c r="M979" s="86"/>
    </row>
    <row r="980" spans="1:13" x14ac:dyDescent="0.25">
      <c r="A980" s="24">
        <v>973</v>
      </c>
      <c r="B980" s="23" t="s">
        <v>5010</v>
      </c>
      <c r="C980" s="23" t="s">
        <v>4963</v>
      </c>
      <c r="D980" s="23" t="s">
        <v>4964</v>
      </c>
      <c r="E980" s="23" t="s">
        <v>4970</v>
      </c>
      <c r="F980" s="121" t="s">
        <v>4969</v>
      </c>
      <c r="G980" s="108"/>
      <c r="H980" s="86"/>
      <c r="I980" s="86" t="s">
        <v>37</v>
      </c>
      <c r="J980" s="114">
        <v>3</v>
      </c>
      <c r="K980" s="108" t="s">
        <v>52</v>
      </c>
      <c r="L980" s="108"/>
      <c r="M980" s="86"/>
    </row>
    <row r="981" spans="1:13" x14ac:dyDescent="0.25">
      <c r="A981" s="24">
        <v>974</v>
      </c>
      <c r="B981" s="23" t="s">
        <v>5010</v>
      </c>
      <c r="C981" s="23" t="s">
        <v>4963</v>
      </c>
      <c r="D981" s="23" t="s">
        <v>4964</v>
      </c>
      <c r="E981" s="23" t="s">
        <v>4978</v>
      </c>
      <c r="F981" s="121" t="s">
        <v>4977</v>
      </c>
      <c r="G981" s="108"/>
      <c r="H981" s="86"/>
      <c r="I981" s="86" t="s">
        <v>110</v>
      </c>
      <c r="J981" s="114">
        <v>22</v>
      </c>
      <c r="K981" s="108" t="s">
        <v>52</v>
      </c>
      <c r="L981" s="108"/>
      <c r="M981" s="86"/>
    </row>
    <row r="982" spans="1:13" x14ac:dyDescent="0.25">
      <c r="A982" s="24">
        <v>975</v>
      </c>
      <c r="B982" s="23" t="s">
        <v>5010</v>
      </c>
      <c r="C982" s="23" t="s">
        <v>4963</v>
      </c>
      <c r="D982" s="23" t="s">
        <v>4964</v>
      </c>
      <c r="E982" s="23" t="s">
        <v>4968</v>
      </c>
      <c r="F982" s="121" t="s">
        <v>4967</v>
      </c>
      <c r="G982" s="108"/>
      <c r="H982" s="86"/>
      <c r="I982" s="86" t="s">
        <v>110</v>
      </c>
      <c r="J982" s="114">
        <v>22</v>
      </c>
      <c r="K982" s="108" t="s">
        <v>52</v>
      </c>
      <c r="L982" s="108"/>
      <c r="M982" s="86"/>
    </row>
    <row r="983" spans="1:13" x14ac:dyDescent="0.25">
      <c r="A983" s="24">
        <v>976</v>
      </c>
      <c r="B983" s="23" t="s">
        <v>5010</v>
      </c>
      <c r="C983" s="23" t="s">
        <v>4963</v>
      </c>
      <c r="D983" s="23" t="s">
        <v>4964</v>
      </c>
      <c r="E983" s="23" t="s">
        <v>2362</v>
      </c>
      <c r="F983" s="121" t="s">
        <v>4935</v>
      </c>
      <c r="G983" s="108"/>
      <c r="H983" s="86"/>
      <c r="I983" s="86" t="s">
        <v>110</v>
      </c>
      <c r="J983" s="114">
        <v>22</v>
      </c>
      <c r="K983" s="108" t="s">
        <v>52</v>
      </c>
      <c r="L983" s="108"/>
      <c r="M983" s="86"/>
    </row>
    <row r="984" spans="1:13" x14ac:dyDescent="0.25">
      <c r="A984" s="24">
        <v>977</v>
      </c>
      <c r="B984" s="23" t="s">
        <v>5010</v>
      </c>
      <c r="C984" s="23" t="s">
        <v>4963</v>
      </c>
      <c r="D984" s="23" t="s">
        <v>4964</v>
      </c>
      <c r="E984" s="23" t="s">
        <v>4972</v>
      </c>
      <c r="F984" s="121" t="s">
        <v>4971</v>
      </c>
      <c r="G984" s="108"/>
      <c r="H984" s="86"/>
      <c r="I984" s="86" t="s">
        <v>4973</v>
      </c>
      <c r="J984" s="114">
        <v>4000</v>
      </c>
      <c r="K984" s="108" t="s">
        <v>52</v>
      </c>
      <c r="L984" s="108"/>
      <c r="M984" s="86"/>
    </row>
    <row r="985" spans="1:13" x14ac:dyDescent="0.25">
      <c r="A985" s="24">
        <v>978</v>
      </c>
      <c r="B985" s="23" t="s">
        <v>5010</v>
      </c>
      <c r="C985" s="23" t="s">
        <v>4980</v>
      </c>
      <c r="D985" s="23" t="s">
        <v>4981</v>
      </c>
      <c r="E985" s="23" t="s">
        <v>3540</v>
      </c>
      <c r="F985" s="121" t="s">
        <v>3181</v>
      </c>
      <c r="G985" s="108" t="s">
        <v>52</v>
      </c>
      <c r="H985" s="86"/>
      <c r="I985" s="86" t="s">
        <v>37</v>
      </c>
      <c r="J985" s="114">
        <v>24</v>
      </c>
      <c r="K985" s="108" t="s">
        <v>52</v>
      </c>
      <c r="L985" s="108"/>
      <c r="M985" s="86"/>
    </row>
    <row r="986" spans="1:13" x14ac:dyDescent="0.25">
      <c r="A986" s="24">
        <v>979</v>
      </c>
      <c r="B986" s="23" t="s">
        <v>5010</v>
      </c>
      <c r="C986" s="23" t="s">
        <v>4980</v>
      </c>
      <c r="D986" s="23" t="s">
        <v>4981</v>
      </c>
      <c r="E986" s="23" t="s">
        <v>657</v>
      </c>
      <c r="F986" s="121" t="s">
        <v>4102</v>
      </c>
      <c r="G986" s="108"/>
      <c r="H986" s="86"/>
      <c r="I986" s="86" t="s">
        <v>37</v>
      </c>
      <c r="J986" s="114">
        <v>8</v>
      </c>
      <c r="K986" s="108" t="s">
        <v>52</v>
      </c>
      <c r="L986" s="108"/>
      <c r="M986" s="86"/>
    </row>
    <row r="987" spans="1:13" x14ac:dyDescent="0.25">
      <c r="A987" s="78">
        <v>980</v>
      </c>
      <c r="B987" s="78" t="s">
        <v>5010</v>
      </c>
      <c r="C987" s="78" t="s">
        <v>4980</v>
      </c>
      <c r="D987" s="78" t="s">
        <v>4981</v>
      </c>
      <c r="E987" s="78" t="s">
        <v>64</v>
      </c>
      <c r="F987" s="122" t="s">
        <v>4603</v>
      </c>
      <c r="G987" s="109"/>
      <c r="H987" s="91"/>
      <c r="I987" s="91" t="s">
        <v>37</v>
      </c>
      <c r="J987" s="95">
        <v>10</v>
      </c>
      <c r="K987" s="109" t="s">
        <v>52</v>
      </c>
      <c r="L987" s="109"/>
      <c r="M987" s="96" t="s">
        <v>5647</v>
      </c>
    </row>
    <row r="988" spans="1:13" x14ac:dyDescent="0.25">
      <c r="A988" s="24">
        <v>981</v>
      </c>
      <c r="B988" s="23" t="s">
        <v>5010</v>
      </c>
      <c r="C988" s="23" t="s">
        <v>4980</v>
      </c>
      <c r="D988" s="23" t="s">
        <v>4981</v>
      </c>
      <c r="E988" s="23" t="s">
        <v>4195</v>
      </c>
      <c r="F988" s="121" t="s">
        <v>4744</v>
      </c>
      <c r="G988" s="108" t="s">
        <v>52</v>
      </c>
      <c r="H988" s="86"/>
      <c r="I988" s="86" t="s">
        <v>110</v>
      </c>
      <c r="J988" s="114">
        <v>22</v>
      </c>
      <c r="K988" s="108" t="s">
        <v>52</v>
      </c>
      <c r="L988" s="108"/>
      <c r="M988" s="86"/>
    </row>
    <row r="989" spans="1:13" x14ac:dyDescent="0.25">
      <c r="A989" s="24">
        <v>982</v>
      </c>
      <c r="B989" s="23" t="s">
        <v>5010</v>
      </c>
      <c r="C989" s="23" t="s">
        <v>4980</v>
      </c>
      <c r="D989" s="23" t="s">
        <v>4981</v>
      </c>
      <c r="E989" s="23" t="s">
        <v>4984</v>
      </c>
      <c r="F989" s="121" t="s">
        <v>4983</v>
      </c>
      <c r="G989" s="108" t="s">
        <v>52</v>
      </c>
      <c r="H989" s="86"/>
      <c r="I989" s="86" t="s">
        <v>110</v>
      </c>
      <c r="J989" s="114">
        <v>22</v>
      </c>
      <c r="K989" s="108" t="s">
        <v>52</v>
      </c>
      <c r="L989" s="108"/>
      <c r="M989" s="86"/>
    </row>
    <row r="990" spans="1:13" x14ac:dyDescent="0.25">
      <c r="A990" s="24">
        <v>983</v>
      </c>
      <c r="B990" s="23" t="s">
        <v>5010</v>
      </c>
      <c r="C990" s="23" t="s">
        <v>4980</v>
      </c>
      <c r="D990" s="23" t="s">
        <v>4981</v>
      </c>
      <c r="E990" s="23" t="s">
        <v>838</v>
      </c>
      <c r="F990" s="121" t="s">
        <v>829</v>
      </c>
      <c r="G990" s="108"/>
      <c r="H990" s="86"/>
      <c r="I990" s="86" t="s">
        <v>37</v>
      </c>
      <c r="J990" s="114">
        <v>20</v>
      </c>
      <c r="K990" s="108" t="s">
        <v>52</v>
      </c>
      <c r="L990" s="108"/>
      <c r="M990" s="86"/>
    </row>
    <row r="991" spans="1:13" x14ac:dyDescent="0.25">
      <c r="A991" s="24">
        <v>984</v>
      </c>
      <c r="B991" s="23" t="s">
        <v>5010</v>
      </c>
      <c r="C991" s="23" t="s">
        <v>4980</v>
      </c>
      <c r="D991" s="23" t="s">
        <v>4981</v>
      </c>
      <c r="E991" s="23" t="s">
        <v>4864</v>
      </c>
      <c r="F991" s="121" t="s">
        <v>3474</v>
      </c>
      <c r="G991" s="108"/>
      <c r="H991" s="86"/>
      <c r="I991" s="86" t="s">
        <v>110</v>
      </c>
      <c r="J991" s="114">
        <v>22</v>
      </c>
      <c r="K991" s="108" t="s">
        <v>52</v>
      </c>
      <c r="L991" s="108"/>
      <c r="M991" s="86"/>
    </row>
    <row r="992" spans="1:13" x14ac:dyDescent="0.25">
      <c r="A992" s="24">
        <v>985</v>
      </c>
      <c r="B992" s="23" t="s">
        <v>5010</v>
      </c>
      <c r="C992" s="23" t="s">
        <v>4980</v>
      </c>
      <c r="D992" s="23" t="s">
        <v>4981</v>
      </c>
      <c r="E992" s="23" t="s">
        <v>4806</v>
      </c>
      <c r="F992" s="121" t="s">
        <v>3475</v>
      </c>
      <c r="G992" s="108"/>
      <c r="H992" s="86"/>
      <c r="I992" s="86" t="s">
        <v>110</v>
      </c>
      <c r="J992" s="114">
        <v>22</v>
      </c>
      <c r="K992" s="108" t="s">
        <v>52</v>
      </c>
      <c r="L992" s="108"/>
      <c r="M992" s="86"/>
    </row>
    <row r="993" spans="1:13" x14ac:dyDescent="0.25">
      <c r="A993" s="24">
        <v>986</v>
      </c>
      <c r="B993" s="23" t="s">
        <v>5010</v>
      </c>
      <c r="C993" s="23" t="s">
        <v>4980</v>
      </c>
      <c r="D993" s="23" t="s">
        <v>4981</v>
      </c>
      <c r="E993" s="23" t="s">
        <v>4809</v>
      </c>
      <c r="F993" s="121" t="s">
        <v>4922</v>
      </c>
      <c r="G993" s="108"/>
      <c r="H993" s="86"/>
      <c r="I993" s="86" t="s">
        <v>110</v>
      </c>
      <c r="J993" s="114">
        <v>22</v>
      </c>
      <c r="K993" s="108" t="s">
        <v>52</v>
      </c>
      <c r="L993" s="108"/>
      <c r="M993" s="86"/>
    </row>
    <row r="994" spans="1:13" x14ac:dyDescent="0.25">
      <c r="A994" s="24">
        <v>987</v>
      </c>
      <c r="B994" s="23" t="s">
        <v>5010</v>
      </c>
      <c r="C994" s="23" t="s">
        <v>4980</v>
      </c>
      <c r="D994" s="23" t="s">
        <v>4981</v>
      </c>
      <c r="E994" s="23" t="s">
        <v>3473</v>
      </c>
      <c r="F994" s="121" t="s">
        <v>4982</v>
      </c>
      <c r="G994" s="108"/>
      <c r="H994" s="86"/>
      <c r="I994" s="86" t="s">
        <v>110</v>
      </c>
      <c r="J994" s="114">
        <v>22</v>
      </c>
      <c r="K994" s="108" t="s">
        <v>52</v>
      </c>
      <c r="L994" s="108"/>
      <c r="M994" s="86"/>
    </row>
    <row r="995" spans="1:13" x14ac:dyDescent="0.25">
      <c r="A995" s="24">
        <v>988</v>
      </c>
      <c r="B995" s="23" t="s">
        <v>5010</v>
      </c>
      <c r="C995" s="23" t="s">
        <v>4980</v>
      </c>
      <c r="D995" s="23" t="s">
        <v>4981</v>
      </c>
      <c r="E995" s="23" t="s">
        <v>4802</v>
      </c>
      <c r="F995" s="121" t="s">
        <v>1666</v>
      </c>
      <c r="G995" s="108"/>
      <c r="H995" s="86"/>
      <c r="I995" s="86" t="s">
        <v>37</v>
      </c>
      <c r="J995" s="114">
        <v>30</v>
      </c>
      <c r="K995" s="108" t="s">
        <v>52</v>
      </c>
      <c r="L995" s="108"/>
      <c r="M995" s="86"/>
    </row>
    <row r="996" spans="1:13" x14ac:dyDescent="0.25">
      <c r="A996" s="24">
        <v>989</v>
      </c>
      <c r="B996" s="23" t="s">
        <v>5010</v>
      </c>
      <c r="C996" s="23" t="s">
        <v>4985</v>
      </c>
      <c r="D996" s="23" t="s">
        <v>4986</v>
      </c>
      <c r="E996" s="23" t="s">
        <v>3540</v>
      </c>
      <c r="F996" s="121" t="s">
        <v>3539</v>
      </c>
      <c r="G996" s="108" t="s">
        <v>52</v>
      </c>
      <c r="H996" s="86"/>
      <c r="I996" s="86" t="s">
        <v>37</v>
      </c>
      <c r="J996" s="114">
        <v>24</v>
      </c>
      <c r="K996" s="108" t="s">
        <v>52</v>
      </c>
      <c r="L996" s="108"/>
      <c r="M996" s="86"/>
    </row>
    <row r="997" spans="1:13" x14ac:dyDescent="0.25">
      <c r="A997" s="24">
        <v>990</v>
      </c>
      <c r="B997" s="23" t="s">
        <v>5010</v>
      </c>
      <c r="C997" s="23" t="s">
        <v>4985</v>
      </c>
      <c r="D997" s="23" t="s">
        <v>4986</v>
      </c>
      <c r="E997" s="23" t="s">
        <v>657</v>
      </c>
      <c r="F997" s="121" t="s">
        <v>477</v>
      </c>
      <c r="G997" s="108" t="s">
        <v>52</v>
      </c>
      <c r="H997" s="86"/>
      <c r="I997" s="86" t="s">
        <v>37</v>
      </c>
      <c r="J997" s="114">
        <v>8</v>
      </c>
      <c r="K997" s="108" t="s">
        <v>52</v>
      </c>
      <c r="L997" s="108"/>
      <c r="M997" s="86"/>
    </row>
    <row r="998" spans="1:13" x14ac:dyDescent="0.25">
      <c r="A998" s="78">
        <v>991</v>
      </c>
      <c r="B998" s="78" t="s">
        <v>5010</v>
      </c>
      <c r="C998" s="78" t="s">
        <v>4985</v>
      </c>
      <c r="D998" s="78" t="s">
        <v>4986</v>
      </c>
      <c r="E998" s="78" t="s">
        <v>64</v>
      </c>
      <c r="F998" s="122" t="s">
        <v>4702</v>
      </c>
      <c r="G998" s="109" t="s">
        <v>52</v>
      </c>
      <c r="H998" s="91"/>
      <c r="I998" s="91" t="s">
        <v>37</v>
      </c>
      <c r="J998" s="95">
        <v>10</v>
      </c>
      <c r="K998" s="109" t="s">
        <v>52</v>
      </c>
      <c r="L998" s="109"/>
      <c r="M998" s="96" t="s">
        <v>5647</v>
      </c>
    </row>
    <row r="999" spans="1:13" x14ac:dyDescent="0.25">
      <c r="A999" s="88">
        <v>992</v>
      </c>
      <c r="B999" s="86" t="s">
        <v>5010</v>
      </c>
      <c r="C999" s="86" t="s">
        <v>4985</v>
      </c>
      <c r="D999" s="86" t="s">
        <v>4986</v>
      </c>
      <c r="E999" s="86" t="s">
        <v>5006</v>
      </c>
      <c r="F999" s="160" t="s">
        <v>5005</v>
      </c>
      <c r="G999" s="108"/>
      <c r="H999" s="86"/>
      <c r="I999" s="86" t="s">
        <v>110</v>
      </c>
      <c r="J999" s="114">
        <v>22</v>
      </c>
      <c r="K999" s="108" t="s">
        <v>52</v>
      </c>
      <c r="L999" s="108"/>
      <c r="M999" s="86"/>
    </row>
    <row r="1000" spans="1:13" x14ac:dyDescent="0.25">
      <c r="A1000" s="88">
        <v>993</v>
      </c>
      <c r="B1000" s="86" t="s">
        <v>5010</v>
      </c>
      <c r="C1000" s="86" t="s">
        <v>4985</v>
      </c>
      <c r="D1000" s="86" t="s">
        <v>4986</v>
      </c>
      <c r="E1000" s="86" t="s">
        <v>495</v>
      </c>
      <c r="F1000" s="160" t="s">
        <v>5007</v>
      </c>
      <c r="G1000" s="108"/>
      <c r="H1000" s="86"/>
      <c r="I1000" s="86" t="s">
        <v>110</v>
      </c>
      <c r="J1000" s="114">
        <v>22</v>
      </c>
      <c r="K1000" s="108" t="s">
        <v>52</v>
      </c>
      <c r="L1000" s="108"/>
      <c r="M1000" s="86"/>
    </row>
    <row r="1001" spans="1:13" x14ac:dyDescent="0.25">
      <c r="A1001" s="88">
        <v>994</v>
      </c>
      <c r="B1001" s="86" t="s">
        <v>5010</v>
      </c>
      <c r="C1001" s="86" t="s">
        <v>4985</v>
      </c>
      <c r="D1001" s="86" t="s">
        <v>4986</v>
      </c>
      <c r="E1001" s="86" t="s">
        <v>4809</v>
      </c>
      <c r="F1001" s="160" t="s">
        <v>5636</v>
      </c>
      <c r="G1001" s="108"/>
      <c r="H1001" s="86"/>
      <c r="I1001" s="86" t="s">
        <v>110</v>
      </c>
      <c r="J1001" s="114">
        <v>22</v>
      </c>
      <c r="K1001" s="108" t="s">
        <v>52</v>
      </c>
      <c r="L1001" s="108"/>
      <c r="M1001" s="86"/>
    </row>
    <row r="1002" spans="1:13" x14ac:dyDescent="0.25">
      <c r="A1002" s="88">
        <v>995</v>
      </c>
      <c r="B1002" s="86" t="s">
        <v>5010</v>
      </c>
      <c r="C1002" s="86" t="s">
        <v>4985</v>
      </c>
      <c r="D1002" s="86" t="s">
        <v>4986</v>
      </c>
      <c r="E1002" s="86" t="s">
        <v>4994</v>
      </c>
      <c r="F1002" s="160" t="s">
        <v>4993</v>
      </c>
      <c r="G1002" s="108"/>
      <c r="H1002" s="86"/>
      <c r="I1002" s="86" t="s">
        <v>110</v>
      </c>
      <c r="J1002" s="114">
        <v>22</v>
      </c>
      <c r="K1002" s="108" t="s">
        <v>52</v>
      </c>
      <c r="L1002" s="108"/>
      <c r="M1002" s="86"/>
    </row>
    <row r="1003" spans="1:13" x14ac:dyDescent="0.25">
      <c r="A1003" s="88">
        <v>996</v>
      </c>
      <c r="B1003" s="86" t="s">
        <v>5010</v>
      </c>
      <c r="C1003" s="86" t="s">
        <v>4985</v>
      </c>
      <c r="D1003" s="86" t="s">
        <v>4986</v>
      </c>
      <c r="E1003" s="86" t="s">
        <v>4992</v>
      </c>
      <c r="F1003" s="160" t="s">
        <v>3470</v>
      </c>
      <c r="G1003" s="108"/>
      <c r="H1003" s="86"/>
      <c r="I1003" s="86" t="s">
        <v>110</v>
      </c>
      <c r="J1003" s="114">
        <v>22</v>
      </c>
      <c r="K1003" s="108" t="s">
        <v>52</v>
      </c>
      <c r="L1003" s="108"/>
      <c r="M1003" s="86"/>
    </row>
    <row r="1004" spans="1:13" x14ac:dyDescent="0.25">
      <c r="A1004" s="88">
        <v>997</v>
      </c>
      <c r="B1004" s="86" t="s">
        <v>5010</v>
      </c>
      <c r="C1004" s="86" t="s">
        <v>4985</v>
      </c>
      <c r="D1004" s="86" t="s">
        <v>4986</v>
      </c>
      <c r="E1004" s="86" t="s">
        <v>4991</v>
      </c>
      <c r="F1004" s="160" t="s">
        <v>4990</v>
      </c>
      <c r="G1004" s="108"/>
      <c r="H1004" s="86"/>
      <c r="I1004" s="86" t="s">
        <v>110</v>
      </c>
      <c r="J1004" s="114">
        <v>22</v>
      </c>
      <c r="K1004" s="108" t="s">
        <v>52</v>
      </c>
      <c r="L1004" s="108"/>
      <c r="M1004" s="86"/>
    </row>
    <row r="1005" spans="1:13" x14ac:dyDescent="0.25">
      <c r="A1005" s="88">
        <v>998</v>
      </c>
      <c r="B1005" s="86" t="s">
        <v>5010</v>
      </c>
      <c r="C1005" s="86" t="s">
        <v>4985</v>
      </c>
      <c r="D1005" s="86" t="s">
        <v>4986</v>
      </c>
      <c r="E1005" s="86" t="s">
        <v>4929</v>
      </c>
      <c r="F1005" s="160" t="s">
        <v>4928</v>
      </c>
      <c r="G1005" s="108"/>
      <c r="H1005" s="86"/>
      <c r="I1005" s="86" t="s">
        <v>110</v>
      </c>
      <c r="J1005" s="114">
        <v>22</v>
      </c>
      <c r="K1005" s="108" t="s">
        <v>52</v>
      </c>
      <c r="L1005" s="108"/>
      <c r="M1005" s="86"/>
    </row>
    <row r="1006" spans="1:13" x14ac:dyDescent="0.25">
      <c r="A1006" s="88">
        <v>999</v>
      </c>
      <c r="B1006" s="86" t="s">
        <v>5010</v>
      </c>
      <c r="C1006" s="86" t="s">
        <v>4985</v>
      </c>
      <c r="D1006" s="86" t="s">
        <v>4986</v>
      </c>
      <c r="E1006" s="86" t="s">
        <v>4995</v>
      </c>
      <c r="F1006" s="160" t="s">
        <v>4754</v>
      </c>
      <c r="G1006" s="108"/>
      <c r="H1006" s="86"/>
      <c r="I1006" s="86" t="s">
        <v>110</v>
      </c>
      <c r="J1006" s="114">
        <v>22</v>
      </c>
      <c r="K1006" s="108" t="s">
        <v>52</v>
      </c>
      <c r="L1006" s="108"/>
      <c r="M1006" s="86"/>
    </row>
    <row r="1007" spans="1:13" x14ac:dyDescent="0.25">
      <c r="A1007" s="88">
        <v>1000</v>
      </c>
      <c r="B1007" s="86" t="s">
        <v>5010</v>
      </c>
      <c r="C1007" s="86" t="s">
        <v>4985</v>
      </c>
      <c r="D1007" s="86" t="s">
        <v>4986</v>
      </c>
      <c r="E1007" s="86" t="s">
        <v>532</v>
      </c>
      <c r="F1007" s="160" t="s">
        <v>4996</v>
      </c>
      <c r="G1007" s="108"/>
      <c r="H1007" s="86"/>
      <c r="I1007" s="86" t="s">
        <v>110</v>
      </c>
      <c r="J1007" s="114">
        <v>22</v>
      </c>
      <c r="K1007" s="108" t="s">
        <v>52</v>
      </c>
      <c r="L1007" s="108"/>
      <c r="M1007" s="86"/>
    </row>
    <row r="1008" spans="1:13" x14ac:dyDescent="0.25">
      <c r="A1008" s="88">
        <v>1001</v>
      </c>
      <c r="B1008" s="86" t="s">
        <v>5010</v>
      </c>
      <c r="C1008" s="86" t="s">
        <v>4985</v>
      </c>
      <c r="D1008" s="86" t="s">
        <v>4986</v>
      </c>
      <c r="E1008" s="86" t="s">
        <v>4987</v>
      </c>
      <c r="F1008" s="160" t="s">
        <v>3476</v>
      </c>
      <c r="G1008" s="108"/>
      <c r="H1008" s="86"/>
      <c r="I1008" s="86" t="s">
        <v>110</v>
      </c>
      <c r="J1008" s="114">
        <v>22</v>
      </c>
      <c r="K1008" s="108" t="s">
        <v>52</v>
      </c>
      <c r="L1008" s="108"/>
      <c r="M1008" s="86"/>
    </row>
    <row r="1009" spans="1:13" x14ac:dyDescent="0.25">
      <c r="A1009" s="88">
        <v>1002</v>
      </c>
      <c r="B1009" s="86" t="s">
        <v>5010</v>
      </c>
      <c r="C1009" s="86" t="s">
        <v>4985</v>
      </c>
      <c r="D1009" s="86" t="s">
        <v>4986</v>
      </c>
      <c r="E1009" s="86" t="s">
        <v>4989</v>
      </c>
      <c r="F1009" s="160" t="s">
        <v>4988</v>
      </c>
      <c r="G1009" s="108"/>
      <c r="H1009" s="86"/>
      <c r="I1009" s="86" t="s">
        <v>110</v>
      </c>
      <c r="J1009" s="114">
        <v>22</v>
      </c>
      <c r="K1009" s="108" t="s">
        <v>52</v>
      </c>
      <c r="L1009" s="108"/>
      <c r="M1009" s="86"/>
    </row>
    <row r="1010" spans="1:13" x14ac:dyDescent="0.25">
      <c r="A1010" s="88">
        <v>1003</v>
      </c>
      <c r="B1010" s="86" t="s">
        <v>5010</v>
      </c>
      <c r="C1010" s="86" t="s">
        <v>4985</v>
      </c>
      <c r="D1010" s="86" t="s">
        <v>4986</v>
      </c>
      <c r="E1010" s="86" t="s">
        <v>5009</v>
      </c>
      <c r="F1010" s="160" t="s">
        <v>5008</v>
      </c>
      <c r="G1010" s="108"/>
      <c r="H1010" s="86"/>
      <c r="I1010" s="86" t="s">
        <v>110</v>
      </c>
      <c r="J1010" s="114">
        <v>22</v>
      </c>
      <c r="K1010" s="108" t="s">
        <v>52</v>
      </c>
      <c r="L1010" s="108"/>
      <c r="M1010" s="86"/>
    </row>
    <row r="1011" spans="1:13" x14ac:dyDescent="0.25">
      <c r="A1011" s="88">
        <v>1004</v>
      </c>
      <c r="B1011" s="86" t="s">
        <v>5010</v>
      </c>
      <c r="C1011" s="86" t="s">
        <v>4985</v>
      </c>
      <c r="D1011" s="86" t="s">
        <v>4986</v>
      </c>
      <c r="E1011" s="86" t="s">
        <v>5004</v>
      </c>
      <c r="F1011" s="160" t="s">
        <v>5003</v>
      </c>
      <c r="G1011" s="108"/>
      <c r="H1011" s="86"/>
      <c r="I1011" s="86" t="s">
        <v>110</v>
      </c>
      <c r="J1011" s="114">
        <v>22</v>
      </c>
      <c r="K1011" s="108" t="s">
        <v>52</v>
      </c>
      <c r="L1011" s="108"/>
      <c r="M1011" s="86"/>
    </row>
    <row r="1012" spans="1:13" x14ac:dyDescent="0.25">
      <c r="A1012" s="88">
        <v>1005</v>
      </c>
      <c r="B1012" s="86" t="s">
        <v>5010</v>
      </c>
      <c r="C1012" s="86" t="s">
        <v>4985</v>
      </c>
      <c r="D1012" s="86" t="s">
        <v>4986</v>
      </c>
      <c r="E1012" s="86" t="s">
        <v>5002</v>
      </c>
      <c r="F1012" s="160" t="s">
        <v>5001</v>
      </c>
      <c r="G1012" s="108"/>
      <c r="H1012" s="86"/>
      <c r="I1012" s="86" t="s">
        <v>110</v>
      </c>
      <c r="J1012" s="114">
        <v>22</v>
      </c>
      <c r="K1012" s="108" t="s">
        <v>52</v>
      </c>
      <c r="L1012" s="108"/>
      <c r="M1012" s="86"/>
    </row>
    <row r="1013" spans="1:13" x14ac:dyDescent="0.25">
      <c r="A1013" s="88">
        <v>1006</v>
      </c>
      <c r="B1013" s="86" t="s">
        <v>5010</v>
      </c>
      <c r="C1013" s="86" t="s">
        <v>4985</v>
      </c>
      <c r="D1013" s="86" t="s">
        <v>4986</v>
      </c>
      <c r="E1013" s="86" t="s">
        <v>4857</v>
      </c>
      <c r="F1013" s="160" t="s">
        <v>490</v>
      </c>
      <c r="G1013" s="108"/>
      <c r="H1013" s="86"/>
      <c r="I1013" s="86" t="s">
        <v>110</v>
      </c>
      <c r="J1013" s="114">
        <v>22</v>
      </c>
      <c r="K1013" s="108" t="s">
        <v>52</v>
      </c>
      <c r="L1013" s="108"/>
      <c r="M1013" s="86"/>
    </row>
    <row r="1014" spans="1:13" x14ac:dyDescent="0.25">
      <c r="A1014" s="88">
        <v>1007</v>
      </c>
      <c r="B1014" s="86" t="s">
        <v>5010</v>
      </c>
      <c r="C1014" s="86" t="s">
        <v>4985</v>
      </c>
      <c r="D1014" s="86" t="s">
        <v>4986</v>
      </c>
      <c r="E1014" s="86" t="s">
        <v>5000</v>
      </c>
      <c r="F1014" s="160" t="s">
        <v>4999</v>
      </c>
      <c r="G1014" s="108"/>
      <c r="H1014" s="86"/>
      <c r="I1014" s="86" t="s">
        <v>110</v>
      </c>
      <c r="J1014" s="114">
        <v>22</v>
      </c>
      <c r="K1014" s="108" t="s">
        <v>52</v>
      </c>
      <c r="L1014" s="108"/>
      <c r="M1014" s="86"/>
    </row>
    <row r="1015" spans="1:13" x14ac:dyDescent="0.25">
      <c r="A1015" s="88">
        <v>1008</v>
      </c>
      <c r="B1015" s="86" t="s">
        <v>5010</v>
      </c>
      <c r="C1015" s="86" t="s">
        <v>4985</v>
      </c>
      <c r="D1015" s="86" t="s">
        <v>4986</v>
      </c>
      <c r="E1015" s="86" t="s">
        <v>4998</v>
      </c>
      <c r="F1015" s="160" t="s">
        <v>4997</v>
      </c>
      <c r="G1015" s="108"/>
      <c r="H1015" s="86"/>
      <c r="I1015" s="86" t="s">
        <v>110</v>
      </c>
      <c r="J1015" s="114">
        <v>22</v>
      </c>
      <c r="K1015" s="108" t="s">
        <v>52</v>
      </c>
      <c r="L1015" s="108"/>
      <c r="M1015" s="86"/>
    </row>
    <row r="1016" spans="1:13" x14ac:dyDescent="0.25">
      <c r="A1016" s="88">
        <v>1009</v>
      </c>
      <c r="B1016" s="86" t="s">
        <v>5010</v>
      </c>
      <c r="C1016" s="86" t="s">
        <v>4985</v>
      </c>
      <c r="D1016" s="86" t="s">
        <v>4986</v>
      </c>
      <c r="E1016" s="86" t="s">
        <v>5277</v>
      </c>
      <c r="F1016" s="160" t="s">
        <v>5273</v>
      </c>
      <c r="G1016" s="108"/>
      <c r="H1016" s="86"/>
      <c r="I1016" s="86" t="s">
        <v>110</v>
      </c>
      <c r="J1016" s="114">
        <v>22</v>
      </c>
      <c r="K1016" s="108" t="s">
        <v>52</v>
      </c>
      <c r="L1016" s="108">
        <v>0</v>
      </c>
      <c r="M1016" s="86"/>
    </row>
    <row r="1017" spans="1:13" x14ac:dyDescent="0.25">
      <c r="A1017" s="88">
        <v>1010</v>
      </c>
      <c r="B1017" s="86" t="s">
        <v>5010</v>
      </c>
      <c r="C1017" s="86" t="s">
        <v>4985</v>
      </c>
      <c r="D1017" s="86" t="s">
        <v>4986</v>
      </c>
      <c r="E1017" s="86" t="s">
        <v>5278</v>
      </c>
      <c r="F1017" s="160" t="s">
        <v>5274</v>
      </c>
      <c r="G1017" s="108"/>
      <c r="H1017" s="86"/>
      <c r="I1017" s="86" t="s">
        <v>110</v>
      </c>
      <c r="J1017" s="114">
        <v>22</v>
      </c>
      <c r="K1017" s="108" t="s">
        <v>52</v>
      </c>
      <c r="L1017" s="108">
        <v>0</v>
      </c>
      <c r="M1017" s="86"/>
    </row>
    <row r="1018" spans="1:13" x14ac:dyDescent="0.25">
      <c r="A1018" s="88">
        <v>1011</v>
      </c>
      <c r="B1018" s="86" t="s">
        <v>5010</v>
      </c>
      <c r="C1018" s="86" t="s">
        <v>4985</v>
      </c>
      <c r="D1018" s="86" t="s">
        <v>4986</v>
      </c>
      <c r="E1018" s="86" t="s">
        <v>5279</v>
      </c>
      <c r="F1018" s="160" t="s">
        <v>5275</v>
      </c>
      <c r="G1018" s="108"/>
      <c r="H1018" s="86"/>
      <c r="I1018" s="86" t="s">
        <v>110</v>
      </c>
      <c r="J1018" s="114">
        <v>22</v>
      </c>
      <c r="K1018" s="108" t="s">
        <v>52</v>
      </c>
      <c r="L1018" s="108">
        <v>0</v>
      </c>
      <c r="M1018" s="86"/>
    </row>
    <row r="1019" spans="1:13" x14ac:dyDescent="0.25">
      <c r="A1019" s="88">
        <v>1012</v>
      </c>
      <c r="B1019" s="86" t="s">
        <v>5010</v>
      </c>
      <c r="C1019" s="86" t="s">
        <v>4985</v>
      </c>
      <c r="D1019" s="86" t="s">
        <v>4986</v>
      </c>
      <c r="E1019" s="86" t="s">
        <v>5280</v>
      </c>
      <c r="F1019" s="160" t="s">
        <v>5276</v>
      </c>
      <c r="G1019" s="108"/>
      <c r="H1019" s="86"/>
      <c r="I1019" s="86" t="s">
        <v>110</v>
      </c>
      <c r="J1019" s="114">
        <v>22</v>
      </c>
      <c r="K1019" s="108" t="s">
        <v>52</v>
      </c>
      <c r="L1019" s="108">
        <v>0</v>
      </c>
      <c r="M1019" s="86"/>
    </row>
    <row r="1020" spans="1:13" x14ac:dyDescent="0.25">
      <c r="A1020" s="91">
        <v>1013</v>
      </c>
      <c r="B1020" s="91" t="s">
        <v>5010</v>
      </c>
      <c r="C1020" s="91" t="s">
        <v>5696</v>
      </c>
      <c r="D1020" s="157" t="s">
        <v>5734</v>
      </c>
      <c r="E1020" s="91" t="s">
        <v>3540</v>
      </c>
      <c r="F1020" s="130" t="s">
        <v>3539</v>
      </c>
      <c r="G1020" s="136" t="s">
        <v>5639</v>
      </c>
      <c r="H1020" s="91"/>
      <c r="I1020" s="91" t="s">
        <v>37</v>
      </c>
      <c r="J1020" s="91">
        <v>24</v>
      </c>
      <c r="K1020" s="136" t="s">
        <v>5707</v>
      </c>
      <c r="L1020" s="91"/>
      <c r="M1020" s="96" t="s">
        <v>5712</v>
      </c>
    </row>
    <row r="1021" spans="1:13" x14ac:dyDescent="0.25">
      <c r="A1021" s="91">
        <v>1014</v>
      </c>
      <c r="B1021" s="91" t="s">
        <v>5010</v>
      </c>
      <c r="C1021" s="91" t="s">
        <v>5696</v>
      </c>
      <c r="D1021" s="96" t="s">
        <v>5695</v>
      </c>
      <c r="E1021" s="91" t="s">
        <v>657</v>
      </c>
      <c r="F1021" s="130" t="s">
        <v>477</v>
      </c>
      <c r="G1021" s="136" t="s">
        <v>5707</v>
      </c>
      <c r="H1021" s="91"/>
      <c r="I1021" s="91" t="s">
        <v>37</v>
      </c>
      <c r="J1021" s="91">
        <v>8</v>
      </c>
      <c r="K1021" s="136" t="s">
        <v>5707</v>
      </c>
      <c r="L1021" s="91"/>
      <c r="M1021" s="96" t="s">
        <v>5712</v>
      </c>
    </row>
    <row r="1022" spans="1:13" x14ac:dyDescent="0.25">
      <c r="A1022" s="91">
        <v>1015</v>
      </c>
      <c r="B1022" s="91" t="s">
        <v>5010</v>
      </c>
      <c r="C1022" s="91" t="s">
        <v>5696</v>
      </c>
      <c r="D1022" s="96" t="s">
        <v>5695</v>
      </c>
      <c r="E1022" s="91" t="s">
        <v>64</v>
      </c>
      <c r="F1022" s="131" t="s">
        <v>5697</v>
      </c>
      <c r="G1022" s="109"/>
      <c r="H1022" s="91"/>
      <c r="I1022" s="91" t="s">
        <v>37</v>
      </c>
      <c r="J1022" s="91">
        <v>10</v>
      </c>
      <c r="K1022" s="136" t="s">
        <v>5707</v>
      </c>
      <c r="L1022" s="91"/>
      <c r="M1022" s="96" t="s">
        <v>5712</v>
      </c>
    </row>
    <row r="1023" spans="1:13" x14ac:dyDescent="0.25">
      <c r="A1023" s="91">
        <v>1016</v>
      </c>
      <c r="B1023" s="91" t="s">
        <v>5010</v>
      </c>
      <c r="C1023" s="91" t="s">
        <v>5696</v>
      </c>
      <c r="D1023" s="96" t="s">
        <v>5698</v>
      </c>
      <c r="E1023" s="91" t="s">
        <v>4195</v>
      </c>
      <c r="F1023" s="130" t="s">
        <v>4744</v>
      </c>
      <c r="G1023" s="109"/>
      <c r="H1023" s="91"/>
      <c r="I1023" s="91" t="s">
        <v>110</v>
      </c>
      <c r="J1023" s="91">
        <v>22</v>
      </c>
      <c r="K1023" s="136" t="s">
        <v>5707</v>
      </c>
      <c r="L1023" s="91"/>
      <c r="M1023" s="96" t="s">
        <v>5712</v>
      </c>
    </row>
    <row r="1024" spans="1:13" x14ac:dyDescent="0.4">
      <c r="A1024" s="91">
        <v>1017</v>
      </c>
      <c r="B1024" s="91" t="s">
        <v>5010</v>
      </c>
      <c r="C1024" s="91" t="s">
        <v>5696</v>
      </c>
      <c r="D1024" s="96" t="s">
        <v>5695</v>
      </c>
      <c r="E1024" s="132" t="s">
        <v>5692</v>
      </c>
      <c r="F1024" s="130" t="s">
        <v>5706</v>
      </c>
      <c r="G1024" s="109"/>
      <c r="H1024" s="91"/>
      <c r="I1024" s="91" t="s">
        <v>110</v>
      </c>
      <c r="J1024" s="91">
        <v>22</v>
      </c>
      <c r="K1024" s="136" t="s">
        <v>5707</v>
      </c>
      <c r="L1024" s="91"/>
      <c r="M1024" s="96" t="s">
        <v>5712</v>
      </c>
    </row>
    <row r="1025" spans="1:13" x14ac:dyDescent="0.4">
      <c r="A1025" s="91">
        <v>1018</v>
      </c>
      <c r="B1025" s="91" t="s">
        <v>5010</v>
      </c>
      <c r="C1025" s="91" t="s">
        <v>5696</v>
      </c>
      <c r="D1025" s="96" t="s">
        <v>5695</v>
      </c>
      <c r="E1025" s="132" t="s">
        <v>5708</v>
      </c>
      <c r="F1025" s="124" t="s">
        <v>4759</v>
      </c>
      <c r="G1025" s="109"/>
      <c r="H1025" s="91"/>
      <c r="I1025" s="91" t="s">
        <v>37</v>
      </c>
      <c r="J1025" s="91">
        <v>4</v>
      </c>
      <c r="K1025" s="136" t="s">
        <v>5707</v>
      </c>
      <c r="L1025" s="91"/>
      <c r="M1025" s="96" t="s">
        <v>5712</v>
      </c>
    </row>
    <row r="1026" spans="1:13" x14ac:dyDescent="0.4">
      <c r="A1026" s="91">
        <v>1019</v>
      </c>
      <c r="B1026" s="91" t="s">
        <v>5010</v>
      </c>
      <c r="C1026" s="91" t="s">
        <v>5696</v>
      </c>
      <c r="D1026" s="157" t="s">
        <v>5732</v>
      </c>
      <c r="E1026" s="132" t="s">
        <v>5709</v>
      </c>
      <c r="F1026" s="131" t="s">
        <v>3193</v>
      </c>
      <c r="G1026" s="109"/>
      <c r="H1026" s="91"/>
      <c r="I1026" s="91" t="s">
        <v>37</v>
      </c>
      <c r="J1026" s="91">
        <v>4</v>
      </c>
      <c r="K1026" s="136" t="s">
        <v>5707</v>
      </c>
      <c r="L1026" s="91"/>
      <c r="M1026" s="96" t="s">
        <v>5712</v>
      </c>
    </row>
    <row r="1027" spans="1:13" x14ac:dyDescent="0.4">
      <c r="A1027" s="91">
        <v>1020</v>
      </c>
      <c r="B1027" s="91" t="s">
        <v>5010</v>
      </c>
      <c r="C1027" s="91" t="s">
        <v>5696</v>
      </c>
      <c r="D1027" s="96" t="s">
        <v>5695</v>
      </c>
      <c r="E1027" s="132" t="s">
        <v>5710</v>
      </c>
      <c r="F1027" s="133" t="s">
        <v>5699</v>
      </c>
      <c r="G1027" s="109"/>
      <c r="H1027" s="91"/>
      <c r="I1027" s="91" t="s">
        <v>37</v>
      </c>
      <c r="J1027" s="91">
        <v>20</v>
      </c>
      <c r="K1027" s="136" t="s">
        <v>5707</v>
      </c>
      <c r="L1027" s="91"/>
      <c r="M1027" s="96" t="s">
        <v>5712</v>
      </c>
    </row>
    <row r="1028" spans="1:13" x14ac:dyDescent="0.4">
      <c r="A1028" s="91">
        <v>1021</v>
      </c>
      <c r="B1028" s="91" t="s">
        <v>5010</v>
      </c>
      <c r="C1028" s="91" t="s">
        <v>5696</v>
      </c>
      <c r="D1028" s="96" t="s">
        <v>5695</v>
      </c>
      <c r="E1028" s="132" t="s">
        <v>4802</v>
      </c>
      <c r="F1028" s="133" t="s">
        <v>5700</v>
      </c>
      <c r="G1028" s="109"/>
      <c r="H1028" s="91"/>
      <c r="I1028" s="91" t="s">
        <v>37</v>
      </c>
      <c r="J1028" s="91">
        <v>30</v>
      </c>
      <c r="K1028" s="136" t="s">
        <v>5640</v>
      </c>
      <c r="L1028" s="91"/>
      <c r="M1028" s="96" t="s">
        <v>5712</v>
      </c>
    </row>
    <row r="1029" spans="1:13" x14ac:dyDescent="0.4">
      <c r="A1029" s="91">
        <v>1022</v>
      </c>
      <c r="B1029" s="91" t="s">
        <v>5010</v>
      </c>
      <c r="C1029" s="91" t="s">
        <v>5696</v>
      </c>
      <c r="D1029" s="96" t="s">
        <v>5695</v>
      </c>
      <c r="E1029" s="132" t="s">
        <v>4865</v>
      </c>
      <c r="F1029" s="134" t="s">
        <v>5701</v>
      </c>
      <c r="G1029" s="109"/>
      <c r="H1029" s="91"/>
      <c r="I1029" s="91" t="s">
        <v>37</v>
      </c>
      <c r="J1029" s="91">
        <v>100</v>
      </c>
      <c r="K1029" s="136" t="s">
        <v>5640</v>
      </c>
      <c r="L1029" s="91"/>
      <c r="M1029" s="96" t="s">
        <v>5712</v>
      </c>
    </row>
    <row r="1030" spans="1:13" x14ac:dyDescent="0.4">
      <c r="A1030" s="91">
        <v>1023</v>
      </c>
      <c r="B1030" s="91" t="s">
        <v>5010</v>
      </c>
      <c r="C1030" s="91" t="s">
        <v>5696</v>
      </c>
      <c r="D1030" s="96" t="s">
        <v>5695</v>
      </c>
      <c r="E1030" s="135" t="s">
        <v>4864</v>
      </c>
      <c r="F1030" s="134" t="s">
        <v>5702</v>
      </c>
      <c r="G1030" s="109"/>
      <c r="H1030" s="91"/>
      <c r="I1030" s="91" t="s">
        <v>110</v>
      </c>
      <c r="J1030" s="91">
        <v>22</v>
      </c>
      <c r="K1030" s="136" t="s">
        <v>5707</v>
      </c>
      <c r="L1030" s="91"/>
      <c r="M1030" s="96" t="s">
        <v>5712</v>
      </c>
    </row>
    <row r="1031" spans="1:13" x14ac:dyDescent="0.4">
      <c r="A1031" s="91">
        <v>1024</v>
      </c>
      <c r="B1031" s="91" t="s">
        <v>5010</v>
      </c>
      <c r="C1031" s="91" t="s">
        <v>5696</v>
      </c>
      <c r="D1031" s="96" t="s">
        <v>5695</v>
      </c>
      <c r="E1031" s="135" t="s">
        <v>5693</v>
      </c>
      <c r="F1031" s="134" t="s">
        <v>5703</v>
      </c>
      <c r="G1031" s="109"/>
      <c r="H1031" s="91"/>
      <c r="I1031" s="91" t="s">
        <v>110</v>
      </c>
      <c r="J1031" s="91">
        <v>22</v>
      </c>
      <c r="K1031" s="136" t="s">
        <v>5640</v>
      </c>
      <c r="L1031" s="91"/>
      <c r="M1031" s="96" t="s">
        <v>5712</v>
      </c>
    </row>
    <row r="1032" spans="1:13" x14ac:dyDescent="0.4">
      <c r="A1032" s="91">
        <v>1025</v>
      </c>
      <c r="B1032" s="91" t="s">
        <v>5010</v>
      </c>
      <c r="C1032" s="91" t="s">
        <v>5696</v>
      </c>
      <c r="D1032" s="96" t="s">
        <v>5695</v>
      </c>
      <c r="E1032" s="135" t="s">
        <v>5694</v>
      </c>
      <c r="F1032" s="134" t="s">
        <v>5704</v>
      </c>
      <c r="G1032" s="109"/>
      <c r="H1032" s="91"/>
      <c r="I1032" s="91" t="s">
        <v>37</v>
      </c>
      <c r="J1032" s="91">
        <v>1</v>
      </c>
      <c r="K1032" s="136" t="s">
        <v>5707</v>
      </c>
      <c r="L1032" s="91"/>
      <c r="M1032" s="96" t="s">
        <v>5712</v>
      </c>
    </row>
    <row r="1033" spans="1:13" x14ac:dyDescent="0.4">
      <c r="A1033" s="91">
        <v>1026</v>
      </c>
      <c r="B1033" s="91" t="s">
        <v>5010</v>
      </c>
      <c r="C1033" s="91" t="s">
        <v>5696</v>
      </c>
      <c r="D1033" s="96" t="s">
        <v>5695</v>
      </c>
      <c r="E1033" s="135" t="s">
        <v>4835</v>
      </c>
      <c r="F1033" s="134" t="s">
        <v>5705</v>
      </c>
      <c r="G1033" s="109"/>
      <c r="H1033" s="91"/>
      <c r="I1033" s="91" t="s">
        <v>37</v>
      </c>
      <c r="J1033" s="91">
        <v>1</v>
      </c>
      <c r="K1033" s="136" t="s">
        <v>5711</v>
      </c>
      <c r="L1033" s="91"/>
      <c r="M1033" s="96" t="s">
        <v>5712</v>
      </c>
    </row>
    <row r="1034" spans="1:13" x14ac:dyDescent="0.4">
      <c r="A1034" s="91">
        <v>1027</v>
      </c>
      <c r="B1034" s="91" t="s">
        <v>5010</v>
      </c>
      <c r="C1034" s="91" t="s">
        <v>5696</v>
      </c>
      <c r="D1034" s="96" t="s">
        <v>5713</v>
      </c>
      <c r="E1034" s="135" t="s">
        <v>4960</v>
      </c>
      <c r="F1034" s="134" t="s">
        <v>5637</v>
      </c>
      <c r="G1034" s="109"/>
      <c r="H1034" s="91"/>
      <c r="I1034" s="91" t="s">
        <v>37</v>
      </c>
      <c r="J1034" s="91">
        <v>24</v>
      </c>
      <c r="K1034" s="136" t="s">
        <v>5640</v>
      </c>
      <c r="L1034" s="91"/>
      <c r="M1034" s="96" t="s">
        <v>5712</v>
      </c>
    </row>
    <row r="1035" spans="1:13" x14ac:dyDescent="0.25">
      <c r="A1035" s="91">
        <v>1028</v>
      </c>
      <c r="B1035" s="93" t="s">
        <v>5010</v>
      </c>
      <c r="C1035" s="93" t="s">
        <v>5714</v>
      </c>
      <c r="D1035" s="93" t="s">
        <v>5729</v>
      </c>
      <c r="E1035" s="93" t="s">
        <v>3540</v>
      </c>
      <c r="F1035" s="161" t="s">
        <v>3181</v>
      </c>
      <c r="G1035" s="101" t="s">
        <v>52</v>
      </c>
      <c r="H1035" s="91"/>
      <c r="I1035" s="93" t="s">
        <v>37</v>
      </c>
      <c r="J1035" s="94">
        <v>24</v>
      </c>
      <c r="K1035" s="101" t="s">
        <v>52</v>
      </c>
      <c r="L1035" s="101"/>
      <c r="M1035" s="96" t="s">
        <v>5718</v>
      </c>
    </row>
    <row r="1036" spans="1:13" x14ac:dyDescent="0.25">
      <c r="A1036" s="91">
        <v>1029</v>
      </c>
      <c r="B1036" s="93" t="s">
        <v>5010</v>
      </c>
      <c r="C1036" s="93" t="s">
        <v>5714</v>
      </c>
      <c r="D1036" s="93" t="s">
        <v>5733</v>
      </c>
      <c r="E1036" s="93" t="s">
        <v>657</v>
      </c>
      <c r="F1036" s="161" t="s">
        <v>4102</v>
      </c>
      <c r="G1036" s="101" t="s">
        <v>52</v>
      </c>
      <c r="H1036" s="91"/>
      <c r="I1036" s="93" t="s">
        <v>37</v>
      </c>
      <c r="J1036" s="94">
        <v>8</v>
      </c>
      <c r="K1036" s="101" t="s">
        <v>52</v>
      </c>
      <c r="L1036" s="101"/>
      <c r="M1036" s="96" t="s">
        <v>5718</v>
      </c>
    </row>
    <row r="1037" spans="1:13" x14ac:dyDescent="0.25">
      <c r="A1037" s="91">
        <v>1030</v>
      </c>
      <c r="B1037" s="93" t="s">
        <v>5010</v>
      </c>
      <c r="C1037" s="93" t="s">
        <v>5714</v>
      </c>
      <c r="D1037" s="93" t="s">
        <v>5715</v>
      </c>
      <c r="E1037" s="93" t="s">
        <v>64</v>
      </c>
      <c r="F1037" s="161" t="s">
        <v>4603</v>
      </c>
      <c r="G1037" s="101" t="s">
        <v>52</v>
      </c>
      <c r="H1037" s="91"/>
      <c r="I1037" s="93" t="s">
        <v>37</v>
      </c>
      <c r="J1037" s="95">
        <v>10</v>
      </c>
      <c r="K1037" s="101" t="s">
        <v>52</v>
      </c>
      <c r="L1037" s="101"/>
      <c r="M1037" s="96" t="s">
        <v>5718</v>
      </c>
    </row>
    <row r="1038" spans="1:13" x14ac:dyDescent="0.25">
      <c r="A1038" s="91">
        <v>1031</v>
      </c>
      <c r="B1038" s="93" t="s">
        <v>5010</v>
      </c>
      <c r="C1038" s="93" t="s">
        <v>5714</v>
      </c>
      <c r="D1038" s="93" t="s">
        <v>5715</v>
      </c>
      <c r="E1038" s="93" t="s">
        <v>4195</v>
      </c>
      <c r="F1038" s="161" t="s">
        <v>4744</v>
      </c>
      <c r="G1038" s="101" t="s">
        <v>52</v>
      </c>
      <c r="H1038" s="91"/>
      <c r="I1038" s="93" t="s">
        <v>110</v>
      </c>
      <c r="J1038" s="94">
        <v>22</v>
      </c>
      <c r="K1038" s="101" t="s">
        <v>52</v>
      </c>
      <c r="L1038" s="101"/>
      <c r="M1038" s="96" t="s">
        <v>5718</v>
      </c>
    </row>
    <row r="1039" spans="1:13" x14ac:dyDescent="0.25">
      <c r="A1039" s="91">
        <v>1032</v>
      </c>
      <c r="B1039" s="93" t="s">
        <v>5010</v>
      </c>
      <c r="C1039" s="93" t="s">
        <v>5714</v>
      </c>
      <c r="D1039" s="93" t="s">
        <v>5715</v>
      </c>
      <c r="E1039" s="93" t="s">
        <v>3287</v>
      </c>
      <c r="F1039" s="161" t="s">
        <v>4197</v>
      </c>
      <c r="G1039" s="101" t="s">
        <v>52</v>
      </c>
      <c r="H1039" s="91"/>
      <c r="I1039" s="93" t="s">
        <v>37</v>
      </c>
      <c r="J1039" s="94">
        <v>4</v>
      </c>
      <c r="K1039" s="101" t="s">
        <v>52</v>
      </c>
      <c r="L1039" s="101"/>
      <c r="M1039" s="96" t="s">
        <v>5718</v>
      </c>
    </row>
    <row r="1040" spans="1:13" x14ac:dyDescent="0.25">
      <c r="A1040" s="91">
        <v>1033</v>
      </c>
      <c r="B1040" s="93" t="s">
        <v>5010</v>
      </c>
      <c r="C1040" s="93" t="s">
        <v>5714</v>
      </c>
      <c r="D1040" s="93" t="s">
        <v>5715</v>
      </c>
      <c r="E1040" s="93" t="s">
        <v>4874</v>
      </c>
      <c r="F1040" s="161" t="s">
        <v>5666</v>
      </c>
      <c r="G1040" s="101"/>
      <c r="H1040" s="91"/>
      <c r="I1040" s="93" t="s">
        <v>37</v>
      </c>
      <c r="J1040" s="94">
        <v>20</v>
      </c>
      <c r="K1040" s="101" t="s">
        <v>52</v>
      </c>
      <c r="L1040" s="101"/>
      <c r="M1040" s="96" t="s">
        <v>5718</v>
      </c>
    </row>
    <row r="1041" spans="1:13" x14ac:dyDescent="0.25">
      <c r="A1041" s="91">
        <v>1034</v>
      </c>
      <c r="B1041" s="93" t="s">
        <v>5010</v>
      </c>
      <c r="C1041" s="93" t="s">
        <v>5714</v>
      </c>
      <c r="D1041" s="93" t="s">
        <v>5715</v>
      </c>
      <c r="E1041" s="93" t="s">
        <v>5667</v>
      </c>
      <c r="F1041" s="161" t="s">
        <v>5668</v>
      </c>
      <c r="G1041" s="101"/>
      <c r="H1041" s="91"/>
      <c r="I1041" s="93" t="s">
        <v>37</v>
      </c>
      <c r="J1041" s="94">
        <v>6</v>
      </c>
      <c r="K1041" s="101" t="s">
        <v>52</v>
      </c>
      <c r="L1041" s="101"/>
      <c r="M1041" s="96" t="s">
        <v>5718</v>
      </c>
    </row>
    <row r="1042" spans="1:13" x14ac:dyDescent="0.25">
      <c r="A1042" s="91">
        <v>1035</v>
      </c>
      <c r="B1042" s="93" t="s">
        <v>5010</v>
      </c>
      <c r="C1042" s="93" t="s">
        <v>5714</v>
      </c>
      <c r="D1042" s="93" t="s">
        <v>5715</v>
      </c>
      <c r="E1042" s="93" t="s">
        <v>4394</v>
      </c>
      <c r="F1042" s="161" t="s">
        <v>4873</v>
      </c>
      <c r="G1042" s="101"/>
      <c r="H1042" s="91"/>
      <c r="I1042" s="93" t="s">
        <v>37</v>
      </c>
      <c r="J1042" s="94">
        <v>20</v>
      </c>
      <c r="K1042" s="101" t="s">
        <v>52</v>
      </c>
      <c r="L1042" s="101"/>
      <c r="M1042" s="96" t="s">
        <v>5718</v>
      </c>
    </row>
    <row r="1043" spans="1:13" x14ac:dyDescent="0.25">
      <c r="A1043" s="91">
        <v>1036</v>
      </c>
      <c r="B1043" s="93" t="s">
        <v>5010</v>
      </c>
      <c r="C1043" s="93" t="s">
        <v>5714</v>
      </c>
      <c r="D1043" s="93" t="s">
        <v>5715</v>
      </c>
      <c r="E1043" s="93" t="s">
        <v>5669</v>
      </c>
      <c r="F1043" s="161" t="s">
        <v>5670</v>
      </c>
      <c r="G1043" s="101"/>
      <c r="H1043" s="91"/>
      <c r="I1043" s="93" t="s">
        <v>37</v>
      </c>
      <c r="J1043" s="94">
        <v>8</v>
      </c>
      <c r="K1043" s="101" t="s">
        <v>52</v>
      </c>
      <c r="L1043" s="101"/>
      <c r="M1043" s="96" t="s">
        <v>5718</v>
      </c>
    </row>
    <row r="1044" spans="1:13" x14ac:dyDescent="0.25">
      <c r="A1044" s="91">
        <v>1037</v>
      </c>
      <c r="B1044" s="93" t="s">
        <v>5010</v>
      </c>
      <c r="C1044" s="93" t="s">
        <v>5714</v>
      </c>
      <c r="D1044" s="93" t="s">
        <v>5715</v>
      </c>
      <c r="E1044" s="93" t="s">
        <v>5716</v>
      </c>
      <c r="F1044" s="161" t="s">
        <v>5717</v>
      </c>
      <c r="G1044" s="101"/>
      <c r="H1044" s="91"/>
      <c r="I1044" s="93" t="s">
        <v>37</v>
      </c>
      <c r="J1044" s="94">
        <v>20</v>
      </c>
      <c r="K1044" s="101" t="s">
        <v>52</v>
      </c>
      <c r="L1044" s="101"/>
      <c r="M1044" s="96" t="s">
        <v>5718</v>
      </c>
    </row>
    <row r="1045" spans="1:13" x14ac:dyDescent="0.25">
      <c r="A1045" s="91">
        <v>1038</v>
      </c>
      <c r="B1045" s="93" t="s">
        <v>5010</v>
      </c>
      <c r="C1045" s="93" t="s">
        <v>5714</v>
      </c>
      <c r="D1045" s="93" t="s">
        <v>5715</v>
      </c>
      <c r="E1045" s="93" t="s">
        <v>838</v>
      </c>
      <c r="F1045" s="161" t="s">
        <v>829</v>
      </c>
      <c r="G1045" s="101"/>
      <c r="H1045" s="91"/>
      <c r="I1045" s="93" t="s">
        <v>37</v>
      </c>
      <c r="J1045" s="94">
        <v>20</v>
      </c>
      <c r="K1045" s="101" t="s">
        <v>5347</v>
      </c>
      <c r="L1045" s="101"/>
      <c r="M1045" s="96" t="s">
        <v>5718</v>
      </c>
    </row>
    <row r="1046" spans="1:13" x14ac:dyDescent="0.25">
      <c r="A1046" s="91">
        <v>1039</v>
      </c>
      <c r="B1046" s="93" t="s">
        <v>5010</v>
      </c>
      <c r="C1046" s="93" t="s">
        <v>5714</v>
      </c>
      <c r="D1046" s="93" t="s">
        <v>5715</v>
      </c>
      <c r="E1046" s="93" t="s">
        <v>2079</v>
      </c>
      <c r="F1046" s="161" t="s">
        <v>2078</v>
      </c>
      <c r="G1046" s="101"/>
      <c r="H1046" s="91"/>
      <c r="I1046" s="93" t="s">
        <v>110</v>
      </c>
      <c r="J1046" s="94">
        <v>22</v>
      </c>
      <c r="K1046" s="101" t="s">
        <v>5347</v>
      </c>
      <c r="L1046" s="101"/>
      <c r="M1046" s="96" t="s">
        <v>5718</v>
      </c>
    </row>
    <row r="1047" spans="1:13" x14ac:dyDescent="0.25">
      <c r="A1047" s="91">
        <v>1039</v>
      </c>
      <c r="B1047" s="93" t="s">
        <v>5010</v>
      </c>
      <c r="C1047" s="159" t="s">
        <v>5759</v>
      </c>
      <c r="D1047" s="159" t="s">
        <v>5735</v>
      </c>
      <c r="E1047" s="159" t="s">
        <v>5782</v>
      </c>
      <c r="F1047" s="159" t="s">
        <v>5358</v>
      </c>
      <c r="G1047" s="159"/>
      <c r="H1047" s="159"/>
      <c r="I1047" s="159" t="s">
        <v>37</v>
      </c>
      <c r="J1047" s="162" t="s">
        <v>5783</v>
      </c>
      <c r="K1047" s="163" t="s">
        <v>5347</v>
      </c>
      <c r="L1047" s="163"/>
      <c r="M1047" s="157" t="s">
        <v>6023</v>
      </c>
    </row>
    <row r="1048" spans="1:13" x14ac:dyDescent="0.25">
      <c r="A1048" s="91">
        <v>1039</v>
      </c>
      <c r="B1048" s="93" t="s">
        <v>5010</v>
      </c>
      <c r="C1048" s="159" t="s">
        <v>5759</v>
      </c>
      <c r="D1048" s="159" t="s">
        <v>5735</v>
      </c>
      <c r="E1048" s="159" t="s">
        <v>5784</v>
      </c>
      <c r="F1048" s="159" t="s">
        <v>5785</v>
      </c>
      <c r="G1048" s="159"/>
      <c r="H1048" s="159"/>
      <c r="I1048" s="159" t="s">
        <v>37</v>
      </c>
      <c r="J1048" s="162" t="s">
        <v>5786</v>
      </c>
      <c r="K1048" s="163" t="s">
        <v>5347</v>
      </c>
      <c r="L1048" s="163"/>
      <c r="M1048" s="157" t="s">
        <v>6023</v>
      </c>
    </row>
    <row r="1049" spans="1:13" x14ac:dyDescent="0.25">
      <c r="A1049" s="91">
        <v>1039</v>
      </c>
      <c r="B1049" s="93" t="s">
        <v>5010</v>
      </c>
      <c r="C1049" s="159" t="s">
        <v>5759</v>
      </c>
      <c r="D1049" s="159" t="s">
        <v>5735</v>
      </c>
      <c r="E1049" s="159" t="s">
        <v>5787</v>
      </c>
      <c r="F1049" s="159" t="s">
        <v>5788</v>
      </c>
      <c r="G1049" s="159"/>
      <c r="H1049" s="159"/>
      <c r="I1049" s="159" t="s">
        <v>110</v>
      </c>
      <c r="J1049" s="162" t="s">
        <v>5789</v>
      </c>
      <c r="K1049" s="163" t="s">
        <v>5347</v>
      </c>
      <c r="L1049" s="163"/>
      <c r="M1049" s="157" t="s">
        <v>6023</v>
      </c>
    </row>
    <row r="1050" spans="1:13" x14ac:dyDescent="0.25">
      <c r="A1050" s="91">
        <v>1039</v>
      </c>
      <c r="B1050" s="93" t="s">
        <v>5010</v>
      </c>
      <c r="C1050" s="159" t="s">
        <v>5759</v>
      </c>
      <c r="D1050" s="159" t="s">
        <v>5735</v>
      </c>
      <c r="E1050" s="159" t="s">
        <v>829</v>
      </c>
      <c r="F1050" s="159" t="s">
        <v>838</v>
      </c>
      <c r="G1050" s="159"/>
      <c r="H1050" s="159"/>
      <c r="I1050" s="159" t="s">
        <v>37</v>
      </c>
      <c r="J1050" s="162" t="s">
        <v>5790</v>
      </c>
      <c r="K1050" s="163" t="s">
        <v>5347</v>
      </c>
      <c r="L1050" s="163"/>
      <c r="M1050" s="157" t="s">
        <v>6023</v>
      </c>
    </row>
    <row r="1051" spans="1:13" x14ac:dyDescent="0.25">
      <c r="A1051" s="91">
        <v>1039</v>
      </c>
      <c r="B1051" s="93" t="s">
        <v>5010</v>
      </c>
      <c r="C1051" s="159" t="s">
        <v>5759</v>
      </c>
      <c r="D1051" s="159" t="s">
        <v>5735</v>
      </c>
      <c r="E1051" s="159" t="s">
        <v>1611</v>
      </c>
      <c r="F1051" s="159" t="s">
        <v>1612</v>
      </c>
      <c r="G1051" s="159"/>
      <c r="H1051" s="159"/>
      <c r="I1051" s="159" t="s">
        <v>37</v>
      </c>
      <c r="J1051" s="162" t="s">
        <v>5790</v>
      </c>
      <c r="K1051" s="163" t="s">
        <v>5347</v>
      </c>
      <c r="L1051" s="163"/>
      <c r="M1051" s="157" t="s">
        <v>6023</v>
      </c>
    </row>
    <row r="1052" spans="1:13" x14ac:dyDescent="0.25">
      <c r="A1052" s="91">
        <v>1039</v>
      </c>
      <c r="B1052" s="93" t="s">
        <v>5010</v>
      </c>
      <c r="C1052" s="159" t="s">
        <v>5759</v>
      </c>
      <c r="D1052" s="159" t="s">
        <v>5735</v>
      </c>
      <c r="E1052" s="159" t="s">
        <v>5791</v>
      </c>
      <c r="F1052" s="159" t="s">
        <v>5792</v>
      </c>
      <c r="G1052" s="159"/>
      <c r="H1052" s="159"/>
      <c r="I1052" s="159" t="s">
        <v>110</v>
      </c>
      <c r="J1052" s="162" t="s">
        <v>5793</v>
      </c>
      <c r="K1052" s="163" t="s">
        <v>5347</v>
      </c>
      <c r="L1052" s="163" t="s">
        <v>5794</v>
      </c>
      <c r="M1052" s="157" t="s">
        <v>6023</v>
      </c>
    </row>
    <row r="1053" spans="1:13" x14ac:dyDescent="0.25">
      <c r="A1053" s="91">
        <v>1039</v>
      </c>
      <c r="B1053" s="93" t="s">
        <v>5010</v>
      </c>
      <c r="C1053" s="159" t="s">
        <v>5759</v>
      </c>
      <c r="D1053" s="159" t="s">
        <v>5735</v>
      </c>
      <c r="E1053" s="159" t="s">
        <v>5795</v>
      </c>
      <c r="F1053" s="159" t="s">
        <v>5796</v>
      </c>
      <c r="G1053" s="159"/>
      <c r="H1053" s="159"/>
      <c r="I1053" s="159" t="s">
        <v>110</v>
      </c>
      <c r="J1053" s="162" t="s">
        <v>5793</v>
      </c>
      <c r="K1053" s="163" t="s">
        <v>5347</v>
      </c>
      <c r="L1053" s="163" t="s">
        <v>5794</v>
      </c>
      <c r="M1053" s="157" t="s">
        <v>6023</v>
      </c>
    </row>
    <row r="1054" spans="1:13" x14ac:dyDescent="0.25">
      <c r="A1054" s="91">
        <v>1039</v>
      </c>
      <c r="B1054" s="93" t="s">
        <v>5010</v>
      </c>
      <c r="C1054" s="159" t="s">
        <v>5759</v>
      </c>
      <c r="D1054" s="159" t="s">
        <v>5735</v>
      </c>
      <c r="E1054" s="159" t="s">
        <v>5797</v>
      </c>
      <c r="F1054" s="159" t="s">
        <v>5798</v>
      </c>
      <c r="G1054" s="159"/>
      <c r="H1054" s="159"/>
      <c r="I1054" s="159" t="s">
        <v>110</v>
      </c>
      <c r="J1054" s="162" t="s">
        <v>5793</v>
      </c>
      <c r="K1054" s="163" t="s">
        <v>5347</v>
      </c>
      <c r="L1054" s="163" t="s">
        <v>5794</v>
      </c>
      <c r="M1054" s="157" t="s">
        <v>6023</v>
      </c>
    </row>
    <row r="1055" spans="1:13" x14ac:dyDescent="0.25">
      <c r="A1055" s="91">
        <v>1039</v>
      </c>
      <c r="B1055" s="93" t="s">
        <v>5010</v>
      </c>
      <c r="C1055" s="159" t="s">
        <v>5759</v>
      </c>
      <c r="D1055" s="159" t="s">
        <v>5735</v>
      </c>
      <c r="E1055" s="159" t="s">
        <v>5799</v>
      </c>
      <c r="F1055" s="159" t="s">
        <v>5800</v>
      </c>
      <c r="G1055" s="159"/>
      <c r="H1055" s="159"/>
      <c r="I1055" s="159" t="s">
        <v>110</v>
      </c>
      <c r="J1055" s="162" t="s">
        <v>5793</v>
      </c>
      <c r="K1055" s="163" t="s">
        <v>5347</v>
      </c>
      <c r="L1055" s="163" t="s">
        <v>5794</v>
      </c>
      <c r="M1055" s="157" t="s">
        <v>6023</v>
      </c>
    </row>
    <row r="1056" spans="1:13" x14ac:dyDescent="0.25">
      <c r="A1056" s="91">
        <v>1039</v>
      </c>
      <c r="B1056" s="93" t="s">
        <v>5010</v>
      </c>
      <c r="C1056" s="159" t="s">
        <v>5759</v>
      </c>
      <c r="D1056" s="159" t="s">
        <v>5735</v>
      </c>
      <c r="E1056" s="159" t="s">
        <v>5801</v>
      </c>
      <c r="F1056" s="159" t="s">
        <v>5802</v>
      </c>
      <c r="G1056" s="159"/>
      <c r="H1056" s="159"/>
      <c r="I1056" s="159" t="s">
        <v>110</v>
      </c>
      <c r="J1056" s="162" t="s">
        <v>5793</v>
      </c>
      <c r="K1056" s="163" t="s">
        <v>5347</v>
      </c>
      <c r="L1056" s="163" t="s">
        <v>5794</v>
      </c>
      <c r="M1056" s="157" t="s">
        <v>6023</v>
      </c>
    </row>
    <row r="1057" spans="1:13" x14ac:dyDescent="0.25">
      <c r="A1057" s="91">
        <v>1039</v>
      </c>
      <c r="B1057" s="93" t="s">
        <v>5010</v>
      </c>
      <c r="C1057" s="159" t="s">
        <v>5759</v>
      </c>
      <c r="D1057" s="159" t="s">
        <v>5735</v>
      </c>
      <c r="E1057" s="159" t="s">
        <v>1716</v>
      </c>
      <c r="F1057" s="159" t="s">
        <v>1717</v>
      </c>
      <c r="G1057" s="159"/>
      <c r="H1057" s="159"/>
      <c r="I1057" s="159" t="s">
        <v>37</v>
      </c>
      <c r="J1057" s="162" t="s">
        <v>5803</v>
      </c>
      <c r="K1057" s="163" t="s">
        <v>5347</v>
      </c>
      <c r="L1057" s="163" t="s">
        <v>1496</v>
      </c>
      <c r="M1057" s="157" t="s">
        <v>6023</v>
      </c>
    </row>
    <row r="1058" spans="1:13" x14ac:dyDescent="0.25">
      <c r="A1058" s="91">
        <v>1039</v>
      </c>
      <c r="B1058" s="93" t="s">
        <v>5010</v>
      </c>
      <c r="C1058" s="159" t="s">
        <v>5759</v>
      </c>
      <c r="D1058" s="159" t="s">
        <v>5735</v>
      </c>
      <c r="E1058" s="159" t="s">
        <v>2928</v>
      </c>
      <c r="F1058" s="159" t="s">
        <v>5804</v>
      </c>
      <c r="G1058" s="159"/>
      <c r="H1058" s="159"/>
      <c r="I1058" s="159" t="s">
        <v>37</v>
      </c>
      <c r="J1058" s="162" t="s">
        <v>5805</v>
      </c>
      <c r="K1058" s="163"/>
      <c r="L1058" s="163"/>
      <c r="M1058" s="157" t="s">
        <v>6023</v>
      </c>
    </row>
    <row r="1059" spans="1:13" x14ac:dyDescent="0.25">
      <c r="A1059" s="91">
        <v>1039</v>
      </c>
      <c r="B1059" s="93" t="s">
        <v>5010</v>
      </c>
      <c r="C1059" s="159" t="s">
        <v>5759</v>
      </c>
      <c r="D1059" s="159" t="s">
        <v>5735</v>
      </c>
      <c r="E1059" s="159" t="s">
        <v>2044</v>
      </c>
      <c r="F1059" s="159" t="s">
        <v>2045</v>
      </c>
      <c r="G1059" s="159"/>
      <c r="H1059" s="159"/>
      <c r="I1059" s="159" t="s">
        <v>37</v>
      </c>
      <c r="J1059" s="162" t="s">
        <v>5806</v>
      </c>
      <c r="K1059" s="163"/>
      <c r="L1059" s="163"/>
      <c r="M1059" s="157" t="s">
        <v>6023</v>
      </c>
    </row>
    <row r="1060" spans="1:13" x14ac:dyDescent="0.25">
      <c r="A1060" s="91">
        <v>1039</v>
      </c>
      <c r="B1060" s="93" t="s">
        <v>5010</v>
      </c>
      <c r="C1060" s="159" t="s">
        <v>5760</v>
      </c>
      <c r="D1060" s="159" t="s">
        <v>5736</v>
      </c>
      <c r="E1060" s="159" t="s">
        <v>5782</v>
      </c>
      <c r="F1060" s="159" t="s">
        <v>5358</v>
      </c>
      <c r="G1060" s="159"/>
      <c r="H1060" s="159"/>
      <c r="I1060" s="159" t="s">
        <v>37</v>
      </c>
      <c r="J1060" s="162" t="s">
        <v>5783</v>
      </c>
      <c r="K1060" s="163" t="s">
        <v>5347</v>
      </c>
      <c r="L1060" s="163"/>
      <c r="M1060" s="157" t="s">
        <v>6023</v>
      </c>
    </row>
    <row r="1061" spans="1:13" x14ac:dyDescent="0.25">
      <c r="A1061" s="91">
        <v>1039</v>
      </c>
      <c r="B1061" s="93" t="s">
        <v>5010</v>
      </c>
      <c r="C1061" s="159" t="s">
        <v>5760</v>
      </c>
      <c r="D1061" s="159" t="s">
        <v>5736</v>
      </c>
      <c r="E1061" s="159" t="s">
        <v>5784</v>
      </c>
      <c r="F1061" s="159" t="s">
        <v>5785</v>
      </c>
      <c r="G1061" s="159"/>
      <c r="H1061" s="159"/>
      <c r="I1061" s="159" t="s">
        <v>37</v>
      </c>
      <c r="J1061" s="162" t="s">
        <v>5786</v>
      </c>
      <c r="K1061" s="163" t="s">
        <v>5347</v>
      </c>
      <c r="L1061" s="163"/>
      <c r="M1061" s="157" t="s">
        <v>6023</v>
      </c>
    </row>
    <row r="1062" spans="1:13" x14ac:dyDescent="0.25">
      <c r="A1062" s="91">
        <v>1039</v>
      </c>
      <c r="B1062" s="93" t="s">
        <v>5010</v>
      </c>
      <c r="C1062" s="159" t="s">
        <v>5760</v>
      </c>
      <c r="D1062" s="159" t="s">
        <v>5736</v>
      </c>
      <c r="E1062" s="159" t="s">
        <v>5787</v>
      </c>
      <c r="F1062" s="159" t="s">
        <v>5788</v>
      </c>
      <c r="G1062" s="159"/>
      <c r="H1062" s="159"/>
      <c r="I1062" s="159" t="s">
        <v>110</v>
      </c>
      <c r="J1062" s="162" t="s">
        <v>5789</v>
      </c>
      <c r="K1062" s="163" t="s">
        <v>5347</v>
      </c>
      <c r="L1062" s="163"/>
      <c r="M1062" s="157" t="s">
        <v>6023</v>
      </c>
    </row>
    <row r="1063" spans="1:13" x14ac:dyDescent="0.25">
      <c r="A1063" s="91">
        <v>1039</v>
      </c>
      <c r="B1063" s="93" t="s">
        <v>5010</v>
      </c>
      <c r="C1063" s="159" t="s">
        <v>5760</v>
      </c>
      <c r="D1063" s="159" t="s">
        <v>5736</v>
      </c>
      <c r="E1063" s="159" t="s">
        <v>5807</v>
      </c>
      <c r="F1063" s="159" t="s">
        <v>5808</v>
      </c>
      <c r="G1063" s="159"/>
      <c r="H1063" s="159"/>
      <c r="I1063" s="159" t="s">
        <v>37</v>
      </c>
      <c r="J1063" s="162" t="s">
        <v>5809</v>
      </c>
      <c r="K1063" s="163" t="s">
        <v>5347</v>
      </c>
      <c r="L1063" s="163"/>
      <c r="M1063" s="157" t="s">
        <v>6023</v>
      </c>
    </row>
    <row r="1064" spans="1:13" x14ac:dyDescent="0.25">
      <c r="A1064" s="91">
        <v>1039</v>
      </c>
      <c r="B1064" s="93" t="s">
        <v>5010</v>
      </c>
      <c r="C1064" s="159" t="s">
        <v>5760</v>
      </c>
      <c r="D1064" s="159" t="s">
        <v>5736</v>
      </c>
      <c r="E1064" s="159" t="s">
        <v>5810</v>
      </c>
      <c r="F1064" s="159" t="s">
        <v>5811</v>
      </c>
      <c r="G1064" s="159"/>
      <c r="H1064" s="159"/>
      <c r="I1064" s="159" t="s">
        <v>37</v>
      </c>
      <c r="J1064" s="162" t="s">
        <v>5812</v>
      </c>
      <c r="K1064" s="163" t="s">
        <v>5347</v>
      </c>
      <c r="L1064" s="163"/>
      <c r="M1064" s="157" t="s">
        <v>6023</v>
      </c>
    </row>
    <row r="1065" spans="1:13" x14ac:dyDescent="0.25">
      <c r="A1065" s="91">
        <v>1039</v>
      </c>
      <c r="B1065" s="93" t="s">
        <v>5010</v>
      </c>
      <c r="C1065" s="159" t="s">
        <v>5760</v>
      </c>
      <c r="D1065" s="159" t="s">
        <v>5736</v>
      </c>
      <c r="E1065" s="159" t="s">
        <v>829</v>
      </c>
      <c r="F1065" s="159" t="s">
        <v>838</v>
      </c>
      <c r="G1065" s="159"/>
      <c r="H1065" s="159"/>
      <c r="I1065" s="159" t="s">
        <v>37</v>
      </c>
      <c r="J1065" s="162" t="s">
        <v>5789</v>
      </c>
      <c r="K1065" s="163" t="s">
        <v>5347</v>
      </c>
      <c r="L1065" s="163"/>
      <c r="M1065" s="157" t="s">
        <v>6023</v>
      </c>
    </row>
    <row r="1066" spans="1:13" x14ac:dyDescent="0.25">
      <c r="A1066" s="91">
        <v>1039</v>
      </c>
      <c r="B1066" s="93" t="s">
        <v>5010</v>
      </c>
      <c r="C1066" s="159" t="s">
        <v>5760</v>
      </c>
      <c r="D1066" s="159" t="s">
        <v>5736</v>
      </c>
      <c r="E1066" s="159" t="s">
        <v>472</v>
      </c>
      <c r="F1066" s="159" t="s">
        <v>64</v>
      </c>
      <c r="G1066" s="159"/>
      <c r="H1066" s="159"/>
      <c r="I1066" s="159" t="s">
        <v>37</v>
      </c>
      <c r="J1066" s="162" t="s">
        <v>5789</v>
      </c>
      <c r="K1066" s="163"/>
      <c r="L1066" s="163"/>
      <c r="M1066" s="157" t="s">
        <v>6023</v>
      </c>
    </row>
    <row r="1067" spans="1:13" x14ac:dyDescent="0.25">
      <c r="A1067" s="91">
        <v>1039</v>
      </c>
      <c r="B1067" s="93" t="s">
        <v>5010</v>
      </c>
      <c r="C1067" s="159" t="s">
        <v>5760</v>
      </c>
      <c r="D1067" s="159" t="s">
        <v>5736</v>
      </c>
      <c r="E1067" s="159" t="s">
        <v>5813</v>
      </c>
      <c r="F1067" s="159" t="s">
        <v>5814</v>
      </c>
      <c r="G1067" s="159"/>
      <c r="H1067" s="159"/>
      <c r="I1067" s="159" t="s">
        <v>37</v>
      </c>
      <c r="J1067" s="162" t="s">
        <v>5783</v>
      </c>
      <c r="K1067" s="163" t="s">
        <v>5347</v>
      </c>
      <c r="L1067" s="163"/>
      <c r="M1067" s="157" t="s">
        <v>6023</v>
      </c>
    </row>
    <row r="1068" spans="1:13" x14ac:dyDescent="0.25">
      <c r="A1068" s="91">
        <v>1039</v>
      </c>
      <c r="B1068" s="93" t="s">
        <v>5010</v>
      </c>
      <c r="C1068" s="159" t="s">
        <v>5760</v>
      </c>
      <c r="D1068" s="159" t="s">
        <v>5736</v>
      </c>
      <c r="E1068" s="159" t="s">
        <v>5815</v>
      </c>
      <c r="F1068" s="159" t="s">
        <v>5816</v>
      </c>
      <c r="G1068" s="159"/>
      <c r="H1068" s="159"/>
      <c r="I1068" s="159" t="s">
        <v>37</v>
      </c>
      <c r="J1068" s="162" t="s">
        <v>5783</v>
      </c>
      <c r="K1068" s="163" t="s">
        <v>5347</v>
      </c>
      <c r="L1068" s="163"/>
      <c r="M1068" s="157" t="s">
        <v>6023</v>
      </c>
    </row>
    <row r="1069" spans="1:13" x14ac:dyDescent="0.25">
      <c r="A1069" s="91">
        <v>1039</v>
      </c>
      <c r="B1069" s="93" t="s">
        <v>5010</v>
      </c>
      <c r="C1069" s="159" t="s">
        <v>5760</v>
      </c>
      <c r="D1069" s="159" t="s">
        <v>5736</v>
      </c>
      <c r="E1069" s="159" t="s">
        <v>5817</v>
      </c>
      <c r="F1069" s="159" t="s">
        <v>5818</v>
      </c>
      <c r="G1069" s="159"/>
      <c r="H1069" s="159"/>
      <c r="I1069" s="159" t="s">
        <v>110</v>
      </c>
      <c r="J1069" s="162" t="s">
        <v>5819</v>
      </c>
      <c r="K1069" s="163" t="s">
        <v>5347</v>
      </c>
      <c r="L1069" s="163"/>
      <c r="M1069" s="157" t="s">
        <v>6023</v>
      </c>
    </row>
    <row r="1070" spans="1:13" x14ac:dyDescent="0.25">
      <c r="A1070" s="91">
        <v>1039</v>
      </c>
      <c r="B1070" s="93" t="s">
        <v>5010</v>
      </c>
      <c r="C1070" s="159" t="s">
        <v>5760</v>
      </c>
      <c r="D1070" s="159" t="s">
        <v>5736</v>
      </c>
      <c r="E1070" s="159" t="s">
        <v>1716</v>
      </c>
      <c r="F1070" s="159" t="s">
        <v>1717</v>
      </c>
      <c r="G1070" s="159"/>
      <c r="H1070" s="159"/>
      <c r="I1070" s="159" t="s">
        <v>37</v>
      </c>
      <c r="J1070" s="162" t="s">
        <v>5803</v>
      </c>
      <c r="K1070" s="163" t="s">
        <v>5347</v>
      </c>
      <c r="L1070" s="163" t="s">
        <v>1496</v>
      </c>
      <c r="M1070" s="157" t="s">
        <v>6023</v>
      </c>
    </row>
    <row r="1071" spans="1:13" x14ac:dyDescent="0.25">
      <c r="A1071" s="91">
        <v>1039</v>
      </c>
      <c r="B1071" s="93" t="s">
        <v>5010</v>
      </c>
      <c r="C1071" s="159" t="s">
        <v>5760</v>
      </c>
      <c r="D1071" s="159" t="s">
        <v>5736</v>
      </c>
      <c r="E1071" s="159" t="s">
        <v>2928</v>
      </c>
      <c r="F1071" s="159" t="s">
        <v>5804</v>
      </c>
      <c r="G1071" s="159"/>
      <c r="H1071" s="159"/>
      <c r="I1071" s="159" t="s">
        <v>37</v>
      </c>
      <c r="J1071" s="162" t="s">
        <v>5805</v>
      </c>
      <c r="K1071" s="163"/>
      <c r="L1071" s="163"/>
      <c r="M1071" s="157" t="s">
        <v>6023</v>
      </c>
    </row>
    <row r="1072" spans="1:13" x14ac:dyDescent="0.25">
      <c r="A1072" s="91">
        <v>1039</v>
      </c>
      <c r="B1072" s="93" t="s">
        <v>5010</v>
      </c>
      <c r="C1072" s="159" t="s">
        <v>5760</v>
      </c>
      <c r="D1072" s="159" t="s">
        <v>5736</v>
      </c>
      <c r="E1072" s="159" t="s">
        <v>2044</v>
      </c>
      <c r="F1072" s="159" t="s">
        <v>2045</v>
      </c>
      <c r="G1072" s="159"/>
      <c r="H1072" s="159"/>
      <c r="I1072" s="159" t="s">
        <v>37</v>
      </c>
      <c r="J1072" s="162" t="s">
        <v>5806</v>
      </c>
      <c r="K1072" s="163"/>
      <c r="L1072" s="163"/>
      <c r="M1072" s="157" t="s">
        <v>6023</v>
      </c>
    </row>
    <row r="1073" spans="1:13" x14ac:dyDescent="0.25">
      <c r="A1073" s="91">
        <v>1039</v>
      </c>
      <c r="B1073" s="93" t="s">
        <v>5010</v>
      </c>
      <c r="C1073" s="159" t="s">
        <v>5761</v>
      </c>
      <c r="D1073" s="159" t="s">
        <v>5737</v>
      </c>
      <c r="E1073" s="159" t="s">
        <v>5782</v>
      </c>
      <c r="F1073" s="159" t="s">
        <v>5358</v>
      </c>
      <c r="G1073" s="159"/>
      <c r="H1073" s="159"/>
      <c r="I1073" s="159" t="s">
        <v>37</v>
      </c>
      <c r="J1073" s="162" t="s">
        <v>5783</v>
      </c>
      <c r="K1073" s="163" t="s">
        <v>5347</v>
      </c>
      <c r="L1073" s="163"/>
      <c r="M1073" s="157" t="s">
        <v>6023</v>
      </c>
    </row>
    <row r="1074" spans="1:13" x14ac:dyDescent="0.25">
      <c r="A1074" s="91">
        <v>1039</v>
      </c>
      <c r="B1074" s="93" t="s">
        <v>5010</v>
      </c>
      <c r="C1074" s="159" t="s">
        <v>5761</v>
      </c>
      <c r="D1074" s="159" t="s">
        <v>5737</v>
      </c>
      <c r="E1074" s="159" t="s">
        <v>5784</v>
      </c>
      <c r="F1074" s="159" t="s">
        <v>5785</v>
      </c>
      <c r="G1074" s="159"/>
      <c r="H1074" s="159"/>
      <c r="I1074" s="159" t="s">
        <v>37</v>
      </c>
      <c r="J1074" s="162" t="s">
        <v>5786</v>
      </c>
      <c r="K1074" s="163" t="s">
        <v>5347</v>
      </c>
      <c r="L1074" s="163"/>
      <c r="M1074" s="157" t="s">
        <v>6023</v>
      </c>
    </row>
    <row r="1075" spans="1:13" x14ac:dyDescent="0.25">
      <c r="A1075" s="91">
        <v>1039</v>
      </c>
      <c r="B1075" s="93" t="s">
        <v>5010</v>
      </c>
      <c r="C1075" s="159" t="s">
        <v>5761</v>
      </c>
      <c r="D1075" s="159" t="s">
        <v>5737</v>
      </c>
      <c r="E1075" s="159" t="s">
        <v>5787</v>
      </c>
      <c r="F1075" s="159" t="s">
        <v>5788</v>
      </c>
      <c r="G1075" s="159"/>
      <c r="H1075" s="159"/>
      <c r="I1075" s="159" t="s">
        <v>110</v>
      </c>
      <c r="J1075" s="162" t="s">
        <v>5789</v>
      </c>
      <c r="K1075" s="163" t="s">
        <v>5347</v>
      </c>
      <c r="L1075" s="163"/>
      <c r="M1075" s="157" t="s">
        <v>6023</v>
      </c>
    </row>
    <row r="1076" spans="1:13" x14ac:dyDescent="0.25">
      <c r="A1076" s="91">
        <v>1039</v>
      </c>
      <c r="B1076" s="93" t="s">
        <v>5010</v>
      </c>
      <c r="C1076" s="159" t="s">
        <v>5761</v>
      </c>
      <c r="D1076" s="159" t="s">
        <v>5737</v>
      </c>
      <c r="E1076" s="159" t="s">
        <v>5820</v>
      </c>
      <c r="F1076" s="159" t="s">
        <v>5821</v>
      </c>
      <c r="G1076" s="159"/>
      <c r="H1076" s="159"/>
      <c r="I1076" s="159" t="s">
        <v>37</v>
      </c>
      <c r="J1076" s="162" t="s">
        <v>5812</v>
      </c>
      <c r="K1076" s="163" t="s">
        <v>5347</v>
      </c>
      <c r="L1076" s="163"/>
      <c r="M1076" s="157" t="s">
        <v>6023</v>
      </c>
    </row>
    <row r="1077" spans="1:13" x14ac:dyDescent="0.25">
      <c r="A1077" s="91">
        <v>1039</v>
      </c>
      <c r="B1077" s="93" t="s">
        <v>5010</v>
      </c>
      <c r="C1077" s="159" t="s">
        <v>5761</v>
      </c>
      <c r="D1077" s="159" t="s">
        <v>5737</v>
      </c>
      <c r="E1077" s="159" t="s">
        <v>472</v>
      </c>
      <c r="F1077" s="159" t="s">
        <v>64</v>
      </c>
      <c r="G1077" s="159"/>
      <c r="H1077" s="159"/>
      <c r="I1077" s="159" t="s">
        <v>37</v>
      </c>
      <c r="J1077" s="162" t="s">
        <v>5789</v>
      </c>
      <c r="K1077" s="163" t="s">
        <v>5347</v>
      </c>
      <c r="L1077" s="163"/>
      <c r="M1077" s="157" t="s">
        <v>6023</v>
      </c>
    </row>
    <row r="1078" spans="1:13" x14ac:dyDescent="0.25">
      <c r="A1078" s="91">
        <v>1039</v>
      </c>
      <c r="B1078" s="93" t="s">
        <v>5010</v>
      </c>
      <c r="C1078" s="159" t="s">
        <v>5761</v>
      </c>
      <c r="D1078" s="159" t="s">
        <v>5737</v>
      </c>
      <c r="E1078" s="159" t="s">
        <v>5822</v>
      </c>
      <c r="F1078" s="159" t="s">
        <v>5823</v>
      </c>
      <c r="G1078" s="159"/>
      <c r="H1078" s="159"/>
      <c r="I1078" s="159" t="s">
        <v>37</v>
      </c>
      <c r="J1078" s="162" t="s">
        <v>5812</v>
      </c>
      <c r="K1078" s="163" t="s">
        <v>5347</v>
      </c>
      <c r="L1078" s="163"/>
      <c r="M1078" s="157" t="s">
        <v>6023</v>
      </c>
    </row>
    <row r="1079" spans="1:13" x14ac:dyDescent="0.25">
      <c r="A1079" s="91">
        <v>1039</v>
      </c>
      <c r="B1079" s="93" t="s">
        <v>5010</v>
      </c>
      <c r="C1079" s="159" t="s">
        <v>5761</v>
      </c>
      <c r="D1079" s="159" t="s">
        <v>5737</v>
      </c>
      <c r="E1079" s="159" t="s">
        <v>1744</v>
      </c>
      <c r="F1079" s="159" t="s">
        <v>1745</v>
      </c>
      <c r="G1079" s="159"/>
      <c r="H1079" s="159"/>
      <c r="I1079" s="159" t="s">
        <v>37</v>
      </c>
      <c r="J1079" s="162" t="s">
        <v>5824</v>
      </c>
      <c r="K1079" s="163" t="s">
        <v>5347</v>
      </c>
      <c r="L1079" s="163"/>
      <c r="M1079" s="157" t="s">
        <v>6023</v>
      </c>
    </row>
    <row r="1080" spans="1:13" x14ac:dyDescent="0.25">
      <c r="A1080" s="91">
        <v>1039</v>
      </c>
      <c r="B1080" s="93" t="s">
        <v>5010</v>
      </c>
      <c r="C1080" s="159" t="s">
        <v>5761</v>
      </c>
      <c r="D1080" s="159" t="s">
        <v>5737</v>
      </c>
      <c r="E1080" s="159" t="s">
        <v>5825</v>
      </c>
      <c r="F1080" s="159" t="s">
        <v>5826</v>
      </c>
      <c r="G1080" s="159"/>
      <c r="H1080" s="159"/>
      <c r="I1080" s="159" t="s">
        <v>37</v>
      </c>
      <c r="J1080" s="162" t="s">
        <v>5783</v>
      </c>
      <c r="K1080" s="163" t="s">
        <v>5347</v>
      </c>
      <c r="L1080" s="163"/>
      <c r="M1080" s="157" t="s">
        <v>6023</v>
      </c>
    </row>
    <row r="1081" spans="1:13" x14ac:dyDescent="0.25">
      <c r="A1081" s="91">
        <v>1039</v>
      </c>
      <c r="B1081" s="93" t="s">
        <v>5010</v>
      </c>
      <c r="C1081" s="159" t="s">
        <v>5761</v>
      </c>
      <c r="D1081" s="159" t="s">
        <v>5737</v>
      </c>
      <c r="E1081" s="159" t="s">
        <v>4197</v>
      </c>
      <c r="F1081" s="159" t="s">
        <v>5827</v>
      </c>
      <c r="G1081" s="159"/>
      <c r="H1081" s="159"/>
      <c r="I1081" s="159" t="s">
        <v>37</v>
      </c>
      <c r="J1081" s="162" t="s">
        <v>5789</v>
      </c>
      <c r="K1081" s="163" t="s">
        <v>5347</v>
      </c>
      <c r="L1081" s="163"/>
      <c r="M1081" s="157" t="s">
        <v>6023</v>
      </c>
    </row>
    <row r="1082" spans="1:13" x14ac:dyDescent="0.25">
      <c r="A1082" s="91">
        <v>1039</v>
      </c>
      <c r="B1082" s="93" t="s">
        <v>5010</v>
      </c>
      <c r="C1082" s="159" t="s">
        <v>5761</v>
      </c>
      <c r="D1082" s="159" t="s">
        <v>5737</v>
      </c>
      <c r="E1082" s="159" t="s">
        <v>829</v>
      </c>
      <c r="F1082" s="159" t="s">
        <v>838</v>
      </c>
      <c r="G1082" s="159"/>
      <c r="H1082" s="159"/>
      <c r="I1082" s="159" t="s">
        <v>37</v>
      </c>
      <c r="J1082" s="162" t="s">
        <v>5790</v>
      </c>
      <c r="K1082" s="163" t="s">
        <v>5347</v>
      </c>
      <c r="L1082" s="163"/>
      <c r="M1082" s="157" t="s">
        <v>6023</v>
      </c>
    </row>
    <row r="1083" spans="1:13" x14ac:dyDescent="0.25">
      <c r="A1083" s="91">
        <v>1039</v>
      </c>
      <c r="B1083" s="93" t="s">
        <v>5010</v>
      </c>
      <c r="C1083" s="159" t="s">
        <v>5761</v>
      </c>
      <c r="D1083" s="159" t="s">
        <v>5737</v>
      </c>
      <c r="E1083" s="159" t="s">
        <v>5828</v>
      </c>
      <c r="F1083" s="159" t="s">
        <v>5829</v>
      </c>
      <c r="G1083" s="159"/>
      <c r="H1083" s="159"/>
      <c r="I1083" s="159" t="s">
        <v>110</v>
      </c>
      <c r="J1083" s="162" t="s">
        <v>476</v>
      </c>
      <c r="K1083" s="163" t="s">
        <v>5347</v>
      </c>
      <c r="L1083" s="163" t="s">
        <v>5794</v>
      </c>
      <c r="M1083" s="157" t="s">
        <v>6023</v>
      </c>
    </row>
    <row r="1084" spans="1:13" x14ac:dyDescent="0.25">
      <c r="A1084" s="91">
        <v>1039</v>
      </c>
      <c r="B1084" s="93" t="s">
        <v>5010</v>
      </c>
      <c r="C1084" s="159" t="s">
        <v>5761</v>
      </c>
      <c r="D1084" s="159" t="s">
        <v>5737</v>
      </c>
      <c r="E1084" s="159" t="s">
        <v>1760</v>
      </c>
      <c r="F1084" s="159" t="s">
        <v>1761</v>
      </c>
      <c r="G1084" s="159"/>
      <c r="H1084" s="159"/>
      <c r="I1084" s="159" t="s">
        <v>110</v>
      </c>
      <c r="J1084" s="162" t="s">
        <v>476</v>
      </c>
      <c r="K1084" s="163" t="s">
        <v>5347</v>
      </c>
      <c r="L1084" s="163" t="s">
        <v>5794</v>
      </c>
      <c r="M1084" s="157" t="s">
        <v>6023</v>
      </c>
    </row>
    <row r="1085" spans="1:13" x14ac:dyDescent="0.25">
      <c r="A1085" s="91">
        <v>1039</v>
      </c>
      <c r="B1085" s="93" t="s">
        <v>5010</v>
      </c>
      <c r="C1085" s="159" t="s">
        <v>5761</v>
      </c>
      <c r="D1085" s="159" t="s">
        <v>5737</v>
      </c>
      <c r="E1085" s="159" t="s">
        <v>5830</v>
      </c>
      <c r="F1085" s="159" t="s">
        <v>5831</v>
      </c>
      <c r="G1085" s="159"/>
      <c r="H1085" s="159"/>
      <c r="I1085" s="159" t="s">
        <v>37</v>
      </c>
      <c r="J1085" s="162" t="s">
        <v>5790</v>
      </c>
      <c r="K1085" s="163"/>
      <c r="L1085" s="163"/>
      <c r="M1085" s="157" t="s">
        <v>6023</v>
      </c>
    </row>
    <row r="1086" spans="1:13" x14ac:dyDescent="0.25">
      <c r="A1086" s="91">
        <v>1039</v>
      </c>
      <c r="B1086" s="93" t="s">
        <v>5010</v>
      </c>
      <c r="C1086" s="159" t="s">
        <v>5761</v>
      </c>
      <c r="D1086" s="159" t="s">
        <v>5737</v>
      </c>
      <c r="E1086" s="159" t="s">
        <v>5832</v>
      </c>
      <c r="F1086" s="159" t="s">
        <v>5833</v>
      </c>
      <c r="G1086" s="159"/>
      <c r="H1086" s="159"/>
      <c r="I1086" s="159" t="s">
        <v>37</v>
      </c>
      <c r="J1086" s="162" t="s">
        <v>5790</v>
      </c>
      <c r="K1086" s="163"/>
      <c r="L1086" s="163"/>
      <c r="M1086" s="157" t="s">
        <v>6023</v>
      </c>
    </row>
    <row r="1087" spans="1:13" x14ac:dyDescent="0.25">
      <c r="A1087" s="91">
        <v>1039</v>
      </c>
      <c r="B1087" s="93" t="s">
        <v>5010</v>
      </c>
      <c r="C1087" s="159" t="s">
        <v>5761</v>
      </c>
      <c r="D1087" s="159" t="s">
        <v>5737</v>
      </c>
      <c r="E1087" s="159" t="s">
        <v>5834</v>
      </c>
      <c r="F1087" s="159" t="s">
        <v>5835</v>
      </c>
      <c r="G1087" s="159"/>
      <c r="H1087" s="159"/>
      <c r="I1087" s="159" t="s">
        <v>37</v>
      </c>
      <c r="J1087" s="162" t="s">
        <v>5790</v>
      </c>
      <c r="K1087" s="163"/>
      <c r="L1087" s="163"/>
      <c r="M1087" s="157" t="s">
        <v>6023</v>
      </c>
    </row>
    <row r="1088" spans="1:13" x14ac:dyDescent="0.25">
      <c r="A1088" s="91">
        <v>1039</v>
      </c>
      <c r="B1088" s="93" t="s">
        <v>5010</v>
      </c>
      <c r="C1088" s="159" t="s">
        <v>5761</v>
      </c>
      <c r="D1088" s="159" t="s">
        <v>5737</v>
      </c>
      <c r="E1088" s="159" t="s">
        <v>5836</v>
      </c>
      <c r="F1088" s="159" t="s">
        <v>5837</v>
      </c>
      <c r="G1088" s="159"/>
      <c r="H1088" s="159"/>
      <c r="I1088" s="159" t="s">
        <v>37</v>
      </c>
      <c r="J1088" s="162" t="s">
        <v>5790</v>
      </c>
      <c r="K1088" s="163"/>
      <c r="L1088" s="163"/>
      <c r="M1088" s="157" t="s">
        <v>6023</v>
      </c>
    </row>
    <row r="1089" spans="1:13" x14ac:dyDescent="0.25">
      <c r="A1089" s="91">
        <v>1039</v>
      </c>
      <c r="B1089" s="93" t="s">
        <v>5010</v>
      </c>
      <c r="C1089" s="159" t="s">
        <v>5761</v>
      </c>
      <c r="D1089" s="159" t="s">
        <v>5737</v>
      </c>
      <c r="E1089" s="159" t="s">
        <v>5838</v>
      </c>
      <c r="F1089" s="159" t="s">
        <v>5839</v>
      </c>
      <c r="G1089" s="159"/>
      <c r="H1089" s="159"/>
      <c r="I1089" s="159" t="s">
        <v>37</v>
      </c>
      <c r="J1089" s="162" t="s">
        <v>5790</v>
      </c>
      <c r="K1089" s="163"/>
      <c r="L1089" s="163"/>
      <c r="M1089" s="157" t="s">
        <v>6023</v>
      </c>
    </row>
    <row r="1090" spans="1:13" x14ac:dyDescent="0.25">
      <c r="A1090" s="91">
        <v>1039</v>
      </c>
      <c r="B1090" s="93" t="s">
        <v>5010</v>
      </c>
      <c r="C1090" s="159" t="s">
        <v>5761</v>
      </c>
      <c r="D1090" s="159" t="s">
        <v>5737</v>
      </c>
      <c r="E1090" s="159" t="s">
        <v>5840</v>
      </c>
      <c r="F1090" s="159" t="s">
        <v>5841</v>
      </c>
      <c r="G1090" s="159"/>
      <c r="H1090" s="159"/>
      <c r="I1090" s="159" t="s">
        <v>37</v>
      </c>
      <c r="J1090" s="162" t="s">
        <v>5790</v>
      </c>
      <c r="K1090" s="163"/>
      <c r="L1090" s="163"/>
      <c r="M1090" s="157" t="s">
        <v>6023</v>
      </c>
    </row>
    <row r="1091" spans="1:13" x14ac:dyDescent="0.25">
      <c r="A1091" s="91">
        <v>1039</v>
      </c>
      <c r="B1091" s="93" t="s">
        <v>5010</v>
      </c>
      <c r="C1091" s="159" t="s">
        <v>5761</v>
      </c>
      <c r="D1091" s="159" t="s">
        <v>5737</v>
      </c>
      <c r="E1091" s="159" t="s">
        <v>5842</v>
      </c>
      <c r="F1091" s="159" t="s">
        <v>5843</v>
      </c>
      <c r="G1091" s="159"/>
      <c r="H1091" s="159"/>
      <c r="I1091" s="159" t="s">
        <v>37</v>
      </c>
      <c r="J1091" s="162" t="s">
        <v>5790</v>
      </c>
      <c r="K1091" s="163"/>
      <c r="L1091" s="163"/>
      <c r="M1091" s="157" t="s">
        <v>6023</v>
      </c>
    </row>
    <row r="1092" spans="1:13" x14ac:dyDescent="0.25">
      <c r="A1092" s="91">
        <v>1039</v>
      </c>
      <c r="B1092" s="93" t="s">
        <v>5010</v>
      </c>
      <c r="C1092" s="159" t="s">
        <v>5761</v>
      </c>
      <c r="D1092" s="159" t="s">
        <v>5737</v>
      </c>
      <c r="E1092" s="159" t="s">
        <v>5844</v>
      </c>
      <c r="F1092" s="159" t="s">
        <v>5845</v>
      </c>
      <c r="G1092" s="159"/>
      <c r="H1092" s="159"/>
      <c r="I1092" s="159" t="s">
        <v>37</v>
      </c>
      <c r="J1092" s="162" t="s">
        <v>5790</v>
      </c>
      <c r="K1092" s="163"/>
      <c r="L1092" s="163"/>
      <c r="M1092" s="157" t="s">
        <v>6023</v>
      </c>
    </row>
    <row r="1093" spans="1:13" x14ac:dyDescent="0.25">
      <c r="A1093" s="91">
        <v>1039</v>
      </c>
      <c r="B1093" s="93" t="s">
        <v>5010</v>
      </c>
      <c r="C1093" s="159" t="s">
        <v>5761</v>
      </c>
      <c r="D1093" s="159" t="s">
        <v>5737</v>
      </c>
      <c r="E1093" s="159" t="s">
        <v>5846</v>
      </c>
      <c r="F1093" s="159" t="s">
        <v>5847</v>
      </c>
      <c r="G1093" s="159"/>
      <c r="H1093" s="159"/>
      <c r="I1093" s="159" t="s">
        <v>37</v>
      </c>
      <c r="J1093" s="162" t="s">
        <v>5790</v>
      </c>
      <c r="K1093" s="163"/>
      <c r="L1093" s="163"/>
      <c r="M1093" s="157" t="s">
        <v>6023</v>
      </c>
    </row>
    <row r="1094" spans="1:13" x14ac:dyDescent="0.25">
      <c r="A1094" s="91">
        <v>1039</v>
      </c>
      <c r="B1094" s="93" t="s">
        <v>5010</v>
      </c>
      <c r="C1094" s="159" t="s">
        <v>5761</v>
      </c>
      <c r="D1094" s="159" t="s">
        <v>5737</v>
      </c>
      <c r="E1094" s="159" t="s">
        <v>1716</v>
      </c>
      <c r="F1094" s="159" t="s">
        <v>1717</v>
      </c>
      <c r="G1094" s="159"/>
      <c r="H1094" s="159"/>
      <c r="I1094" s="159" t="s">
        <v>37</v>
      </c>
      <c r="J1094" s="162" t="s">
        <v>5803</v>
      </c>
      <c r="K1094" s="163" t="s">
        <v>5347</v>
      </c>
      <c r="L1094" s="163" t="s">
        <v>1496</v>
      </c>
      <c r="M1094" s="157" t="s">
        <v>6023</v>
      </c>
    </row>
    <row r="1095" spans="1:13" x14ac:dyDescent="0.25">
      <c r="A1095" s="91">
        <v>1039</v>
      </c>
      <c r="B1095" s="93" t="s">
        <v>5010</v>
      </c>
      <c r="C1095" s="159" t="s">
        <v>5761</v>
      </c>
      <c r="D1095" s="159" t="s">
        <v>5737</v>
      </c>
      <c r="E1095" s="159" t="s">
        <v>2928</v>
      </c>
      <c r="F1095" s="159" t="s">
        <v>5804</v>
      </c>
      <c r="G1095" s="159"/>
      <c r="H1095" s="159"/>
      <c r="I1095" s="159" t="s">
        <v>37</v>
      </c>
      <c r="J1095" s="162" t="s">
        <v>5805</v>
      </c>
      <c r="K1095" s="163"/>
      <c r="L1095" s="163"/>
      <c r="M1095" s="157" t="s">
        <v>6023</v>
      </c>
    </row>
    <row r="1096" spans="1:13" x14ac:dyDescent="0.25">
      <c r="A1096" s="91">
        <v>1039</v>
      </c>
      <c r="B1096" s="93" t="s">
        <v>5010</v>
      </c>
      <c r="C1096" s="159" t="s">
        <v>5761</v>
      </c>
      <c r="D1096" s="159" t="s">
        <v>5737</v>
      </c>
      <c r="E1096" s="159" t="s">
        <v>2044</v>
      </c>
      <c r="F1096" s="159" t="s">
        <v>2045</v>
      </c>
      <c r="G1096" s="159"/>
      <c r="H1096" s="159"/>
      <c r="I1096" s="159" t="s">
        <v>37</v>
      </c>
      <c r="J1096" s="162" t="s">
        <v>5806</v>
      </c>
      <c r="K1096" s="163"/>
      <c r="L1096" s="163"/>
      <c r="M1096" s="157" t="s">
        <v>6023</v>
      </c>
    </row>
    <row r="1097" spans="1:13" x14ac:dyDescent="0.25">
      <c r="A1097" s="91">
        <v>1039</v>
      </c>
      <c r="B1097" s="93" t="s">
        <v>5010</v>
      </c>
      <c r="C1097" s="159" t="s">
        <v>5762</v>
      </c>
      <c r="D1097" s="159" t="s">
        <v>5738</v>
      </c>
      <c r="E1097" s="159" t="s">
        <v>5782</v>
      </c>
      <c r="F1097" s="159" t="s">
        <v>5358</v>
      </c>
      <c r="G1097" s="159"/>
      <c r="H1097" s="159"/>
      <c r="I1097" s="159" t="s">
        <v>37</v>
      </c>
      <c r="J1097" s="162" t="s">
        <v>5783</v>
      </c>
      <c r="K1097" s="163" t="s">
        <v>5347</v>
      </c>
      <c r="L1097" s="163"/>
      <c r="M1097" s="157" t="s">
        <v>6023</v>
      </c>
    </row>
    <row r="1098" spans="1:13" x14ac:dyDescent="0.25">
      <c r="A1098" s="91">
        <v>1039</v>
      </c>
      <c r="B1098" s="93" t="s">
        <v>5010</v>
      </c>
      <c r="C1098" s="159" t="s">
        <v>5762</v>
      </c>
      <c r="D1098" s="159" t="s">
        <v>5738</v>
      </c>
      <c r="E1098" s="159" t="s">
        <v>5784</v>
      </c>
      <c r="F1098" s="159" t="s">
        <v>5785</v>
      </c>
      <c r="G1098" s="159"/>
      <c r="H1098" s="159"/>
      <c r="I1098" s="159" t="s">
        <v>37</v>
      </c>
      <c r="J1098" s="162" t="s">
        <v>5786</v>
      </c>
      <c r="K1098" s="163" t="s">
        <v>5347</v>
      </c>
      <c r="L1098" s="163"/>
      <c r="M1098" s="157" t="s">
        <v>6023</v>
      </c>
    </row>
    <row r="1099" spans="1:13" x14ac:dyDescent="0.25">
      <c r="A1099" s="91">
        <v>1039</v>
      </c>
      <c r="B1099" s="93" t="s">
        <v>5010</v>
      </c>
      <c r="C1099" s="159" t="s">
        <v>5762</v>
      </c>
      <c r="D1099" s="159" t="s">
        <v>5738</v>
      </c>
      <c r="E1099" s="159" t="s">
        <v>5787</v>
      </c>
      <c r="F1099" s="159" t="s">
        <v>5788</v>
      </c>
      <c r="G1099" s="159"/>
      <c r="H1099" s="159"/>
      <c r="I1099" s="159" t="s">
        <v>110</v>
      </c>
      <c r="J1099" s="162" t="s">
        <v>5789</v>
      </c>
      <c r="K1099" s="163" t="s">
        <v>5347</v>
      </c>
      <c r="L1099" s="163"/>
      <c r="M1099" s="157" t="s">
        <v>6023</v>
      </c>
    </row>
    <row r="1100" spans="1:13" x14ac:dyDescent="0.25">
      <c r="A1100" s="91">
        <v>1039</v>
      </c>
      <c r="B1100" s="93" t="s">
        <v>5010</v>
      </c>
      <c r="C1100" s="159" t="s">
        <v>5762</v>
      </c>
      <c r="D1100" s="159" t="s">
        <v>5738</v>
      </c>
      <c r="E1100" s="159" t="s">
        <v>5848</v>
      </c>
      <c r="F1100" s="159" t="s">
        <v>5821</v>
      </c>
      <c r="G1100" s="159"/>
      <c r="H1100" s="159"/>
      <c r="I1100" s="159" t="s">
        <v>37</v>
      </c>
      <c r="J1100" s="162" t="s">
        <v>5812</v>
      </c>
      <c r="K1100" s="163"/>
      <c r="L1100" s="163"/>
      <c r="M1100" s="157" t="s">
        <v>6023</v>
      </c>
    </row>
    <row r="1101" spans="1:13" x14ac:dyDescent="0.25">
      <c r="A1101" s="91">
        <v>1039</v>
      </c>
      <c r="B1101" s="93" t="s">
        <v>5010</v>
      </c>
      <c r="C1101" s="159" t="s">
        <v>5762</v>
      </c>
      <c r="D1101" s="159" t="s">
        <v>5738</v>
      </c>
      <c r="E1101" s="159" t="s">
        <v>5822</v>
      </c>
      <c r="F1101" s="159" t="s">
        <v>5849</v>
      </c>
      <c r="G1101" s="159"/>
      <c r="H1101" s="159"/>
      <c r="I1101" s="159" t="s">
        <v>37</v>
      </c>
      <c r="J1101" s="162" t="s">
        <v>5824</v>
      </c>
      <c r="K1101" s="163"/>
      <c r="L1101" s="163"/>
      <c r="M1101" s="157" t="s">
        <v>6023</v>
      </c>
    </row>
    <row r="1102" spans="1:13" x14ac:dyDescent="0.25">
      <c r="A1102" s="91">
        <v>1039</v>
      </c>
      <c r="B1102" s="93" t="s">
        <v>5010</v>
      </c>
      <c r="C1102" s="159" t="s">
        <v>5762</v>
      </c>
      <c r="D1102" s="159" t="s">
        <v>5738</v>
      </c>
      <c r="E1102" s="159" t="s">
        <v>5850</v>
      </c>
      <c r="F1102" s="159" t="s">
        <v>5851</v>
      </c>
      <c r="G1102" s="159"/>
      <c r="H1102" s="159"/>
      <c r="I1102" s="159" t="s">
        <v>37</v>
      </c>
      <c r="J1102" s="162" t="s">
        <v>5809</v>
      </c>
      <c r="K1102" s="163"/>
      <c r="L1102" s="163"/>
      <c r="M1102" s="157" t="s">
        <v>6023</v>
      </c>
    </row>
    <row r="1103" spans="1:13" x14ac:dyDescent="0.25">
      <c r="A1103" s="91">
        <v>1039</v>
      </c>
      <c r="B1103" s="93" t="s">
        <v>5010</v>
      </c>
      <c r="C1103" s="159" t="s">
        <v>5762</v>
      </c>
      <c r="D1103" s="159" t="s">
        <v>5738</v>
      </c>
      <c r="E1103" s="159" t="s">
        <v>5852</v>
      </c>
      <c r="F1103" s="159" t="s">
        <v>5853</v>
      </c>
      <c r="G1103" s="159"/>
      <c r="H1103" s="159"/>
      <c r="I1103" s="159" t="s">
        <v>37</v>
      </c>
      <c r="J1103" s="162" t="s">
        <v>5809</v>
      </c>
      <c r="K1103" s="163"/>
      <c r="L1103" s="163"/>
      <c r="M1103" s="157" t="s">
        <v>6023</v>
      </c>
    </row>
    <row r="1104" spans="1:13" x14ac:dyDescent="0.25">
      <c r="A1104" s="91">
        <v>1039</v>
      </c>
      <c r="B1104" s="93" t="s">
        <v>5010</v>
      </c>
      <c r="C1104" s="159" t="s">
        <v>5762</v>
      </c>
      <c r="D1104" s="159" t="s">
        <v>5738</v>
      </c>
      <c r="E1104" s="159" t="s">
        <v>4197</v>
      </c>
      <c r="F1104" s="159" t="s">
        <v>5827</v>
      </c>
      <c r="G1104" s="159"/>
      <c r="H1104" s="159"/>
      <c r="I1104" s="159" t="s">
        <v>37</v>
      </c>
      <c r="J1104" s="162" t="s">
        <v>5789</v>
      </c>
      <c r="K1104" s="163"/>
      <c r="L1104" s="163"/>
      <c r="M1104" s="157" t="s">
        <v>6023</v>
      </c>
    </row>
    <row r="1105" spans="1:13" x14ac:dyDescent="0.25">
      <c r="A1105" s="91">
        <v>1039</v>
      </c>
      <c r="B1105" s="93" t="s">
        <v>5010</v>
      </c>
      <c r="C1105" s="159" t="s">
        <v>5762</v>
      </c>
      <c r="D1105" s="159" t="s">
        <v>5738</v>
      </c>
      <c r="E1105" s="159" t="s">
        <v>472</v>
      </c>
      <c r="F1105" s="159" t="s">
        <v>64</v>
      </c>
      <c r="G1105" s="159"/>
      <c r="H1105" s="159"/>
      <c r="I1105" s="159" t="s">
        <v>37</v>
      </c>
      <c r="J1105" s="162" t="s">
        <v>5789</v>
      </c>
      <c r="K1105" s="163"/>
      <c r="L1105" s="163"/>
      <c r="M1105" s="157" t="s">
        <v>6023</v>
      </c>
    </row>
    <row r="1106" spans="1:13" x14ac:dyDescent="0.25">
      <c r="A1106" s="91">
        <v>1039</v>
      </c>
      <c r="B1106" s="93" t="s">
        <v>5010</v>
      </c>
      <c r="C1106" s="159" t="s">
        <v>5762</v>
      </c>
      <c r="D1106" s="159" t="s">
        <v>5738</v>
      </c>
      <c r="E1106" s="159" t="s">
        <v>5854</v>
      </c>
      <c r="F1106" s="159" t="s">
        <v>5855</v>
      </c>
      <c r="G1106" s="159"/>
      <c r="H1106" s="159"/>
      <c r="I1106" s="159" t="s">
        <v>37</v>
      </c>
      <c r="J1106" s="162" t="s">
        <v>5789</v>
      </c>
      <c r="K1106" s="163"/>
      <c r="L1106" s="163"/>
      <c r="M1106" s="157" t="s">
        <v>6023</v>
      </c>
    </row>
    <row r="1107" spans="1:13" x14ac:dyDescent="0.25">
      <c r="A1107" s="91">
        <v>1039</v>
      </c>
      <c r="B1107" s="93" t="s">
        <v>5010</v>
      </c>
      <c r="C1107" s="159" t="s">
        <v>5762</v>
      </c>
      <c r="D1107" s="159" t="s">
        <v>5738</v>
      </c>
      <c r="E1107" s="159" t="s">
        <v>5856</v>
      </c>
      <c r="F1107" s="159" t="s">
        <v>5857</v>
      </c>
      <c r="G1107" s="159"/>
      <c r="H1107" s="159"/>
      <c r="I1107" s="159" t="s">
        <v>37</v>
      </c>
      <c r="J1107" s="162" t="s">
        <v>5783</v>
      </c>
      <c r="K1107" s="163"/>
      <c r="L1107" s="163"/>
      <c r="M1107" s="157" t="s">
        <v>6023</v>
      </c>
    </row>
    <row r="1108" spans="1:13" x14ac:dyDescent="0.25">
      <c r="A1108" s="91">
        <v>1039</v>
      </c>
      <c r="B1108" s="93" t="s">
        <v>5010</v>
      </c>
      <c r="C1108" s="159" t="s">
        <v>5762</v>
      </c>
      <c r="D1108" s="159" t="s">
        <v>5738</v>
      </c>
      <c r="E1108" s="159" t="s">
        <v>5858</v>
      </c>
      <c r="F1108" s="159" t="s">
        <v>5859</v>
      </c>
      <c r="G1108" s="159"/>
      <c r="H1108" s="159"/>
      <c r="I1108" s="159" t="s">
        <v>37</v>
      </c>
      <c r="J1108" s="162" t="s">
        <v>5812</v>
      </c>
      <c r="K1108" s="163"/>
      <c r="L1108" s="163"/>
      <c r="M1108" s="157" t="s">
        <v>6023</v>
      </c>
    </row>
    <row r="1109" spans="1:13" x14ac:dyDescent="0.25">
      <c r="A1109" s="91">
        <v>1039</v>
      </c>
      <c r="B1109" s="93" t="s">
        <v>5010</v>
      </c>
      <c r="C1109" s="159" t="s">
        <v>5762</v>
      </c>
      <c r="D1109" s="159" t="s">
        <v>5738</v>
      </c>
      <c r="E1109" s="159" t="s">
        <v>61</v>
      </c>
      <c r="F1109" s="159" t="s">
        <v>62</v>
      </c>
      <c r="G1109" s="159"/>
      <c r="H1109" s="159"/>
      <c r="I1109" s="159" t="s">
        <v>37</v>
      </c>
      <c r="J1109" s="162" t="s">
        <v>5805</v>
      </c>
      <c r="K1109" s="163"/>
      <c r="L1109" s="163"/>
      <c r="M1109" s="157" t="s">
        <v>6023</v>
      </c>
    </row>
    <row r="1110" spans="1:13" x14ac:dyDescent="0.25">
      <c r="A1110" s="91">
        <v>1039</v>
      </c>
      <c r="B1110" s="93" t="s">
        <v>5010</v>
      </c>
      <c r="C1110" s="159" t="s">
        <v>5762</v>
      </c>
      <c r="D1110" s="159" t="s">
        <v>5738</v>
      </c>
      <c r="E1110" s="159" t="s">
        <v>2574</v>
      </c>
      <c r="F1110" s="159" t="s">
        <v>2575</v>
      </c>
      <c r="G1110" s="159"/>
      <c r="H1110" s="159"/>
      <c r="I1110" s="159" t="s">
        <v>37</v>
      </c>
      <c r="J1110" s="162" t="s">
        <v>5789</v>
      </c>
      <c r="K1110" s="163"/>
      <c r="L1110" s="163"/>
      <c r="M1110" s="157" t="s">
        <v>6023</v>
      </c>
    </row>
    <row r="1111" spans="1:13" x14ac:dyDescent="0.25">
      <c r="A1111" s="91">
        <v>1039</v>
      </c>
      <c r="B1111" s="93" t="s">
        <v>5010</v>
      </c>
      <c r="C1111" s="159" t="s">
        <v>5762</v>
      </c>
      <c r="D1111" s="159" t="s">
        <v>5738</v>
      </c>
      <c r="E1111" s="159" t="s">
        <v>1774</v>
      </c>
      <c r="F1111" s="159" t="s">
        <v>1775</v>
      </c>
      <c r="G1111" s="159"/>
      <c r="H1111" s="159"/>
      <c r="I1111" s="159" t="s">
        <v>37</v>
      </c>
      <c r="J1111" s="162" t="s">
        <v>5860</v>
      </c>
      <c r="K1111" s="163"/>
      <c r="L1111" s="163"/>
      <c r="M1111" s="157" t="s">
        <v>6023</v>
      </c>
    </row>
    <row r="1112" spans="1:13" x14ac:dyDescent="0.25">
      <c r="A1112" s="91">
        <v>1039</v>
      </c>
      <c r="B1112" s="93" t="s">
        <v>5010</v>
      </c>
      <c r="C1112" s="159" t="s">
        <v>5762</v>
      </c>
      <c r="D1112" s="159" t="s">
        <v>5738</v>
      </c>
      <c r="E1112" s="159" t="s">
        <v>829</v>
      </c>
      <c r="F1112" s="159" t="s">
        <v>838</v>
      </c>
      <c r="G1112" s="159"/>
      <c r="H1112" s="159"/>
      <c r="I1112" s="159" t="s">
        <v>37</v>
      </c>
      <c r="J1112" s="162" t="s">
        <v>5790</v>
      </c>
      <c r="K1112" s="163"/>
      <c r="L1112" s="163"/>
      <c r="M1112" s="157" t="s">
        <v>6023</v>
      </c>
    </row>
    <row r="1113" spans="1:13" x14ac:dyDescent="0.25">
      <c r="A1113" s="91">
        <v>1039</v>
      </c>
      <c r="B1113" s="93" t="s">
        <v>5010</v>
      </c>
      <c r="C1113" s="159" t="s">
        <v>5762</v>
      </c>
      <c r="D1113" s="159" t="s">
        <v>5738</v>
      </c>
      <c r="E1113" s="159" t="s">
        <v>5861</v>
      </c>
      <c r="F1113" s="159" t="s">
        <v>5862</v>
      </c>
      <c r="G1113" s="159"/>
      <c r="H1113" s="159"/>
      <c r="I1113" s="159" t="s">
        <v>110</v>
      </c>
      <c r="J1113" s="162" t="s">
        <v>476</v>
      </c>
      <c r="K1113" s="163" t="s">
        <v>5347</v>
      </c>
      <c r="L1113" s="163" t="s">
        <v>5794</v>
      </c>
      <c r="M1113" s="157" t="s">
        <v>6023</v>
      </c>
    </row>
    <row r="1114" spans="1:13" x14ac:dyDescent="0.25">
      <c r="A1114" s="91">
        <v>1039</v>
      </c>
      <c r="B1114" s="93" t="s">
        <v>5010</v>
      </c>
      <c r="C1114" s="159" t="s">
        <v>5762</v>
      </c>
      <c r="D1114" s="159" t="s">
        <v>5738</v>
      </c>
      <c r="E1114" s="159" t="s">
        <v>4850</v>
      </c>
      <c r="F1114" s="159" t="s">
        <v>4851</v>
      </c>
      <c r="G1114" s="159"/>
      <c r="H1114" s="159"/>
      <c r="I1114" s="159" t="s">
        <v>37</v>
      </c>
      <c r="J1114" s="162" t="s">
        <v>5809</v>
      </c>
      <c r="K1114" s="163"/>
      <c r="L1114" s="163"/>
      <c r="M1114" s="157" t="s">
        <v>6023</v>
      </c>
    </row>
    <row r="1115" spans="1:13" x14ac:dyDescent="0.25">
      <c r="A1115" s="91">
        <v>1039</v>
      </c>
      <c r="B1115" s="93" t="s">
        <v>5010</v>
      </c>
      <c r="C1115" s="159" t="s">
        <v>5762</v>
      </c>
      <c r="D1115" s="159" t="s">
        <v>5738</v>
      </c>
      <c r="E1115" s="159" t="s">
        <v>5863</v>
      </c>
      <c r="F1115" s="159" t="s">
        <v>5864</v>
      </c>
      <c r="G1115" s="159"/>
      <c r="H1115" s="159"/>
      <c r="I1115" s="159" t="s">
        <v>37</v>
      </c>
      <c r="J1115" s="162" t="s">
        <v>5824</v>
      </c>
      <c r="K1115" s="163"/>
      <c r="L1115" s="163"/>
      <c r="M1115" s="157" t="s">
        <v>6023</v>
      </c>
    </row>
    <row r="1116" spans="1:13" x14ac:dyDescent="0.25">
      <c r="A1116" s="91">
        <v>1039</v>
      </c>
      <c r="B1116" s="93" t="s">
        <v>5010</v>
      </c>
      <c r="C1116" s="159" t="s">
        <v>5762</v>
      </c>
      <c r="D1116" s="159" t="s">
        <v>5738</v>
      </c>
      <c r="E1116" s="159" t="s">
        <v>5865</v>
      </c>
      <c r="F1116" s="159" t="s">
        <v>5866</v>
      </c>
      <c r="G1116" s="159"/>
      <c r="H1116" s="159"/>
      <c r="I1116" s="159" t="s">
        <v>37</v>
      </c>
      <c r="J1116" s="162" t="s">
        <v>5824</v>
      </c>
      <c r="K1116" s="163"/>
      <c r="L1116" s="163"/>
      <c r="M1116" s="157" t="s">
        <v>6023</v>
      </c>
    </row>
    <row r="1117" spans="1:13" x14ac:dyDescent="0.25">
      <c r="A1117" s="91">
        <v>1039</v>
      </c>
      <c r="B1117" s="93" t="s">
        <v>5010</v>
      </c>
      <c r="C1117" s="159" t="s">
        <v>5762</v>
      </c>
      <c r="D1117" s="159" t="s">
        <v>5738</v>
      </c>
      <c r="E1117" s="159" t="s">
        <v>1660</v>
      </c>
      <c r="F1117" s="159" t="s">
        <v>1661</v>
      </c>
      <c r="G1117" s="159"/>
      <c r="H1117" s="159"/>
      <c r="I1117" s="159" t="s">
        <v>110</v>
      </c>
      <c r="J1117" s="162" t="s">
        <v>476</v>
      </c>
      <c r="K1117" s="163" t="s">
        <v>5347</v>
      </c>
      <c r="L1117" s="163" t="s">
        <v>5794</v>
      </c>
      <c r="M1117" s="157" t="s">
        <v>6023</v>
      </c>
    </row>
    <row r="1118" spans="1:13" x14ac:dyDescent="0.25">
      <c r="A1118" s="91">
        <v>1039</v>
      </c>
      <c r="B1118" s="93" t="s">
        <v>5010</v>
      </c>
      <c r="C1118" s="159" t="s">
        <v>5762</v>
      </c>
      <c r="D1118" s="159" t="s">
        <v>5738</v>
      </c>
      <c r="E1118" s="159" t="s">
        <v>488</v>
      </c>
      <c r="F1118" s="159" t="s">
        <v>495</v>
      </c>
      <c r="G1118" s="159"/>
      <c r="H1118" s="159"/>
      <c r="I1118" s="159" t="s">
        <v>110</v>
      </c>
      <c r="J1118" s="162" t="s">
        <v>5867</v>
      </c>
      <c r="K1118" s="163" t="s">
        <v>5347</v>
      </c>
      <c r="L1118" s="163" t="s">
        <v>5794</v>
      </c>
      <c r="M1118" s="157" t="s">
        <v>6023</v>
      </c>
    </row>
    <row r="1119" spans="1:13" x14ac:dyDescent="0.25">
      <c r="A1119" s="91">
        <v>1039</v>
      </c>
      <c r="B1119" s="93" t="s">
        <v>5010</v>
      </c>
      <c r="C1119" s="159" t="s">
        <v>5762</v>
      </c>
      <c r="D1119" s="159" t="s">
        <v>5738</v>
      </c>
      <c r="E1119" s="159" t="s">
        <v>5868</v>
      </c>
      <c r="F1119" s="159" t="s">
        <v>5869</v>
      </c>
      <c r="G1119" s="159"/>
      <c r="H1119" s="159"/>
      <c r="I1119" s="159" t="s">
        <v>110</v>
      </c>
      <c r="J1119" s="162" t="s">
        <v>5870</v>
      </c>
      <c r="K1119" s="163" t="s">
        <v>5347</v>
      </c>
      <c r="L1119" s="163" t="s">
        <v>5794</v>
      </c>
      <c r="M1119" s="157" t="s">
        <v>6023</v>
      </c>
    </row>
    <row r="1120" spans="1:13" x14ac:dyDescent="0.25">
      <c r="A1120" s="91">
        <v>1039</v>
      </c>
      <c r="B1120" s="93" t="s">
        <v>5010</v>
      </c>
      <c r="C1120" s="159" t="s">
        <v>5762</v>
      </c>
      <c r="D1120" s="159" t="s">
        <v>5738</v>
      </c>
      <c r="E1120" s="159" t="s">
        <v>644</v>
      </c>
      <c r="F1120" s="159" t="s">
        <v>565</v>
      </c>
      <c r="G1120" s="159"/>
      <c r="H1120" s="159"/>
      <c r="I1120" s="159" t="s">
        <v>110</v>
      </c>
      <c r="J1120" s="162" t="s">
        <v>476</v>
      </c>
      <c r="K1120" s="163" t="s">
        <v>5347</v>
      </c>
      <c r="L1120" s="163" t="s">
        <v>5794</v>
      </c>
      <c r="M1120" s="157" t="s">
        <v>6023</v>
      </c>
    </row>
    <row r="1121" spans="1:13" x14ac:dyDescent="0.25">
      <c r="A1121" s="91">
        <v>1039</v>
      </c>
      <c r="B1121" s="93" t="s">
        <v>5010</v>
      </c>
      <c r="C1121" s="159" t="s">
        <v>5762</v>
      </c>
      <c r="D1121" s="159" t="s">
        <v>5738</v>
      </c>
      <c r="E1121" s="159" t="s">
        <v>5871</v>
      </c>
      <c r="F1121" s="159" t="s">
        <v>5872</v>
      </c>
      <c r="G1121" s="159"/>
      <c r="H1121" s="159"/>
      <c r="I1121" s="159" t="s">
        <v>110</v>
      </c>
      <c r="J1121" s="162" t="s">
        <v>5870</v>
      </c>
      <c r="K1121" s="163" t="s">
        <v>5347</v>
      </c>
      <c r="L1121" s="163" t="s">
        <v>5794</v>
      </c>
      <c r="M1121" s="157" t="s">
        <v>6023</v>
      </c>
    </row>
    <row r="1122" spans="1:13" x14ac:dyDescent="0.25">
      <c r="A1122" s="91">
        <v>1039</v>
      </c>
      <c r="B1122" s="93" t="s">
        <v>5010</v>
      </c>
      <c r="C1122" s="159" t="s">
        <v>5762</v>
      </c>
      <c r="D1122" s="159" t="s">
        <v>5738</v>
      </c>
      <c r="E1122" s="159" t="s">
        <v>5873</v>
      </c>
      <c r="F1122" s="159" t="s">
        <v>5874</v>
      </c>
      <c r="G1122" s="159"/>
      <c r="H1122" s="159"/>
      <c r="I1122" s="159" t="s">
        <v>110</v>
      </c>
      <c r="J1122" s="162" t="s">
        <v>476</v>
      </c>
      <c r="K1122" s="163" t="s">
        <v>5347</v>
      </c>
      <c r="L1122" s="163" t="s">
        <v>5794</v>
      </c>
      <c r="M1122" s="157" t="s">
        <v>6023</v>
      </c>
    </row>
    <row r="1123" spans="1:13" x14ac:dyDescent="0.25">
      <c r="A1123" s="91">
        <v>1039</v>
      </c>
      <c r="B1123" s="93" t="s">
        <v>5010</v>
      </c>
      <c r="C1123" s="159" t="s">
        <v>5762</v>
      </c>
      <c r="D1123" s="159" t="s">
        <v>5738</v>
      </c>
      <c r="E1123" s="159" t="s">
        <v>5875</v>
      </c>
      <c r="F1123" s="159" t="s">
        <v>493</v>
      </c>
      <c r="G1123" s="159"/>
      <c r="H1123" s="159"/>
      <c r="I1123" s="159" t="s">
        <v>110</v>
      </c>
      <c r="J1123" s="162" t="s">
        <v>476</v>
      </c>
      <c r="K1123" s="163" t="s">
        <v>5347</v>
      </c>
      <c r="L1123" s="163" t="s">
        <v>5794</v>
      </c>
      <c r="M1123" s="157" t="s">
        <v>6023</v>
      </c>
    </row>
    <row r="1124" spans="1:13" x14ac:dyDescent="0.25">
      <c r="A1124" s="91">
        <v>1039</v>
      </c>
      <c r="B1124" s="93" t="s">
        <v>5010</v>
      </c>
      <c r="C1124" s="159" t="s">
        <v>5762</v>
      </c>
      <c r="D1124" s="159" t="s">
        <v>5738</v>
      </c>
      <c r="E1124" s="159" t="s">
        <v>5876</v>
      </c>
      <c r="F1124" s="159" t="s">
        <v>1761</v>
      </c>
      <c r="G1124" s="159"/>
      <c r="H1124" s="159"/>
      <c r="I1124" s="159" t="s">
        <v>110</v>
      </c>
      <c r="J1124" s="162" t="s">
        <v>476</v>
      </c>
      <c r="K1124" s="163" t="s">
        <v>5347</v>
      </c>
      <c r="L1124" s="163" t="s">
        <v>5794</v>
      </c>
      <c r="M1124" s="157" t="s">
        <v>6023</v>
      </c>
    </row>
    <row r="1125" spans="1:13" x14ac:dyDescent="0.25">
      <c r="A1125" s="91">
        <v>1039</v>
      </c>
      <c r="B1125" s="93" t="s">
        <v>5010</v>
      </c>
      <c r="C1125" s="159" t="s">
        <v>5762</v>
      </c>
      <c r="D1125" s="159" t="s">
        <v>5738</v>
      </c>
      <c r="E1125" s="159" t="s">
        <v>5830</v>
      </c>
      <c r="F1125" s="159" t="s">
        <v>5831</v>
      </c>
      <c r="G1125" s="159"/>
      <c r="H1125" s="159"/>
      <c r="I1125" s="159" t="s">
        <v>37</v>
      </c>
      <c r="J1125" s="162" t="s">
        <v>5790</v>
      </c>
      <c r="K1125" s="163"/>
      <c r="L1125" s="163"/>
      <c r="M1125" s="157" t="s">
        <v>6023</v>
      </c>
    </row>
    <row r="1126" spans="1:13" x14ac:dyDescent="0.25">
      <c r="A1126" s="91">
        <v>1039</v>
      </c>
      <c r="B1126" s="93" t="s">
        <v>5010</v>
      </c>
      <c r="C1126" s="159" t="s">
        <v>5762</v>
      </c>
      <c r="D1126" s="159" t="s">
        <v>5738</v>
      </c>
      <c r="E1126" s="159" t="s">
        <v>5832</v>
      </c>
      <c r="F1126" s="159" t="s">
        <v>5833</v>
      </c>
      <c r="G1126" s="159"/>
      <c r="H1126" s="159"/>
      <c r="I1126" s="159" t="s">
        <v>37</v>
      </c>
      <c r="J1126" s="162" t="s">
        <v>5790</v>
      </c>
      <c r="K1126" s="163"/>
      <c r="L1126" s="163"/>
      <c r="M1126" s="157" t="s">
        <v>6023</v>
      </c>
    </row>
    <row r="1127" spans="1:13" x14ac:dyDescent="0.25">
      <c r="A1127" s="91">
        <v>1039</v>
      </c>
      <c r="B1127" s="93" t="s">
        <v>5010</v>
      </c>
      <c r="C1127" s="159" t="s">
        <v>5762</v>
      </c>
      <c r="D1127" s="159" t="s">
        <v>5738</v>
      </c>
      <c r="E1127" s="159" t="s">
        <v>5834</v>
      </c>
      <c r="F1127" s="159" t="s">
        <v>5835</v>
      </c>
      <c r="G1127" s="159"/>
      <c r="H1127" s="159"/>
      <c r="I1127" s="159" t="s">
        <v>37</v>
      </c>
      <c r="J1127" s="162" t="s">
        <v>5790</v>
      </c>
      <c r="K1127" s="163"/>
      <c r="L1127" s="163"/>
      <c r="M1127" s="157" t="s">
        <v>6023</v>
      </c>
    </row>
    <row r="1128" spans="1:13" x14ac:dyDescent="0.25">
      <c r="A1128" s="91">
        <v>1039</v>
      </c>
      <c r="B1128" s="93" t="s">
        <v>5010</v>
      </c>
      <c r="C1128" s="159" t="s">
        <v>5762</v>
      </c>
      <c r="D1128" s="159" t="s">
        <v>5738</v>
      </c>
      <c r="E1128" s="159" t="s">
        <v>5836</v>
      </c>
      <c r="F1128" s="159" t="s">
        <v>5837</v>
      </c>
      <c r="G1128" s="159"/>
      <c r="H1128" s="159"/>
      <c r="I1128" s="159" t="s">
        <v>37</v>
      </c>
      <c r="J1128" s="162" t="s">
        <v>5790</v>
      </c>
      <c r="K1128" s="163"/>
      <c r="L1128" s="163"/>
      <c r="M1128" s="157" t="s">
        <v>6023</v>
      </c>
    </row>
    <row r="1129" spans="1:13" x14ac:dyDescent="0.25">
      <c r="A1129" s="91">
        <v>1039</v>
      </c>
      <c r="B1129" s="93" t="s">
        <v>5010</v>
      </c>
      <c r="C1129" s="159" t="s">
        <v>5762</v>
      </c>
      <c r="D1129" s="159" t="s">
        <v>5738</v>
      </c>
      <c r="E1129" s="159" t="s">
        <v>5838</v>
      </c>
      <c r="F1129" s="159" t="s">
        <v>5839</v>
      </c>
      <c r="G1129" s="159"/>
      <c r="H1129" s="159"/>
      <c r="I1129" s="159" t="s">
        <v>37</v>
      </c>
      <c r="J1129" s="162" t="s">
        <v>5790</v>
      </c>
      <c r="K1129" s="163"/>
      <c r="L1129" s="163"/>
      <c r="M1129" s="157" t="s">
        <v>6023</v>
      </c>
    </row>
    <row r="1130" spans="1:13" x14ac:dyDescent="0.25">
      <c r="A1130" s="91">
        <v>1039</v>
      </c>
      <c r="B1130" s="93" t="s">
        <v>5010</v>
      </c>
      <c r="C1130" s="159" t="s">
        <v>5762</v>
      </c>
      <c r="D1130" s="159" t="s">
        <v>5738</v>
      </c>
      <c r="E1130" s="159" t="s">
        <v>5840</v>
      </c>
      <c r="F1130" s="159" t="s">
        <v>5841</v>
      </c>
      <c r="G1130" s="159"/>
      <c r="H1130" s="159"/>
      <c r="I1130" s="159" t="s">
        <v>37</v>
      </c>
      <c r="J1130" s="162" t="s">
        <v>5790</v>
      </c>
      <c r="K1130" s="163"/>
      <c r="L1130" s="163"/>
      <c r="M1130" s="157" t="s">
        <v>6023</v>
      </c>
    </row>
    <row r="1131" spans="1:13" x14ac:dyDescent="0.25">
      <c r="A1131" s="91">
        <v>1039</v>
      </c>
      <c r="B1131" s="93" t="s">
        <v>5010</v>
      </c>
      <c r="C1131" s="159" t="s">
        <v>5762</v>
      </c>
      <c r="D1131" s="159" t="s">
        <v>5738</v>
      </c>
      <c r="E1131" s="159" t="s">
        <v>5842</v>
      </c>
      <c r="F1131" s="159" t="s">
        <v>5843</v>
      </c>
      <c r="G1131" s="159"/>
      <c r="H1131" s="159"/>
      <c r="I1131" s="159" t="s">
        <v>37</v>
      </c>
      <c r="J1131" s="162" t="s">
        <v>5790</v>
      </c>
      <c r="K1131" s="163"/>
      <c r="L1131" s="163"/>
      <c r="M1131" s="157" t="s">
        <v>6023</v>
      </c>
    </row>
    <row r="1132" spans="1:13" x14ac:dyDescent="0.25">
      <c r="A1132" s="91">
        <v>1039</v>
      </c>
      <c r="B1132" s="93" t="s">
        <v>5010</v>
      </c>
      <c r="C1132" s="159" t="s">
        <v>5762</v>
      </c>
      <c r="D1132" s="159" t="s">
        <v>5738</v>
      </c>
      <c r="E1132" s="159" t="s">
        <v>5844</v>
      </c>
      <c r="F1132" s="159" t="s">
        <v>5845</v>
      </c>
      <c r="G1132" s="159"/>
      <c r="H1132" s="159"/>
      <c r="I1132" s="159" t="s">
        <v>37</v>
      </c>
      <c r="J1132" s="162" t="s">
        <v>5790</v>
      </c>
      <c r="K1132" s="163"/>
      <c r="L1132" s="163"/>
      <c r="M1132" s="157" t="s">
        <v>6023</v>
      </c>
    </row>
    <row r="1133" spans="1:13" x14ac:dyDescent="0.25">
      <c r="A1133" s="91">
        <v>1039</v>
      </c>
      <c r="B1133" s="93" t="s">
        <v>5010</v>
      </c>
      <c r="C1133" s="159" t="s">
        <v>5762</v>
      </c>
      <c r="D1133" s="159" t="s">
        <v>5738</v>
      </c>
      <c r="E1133" s="159" t="s">
        <v>5846</v>
      </c>
      <c r="F1133" s="159" t="s">
        <v>5847</v>
      </c>
      <c r="G1133" s="159"/>
      <c r="H1133" s="159"/>
      <c r="I1133" s="159" t="s">
        <v>37</v>
      </c>
      <c r="J1133" s="162" t="s">
        <v>5790</v>
      </c>
      <c r="K1133" s="163"/>
      <c r="L1133" s="163"/>
      <c r="M1133" s="157" t="s">
        <v>6023</v>
      </c>
    </row>
    <row r="1134" spans="1:13" x14ac:dyDescent="0.25">
      <c r="A1134" s="91">
        <v>1039</v>
      </c>
      <c r="B1134" s="93" t="s">
        <v>5010</v>
      </c>
      <c r="C1134" s="159" t="s">
        <v>5762</v>
      </c>
      <c r="D1134" s="159" t="s">
        <v>5738</v>
      </c>
      <c r="E1134" s="159" t="s">
        <v>1716</v>
      </c>
      <c r="F1134" s="159" t="s">
        <v>1717</v>
      </c>
      <c r="G1134" s="159"/>
      <c r="H1134" s="159"/>
      <c r="I1134" s="159" t="s">
        <v>37</v>
      </c>
      <c r="J1134" s="162" t="s">
        <v>5803</v>
      </c>
      <c r="K1134" s="163" t="s">
        <v>5347</v>
      </c>
      <c r="L1134" s="163" t="s">
        <v>1496</v>
      </c>
      <c r="M1134" s="157" t="s">
        <v>6023</v>
      </c>
    </row>
    <row r="1135" spans="1:13" x14ac:dyDescent="0.25">
      <c r="A1135" s="91">
        <v>1039</v>
      </c>
      <c r="B1135" s="93" t="s">
        <v>5010</v>
      </c>
      <c r="C1135" s="159" t="s">
        <v>5762</v>
      </c>
      <c r="D1135" s="159" t="s">
        <v>5738</v>
      </c>
      <c r="E1135" s="159" t="s">
        <v>2928</v>
      </c>
      <c r="F1135" s="159" t="s">
        <v>5804</v>
      </c>
      <c r="G1135" s="159"/>
      <c r="H1135" s="159"/>
      <c r="I1135" s="159" t="s">
        <v>37</v>
      </c>
      <c r="J1135" s="162" t="s">
        <v>5805</v>
      </c>
      <c r="K1135" s="163"/>
      <c r="L1135" s="163"/>
      <c r="M1135" s="157" t="s">
        <v>6023</v>
      </c>
    </row>
    <row r="1136" spans="1:13" x14ac:dyDescent="0.25">
      <c r="A1136" s="91">
        <v>1039</v>
      </c>
      <c r="B1136" s="93" t="s">
        <v>5010</v>
      </c>
      <c r="C1136" s="159" t="s">
        <v>5762</v>
      </c>
      <c r="D1136" s="159" t="s">
        <v>5738</v>
      </c>
      <c r="E1136" s="159" t="s">
        <v>2044</v>
      </c>
      <c r="F1136" s="159" t="s">
        <v>2045</v>
      </c>
      <c r="G1136" s="159"/>
      <c r="H1136" s="159"/>
      <c r="I1136" s="159" t="s">
        <v>37</v>
      </c>
      <c r="J1136" s="162" t="s">
        <v>5806</v>
      </c>
      <c r="K1136" s="163"/>
      <c r="L1136" s="163"/>
      <c r="M1136" s="157" t="s">
        <v>6023</v>
      </c>
    </row>
    <row r="1137" spans="1:13" x14ac:dyDescent="0.25">
      <c r="A1137" s="91">
        <v>1039</v>
      </c>
      <c r="B1137" s="93" t="s">
        <v>5010</v>
      </c>
      <c r="C1137" s="159" t="s">
        <v>5763</v>
      </c>
      <c r="D1137" s="159" t="s">
        <v>5739</v>
      </c>
      <c r="E1137" s="159" t="s">
        <v>5782</v>
      </c>
      <c r="F1137" s="159" t="s">
        <v>5358</v>
      </c>
      <c r="G1137" s="159"/>
      <c r="H1137" s="159"/>
      <c r="I1137" s="159" t="s">
        <v>37</v>
      </c>
      <c r="J1137" s="162" t="s">
        <v>5783</v>
      </c>
      <c r="K1137" s="163" t="s">
        <v>5347</v>
      </c>
      <c r="L1137" s="163"/>
      <c r="M1137" s="157" t="s">
        <v>6023</v>
      </c>
    </row>
    <row r="1138" spans="1:13" x14ac:dyDescent="0.25">
      <c r="A1138" s="91">
        <v>1039</v>
      </c>
      <c r="B1138" s="93" t="s">
        <v>5010</v>
      </c>
      <c r="C1138" s="159" t="s">
        <v>5763</v>
      </c>
      <c r="D1138" s="159" t="s">
        <v>5739</v>
      </c>
      <c r="E1138" s="159" t="s">
        <v>5784</v>
      </c>
      <c r="F1138" s="159" t="s">
        <v>5785</v>
      </c>
      <c r="G1138" s="159"/>
      <c r="H1138" s="159"/>
      <c r="I1138" s="159" t="s">
        <v>37</v>
      </c>
      <c r="J1138" s="162" t="s">
        <v>5786</v>
      </c>
      <c r="K1138" s="163" t="s">
        <v>5347</v>
      </c>
      <c r="L1138" s="163"/>
      <c r="M1138" s="157" t="s">
        <v>6023</v>
      </c>
    </row>
    <row r="1139" spans="1:13" x14ac:dyDescent="0.25">
      <c r="A1139" s="91">
        <v>1039</v>
      </c>
      <c r="B1139" s="93" t="s">
        <v>5010</v>
      </c>
      <c r="C1139" s="159" t="s">
        <v>5763</v>
      </c>
      <c r="D1139" s="159" t="s">
        <v>5739</v>
      </c>
      <c r="E1139" s="159" t="s">
        <v>5787</v>
      </c>
      <c r="F1139" s="159" t="s">
        <v>5788</v>
      </c>
      <c r="G1139" s="159"/>
      <c r="H1139" s="159"/>
      <c r="I1139" s="159" t="s">
        <v>110</v>
      </c>
      <c r="J1139" s="162" t="s">
        <v>5789</v>
      </c>
      <c r="K1139" s="163" t="s">
        <v>5347</v>
      </c>
      <c r="L1139" s="163"/>
      <c r="M1139" s="157" t="s">
        <v>6023</v>
      </c>
    </row>
    <row r="1140" spans="1:13" x14ac:dyDescent="0.25">
      <c r="A1140" s="91">
        <v>1039</v>
      </c>
      <c r="B1140" s="93" t="s">
        <v>5010</v>
      </c>
      <c r="C1140" s="159" t="s">
        <v>5763</v>
      </c>
      <c r="D1140" s="159" t="s">
        <v>5739</v>
      </c>
      <c r="E1140" s="159" t="s">
        <v>1337</v>
      </c>
      <c r="F1140" s="159" t="s">
        <v>1338</v>
      </c>
      <c r="G1140" s="159"/>
      <c r="H1140" s="159"/>
      <c r="I1140" s="159" t="s">
        <v>37</v>
      </c>
      <c r="J1140" s="162" t="s">
        <v>5789</v>
      </c>
      <c r="K1140" s="163" t="s">
        <v>5347</v>
      </c>
      <c r="L1140" s="163"/>
      <c r="M1140" s="157" t="s">
        <v>6023</v>
      </c>
    </row>
    <row r="1141" spans="1:13" x14ac:dyDescent="0.25">
      <c r="A1141" s="91">
        <v>1039</v>
      </c>
      <c r="B1141" s="93" t="s">
        <v>5010</v>
      </c>
      <c r="C1141" s="159" t="s">
        <v>5763</v>
      </c>
      <c r="D1141" s="159" t="s">
        <v>5739</v>
      </c>
      <c r="E1141" s="159" t="s">
        <v>5877</v>
      </c>
      <c r="F1141" s="159" t="s">
        <v>5878</v>
      </c>
      <c r="G1141" s="159"/>
      <c r="H1141" s="159"/>
      <c r="I1141" s="159" t="s">
        <v>37</v>
      </c>
      <c r="J1141" s="162" t="s">
        <v>5879</v>
      </c>
      <c r="K1141" s="163" t="s">
        <v>5347</v>
      </c>
      <c r="L1141" s="163"/>
      <c r="M1141" s="157" t="s">
        <v>6023</v>
      </c>
    </row>
    <row r="1142" spans="1:13" x14ac:dyDescent="0.25">
      <c r="A1142" s="91">
        <v>1039</v>
      </c>
      <c r="B1142" s="93" t="s">
        <v>5010</v>
      </c>
      <c r="C1142" s="159" t="s">
        <v>5763</v>
      </c>
      <c r="D1142" s="159" t="s">
        <v>5739</v>
      </c>
      <c r="E1142" s="159" t="s">
        <v>1416</v>
      </c>
      <c r="F1142" s="159" t="s">
        <v>1417</v>
      </c>
      <c r="G1142" s="159"/>
      <c r="H1142" s="159"/>
      <c r="I1142" s="159" t="s">
        <v>37</v>
      </c>
      <c r="J1142" s="162" t="s">
        <v>5789</v>
      </c>
      <c r="K1142" s="163" t="s">
        <v>5347</v>
      </c>
      <c r="L1142" s="163"/>
      <c r="M1142" s="157" t="s">
        <v>6023</v>
      </c>
    </row>
    <row r="1143" spans="1:13" x14ac:dyDescent="0.25">
      <c r="A1143" s="91">
        <v>1039</v>
      </c>
      <c r="B1143" s="93" t="s">
        <v>5010</v>
      </c>
      <c r="C1143" s="159" t="s">
        <v>5763</v>
      </c>
      <c r="D1143" s="159" t="s">
        <v>5739</v>
      </c>
      <c r="E1143" s="159" t="s">
        <v>5880</v>
      </c>
      <c r="F1143" s="159" t="s">
        <v>5881</v>
      </c>
      <c r="G1143" s="159"/>
      <c r="H1143" s="159"/>
      <c r="I1143" s="159" t="s">
        <v>37</v>
      </c>
      <c r="J1143" s="162" t="s">
        <v>5783</v>
      </c>
      <c r="K1143" s="163" t="s">
        <v>5347</v>
      </c>
      <c r="L1143" s="163"/>
      <c r="M1143" s="157" t="s">
        <v>6023</v>
      </c>
    </row>
    <row r="1144" spans="1:13" x14ac:dyDescent="0.25">
      <c r="A1144" s="91">
        <v>1039</v>
      </c>
      <c r="B1144" s="93" t="s">
        <v>5010</v>
      </c>
      <c r="C1144" s="159" t="s">
        <v>5763</v>
      </c>
      <c r="D1144" s="159" t="s">
        <v>5739</v>
      </c>
      <c r="E1144" s="159" t="s">
        <v>5882</v>
      </c>
      <c r="F1144" s="159" t="s">
        <v>5883</v>
      </c>
      <c r="G1144" s="159"/>
      <c r="H1144" s="159"/>
      <c r="I1144" s="159" t="s">
        <v>37</v>
      </c>
      <c r="J1144" s="162" t="s">
        <v>5783</v>
      </c>
      <c r="K1144" s="163" t="s">
        <v>5347</v>
      </c>
      <c r="L1144" s="163"/>
      <c r="M1144" s="157" t="s">
        <v>6023</v>
      </c>
    </row>
    <row r="1145" spans="1:13" x14ac:dyDescent="0.25">
      <c r="A1145" s="91">
        <v>1039</v>
      </c>
      <c r="B1145" s="93" t="s">
        <v>5010</v>
      </c>
      <c r="C1145" s="159" t="s">
        <v>5763</v>
      </c>
      <c r="D1145" s="159" t="s">
        <v>5739</v>
      </c>
      <c r="E1145" s="159" t="s">
        <v>1716</v>
      </c>
      <c r="F1145" s="159" t="s">
        <v>1717</v>
      </c>
      <c r="G1145" s="159"/>
      <c r="H1145" s="159"/>
      <c r="I1145" s="159" t="s">
        <v>37</v>
      </c>
      <c r="J1145" s="162" t="s">
        <v>5803</v>
      </c>
      <c r="K1145" s="163" t="s">
        <v>5347</v>
      </c>
      <c r="L1145" s="163" t="s">
        <v>1496</v>
      </c>
      <c r="M1145" s="157" t="s">
        <v>6023</v>
      </c>
    </row>
    <row r="1146" spans="1:13" x14ac:dyDescent="0.25">
      <c r="A1146" s="91">
        <v>1039</v>
      </c>
      <c r="B1146" s="93" t="s">
        <v>5010</v>
      </c>
      <c r="C1146" s="159" t="s">
        <v>5763</v>
      </c>
      <c r="D1146" s="159" t="s">
        <v>5739</v>
      </c>
      <c r="E1146" s="159" t="s">
        <v>2928</v>
      </c>
      <c r="F1146" s="159" t="s">
        <v>5804</v>
      </c>
      <c r="G1146" s="159"/>
      <c r="H1146" s="159"/>
      <c r="I1146" s="159" t="s">
        <v>37</v>
      </c>
      <c r="J1146" s="162" t="s">
        <v>5805</v>
      </c>
      <c r="K1146" s="163"/>
      <c r="L1146" s="163"/>
      <c r="M1146" s="157" t="s">
        <v>6023</v>
      </c>
    </row>
    <row r="1147" spans="1:13" x14ac:dyDescent="0.25">
      <c r="A1147" s="91">
        <v>1039</v>
      </c>
      <c r="B1147" s="93" t="s">
        <v>5010</v>
      </c>
      <c r="C1147" s="159" t="s">
        <v>5763</v>
      </c>
      <c r="D1147" s="159" t="s">
        <v>5739</v>
      </c>
      <c r="E1147" s="159" t="s">
        <v>2044</v>
      </c>
      <c r="F1147" s="159" t="s">
        <v>2045</v>
      </c>
      <c r="G1147" s="159"/>
      <c r="H1147" s="159"/>
      <c r="I1147" s="159" t="s">
        <v>37</v>
      </c>
      <c r="J1147" s="162" t="s">
        <v>5806</v>
      </c>
      <c r="K1147" s="163"/>
      <c r="L1147" s="163"/>
      <c r="M1147" s="157" t="s">
        <v>6023</v>
      </c>
    </row>
    <row r="1148" spans="1:13" x14ac:dyDescent="0.25">
      <c r="A1148" s="91">
        <v>1039</v>
      </c>
      <c r="B1148" s="93" t="s">
        <v>5010</v>
      </c>
      <c r="C1148" s="159" t="s">
        <v>5764</v>
      </c>
      <c r="D1148" s="159" t="s">
        <v>5740</v>
      </c>
      <c r="E1148" s="159" t="s">
        <v>5782</v>
      </c>
      <c r="F1148" s="159" t="s">
        <v>5358</v>
      </c>
      <c r="G1148" s="159"/>
      <c r="H1148" s="159"/>
      <c r="I1148" s="159" t="s">
        <v>37</v>
      </c>
      <c r="J1148" s="162" t="s">
        <v>5783</v>
      </c>
      <c r="K1148" s="163" t="s">
        <v>5347</v>
      </c>
      <c r="L1148" s="163"/>
      <c r="M1148" s="157" t="s">
        <v>6023</v>
      </c>
    </row>
    <row r="1149" spans="1:13" x14ac:dyDescent="0.25">
      <c r="A1149" s="91">
        <v>1039</v>
      </c>
      <c r="B1149" s="93" t="s">
        <v>5010</v>
      </c>
      <c r="C1149" s="159" t="s">
        <v>5764</v>
      </c>
      <c r="D1149" s="159" t="s">
        <v>5740</v>
      </c>
      <c r="E1149" s="159" t="s">
        <v>5784</v>
      </c>
      <c r="F1149" s="159" t="s">
        <v>5785</v>
      </c>
      <c r="G1149" s="159"/>
      <c r="H1149" s="159"/>
      <c r="I1149" s="159" t="s">
        <v>37</v>
      </c>
      <c r="J1149" s="162" t="s">
        <v>5786</v>
      </c>
      <c r="K1149" s="163" t="s">
        <v>5347</v>
      </c>
      <c r="L1149" s="163"/>
      <c r="M1149" s="157" t="s">
        <v>6023</v>
      </c>
    </row>
    <row r="1150" spans="1:13" x14ac:dyDescent="0.25">
      <c r="A1150" s="91">
        <v>1039</v>
      </c>
      <c r="B1150" s="93" t="s">
        <v>5010</v>
      </c>
      <c r="C1150" s="159" t="s">
        <v>5764</v>
      </c>
      <c r="D1150" s="159" t="s">
        <v>5740</v>
      </c>
      <c r="E1150" s="159" t="s">
        <v>4197</v>
      </c>
      <c r="F1150" s="159" t="s">
        <v>5788</v>
      </c>
      <c r="G1150" s="159"/>
      <c r="H1150" s="159"/>
      <c r="I1150" s="159" t="s">
        <v>110</v>
      </c>
      <c r="J1150" s="162" t="s">
        <v>5789</v>
      </c>
      <c r="K1150" s="163" t="s">
        <v>5347</v>
      </c>
      <c r="L1150" s="163"/>
      <c r="M1150" s="157" t="s">
        <v>6023</v>
      </c>
    </row>
    <row r="1151" spans="1:13" x14ac:dyDescent="0.25">
      <c r="A1151" s="91">
        <v>1039</v>
      </c>
      <c r="B1151" s="93" t="s">
        <v>5010</v>
      </c>
      <c r="C1151" s="159" t="s">
        <v>5764</v>
      </c>
      <c r="D1151" s="159" t="s">
        <v>5740</v>
      </c>
      <c r="E1151" s="159" t="s">
        <v>5884</v>
      </c>
      <c r="F1151" s="159" t="s">
        <v>5821</v>
      </c>
      <c r="G1151" s="159"/>
      <c r="H1151" s="159"/>
      <c r="I1151" s="159" t="s">
        <v>37</v>
      </c>
      <c r="J1151" s="162" t="s">
        <v>5812</v>
      </c>
      <c r="K1151" s="163" t="s">
        <v>5347</v>
      </c>
      <c r="L1151" s="163"/>
      <c r="M1151" s="157" t="s">
        <v>6023</v>
      </c>
    </row>
    <row r="1152" spans="1:13" x14ac:dyDescent="0.25">
      <c r="A1152" s="91">
        <v>1039</v>
      </c>
      <c r="B1152" s="93" t="s">
        <v>5010</v>
      </c>
      <c r="C1152" s="159" t="s">
        <v>5764</v>
      </c>
      <c r="D1152" s="159" t="s">
        <v>5740</v>
      </c>
      <c r="E1152" s="159" t="s">
        <v>5822</v>
      </c>
      <c r="F1152" s="159" t="s">
        <v>5849</v>
      </c>
      <c r="G1152" s="159"/>
      <c r="H1152" s="159"/>
      <c r="I1152" s="159" t="s">
        <v>37</v>
      </c>
      <c r="J1152" s="162" t="s">
        <v>5824</v>
      </c>
      <c r="K1152" s="163" t="s">
        <v>5347</v>
      </c>
      <c r="L1152" s="163"/>
      <c r="M1152" s="157" t="s">
        <v>6023</v>
      </c>
    </row>
    <row r="1153" spans="1:13" x14ac:dyDescent="0.25">
      <c r="A1153" s="91">
        <v>1039</v>
      </c>
      <c r="B1153" s="93" t="s">
        <v>5010</v>
      </c>
      <c r="C1153" s="159" t="s">
        <v>5764</v>
      </c>
      <c r="D1153" s="159" t="s">
        <v>5740</v>
      </c>
      <c r="E1153" s="159" t="s">
        <v>5850</v>
      </c>
      <c r="F1153" s="159" t="s">
        <v>5851</v>
      </c>
      <c r="G1153" s="159"/>
      <c r="H1153" s="159"/>
      <c r="I1153" s="159" t="s">
        <v>37</v>
      </c>
      <c r="J1153" s="162" t="s">
        <v>5809</v>
      </c>
      <c r="K1153" s="163" t="s">
        <v>5347</v>
      </c>
      <c r="L1153" s="163"/>
      <c r="M1153" s="157" t="s">
        <v>6023</v>
      </c>
    </row>
    <row r="1154" spans="1:13" x14ac:dyDescent="0.25">
      <c r="A1154" s="91">
        <v>1039</v>
      </c>
      <c r="B1154" s="93" t="s">
        <v>5010</v>
      </c>
      <c r="C1154" s="159" t="s">
        <v>5764</v>
      </c>
      <c r="D1154" s="159" t="s">
        <v>5740</v>
      </c>
      <c r="E1154" s="159" t="s">
        <v>5852</v>
      </c>
      <c r="F1154" s="159" t="s">
        <v>5853</v>
      </c>
      <c r="G1154" s="159"/>
      <c r="H1154" s="159"/>
      <c r="I1154" s="159" t="s">
        <v>37</v>
      </c>
      <c r="J1154" s="162" t="s">
        <v>5809</v>
      </c>
      <c r="K1154" s="163" t="s">
        <v>5347</v>
      </c>
      <c r="L1154" s="163"/>
      <c r="M1154" s="157" t="s">
        <v>6023</v>
      </c>
    </row>
    <row r="1155" spans="1:13" x14ac:dyDescent="0.25">
      <c r="A1155" s="91">
        <v>1039</v>
      </c>
      <c r="B1155" s="93" t="s">
        <v>5010</v>
      </c>
      <c r="C1155" s="159" t="s">
        <v>5764</v>
      </c>
      <c r="D1155" s="159" t="s">
        <v>5740</v>
      </c>
      <c r="E1155" s="159" t="s">
        <v>4197</v>
      </c>
      <c r="F1155" s="159" t="s">
        <v>5827</v>
      </c>
      <c r="G1155" s="159"/>
      <c r="H1155" s="159"/>
      <c r="I1155" s="159" t="s">
        <v>37</v>
      </c>
      <c r="J1155" s="162" t="s">
        <v>5789</v>
      </c>
      <c r="K1155" s="163" t="s">
        <v>5347</v>
      </c>
      <c r="L1155" s="163"/>
      <c r="M1155" s="157" t="s">
        <v>6023</v>
      </c>
    </row>
    <row r="1156" spans="1:13" x14ac:dyDescent="0.25">
      <c r="A1156" s="91">
        <v>1039</v>
      </c>
      <c r="B1156" s="93" t="s">
        <v>5010</v>
      </c>
      <c r="C1156" s="159" t="s">
        <v>5764</v>
      </c>
      <c r="D1156" s="159" t="s">
        <v>5740</v>
      </c>
      <c r="E1156" s="159" t="s">
        <v>472</v>
      </c>
      <c r="F1156" s="159" t="s">
        <v>64</v>
      </c>
      <c r="G1156" s="159"/>
      <c r="H1156" s="159"/>
      <c r="I1156" s="159" t="s">
        <v>37</v>
      </c>
      <c r="J1156" s="162" t="s">
        <v>5789</v>
      </c>
      <c r="K1156" s="163" t="s">
        <v>5347</v>
      </c>
      <c r="L1156" s="163"/>
      <c r="M1156" s="157" t="s">
        <v>6023</v>
      </c>
    </row>
    <row r="1157" spans="1:13" x14ac:dyDescent="0.25">
      <c r="A1157" s="91">
        <v>1039</v>
      </c>
      <c r="B1157" s="93" t="s">
        <v>5010</v>
      </c>
      <c r="C1157" s="159" t="s">
        <v>5764</v>
      </c>
      <c r="D1157" s="159" t="s">
        <v>5740</v>
      </c>
      <c r="E1157" s="159" t="s">
        <v>5854</v>
      </c>
      <c r="F1157" s="159" t="s">
        <v>5855</v>
      </c>
      <c r="G1157" s="159"/>
      <c r="H1157" s="159"/>
      <c r="I1157" s="159" t="s">
        <v>37</v>
      </c>
      <c r="J1157" s="162" t="s">
        <v>5789</v>
      </c>
      <c r="K1157" s="163"/>
      <c r="L1157" s="163"/>
      <c r="M1157" s="157" t="s">
        <v>6023</v>
      </c>
    </row>
    <row r="1158" spans="1:13" x14ac:dyDescent="0.25">
      <c r="A1158" s="91">
        <v>1039</v>
      </c>
      <c r="B1158" s="93" t="s">
        <v>5010</v>
      </c>
      <c r="C1158" s="159" t="s">
        <v>5764</v>
      </c>
      <c r="D1158" s="159" t="s">
        <v>5740</v>
      </c>
      <c r="E1158" s="159" t="s">
        <v>5856</v>
      </c>
      <c r="F1158" s="159" t="s">
        <v>5857</v>
      </c>
      <c r="G1158" s="159"/>
      <c r="H1158" s="159"/>
      <c r="I1158" s="159" t="s">
        <v>37</v>
      </c>
      <c r="J1158" s="162" t="s">
        <v>5783</v>
      </c>
      <c r="K1158" s="163"/>
      <c r="L1158" s="163"/>
      <c r="M1158" s="157" t="s">
        <v>6023</v>
      </c>
    </row>
    <row r="1159" spans="1:13" x14ac:dyDescent="0.25">
      <c r="A1159" s="91">
        <v>1039</v>
      </c>
      <c r="B1159" s="93" t="s">
        <v>5010</v>
      </c>
      <c r="C1159" s="159" t="s">
        <v>5764</v>
      </c>
      <c r="D1159" s="159" t="s">
        <v>5740</v>
      </c>
      <c r="E1159" s="159" t="s">
        <v>61</v>
      </c>
      <c r="F1159" s="159" t="s">
        <v>62</v>
      </c>
      <c r="G1159" s="159"/>
      <c r="H1159" s="159"/>
      <c r="I1159" s="159" t="s">
        <v>37</v>
      </c>
      <c r="J1159" s="162" t="s">
        <v>5805</v>
      </c>
      <c r="K1159" s="163"/>
      <c r="L1159" s="163"/>
      <c r="M1159" s="157" t="s">
        <v>6023</v>
      </c>
    </row>
    <row r="1160" spans="1:13" x14ac:dyDescent="0.25">
      <c r="A1160" s="91">
        <v>1039</v>
      </c>
      <c r="B1160" s="93" t="s">
        <v>5010</v>
      </c>
      <c r="C1160" s="159" t="s">
        <v>5764</v>
      </c>
      <c r="D1160" s="159" t="s">
        <v>5740</v>
      </c>
      <c r="E1160" s="159" t="s">
        <v>1774</v>
      </c>
      <c r="F1160" s="159" t="s">
        <v>1775</v>
      </c>
      <c r="G1160" s="159"/>
      <c r="H1160" s="159"/>
      <c r="I1160" s="159" t="s">
        <v>37</v>
      </c>
      <c r="J1160" s="162" t="s">
        <v>5885</v>
      </c>
      <c r="K1160" s="163" t="s">
        <v>5347</v>
      </c>
      <c r="L1160" s="163"/>
      <c r="M1160" s="157" t="s">
        <v>6023</v>
      </c>
    </row>
    <row r="1161" spans="1:13" x14ac:dyDescent="0.25">
      <c r="A1161" s="91">
        <v>1039</v>
      </c>
      <c r="B1161" s="93" t="s">
        <v>5010</v>
      </c>
      <c r="C1161" s="159" t="s">
        <v>5764</v>
      </c>
      <c r="D1161" s="159" t="s">
        <v>5740</v>
      </c>
      <c r="E1161" s="159" t="s">
        <v>2753</v>
      </c>
      <c r="F1161" s="159" t="s">
        <v>5886</v>
      </c>
      <c r="G1161" s="159"/>
      <c r="H1161" s="159"/>
      <c r="I1161" s="159" t="s">
        <v>37</v>
      </c>
      <c r="J1161" s="162" t="s">
        <v>5887</v>
      </c>
      <c r="K1161" s="163" t="s">
        <v>5347</v>
      </c>
      <c r="L1161" s="163"/>
      <c r="M1161" s="157" t="s">
        <v>6023</v>
      </c>
    </row>
    <row r="1162" spans="1:13" x14ac:dyDescent="0.25">
      <c r="A1162" s="91">
        <v>1039</v>
      </c>
      <c r="B1162" s="93" t="s">
        <v>5010</v>
      </c>
      <c r="C1162" s="159" t="s">
        <v>5764</v>
      </c>
      <c r="D1162" s="159" t="s">
        <v>5740</v>
      </c>
      <c r="E1162" s="159" t="s">
        <v>5888</v>
      </c>
      <c r="F1162" s="159" t="s">
        <v>5889</v>
      </c>
      <c r="G1162" s="159"/>
      <c r="H1162" s="159"/>
      <c r="I1162" s="159" t="s">
        <v>37</v>
      </c>
      <c r="J1162" s="162" t="s">
        <v>5803</v>
      </c>
      <c r="K1162" s="163"/>
      <c r="L1162" s="163"/>
      <c r="M1162" s="157" t="s">
        <v>6023</v>
      </c>
    </row>
    <row r="1163" spans="1:13" x14ac:dyDescent="0.25">
      <c r="A1163" s="91">
        <v>1039</v>
      </c>
      <c r="B1163" s="93" t="s">
        <v>5010</v>
      </c>
      <c r="C1163" s="159" t="s">
        <v>5764</v>
      </c>
      <c r="D1163" s="159" t="s">
        <v>5740</v>
      </c>
      <c r="E1163" s="159" t="s">
        <v>829</v>
      </c>
      <c r="F1163" s="159" t="s">
        <v>838</v>
      </c>
      <c r="G1163" s="159"/>
      <c r="H1163" s="159"/>
      <c r="I1163" s="159" t="s">
        <v>37</v>
      </c>
      <c r="J1163" s="162" t="s">
        <v>5790</v>
      </c>
      <c r="K1163" s="163" t="s">
        <v>5347</v>
      </c>
      <c r="L1163" s="163"/>
      <c r="M1163" s="157" t="s">
        <v>6023</v>
      </c>
    </row>
    <row r="1164" spans="1:13" x14ac:dyDescent="0.25">
      <c r="A1164" s="91">
        <v>1039</v>
      </c>
      <c r="B1164" s="93" t="s">
        <v>5010</v>
      </c>
      <c r="C1164" s="159" t="s">
        <v>5764</v>
      </c>
      <c r="D1164" s="159" t="s">
        <v>5740</v>
      </c>
      <c r="E1164" s="159" t="s">
        <v>5861</v>
      </c>
      <c r="F1164" s="159" t="s">
        <v>5862</v>
      </c>
      <c r="G1164" s="159"/>
      <c r="H1164" s="159"/>
      <c r="I1164" s="159" t="s">
        <v>110</v>
      </c>
      <c r="J1164" s="162" t="s">
        <v>476</v>
      </c>
      <c r="K1164" s="163" t="s">
        <v>5347</v>
      </c>
      <c r="L1164" s="163" t="s">
        <v>5794</v>
      </c>
      <c r="M1164" s="157" t="s">
        <v>6023</v>
      </c>
    </row>
    <row r="1165" spans="1:13" x14ac:dyDescent="0.25">
      <c r="A1165" s="91">
        <v>1039</v>
      </c>
      <c r="B1165" s="93" t="s">
        <v>5010</v>
      </c>
      <c r="C1165" s="159" t="s">
        <v>5764</v>
      </c>
      <c r="D1165" s="159" t="s">
        <v>5740</v>
      </c>
      <c r="E1165" s="159" t="s">
        <v>5890</v>
      </c>
      <c r="F1165" s="159" t="s">
        <v>5891</v>
      </c>
      <c r="G1165" s="159"/>
      <c r="H1165" s="159"/>
      <c r="I1165" s="159" t="s">
        <v>37</v>
      </c>
      <c r="J1165" s="162" t="s">
        <v>5860</v>
      </c>
      <c r="K1165" s="163"/>
      <c r="L1165" s="163"/>
      <c r="M1165" s="157" t="s">
        <v>6023</v>
      </c>
    </row>
    <row r="1166" spans="1:13" x14ac:dyDescent="0.25">
      <c r="A1166" s="91">
        <v>1039</v>
      </c>
      <c r="B1166" s="93" t="s">
        <v>5010</v>
      </c>
      <c r="C1166" s="159" t="s">
        <v>5764</v>
      </c>
      <c r="D1166" s="159" t="s">
        <v>5740</v>
      </c>
      <c r="E1166" s="159" t="s">
        <v>1660</v>
      </c>
      <c r="F1166" s="159" t="s">
        <v>1661</v>
      </c>
      <c r="G1166" s="159"/>
      <c r="H1166" s="159"/>
      <c r="I1166" s="159" t="s">
        <v>110</v>
      </c>
      <c r="J1166" s="162" t="s">
        <v>476</v>
      </c>
      <c r="K1166" s="163" t="s">
        <v>5347</v>
      </c>
      <c r="L1166" s="163" t="s">
        <v>5794</v>
      </c>
      <c r="M1166" s="157" t="s">
        <v>6023</v>
      </c>
    </row>
    <row r="1167" spans="1:13" x14ac:dyDescent="0.25">
      <c r="A1167" s="91">
        <v>1039</v>
      </c>
      <c r="B1167" s="93" t="s">
        <v>5010</v>
      </c>
      <c r="C1167" s="159" t="s">
        <v>5764</v>
      </c>
      <c r="D1167" s="159" t="s">
        <v>5740</v>
      </c>
      <c r="E1167" s="159" t="s">
        <v>488</v>
      </c>
      <c r="F1167" s="159" t="s">
        <v>495</v>
      </c>
      <c r="G1167" s="159"/>
      <c r="H1167" s="159"/>
      <c r="I1167" s="159" t="s">
        <v>110</v>
      </c>
      <c r="J1167" s="162" t="s">
        <v>5867</v>
      </c>
      <c r="K1167" s="163" t="s">
        <v>5347</v>
      </c>
      <c r="L1167" s="163" t="s">
        <v>5794</v>
      </c>
      <c r="M1167" s="157" t="s">
        <v>6023</v>
      </c>
    </row>
    <row r="1168" spans="1:13" x14ac:dyDescent="0.25">
      <c r="A1168" s="91">
        <v>1039</v>
      </c>
      <c r="B1168" s="93" t="s">
        <v>5010</v>
      </c>
      <c r="C1168" s="159" t="s">
        <v>5764</v>
      </c>
      <c r="D1168" s="159" t="s">
        <v>5740</v>
      </c>
      <c r="E1168" s="159" t="s">
        <v>5868</v>
      </c>
      <c r="F1168" s="159" t="s">
        <v>5869</v>
      </c>
      <c r="G1168" s="159"/>
      <c r="H1168" s="159"/>
      <c r="I1168" s="159" t="s">
        <v>110</v>
      </c>
      <c r="J1168" s="162" t="s">
        <v>5870</v>
      </c>
      <c r="K1168" s="163" t="s">
        <v>5347</v>
      </c>
      <c r="L1168" s="163" t="s">
        <v>5794</v>
      </c>
      <c r="M1168" s="157" t="s">
        <v>6023</v>
      </c>
    </row>
    <row r="1169" spans="1:13" x14ac:dyDescent="0.25">
      <c r="A1169" s="91">
        <v>1039</v>
      </c>
      <c r="B1169" s="93" t="s">
        <v>5010</v>
      </c>
      <c r="C1169" s="159" t="s">
        <v>5764</v>
      </c>
      <c r="D1169" s="159" t="s">
        <v>5740</v>
      </c>
      <c r="E1169" s="159" t="s">
        <v>644</v>
      </c>
      <c r="F1169" s="159" t="s">
        <v>565</v>
      </c>
      <c r="G1169" s="159"/>
      <c r="H1169" s="159"/>
      <c r="I1169" s="159" t="s">
        <v>110</v>
      </c>
      <c r="J1169" s="162" t="s">
        <v>476</v>
      </c>
      <c r="K1169" s="163" t="s">
        <v>5347</v>
      </c>
      <c r="L1169" s="163" t="s">
        <v>5794</v>
      </c>
      <c r="M1169" s="157" t="s">
        <v>6023</v>
      </c>
    </row>
    <row r="1170" spans="1:13" x14ac:dyDescent="0.25">
      <c r="A1170" s="91">
        <v>1039</v>
      </c>
      <c r="B1170" s="93" t="s">
        <v>5010</v>
      </c>
      <c r="C1170" s="159" t="s">
        <v>5764</v>
      </c>
      <c r="D1170" s="159" t="s">
        <v>5740</v>
      </c>
      <c r="E1170" s="159" t="s">
        <v>5873</v>
      </c>
      <c r="F1170" s="159" t="s">
        <v>5874</v>
      </c>
      <c r="G1170" s="159"/>
      <c r="H1170" s="159"/>
      <c r="I1170" s="159" t="s">
        <v>110</v>
      </c>
      <c r="J1170" s="162" t="s">
        <v>476</v>
      </c>
      <c r="K1170" s="163" t="s">
        <v>5347</v>
      </c>
      <c r="L1170" s="163" t="s">
        <v>5794</v>
      </c>
      <c r="M1170" s="157" t="s">
        <v>6023</v>
      </c>
    </row>
    <row r="1171" spans="1:13" x14ac:dyDescent="0.25">
      <c r="A1171" s="91">
        <v>1039</v>
      </c>
      <c r="B1171" s="93" t="s">
        <v>5010</v>
      </c>
      <c r="C1171" s="159" t="s">
        <v>5764</v>
      </c>
      <c r="D1171" s="159" t="s">
        <v>5740</v>
      </c>
      <c r="E1171" s="159" t="s">
        <v>5875</v>
      </c>
      <c r="F1171" s="159" t="s">
        <v>493</v>
      </c>
      <c r="G1171" s="159"/>
      <c r="H1171" s="159"/>
      <c r="I1171" s="159" t="s">
        <v>110</v>
      </c>
      <c r="J1171" s="162" t="s">
        <v>476</v>
      </c>
      <c r="K1171" s="163" t="s">
        <v>5347</v>
      </c>
      <c r="L1171" s="163" t="s">
        <v>5794</v>
      </c>
      <c r="M1171" s="157" t="s">
        <v>6023</v>
      </c>
    </row>
    <row r="1172" spans="1:13" x14ac:dyDescent="0.25">
      <c r="A1172" s="91">
        <v>1039</v>
      </c>
      <c r="B1172" s="93" t="s">
        <v>5010</v>
      </c>
      <c r="C1172" s="159" t="s">
        <v>5764</v>
      </c>
      <c r="D1172" s="159" t="s">
        <v>5740</v>
      </c>
      <c r="E1172" s="159" t="s">
        <v>5876</v>
      </c>
      <c r="F1172" s="159" t="s">
        <v>1761</v>
      </c>
      <c r="G1172" s="159"/>
      <c r="H1172" s="159"/>
      <c r="I1172" s="159" t="s">
        <v>110</v>
      </c>
      <c r="J1172" s="162" t="s">
        <v>476</v>
      </c>
      <c r="K1172" s="163" t="s">
        <v>5347</v>
      </c>
      <c r="L1172" s="163" t="s">
        <v>5794</v>
      </c>
      <c r="M1172" s="157" t="s">
        <v>6023</v>
      </c>
    </row>
    <row r="1173" spans="1:13" x14ac:dyDescent="0.25">
      <c r="A1173" s="91">
        <v>1039</v>
      </c>
      <c r="B1173" s="93" t="s">
        <v>5010</v>
      </c>
      <c r="C1173" s="159" t="s">
        <v>5764</v>
      </c>
      <c r="D1173" s="159" t="s">
        <v>5740</v>
      </c>
      <c r="E1173" s="159" t="s">
        <v>5830</v>
      </c>
      <c r="F1173" s="159" t="s">
        <v>5831</v>
      </c>
      <c r="G1173" s="159"/>
      <c r="H1173" s="159"/>
      <c r="I1173" s="159" t="s">
        <v>37</v>
      </c>
      <c r="J1173" s="162" t="s">
        <v>5790</v>
      </c>
      <c r="K1173" s="163"/>
      <c r="L1173" s="163"/>
      <c r="M1173" s="157" t="s">
        <v>6023</v>
      </c>
    </row>
    <row r="1174" spans="1:13" x14ac:dyDescent="0.25">
      <c r="A1174" s="91">
        <v>1039</v>
      </c>
      <c r="B1174" s="93" t="s">
        <v>5010</v>
      </c>
      <c r="C1174" s="159" t="s">
        <v>5764</v>
      </c>
      <c r="D1174" s="159" t="s">
        <v>5740</v>
      </c>
      <c r="E1174" s="159" t="s">
        <v>5832</v>
      </c>
      <c r="F1174" s="159" t="s">
        <v>5833</v>
      </c>
      <c r="G1174" s="159"/>
      <c r="H1174" s="159"/>
      <c r="I1174" s="159" t="s">
        <v>37</v>
      </c>
      <c r="J1174" s="162" t="s">
        <v>5790</v>
      </c>
      <c r="K1174" s="163"/>
      <c r="L1174" s="163"/>
      <c r="M1174" s="157" t="s">
        <v>6023</v>
      </c>
    </row>
    <row r="1175" spans="1:13" x14ac:dyDescent="0.25">
      <c r="A1175" s="91">
        <v>1039</v>
      </c>
      <c r="B1175" s="93" t="s">
        <v>5010</v>
      </c>
      <c r="C1175" s="159" t="s">
        <v>5764</v>
      </c>
      <c r="D1175" s="159" t="s">
        <v>5740</v>
      </c>
      <c r="E1175" s="159" t="s">
        <v>5834</v>
      </c>
      <c r="F1175" s="159" t="s">
        <v>5835</v>
      </c>
      <c r="G1175" s="159"/>
      <c r="H1175" s="159"/>
      <c r="I1175" s="159" t="s">
        <v>37</v>
      </c>
      <c r="J1175" s="162" t="s">
        <v>5790</v>
      </c>
      <c r="K1175" s="163"/>
      <c r="L1175" s="163"/>
      <c r="M1175" s="157" t="s">
        <v>6023</v>
      </c>
    </row>
    <row r="1176" spans="1:13" x14ac:dyDescent="0.25">
      <c r="A1176" s="91">
        <v>1039</v>
      </c>
      <c r="B1176" s="93" t="s">
        <v>5010</v>
      </c>
      <c r="C1176" s="159" t="s">
        <v>5764</v>
      </c>
      <c r="D1176" s="159" t="s">
        <v>5740</v>
      </c>
      <c r="E1176" s="159" t="s">
        <v>5836</v>
      </c>
      <c r="F1176" s="159" t="s">
        <v>5837</v>
      </c>
      <c r="G1176" s="159"/>
      <c r="H1176" s="159"/>
      <c r="I1176" s="159" t="s">
        <v>37</v>
      </c>
      <c r="J1176" s="162" t="s">
        <v>5790</v>
      </c>
      <c r="K1176" s="163"/>
      <c r="L1176" s="163"/>
      <c r="M1176" s="157" t="s">
        <v>6023</v>
      </c>
    </row>
    <row r="1177" spans="1:13" x14ac:dyDescent="0.25">
      <c r="A1177" s="91">
        <v>1039</v>
      </c>
      <c r="B1177" s="93" t="s">
        <v>5010</v>
      </c>
      <c r="C1177" s="159" t="s">
        <v>5764</v>
      </c>
      <c r="D1177" s="159" t="s">
        <v>5740</v>
      </c>
      <c r="E1177" s="159" t="s">
        <v>5838</v>
      </c>
      <c r="F1177" s="159" t="s">
        <v>5839</v>
      </c>
      <c r="G1177" s="159"/>
      <c r="H1177" s="159"/>
      <c r="I1177" s="159" t="s">
        <v>37</v>
      </c>
      <c r="J1177" s="162" t="s">
        <v>5790</v>
      </c>
      <c r="K1177" s="163"/>
      <c r="L1177" s="163"/>
      <c r="M1177" s="157" t="s">
        <v>6023</v>
      </c>
    </row>
    <row r="1178" spans="1:13" x14ac:dyDescent="0.25">
      <c r="A1178" s="91">
        <v>1039</v>
      </c>
      <c r="B1178" s="93" t="s">
        <v>5010</v>
      </c>
      <c r="C1178" s="159" t="s">
        <v>5764</v>
      </c>
      <c r="D1178" s="159" t="s">
        <v>5740</v>
      </c>
      <c r="E1178" s="159" t="s">
        <v>5840</v>
      </c>
      <c r="F1178" s="159" t="s">
        <v>5841</v>
      </c>
      <c r="G1178" s="159"/>
      <c r="H1178" s="159"/>
      <c r="I1178" s="159" t="s">
        <v>37</v>
      </c>
      <c r="J1178" s="162" t="s">
        <v>5790</v>
      </c>
      <c r="K1178" s="163"/>
      <c r="L1178" s="163"/>
      <c r="M1178" s="157" t="s">
        <v>6023</v>
      </c>
    </row>
    <row r="1179" spans="1:13" x14ac:dyDescent="0.25">
      <c r="A1179" s="91">
        <v>1039</v>
      </c>
      <c r="B1179" s="93" t="s">
        <v>5010</v>
      </c>
      <c r="C1179" s="159" t="s">
        <v>5764</v>
      </c>
      <c r="D1179" s="159" t="s">
        <v>5740</v>
      </c>
      <c r="E1179" s="159" t="s">
        <v>5842</v>
      </c>
      <c r="F1179" s="159" t="s">
        <v>5843</v>
      </c>
      <c r="G1179" s="159"/>
      <c r="H1179" s="159"/>
      <c r="I1179" s="159" t="s">
        <v>37</v>
      </c>
      <c r="J1179" s="162" t="s">
        <v>5790</v>
      </c>
      <c r="K1179" s="163"/>
      <c r="L1179" s="163"/>
      <c r="M1179" s="157" t="s">
        <v>6023</v>
      </c>
    </row>
    <row r="1180" spans="1:13" x14ac:dyDescent="0.25">
      <c r="A1180" s="91">
        <v>1039</v>
      </c>
      <c r="B1180" s="93" t="s">
        <v>5010</v>
      </c>
      <c r="C1180" s="159" t="s">
        <v>5764</v>
      </c>
      <c r="D1180" s="159" t="s">
        <v>5740</v>
      </c>
      <c r="E1180" s="159" t="s">
        <v>5844</v>
      </c>
      <c r="F1180" s="159" t="s">
        <v>5845</v>
      </c>
      <c r="G1180" s="159"/>
      <c r="H1180" s="159"/>
      <c r="I1180" s="159" t="s">
        <v>37</v>
      </c>
      <c r="J1180" s="162" t="s">
        <v>5790</v>
      </c>
      <c r="K1180" s="163"/>
      <c r="L1180" s="163"/>
      <c r="M1180" s="157" t="s">
        <v>6023</v>
      </c>
    </row>
    <row r="1181" spans="1:13" x14ac:dyDescent="0.25">
      <c r="A1181" s="91">
        <v>1039</v>
      </c>
      <c r="B1181" s="93" t="s">
        <v>5010</v>
      </c>
      <c r="C1181" s="159" t="s">
        <v>5764</v>
      </c>
      <c r="D1181" s="159" t="s">
        <v>5740</v>
      </c>
      <c r="E1181" s="159" t="s">
        <v>5846</v>
      </c>
      <c r="F1181" s="159" t="s">
        <v>5847</v>
      </c>
      <c r="G1181" s="159"/>
      <c r="H1181" s="159"/>
      <c r="I1181" s="159" t="s">
        <v>37</v>
      </c>
      <c r="J1181" s="162" t="s">
        <v>5790</v>
      </c>
      <c r="K1181" s="163"/>
      <c r="L1181" s="163"/>
      <c r="M1181" s="157" t="s">
        <v>6023</v>
      </c>
    </row>
    <row r="1182" spans="1:13" x14ac:dyDescent="0.25">
      <c r="A1182" s="91">
        <v>1039</v>
      </c>
      <c r="B1182" s="93" t="s">
        <v>5010</v>
      </c>
      <c r="C1182" s="159" t="s">
        <v>5764</v>
      </c>
      <c r="D1182" s="159" t="s">
        <v>5740</v>
      </c>
      <c r="E1182" s="159" t="s">
        <v>1716</v>
      </c>
      <c r="F1182" s="159" t="s">
        <v>1717</v>
      </c>
      <c r="G1182" s="159"/>
      <c r="H1182" s="159"/>
      <c r="I1182" s="159" t="s">
        <v>37</v>
      </c>
      <c r="J1182" s="162" t="s">
        <v>5803</v>
      </c>
      <c r="K1182" s="163" t="s">
        <v>5347</v>
      </c>
      <c r="L1182" s="163" t="s">
        <v>1496</v>
      </c>
      <c r="M1182" s="157" t="s">
        <v>6023</v>
      </c>
    </row>
    <row r="1183" spans="1:13" x14ac:dyDescent="0.25">
      <c r="A1183" s="91">
        <v>1039</v>
      </c>
      <c r="B1183" s="93" t="s">
        <v>5010</v>
      </c>
      <c r="C1183" s="159" t="s">
        <v>5764</v>
      </c>
      <c r="D1183" s="159" t="s">
        <v>5740</v>
      </c>
      <c r="E1183" s="159" t="s">
        <v>2928</v>
      </c>
      <c r="F1183" s="159" t="s">
        <v>5804</v>
      </c>
      <c r="G1183" s="159"/>
      <c r="H1183" s="159"/>
      <c r="I1183" s="159" t="s">
        <v>37</v>
      </c>
      <c r="J1183" s="162" t="s">
        <v>5805</v>
      </c>
      <c r="K1183" s="163"/>
      <c r="L1183" s="163"/>
      <c r="M1183" s="157" t="s">
        <v>6023</v>
      </c>
    </row>
    <row r="1184" spans="1:13" x14ac:dyDescent="0.25">
      <c r="A1184" s="91">
        <v>1039</v>
      </c>
      <c r="B1184" s="93" t="s">
        <v>5010</v>
      </c>
      <c r="C1184" s="159" t="s">
        <v>5764</v>
      </c>
      <c r="D1184" s="159" t="s">
        <v>5740</v>
      </c>
      <c r="E1184" s="159" t="s">
        <v>2044</v>
      </c>
      <c r="F1184" s="159" t="s">
        <v>2045</v>
      </c>
      <c r="G1184" s="159"/>
      <c r="H1184" s="159"/>
      <c r="I1184" s="159" t="s">
        <v>37</v>
      </c>
      <c r="J1184" s="162" t="s">
        <v>5806</v>
      </c>
      <c r="K1184" s="163"/>
      <c r="L1184" s="163"/>
      <c r="M1184" s="157" t="s">
        <v>6023</v>
      </c>
    </row>
    <row r="1185" spans="1:13" x14ac:dyDescent="0.25">
      <c r="A1185" s="91">
        <v>1039</v>
      </c>
      <c r="B1185" s="93" t="s">
        <v>5010</v>
      </c>
      <c r="C1185" s="159" t="s">
        <v>5765</v>
      </c>
      <c r="D1185" s="159" t="s">
        <v>5741</v>
      </c>
      <c r="E1185" s="159" t="s">
        <v>5782</v>
      </c>
      <c r="F1185" s="159" t="s">
        <v>5358</v>
      </c>
      <c r="G1185" s="159"/>
      <c r="H1185" s="159"/>
      <c r="I1185" s="159" t="s">
        <v>37</v>
      </c>
      <c r="J1185" s="162" t="s">
        <v>5783</v>
      </c>
      <c r="K1185" s="163" t="s">
        <v>5347</v>
      </c>
      <c r="L1185" s="163"/>
      <c r="M1185" s="157" t="s">
        <v>6023</v>
      </c>
    </row>
    <row r="1186" spans="1:13" x14ac:dyDescent="0.25">
      <c r="A1186" s="91">
        <v>1039</v>
      </c>
      <c r="B1186" s="93" t="s">
        <v>5010</v>
      </c>
      <c r="C1186" s="159" t="s">
        <v>5765</v>
      </c>
      <c r="D1186" s="159" t="s">
        <v>5741</v>
      </c>
      <c r="E1186" s="159" t="s">
        <v>5784</v>
      </c>
      <c r="F1186" s="159" t="s">
        <v>5785</v>
      </c>
      <c r="G1186" s="159"/>
      <c r="H1186" s="159"/>
      <c r="I1186" s="159" t="s">
        <v>37</v>
      </c>
      <c r="J1186" s="162" t="s">
        <v>5786</v>
      </c>
      <c r="K1186" s="163" t="s">
        <v>5347</v>
      </c>
      <c r="L1186" s="163"/>
      <c r="M1186" s="157" t="s">
        <v>6023</v>
      </c>
    </row>
    <row r="1187" spans="1:13" x14ac:dyDescent="0.25">
      <c r="A1187" s="91">
        <v>1039</v>
      </c>
      <c r="B1187" s="93" t="s">
        <v>5010</v>
      </c>
      <c r="C1187" s="159" t="s">
        <v>5765</v>
      </c>
      <c r="D1187" s="159" t="s">
        <v>5741</v>
      </c>
      <c r="E1187" s="159" t="s">
        <v>4197</v>
      </c>
      <c r="F1187" s="159" t="s">
        <v>5788</v>
      </c>
      <c r="G1187" s="159"/>
      <c r="H1187" s="159"/>
      <c r="I1187" s="159" t="s">
        <v>110</v>
      </c>
      <c r="J1187" s="162" t="s">
        <v>5789</v>
      </c>
      <c r="K1187" s="163" t="s">
        <v>5347</v>
      </c>
      <c r="L1187" s="163"/>
      <c r="M1187" s="157" t="s">
        <v>6023</v>
      </c>
    </row>
    <row r="1188" spans="1:13" x14ac:dyDescent="0.25">
      <c r="A1188" s="91">
        <v>1039</v>
      </c>
      <c r="B1188" s="93" t="s">
        <v>5010</v>
      </c>
      <c r="C1188" s="159" t="s">
        <v>5765</v>
      </c>
      <c r="D1188" s="159" t="s">
        <v>5741</v>
      </c>
      <c r="E1188" s="159" t="s">
        <v>5892</v>
      </c>
      <c r="F1188" s="159" t="s">
        <v>1353</v>
      </c>
      <c r="G1188" s="159"/>
      <c r="H1188" s="159"/>
      <c r="I1188" s="159" t="s">
        <v>37</v>
      </c>
      <c r="J1188" s="162" t="s">
        <v>5789</v>
      </c>
      <c r="K1188" s="163" t="s">
        <v>5347</v>
      </c>
      <c r="L1188" s="163"/>
      <c r="M1188" s="157" t="s">
        <v>6023</v>
      </c>
    </row>
    <row r="1189" spans="1:13" x14ac:dyDescent="0.25">
      <c r="A1189" s="91">
        <v>1039</v>
      </c>
      <c r="B1189" s="93" t="s">
        <v>5010</v>
      </c>
      <c r="C1189" s="159" t="s">
        <v>5765</v>
      </c>
      <c r="D1189" s="159" t="s">
        <v>5741</v>
      </c>
      <c r="E1189" s="159" t="s">
        <v>5893</v>
      </c>
      <c r="F1189" s="159" t="s">
        <v>5894</v>
      </c>
      <c r="G1189" s="159"/>
      <c r="H1189" s="159"/>
      <c r="I1189" s="159" t="s">
        <v>37</v>
      </c>
      <c r="J1189" s="162" t="s">
        <v>5790</v>
      </c>
      <c r="K1189" s="163" t="s">
        <v>5347</v>
      </c>
      <c r="L1189" s="163"/>
      <c r="M1189" s="157" t="s">
        <v>6023</v>
      </c>
    </row>
    <row r="1190" spans="1:13" x14ac:dyDescent="0.25">
      <c r="A1190" s="91">
        <v>1039</v>
      </c>
      <c r="B1190" s="93" t="s">
        <v>5010</v>
      </c>
      <c r="C1190" s="159" t="s">
        <v>5765</v>
      </c>
      <c r="D1190" s="159" t="s">
        <v>5741</v>
      </c>
      <c r="E1190" s="159" t="s">
        <v>5880</v>
      </c>
      <c r="F1190" s="159" t="s">
        <v>5881</v>
      </c>
      <c r="G1190" s="159"/>
      <c r="H1190" s="159"/>
      <c r="I1190" s="159" t="s">
        <v>37</v>
      </c>
      <c r="J1190" s="162" t="s">
        <v>5783</v>
      </c>
      <c r="K1190" s="163" t="s">
        <v>5347</v>
      </c>
      <c r="L1190" s="163"/>
      <c r="M1190" s="157" t="s">
        <v>6023</v>
      </c>
    </row>
    <row r="1191" spans="1:13" x14ac:dyDescent="0.25">
      <c r="A1191" s="91">
        <v>1039</v>
      </c>
      <c r="B1191" s="93" t="s">
        <v>5010</v>
      </c>
      <c r="C1191" s="159" t="s">
        <v>5765</v>
      </c>
      <c r="D1191" s="159" t="s">
        <v>5741</v>
      </c>
      <c r="E1191" s="159" t="s">
        <v>5882</v>
      </c>
      <c r="F1191" s="159" t="s">
        <v>5883</v>
      </c>
      <c r="G1191" s="159"/>
      <c r="H1191" s="159"/>
      <c r="I1191" s="159" t="s">
        <v>37</v>
      </c>
      <c r="J1191" s="162" t="s">
        <v>5783</v>
      </c>
      <c r="K1191" s="163" t="s">
        <v>5347</v>
      </c>
      <c r="L1191" s="163"/>
      <c r="M1191" s="157" t="s">
        <v>6023</v>
      </c>
    </row>
    <row r="1192" spans="1:13" x14ac:dyDescent="0.25">
      <c r="A1192" s="91">
        <v>1039</v>
      </c>
      <c r="B1192" s="93" t="s">
        <v>5010</v>
      </c>
      <c r="C1192" s="159" t="s">
        <v>5765</v>
      </c>
      <c r="D1192" s="159" t="s">
        <v>5741</v>
      </c>
      <c r="E1192" s="159" t="s">
        <v>5895</v>
      </c>
      <c r="F1192" s="159" t="s">
        <v>5896</v>
      </c>
      <c r="G1192" s="159"/>
      <c r="H1192" s="159"/>
      <c r="I1192" s="159" t="s">
        <v>37</v>
      </c>
      <c r="J1192" s="162" t="s">
        <v>5803</v>
      </c>
      <c r="K1192" s="163"/>
      <c r="L1192" s="163"/>
      <c r="M1192" s="157" t="s">
        <v>6023</v>
      </c>
    </row>
    <row r="1193" spans="1:13" x14ac:dyDescent="0.25">
      <c r="A1193" s="91">
        <v>1039</v>
      </c>
      <c r="B1193" s="93" t="s">
        <v>5010</v>
      </c>
      <c r="C1193" s="159" t="s">
        <v>5765</v>
      </c>
      <c r="D1193" s="159" t="s">
        <v>5741</v>
      </c>
      <c r="E1193" s="159" t="s">
        <v>5897</v>
      </c>
      <c r="F1193" s="159" t="s">
        <v>5898</v>
      </c>
      <c r="G1193" s="159"/>
      <c r="H1193" s="159"/>
      <c r="I1193" s="159" t="s">
        <v>37</v>
      </c>
      <c r="J1193" s="162" t="s">
        <v>5803</v>
      </c>
      <c r="K1193" s="163"/>
      <c r="L1193" s="163"/>
      <c r="M1193" s="157" t="s">
        <v>6023</v>
      </c>
    </row>
    <row r="1194" spans="1:13" x14ac:dyDescent="0.25">
      <c r="A1194" s="91">
        <v>1039</v>
      </c>
      <c r="B1194" s="93" t="s">
        <v>5010</v>
      </c>
      <c r="C1194" s="159" t="s">
        <v>5765</v>
      </c>
      <c r="D1194" s="159" t="s">
        <v>5741</v>
      </c>
      <c r="E1194" s="159" t="s">
        <v>5899</v>
      </c>
      <c r="F1194" s="159" t="s">
        <v>5900</v>
      </c>
      <c r="G1194" s="159"/>
      <c r="H1194" s="159"/>
      <c r="I1194" s="159" t="s">
        <v>37</v>
      </c>
      <c r="J1194" s="162" t="s">
        <v>5803</v>
      </c>
      <c r="K1194" s="163"/>
      <c r="L1194" s="163"/>
      <c r="M1194" s="157" t="s">
        <v>6023</v>
      </c>
    </row>
    <row r="1195" spans="1:13" x14ac:dyDescent="0.25">
      <c r="A1195" s="91">
        <v>1039</v>
      </c>
      <c r="B1195" s="93" t="s">
        <v>5010</v>
      </c>
      <c r="C1195" s="159" t="s">
        <v>5765</v>
      </c>
      <c r="D1195" s="159" t="s">
        <v>5741</v>
      </c>
      <c r="E1195" s="159" t="s">
        <v>5901</v>
      </c>
      <c r="F1195" s="159" t="s">
        <v>5902</v>
      </c>
      <c r="G1195" s="159"/>
      <c r="H1195" s="159"/>
      <c r="I1195" s="159" t="s">
        <v>37</v>
      </c>
      <c r="J1195" s="162" t="s">
        <v>5803</v>
      </c>
      <c r="K1195" s="163"/>
      <c r="L1195" s="163"/>
      <c r="M1195" s="157" t="s">
        <v>6023</v>
      </c>
    </row>
    <row r="1196" spans="1:13" x14ac:dyDescent="0.25">
      <c r="A1196" s="91">
        <v>1039</v>
      </c>
      <c r="B1196" s="93" t="s">
        <v>5010</v>
      </c>
      <c r="C1196" s="159" t="s">
        <v>5765</v>
      </c>
      <c r="D1196" s="159" t="s">
        <v>5741</v>
      </c>
      <c r="E1196" s="159" t="s">
        <v>5903</v>
      </c>
      <c r="F1196" s="159" t="s">
        <v>5904</v>
      </c>
      <c r="G1196" s="159"/>
      <c r="H1196" s="159"/>
      <c r="I1196" s="159" t="s">
        <v>37</v>
      </c>
      <c r="J1196" s="162" t="s">
        <v>5803</v>
      </c>
      <c r="K1196" s="163"/>
      <c r="L1196" s="163"/>
      <c r="M1196" s="157" t="s">
        <v>6023</v>
      </c>
    </row>
    <row r="1197" spans="1:13" x14ac:dyDescent="0.25">
      <c r="A1197" s="91">
        <v>1039</v>
      </c>
      <c r="B1197" s="93" t="s">
        <v>5010</v>
      </c>
      <c r="C1197" s="159" t="s">
        <v>5765</v>
      </c>
      <c r="D1197" s="159" t="s">
        <v>5741</v>
      </c>
      <c r="E1197" s="159" t="s">
        <v>5905</v>
      </c>
      <c r="F1197" s="159" t="s">
        <v>5906</v>
      </c>
      <c r="G1197" s="159"/>
      <c r="H1197" s="159"/>
      <c r="I1197" s="159" t="s">
        <v>37</v>
      </c>
      <c r="J1197" s="162" t="s">
        <v>5803</v>
      </c>
      <c r="K1197" s="163"/>
      <c r="L1197" s="163"/>
      <c r="M1197" s="157" t="s">
        <v>6023</v>
      </c>
    </row>
    <row r="1198" spans="1:13" x14ac:dyDescent="0.25">
      <c r="A1198" s="91">
        <v>1039</v>
      </c>
      <c r="B1198" s="93" t="s">
        <v>5010</v>
      </c>
      <c r="C1198" s="159" t="s">
        <v>5765</v>
      </c>
      <c r="D1198" s="159" t="s">
        <v>5741</v>
      </c>
      <c r="E1198" s="159" t="s">
        <v>5907</v>
      </c>
      <c r="F1198" s="159" t="s">
        <v>5908</v>
      </c>
      <c r="G1198" s="159"/>
      <c r="H1198" s="159"/>
      <c r="I1198" s="159" t="s">
        <v>37</v>
      </c>
      <c r="J1198" s="162" t="s">
        <v>5803</v>
      </c>
      <c r="K1198" s="163"/>
      <c r="L1198" s="163"/>
      <c r="M1198" s="157" t="s">
        <v>6023</v>
      </c>
    </row>
    <row r="1199" spans="1:13" x14ac:dyDescent="0.25">
      <c r="A1199" s="91">
        <v>1039</v>
      </c>
      <c r="B1199" s="93" t="s">
        <v>5010</v>
      </c>
      <c r="C1199" s="159" t="s">
        <v>5765</v>
      </c>
      <c r="D1199" s="159" t="s">
        <v>5741</v>
      </c>
      <c r="E1199" s="159" t="s">
        <v>53</v>
      </c>
      <c r="F1199" s="159" t="s">
        <v>54</v>
      </c>
      <c r="G1199" s="159"/>
      <c r="H1199" s="159"/>
      <c r="I1199" s="159" t="s">
        <v>37</v>
      </c>
      <c r="J1199" s="162" t="s">
        <v>5806</v>
      </c>
      <c r="K1199" s="163" t="s">
        <v>5347</v>
      </c>
      <c r="L1199" s="163"/>
      <c r="M1199" s="157" t="s">
        <v>6023</v>
      </c>
    </row>
    <row r="1200" spans="1:13" x14ac:dyDescent="0.25">
      <c r="A1200" s="91">
        <v>1039</v>
      </c>
      <c r="B1200" s="93" t="s">
        <v>5010</v>
      </c>
      <c r="C1200" s="159" t="s">
        <v>5765</v>
      </c>
      <c r="D1200" s="159" t="s">
        <v>5741</v>
      </c>
      <c r="E1200" s="159" t="s">
        <v>55</v>
      </c>
      <c r="F1200" s="159" t="s">
        <v>56</v>
      </c>
      <c r="G1200" s="159"/>
      <c r="H1200" s="159"/>
      <c r="I1200" s="159" t="s">
        <v>37</v>
      </c>
      <c r="J1200" s="162" t="s">
        <v>5786</v>
      </c>
      <c r="K1200" s="163" t="s">
        <v>5347</v>
      </c>
      <c r="L1200" s="163"/>
      <c r="M1200" s="157" t="s">
        <v>6023</v>
      </c>
    </row>
    <row r="1201" spans="1:13" x14ac:dyDescent="0.25">
      <c r="A1201" s="91">
        <v>1039</v>
      </c>
      <c r="B1201" s="93" t="s">
        <v>5010</v>
      </c>
      <c r="C1201" s="159" t="s">
        <v>5765</v>
      </c>
      <c r="D1201" s="159" t="s">
        <v>5741</v>
      </c>
      <c r="E1201" s="159" t="s">
        <v>1716</v>
      </c>
      <c r="F1201" s="159" t="s">
        <v>1717</v>
      </c>
      <c r="G1201" s="159"/>
      <c r="H1201" s="159"/>
      <c r="I1201" s="159" t="s">
        <v>37</v>
      </c>
      <c r="J1201" s="162" t="s">
        <v>5803</v>
      </c>
      <c r="K1201" s="163" t="s">
        <v>5347</v>
      </c>
      <c r="L1201" s="163" t="s">
        <v>1496</v>
      </c>
      <c r="M1201" s="157" t="s">
        <v>6023</v>
      </c>
    </row>
    <row r="1202" spans="1:13" x14ac:dyDescent="0.25">
      <c r="A1202" s="91">
        <v>1039</v>
      </c>
      <c r="B1202" s="93" t="s">
        <v>5010</v>
      </c>
      <c r="C1202" s="159" t="s">
        <v>5765</v>
      </c>
      <c r="D1202" s="159" t="s">
        <v>5741</v>
      </c>
      <c r="E1202" s="159" t="s">
        <v>2928</v>
      </c>
      <c r="F1202" s="159" t="s">
        <v>5804</v>
      </c>
      <c r="G1202" s="159"/>
      <c r="H1202" s="159"/>
      <c r="I1202" s="159" t="s">
        <v>37</v>
      </c>
      <c r="J1202" s="162" t="s">
        <v>5805</v>
      </c>
      <c r="K1202" s="163"/>
      <c r="L1202" s="163"/>
      <c r="M1202" s="157" t="s">
        <v>6023</v>
      </c>
    </row>
    <row r="1203" spans="1:13" x14ac:dyDescent="0.25">
      <c r="A1203" s="91">
        <v>1039</v>
      </c>
      <c r="B1203" s="93" t="s">
        <v>5010</v>
      </c>
      <c r="C1203" s="159" t="s">
        <v>5765</v>
      </c>
      <c r="D1203" s="159" t="s">
        <v>5741</v>
      </c>
      <c r="E1203" s="159" t="s">
        <v>2044</v>
      </c>
      <c r="F1203" s="159" t="s">
        <v>2045</v>
      </c>
      <c r="G1203" s="159"/>
      <c r="H1203" s="159"/>
      <c r="I1203" s="159" t="s">
        <v>37</v>
      </c>
      <c r="J1203" s="162" t="s">
        <v>5806</v>
      </c>
      <c r="K1203" s="163"/>
      <c r="L1203" s="163"/>
      <c r="M1203" s="157" t="s">
        <v>6023</v>
      </c>
    </row>
    <row r="1204" spans="1:13" x14ac:dyDescent="0.25">
      <c r="A1204" s="91">
        <v>1039</v>
      </c>
      <c r="B1204" s="93" t="s">
        <v>5010</v>
      </c>
      <c r="C1204" s="159" t="s">
        <v>5766</v>
      </c>
      <c r="D1204" s="159" t="s">
        <v>5742</v>
      </c>
      <c r="E1204" s="159" t="s">
        <v>5782</v>
      </c>
      <c r="F1204" s="159" t="s">
        <v>5358</v>
      </c>
      <c r="G1204" s="159"/>
      <c r="H1204" s="159"/>
      <c r="I1204" s="159" t="s">
        <v>37</v>
      </c>
      <c r="J1204" s="162" t="s">
        <v>5783</v>
      </c>
      <c r="K1204" s="163" t="s">
        <v>5347</v>
      </c>
      <c r="L1204" s="163"/>
      <c r="M1204" s="157" t="s">
        <v>6023</v>
      </c>
    </row>
    <row r="1205" spans="1:13" x14ac:dyDescent="0.25">
      <c r="A1205" s="91">
        <v>1039</v>
      </c>
      <c r="B1205" s="93" t="s">
        <v>5010</v>
      </c>
      <c r="C1205" s="159" t="s">
        <v>5766</v>
      </c>
      <c r="D1205" s="159" t="s">
        <v>5742</v>
      </c>
      <c r="E1205" s="159" t="s">
        <v>5784</v>
      </c>
      <c r="F1205" s="159" t="s">
        <v>5785</v>
      </c>
      <c r="G1205" s="159"/>
      <c r="H1205" s="159"/>
      <c r="I1205" s="159" t="s">
        <v>37</v>
      </c>
      <c r="J1205" s="162" t="s">
        <v>5786</v>
      </c>
      <c r="K1205" s="163" t="s">
        <v>5347</v>
      </c>
      <c r="L1205" s="163"/>
      <c r="M1205" s="157" t="s">
        <v>6023</v>
      </c>
    </row>
    <row r="1206" spans="1:13" x14ac:dyDescent="0.25">
      <c r="A1206" s="91">
        <v>1039</v>
      </c>
      <c r="B1206" s="93" t="s">
        <v>5010</v>
      </c>
      <c r="C1206" s="159" t="s">
        <v>5766</v>
      </c>
      <c r="D1206" s="159" t="s">
        <v>5742</v>
      </c>
      <c r="E1206" s="159" t="s">
        <v>5787</v>
      </c>
      <c r="F1206" s="159" t="s">
        <v>5788</v>
      </c>
      <c r="G1206" s="159"/>
      <c r="H1206" s="159"/>
      <c r="I1206" s="159" t="s">
        <v>110</v>
      </c>
      <c r="J1206" s="162" t="s">
        <v>5789</v>
      </c>
      <c r="K1206" s="163" t="s">
        <v>5347</v>
      </c>
      <c r="L1206" s="163"/>
      <c r="M1206" s="157" t="s">
        <v>6023</v>
      </c>
    </row>
    <row r="1207" spans="1:13" x14ac:dyDescent="0.25">
      <c r="A1207" s="91">
        <v>1039</v>
      </c>
      <c r="B1207" s="93" t="s">
        <v>5010</v>
      </c>
      <c r="C1207" s="159" t="s">
        <v>5766</v>
      </c>
      <c r="D1207" s="159" t="s">
        <v>5742</v>
      </c>
      <c r="E1207" s="159" t="s">
        <v>829</v>
      </c>
      <c r="F1207" s="159" t="s">
        <v>838</v>
      </c>
      <c r="G1207" s="159"/>
      <c r="H1207" s="159"/>
      <c r="I1207" s="159" t="s">
        <v>37</v>
      </c>
      <c r="J1207" s="162" t="s">
        <v>5790</v>
      </c>
      <c r="K1207" s="163" t="s">
        <v>5347</v>
      </c>
      <c r="L1207" s="163"/>
      <c r="M1207" s="157" t="s">
        <v>6023</v>
      </c>
    </row>
    <row r="1208" spans="1:13" x14ac:dyDescent="0.25">
      <c r="A1208" s="91">
        <v>1039</v>
      </c>
      <c r="B1208" s="93" t="s">
        <v>5010</v>
      </c>
      <c r="C1208" s="159" t="s">
        <v>5766</v>
      </c>
      <c r="D1208" s="159" t="s">
        <v>5742</v>
      </c>
      <c r="E1208" s="159" t="s">
        <v>1591</v>
      </c>
      <c r="F1208" s="159" t="s">
        <v>1592</v>
      </c>
      <c r="G1208" s="159"/>
      <c r="H1208" s="159"/>
      <c r="I1208" s="159" t="s">
        <v>37</v>
      </c>
      <c r="J1208" s="162" t="s">
        <v>5909</v>
      </c>
      <c r="K1208" s="163" t="s">
        <v>5347</v>
      </c>
      <c r="L1208" s="163"/>
      <c r="M1208" s="157" t="s">
        <v>6023</v>
      </c>
    </row>
    <row r="1209" spans="1:13" x14ac:dyDescent="0.25">
      <c r="A1209" s="91">
        <v>1039</v>
      </c>
      <c r="B1209" s="93" t="s">
        <v>5010</v>
      </c>
      <c r="C1209" s="159" t="s">
        <v>5766</v>
      </c>
      <c r="D1209" s="159" t="s">
        <v>5742</v>
      </c>
      <c r="E1209" s="159" t="s">
        <v>1593</v>
      </c>
      <c r="F1209" s="159" t="s">
        <v>1594</v>
      </c>
      <c r="G1209" s="159"/>
      <c r="H1209" s="159"/>
      <c r="I1209" s="159" t="s">
        <v>37</v>
      </c>
      <c r="J1209" s="162" t="s">
        <v>5909</v>
      </c>
      <c r="K1209" s="163"/>
      <c r="L1209" s="163"/>
      <c r="M1209" s="157" t="s">
        <v>6023</v>
      </c>
    </row>
    <row r="1210" spans="1:13" x14ac:dyDescent="0.25">
      <c r="A1210" s="91">
        <v>1039</v>
      </c>
      <c r="B1210" s="93" t="s">
        <v>5010</v>
      </c>
      <c r="C1210" s="159" t="s">
        <v>5766</v>
      </c>
      <c r="D1210" s="159" t="s">
        <v>5742</v>
      </c>
      <c r="E1210" s="159" t="s">
        <v>1168</v>
      </c>
      <c r="F1210" s="159" t="s">
        <v>1169</v>
      </c>
      <c r="G1210" s="159"/>
      <c r="H1210" s="159"/>
      <c r="I1210" s="159" t="s">
        <v>37</v>
      </c>
      <c r="J1210" s="162" t="s">
        <v>5789</v>
      </c>
      <c r="K1210" s="163"/>
      <c r="L1210" s="163"/>
      <c r="M1210" s="157" t="s">
        <v>6023</v>
      </c>
    </row>
    <row r="1211" spans="1:13" x14ac:dyDescent="0.25">
      <c r="A1211" s="91">
        <v>1039</v>
      </c>
      <c r="B1211" s="93" t="s">
        <v>5010</v>
      </c>
      <c r="C1211" s="159" t="s">
        <v>5766</v>
      </c>
      <c r="D1211" s="159" t="s">
        <v>5742</v>
      </c>
      <c r="E1211" s="159" t="s">
        <v>5910</v>
      </c>
      <c r="F1211" s="159" t="s">
        <v>5911</v>
      </c>
      <c r="G1211" s="159"/>
      <c r="H1211" s="159"/>
      <c r="I1211" s="159" t="s">
        <v>37</v>
      </c>
      <c r="J1211" s="162" t="s">
        <v>5790</v>
      </c>
      <c r="K1211" s="163"/>
      <c r="L1211" s="163"/>
      <c r="M1211" s="157" t="s">
        <v>6023</v>
      </c>
    </row>
    <row r="1212" spans="1:13" x14ac:dyDescent="0.25">
      <c r="A1212" s="91">
        <v>1039</v>
      </c>
      <c r="B1212" s="93" t="s">
        <v>5010</v>
      </c>
      <c r="C1212" s="159" t="s">
        <v>5766</v>
      </c>
      <c r="D1212" s="159" t="s">
        <v>5742</v>
      </c>
      <c r="E1212" s="159" t="s">
        <v>1601</v>
      </c>
      <c r="F1212" s="159" t="s">
        <v>1602</v>
      </c>
      <c r="G1212" s="159"/>
      <c r="H1212" s="159"/>
      <c r="I1212" s="159" t="s">
        <v>37</v>
      </c>
      <c r="J1212" s="162" t="s">
        <v>5790</v>
      </c>
      <c r="K1212" s="163"/>
      <c r="L1212" s="163"/>
      <c r="M1212" s="157" t="s">
        <v>6023</v>
      </c>
    </row>
    <row r="1213" spans="1:13" x14ac:dyDescent="0.25">
      <c r="A1213" s="91">
        <v>1039</v>
      </c>
      <c r="B1213" s="93" t="s">
        <v>5010</v>
      </c>
      <c r="C1213" s="159" t="s">
        <v>5766</v>
      </c>
      <c r="D1213" s="159" t="s">
        <v>5742</v>
      </c>
      <c r="E1213" s="159" t="s">
        <v>5912</v>
      </c>
      <c r="F1213" s="159" t="s">
        <v>5913</v>
      </c>
      <c r="G1213" s="159"/>
      <c r="H1213" s="159"/>
      <c r="I1213" s="159" t="s">
        <v>37</v>
      </c>
      <c r="J1213" s="162" t="s">
        <v>5824</v>
      </c>
      <c r="K1213" s="163"/>
      <c r="L1213" s="163"/>
      <c r="M1213" s="157" t="s">
        <v>6023</v>
      </c>
    </row>
    <row r="1214" spans="1:13" x14ac:dyDescent="0.25">
      <c r="A1214" s="91">
        <v>1039</v>
      </c>
      <c r="B1214" s="93" t="s">
        <v>5010</v>
      </c>
      <c r="C1214" s="159" t="s">
        <v>5766</v>
      </c>
      <c r="D1214" s="159" t="s">
        <v>5742</v>
      </c>
      <c r="E1214" s="159" t="s">
        <v>5914</v>
      </c>
      <c r="F1214" s="159" t="s">
        <v>5915</v>
      </c>
      <c r="G1214" s="159"/>
      <c r="H1214" s="159"/>
      <c r="I1214" s="159" t="s">
        <v>37</v>
      </c>
      <c r="J1214" s="162" t="s">
        <v>5824</v>
      </c>
      <c r="K1214" s="163"/>
      <c r="L1214" s="163"/>
      <c r="M1214" s="157" t="s">
        <v>6023</v>
      </c>
    </row>
    <row r="1215" spans="1:13" x14ac:dyDescent="0.25">
      <c r="A1215" s="91">
        <v>1039</v>
      </c>
      <c r="B1215" s="93" t="s">
        <v>5010</v>
      </c>
      <c r="C1215" s="159" t="s">
        <v>5766</v>
      </c>
      <c r="D1215" s="159" t="s">
        <v>5742</v>
      </c>
      <c r="E1215" s="159" t="s">
        <v>5916</v>
      </c>
      <c r="F1215" s="159" t="s">
        <v>5917</v>
      </c>
      <c r="G1215" s="159"/>
      <c r="H1215" s="159"/>
      <c r="I1215" s="159" t="s">
        <v>37</v>
      </c>
      <c r="J1215" s="162" t="s">
        <v>5812</v>
      </c>
      <c r="K1215" s="163"/>
      <c r="L1215" s="163"/>
      <c r="M1215" s="157" t="s">
        <v>6023</v>
      </c>
    </row>
    <row r="1216" spans="1:13" x14ac:dyDescent="0.25">
      <c r="A1216" s="91">
        <v>1039</v>
      </c>
      <c r="B1216" s="93" t="s">
        <v>5010</v>
      </c>
      <c r="C1216" s="159" t="s">
        <v>5766</v>
      </c>
      <c r="D1216" s="159" t="s">
        <v>5742</v>
      </c>
      <c r="E1216" s="159" t="s">
        <v>1603</v>
      </c>
      <c r="F1216" s="159" t="s">
        <v>1604</v>
      </c>
      <c r="G1216" s="159"/>
      <c r="H1216" s="159"/>
      <c r="I1216" s="159" t="s">
        <v>37</v>
      </c>
      <c r="J1216" s="162" t="s">
        <v>5790</v>
      </c>
      <c r="K1216" s="163" t="s">
        <v>5347</v>
      </c>
      <c r="L1216" s="163"/>
      <c r="M1216" s="157" t="s">
        <v>6023</v>
      </c>
    </row>
    <row r="1217" spans="1:13" x14ac:dyDescent="0.25">
      <c r="A1217" s="91">
        <v>1039</v>
      </c>
      <c r="B1217" s="93" t="s">
        <v>5010</v>
      </c>
      <c r="C1217" s="159" t="s">
        <v>5766</v>
      </c>
      <c r="D1217" s="159" t="s">
        <v>5742</v>
      </c>
      <c r="E1217" s="159" t="s">
        <v>1605</v>
      </c>
      <c r="F1217" s="159" t="s">
        <v>1606</v>
      </c>
      <c r="G1217" s="159"/>
      <c r="H1217" s="159"/>
      <c r="I1217" s="159" t="s">
        <v>37</v>
      </c>
      <c r="J1217" s="162" t="s">
        <v>5790</v>
      </c>
      <c r="K1217" s="163" t="s">
        <v>5347</v>
      </c>
      <c r="L1217" s="163"/>
      <c r="M1217" s="157" t="s">
        <v>6023</v>
      </c>
    </row>
    <row r="1218" spans="1:13" x14ac:dyDescent="0.25">
      <c r="A1218" s="91">
        <v>1039</v>
      </c>
      <c r="B1218" s="93" t="s">
        <v>5010</v>
      </c>
      <c r="C1218" s="159" t="s">
        <v>5766</v>
      </c>
      <c r="D1218" s="159" t="s">
        <v>5742</v>
      </c>
      <c r="E1218" s="159" t="s">
        <v>1607</v>
      </c>
      <c r="F1218" s="159" t="s">
        <v>1608</v>
      </c>
      <c r="G1218" s="159"/>
      <c r="H1218" s="159"/>
      <c r="I1218" s="159" t="s">
        <v>37</v>
      </c>
      <c r="J1218" s="162" t="s">
        <v>5790</v>
      </c>
      <c r="K1218" s="163" t="s">
        <v>5347</v>
      </c>
      <c r="L1218" s="163"/>
      <c r="M1218" s="157" t="s">
        <v>6023</v>
      </c>
    </row>
    <row r="1219" spans="1:13" x14ac:dyDescent="0.25">
      <c r="A1219" s="91">
        <v>1039</v>
      </c>
      <c r="B1219" s="93" t="s">
        <v>5010</v>
      </c>
      <c r="C1219" s="159" t="s">
        <v>5766</v>
      </c>
      <c r="D1219" s="159" t="s">
        <v>5742</v>
      </c>
      <c r="E1219" s="159" t="s">
        <v>1521</v>
      </c>
      <c r="F1219" s="159" t="s">
        <v>1522</v>
      </c>
      <c r="G1219" s="159"/>
      <c r="H1219" s="159"/>
      <c r="I1219" s="159" t="s">
        <v>37</v>
      </c>
      <c r="J1219" s="162" t="s">
        <v>5790</v>
      </c>
      <c r="K1219" s="163"/>
      <c r="L1219" s="163"/>
      <c r="M1219" s="157" t="s">
        <v>6023</v>
      </c>
    </row>
    <row r="1220" spans="1:13" x14ac:dyDescent="0.25">
      <c r="A1220" s="91">
        <v>1039</v>
      </c>
      <c r="B1220" s="93" t="s">
        <v>5010</v>
      </c>
      <c r="C1220" s="159" t="s">
        <v>5766</v>
      </c>
      <c r="D1220" s="159" t="s">
        <v>5742</v>
      </c>
      <c r="E1220" s="159" t="s">
        <v>5918</v>
      </c>
      <c r="F1220" s="159" t="s">
        <v>1610</v>
      </c>
      <c r="G1220" s="159"/>
      <c r="H1220" s="159"/>
      <c r="I1220" s="159" t="s">
        <v>37</v>
      </c>
      <c r="J1220" s="162" t="s">
        <v>5790</v>
      </c>
      <c r="K1220" s="163"/>
      <c r="L1220" s="163"/>
      <c r="M1220" s="157" t="s">
        <v>6023</v>
      </c>
    </row>
    <row r="1221" spans="1:13" x14ac:dyDescent="0.25">
      <c r="A1221" s="91">
        <v>1039</v>
      </c>
      <c r="B1221" s="93" t="s">
        <v>5010</v>
      </c>
      <c r="C1221" s="159" t="s">
        <v>5766</v>
      </c>
      <c r="D1221" s="159" t="s">
        <v>5742</v>
      </c>
      <c r="E1221" s="159" t="s">
        <v>1613</v>
      </c>
      <c r="F1221" s="159" t="s">
        <v>1614</v>
      </c>
      <c r="G1221" s="159"/>
      <c r="H1221" s="159"/>
      <c r="I1221" s="159" t="s">
        <v>110</v>
      </c>
      <c r="J1221" s="162" t="s">
        <v>476</v>
      </c>
      <c r="K1221" s="163"/>
      <c r="L1221" s="163"/>
      <c r="M1221" s="157" t="s">
        <v>6023</v>
      </c>
    </row>
    <row r="1222" spans="1:13" x14ac:dyDescent="0.25">
      <c r="A1222" s="91">
        <v>1039</v>
      </c>
      <c r="B1222" s="93" t="s">
        <v>5010</v>
      </c>
      <c r="C1222" s="159" t="s">
        <v>5766</v>
      </c>
      <c r="D1222" s="159" t="s">
        <v>5742</v>
      </c>
      <c r="E1222" s="159" t="s">
        <v>1619</v>
      </c>
      <c r="F1222" s="159" t="s">
        <v>1620</v>
      </c>
      <c r="G1222" s="159"/>
      <c r="H1222" s="159"/>
      <c r="I1222" s="159" t="s">
        <v>37</v>
      </c>
      <c r="J1222" s="162" t="s">
        <v>5783</v>
      </c>
      <c r="K1222" s="163"/>
      <c r="L1222" s="163"/>
      <c r="M1222" s="157" t="s">
        <v>6023</v>
      </c>
    </row>
    <row r="1223" spans="1:13" x14ac:dyDescent="0.25">
      <c r="A1223" s="91">
        <v>1039</v>
      </c>
      <c r="B1223" s="93" t="s">
        <v>5010</v>
      </c>
      <c r="C1223" s="159" t="s">
        <v>5766</v>
      </c>
      <c r="D1223" s="159" t="s">
        <v>5742</v>
      </c>
      <c r="E1223" s="159" t="s">
        <v>1628</v>
      </c>
      <c r="F1223" s="159" t="s">
        <v>1629</v>
      </c>
      <c r="G1223" s="159"/>
      <c r="H1223" s="159"/>
      <c r="I1223" s="159" t="s">
        <v>37</v>
      </c>
      <c r="J1223" s="162" t="s">
        <v>5803</v>
      </c>
      <c r="K1223" s="163"/>
      <c r="L1223" s="163"/>
      <c r="M1223" s="157" t="s">
        <v>6023</v>
      </c>
    </row>
    <row r="1224" spans="1:13" x14ac:dyDescent="0.25">
      <c r="A1224" s="91">
        <v>1039</v>
      </c>
      <c r="B1224" s="93" t="s">
        <v>5010</v>
      </c>
      <c r="C1224" s="159" t="s">
        <v>5766</v>
      </c>
      <c r="D1224" s="159" t="s">
        <v>5742</v>
      </c>
      <c r="E1224" s="159" t="s">
        <v>1630</v>
      </c>
      <c r="F1224" s="159" t="s">
        <v>1631</v>
      </c>
      <c r="G1224" s="159"/>
      <c r="H1224" s="159"/>
      <c r="I1224" s="159" t="s">
        <v>37</v>
      </c>
      <c r="J1224" s="162" t="s">
        <v>5803</v>
      </c>
      <c r="K1224" s="163"/>
      <c r="L1224" s="163"/>
      <c r="M1224" s="157" t="s">
        <v>6023</v>
      </c>
    </row>
    <row r="1225" spans="1:13" x14ac:dyDescent="0.25">
      <c r="A1225" s="91">
        <v>1039</v>
      </c>
      <c r="B1225" s="93" t="s">
        <v>5010</v>
      </c>
      <c r="C1225" s="159" t="s">
        <v>5766</v>
      </c>
      <c r="D1225" s="159" t="s">
        <v>5742</v>
      </c>
      <c r="E1225" s="159" t="s">
        <v>1634</v>
      </c>
      <c r="F1225" s="159" t="s">
        <v>1635</v>
      </c>
      <c r="G1225" s="159"/>
      <c r="H1225" s="159"/>
      <c r="I1225" s="159" t="s">
        <v>37</v>
      </c>
      <c r="J1225" s="162" t="s">
        <v>5790</v>
      </c>
      <c r="K1225" s="163"/>
      <c r="L1225" s="163"/>
      <c r="M1225" s="157" t="s">
        <v>6023</v>
      </c>
    </row>
    <row r="1226" spans="1:13" x14ac:dyDescent="0.25">
      <c r="A1226" s="91">
        <v>1039</v>
      </c>
      <c r="B1226" s="93" t="s">
        <v>5010</v>
      </c>
      <c r="C1226" s="159" t="s">
        <v>5766</v>
      </c>
      <c r="D1226" s="159" t="s">
        <v>5742</v>
      </c>
      <c r="E1226" s="159" t="s">
        <v>1638</v>
      </c>
      <c r="F1226" s="159" t="s">
        <v>1639</v>
      </c>
      <c r="G1226" s="159"/>
      <c r="H1226" s="159"/>
      <c r="I1226" s="159" t="s">
        <v>37</v>
      </c>
      <c r="J1226" s="162" t="s">
        <v>5803</v>
      </c>
      <c r="K1226" s="163"/>
      <c r="L1226" s="163"/>
      <c r="M1226" s="157" t="s">
        <v>6023</v>
      </c>
    </row>
    <row r="1227" spans="1:13" x14ac:dyDescent="0.25">
      <c r="A1227" s="91">
        <v>1039</v>
      </c>
      <c r="B1227" s="93" t="s">
        <v>5010</v>
      </c>
      <c r="C1227" s="159" t="s">
        <v>5766</v>
      </c>
      <c r="D1227" s="159" t="s">
        <v>5742</v>
      </c>
      <c r="E1227" s="159" t="s">
        <v>1640</v>
      </c>
      <c r="F1227" s="159" t="s">
        <v>1641</v>
      </c>
      <c r="G1227" s="159"/>
      <c r="H1227" s="159"/>
      <c r="I1227" s="159" t="s">
        <v>37</v>
      </c>
      <c r="J1227" s="162" t="s">
        <v>5790</v>
      </c>
      <c r="K1227" s="163"/>
      <c r="L1227" s="163"/>
      <c r="M1227" s="157" t="s">
        <v>6023</v>
      </c>
    </row>
    <row r="1228" spans="1:13" x14ac:dyDescent="0.25">
      <c r="A1228" s="91">
        <v>1039</v>
      </c>
      <c r="B1228" s="93" t="s">
        <v>5010</v>
      </c>
      <c r="C1228" s="159" t="s">
        <v>5766</v>
      </c>
      <c r="D1228" s="159" t="s">
        <v>5742</v>
      </c>
      <c r="E1228" s="159" t="s">
        <v>1652</v>
      </c>
      <c r="F1228" s="159" t="s">
        <v>1653</v>
      </c>
      <c r="G1228" s="159"/>
      <c r="H1228" s="159"/>
      <c r="I1228" s="159" t="s">
        <v>110</v>
      </c>
      <c r="J1228" s="162" t="s">
        <v>476</v>
      </c>
      <c r="K1228" s="163"/>
      <c r="L1228" s="163"/>
      <c r="M1228" s="157" t="s">
        <v>6023</v>
      </c>
    </row>
    <row r="1229" spans="1:13" x14ac:dyDescent="0.25">
      <c r="A1229" s="91">
        <v>1039</v>
      </c>
      <c r="B1229" s="93" t="s">
        <v>5010</v>
      </c>
      <c r="C1229" s="159" t="s">
        <v>5766</v>
      </c>
      <c r="D1229" s="159" t="s">
        <v>5742</v>
      </c>
      <c r="E1229" s="159" t="s">
        <v>50</v>
      </c>
      <c r="F1229" s="159" t="s">
        <v>51</v>
      </c>
      <c r="G1229" s="159"/>
      <c r="H1229" s="159"/>
      <c r="I1229" s="159" t="s">
        <v>37</v>
      </c>
      <c r="J1229" s="162" t="s">
        <v>5803</v>
      </c>
      <c r="K1229" s="163"/>
      <c r="L1229" s="163"/>
      <c r="M1229" s="157" t="s">
        <v>6023</v>
      </c>
    </row>
    <row r="1230" spans="1:13" x14ac:dyDescent="0.25">
      <c r="A1230" s="91">
        <v>1039</v>
      </c>
      <c r="B1230" s="93" t="s">
        <v>5010</v>
      </c>
      <c r="C1230" s="159" t="s">
        <v>5766</v>
      </c>
      <c r="D1230" s="159" t="s">
        <v>5742</v>
      </c>
      <c r="E1230" s="159" t="s">
        <v>5919</v>
      </c>
      <c r="F1230" s="159" t="s">
        <v>5920</v>
      </c>
      <c r="G1230" s="159"/>
      <c r="H1230" s="159"/>
      <c r="I1230" s="159" t="s">
        <v>37</v>
      </c>
      <c r="J1230" s="162" t="s">
        <v>5790</v>
      </c>
      <c r="K1230" s="163"/>
      <c r="L1230" s="163"/>
      <c r="M1230" s="157" t="s">
        <v>6023</v>
      </c>
    </row>
    <row r="1231" spans="1:13" x14ac:dyDescent="0.25">
      <c r="A1231" s="91">
        <v>1039</v>
      </c>
      <c r="B1231" s="93" t="s">
        <v>5010</v>
      </c>
      <c r="C1231" s="159" t="s">
        <v>5766</v>
      </c>
      <c r="D1231" s="159" t="s">
        <v>5742</v>
      </c>
      <c r="E1231" s="159" t="s">
        <v>1678</v>
      </c>
      <c r="F1231" s="159" t="s">
        <v>1679</v>
      </c>
      <c r="G1231" s="159"/>
      <c r="H1231" s="159"/>
      <c r="I1231" s="159" t="s">
        <v>110</v>
      </c>
      <c r="J1231" s="162" t="s">
        <v>476</v>
      </c>
      <c r="K1231" s="163"/>
      <c r="L1231" s="163"/>
      <c r="M1231" s="157" t="s">
        <v>6023</v>
      </c>
    </row>
    <row r="1232" spans="1:13" x14ac:dyDescent="0.25">
      <c r="A1232" s="91">
        <v>1039</v>
      </c>
      <c r="B1232" s="93" t="s">
        <v>5010</v>
      </c>
      <c r="C1232" s="159" t="s">
        <v>5766</v>
      </c>
      <c r="D1232" s="159" t="s">
        <v>5742</v>
      </c>
      <c r="E1232" s="159" t="s">
        <v>5921</v>
      </c>
      <c r="F1232" s="159" t="s">
        <v>5922</v>
      </c>
      <c r="G1232" s="159"/>
      <c r="H1232" s="159"/>
      <c r="I1232" s="159" t="s">
        <v>110</v>
      </c>
      <c r="J1232" s="162" t="s">
        <v>476</v>
      </c>
      <c r="K1232" s="163"/>
      <c r="L1232" s="163"/>
      <c r="M1232" s="157" t="s">
        <v>6023</v>
      </c>
    </row>
    <row r="1233" spans="1:13" x14ac:dyDescent="0.25">
      <c r="A1233" s="91">
        <v>1039</v>
      </c>
      <c r="B1233" s="93" t="s">
        <v>5010</v>
      </c>
      <c r="C1233" s="159" t="s">
        <v>5766</v>
      </c>
      <c r="D1233" s="159" t="s">
        <v>5742</v>
      </c>
      <c r="E1233" s="159" t="s">
        <v>1666</v>
      </c>
      <c r="F1233" s="159" t="s">
        <v>1667</v>
      </c>
      <c r="G1233" s="159"/>
      <c r="H1233" s="159"/>
      <c r="I1233" s="159" t="s">
        <v>37</v>
      </c>
      <c r="J1233" s="162" t="s">
        <v>5790</v>
      </c>
      <c r="K1233" s="163"/>
      <c r="L1233" s="163"/>
      <c r="M1233" s="157" t="s">
        <v>6023</v>
      </c>
    </row>
    <row r="1234" spans="1:13" x14ac:dyDescent="0.25">
      <c r="A1234" s="91">
        <v>1039</v>
      </c>
      <c r="B1234" s="93" t="s">
        <v>5010</v>
      </c>
      <c r="C1234" s="159" t="s">
        <v>5766</v>
      </c>
      <c r="D1234" s="159" t="s">
        <v>5742</v>
      </c>
      <c r="E1234" s="159" t="s">
        <v>5923</v>
      </c>
      <c r="F1234" s="159" t="s">
        <v>5924</v>
      </c>
      <c r="G1234" s="159"/>
      <c r="H1234" s="159"/>
      <c r="I1234" s="159" t="s">
        <v>37</v>
      </c>
      <c r="J1234" s="162" t="s">
        <v>5803</v>
      </c>
      <c r="K1234" s="163"/>
      <c r="L1234" s="163"/>
      <c r="M1234" s="157" t="s">
        <v>6023</v>
      </c>
    </row>
    <row r="1235" spans="1:13" x14ac:dyDescent="0.25">
      <c r="A1235" s="91">
        <v>1039</v>
      </c>
      <c r="B1235" s="93" t="s">
        <v>5010</v>
      </c>
      <c r="C1235" s="159" t="s">
        <v>5766</v>
      </c>
      <c r="D1235" s="159" t="s">
        <v>5742</v>
      </c>
      <c r="E1235" s="159" t="s">
        <v>53</v>
      </c>
      <c r="F1235" s="159" t="s">
        <v>54</v>
      </c>
      <c r="G1235" s="159"/>
      <c r="H1235" s="159"/>
      <c r="I1235" s="159" t="s">
        <v>37</v>
      </c>
      <c r="J1235" s="162" t="s">
        <v>5806</v>
      </c>
      <c r="K1235" s="163"/>
      <c r="L1235" s="163"/>
      <c r="M1235" s="157" t="s">
        <v>6023</v>
      </c>
    </row>
    <row r="1236" spans="1:13" x14ac:dyDescent="0.25">
      <c r="A1236" s="91">
        <v>1039</v>
      </c>
      <c r="B1236" s="93" t="s">
        <v>5010</v>
      </c>
      <c r="C1236" s="159" t="s">
        <v>5766</v>
      </c>
      <c r="D1236" s="159" t="s">
        <v>5742</v>
      </c>
      <c r="E1236" s="159" t="s">
        <v>55</v>
      </c>
      <c r="F1236" s="159" t="s">
        <v>56</v>
      </c>
      <c r="G1236" s="159"/>
      <c r="H1236" s="159"/>
      <c r="I1236" s="159" t="s">
        <v>37</v>
      </c>
      <c r="J1236" s="162" t="s">
        <v>5786</v>
      </c>
      <c r="K1236" s="163"/>
      <c r="L1236" s="163"/>
      <c r="M1236" s="157" t="s">
        <v>6023</v>
      </c>
    </row>
    <row r="1237" spans="1:13" x14ac:dyDescent="0.25">
      <c r="A1237" s="91">
        <v>1039</v>
      </c>
      <c r="B1237" s="93" t="s">
        <v>5010</v>
      </c>
      <c r="C1237" s="159" t="s">
        <v>5766</v>
      </c>
      <c r="D1237" s="159" t="s">
        <v>5742</v>
      </c>
      <c r="E1237" s="159" t="s">
        <v>57</v>
      </c>
      <c r="F1237" s="159" t="s">
        <v>58</v>
      </c>
      <c r="G1237" s="159"/>
      <c r="H1237" s="159"/>
      <c r="I1237" s="159" t="s">
        <v>37</v>
      </c>
      <c r="J1237" s="162" t="s">
        <v>5806</v>
      </c>
      <c r="K1237" s="163"/>
      <c r="L1237" s="163"/>
      <c r="M1237" s="157" t="s">
        <v>6023</v>
      </c>
    </row>
    <row r="1238" spans="1:13" x14ac:dyDescent="0.25">
      <c r="A1238" s="91">
        <v>1039</v>
      </c>
      <c r="B1238" s="93" t="s">
        <v>5010</v>
      </c>
      <c r="C1238" s="159" t="s">
        <v>5766</v>
      </c>
      <c r="D1238" s="159" t="s">
        <v>5742</v>
      </c>
      <c r="E1238" s="159" t="s">
        <v>59</v>
      </c>
      <c r="F1238" s="159" t="s">
        <v>60</v>
      </c>
      <c r="G1238" s="159"/>
      <c r="H1238" s="159"/>
      <c r="I1238" s="159" t="s">
        <v>37</v>
      </c>
      <c r="J1238" s="162" t="s">
        <v>5786</v>
      </c>
      <c r="K1238" s="163"/>
      <c r="L1238" s="163"/>
      <c r="M1238" s="157" t="s">
        <v>6023</v>
      </c>
    </row>
    <row r="1239" spans="1:13" x14ac:dyDescent="0.25">
      <c r="A1239" s="91">
        <v>1039</v>
      </c>
      <c r="B1239" s="93" t="s">
        <v>5010</v>
      </c>
      <c r="C1239" s="159" t="s">
        <v>5766</v>
      </c>
      <c r="D1239" s="159" t="s">
        <v>5742</v>
      </c>
      <c r="E1239" s="159" t="s">
        <v>1716</v>
      </c>
      <c r="F1239" s="159" t="s">
        <v>1717</v>
      </c>
      <c r="G1239" s="159"/>
      <c r="H1239" s="159"/>
      <c r="I1239" s="159" t="s">
        <v>37</v>
      </c>
      <c r="J1239" s="162" t="s">
        <v>5803</v>
      </c>
      <c r="K1239" s="163"/>
      <c r="L1239" s="163" t="s">
        <v>449</v>
      </c>
      <c r="M1239" s="157" t="s">
        <v>6023</v>
      </c>
    </row>
    <row r="1240" spans="1:13" x14ac:dyDescent="0.25">
      <c r="A1240" s="91">
        <v>1039</v>
      </c>
      <c r="B1240" s="93" t="s">
        <v>5010</v>
      </c>
      <c r="C1240" s="159" t="s">
        <v>5766</v>
      </c>
      <c r="D1240" s="159" t="s">
        <v>5742</v>
      </c>
      <c r="E1240" s="159" t="s">
        <v>2928</v>
      </c>
      <c r="F1240" s="159" t="s">
        <v>5804</v>
      </c>
      <c r="G1240" s="159"/>
      <c r="H1240" s="159"/>
      <c r="I1240" s="159" t="s">
        <v>37</v>
      </c>
      <c r="J1240" s="162" t="s">
        <v>5805</v>
      </c>
      <c r="K1240" s="163"/>
      <c r="L1240" s="163"/>
      <c r="M1240" s="157" t="s">
        <v>6023</v>
      </c>
    </row>
    <row r="1241" spans="1:13" x14ac:dyDescent="0.25">
      <c r="A1241" s="91">
        <v>1039</v>
      </c>
      <c r="B1241" s="93" t="s">
        <v>5010</v>
      </c>
      <c r="C1241" s="159" t="s">
        <v>5766</v>
      </c>
      <c r="D1241" s="159" t="s">
        <v>5742</v>
      </c>
      <c r="E1241" s="159" t="s">
        <v>2044</v>
      </c>
      <c r="F1241" s="159" t="s">
        <v>2045</v>
      </c>
      <c r="G1241" s="159"/>
      <c r="H1241" s="159"/>
      <c r="I1241" s="159" t="s">
        <v>37</v>
      </c>
      <c r="J1241" s="162" t="s">
        <v>5806</v>
      </c>
      <c r="K1241" s="163"/>
      <c r="L1241" s="163"/>
      <c r="M1241" s="157" t="s">
        <v>6023</v>
      </c>
    </row>
    <row r="1242" spans="1:13" x14ac:dyDescent="0.25">
      <c r="A1242" s="91">
        <v>1039</v>
      </c>
      <c r="B1242" s="93" t="s">
        <v>5010</v>
      </c>
      <c r="C1242" s="159" t="s">
        <v>5767</v>
      </c>
      <c r="D1242" s="159" t="s">
        <v>5743</v>
      </c>
      <c r="E1242" s="159" t="s">
        <v>5782</v>
      </c>
      <c r="F1242" s="159" t="s">
        <v>5358</v>
      </c>
      <c r="G1242" s="159"/>
      <c r="H1242" s="159"/>
      <c r="I1242" s="159" t="s">
        <v>37</v>
      </c>
      <c r="J1242" s="162" t="s">
        <v>5783</v>
      </c>
      <c r="K1242" s="163" t="s">
        <v>5347</v>
      </c>
      <c r="L1242" s="163"/>
      <c r="M1242" s="157" t="s">
        <v>6023</v>
      </c>
    </row>
    <row r="1243" spans="1:13" x14ac:dyDescent="0.25">
      <c r="A1243" s="91">
        <v>1039</v>
      </c>
      <c r="B1243" s="93" t="s">
        <v>5010</v>
      </c>
      <c r="C1243" s="159" t="s">
        <v>5767</v>
      </c>
      <c r="D1243" s="159" t="s">
        <v>5743</v>
      </c>
      <c r="E1243" s="159" t="s">
        <v>5784</v>
      </c>
      <c r="F1243" s="159" t="s">
        <v>5785</v>
      </c>
      <c r="G1243" s="159"/>
      <c r="H1243" s="159"/>
      <c r="I1243" s="159" t="s">
        <v>37</v>
      </c>
      <c r="J1243" s="162" t="s">
        <v>5786</v>
      </c>
      <c r="K1243" s="163" t="s">
        <v>5347</v>
      </c>
      <c r="L1243" s="163"/>
      <c r="M1243" s="157" t="s">
        <v>6023</v>
      </c>
    </row>
    <row r="1244" spans="1:13" x14ac:dyDescent="0.25">
      <c r="A1244" s="91">
        <v>1039</v>
      </c>
      <c r="B1244" s="93" t="s">
        <v>5010</v>
      </c>
      <c r="C1244" s="159" t="s">
        <v>5767</v>
      </c>
      <c r="D1244" s="159" t="s">
        <v>5743</v>
      </c>
      <c r="E1244" s="159" t="s">
        <v>5787</v>
      </c>
      <c r="F1244" s="159" t="s">
        <v>5788</v>
      </c>
      <c r="G1244" s="159"/>
      <c r="H1244" s="159"/>
      <c r="I1244" s="159" t="s">
        <v>110</v>
      </c>
      <c r="J1244" s="162" t="s">
        <v>5789</v>
      </c>
      <c r="K1244" s="163" t="s">
        <v>5347</v>
      </c>
      <c r="L1244" s="163"/>
      <c r="M1244" s="157" t="s">
        <v>6023</v>
      </c>
    </row>
    <row r="1245" spans="1:13" x14ac:dyDescent="0.25">
      <c r="A1245" s="91">
        <v>1039</v>
      </c>
      <c r="B1245" s="93" t="s">
        <v>5010</v>
      </c>
      <c r="C1245" s="159" t="s">
        <v>5767</v>
      </c>
      <c r="D1245" s="159" t="s">
        <v>5743</v>
      </c>
      <c r="E1245" s="159" t="s">
        <v>5925</v>
      </c>
      <c r="F1245" s="159" t="s">
        <v>5926</v>
      </c>
      <c r="G1245" s="159"/>
      <c r="H1245" s="159"/>
      <c r="I1245" s="159" t="s">
        <v>37</v>
      </c>
      <c r="J1245" s="162" t="s">
        <v>5803</v>
      </c>
      <c r="K1245" s="163" t="s">
        <v>5347</v>
      </c>
      <c r="L1245" s="163"/>
      <c r="M1245" s="157" t="s">
        <v>6023</v>
      </c>
    </row>
    <row r="1246" spans="1:13" x14ac:dyDescent="0.25">
      <c r="A1246" s="91">
        <v>1039</v>
      </c>
      <c r="B1246" s="93" t="s">
        <v>5010</v>
      </c>
      <c r="C1246" s="159" t="s">
        <v>5767</v>
      </c>
      <c r="D1246" s="159" t="s">
        <v>5743</v>
      </c>
      <c r="E1246" s="159" t="s">
        <v>829</v>
      </c>
      <c r="F1246" s="159" t="s">
        <v>838</v>
      </c>
      <c r="G1246" s="159"/>
      <c r="H1246" s="159"/>
      <c r="I1246" s="159" t="s">
        <v>37</v>
      </c>
      <c r="J1246" s="162" t="s">
        <v>5790</v>
      </c>
      <c r="K1246" s="163" t="s">
        <v>5347</v>
      </c>
      <c r="L1246" s="163"/>
      <c r="M1246" s="157" t="s">
        <v>6023</v>
      </c>
    </row>
    <row r="1247" spans="1:13" x14ac:dyDescent="0.25">
      <c r="A1247" s="91">
        <v>1039</v>
      </c>
      <c r="B1247" s="93" t="s">
        <v>5010</v>
      </c>
      <c r="C1247" s="159" t="s">
        <v>5767</v>
      </c>
      <c r="D1247" s="159" t="s">
        <v>5743</v>
      </c>
      <c r="E1247" s="159" t="s">
        <v>1654</v>
      </c>
      <c r="F1247" s="159" t="s">
        <v>1655</v>
      </c>
      <c r="G1247" s="159"/>
      <c r="H1247" s="159"/>
      <c r="I1247" s="159" t="s">
        <v>37</v>
      </c>
      <c r="J1247" s="162" t="s">
        <v>5790</v>
      </c>
      <c r="K1247" s="163" t="s">
        <v>5347</v>
      </c>
      <c r="L1247" s="163"/>
      <c r="M1247" s="157" t="s">
        <v>6023</v>
      </c>
    </row>
    <row r="1248" spans="1:13" x14ac:dyDescent="0.25">
      <c r="A1248" s="91">
        <v>1039</v>
      </c>
      <c r="B1248" s="93" t="s">
        <v>5010</v>
      </c>
      <c r="C1248" s="159" t="s">
        <v>5767</v>
      </c>
      <c r="D1248" s="159" t="s">
        <v>5743</v>
      </c>
      <c r="E1248" s="159" t="s">
        <v>1656</v>
      </c>
      <c r="F1248" s="159" t="s">
        <v>1657</v>
      </c>
      <c r="G1248" s="159"/>
      <c r="H1248" s="159"/>
      <c r="I1248" s="159" t="s">
        <v>37</v>
      </c>
      <c r="J1248" s="162" t="s">
        <v>5783</v>
      </c>
      <c r="K1248" s="163" t="s">
        <v>5347</v>
      </c>
      <c r="L1248" s="163"/>
      <c r="M1248" s="157" t="s">
        <v>6023</v>
      </c>
    </row>
    <row r="1249" spans="1:13" x14ac:dyDescent="0.25">
      <c r="A1249" s="91">
        <v>1039</v>
      </c>
      <c r="B1249" s="93" t="s">
        <v>5010</v>
      </c>
      <c r="C1249" s="159" t="s">
        <v>5767</v>
      </c>
      <c r="D1249" s="159" t="s">
        <v>5743</v>
      </c>
      <c r="E1249" s="159" t="s">
        <v>1658</v>
      </c>
      <c r="F1249" s="159" t="s">
        <v>1659</v>
      </c>
      <c r="G1249" s="159"/>
      <c r="H1249" s="159"/>
      <c r="I1249" s="159" t="s">
        <v>110</v>
      </c>
      <c r="J1249" s="162" t="s">
        <v>476</v>
      </c>
      <c r="K1249" s="163" t="s">
        <v>5347</v>
      </c>
      <c r="L1249" s="163"/>
      <c r="M1249" s="157" t="s">
        <v>6023</v>
      </c>
    </row>
    <row r="1250" spans="1:13" x14ac:dyDescent="0.25">
      <c r="A1250" s="91">
        <v>1039</v>
      </c>
      <c r="B1250" s="93" t="s">
        <v>5010</v>
      </c>
      <c r="C1250" s="159" t="s">
        <v>5767</v>
      </c>
      <c r="D1250" s="159" t="s">
        <v>5743</v>
      </c>
      <c r="E1250" s="159" t="s">
        <v>5927</v>
      </c>
      <c r="F1250" s="159" t="s">
        <v>5928</v>
      </c>
      <c r="G1250" s="159"/>
      <c r="H1250" s="159"/>
      <c r="I1250" s="159" t="s">
        <v>110</v>
      </c>
      <c r="J1250" s="162" t="s">
        <v>476</v>
      </c>
      <c r="K1250" s="163" t="s">
        <v>5347</v>
      </c>
      <c r="L1250" s="163"/>
      <c r="M1250" s="157" t="s">
        <v>6023</v>
      </c>
    </row>
    <row r="1251" spans="1:13" x14ac:dyDescent="0.25">
      <c r="A1251" s="91">
        <v>1039</v>
      </c>
      <c r="B1251" s="93" t="s">
        <v>5010</v>
      </c>
      <c r="C1251" s="159" t="s">
        <v>5767</v>
      </c>
      <c r="D1251" s="159" t="s">
        <v>5743</v>
      </c>
      <c r="E1251" s="159" t="s">
        <v>5929</v>
      </c>
      <c r="F1251" s="159" t="s">
        <v>5930</v>
      </c>
      <c r="G1251" s="159"/>
      <c r="H1251" s="159"/>
      <c r="I1251" s="159" t="s">
        <v>110</v>
      </c>
      <c r="J1251" s="162" t="s">
        <v>476</v>
      </c>
      <c r="K1251" s="163" t="s">
        <v>5347</v>
      </c>
      <c r="L1251" s="163"/>
      <c r="M1251" s="157" t="s">
        <v>6023</v>
      </c>
    </row>
    <row r="1252" spans="1:13" x14ac:dyDescent="0.25">
      <c r="A1252" s="91">
        <v>1039</v>
      </c>
      <c r="B1252" s="93" t="s">
        <v>5010</v>
      </c>
      <c r="C1252" s="159" t="s">
        <v>5767</v>
      </c>
      <c r="D1252" s="159" t="s">
        <v>5743</v>
      </c>
      <c r="E1252" s="159" t="s">
        <v>5621</v>
      </c>
      <c r="F1252" s="159" t="s">
        <v>5622</v>
      </c>
      <c r="G1252" s="159"/>
      <c r="H1252" s="159"/>
      <c r="I1252" s="159" t="s">
        <v>37</v>
      </c>
      <c r="J1252" s="162" t="s">
        <v>5812</v>
      </c>
      <c r="K1252" s="163" t="s">
        <v>5347</v>
      </c>
      <c r="L1252" s="163"/>
      <c r="M1252" s="157" t="s">
        <v>6023</v>
      </c>
    </row>
    <row r="1253" spans="1:13" x14ac:dyDescent="0.25">
      <c r="A1253" s="91">
        <v>1039</v>
      </c>
      <c r="B1253" s="93" t="s">
        <v>5010</v>
      </c>
      <c r="C1253" s="159" t="s">
        <v>5767</v>
      </c>
      <c r="D1253" s="159" t="s">
        <v>5743</v>
      </c>
      <c r="E1253" s="159" t="s">
        <v>53</v>
      </c>
      <c r="F1253" s="159" t="s">
        <v>54</v>
      </c>
      <c r="G1253" s="159"/>
      <c r="H1253" s="159"/>
      <c r="I1253" s="159" t="s">
        <v>37</v>
      </c>
      <c r="J1253" s="162" t="s">
        <v>5806</v>
      </c>
      <c r="K1253" s="163" t="s">
        <v>5347</v>
      </c>
      <c r="L1253" s="163"/>
      <c r="M1253" s="157" t="s">
        <v>6023</v>
      </c>
    </row>
    <row r="1254" spans="1:13" x14ac:dyDescent="0.25">
      <c r="A1254" s="91">
        <v>1039</v>
      </c>
      <c r="B1254" s="93" t="s">
        <v>5010</v>
      </c>
      <c r="C1254" s="159" t="s">
        <v>5767</v>
      </c>
      <c r="D1254" s="159" t="s">
        <v>5743</v>
      </c>
      <c r="E1254" s="159" t="s">
        <v>55</v>
      </c>
      <c r="F1254" s="159" t="s">
        <v>56</v>
      </c>
      <c r="G1254" s="159"/>
      <c r="H1254" s="159"/>
      <c r="I1254" s="159" t="s">
        <v>37</v>
      </c>
      <c r="J1254" s="162" t="s">
        <v>5786</v>
      </c>
      <c r="K1254" s="163" t="s">
        <v>5347</v>
      </c>
      <c r="L1254" s="163"/>
      <c r="M1254" s="157" t="s">
        <v>6023</v>
      </c>
    </row>
    <row r="1255" spans="1:13" x14ac:dyDescent="0.25">
      <c r="A1255" s="91">
        <v>1039</v>
      </c>
      <c r="B1255" s="93" t="s">
        <v>5010</v>
      </c>
      <c r="C1255" s="159" t="s">
        <v>5767</v>
      </c>
      <c r="D1255" s="159" t="s">
        <v>5743</v>
      </c>
      <c r="E1255" s="159" t="s">
        <v>57</v>
      </c>
      <c r="F1255" s="159" t="s">
        <v>58</v>
      </c>
      <c r="G1255" s="159"/>
      <c r="H1255" s="159"/>
      <c r="I1255" s="159" t="s">
        <v>37</v>
      </c>
      <c r="J1255" s="162" t="s">
        <v>5806</v>
      </c>
      <c r="K1255" s="163" t="s">
        <v>5347</v>
      </c>
      <c r="L1255" s="163"/>
      <c r="M1255" s="157" t="s">
        <v>6023</v>
      </c>
    </row>
    <row r="1256" spans="1:13" x14ac:dyDescent="0.25">
      <c r="A1256" s="91">
        <v>1039</v>
      </c>
      <c r="B1256" s="93" t="s">
        <v>5010</v>
      </c>
      <c r="C1256" s="159" t="s">
        <v>5767</v>
      </c>
      <c r="D1256" s="159" t="s">
        <v>5743</v>
      </c>
      <c r="E1256" s="159" t="s">
        <v>59</v>
      </c>
      <c r="F1256" s="159" t="s">
        <v>60</v>
      </c>
      <c r="G1256" s="159"/>
      <c r="H1256" s="159"/>
      <c r="I1256" s="159" t="s">
        <v>37</v>
      </c>
      <c r="J1256" s="162" t="s">
        <v>5786</v>
      </c>
      <c r="K1256" s="163" t="s">
        <v>5347</v>
      </c>
      <c r="L1256" s="163"/>
      <c r="M1256" s="157" t="s">
        <v>6023</v>
      </c>
    </row>
    <row r="1257" spans="1:13" x14ac:dyDescent="0.25">
      <c r="A1257" s="91">
        <v>1039</v>
      </c>
      <c r="B1257" s="93" t="s">
        <v>5010</v>
      </c>
      <c r="C1257" s="159" t="s">
        <v>5767</v>
      </c>
      <c r="D1257" s="159" t="s">
        <v>5743</v>
      </c>
      <c r="E1257" s="159" t="s">
        <v>1716</v>
      </c>
      <c r="F1257" s="159" t="s">
        <v>1717</v>
      </c>
      <c r="G1257" s="159"/>
      <c r="H1257" s="159"/>
      <c r="I1257" s="159" t="s">
        <v>37</v>
      </c>
      <c r="J1257" s="162" t="s">
        <v>5803</v>
      </c>
      <c r="K1257" s="163" t="s">
        <v>5347</v>
      </c>
      <c r="L1257" s="163" t="s">
        <v>1496</v>
      </c>
      <c r="M1257" s="157" t="s">
        <v>6023</v>
      </c>
    </row>
    <row r="1258" spans="1:13" x14ac:dyDescent="0.25">
      <c r="A1258" s="91">
        <v>1039</v>
      </c>
      <c r="B1258" s="93" t="s">
        <v>5010</v>
      </c>
      <c r="C1258" s="159" t="s">
        <v>5767</v>
      </c>
      <c r="D1258" s="159" t="s">
        <v>5743</v>
      </c>
      <c r="E1258" s="159" t="s">
        <v>2928</v>
      </c>
      <c r="F1258" s="159" t="s">
        <v>5804</v>
      </c>
      <c r="G1258" s="159"/>
      <c r="H1258" s="159"/>
      <c r="I1258" s="159" t="s">
        <v>37</v>
      </c>
      <c r="J1258" s="162" t="s">
        <v>5805</v>
      </c>
      <c r="K1258" s="163"/>
      <c r="L1258" s="163"/>
      <c r="M1258" s="157" t="s">
        <v>6023</v>
      </c>
    </row>
    <row r="1259" spans="1:13" x14ac:dyDescent="0.25">
      <c r="A1259" s="91">
        <v>1039</v>
      </c>
      <c r="B1259" s="93" t="s">
        <v>5010</v>
      </c>
      <c r="C1259" s="159" t="s">
        <v>5767</v>
      </c>
      <c r="D1259" s="159" t="s">
        <v>5743</v>
      </c>
      <c r="E1259" s="159" t="s">
        <v>2044</v>
      </c>
      <c r="F1259" s="159" t="s">
        <v>2045</v>
      </c>
      <c r="G1259" s="159"/>
      <c r="H1259" s="159"/>
      <c r="I1259" s="159" t="s">
        <v>37</v>
      </c>
      <c r="J1259" s="162" t="s">
        <v>5806</v>
      </c>
      <c r="K1259" s="163"/>
      <c r="L1259" s="163"/>
      <c r="M1259" s="157" t="s">
        <v>6023</v>
      </c>
    </row>
    <row r="1260" spans="1:13" x14ac:dyDescent="0.25">
      <c r="A1260" s="91">
        <v>1039</v>
      </c>
      <c r="B1260" s="93" t="s">
        <v>5010</v>
      </c>
      <c r="C1260" s="159" t="s">
        <v>5768</v>
      </c>
      <c r="D1260" s="159" t="s">
        <v>5744</v>
      </c>
      <c r="E1260" s="159" t="s">
        <v>5782</v>
      </c>
      <c r="F1260" s="159" t="s">
        <v>5358</v>
      </c>
      <c r="G1260" s="159"/>
      <c r="H1260" s="159"/>
      <c r="I1260" s="159" t="s">
        <v>37</v>
      </c>
      <c r="J1260" s="162" t="s">
        <v>5783</v>
      </c>
      <c r="K1260" s="163" t="s">
        <v>5347</v>
      </c>
      <c r="L1260" s="163"/>
      <c r="M1260" s="157" t="s">
        <v>6023</v>
      </c>
    </row>
    <row r="1261" spans="1:13" x14ac:dyDescent="0.25">
      <c r="A1261" s="91">
        <v>1039</v>
      </c>
      <c r="B1261" s="93" t="s">
        <v>5010</v>
      </c>
      <c r="C1261" s="159" t="s">
        <v>5768</v>
      </c>
      <c r="D1261" s="159" t="s">
        <v>5744</v>
      </c>
      <c r="E1261" s="159" t="s">
        <v>5784</v>
      </c>
      <c r="F1261" s="159" t="s">
        <v>5785</v>
      </c>
      <c r="G1261" s="159"/>
      <c r="H1261" s="159"/>
      <c r="I1261" s="159" t="s">
        <v>37</v>
      </c>
      <c r="J1261" s="162" t="s">
        <v>5786</v>
      </c>
      <c r="K1261" s="163" t="s">
        <v>5347</v>
      </c>
      <c r="L1261" s="163"/>
      <c r="M1261" s="157" t="s">
        <v>6023</v>
      </c>
    </row>
    <row r="1262" spans="1:13" x14ac:dyDescent="0.25">
      <c r="A1262" s="91">
        <v>1039</v>
      </c>
      <c r="B1262" s="93" t="s">
        <v>5010</v>
      </c>
      <c r="C1262" s="159" t="s">
        <v>5768</v>
      </c>
      <c r="D1262" s="159" t="s">
        <v>5744</v>
      </c>
      <c r="E1262" s="159" t="s">
        <v>5787</v>
      </c>
      <c r="F1262" s="159" t="s">
        <v>5788</v>
      </c>
      <c r="G1262" s="159"/>
      <c r="H1262" s="159"/>
      <c r="I1262" s="159" t="s">
        <v>110</v>
      </c>
      <c r="J1262" s="162" t="s">
        <v>5789</v>
      </c>
      <c r="K1262" s="163" t="s">
        <v>5347</v>
      </c>
      <c r="L1262" s="163"/>
      <c r="M1262" s="157" t="s">
        <v>6023</v>
      </c>
    </row>
    <row r="1263" spans="1:13" x14ac:dyDescent="0.25">
      <c r="A1263" s="91">
        <v>1039</v>
      </c>
      <c r="B1263" s="93" t="s">
        <v>5010</v>
      </c>
      <c r="C1263" s="159" t="s">
        <v>5768</v>
      </c>
      <c r="D1263" s="159" t="s">
        <v>5744</v>
      </c>
      <c r="E1263" s="159" t="s">
        <v>1774</v>
      </c>
      <c r="F1263" s="159" t="s">
        <v>1775</v>
      </c>
      <c r="G1263" s="159"/>
      <c r="H1263" s="159"/>
      <c r="I1263" s="159" t="s">
        <v>37</v>
      </c>
      <c r="J1263" s="162" t="s">
        <v>5790</v>
      </c>
      <c r="K1263" s="163" t="s">
        <v>5347</v>
      </c>
      <c r="L1263" s="163"/>
      <c r="M1263" s="157" t="s">
        <v>6023</v>
      </c>
    </row>
    <row r="1264" spans="1:13" x14ac:dyDescent="0.25">
      <c r="A1264" s="91">
        <v>1039</v>
      </c>
      <c r="B1264" s="93" t="s">
        <v>5010</v>
      </c>
      <c r="C1264" s="159" t="s">
        <v>5768</v>
      </c>
      <c r="D1264" s="159" t="s">
        <v>5744</v>
      </c>
      <c r="E1264" s="159" t="s">
        <v>5931</v>
      </c>
      <c r="F1264" s="159" t="s">
        <v>5932</v>
      </c>
      <c r="G1264" s="159"/>
      <c r="H1264" s="159"/>
      <c r="I1264" s="159" t="s">
        <v>37</v>
      </c>
      <c r="J1264" s="162" t="s">
        <v>5789</v>
      </c>
      <c r="K1264" s="163" t="s">
        <v>5347</v>
      </c>
      <c r="L1264" s="163"/>
      <c r="M1264" s="157" t="s">
        <v>6023</v>
      </c>
    </row>
    <row r="1265" spans="1:13" x14ac:dyDescent="0.25">
      <c r="A1265" s="91">
        <v>1039</v>
      </c>
      <c r="B1265" s="93" t="s">
        <v>5010</v>
      </c>
      <c r="C1265" s="159" t="s">
        <v>5768</v>
      </c>
      <c r="D1265" s="159" t="s">
        <v>5744</v>
      </c>
      <c r="E1265" s="159" t="s">
        <v>5933</v>
      </c>
      <c r="F1265" s="159" t="s">
        <v>5934</v>
      </c>
      <c r="G1265" s="159"/>
      <c r="H1265" s="159"/>
      <c r="I1265" s="159" t="s">
        <v>37</v>
      </c>
      <c r="J1265" s="162" t="s">
        <v>5789</v>
      </c>
      <c r="K1265" s="163" t="s">
        <v>5347</v>
      </c>
      <c r="L1265" s="163"/>
      <c r="M1265" s="157" t="s">
        <v>6023</v>
      </c>
    </row>
    <row r="1266" spans="1:13" x14ac:dyDescent="0.25">
      <c r="A1266" s="91">
        <v>1039</v>
      </c>
      <c r="B1266" s="93" t="s">
        <v>5010</v>
      </c>
      <c r="C1266" s="159" t="s">
        <v>5768</v>
      </c>
      <c r="D1266" s="159" t="s">
        <v>5744</v>
      </c>
      <c r="E1266" s="159" t="s">
        <v>2715</v>
      </c>
      <c r="F1266" s="159" t="s">
        <v>2716</v>
      </c>
      <c r="G1266" s="159"/>
      <c r="H1266" s="159"/>
      <c r="I1266" s="159" t="s">
        <v>37</v>
      </c>
      <c r="J1266" s="162" t="s">
        <v>5783</v>
      </c>
      <c r="K1266" s="163" t="s">
        <v>5347</v>
      </c>
      <c r="L1266" s="163"/>
      <c r="M1266" s="157" t="s">
        <v>6023</v>
      </c>
    </row>
    <row r="1267" spans="1:13" x14ac:dyDescent="0.25">
      <c r="A1267" s="91">
        <v>1039</v>
      </c>
      <c r="B1267" s="93" t="s">
        <v>5010</v>
      </c>
      <c r="C1267" s="159" t="s">
        <v>5768</v>
      </c>
      <c r="D1267" s="159" t="s">
        <v>5744</v>
      </c>
      <c r="E1267" s="159" t="s">
        <v>2753</v>
      </c>
      <c r="F1267" s="159" t="s">
        <v>5886</v>
      </c>
      <c r="G1267" s="159"/>
      <c r="H1267" s="159"/>
      <c r="I1267" s="159" t="s">
        <v>37</v>
      </c>
      <c r="J1267" s="162" t="s">
        <v>5887</v>
      </c>
      <c r="K1267" s="163"/>
      <c r="L1267" s="163"/>
      <c r="M1267" s="157" t="s">
        <v>6023</v>
      </c>
    </row>
    <row r="1268" spans="1:13" x14ac:dyDescent="0.25">
      <c r="A1268" s="91">
        <v>1039</v>
      </c>
      <c r="B1268" s="93" t="s">
        <v>5010</v>
      </c>
      <c r="C1268" s="159" t="s">
        <v>5768</v>
      </c>
      <c r="D1268" s="159" t="s">
        <v>5744</v>
      </c>
      <c r="E1268" s="159" t="s">
        <v>1716</v>
      </c>
      <c r="F1268" s="159" t="s">
        <v>1717</v>
      </c>
      <c r="G1268" s="159"/>
      <c r="H1268" s="159"/>
      <c r="I1268" s="159" t="s">
        <v>37</v>
      </c>
      <c r="J1268" s="162" t="s">
        <v>5803</v>
      </c>
      <c r="K1268" s="163" t="s">
        <v>5347</v>
      </c>
      <c r="L1268" s="163" t="s">
        <v>1496</v>
      </c>
      <c r="M1268" s="157" t="s">
        <v>6023</v>
      </c>
    </row>
    <row r="1269" spans="1:13" x14ac:dyDescent="0.25">
      <c r="A1269" s="91">
        <v>1039</v>
      </c>
      <c r="B1269" s="93" t="s">
        <v>5010</v>
      </c>
      <c r="C1269" s="159" t="s">
        <v>5768</v>
      </c>
      <c r="D1269" s="159" t="s">
        <v>5744</v>
      </c>
      <c r="E1269" s="159" t="s">
        <v>2928</v>
      </c>
      <c r="F1269" s="159" t="s">
        <v>5804</v>
      </c>
      <c r="G1269" s="159"/>
      <c r="H1269" s="159"/>
      <c r="I1269" s="159" t="s">
        <v>37</v>
      </c>
      <c r="J1269" s="162" t="s">
        <v>5805</v>
      </c>
      <c r="K1269" s="163"/>
      <c r="L1269" s="163"/>
      <c r="M1269" s="157" t="s">
        <v>6023</v>
      </c>
    </row>
    <row r="1270" spans="1:13" x14ac:dyDescent="0.25">
      <c r="A1270" s="91">
        <v>1039</v>
      </c>
      <c r="B1270" s="93" t="s">
        <v>5010</v>
      </c>
      <c r="C1270" s="159" t="s">
        <v>5768</v>
      </c>
      <c r="D1270" s="159" t="s">
        <v>5744</v>
      </c>
      <c r="E1270" s="159" t="s">
        <v>2044</v>
      </c>
      <c r="F1270" s="159" t="s">
        <v>2045</v>
      </c>
      <c r="G1270" s="159"/>
      <c r="H1270" s="159"/>
      <c r="I1270" s="159" t="s">
        <v>37</v>
      </c>
      <c r="J1270" s="162" t="s">
        <v>5806</v>
      </c>
      <c r="K1270" s="163"/>
      <c r="L1270" s="163"/>
      <c r="M1270" s="157" t="s">
        <v>6023</v>
      </c>
    </row>
    <row r="1271" spans="1:13" x14ac:dyDescent="0.25">
      <c r="A1271" s="91">
        <v>1039</v>
      </c>
      <c r="B1271" s="93" t="s">
        <v>5010</v>
      </c>
      <c r="C1271" s="159" t="s">
        <v>5769</v>
      </c>
      <c r="D1271" s="159" t="s">
        <v>5745</v>
      </c>
      <c r="E1271" s="159" t="s">
        <v>5782</v>
      </c>
      <c r="F1271" s="159" t="s">
        <v>5358</v>
      </c>
      <c r="G1271" s="159"/>
      <c r="H1271" s="159"/>
      <c r="I1271" s="159" t="s">
        <v>37</v>
      </c>
      <c r="J1271" s="162" t="s">
        <v>5783</v>
      </c>
      <c r="K1271" s="163" t="s">
        <v>5347</v>
      </c>
      <c r="L1271" s="163"/>
      <c r="M1271" s="157" t="s">
        <v>6023</v>
      </c>
    </row>
    <row r="1272" spans="1:13" x14ac:dyDescent="0.25">
      <c r="A1272" s="91">
        <v>1039</v>
      </c>
      <c r="B1272" s="93" t="s">
        <v>5010</v>
      </c>
      <c r="C1272" s="159" t="s">
        <v>5769</v>
      </c>
      <c r="D1272" s="159" t="s">
        <v>5745</v>
      </c>
      <c r="E1272" s="159" t="s">
        <v>5784</v>
      </c>
      <c r="F1272" s="159" t="s">
        <v>5785</v>
      </c>
      <c r="G1272" s="159"/>
      <c r="H1272" s="159"/>
      <c r="I1272" s="159" t="s">
        <v>37</v>
      </c>
      <c r="J1272" s="162" t="s">
        <v>5786</v>
      </c>
      <c r="K1272" s="163" t="s">
        <v>5347</v>
      </c>
      <c r="L1272" s="163"/>
      <c r="M1272" s="157" t="s">
        <v>6023</v>
      </c>
    </row>
    <row r="1273" spans="1:13" x14ac:dyDescent="0.25">
      <c r="A1273" s="91">
        <v>1039</v>
      </c>
      <c r="B1273" s="93" t="s">
        <v>5010</v>
      </c>
      <c r="C1273" s="159" t="s">
        <v>5769</v>
      </c>
      <c r="D1273" s="159" t="s">
        <v>5745</v>
      </c>
      <c r="E1273" s="159" t="s">
        <v>5787</v>
      </c>
      <c r="F1273" s="159" t="s">
        <v>5788</v>
      </c>
      <c r="G1273" s="159"/>
      <c r="H1273" s="159"/>
      <c r="I1273" s="159" t="s">
        <v>110</v>
      </c>
      <c r="J1273" s="162" t="s">
        <v>5789</v>
      </c>
      <c r="K1273" s="163" t="s">
        <v>5347</v>
      </c>
      <c r="L1273" s="163"/>
      <c r="M1273" s="157" t="s">
        <v>6023</v>
      </c>
    </row>
    <row r="1274" spans="1:13" x14ac:dyDescent="0.25">
      <c r="A1274" s="91">
        <v>1039</v>
      </c>
      <c r="B1274" s="93" t="s">
        <v>5010</v>
      </c>
      <c r="C1274" s="159" t="s">
        <v>5769</v>
      </c>
      <c r="D1274" s="159" t="s">
        <v>5745</v>
      </c>
      <c r="E1274" s="159" t="s">
        <v>5520</v>
      </c>
      <c r="F1274" s="159" t="s">
        <v>5521</v>
      </c>
      <c r="G1274" s="159"/>
      <c r="H1274" s="159"/>
      <c r="I1274" s="159" t="s">
        <v>37</v>
      </c>
      <c r="J1274" s="162" t="s">
        <v>5870</v>
      </c>
      <c r="K1274" s="163" t="s">
        <v>5347</v>
      </c>
      <c r="L1274" s="163"/>
      <c r="M1274" s="157" t="s">
        <v>6023</v>
      </c>
    </row>
    <row r="1275" spans="1:13" x14ac:dyDescent="0.25">
      <c r="A1275" s="91">
        <v>1039</v>
      </c>
      <c r="B1275" s="93" t="s">
        <v>5010</v>
      </c>
      <c r="C1275" s="159" t="s">
        <v>5769</v>
      </c>
      <c r="D1275" s="159" t="s">
        <v>5745</v>
      </c>
      <c r="E1275" s="159" t="s">
        <v>5935</v>
      </c>
      <c r="F1275" s="159" t="s">
        <v>5936</v>
      </c>
      <c r="G1275" s="159"/>
      <c r="H1275" s="159"/>
      <c r="I1275" s="159" t="s">
        <v>37</v>
      </c>
      <c r="J1275" s="162" t="s">
        <v>5783</v>
      </c>
      <c r="K1275" s="163" t="s">
        <v>5347</v>
      </c>
      <c r="L1275" s="163"/>
      <c r="M1275" s="157" t="s">
        <v>6023</v>
      </c>
    </row>
    <row r="1276" spans="1:13" x14ac:dyDescent="0.25">
      <c r="A1276" s="91">
        <v>1039</v>
      </c>
      <c r="B1276" s="93" t="s">
        <v>5010</v>
      </c>
      <c r="C1276" s="159" t="s">
        <v>5769</v>
      </c>
      <c r="D1276" s="159" t="s">
        <v>5745</v>
      </c>
      <c r="E1276" s="159" t="s">
        <v>5937</v>
      </c>
      <c r="F1276" s="159" t="s">
        <v>5938</v>
      </c>
      <c r="G1276" s="159"/>
      <c r="H1276" s="159"/>
      <c r="I1276" s="159" t="s">
        <v>37</v>
      </c>
      <c r="J1276" s="162" t="s">
        <v>5789</v>
      </c>
      <c r="K1276" s="163"/>
      <c r="L1276" s="163"/>
      <c r="M1276" s="157" t="s">
        <v>6023</v>
      </c>
    </row>
    <row r="1277" spans="1:13" x14ac:dyDescent="0.25">
      <c r="A1277" s="91">
        <v>1039</v>
      </c>
      <c r="B1277" s="93" t="s">
        <v>5010</v>
      </c>
      <c r="C1277" s="159" t="s">
        <v>5769</v>
      </c>
      <c r="D1277" s="159" t="s">
        <v>5745</v>
      </c>
      <c r="E1277" s="159" t="s">
        <v>1774</v>
      </c>
      <c r="F1277" s="159" t="s">
        <v>1775</v>
      </c>
      <c r="G1277" s="159"/>
      <c r="H1277" s="159"/>
      <c r="I1277" s="159" t="s">
        <v>37</v>
      </c>
      <c r="J1277" s="162" t="s">
        <v>5790</v>
      </c>
      <c r="K1277" s="163" t="s">
        <v>5347</v>
      </c>
      <c r="L1277" s="163"/>
      <c r="M1277" s="157" t="s">
        <v>6023</v>
      </c>
    </row>
    <row r="1278" spans="1:13" x14ac:dyDescent="0.25">
      <c r="A1278" s="91">
        <v>1039</v>
      </c>
      <c r="B1278" s="93" t="s">
        <v>5010</v>
      </c>
      <c r="C1278" s="159" t="s">
        <v>5769</v>
      </c>
      <c r="D1278" s="159" t="s">
        <v>5745</v>
      </c>
      <c r="E1278" s="159" t="s">
        <v>2753</v>
      </c>
      <c r="F1278" s="159" t="s">
        <v>5886</v>
      </c>
      <c r="G1278" s="159"/>
      <c r="H1278" s="159"/>
      <c r="I1278" s="159" t="s">
        <v>37</v>
      </c>
      <c r="J1278" s="162" t="s">
        <v>5939</v>
      </c>
      <c r="K1278" s="163" t="s">
        <v>5347</v>
      </c>
      <c r="L1278" s="163"/>
      <c r="M1278" s="157" t="s">
        <v>6023</v>
      </c>
    </row>
    <row r="1279" spans="1:13" x14ac:dyDescent="0.25">
      <c r="A1279" s="91">
        <v>1039</v>
      </c>
      <c r="B1279" s="93" t="s">
        <v>5010</v>
      </c>
      <c r="C1279" s="159" t="s">
        <v>5769</v>
      </c>
      <c r="D1279" s="159" t="s">
        <v>5745</v>
      </c>
      <c r="E1279" s="159" t="s">
        <v>3286</v>
      </c>
      <c r="F1279" s="159" t="s">
        <v>5940</v>
      </c>
      <c r="G1279" s="159"/>
      <c r="H1279" s="159"/>
      <c r="I1279" s="159" t="s">
        <v>110</v>
      </c>
      <c r="J1279" s="162" t="s">
        <v>5887</v>
      </c>
      <c r="K1279" s="163" t="s">
        <v>5347</v>
      </c>
      <c r="L1279" s="163" t="s">
        <v>5794</v>
      </c>
      <c r="M1279" s="157" t="s">
        <v>6023</v>
      </c>
    </row>
    <row r="1280" spans="1:13" x14ac:dyDescent="0.25">
      <c r="A1280" s="91">
        <v>1039</v>
      </c>
      <c r="B1280" s="93" t="s">
        <v>5010</v>
      </c>
      <c r="C1280" s="159" t="s">
        <v>5769</v>
      </c>
      <c r="D1280" s="159" t="s">
        <v>5745</v>
      </c>
      <c r="E1280" s="159" t="s">
        <v>829</v>
      </c>
      <c r="F1280" s="159" t="s">
        <v>838</v>
      </c>
      <c r="G1280" s="159"/>
      <c r="H1280" s="159"/>
      <c r="I1280" s="159" t="s">
        <v>37</v>
      </c>
      <c r="J1280" s="162" t="s">
        <v>5790</v>
      </c>
      <c r="K1280" s="163" t="s">
        <v>5347</v>
      </c>
      <c r="L1280" s="163"/>
      <c r="M1280" s="157" t="s">
        <v>6023</v>
      </c>
    </row>
    <row r="1281" spans="1:13" x14ac:dyDescent="0.25">
      <c r="A1281" s="91">
        <v>1039</v>
      </c>
      <c r="B1281" s="93" t="s">
        <v>5010</v>
      </c>
      <c r="C1281" s="159" t="s">
        <v>5769</v>
      </c>
      <c r="D1281" s="159" t="s">
        <v>5745</v>
      </c>
      <c r="E1281" s="159" t="s">
        <v>5941</v>
      </c>
      <c r="F1281" s="159" t="s">
        <v>5942</v>
      </c>
      <c r="G1281" s="159"/>
      <c r="H1281" s="159"/>
      <c r="I1281" s="159" t="s">
        <v>110</v>
      </c>
      <c r="J1281" s="162" t="s">
        <v>5943</v>
      </c>
      <c r="K1281" s="163" t="s">
        <v>5347</v>
      </c>
      <c r="L1281" s="163" t="s">
        <v>5794</v>
      </c>
      <c r="M1281" s="157" t="s">
        <v>6023</v>
      </c>
    </row>
    <row r="1282" spans="1:13" x14ac:dyDescent="0.25">
      <c r="A1282" s="91">
        <v>1039</v>
      </c>
      <c r="B1282" s="93" t="s">
        <v>5010</v>
      </c>
      <c r="C1282" s="159" t="s">
        <v>5769</v>
      </c>
      <c r="D1282" s="159" t="s">
        <v>5745</v>
      </c>
      <c r="E1282" s="159" t="s">
        <v>2459</v>
      </c>
      <c r="F1282" s="159" t="s">
        <v>2460</v>
      </c>
      <c r="G1282" s="159"/>
      <c r="H1282" s="159"/>
      <c r="I1282" s="159" t="s">
        <v>110</v>
      </c>
      <c r="J1282" s="162" t="s">
        <v>476</v>
      </c>
      <c r="K1282" s="163" t="s">
        <v>5347</v>
      </c>
      <c r="L1282" s="163" t="s">
        <v>5794</v>
      </c>
      <c r="M1282" s="157" t="s">
        <v>6023</v>
      </c>
    </row>
    <row r="1283" spans="1:13" x14ac:dyDescent="0.25">
      <c r="A1283" s="91">
        <v>1039</v>
      </c>
      <c r="B1283" s="93" t="s">
        <v>5010</v>
      </c>
      <c r="C1283" s="159" t="s">
        <v>5769</v>
      </c>
      <c r="D1283" s="159" t="s">
        <v>5745</v>
      </c>
      <c r="E1283" s="159" t="s">
        <v>3476</v>
      </c>
      <c r="F1283" s="159" t="s">
        <v>5944</v>
      </c>
      <c r="G1283" s="159"/>
      <c r="H1283" s="159"/>
      <c r="I1283" s="159" t="s">
        <v>110</v>
      </c>
      <c r="J1283" s="162" t="s">
        <v>3345</v>
      </c>
      <c r="K1283" s="163" t="s">
        <v>5347</v>
      </c>
      <c r="L1283" s="163" t="s">
        <v>5794</v>
      </c>
      <c r="M1283" s="157" t="s">
        <v>6023</v>
      </c>
    </row>
    <row r="1284" spans="1:13" x14ac:dyDescent="0.25">
      <c r="A1284" s="91">
        <v>1039</v>
      </c>
      <c r="B1284" s="93" t="s">
        <v>5010</v>
      </c>
      <c r="C1284" s="159" t="s">
        <v>5769</v>
      </c>
      <c r="D1284" s="159" t="s">
        <v>5745</v>
      </c>
      <c r="E1284" s="159" t="s">
        <v>611</v>
      </c>
      <c r="F1284" s="159" t="s">
        <v>532</v>
      </c>
      <c r="G1284" s="159"/>
      <c r="H1284" s="159"/>
      <c r="I1284" s="159" t="s">
        <v>110</v>
      </c>
      <c r="J1284" s="162" t="s">
        <v>476</v>
      </c>
      <c r="K1284" s="163" t="s">
        <v>5347</v>
      </c>
      <c r="L1284" s="163" t="s">
        <v>5794</v>
      </c>
      <c r="M1284" s="157" t="s">
        <v>6023</v>
      </c>
    </row>
    <row r="1285" spans="1:13" x14ac:dyDescent="0.25">
      <c r="A1285" s="91">
        <v>1039</v>
      </c>
      <c r="B1285" s="93" t="s">
        <v>5010</v>
      </c>
      <c r="C1285" s="159" t="s">
        <v>5769</v>
      </c>
      <c r="D1285" s="159" t="s">
        <v>5745</v>
      </c>
      <c r="E1285" s="159" t="s">
        <v>5945</v>
      </c>
      <c r="F1285" s="159" t="s">
        <v>5946</v>
      </c>
      <c r="G1285" s="159"/>
      <c r="H1285" s="159"/>
      <c r="I1285" s="159" t="s">
        <v>110</v>
      </c>
      <c r="J1285" s="162" t="s">
        <v>3345</v>
      </c>
      <c r="K1285" s="163" t="s">
        <v>5347</v>
      </c>
      <c r="L1285" s="163" t="s">
        <v>5794</v>
      </c>
      <c r="M1285" s="157" t="s">
        <v>6023</v>
      </c>
    </row>
    <row r="1286" spans="1:13" x14ac:dyDescent="0.25">
      <c r="A1286" s="91">
        <v>1039</v>
      </c>
      <c r="B1286" s="93" t="s">
        <v>5010</v>
      </c>
      <c r="C1286" s="159" t="s">
        <v>5769</v>
      </c>
      <c r="D1286" s="159" t="s">
        <v>5745</v>
      </c>
      <c r="E1286" s="159" t="s">
        <v>1716</v>
      </c>
      <c r="F1286" s="159" t="s">
        <v>1717</v>
      </c>
      <c r="G1286" s="159"/>
      <c r="H1286" s="159"/>
      <c r="I1286" s="159" t="s">
        <v>37</v>
      </c>
      <c r="J1286" s="162" t="s">
        <v>5803</v>
      </c>
      <c r="K1286" s="163" t="s">
        <v>5347</v>
      </c>
      <c r="L1286" s="163" t="s">
        <v>1496</v>
      </c>
      <c r="M1286" s="157" t="s">
        <v>6023</v>
      </c>
    </row>
    <row r="1287" spans="1:13" x14ac:dyDescent="0.25">
      <c r="A1287" s="91">
        <v>1039</v>
      </c>
      <c r="B1287" s="93" t="s">
        <v>5010</v>
      </c>
      <c r="C1287" s="159" t="s">
        <v>5769</v>
      </c>
      <c r="D1287" s="159" t="s">
        <v>5745</v>
      </c>
      <c r="E1287" s="159" t="s">
        <v>2928</v>
      </c>
      <c r="F1287" s="159" t="s">
        <v>5804</v>
      </c>
      <c r="G1287" s="159"/>
      <c r="H1287" s="159"/>
      <c r="I1287" s="159" t="s">
        <v>37</v>
      </c>
      <c r="J1287" s="162" t="s">
        <v>5805</v>
      </c>
      <c r="K1287" s="163"/>
      <c r="L1287" s="163"/>
      <c r="M1287" s="157" t="s">
        <v>6023</v>
      </c>
    </row>
    <row r="1288" spans="1:13" x14ac:dyDescent="0.25">
      <c r="A1288" s="91">
        <v>1039</v>
      </c>
      <c r="B1288" s="93" t="s">
        <v>5010</v>
      </c>
      <c r="C1288" s="159" t="s">
        <v>5769</v>
      </c>
      <c r="D1288" s="159" t="s">
        <v>5745</v>
      </c>
      <c r="E1288" s="159" t="s">
        <v>2044</v>
      </c>
      <c r="F1288" s="159" t="s">
        <v>2045</v>
      </c>
      <c r="G1288" s="159"/>
      <c r="H1288" s="159"/>
      <c r="I1288" s="159" t="s">
        <v>37</v>
      </c>
      <c r="J1288" s="162" t="s">
        <v>5806</v>
      </c>
      <c r="K1288" s="163"/>
      <c r="L1288" s="163"/>
      <c r="M1288" s="157" t="s">
        <v>6023</v>
      </c>
    </row>
    <row r="1289" spans="1:13" x14ac:dyDescent="0.25">
      <c r="A1289" s="91">
        <v>1039</v>
      </c>
      <c r="B1289" s="93" t="s">
        <v>5010</v>
      </c>
      <c r="C1289" s="159" t="s">
        <v>5770</v>
      </c>
      <c r="D1289" s="159" t="s">
        <v>5746</v>
      </c>
      <c r="E1289" s="159" t="s">
        <v>5782</v>
      </c>
      <c r="F1289" s="159" t="s">
        <v>5358</v>
      </c>
      <c r="G1289" s="159"/>
      <c r="H1289" s="159"/>
      <c r="I1289" s="159" t="s">
        <v>37</v>
      </c>
      <c r="J1289" s="162" t="s">
        <v>5783</v>
      </c>
      <c r="K1289" s="163" t="s">
        <v>5347</v>
      </c>
      <c r="L1289" s="163"/>
      <c r="M1289" s="157" t="s">
        <v>6023</v>
      </c>
    </row>
    <row r="1290" spans="1:13" x14ac:dyDescent="0.25">
      <c r="A1290" s="91">
        <v>1039</v>
      </c>
      <c r="B1290" s="93" t="s">
        <v>5010</v>
      </c>
      <c r="C1290" s="159" t="s">
        <v>5770</v>
      </c>
      <c r="D1290" s="159" t="s">
        <v>5746</v>
      </c>
      <c r="E1290" s="159" t="s">
        <v>5784</v>
      </c>
      <c r="F1290" s="159" t="s">
        <v>5785</v>
      </c>
      <c r="G1290" s="159"/>
      <c r="H1290" s="159"/>
      <c r="I1290" s="159" t="s">
        <v>37</v>
      </c>
      <c r="J1290" s="162" t="s">
        <v>5786</v>
      </c>
      <c r="K1290" s="163" t="s">
        <v>5347</v>
      </c>
      <c r="L1290" s="163"/>
      <c r="M1290" s="157" t="s">
        <v>6023</v>
      </c>
    </row>
    <row r="1291" spans="1:13" x14ac:dyDescent="0.25">
      <c r="A1291" s="91">
        <v>1039</v>
      </c>
      <c r="B1291" s="93" t="s">
        <v>5010</v>
      </c>
      <c r="C1291" s="159" t="s">
        <v>5770</v>
      </c>
      <c r="D1291" s="159" t="s">
        <v>5746</v>
      </c>
      <c r="E1291" s="159" t="s">
        <v>4197</v>
      </c>
      <c r="F1291" s="159" t="s">
        <v>5788</v>
      </c>
      <c r="G1291" s="159"/>
      <c r="H1291" s="159"/>
      <c r="I1291" s="159" t="s">
        <v>110</v>
      </c>
      <c r="J1291" s="162" t="s">
        <v>5789</v>
      </c>
      <c r="K1291" s="163" t="s">
        <v>5347</v>
      </c>
      <c r="L1291" s="163"/>
      <c r="M1291" s="157" t="s">
        <v>6023</v>
      </c>
    </row>
    <row r="1292" spans="1:13" x14ac:dyDescent="0.25">
      <c r="A1292" s="91">
        <v>1039</v>
      </c>
      <c r="B1292" s="93" t="s">
        <v>5010</v>
      </c>
      <c r="C1292" s="159" t="s">
        <v>5770</v>
      </c>
      <c r="D1292" s="159" t="s">
        <v>5746</v>
      </c>
      <c r="E1292" s="159" t="s">
        <v>5884</v>
      </c>
      <c r="F1292" s="159" t="s">
        <v>5821</v>
      </c>
      <c r="G1292" s="159"/>
      <c r="H1292" s="159"/>
      <c r="I1292" s="159" t="s">
        <v>37</v>
      </c>
      <c r="J1292" s="162" t="s">
        <v>5812</v>
      </c>
      <c r="K1292" s="163" t="s">
        <v>5347</v>
      </c>
      <c r="L1292" s="163"/>
      <c r="M1292" s="157" t="s">
        <v>6023</v>
      </c>
    </row>
    <row r="1293" spans="1:13" x14ac:dyDescent="0.25">
      <c r="A1293" s="91">
        <v>1039</v>
      </c>
      <c r="B1293" s="93" t="s">
        <v>5010</v>
      </c>
      <c r="C1293" s="159" t="s">
        <v>5770</v>
      </c>
      <c r="D1293" s="159" t="s">
        <v>5746</v>
      </c>
      <c r="E1293" s="159" t="s">
        <v>5822</v>
      </c>
      <c r="F1293" s="159" t="s">
        <v>5849</v>
      </c>
      <c r="G1293" s="159"/>
      <c r="H1293" s="159"/>
      <c r="I1293" s="159" t="s">
        <v>37</v>
      </c>
      <c r="J1293" s="162" t="s">
        <v>5824</v>
      </c>
      <c r="K1293" s="163" t="s">
        <v>5347</v>
      </c>
      <c r="L1293" s="163"/>
      <c r="M1293" s="157" t="s">
        <v>6023</v>
      </c>
    </row>
    <row r="1294" spans="1:13" x14ac:dyDescent="0.25">
      <c r="A1294" s="91">
        <v>1039</v>
      </c>
      <c r="B1294" s="93" t="s">
        <v>5010</v>
      </c>
      <c r="C1294" s="159" t="s">
        <v>5770</v>
      </c>
      <c r="D1294" s="159" t="s">
        <v>5746</v>
      </c>
      <c r="E1294" s="159" t="s">
        <v>5850</v>
      </c>
      <c r="F1294" s="159" t="s">
        <v>5851</v>
      </c>
      <c r="G1294" s="159"/>
      <c r="H1294" s="159"/>
      <c r="I1294" s="159" t="s">
        <v>37</v>
      </c>
      <c r="J1294" s="162" t="s">
        <v>5809</v>
      </c>
      <c r="K1294" s="163" t="s">
        <v>5347</v>
      </c>
      <c r="L1294" s="163"/>
      <c r="M1294" s="157" t="s">
        <v>6023</v>
      </c>
    </row>
    <row r="1295" spans="1:13" x14ac:dyDescent="0.25">
      <c r="A1295" s="91">
        <v>1039</v>
      </c>
      <c r="B1295" s="93" t="s">
        <v>5010</v>
      </c>
      <c r="C1295" s="159" t="s">
        <v>5770</v>
      </c>
      <c r="D1295" s="159" t="s">
        <v>5746</v>
      </c>
      <c r="E1295" s="159" t="s">
        <v>5852</v>
      </c>
      <c r="F1295" s="159" t="s">
        <v>5853</v>
      </c>
      <c r="G1295" s="159"/>
      <c r="H1295" s="159"/>
      <c r="I1295" s="159" t="s">
        <v>37</v>
      </c>
      <c r="J1295" s="162" t="s">
        <v>5809</v>
      </c>
      <c r="K1295" s="163" t="s">
        <v>5347</v>
      </c>
      <c r="L1295" s="163"/>
      <c r="M1295" s="157" t="s">
        <v>6023</v>
      </c>
    </row>
    <row r="1296" spans="1:13" x14ac:dyDescent="0.25">
      <c r="A1296" s="91">
        <v>1039</v>
      </c>
      <c r="B1296" s="93" t="s">
        <v>5010</v>
      </c>
      <c r="C1296" s="159" t="s">
        <v>5770</v>
      </c>
      <c r="D1296" s="159" t="s">
        <v>5746</v>
      </c>
      <c r="E1296" s="159" t="s">
        <v>4197</v>
      </c>
      <c r="F1296" s="159" t="s">
        <v>5827</v>
      </c>
      <c r="G1296" s="159"/>
      <c r="H1296" s="159"/>
      <c r="I1296" s="159" t="s">
        <v>37</v>
      </c>
      <c r="J1296" s="162" t="s">
        <v>5789</v>
      </c>
      <c r="K1296" s="163" t="s">
        <v>5347</v>
      </c>
      <c r="L1296" s="163"/>
      <c r="M1296" s="157" t="s">
        <v>6023</v>
      </c>
    </row>
    <row r="1297" spans="1:13" x14ac:dyDescent="0.25">
      <c r="A1297" s="91">
        <v>1039</v>
      </c>
      <c r="B1297" s="93" t="s">
        <v>5010</v>
      </c>
      <c r="C1297" s="159" t="s">
        <v>5770</v>
      </c>
      <c r="D1297" s="159" t="s">
        <v>5746</v>
      </c>
      <c r="E1297" s="159" t="s">
        <v>472</v>
      </c>
      <c r="F1297" s="159" t="s">
        <v>64</v>
      </c>
      <c r="G1297" s="159"/>
      <c r="H1297" s="159"/>
      <c r="I1297" s="159" t="s">
        <v>37</v>
      </c>
      <c r="J1297" s="162" t="s">
        <v>5789</v>
      </c>
      <c r="K1297" s="163" t="s">
        <v>5347</v>
      </c>
      <c r="L1297" s="163"/>
      <c r="M1297" s="157" t="s">
        <v>6023</v>
      </c>
    </row>
    <row r="1298" spans="1:13" x14ac:dyDescent="0.25">
      <c r="A1298" s="91">
        <v>1039</v>
      </c>
      <c r="B1298" s="93" t="s">
        <v>5010</v>
      </c>
      <c r="C1298" s="159" t="s">
        <v>5770</v>
      </c>
      <c r="D1298" s="159" t="s">
        <v>5746</v>
      </c>
      <c r="E1298" s="159" t="s">
        <v>5854</v>
      </c>
      <c r="F1298" s="159" t="s">
        <v>5855</v>
      </c>
      <c r="G1298" s="159"/>
      <c r="H1298" s="159"/>
      <c r="I1298" s="159" t="s">
        <v>37</v>
      </c>
      <c r="J1298" s="162" t="s">
        <v>5789</v>
      </c>
      <c r="K1298" s="163"/>
      <c r="L1298" s="163"/>
      <c r="M1298" s="157" t="s">
        <v>6023</v>
      </c>
    </row>
    <row r="1299" spans="1:13" x14ac:dyDescent="0.25">
      <c r="A1299" s="91">
        <v>1039</v>
      </c>
      <c r="B1299" s="93" t="s">
        <v>5010</v>
      </c>
      <c r="C1299" s="159" t="s">
        <v>5770</v>
      </c>
      <c r="D1299" s="159" t="s">
        <v>5746</v>
      </c>
      <c r="E1299" s="159" t="s">
        <v>5856</v>
      </c>
      <c r="F1299" s="159" t="s">
        <v>5857</v>
      </c>
      <c r="G1299" s="159"/>
      <c r="H1299" s="159"/>
      <c r="I1299" s="159" t="s">
        <v>37</v>
      </c>
      <c r="J1299" s="162" t="s">
        <v>5783</v>
      </c>
      <c r="K1299" s="163"/>
      <c r="L1299" s="163"/>
      <c r="M1299" s="157" t="s">
        <v>6023</v>
      </c>
    </row>
    <row r="1300" spans="1:13" x14ac:dyDescent="0.25">
      <c r="A1300" s="91">
        <v>1039</v>
      </c>
      <c r="B1300" s="93" t="s">
        <v>5010</v>
      </c>
      <c r="C1300" s="159" t="s">
        <v>5770</v>
      </c>
      <c r="D1300" s="159" t="s">
        <v>5746</v>
      </c>
      <c r="E1300" s="159" t="s">
        <v>61</v>
      </c>
      <c r="F1300" s="159" t="s">
        <v>62</v>
      </c>
      <c r="G1300" s="159"/>
      <c r="H1300" s="159"/>
      <c r="I1300" s="159" t="s">
        <v>37</v>
      </c>
      <c r="J1300" s="162" t="s">
        <v>5805</v>
      </c>
      <c r="K1300" s="163"/>
      <c r="L1300" s="163"/>
      <c r="M1300" s="157" t="s">
        <v>6023</v>
      </c>
    </row>
    <row r="1301" spans="1:13" x14ac:dyDescent="0.25">
      <c r="A1301" s="91">
        <v>1039</v>
      </c>
      <c r="B1301" s="93" t="s">
        <v>5010</v>
      </c>
      <c r="C1301" s="159" t="s">
        <v>5770</v>
      </c>
      <c r="D1301" s="159" t="s">
        <v>5746</v>
      </c>
      <c r="E1301" s="159" t="s">
        <v>1774</v>
      </c>
      <c r="F1301" s="159" t="s">
        <v>1775</v>
      </c>
      <c r="G1301" s="159"/>
      <c r="H1301" s="159"/>
      <c r="I1301" s="159" t="s">
        <v>37</v>
      </c>
      <c r="J1301" s="162" t="s">
        <v>5885</v>
      </c>
      <c r="K1301" s="163" t="s">
        <v>5347</v>
      </c>
      <c r="L1301" s="163"/>
      <c r="M1301" s="157" t="s">
        <v>6023</v>
      </c>
    </row>
    <row r="1302" spans="1:13" x14ac:dyDescent="0.25">
      <c r="A1302" s="91">
        <v>1039</v>
      </c>
      <c r="B1302" s="93" t="s">
        <v>5010</v>
      </c>
      <c r="C1302" s="159" t="s">
        <v>5770</v>
      </c>
      <c r="D1302" s="159" t="s">
        <v>5746</v>
      </c>
      <c r="E1302" s="159" t="s">
        <v>2753</v>
      </c>
      <c r="F1302" s="159" t="s">
        <v>5886</v>
      </c>
      <c r="G1302" s="159"/>
      <c r="H1302" s="159"/>
      <c r="I1302" s="159" t="s">
        <v>37</v>
      </c>
      <c r="J1302" s="162" t="s">
        <v>5887</v>
      </c>
      <c r="K1302" s="163" t="s">
        <v>5347</v>
      </c>
      <c r="L1302" s="163"/>
      <c r="M1302" s="157" t="s">
        <v>6023</v>
      </c>
    </row>
    <row r="1303" spans="1:13" x14ac:dyDescent="0.25">
      <c r="A1303" s="91">
        <v>1039</v>
      </c>
      <c r="B1303" s="93" t="s">
        <v>5010</v>
      </c>
      <c r="C1303" s="159" t="s">
        <v>5770</v>
      </c>
      <c r="D1303" s="159" t="s">
        <v>5746</v>
      </c>
      <c r="E1303" s="159" t="s">
        <v>829</v>
      </c>
      <c r="F1303" s="159" t="s">
        <v>838</v>
      </c>
      <c r="G1303" s="159"/>
      <c r="H1303" s="159"/>
      <c r="I1303" s="159" t="s">
        <v>37</v>
      </c>
      <c r="J1303" s="162" t="s">
        <v>5790</v>
      </c>
      <c r="K1303" s="163" t="s">
        <v>5347</v>
      </c>
      <c r="L1303" s="163"/>
      <c r="M1303" s="157" t="s">
        <v>6023</v>
      </c>
    </row>
    <row r="1304" spans="1:13" x14ac:dyDescent="0.25">
      <c r="A1304" s="91">
        <v>1039</v>
      </c>
      <c r="B1304" s="93" t="s">
        <v>5010</v>
      </c>
      <c r="C1304" s="159" t="s">
        <v>5770</v>
      </c>
      <c r="D1304" s="159" t="s">
        <v>5746</v>
      </c>
      <c r="E1304" s="159" t="s">
        <v>5861</v>
      </c>
      <c r="F1304" s="159" t="s">
        <v>5862</v>
      </c>
      <c r="G1304" s="159"/>
      <c r="H1304" s="159"/>
      <c r="I1304" s="159" t="s">
        <v>110</v>
      </c>
      <c r="J1304" s="162" t="s">
        <v>476</v>
      </c>
      <c r="K1304" s="163" t="s">
        <v>5347</v>
      </c>
      <c r="L1304" s="163" t="s">
        <v>5794</v>
      </c>
      <c r="M1304" s="157" t="s">
        <v>6023</v>
      </c>
    </row>
    <row r="1305" spans="1:13" x14ac:dyDescent="0.25">
      <c r="A1305" s="91">
        <v>1039</v>
      </c>
      <c r="B1305" s="93" t="s">
        <v>5010</v>
      </c>
      <c r="C1305" s="159" t="s">
        <v>5770</v>
      </c>
      <c r="D1305" s="159" t="s">
        <v>5746</v>
      </c>
      <c r="E1305" s="159" t="s">
        <v>5890</v>
      </c>
      <c r="F1305" s="159" t="s">
        <v>5891</v>
      </c>
      <c r="G1305" s="159"/>
      <c r="H1305" s="159"/>
      <c r="I1305" s="159" t="s">
        <v>37</v>
      </c>
      <c r="J1305" s="162" t="s">
        <v>5860</v>
      </c>
      <c r="K1305" s="163"/>
      <c r="L1305" s="163"/>
      <c r="M1305" s="157" t="s">
        <v>6023</v>
      </c>
    </row>
    <row r="1306" spans="1:13" x14ac:dyDescent="0.25">
      <c r="A1306" s="91">
        <v>1039</v>
      </c>
      <c r="B1306" s="93" t="s">
        <v>5010</v>
      </c>
      <c r="C1306" s="159" t="s">
        <v>5770</v>
      </c>
      <c r="D1306" s="159" t="s">
        <v>5746</v>
      </c>
      <c r="E1306" s="159" t="s">
        <v>1660</v>
      </c>
      <c r="F1306" s="159" t="s">
        <v>1661</v>
      </c>
      <c r="G1306" s="159"/>
      <c r="H1306" s="159"/>
      <c r="I1306" s="159" t="s">
        <v>110</v>
      </c>
      <c r="J1306" s="162" t="s">
        <v>476</v>
      </c>
      <c r="K1306" s="163" t="s">
        <v>5347</v>
      </c>
      <c r="L1306" s="163" t="s">
        <v>5794</v>
      </c>
      <c r="M1306" s="157" t="s">
        <v>6023</v>
      </c>
    </row>
    <row r="1307" spans="1:13" x14ac:dyDescent="0.25">
      <c r="A1307" s="91">
        <v>1039</v>
      </c>
      <c r="B1307" s="93" t="s">
        <v>5010</v>
      </c>
      <c r="C1307" s="159" t="s">
        <v>5770</v>
      </c>
      <c r="D1307" s="159" t="s">
        <v>5746</v>
      </c>
      <c r="E1307" s="159" t="s">
        <v>488</v>
      </c>
      <c r="F1307" s="159" t="s">
        <v>495</v>
      </c>
      <c r="G1307" s="159"/>
      <c r="H1307" s="159"/>
      <c r="I1307" s="159" t="s">
        <v>110</v>
      </c>
      <c r="J1307" s="162" t="s">
        <v>5867</v>
      </c>
      <c r="K1307" s="163" t="s">
        <v>5347</v>
      </c>
      <c r="L1307" s="163" t="s">
        <v>5794</v>
      </c>
      <c r="M1307" s="157" t="s">
        <v>6023</v>
      </c>
    </row>
    <row r="1308" spans="1:13" x14ac:dyDescent="0.25">
      <c r="A1308" s="91">
        <v>1039</v>
      </c>
      <c r="B1308" s="93" t="s">
        <v>5010</v>
      </c>
      <c r="C1308" s="159" t="s">
        <v>5770</v>
      </c>
      <c r="D1308" s="159" t="s">
        <v>5746</v>
      </c>
      <c r="E1308" s="159" t="s">
        <v>5868</v>
      </c>
      <c r="F1308" s="159" t="s">
        <v>5869</v>
      </c>
      <c r="G1308" s="159"/>
      <c r="H1308" s="159"/>
      <c r="I1308" s="159" t="s">
        <v>110</v>
      </c>
      <c r="J1308" s="162" t="s">
        <v>5870</v>
      </c>
      <c r="K1308" s="163" t="s">
        <v>5347</v>
      </c>
      <c r="L1308" s="163" t="s">
        <v>5794</v>
      </c>
      <c r="M1308" s="157" t="s">
        <v>6023</v>
      </c>
    </row>
    <row r="1309" spans="1:13" x14ac:dyDescent="0.25">
      <c r="A1309" s="91">
        <v>1039</v>
      </c>
      <c r="B1309" s="93" t="s">
        <v>5010</v>
      </c>
      <c r="C1309" s="159" t="s">
        <v>5770</v>
      </c>
      <c r="D1309" s="159" t="s">
        <v>5746</v>
      </c>
      <c r="E1309" s="159" t="s">
        <v>644</v>
      </c>
      <c r="F1309" s="159" t="s">
        <v>565</v>
      </c>
      <c r="G1309" s="159"/>
      <c r="H1309" s="159"/>
      <c r="I1309" s="159" t="s">
        <v>110</v>
      </c>
      <c r="J1309" s="162" t="s">
        <v>476</v>
      </c>
      <c r="K1309" s="163" t="s">
        <v>5347</v>
      </c>
      <c r="L1309" s="163" t="s">
        <v>5794</v>
      </c>
      <c r="M1309" s="157" t="s">
        <v>6023</v>
      </c>
    </row>
    <row r="1310" spans="1:13" x14ac:dyDescent="0.25">
      <c r="A1310" s="91">
        <v>1039</v>
      </c>
      <c r="B1310" s="93" t="s">
        <v>5010</v>
      </c>
      <c r="C1310" s="159" t="s">
        <v>5770</v>
      </c>
      <c r="D1310" s="159" t="s">
        <v>5746</v>
      </c>
      <c r="E1310" s="159" t="s">
        <v>5873</v>
      </c>
      <c r="F1310" s="159" t="s">
        <v>5874</v>
      </c>
      <c r="G1310" s="159"/>
      <c r="H1310" s="159"/>
      <c r="I1310" s="159" t="s">
        <v>110</v>
      </c>
      <c r="J1310" s="162" t="s">
        <v>476</v>
      </c>
      <c r="K1310" s="163" t="s">
        <v>5347</v>
      </c>
      <c r="L1310" s="163" t="s">
        <v>5794</v>
      </c>
      <c r="M1310" s="157" t="s">
        <v>6023</v>
      </c>
    </row>
    <row r="1311" spans="1:13" x14ac:dyDescent="0.25">
      <c r="A1311" s="91">
        <v>1039</v>
      </c>
      <c r="B1311" s="93" t="s">
        <v>5010</v>
      </c>
      <c r="C1311" s="159" t="s">
        <v>5770</v>
      </c>
      <c r="D1311" s="159" t="s">
        <v>5746</v>
      </c>
      <c r="E1311" s="159" t="s">
        <v>5875</v>
      </c>
      <c r="F1311" s="159" t="s">
        <v>493</v>
      </c>
      <c r="G1311" s="159"/>
      <c r="H1311" s="159"/>
      <c r="I1311" s="159" t="s">
        <v>110</v>
      </c>
      <c r="J1311" s="162" t="s">
        <v>476</v>
      </c>
      <c r="K1311" s="163" t="s">
        <v>5347</v>
      </c>
      <c r="L1311" s="163" t="s">
        <v>5794</v>
      </c>
      <c r="M1311" s="157" t="s">
        <v>6023</v>
      </c>
    </row>
    <row r="1312" spans="1:13" x14ac:dyDescent="0.25">
      <c r="A1312" s="91">
        <v>1039</v>
      </c>
      <c r="B1312" s="93" t="s">
        <v>5010</v>
      </c>
      <c r="C1312" s="159" t="s">
        <v>5770</v>
      </c>
      <c r="D1312" s="159" t="s">
        <v>5746</v>
      </c>
      <c r="E1312" s="159" t="s">
        <v>5876</v>
      </c>
      <c r="F1312" s="159" t="s">
        <v>1761</v>
      </c>
      <c r="G1312" s="159"/>
      <c r="H1312" s="159"/>
      <c r="I1312" s="159" t="s">
        <v>110</v>
      </c>
      <c r="J1312" s="162" t="s">
        <v>476</v>
      </c>
      <c r="K1312" s="163" t="s">
        <v>5347</v>
      </c>
      <c r="L1312" s="163" t="s">
        <v>5794</v>
      </c>
      <c r="M1312" s="157" t="s">
        <v>6023</v>
      </c>
    </row>
    <row r="1313" spans="1:13" x14ac:dyDescent="0.25">
      <c r="A1313" s="91">
        <v>1039</v>
      </c>
      <c r="B1313" s="93" t="s">
        <v>5010</v>
      </c>
      <c r="C1313" s="159" t="s">
        <v>5770</v>
      </c>
      <c r="D1313" s="159" t="s">
        <v>5746</v>
      </c>
      <c r="E1313" s="159" t="s">
        <v>5830</v>
      </c>
      <c r="F1313" s="159" t="s">
        <v>5831</v>
      </c>
      <c r="G1313" s="159"/>
      <c r="H1313" s="159"/>
      <c r="I1313" s="159" t="s">
        <v>37</v>
      </c>
      <c r="J1313" s="162" t="s">
        <v>5790</v>
      </c>
      <c r="K1313" s="163"/>
      <c r="L1313" s="163"/>
      <c r="M1313" s="157" t="s">
        <v>6023</v>
      </c>
    </row>
    <row r="1314" spans="1:13" x14ac:dyDescent="0.25">
      <c r="A1314" s="91">
        <v>1039</v>
      </c>
      <c r="B1314" s="93" t="s">
        <v>5010</v>
      </c>
      <c r="C1314" s="159" t="s">
        <v>5770</v>
      </c>
      <c r="D1314" s="159" t="s">
        <v>5746</v>
      </c>
      <c r="E1314" s="159" t="s">
        <v>5832</v>
      </c>
      <c r="F1314" s="159" t="s">
        <v>5833</v>
      </c>
      <c r="G1314" s="159"/>
      <c r="H1314" s="159"/>
      <c r="I1314" s="159" t="s">
        <v>37</v>
      </c>
      <c r="J1314" s="162" t="s">
        <v>5790</v>
      </c>
      <c r="K1314" s="163"/>
      <c r="L1314" s="163"/>
      <c r="M1314" s="157" t="s">
        <v>6023</v>
      </c>
    </row>
    <row r="1315" spans="1:13" x14ac:dyDescent="0.25">
      <c r="A1315" s="91">
        <v>1039</v>
      </c>
      <c r="B1315" s="93" t="s">
        <v>5010</v>
      </c>
      <c r="C1315" s="159" t="s">
        <v>5770</v>
      </c>
      <c r="D1315" s="159" t="s">
        <v>5746</v>
      </c>
      <c r="E1315" s="159" t="s">
        <v>5834</v>
      </c>
      <c r="F1315" s="159" t="s">
        <v>5835</v>
      </c>
      <c r="G1315" s="159"/>
      <c r="H1315" s="159"/>
      <c r="I1315" s="159" t="s">
        <v>37</v>
      </c>
      <c r="J1315" s="162" t="s">
        <v>5790</v>
      </c>
      <c r="K1315" s="163"/>
      <c r="L1315" s="163"/>
      <c r="M1315" s="157" t="s">
        <v>6023</v>
      </c>
    </row>
    <row r="1316" spans="1:13" x14ac:dyDescent="0.25">
      <c r="A1316" s="91">
        <v>1039</v>
      </c>
      <c r="B1316" s="93" t="s">
        <v>5010</v>
      </c>
      <c r="C1316" s="159" t="s">
        <v>5770</v>
      </c>
      <c r="D1316" s="159" t="s">
        <v>5746</v>
      </c>
      <c r="E1316" s="159" t="s">
        <v>5836</v>
      </c>
      <c r="F1316" s="159" t="s">
        <v>5837</v>
      </c>
      <c r="G1316" s="159"/>
      <c r="H1316" s="159"/>
      <c r="I1316" s="159" t="s">
        <v>37</v>
      </c>
      <c r="J1316" s="162" t="s">
        <v>5790</v>
      </c>
      <c r="K1316" s="163"/>
      <c r="L1316" s="163"/>
      <c r="M1316" s="157" t="s">
        <v>6023</v>
      </c>
    </row>
    <row r="1317" spans="1:13" x14ac:dyDescent="0.25">
      <c r="A1317" s="91">
        <v>1039</v>
      </c>
      <c r="B1317" s="93" t="s">
        <v>5010</v>
      </c>
      <c r="C1317" s="159" t="s">
        <v>5770</v>
      </c>
      <c r="D1317" s="159" t="s">
        <v>5746</v>
      </c>
      <c r="E1317" s="159" t="s">
        <v>5838</v>
      </c>
      <c r="F1317" s="159" t="s">
        <v>5839</v>
      </c>
      <c r="G1317" s="159"/>
      <c r="H1317" s="159"/>
      <c r="I1317" s="159" t="s">
        <v>37</v>
      </c>
      <c r="J1317" s="162" t="s">
        <v>5790</v>
      </c>
      <c r="K1317" s="163"/>
      <c r="L1317" s="163"/>
      <c r="M1317" s="157" t="s">
        <v>6023</v>
      </c>
    </row>
    <row r="1318" spans="1:13" x14ac:dyDescent="0.25">
      <c r="A1318" s="91">
        <v>1039</v>
      </c>
      <c r="B1318" s="93" t="s">
        <v>5010</v>
      </c>
      <c r="C1318" s="159" t="s">
        <v>5770</v>
      </c>
      <c r="D1318" s="159" t="s">
        <v>5746</v>
      </c>
      <c r="E1318" s="159" t="s">
        <v>5840</v>
      </c>
      <c r="F1318" s="159" t="s">
        <v>5841</v>
      </c>
      <c r="G1318" s="159"/>
      <c r="H1318" s="159"/>
      <c r="I1318" s="159" t="s">
        <v>37</v>
      </c>
      <c r="J1318" s="162" t="s">
        <v>5790</v>
      </c>
      <c r="K1318" s="163"/>
      <c r="L1318" s="163"/>
      <c r="M1318" s="157" t="s">
        <v>6023</v>
      </c>
    </row>
    <row r="1319" spans="1:13" x14ac:dyDescent="0.25">
      <c r="A1319" s="91">
        <v>1039</v>
      </c>
      <c r="B1319" s="93" t="s">
        <v>5010</v>
      </c>
      <c r="C1319" s="159" t="s">
        <v>5770</v>
      </c>
      <c r="D1319" s="159" t="s">
        <v>5746</v>
      </c>
      <c r="E1319" s="159" t="s">
        <v>5842</v>
      </c>
      <c r="F1319" s="159" t="s">
        <v>5843</v>
      </c>
      <c r="G1319" s="159"/>
      <c r="H1319" s="159"/>
      <c r="I1319" s="159" t="s">
        <v>37</v>
      </c>
      <c r="J1319" s="162" t="s">
        <v>5790</v>
      </c>
      <c r="K1319" s="163"/>
      <c r="L1319" s="163"/>
      <c r="M1319" s="157" t="s">
        <v>6023</v>
      </c>
    </row>
    <row r="1320" spans="1:13" x14ac:dyDescent="0.25">
      <c r="A1320" s="91">
        <v>1039</v>
      </c>
      <c r="B1320" s="93" t="s">
        <v>5010</v>
      </c>
      <c r="C1320" s="159" t="s">
        <v>5770</v>
      </c>
      <c r="D1320" s="159" t="s">
        <v>5746</v>
      </c>
      <c r="E1320" s="159" t="s">
        <v>5844</v>
      </c>
      <c r="F1320" s="159" t="s">
        <v>5845</v>
      </c>
      <c r="G1320" s="159"/>
      <c r="H1320" s="159"/>
      <c r="I1320" s="159" t="s">
        <v>37</v>
      </c>
      <c r="J1320" s="162" t="s">
        <v>5790</v>
      </c>
      <c r="K1320" s="163"/>
      <c r="L1320" s="163"/>
      <c r="M1320" s="157" t="s">
        <v>6023</v>
      </c>
    </row>
    <row r="1321" spans="1:13" x14ac:dyDescent="0.25">
      <c r="A1321" s="91">
        <v>1039</v>
      </c>
      <c r="B1321" s="93" t="s">
        <v>5010</v>
      </c>
      <c r="C1321" s="159" t="s">
        <v>5770</v>
      </c>
      <c r="D1321" s="159" t="s">
        <v>5746</v>
      </c>
      <c r="E1321" s="159" t="s">
        <v>5846</v>
      </c>
      <c r="F1321" s="159" t="s">
        <v>5847</v>
      </c>
      <c r="G1321" s="159"/>
      <c r="H1321" s="159"/>
      <c r="I1321" s="159" t="s">
        <v>37</v>
      </c>
      <c r="J1321" s="162" t="s">
        <v>5790</v>
      </c>
      <c r="K1321" s="163"/>
      <c r="L1321" s="163"/>
      <c r="M1321" s="157" t="s">
        <v>6023</v>
      </c>
    </row>
    <row r="1322" spans="1:13" x14ac:dyDescent="0.25">
      <c r="A1322" s="91">
        <v>1039</v>
      </c>
      <c r="B1322" s="93" t="s">
        <v>5010</v>
      </c>
      <c r="C1322" s="159" t="s">
        <v>5770</v>
      </c>
      <c r="D1322" s="159" t="s">
        <v>5746</v>
      </c>
      <c r="E1322" s="159" t="s">
        <v>1716</v>
      </c>
      <c r="F1322" s="159" t="s">
        <v>1717</v>
      </c>
      <c r="G1322" s="159"/>
      <c r="H1322" s="159"/>
      <c r="I1322" s="159" t="s">
        <v>37</v>
      </c>
      <c r="J1322" s="162" t="s">
        <v>5803</v>
      </c>
      <c r="K1322" s="163" t="s">
        <v>5347</v>
      </c>
      <c r="L1322" s="163" t="s">
        <v>1496</v>
      </c>
      <c r="M1322" s="157" t="s">
        <v>6023</v>
      </c>
    </row>
    <row r="1323" spans="1:13" x14ac:dyDescent="0.25">
      <c r="A1323" s="91">
        <v>1039</v>
      </c>
      <c r="B1323" s="93" t="s">
        <v>5010</v>
      </c>
      <c r="C1323" s="159" t="s">
        <v>5770</v>
      </c>
      <c r="D1323" s="159" t="s">
        <v>5746</v>
      </c>
      <c r="E1323" s="159" t="s">
        <v>2928</v>
      </c>
      <c r="F1323" s="159" t="s">
        <v>5804</v>
      </c>
      <c r="G1323" s="159"/>
      <c r="H1323" s="159"/>
      <c r="I1323" s="159" t="s">
        <v>37</v>
      </c>
      <c r="J1323" s="162" t="s">
        <v>5805</v>
      </c>
      <c r="K1323" s="163"/>
      <c r="L1323" s="163"/>
      <c r="M1323" s="157" t="s">
        <v>6023</v>
      </c>
    </row>
    <row r="1324" spans="1:13" x14ac:dyDescent="0.25">
      <c r="A1324" s="91">
        <v>1039</v>
      </c>
      <c r="B1324" s="93" t="s">
        <v>5010</v>
      </c>
      <c r="C1324" s="159" t="s">
        <v>5770</v>
      </c>
      <c r="D1324" s="159" t="s">
        <v>5746</v>
      </c>
      <c r="E1324" s="159" t="s">
        <v>2044</v>
      </c>
      <c r="F1324" s="159" t="s">
        <v>2045</v>
      </c>
      <c r="G1324" s="159"/>
      <c r="H1324" s="159"/>
      <c r="I1324" s="159" t="s">
        <v>37</v>
      </c>
      <c r="J1324" s="162" t="s">
        <v>5806</v>
      </c>
      <c r="K1324" s="163"/>
      <c r="L1324" s="163"/>
      <c r="M1324" s="157" t="s">
        <v>6023</v>
      </c>
    </row>
    <row r="1325" spans="1:13" x14ac:dyDescent="0.25">
      <c r="A1325" s="91">
        <v>1039</v>
      </c>
      <c r="B1325" s="93" t="s">
        <v>5010</v>
      </c>
      <c r="C1325" s="159" t="s">
        <v>5771</v>
      </c>
      <c r="D1325" s="159" t="s">
        <v>5747</v>
      </c>
      <c r="E1325" s="159" t="s">
        <v>5782</v>
      </c>
      <c r="F1325" s="159" t="s">
        <v>5358</v>
      </c>
      <c r="G1325" s="159"/>
      <c r="H1325" s="159"/>
      <c r="I1325" s="159" t="s">
        <v>37</v>
      </c>
      <c r="J1325" s="162" t="s">
        <v>5783</v>
      </c>
      <c r="K1325" s="163" t="s">
        <v>5347</v>
      </c>
      <c r="L1325" s="163"/>
      <c r="M1325" s="157" t="s">
        <v>6023</v>
      </c>
    </row>
    <row r="1326" spans="1:13" x14ac:dyDescent="0.25">
      <c r="A1326" s="91">
        <v>1039</v>
      </c>
      <c r="B1326" s="93" t="s">
        <v>5010</v>
      </c>
      <c r="C1326" s="159" t="s">
        <v>5771</v>
      </c>
      <c r="D1326" s="159" t="s">
        <v>5747</v>
      </c>
      <c r="E1326" s="159" t="s">
        <v>5784</v>
      </c>
      <c r="F1326" s="159" t="s">
        <v>5785</v>
      </c>
      <c r="G1326" s="159"/>
      <c r="H1326" s="159"/>
      <c r="I1326" s="159" t="s">
        <v>37</v>
      </c>
      <c r="J1326" s="162" t="s">
        <v>5786</v>
      </c>
      <c r="K1326" s="163" t="s">
        <v>5347</v>
      </c>
      <c r="L1326" s="163"/>
      <c r="M1326" s="157" t="s">
        <v>6023</v>
      </c>
    </row>
    <row r="1327" spans="1:13" x14ac:dyDescent="0.25">
      <c r="A1327" s="91">
        <v>1039</v>
      </c>
      <c r="B1327" s="93" t="s">
        <v>5010</v>
      </c>
      <c r="C1327" s="159" t="s">
        <v>5771</v>
      </c>
      <c r="D1327" s="159" t="s">
        <v>5747</v>
      </c>
      <c r="E1327" s="159" t="s">
        <v>5787</v>
      </c>
      <c r="F1327" s="159" t="s">
        <v>5788</v>
      </c>
      <c r="G1327" s="159"/>
      <c r="H1327" s="159"/>
      <c r="I1327" s="159" t="s">
        <v>110</v>
      </c>
      <c r="J1327" s="162" t="s">
        <v>5789</v>
      </c>
      <c r="K1327" s="163" t="s">
        <v>5347</v>
      </c>
      <c r="L1327" s="163"/>
      <c r="M1327" s="157" t="s">
        <v>6023</v>
      </c>
    </row>
    <row r="1328" spans="1:13" x14ac:dyDescent="0.25">
      <c r="A1328" s="91">
        <v>1039</v>
      </c>
      <c r="B1328" s="93" t="s">
        <v>5010</v>
      </c>
      <c r="C1328" s="159" t="s">
        <v>5771</v>
      </c>
      <c r="D1328" s="159" t="s">
        <v>5747</v>
      </c>
      <c r="E1328" s="159" t="s">
        <v>5947</v>
      </c>
      <c r="F1328" s="159" t="s">
        <v>4772</v>
      </c>
      <c r="G1328" s="159"/>
      <c r="H1328" s="159"/>
      <c r="I1328" s="159" t="s">
        <v>37</v>
      </c>
      <c r="J1328" s="162" t="s">
        <v>5824</v>
      </c>
      <c r="K1328" s="163" t="s">
        <v>5347</v>
      </c>
      <c r="L1328" s="163"/>
      <c r="M1328" s="157" t="s">
        <v>6023</v>
      </c>
    </row>
    <row r="1329" spans="1:13" x14ac:dyDescent="0.25">
      <c r="A1329" s="91">
        <v>1039</v>
      </c>
      <c r="B1329" s="93" t="s">
        <v>5010</v>
      </c>
      <c r="C1329" s="159" t="s">
        <v>5771</v>
      </c>
      <c r="D1329" s="159" t="s">
        <v>5747</v>
      </c>
      <c r="E1329" s="159" t="s">
        <v>5948</v>
      </c>
      <c r="F1329" s="159" t="s">
        <v>5949</v>
      </c>
      <c r="G1329" s="159"/>
      <c r="H1329" s="159"/>
      <c r="I1329" s="159" t="s">
        <v>37</v>
      </c>
      <c r="J1329" s="162" t="s">
        <v>5783</v>
      </c>
      <c r="K1329" s="163" t="s">
        <v>5347</v>
      </c>
      <c r="L1329" s="163"/>
      <c r="M1329" s="157" t="s">
        <v>6023</v>
      </c>
    </row>
    <row r="1330" spans="1:13" x14ac:dyDescent="0.25">
      <c r="A1330" s="91">
        <v>1039</v>
      </c>
      <c r="B1330" s="93" t="s">
        <v>5010</v>
      </c>
      <c r="C1330" s="159" t="s">
        <v>5771</v>
      </c>
      <c r="D1330" s="159" t="s">
        <v>5747</v>
      </c>
      <c r="E1330" s="159" t="s">
        <v>5950</v>
      </c>
      <c r="F1330" s="159" t="s">
        <v>5951</v>
      </c>
      <c r="G1330" s="159"/>
      <c r="H1330" s="159"/>
      <c r="I1330" s="159" t="s">
        <v>37</v>
      </c>
      <c r="J1330" s="162" t="s">
        <v>5824</v>
      </c>
      <c r="K1330" s="163" t="s">
        <v>5347</v>
      </c>
      <c r="L1330" s="163"/>
      <c r="M1330" s="157" t="s">
        <v>6023</v>
      </c>
    </row>
    <row r="1331" spans="1:13" x14ac:dyDescent="0.25">
      <c r="A1331" s="91">
        <v>1039</v>
      </c>
      <c r="B1331" s="93" t="s">
        <v>5010</v>
      </c>
      <c r="C1331" s="159" t="s">
        <v>5771</v>
      </c>
      <c r="D1331" s="159" t="s">
        <v>5747</v>
      </c>
      <c r="E1331" s="159" t="s">
        <v>765</v>
      </c>
      <c r="F1331" s="159" t="s">
        <v>766</v>
      </c>
      <c r="G1331" s="159"/>
      <c r="H1331" s="159"/>
      <c r="I1331" s="159" t="s">
        <v>37</v>
      </c>
      <c r="J1331" s="162" t="s">
        <v>5789</v>
      </c>
      <c r="K1331" s="163" t="s">
        <v>5347</v>
      </c>
      <c r="L1331" s="163"/>
      <c r="M1331" s="157" t="s">
        <v>6023</v>
      </c>
    </row>
    <row r="1332" spans="1:13" x14ac:dyDescent="0.25">
      <c r="A1332" s="91">
        <v>1039</v>
      </c>
      <c r="B1332" s="93" t="s">
        <v>5010</v>
      </c>
      <c r="C1332" s="159" t="s">
        <v>5771</v>
      </c>
      <c r="D1332" s="159" t="s">
        <v>5747</v>
      </c>
      <c r="E1332" s="159" t="s">
        <v>2064</v>
      </c>
      <c r="F1332" s="159" t="s">
        <v>2065</v>
      </c>
      <c r="G1332" s="159"/>
      <c r="H1332" s="159"/>
      <c r="I1332" s="159" t="s">
        <v>37</v>
      </c>
      <c r="J1332" s="162" t="s">
        <v>5909</v>
      </c>
      <c r="K1332" s="163" t="s">
        <v>5347</v>
      </c>
      <c r="L1332" s="163"/>
      <c r="M1332" s="157" t="s">
        <v>6023</v>
      </c>
    </row>
    <row r="1333" spans="1:13" x14ac:dyDescent="0.25">
      <c r="A1333" s="91">
        <v>1039</v>
      </c>
      <c r="B1333" s="93" t="s">
        <v>5010</v>
      </c>
      <c r="C1333" s="159" t="s">
        <v>5771</v>
      </c>
      <c r="D1333" s="159" t="s">
        <v>5747</v>
      </c>
      <c r="E1333" s="159" t="s">
        <v>4873</v>
      </c>
      <c r="F1333" s="159" t="s">
        <v>4394</v>
      </c>
      <c r="G1333" s="159"/>
      <c r="H1333" s="159"/>
      <c r="I1333" s="159" t="s">
        <v>37</v>
      </c>
      <c r="J1333" s="162" t="s">
        <v>5790</v>
      </c>
      <c r="K1333" s="163" t="s">
        <v>5347</v>
      </c>
      <c r="L1333" s="163"/>
      <c r="M1333" s="157" t="s">
        <v>6023</v>
      </c>
    </row>
    <row r="1334" spans="1:13" x14ac:dyDescent="0.25">
      <c r="A1334" s="91">
        <v>1039</v>
      </c>
      <c r="B1334" s="93" t="s">
        <v>5010</v>
      </c>
      <c r="C1334" s="159" t="s">
        <v>5771</v>
      </c>
      <c r="D1334" s="159" t="s">
        <v>5747</v>
      </c>
      <c r="E1334" s="159" t="s">
        <v>5952</v>
      </c>
      <c r="F1334" s="159" t="s">
        <v>5953</v>
      </c>
      <c r="G1334" s="159"/>
      <c r="H1334" s="159"/>
      <c r="I1334" s="159" t="s">
        <v>37</v>
      </c>
      <c r="J1334" s="162" t="s">
        <v>5909</v>
      </c>
      <c r="K1334" s="163" t="s">
        <v>5347</v>
      </c>
      <c r="L1334" s="163"/>
      <c r="M1334" s="157" t="s">
        <v>6023</v>
      </c>
    </row>
    <row r="1335" spans="1:13" x14ac:dyDescent="0.25">
      <c r="A1335" s="91">
        <v>1039</v>
      </c>
      <c r="B1335" s="93" t="s">
        <v>5010</v>
      </c>
      <c r="C1335" s="159" t="s">
        <v>5771</v>
      </c>
      <c r="D1335" s="159" t="s">
        <v>5747</v>
      </c>
      <c r="E1335" s="159" t="s">
        <v>5954</v>
      </c>
      <c r="F1335" s="159" t="s">
        <v>5955</v>
      </c>
      <c r="G1335" s="159"/>
      <c r="H1335" s="159"/>
      <c r="I1335" s="159" t="s">
        <v>37</v>
      </c>
      <c r="J1335" s="162" t="s">
        <v>5909</v>
      </c>
      <c r="K1335" s="163"/>
      <c r="L1335" s="163"/>
      <c r="M1335" s="157" t="s">
        <v>6023</v>
      </c>
    </row>
    <row r="1336" spans="1:13" x14ac:dyDescent="0.25">
      <c r="A1336" s="91">
        <v>1039</v>
      </c>
      <c r="B1336" s="93" t="s">
        <v>5010</v>
      </c>
      <c r="C1336" s="159" t="s">
        <v>5771</v>
      </c>
      <c r="D1336" s="159" t="s">
        <v>5747</v>
      </c>
      <c r="E1336" s="159" t="s">
        <v>5956</v>
      </c>
      <c r="F1336" s="159" t="s">
        <v>5957</v>
      </c>
      <c r="G1336" s="159"/>
      <c r="H1336" s="159"/>
      <c r="I1336" s="159" t="s">
        <v>37</v>
      </c>
      <c r="J1336" s="162" t="s">
        <v>5790</v>
      </c>
      <c r="K1336" s="163" t="s">
        <v>5347</v>
      </c>
      <c r="L1336" s="163"/>
      <c r="M1336" s="157" t="s">
        <v>6023</v>
      </c>
    </row>
    <row r="1337" spans="1:13" x14ac:dyDescent="0.25">
      <c r="A1337" s="91">
        <v>1039</v>
      </c>
      <c r="B1337" s="93" t="s">
        <v>5010</v>
      </c>
      <c r="C1337" s="159" t="s">
        <v>5771</v>
      </c>
      <c r="D1337" s="159" t="s">
        <v>5747</v>
      </c>
      <c r="E1337" s="159" t="s">
        <v>4868</v>
      </c>
      <c r="F1337" s="159" t="s">
        <v>5958</v>
      </c>
      <c r="G1337" s="159"/>
      <c r="H1337" s="159"/>
      <c r="I1337" s="159" t="s">
        <v>37</v>
      </c>
      <c r="J1337" s="162" t="s">
        <v>5790</v>
      </c>
      <c r="K1337" s="163" t="s">
        <v>5347</v>
      </c>
      <c r="L1337" s="163"/>
      <c r="M1337" s="157" t="s">
        <v>6023</v>
      </c>
    </row>
    <row r="1338" spans="1:13" x14ac:dyDescent="0.25">
      <c r="A1338" s="91">
        <v>1039</v>
      </c>
      <c r="B1338" s="93" t="s">
        <v>5010</v>
      </c>
      <c r="C1338" s="159" t="s">
        <v>5771</v>
      </c>
      <c r="D1338" s="159" t="s">
        <v>5747</v>
      </c>
      <c r="E1338" s="159" t="s">
        <v>5959</v>
      </c>
      <c r="F1338" s="159" t="s">
        <v>5960</v>
      </c>
      <c r="G1338" s="159"/>
      <c r="H1338" s="159"/>
      <c r="I1338" s="159" t="s">
        <v>37</v>
      </c>
      <c r="J1338" s="162" t="s">
        <v>5790</v>
      </c>
      <c r="K1338" s="163" t="s">
        <v>5347</v>
      </c>
      <c r="L1338" s="163"/>
      <c r="M1338" s="157" t="s">
        <v>6023</v>
      </c>
    </row>
    <row r="1339" spans="1:13" x14ac:dyDescent="0.25">
      <c r="A1339" s="91">
        <v>1039</v>
      </c>
      <c r="B1339" s="93" t="s">
        <v>5010</v>
      </c>
      <c r="C1339" s="159" t="s">
        <v>5771</v>
      </c>
      <c r="D1339" s="159" t="s">
        <v>5747</v>
      </c>
      <c r="E1339" s="159" t="s">
        <v>1313</v>
      </c>
      <c r="F1339" s="159" t="s">
        <v>1314</v>
      </c>
      <c r="G1339" s="159"/>
      <c r="H1339" s="159"/>
      <c r="I1339" s="159" t="s">
        <v>37</v>
      </c>
      <c r="J1339" s="162" t="s">
        <v>5783</v>
      </c>
      <c r="K1339" s="163" t="s">
        <v>5347</v>
      </c>
      <c r="L1339" s="163"/>
      <c r="M1339" s="157" t="s">
        <v>6023</v>
      </c>
    </row>
    <row r="1340" spans="1:13" x14ac:dyDescent="0.25">
      <c r="A1340" s="91">
        <v>1039</v>
      </c>
      <c r="B1340" s="93" t="s">
        <v>5010</v>
      </c>
      <c r="C1340" s="159" t="s">
        <v>5771</v>
      </c>
      <c r="D1340" s="159" t="s">
        <v>5747</v>
      </c>
      <c r="E1340" s="159" t="s">
        <v>1317</v>
      </c>
      <c r="F1340" s="159" t="s">
        <v>1318</v>
      </c>
      <c r="G1340" s="159"/>
      <c r="H1340" s="159"/>
      <c r="I1340" s="159" t="s">
        <v>37</v>
      </c>
      <c r="J1340" s="162" t="s">
        <v>5783</v>
      </c>
      <c r="K1340" s="163" t="s">
        <v>5347</v>
      </c>
      <c r="L1340" s="163"/>
      <c r="M1340" s="157" t="s">
        <v>6023</v>
      </c>
    </row>
    <row r="1341" spans="1:13" x14ac:dyDescent="0.25">
      <c r="A1341" s="91">
        <v>1039</v>
      </c>
      <c r="B1341" s="93" t="s">
        <v>5010</v>
      </c>
      <c r="C1341" s="159" t="s">
        <v>5771</v>
      </c>
      <c r="D1341" s="159" t="s">
        <v>5747</v>
      </c>
      <c r="E1341" s="159" t="s">
        <v>5961</v>
      </c>
      <c r="F1341" s="159" t="s">
        <v>5962</v>
      </c>
      <c r="G1341" s="159"/>
      <c r="H1341" s="159"/>
      <c r="I1341" s="159" t="s">
        <v>37</v>
      </c>
      <c r="J1341" s="162" t="s">
        <v>5803</v>
      </c>
      <c r="K1341" s="163"/>
      <c r="L1341" s="163"/>
      <c r="M1341" s="157" t="s">
        <v>6023</v>
      </c>
    </row>
    <row r="1342" spans="1:13" x14ac:dyDescent="0.25">
      <c r="A1342" s="91">
        <v>1039</v>
      </c>
      <c r="B1342" s="93" t="s">
        <v>5010</v>
      </c>
      <c r="C1342" s="159" t="s">
        <v>5771</v>
      </c>
      <c r="D1342" s="159" t="s">
        <v>5747</v>
      </c>
      <c r="E1342" s="159" t="s">
        <v>5963</v>
      </c>
      <c r="F1342" s="159" t="s">
        <v>5964</v>
      </c>
      <c r="G1342" s="159"/>
      <c r="H1342" s="159"/>
      <c r="I1342" s="159" t="s">
        <v>37</v>
      </c>
      <c r="J1342" s="162" t="s">
        <v>5803</v>
      </c>
      <c r="K1342" s="163"/>
      <c r="L1342" s="163"/>
      <c r="M1342" s="157" t="s">
        <v>6023</v>
      </c>
    </row>
    <row r="1343" spans="1:13" x14ac:dyDescent="0.25">
      <c r="A1343" s="91">
        <v>1039</v>
      </c>
      <c r="B1343" s="93" t="s">
        <v>5010</v>
      </c>
      <c r="C1343" s="159" t="s">
        <v>5771</v>
      </c>
      <c r="D1343" s="159" t="s">
        <v>5747</v>
      </c>
      <c r="E1343" s="159" t="s">
        <v>5965</v>
      </c>
      <c r="F1343" s="159" t="s">
        <v>5966</v>
      </c>
      <c r="G1343" s="159"/>
      <c r="H1343" s="159"/>
      <c r="I1343" s="159" t="s">
        <v>37</v>
      </c>
      <c r="J1343" s="162" t="s">
        <v>5803</v>
      </c>
      <c r="K1343" s="163"/>
      <c r="L1343" s="163"/>
      <c r="M1343" s="157" t="s">
        <v>6023</v>
      </c>
    </row>
    <row r="1344" spans="1:13" x14ac:dyDescent="0.25">
      <c r="A1344" s="91">
        <v>1039</v>
      </c>
      <c r="B1344" s="93" t="s">
        <v>5010</v>
      </c>
      <c r="C1344" s="159" t="s">
        <v>5771</v>
      </c>
      <c r="D1344" s="159" t="s">
        <v>5747</v>
      </c>
      <c r="E1344" s="159" t="s">
        <v>5967</v>
      </c>
      <c r="F1344" s="159" t="s">
        <v>5968</v>
      </c>
      <c r="G1344" s="159"/>
      <c r="H1344" s="159"/>
      <c r="I1344" s="159" t="s">
        <v>37</v>
      </c>
      <c r="J1344" s="162" t="s">
        <v>5803</v>
      </c>
      <c r="K1344" s="163"/>
      <c r="L1344" s="163"/>
      <c r="M1344" s="157" t="s">
        <v>6023</v>
      </c>
    </row>
    <row r="1345" spans="1:13" x14ac:dyDescent="0.25">
      <c r="A1345" s="91">
        <v>1039</v>
      </c>
      <c r="B1345" s="93" t="s">
        <v>5010</v>
      </c>
      <c r="C1345" s="159" t="s">
        <v>5771</v>
      </c>
      <c r="D1345" s="159" t="s">
        <v>5747</v>
      </c>
      <c r="E1345" s="159" t="s">
        <v>5969</v>
      </c>
      <c r="F1345" s="159" t="s">
        <v>5970</v>
      </c>
      <c r="G1345" s="159"/>
      <c r="H1345" s="159"/>
      <c r="I1345" s="159" t="s">
        <v>37</v>
      </c>
      <c r="J1345" s="162" t="s">
        <v>5803</v>
      </c>
      <c r="K1345" s="163"/>
      <c r="L1345" s="163"/>
      <c r="M1345" s="157" t="s">
        <v>6023</v>
      </c>
    </row>
    <row r="1346" spans="1:13" x14ac:dyDescent="0.25">
      <c r="A1346" s="91">
        <v>1039</v>
      </c>
      <c r="B1346" s="93" t="s">
        <v>5010</v>
      </c>
      <c r="C1346" s="159" t="s">
        <v>5771</v>
      </c>
      <c r="D1346" s="159" t="s">
        <v>5747</v>
      </c>
      <c r="E1346" s="159" t="s">
        <v>5971</v>
      </c>
      <c r="F1346" s="159" t="s">
        <v>5972</v>
      </c>
      <c r="G1346" s="159"/>
      <c r="H1346" s="159"/>
      <c r="I1346" s="159" t="s">
        <v>37</v>
      </c>
      <c r="J1346" s="162" t="s">
        <v>5803</v>
      </c>
      <c r="K1346" s="163"/>
      <c r="L1346" s="163"/>
      <c r="M1346" s="157" t="s">
        <v>6023</v>
      </c>
    </row>
    <row r="1347" spans="1:13" x14ac:dyDescent="0.25">
      <c r="A1347" s="91">
        <v>1039</v>
      </c>
      <c r="B1347" s="93" t="s">
        <v>5010</v>
      </c>
      <c r="C1347" s="159" t="s">
        <v>5771</v>
      </c>
      <c r="D1347" s="159" t="s">
        <v>5747</v>
      </c>
      <c r="E1347" s="159" t="s">
        <v>5973</v>
      </c>
      <c r="F1347" s="159" t="s">
        <v>5974</v>
      </c>
      <c r="G1347" s="159"/>
      <c r="H1347" s="159"/>
      <c r="I1347" s="159" t="s">
        <v>37</v>
      </c>
      <c r="J1347" s="162" t="s">
        <v>5803</v>
      </c>
      <c r="K1347" s="163"/>
      <c r="L1347" s="163"/>
      <c r="M1347" s="157" t="s">
        <v>6023</v>
      </c>
    </row>
    <row r="1348" spans="1:13" x14ac:dyDescent="0.25">
      <c r="A1348" s="91">
        <v>1039</v>
      </c>
      <c r="B1348" s="93" t="s">
        <v>5010</v>
      </c>
      <c r="C1348" s="159" t="s">
        <v>5771</v>
      </c>
      <c r="D1348" s="159" t="s">
        <v>5747</v>
      </c>
      <c r="E1348" s="159" t="s">
        <v>5975</v>
      </c>
      <c r="F1348" s="159" t="s">
        <v>5976</v>
      </c>
      <c r="G1348" s="159"/>
      <c r="H1348" s="159"/>
      <c r="I1348" s="159" t="s">
        <v>37</v>
      </c>
      <c r="J1348" s="162" t="s">
        <v>5803</v>
      </c>
      <c r="K1348" s="163"/>
      <c r="L1348" s="163"/>
      <c r="M1348" s="157" t="s">
        <v>6023</v>
      </c>
    </row>
    <row r="1349" spans="1:13" x14ac:dyDescent="0.25">
      <c r="A1349" s="91">
        <v>1039</v>
      </c>
      <c r="B1349" s="93" t="s">
        <v>5010</v>
      </c>
      <c r="C1349" s="159" t="s">
        <v>5771</v>
      </c>
      <c r="D1349" s="159" t="s">
        <v>5747</v>
      </c>
      <c r="E1349" s="159" t="s">
        <v>829</v>
      </c>
      <c r="F1349" s="159" t="s">
        <v>838</v>
      </c>
      <c r="G1349" s="159"/>
      <c r="H1349" s="159"/>
      <c r="I1349" s="159" t="s">
        <v>37</v>
      </c>
      <c r="J1349" s="162" t="s">
        <v>5790</v>
      </c>
      <c r="K1349" s="163"/>
      <c r="L1349" s="163"/>
      <c r="M1349" s="157" t="s">
        <v>6023</v>
      </c>
    </row>
    <row r="1350" spans="1:13" x14ac:dyDescent="0.25">
      <c r="A1350" s="91">
        <v>1039</v>
      </c>
      <c r="B1350" s="93" t="s">
        <v>5010</v>
      </c>
      <c r="C1350" s="159" t="s">
        <v>5771</v>
      </c>
      <c r="D1350" s="159" t="s">
        <v>5747</v>
      </c>
      <c r="E1350" s="159" t="s">
        <v>1660</v>
      </c>
      <c r="F1350" s="159" t="s">
        <v>1661</v>
      </c>
      <c r="G1350" s="159"/>
      <c r="H1350" s="159"/>
      <c r="I1350" s="159" t="s">
        <v>110</v>
      </c>
      <c r="J1350" s="162" t="s">
        <v>476</v>
      </c>
      <c r="K1350" s="163"/>
      <c r="L1350" s="163"/>
      <c r="M1350" s="157" t="s">
        <v>6023</v>
      </c>
    </row>
    <row r="1351" spans="1:13" x14ac:dyDescent="0.25">
      <c r="A1351" s="91">
        <v>1039</v>
      </c>
      <c r="B1351" s="93" t="s">
        <v>5010</v>
      </c>
      <c r="C1351" s="159" t="s">
        <v>5771</v>
      </c>
      <c r="D1351" s="159" t="s">
        <v>5747</v>
      </c>
      <c r="E1351" s="159" t="s">
        <v>488</v>
      </c>
      <c r="F1351" s="159" t="s">
        <v>495</v>
      </c>
      <c r="G1351" s="159"/>
      <c r="H1351" s="159"/>
      <c r="I1351" s="159" t="s">
        <v>110</v>
      </c>
      <c r="J1351" s="162" t="s">
        <v>5867</v>
      </c>
      <c r="K1351" s="163"/>
      <c r="L1351" s="163"/>
      <c r="M1351" s="157" t="s">
        <v>6023</v>
      </c>
    </row>
    <row r="1352" spans="1:13" x14ac:dyDescent="0.25">
      <c r="A1352" s="91">
        <v>1039</v>
      </c>
      <c r="B1352" s="93" t="s">
        <v>5010</v>
      </c>
      <c r="C1352" s="159" t="s">
        <v>5771</v>
      </c>
      <c r="D1352" s="159" t="s">
        <v>5747</v>
      </c>
      <c r="E1352" s="159" t="s">
        <v>5977</v>
      </c>
      <c r="F1352" s="159" t="s">
        <v>5978</v>
      </c>
      <c r="G1352" s="159"/>
      <c r="H1352" s="159"/>
      <c r="I1352" s="159" t="s">
        <v>110</v>
      </c>
      <c r="J1352" s="162" t="s">
        <v>5867</v>
      </c>
      <c r="K1352" s="163"/>
      <c r="L1352" s="163"/>
      <c r="M1352" s="157" t="s">
        <v>6023</v>
      </c>
    </row>
    <row r="1353" spans="1:13" x14ac:dyDescent="0.25">
      <c r="A1353" s="91">
        <v>1039</v>
      </c>
      <c r="B1353" s="93" t="s">
        <v>5010</v>
      </c>
      <c r="C1353" s="159" t="s">
        <v>5771</v>
      </c>
      <c r="D1353" s="159" t="s">
        <v>5747</v>
      </c>
      <c r="E1353" s="159" t="s">
        <v>5621</v>
      </c>
      <c r="F1353" s="159" t="s">
        <v>5622</v>
      </c>
      <c r="G1353" s="159"/>
      <c r="H1353" s="159"/>
      <c r="I1353" s="159" t="s">
        <v>37</v>
      </c>
      <c r="J1353" s="162" t="s">
        <v>5812</v>
      </c>
      <c r="K1353" s="163"/>
      <c r="L1353" s="163"/>
      <c r="M1353" s="157" t="s">
        <v>6023</v>
      </c>
    </row>
    <row r="1354" spans="1:13" x14ac:dyDescent="0.25">
      <c r="A1354" s="91">
        <v>1039</v>
      </c>
      <c r="B1354" s="93" t="s">
        <v>5010</v>
      </c>
      <c r="C1354" s="159" t="s">
        <v>5771</v>
      </c>
      <c r="D1354" s="159" t="s">
        <v>5747</v>
      </c>
      <c r="E1354" s="159" t="s">
        <v>2199</v>
      </c>
      <c r="F1354" s="159" t="s">
        <v>2200</v>
      </c>
      <c r="G1354" s="159"/>
      <c r="H1354" s="159"/>
      <c r="I1354" s="159" t="s">
        <v>110</v>
      </c>
      <c r="J1354" s="162" t="s">
        <v>1397</v>
      </c>
      <c r="K1354" s="163"/>
      <c r="L1354" s="163"/>
      <c r="M1354" s="157" t="s">
        <v>6023</v>
      </c>
    </row>
    <row r="1355" spans="1:13" x14ac:dyDescent="0.25">
      <c r="A1355" s="91">
        <v>1039</v>
      </c>
      <c r="B1355" s="93" t="s">
        <v>5010</v>
      </c>
      <c r="C1355" s="159" t="s">
        <v>5771</v>
      </c>
      <c r="D1355" s="159" t="s">
        <v>5747</v>
      </c>
      <c r="E1355" s="159" t="s">
        <v>472</v>
      </c>
      <c r="F1355" s="159" t="s">
        <v>64</v>
      </c>
      <c r="G1355" s="159"/>
      <c r="H1355" s="159"/>
      <c r="I1355" s="159" t="s">
        <v>37</v>
      </c>
      <c r="J1355" s="162" t="s">
        <v>5789</v>
      </c>
      <c r="K1355" s="163"/>
      <c r="L1355" s="163"/>
      <c r="M1355" s="157" t="s">
        <v>6023</v>
      </c>
    </row>
    <row r="1356" spans="1:13" x14ac:dyDescent="0.25">
      <c r="A1356" s="91">
        <v>1039</v>
      </c>
      <c r="B1356" s="93" t="s">
        <v>5010</v>
      </c>
      <c r="C1356" s="159" t="s">
        <v>5771</v>
      </c>
      <c r="D1356" s="159" t="s">
        <v>5747</v>
      </c>
      <c r="E1356" s="159" t="s">
        <v>53</v>
      </c>
      <c r="F1356" s="159" t="s">
        <v>54</v>
      </c>
      <c r="G1356" s="159"/>
      <c r="H1356" s="159"/>
      <c r="I1356" s="159" t="s">
        <v>37</v>
      </c>
      <c r="J1356" s="162" t="s">
        <v>5806</v>
      </c>
      <c r="K1356" s="163"/>
      <c r="L1356" s="163"/>
      <c r="M1356" s="157" t="s">
        <v>6023</v>
      </c>
    </row>
    <row r="1357" spans="1:13" x14ac:dyDescent="0.25">
      <c r="A1357" s="91">
        <v>1039</v>
      </c>
      <c r="B1357" s="93" t="s">
        <v>5010</v>
      </c>
      <c r="C1357" s="159" t="s">
        <v>5771</v>
      </c>
      <c r="D1357" s="159" t="s">
        <v>5747</v>
      </c>
      <c r="E1357" s="159" t="s">
        <v>55</v>
      </c>
      <c r="F1357" s="159" t="s">
        <v>56</v>
      </c>
      <c r="G1357" s="159"/>
      <c r="H1357" s="159"/>
      <c r="I1357" s="159" t="s">
        <v>37</v>
      </c>
      <c r="J1357" s="162" t="s">
        <v>5786</v>
      </c>
      <c r="K1357" s="163"/>
      <c r="L1357" s="163"/>
      <c r="M1357" s="157" t="s">
        <v>6023</v>
      </c>
    </row>
    <row r="1358" spans="1:13" x14ac:dyDescent="0.25">
      <c r="A1358" s="91">
        <v>1039</v>
      </c>
      <c r="B1358" s="93" t="s">
        <v>5010</v>
      </c>
      <c r="C1358" s="159" t="s">
        <v>5771</v>
      </c>
      <c r="D1358" s="159" t="s">
        <v>5747</v>
      </c>
      <c r="E1358" s="159" t="s">
        <v>57</v>
      </c>
      <c r="F1358" s="159" t="s">
        <v>58</v>
      </c>
      <c r="G1358" s="159"/>
      <c r="H1358" s="159"/>
      <c r="I1358" s="159" t="s">
        <v>37</v>
      </c>
      <c r="J1358" s="162" t="s">
        <v>5806</v>
      </c>
      <c r="K1358" s="163"/>
      <c r="L1358" s="163"/>
      <c r="M1358" s="157" t="s">
        <v>6023</v>
      </c>
    </row>
    <row r="1359" spans="1:13" x14ac:dyDescent="0.25">
      <c r="A1359" s="91">
        <v>1039</v>
      </c>
      <c r="B1359" s="93" t="s">
        <v>5010</v>
      </c>
      <c r="C1359" s="159" t="s">
        <v>5771</v>
      </c>
      <c r="D1359" s="159" t="s">
        <v>5747</v>
      </c>
      <c r="E1359" s="159" t="s">
        <v>59</v>
      </c>
      <c r="F1359" s="159" t="s">
        <v>60</v>
      </c>
      <c r="G1359" s="159"/>
      <c r="H1359" s="159"/>
      <c r="I1359" s="159" t="s">
        <v>37</v>
      </c>
      <c r="J1359" s="162" t="s">
        <v>5786</v>
      </c>
      <c r="K1359" s="163"/>
      <c r="L1359" s="163"/>
      <c r="M1359" s="157" t="s">
        <v>6023</v>
      </c>
    </row>
    <row r="1360" spans="1:13" x14ac:dyDescent="0.25">
      <c r="A1360" s="91">
        <v>1039</v>
      </c>
      <c r="B1360" s="93" t="s">
        <v>5010</v>
      </c>
      <c r="C1360" s="159" t="s">
        <v>5771</v>
      </c>
      <c r="D1360" s="159" t="s">
        <v>5747</v>
      </c>
      <c r="E1360" s="159" t="s">
        <v>1716</v>
      </c>
      <c r="F1360" s="159" t="s">
        <v>1717</v>
      </c>
      <c r="G1360" s="159"/>
      <c r="H1360" s="159"/>
      <c r="I1360" s="159" t="s">
        <v>37</v>
      </c>
      <c r="J1360" s="162" t="s">
        <v>5803</v>
      </c>
      <c r="K1360" s="163"/>
      <c r="L1360" s="163" t="s">
        <v>1496</v>
      </c>
      <c r="M1360" s="157" t="s">
        <v>6023</v>
      </c>
    </row>
    <row r="1361" spans="1:13" x14ac:dyDescent="0.25">
      <c r="A1361" s="91">
        <v>1039</v>
      </c>
      <c r="B1361" s="93" t="s">
        <v>5010</v>
      </c>
      <c r="C1361" s="159" t="s">
        <v>5771</v>
      </c>
      <c r="D1361" s="159" t="s">
        <v>5747</v>
      </c>
      <c r="E1361" s="159" t="s">
        <v>2928</v>
      </c>
      <c r="F1361" s="159" t="s">
        <v>5804</v>
      </c>
      <c r="G1361" s="159"/>
      <c r="H1361" s="159"/>
      <c r="I1361" s="159" t="s">
        <v>37</v>
      </c>
      <c r="J1361" s="162" t="s">
        <v>5805</v>
      </c>
      <c r="K1361" s="163"/>
      <c r="L1361" s="163"/>
      <c r="M1361" s="157" t="s">
        <v>6023</v>
      </c>
    </row>
    <row r="1362" spans="1:13" x14ac:dyDescent="0.25">
      <c r="A1362" s="91">
        <v>1039</v>
      </c>
      <c r="B1362" s="93" t="s">
        <v>5010</v>
      </c>
      <c r="C1362" s="159" t="s">
        <v>5771</v>
      </c>
      <c r="D1362" s="159" t="s">
        <v>5747</v>
      </c>
      <c r="E1362" s="159" t="s">
        <v>2044</v>
      </c>
      <c r="F1362" s="159" t="s">
        <v>2045</v>
      </c>
      <c r="G1362" s="159"/>
      <c r="H1362" s="159"/>
      <c r="I1362" s="159" t="s">
        <v>37</v>
      </c>
      <c r="J1362" s="162" t="s">
        <v>5806</v>
      </c>
      <c r="K1362" s="163"/>
      <c r="L1362" s="163"/>
      <c r="M1362" s="157" t="s">
        <v>6023</v>
      </c>
    </row>
    <row r="1363" spans="1:13" x14ac:dyDescent="0.25">
      <c r="A1363" s="91">
        <v>1039</v>
      </c>
      <c r="B1363" s="93" t="s">
        <v>5010</v>
      </c>
      <c r="C1363" s="159" t="s">
        <v>5772</v>
      </c>
      <c r="D1363" s="159" t="s">
        <v>5748</v>
      </c>
      <c r="E1363" s="159" t="s">
        <v>5782</v>
      </c>
      <c r="F1363" s="159" t="s">
        <v>5358</v>
      </c>
      <c r="G1363" s="159"/>
      <c r="H1363" s="159"/>
      <c r="I1363" s="159" t="s">
        <v>37</v>
      </c>
      <c r="J1363" s="162" t="s">
        <v>5783</v>
      </c>
      <c r="K1363" s="163" t="s">
        <v>5347</v>
      </c>
      <c r="L1363" s="163"/>
      <c r="M1363" s="157" t="s">
        <v>6023</v>
      </c>
    </row>
    <row r="1364" spans="1:13" x14ac:dyDescent="0.25">
      <c r="A1364" s="91">
        <v>1039</v>
      </c>
      <c r="B1364" s="93" t="s">
        <v>5010</v>
      </c>
      <c r="C1364" s="159" t="s">
        <v>5772</v>
      </c>
      <c r="D1364" s="159" t="s">
        <v>5748</v>
      </c>
      <c r="E1364" s="159" t="s">
        <v>5784</v>
      </c>
      <c r="F1364" s="159" t="s">
        <v>5785</v>
      </c>
      <c r="G1364" s="159"/>
      <c r="H1364" s="159"/>
      <c r="I1364" s="159" t="s">
        <v>37</v>
      </c>
      <c r="J1364" s="162" t="s">
        <v>5786</v>
      </c>
      <c r="K1364" s="163" t="s">
        <v>5347</v>
      </c>
      <c r="L1364" s="163"/>
      <c r="M1364" s="157" t="s">
        <v>6023</v>
      </c>
    </row>
    <row r="1365" spans="1:13" x14ac:dyDescent="0.25">
      <c r="A1365" s="91">
        <v>1039</v>
      </c>
      <c r="B1365" s="93" t="s">
        <v>5010</v>
      </c>
      <c r="C1365" s="159" t="s">
        <v>5772</v>
      </c>
      <c r="D1365" s="159" t="s">
        <v>5748</v>
      </c>
      <c r="E1365" s="159" t="s">
        <v>4197</v>
      </c>
      <c r="F1365" s="159" t="s">
        <v>5788</v>
      </c>
      <c r="G1365" s="159"/>
      <c r="H1365" s="159"/>
      <c r="I1365" s="159" t="s">
        <v>110</v>
      </c>
      <c r="J1365" s="162" t="s">
        <v>5789</v>
      </c>
      <c r="K1365" s="163" t="s">
        <v>5347</v>
      </c>
      <c r="L1365" s="163"/>
      <c r="M1365" s="157" t="s">
        <v>6023</v>
      </c>
    </row>
    <row r="1366" spans="1:13" x14ac:dyDescent="0.25">
      <c r="A1366" s="91">
        <v>1039</v>
      </c>
      <c r="B1366" s="93" t="s">
        <v>5010</v>
      </c>
      <c r="C1366" s="159" t="s">
        <v>5772</v>
      </c>
      <c r="D1366" s="159" t="s">
        <v>5748</v>
      </c>
      <c r="E1366" s="159" t="s">
        <v>472</v>
      </c>
      <c r="F1366" s="159" t="s">
        <v>64</v>
      </c>
      <c r="G1366" s="159"/>
      <c r="H1366" s="159"/>
      <c r="I1366" s="159" t="s">
        <v>37</v>
      </c>
      <c r="J1366" s="162" t="s">
        <v>5789</v>
      </c>
      <c r="K1366" s="163" t="s">
        <v>5347</v>
      </c>
      <c r="L1366" s="163"/>
      <c r="M1366" s="157" t="s">
        <v>6023</v>
      </c>
    </row>
    <row r="1367" spans="1:13" x14ac:dyDescent="0.25">
      <c r="A1367" s="91">
        <v>1039</v>
      </c>
      <c r="B1367" s="93" t="s">
        <v>5010</v>
      </c>
      <c r="C1367" s="159" t="s">
        <v>5772</v>
      </c>
      <c r="D1367" s="159" t="s">
        <v>5748</v>
      </c>
      <c r="E1367" s="159" t="s">
        <v>5979</v>
      </c>
      <c r="F1367" s="159" t="s">
        <v>5980</v>
      </c>
      <c r="G1367" s="159"/>
      <c r="H1367" s="159"/>
      <c r="I1367" s="159" t="s">
        <v>37</v>
      </c>
      <c r="J1367" s="162" t="s">
        <v>5783</v>
      </c>
      <c r="K1367" s="163" t="s">
        <v>5347</v>
      </c>
      <c r="L1367" s="163"/>
      <c r="M1367" s="157" t="s">
        <v>6023</v>
      </c>
    </row>
    <row r="1368" spans="1:13" x14ac:dyDescent="0.25">
      <c r="A1368" s="91">
        <v>1039</v>
      </c>
      <c r="B1368" s="93" t="s">
        <v>5010</v>
      </c>
      <c r="C1368" s="159" t="s">
        <v>5772</v>
      </c>
      <c r="D1368" s="159" t="s">
        <v>5748</v>
      </c>
      <c r="E1368" s="159" t="s">
        <v>5981</v>
      </c>
      <c r="F1368" s="159" t="s">
        <v>5982</v>
      </c>
      <c r="G1368" s="159"/>
      <c r="H1368" s="159"/>
      <c r="I1368" s="159" t="s">
        <v>37</v>
      </c>
      <c r="J1368" s="162" t="s">
        <v>5783</v>
      </c>
      <c r="K1368" s="163" t="s">
        <v>5347</v>
      </c>
      <c r="L1368" s="163"/>
      <c r="M1368" s="157" t="s">
        <v>6023</v>
      </c>
    </row>
    <row r="1369" spans="1:13" x14ac:dyDescent="0.25">
      <c r="A1369" s="91">
        <v>1039</v>
      </c>
      <c r="B1369" s="93" t="s">
        <v>5010</v>
      </c>
      <c r="C1369" s="159" t="s">
        <v>5772</v>
      </c>
      <c r="D1369" s="159" t="s">
        <v>5748</v>
      </c>
      <c r="E1369" s="159" t="s">
        <v>53</v>
      </c>
      <c r="F1369" s="159" t="s">
        <v>54</v>
      </c>
      <c r="G1369" s="159"/>
      <c r="H1369" s="159"/>
      <c r="I1369" s="159" t="s">
        <v>37</v>
      </c>
      <c r="J1369" s="162" t="s">
        <v>5806</v>
      </c>
      <c r="K1369" s="163" t="s">
        <v>5347</v>
      </c>
      <c r="L1369" s="163"/>
      <c r="M1369" s="157" t="s">
        <v>6023</v>
      </c>
    </row>
    <row r="1370" spans="1:13" x14ac:dyDescent="0.25">
      <c r="A1370" s="91">
        <v>1039</v>
      </c>
      <c r="B1370" s="93" t="s">
        <v>5010</v>
      </c>
      <c r="C1370" s="159" t="s">
        <v>5772</v>
      </c>
      <c r="D1370" s="159" t="s">
        <v>5748</v>
      </c>
      <c r="E1370" s="159" t="s">
        <v>55</v>
      </c>
      <c r="F1370" s="159" t="s">
        <v>56</v>
      </c>
      <c r="G1370" s="159"/>
      <c r="H1370" s="159"/>
      <c r="I1370" s="159" t="s">
        <v>37</v>
      </c>
      <c r="J1370" s="162" t="s">
        <v>5786</v>
      </c>
      <c r="K1370" s="163" t="s">
        <v>5347</v>
      </c>
      <c r="L1370" s="163"/>
      <c r="M1370" s="157" t="s">
        <v>6023</v>
      </c>
    </row>
    <row r="1371" spans="1:13" x14ac:dyDescent="0.25">
      <c r="A1371" s="91">
        <v>1039</v>
      </c>
      <c r="B1371" s="93" t="s">
        <v>5010</v>
      </c>
      <c r="C1371" s="159" t="s">
        <v>5772</v>
      </c>
      <c r="D1371" s="159" t="s">
        <v>5748</v>
      </c>
      <c r="E1371" s="159" t="s">
        <v>1716</v>
      </c>
      <c r="F1371" s="159" t="s">
        <v>1717</v>
      </c>
      <c r="G1371" s="159"/>
      <c r="H1371" s="159"/>
      <c r="I1371" s="159" t="s">
        <v>37</v>
      </c>
      <c r="J1371" s="162" t="s">
        <v>5803</v>
      </c>
      <c r="K1371" s="163" t="s">
        <v>5347</v>
      </c>
      <c r="L1371" s="163" t="s">
        <v>1496</v>
      </c>
      <c r="M1371" s="157" t="s">
        <v>6023</v>
      </c>
    </row>
    <row r="1372" spans="1:13" x14ac:dyDescent="0.25">
      <c r="A1372" s="91">
        <v>1039</v>
      </c>
      <c r="B1372" s="93" t="s">
        <v>5010</v>
      </c>
      <c r="C1372" s="159" t="s">
        <v>5772</v>
      </c>
      <c r="D1372" s="159" t="s">
        <v>5748</v>
      </c>
      <c r="E1372" s="159" t="s">
        <v>2928</v>
      </c>
      <c r="F1372" s="159" t="s">
        <v>5804</v>
      </c>
      <c r="G1372" s="159"/>
      <c r="H1372" s="159"/>
      <c r="I1372" s="159" t="s">
        <v>37</v>
      </c>
      <c r="J1372" s="162" t="s">
        <v>5805</v>
      </c>
      <c r="K1372" s="163"/>
      <c r="L1372" s="163"/>
      <c r="M1372" s="157" t="s">
        <v>6023</v>
      </c>
    </row>
    <row r="1373" spans="1:13" x14ac:dyDescent="0.25">
      <c r="A1373" s="91">
        <v>1039</v>
      </c>
      <c r="B1373" s="93" t="s">
        <v>5010</v>
      </c>
      <c r="C1373" s="159" t="s">
        <v>5772</v>
      </c>
      <c r="D1373" s="159" t="s">
        <v>5748</v>
      </c>
      <c r="E1373" s="159" t="s">
        <v>2044</v>
      </c>
      <c r="F1373" s="159" t="s">
        <v>2045</v>
      </c>
      <c r="G1373" s="159"/>
      <c r="H1373" s="159"/>
      <c r="I1373" s="159" t="s">
        <v>37</v>
      </c>
      <c r="J1373" s="162" t="s">
        <v>5806</v>
      </c>
      <c r="K1373" s="163"/>
      <c r="L1373" s="163"/>
      <c r="M1373" s="157" t="s">
        <v>6023</v>
      </c>
    </row>
    <row r="1374" spans="1:13" x14ac:dyDescent="0.25">
      <c r="A1374" s="91">
        <v>1039</v>
      </c>
      <c r="B1374" s="93" t="s">
        <v>5010</v>
      </c>
      <c r="C1374" s="159" t="s">
        <v>5773</v>
      </c>
      <c r="D1374" s="159" t="s">
        <v>5749</v>
      </c>
      <c r="E1374" s="159" t="s">
        <v>5782</v>
      </c>
      <c r="F1374" s="159" t="s">
        <v>5358</v>
      </c>
      <c r="G1374" s="159"/>
      <c r="H1374" s="159"/>
      <c r="I1374" s="159" t="s">
        <v>37</v>
      </c>
      <c r="J1374" s="162" t="s">
        <v>5783</v>
      </c>
      <c r="K1374" s="163" t="s">
        <v>5347</v>
      </c>
      <c r="L1374" s="163"/>
      <c r="M1374" s="157" t="s">
        <v>6023</v>
      </c>
    </row>
    <row r="1375" spans="1:13" x14ac:dyDescent="0.25">
      <c r="A1375" s="91">
        <v>1039</v>
      </c>
      <c r="B1375" s="93" t="s">
        <v>5010</v>
      </c>
      <c r="C1375" s="159" t="s">
        <v>5773</v>
      </c>
      <c r="D1375" s="159" t="s">
        <v>5749</v>
      </c>
      <c r="E1375" s="159" t="s">
        <v>5784</v>
      </c>
      <c r="F1375" s="159" t="s">
        <v>5785</v>
      </c>
      <c r="G1375" s="159"/>
      <c r="H1375" s="159"/>
      <c r="I1375" s="159" t="s">
        <v>37</v>
      </c>
      <c r="J1375" s="162" t="s">
        <v>5786</v>
      </c>
      <c r="K1375" s="163" t="s">
        <v>5347</v>
      </c>
      <c r="L1375" s="163"/>
      <c r="M1375" s="157" t="s">
        <v>6023</v>
      </c>
    </row>
    <row r="1376" spans="1:13" x14ac:dyDescent="0.25">
      <c r="A1376" s="91">
        <v>1039</v>
      </c>
      <c r="B1376" s="93" t="s">
        <v>5010</v>
      </c>
      <c r="C1376" s="159" t="s">
        <v>5773</v>
      </c>
      <c r="D1376" s="159" t="s">
        <v>5749</v>
      </c>
      <c r="E1376" s="159" t="s">
        <v>5787</v>
      </c>
      <c r="F1376" s="159" t="s">
        <v>5788</v>
      </c>
      <c r="G1376" s="159"/>
      <c r="H1376" s="159"/>
      <c r="I1376" s="159" t="s">
        <v>110</v>
      </c>
      <c r="J1376" s="162" t="s">
        <v>5789</v>
      </c>
      <c r="K1376" s="163" t="s">
        <v>5347</v>
      </c>
      <c r="L1376" s="163"/>
      <c r="M1376" s="157" t="s">
        <v>6023</v>
      </c>
    </row>
    <row r="1377" spans="1:13" x14ac:dyDescent="0.25">
      <c r="A1377" s="91">
        <v>1039</v>
      </c>
      <c r="B1377" s="93" t="s">
        <v>5010</v>
      </c>
      <c r="C1377" s="159" t="s">
        <v>5773</v>
      </c>
      <c r="D1377" s="159" t="s">
        <v>5749</v>
      </c>
      <c r="E1377" s="159" t="s">
        <v>5983</v>
      </c>
      <c r="F1377" s="159" t="s">
        <v>1805</v>
      </c>
      <c r="G1377" s="159"/>
      <c r="H1377" s="159"/>
      <c r="I1377" s="159" t="s">
        <v>37</v>
      </c>
      <c r="J1377" s="162" t="s">
        <v>5783</v>
      </c>
      <c r="K1377" s="163" t="s">
        <v>5347</v>
      </c>
      <c r="L1377" s="163"/>
      <c r="M1377" s="157" t="s">
        <v>6023</v>
      </c>
    </row>
    <row r="1378" spans="1:13" x14ac:dyDescent="0.25">
      <c r="A1378" s="91">
        <v>1039</v>
      </c>
      <c r="B1378" s="93" t="s">
        <v>5010</v>
      </c>
      <c r="C1378" s="159" t="s">
        <v>5773</v>
      </c>
      <c r="D1378" s="159" t="s">
        <v>5749</v>
      </c>
      <c r="E1378" s="159" t="s">
        <v>472</v>
      </c>
      <c r="F1378" s="159" t="s">
        <v>64</v>
      </c>
      <c r="G1378" s="159"/>
      <c r="H1378" s="159"/>
      <c r="I1378" s="159" t="s">
        <v>37</v>
      </c>
      <c r="J1378" s="162" t="s">
        <v>5789</v>
      </c>
      <c r="K1378" s="163" t="s">
        <v>5347</v>
      </c>
      <c r="L1378" s="163"/>
      <c r="M1378" s="157" t="s">
        <v>6023</v>
      </c>
    </row>
    <row r="1379" spans="1:13" x14ac:dyDescent="0.25">
      <c r="A1379" s="91">
        <v>1039</v>
      </c>
      <c r="B1379" s="93" t="s">
        <v>5010</v>
      </c>
      <c r="C1379" s="159" t="s">
        <v>5773</v>
      </c>
      <c r="D1379" s="159" t="s">
        <v>5749</v>
      </c>
      <c r="E1379" s="159" t="s">
        <v>829</v>
      </c>
      <c r="F1379" s="159" t="s">
        <v>838</v>
      </c>
      <c r="G1379" s="159"/>
      <c r="H1379" s="159"/>
      <c r="I1379" s="159" t="s">
        <v>37</v>
      </c>
      <c r="J1379" s="162" t="s">
        <v>5790</v>
      </c>
      <c r="K1379" s="163" t="s">
        <v>5347</v>
      </c>
      <c r="L1379" s="163"/>
      <c r="M1379" s="157" t="s">
        <v>6023</v>
      </c>
    </row>
    <row r="1380" spans="1:13" x14ac:dyDescent="0.25">
      <c r="A1380" s="91">
        <v>1039</v>
      </c>
      <c r="B1380" s="93" t="s">
        <v>5010</v>
      </c>
      <c r="C1380" s="159" t="s">
        <v>5773</v>
      </c>
      <c r="D1380" s="159" t="s">
        <v>5749</v>
      </c>
      <c r="E1380" s="159" t="s">
        <v>1611</v>
      </c>
      <c r="F1380" s="159" t="s">
        <v>1612</v>
      </c>
      <c r="G1380" s="159"/>
      <c r="H1380" s="159"/>
      <c r="I1380" s="159" t="s">
        <v>37</v>
      </c>
      <c r="J1380" s="162" t="s">
        <v>5790</v>
      </c>
      <c r="K1380" s="163" t="s">
        <v>5347</v>
      </c>
      <c r="L1380" s="163"/>
      <c r="M1380" s="157" t="s">
        <v>6023</v>
      </c>
    </row>
    <row r="1381" spans="1:13" x14ac:dyDescent="0.25">
      <c r="A1381" s="91">
        <v>1039</v>
      </c>
      <c r="B1381" s="93" t="s">
        <v>5010</v>
      </c>
      <c r="C1381" s="159" t="s">
        <v>5773</v>
      </c>
      <c r="D1381" s="159" t="s">
        <v>5749</v>
      </c>
      <c r="E1381" s="159" t="s">
        <v>2492</v>
      </c>
      <c r="F1381" s="159" t="s">
        <v>2493</v>
      </c>
      <c r="G1381" s="159"/>
      <c r="H1381" s="159"/>
      <c r="I1381" s="159" t="s">
        <v>110</v>
      </c>
      <c r="J1381" s="162" t="s">
        <v>476</v>
      </c>
      <c r="K1381" s="163" t="s">
        <v>5347</v>
      </c>
      <c r="L1381" s="163" t="s">
        <v>5794</v>
      </c>
      <c r="M1381" s="157" t="s">
        <v>6023</v>
      </c>
    </row>
    <row r="1382" spans="1:13" x14ac:dyDescent="0.25">
      <c r="A1382" s="91">
        <v>1039</v>
      </c>
      <c r="B1382" s="93" t="s">
        <v>5010</v>
      </c>
      <c r="C1382" s="159" t="s">
        <v>5773</v>
      </c>
      <c r="D1382" s="159" t="s">
        <v>5749</v>
      </c>
      <c r="E1382" s="159" t="s">
        <v>2494</v>
      </c>
      <c r="F1382" s="159" t="s">
        <v>2495</v>
      </c>
      <c r="G1382" s="159"/>
      <c r="H1382" s="159"/>
      <c r="I1382" s="159" t="s">
        <v>110</v>
      </c>
      <c r="J1382" s="162" t="s">
        <v>476</v>
      </c>
      <c r="K1382" s="163" t="s">
        <v>5347</v>
      </c>
      <c r="L1382" s="163" t="s">
        <v>5794</v>
      </c>
      <c r="M1382" s="157" t="s">
        <v>6023</v>
      </c>
    </row>
    <row r="1383" spans="1:13" x14ac:dyDescent="0.25">
      <c r="A1383" s="91">
        <v>1039</v>
      </c>
      <c r="B1383" s="93" t="s">
        <v>5010</v>
      </c>
      <c r="C1383" s="159" t="s">
        <v>5773</v>
      </c>
      <c r="D1383" s="159" t="s">
        <v>5749</v>
      </c>
      <c r="E1383" s="159" t="s">
        <v>5820</v>
      </c>
      <c r="F1383" s="159" t="s">
        <v>5821</v>
      </c>
      <c r="G1383" s="159"/>
      <c r="H1383" s="159"/>
      <c r="I1383" s="159" t="s">
        <v>37</v>
      </c>
      <c r="J1383" s="162" t="s">
        <v>5812</v>
      </c>
      <c r="K1383" s="163"/>
      <c r="L1383" s="163"/>
      <c r="M1383" s="157" t="s">
        <v>6023</v>
      </c>
    </row>
    <row r="1384" spans="1:13" x14ac:dyDescent="0.25">
      <c r="A1384" s="91">
        <v>1039</v>
      </c>
      <c r="B1384" s="93" t="s">
        <v>5010</v>
      </c>
      <c r="C1384" s="159" t="s">
        <v>5773</v>
      </c>
      <c r="D1384" s="159" t="s">
        <v>5749</v>
      </c>
      <c r="E1384" s="159" t="s">
        <v>1716</v>
      </c>
      <c r="F1384" s="159" t="s">
        <v>1717</v>
      </c>
      <c r="G1384" s="159"/>
      <c r="H1384" s="159"/>
      <c r="I1384" s="159" t="s">
        <v>37</v>
      </c>
      <c r="J1384" s="162" t="s">
        <v>5803</v>
      </c>
      <c r="K1384" s="163" t="s">
        <v>5347</v>
      </c>
      <c r="L1384" s="163" t="s">
        <v>1496</v>
      </c>
      <c r="M1384" s="157" t="s">
        <v>6023</v>
      </c>
    </row>
    <row r="1385" spans="1:13" x14ac:dyDescent="0.25">
      <c r="A1385" s="91">
        <v>1039</v>
      </c>
      <c r="B1385" s="93" t="s">
        <v>5010</v>
      </c>
      <c r="C1385" s="159" t="s">
        <v>5773</v>
      </c>
      <c r="D1385" s="159" t="s">
        <v>5749</v>
      </c>
      <c r="E1385" s="159" t="s">
        <v>2928</v>
      </c>
      <c r="F1385" s="159" t="s">
        <v>5804</v>
      </c>
      <c r="G1385" s="159"/>
      <c r="H1385" s="159"/>
      <c r="I1385" s="159" t="s">
        <v>37</v>
      </c>
      <c r="J1385" s="162" t="s">
        <v>5805</v>
      </c>
      <c r="K1385" s="163"/>
      <c r="L1385" s="163"/>
      <c r="M1385" s="157" t="s">
        <v>6023</v>
      </c>
    </row>
    <row r="1386" spans="1:13" x14ac:dyDescent="0.25">
      <c r="A1386" s="91">
        <v>1039</v>
      </c>
      <c r="B1386" s="93" t="s">
        <v>5010</v>
      </c>
      <c r="C1386" s="159" t="s">
        <v>5773</v>
      </c>
      <c r="D1386" s="159" t="s">
        <v>5749</v>
      </c>
      <c r="E1386" s="159" t="s">
        <v>2044</v>
      </c>
      <c r="F1386" s="159" t="s">
        <v>2045</v>
      </c>
      <c r="G1386" s="159"/>
      <c r="H1386" s="159"/>
      <c r="I1386" s="159" t="s">
        <v>37</v>
      </c>
      <c r="J1386" s="162" t="s">
        <v>5806</v>
      </c>
      <c r="K1386" s="163"/>
      <c r="L1386" s="163"/>
      <c r="M1386" s="157" t="s">
        <v>6023</v>
      </c>
    </row>
    <row r="1387" spans="1:13" x14ac:dyDescent="0.25">
      <c r="A1387" s="91">
        <v>1039</v>
      </c>
      <c r="B1387" s="93" t="s">
        <v>5010</v>
      </c>
      <c r="C1387" s="159" t="s">
        <v>5774</v>
      </c>
      <c r="D1387" s="159" t="s">
        <v>5750</v>
      </c>
      <c r="E1387" s="159" t="s">
        <v>5782</v>
      </c>
      <c r="F1387" s="159" t="s">
        <v>5358</v>
      </c>
      <c r="G1387" s="159"/>
      <c r="H1387" s="159"/>
      <c r="I1387" s="159" t="s">
        <v>37</v>
      </c>
      <c r="J1387" s="162" t="s">
        <v>5783</v>
      </c>
      <c r="K1387" s="163" t="s">
        <v>5347</v>
      </c>
      <c r="L1387" s="163"/>
      <c r="M1387" s="157" t="s">
        <v>6023</v>
      </c>
    </row>
    <row r="1388" spans="1:13" x14ac:dyDescent="0.25">
      <c r="A1388" s="91">
        <v>1039</v>
      </c>
      <c r="B1388" s="93" t="s">
        <v>5010</v>
      </c>
      <c r="C1388" s="159" t="s">
        <v>5774</v>
      </c>
      <c r="D1388" s="159" t="s">
        <v>5750</v>
      </c>
      <c r="E1388" s="159" t="s">
        <v>5784</v>
      </c>
      <c r="F1388" s="159" t="s">
        <v>5785</v>
      </c>
      <c r="G1388" s="159"/>
      <c r="H1388" s="159"/>
      <c r="I1388" s="159" t="s">
        <v>37</v>
      </c>
      <c r="J1388" s="162" t="s">
        <v>5786</v>
      </c>
      <c r="K1388" s="163" t="s">
        <v>5347</v>
      </c>
      <c r="L1388" s="163"/>
      <c r="M1388" s="157" t="s">
        <v>6023</v>
      </c>
    </row>
    <row r="1389" spans="1:13" x14ac:dyDescent="0.25">
      <c r="A1389" s="91">
        <v>1039</v>
      </c>
      <c r="B1389" s="93" t="s">
        <v>5010</v>
      </c>
      <c r="C1389" s="159" t="s">
        <v>5774</v>
      </c>
      <c r="D1389" s="159" t="s">
        <v>5750</v>
      </c>
      <c r="E1389" s="159" t="s">
        <v>5787</v>
      </c>
      <c r="F1389" s="159" t="s">
        <v>5788</v>
      </c>
      <c r="G1389" s="159"/>
      <c r="H1389" s="159"/>
      <c r="I1389" s="159" t="s">
        <v>110</v>
      </c>
      <c r="J1389" s="162" t="s">
        <v>5789</v>
      </c>
      <c r="K1389" s="163" t="s">
        <v>5347</v>
      </c>
      <c r="L1389" s="163"/>
      <c r="M1389" s="157" t="s">
        <v>6023</v>
      </c>
    </row>
    <row r="1390" spans="1:13" x14ac:dyDescent="0.25">
      <c r="A1390" s="91">
        <v>1039</v>
      </c>
      <c r="B1390" s="93" t="s">
        <v>5010</v>
      </c>
      <c r="C1390" s="159" t="s">
        <v>5774</v>
      </c>
      <c r="D1390" s="159" t="s">
        <v>5750</v>
      </c>
      <c r="E1390" s="159" t="s">
        <v>5925</v>
      </c>
      <c r="F1390" s="159" t="s">
        <v>5926</v>
      </c>
      <c r="G1390" s="159"/>
      <c r="H1390" s="159"/>
      <c r="I1390" s="159" t="s">
        <v>37</v>
      </c>
      <c r="J1390" s="162" t="s">
        <v>5803</v>
      </c>
      <c r="K1390" s="163" t="s">
        <v>5347</v>
      </c>
      <c r="L1390" s="163"/>
      <c r="M1390" s="157" t="s">
        <v>6023</v>
      </c>
    </row>
    <row r="1391" spans="1:13" x14ac:dyDescent="0.25">
      <c r="A1391" s="91">
        <v>1039</v>
      </c>
      <c r="B1391" s="93" t="s">
        <v>5010</v>
      </c>
      <c r="C1391" s="159" t="s">
        <v>5774</v>
      </c>
      <c r="D1391" s="159" t="s">
        <v>5750</v>
      </c>
      <c r="E1391" s="159" t="s">
        <v>472</v>
      </c>
      <c r="F1391" s="159" t="s">
        <v>64</v>
      </c>
      <c r="G1391" s="159"/>
      <c r="H1391" s="159"/>
      <c r="I1391" s="159" t="s">
        <v>37</v>
      </c>
      <c r="J1391" s="162" t="s">
        <v>5789</v>
      </c>
      <c r="K1391" s="163" t="s">
        <v>5347</v>
      </c>
      <c r="L1391" s="163"/>
      <c r="M1391" s="157" t="s">
        <v>6023</v>
      </c>
    </row>
    <row r="1392" spans="1:13" x14ac:dyDescent="0.25">
      <c r="A1392" s="91">
        <v>1039</v>
      </c>
      <c r="B1392" s="93" t="s">
        <v>5010</v>
      </c>
      <c r="C1392" s="159" t="s">
        <v>5774</v>
      </c>
      <c r="D1392" s="159" t="s">
        <v>5750</v>
      </c>
      <c r="E1392" s="159" t="s">
        <v>829</v>
      </c>
      <c r="F1392" s="159" t="s">
        <v>838</v>
      </c>
      <c r="G1392" s="159"/>
      <c r="H1392" s="159"/>
      <c r="I1392" s="159" t="s">
        <v>37</v>
      </c>
      <c r="J1392" s="162" t="s">
        <v>5790</v>
      </c>
      <c r="K1392" s="163" t="s">
        <v>5347</v>
      </c>
      <c r="L1392" s="163"/>
      <c r="M1392" s="157" t="s">
        <v>6023</v>
      </c>
    </row>
    <row r="1393" spans="1:13" x14ac:dyDescent="0.25">
      <c r="A1393" s="91">
        <v>1039</v>
      </c>
      <c r="B1393" s="93" t="s">
        <v>5010</v>
      </c>
      <c r="C1393" s="159" t="s">
        <v>5774</v>
      </c>
      <c r="D1393" s="159" t="s">
        <v>5750</v>
      </c>
      <c r="E1393" s="159" t="s">
        <v>1313</v>
      </c>
      <c r="F1393" s="159" t="s">
        <v>1314</v>
      </c>
      <c r="G1393" s="159"/>
      <c r="H1393" s="159"/>
      <c r="I1393" s="159" t="s">
        <v>37</v>
      </c>
      <c r="J1393" s="162" t="s">
        <v>5783</v>
      </c>
      <c r="K1393" s="163" t="s">
        <v>5347</v>
      </c>
      <c r="L1393" s="163"/>
      <c r="M1393" s="157" t="s">
        <v>6023</v>
      </c>
    </row>
    <row r="1394" spans="1:13" x14ac:dyDescent="0.25">
      <c r="A1394" s="91">
        <v>1039</v>
      </c>
      <c r="B1394" s="93" t="s">
        <v>5010</v>
      </c>
      <c r="C1394" s="159" t="s">
        <v>5774</v>
      </c>
      <c r="D1394" s="159" t="s">
        <v>5750</v>
      </c>
      <c r="E1394" s="159" t="s">
        <v>1317</v>
      </c>
      <c r="F1394" s="159" t="s">
        <v>1318</v>
      </c>
      <c r="G1394" s="159"/>
      <c r="H1394" s="159"/>
      <c r="I1394" s="159" t="s">
        <v>37</v>
      </c>
      <c r="J1394" s="162" t="s">
        <v>5783</v>
      </c>
      <c r="K1394" s="163" t="s">
        <v>5347</v>
      </c>
      <c r="L1394" s="163"/>
      <c r="M1394" s="157" t="s">
        <v>6023</v>
      </c>
    </row>
    <row r="1395" spans="1:13" x14ac:dyDescent="0.25">
      <c r="A1395" s="91">
        <v>1039</v>
      </c>
      <c r="B1395" s="93" t="s">
        <v>5010</v>
      </c>
      <c r="C1395" s="159" t="s">
        <v>5774</v>
      </c>
      <c r="D1395" s="159" t="s">
        <v>5750</v>
      </c>
      <c r="E1395" s="159" t="s">
        <v>1716</v>
      </c>
      <c r="F1395" s="159" t="s">
        <v>1717</v>
      </c>
      <c r="G1395" s="159"/>
      <c r="H1395" s="159"/>
      <c r="I1395" s="159" t="s">
        <v>37</v>
      </c>
      <c r="J1395" s="162" t="s">
        <v>5803</v>
      </c>
      <c r="K1395" s="163" t="s">
        <v>5347</v>
      </c>
      <c r="L1395" s="163" t="s">
        <v>1496</v>
      </c>
      <c r="M1395" s="157" t="s">
        <v>6023</v>
      </c>
    </row>
    <row r="1396" spans="1:13" x14ac:dyDescent="0.25">
      <c r="A1396" s="91">
        <v>1039</v>
      </c>
      <c r="B1396" s="93" t="s">
        <v>5010</v>
      </c>
      <c r="C1396" s="159" t="s">
        <v>5774</v>
      </c>
      <c r="D1396" s="159" t="s">
        <v>5750</v>
      </c>
      <c r="E1396" s="159" t="s">
        <v>2928</v>
      </c>
      <c r="F1396" s="159" t="s">
        <v>5804</v>
      </c>
      <c r="G1396" s="159"/>
      <c r="H1396" s="159"/>
      <c r="I1396" s="159" t="s">
        <v>37</v>
      </c>
      <c r="J1396" s="162" t="s">
        <v>5805</v>
      </c>
      <c r="K1396" s="163"/>
      <c r="L1396" s="163"/>
      <c r="M1396" s="157" t="s">
        <v>6023</v>
      </c>
    </row>
    <row r="1397" spans="1:13" x14ac:dyDescent="0.25">
      <c r="A1397" s="91">
        <v>1039</v>
      </c>
      <c r="B1397" s="93" t="s">
        <v>5010</v>
      </c>
      <c r="C1397" s="159" t="s">
        <v>5774</v>
      </c>
      <c r="D1397" s="159" t="s">
        <v>5750</v>
      </c>
      <c r="E1397" s="159" t="s">
        <v>2044</v>
      </c>
      <c r="F1397" s="159" t="s">
        <v>2045</v>
      </c>
      <c r="G1397" s="159"/>
      <c r="H1397" s="159"/>
      <c r="I1397" s="159" t="s">
        <v>37</v>
      </c>
      <c r="J1397" s="162" t="s">
        <v>5806</v>
      </c>
      <c r="K1397" s="163"/>
      <c r="L1397" s="163"/>
      <c r="M1397" s="157" t="s">
        <v>6023</v>
      </c>
    </row>
    <row r="1398" spans="1:13" x14ac:dyDescent="0.25">
      <c r="A1398" s="91">
        <v>1039</v>
      </c>
      <c r="B1398" s="93" t="s">
        <v>5010</v>
      </c>
      <c r="C1398" s="159" t="s">
        <v>6024</v>
      </c>
      <c r="D1398" s="159" t="s">
        <v>5751</v>
      </c>
      <c r="E1398" s="159" t="s">
        <v>5782</v>
      </c>
      <c r="F1398" s="159" t="s">
        <v>5358</v>
      </c>
      <c r="G1398" s="159"/>
      <c r="H1398" s="159"/>
      <c r="I1398" s="159" t="s">
        <v>37</v>
      </c>
      <c r="J1398" s="162" t="s">
        <v>5783</v>
      </c>
      <c r="K1398" s="163" t="s">
        <v>5347</v>
      </c>
      <c r="L1398" s="163"/>
      <c r="M1398" s="157" t="s">
        <v>6023</v>
      </c>
    </row>
    <row r="1399" spans="1:13" x14ac:dyDescent="0.25">
      <c r="A1399" s="91">
        <v>1039</v>
      </c>
      <c r="B1399" s="93" t="s">
        <v>5010</v>
      </c>
      <c r="C1399" s="159" t="s">
        <v>6024</v>
      </c>
      <c r="D1399" s="159" t="s">
        <v>5751</v>
      </c>
      <c r="E1399" s="159" t="s">
        <v>5784</v>
      </c>
      <c r="F1399" s="159" t="s">
        <v>5785</v>
      </c>
      <c r="G1399" s="159"/>
      <c r="H1399" s="159"/>
      <c r="I1399" s="159" t="s">
        <v>37</v>
      </c>
      <c r="J1399" s="162" t="s">
        <v>5786</v>
      </c>
      <c r="K1399" s="163" t="s">
        <v>5347</v>
      </c>
      <c r="L1399" s="163"/>
      <c r="M1399" s="157" t="s">
        <v>6023</v>
      </c>
    </row>
    <row r="1400" spans="1:13" x14ac:dyDescent="0.25">
      <c r="A1400" s="91">
        <v>1039</v>
      </c>
      <c r="B1400" s="93" t="s">
        <v>5010</v>
      </c>
      <c r="C1400" s="159" t="s">
        <v>6024</v>
      </c>
      <c r="D1400" s="159" t="s">
        <v>5751</v>
      </c>
      <c r="E1400" s="159" t="s">
        <v>5787</v>
      </c>
      <c r="F1400" s="159" t="s">
        <v>5788</v>
      </c>
      <c r="G1400" s="159"/>
      <c r="H1400" s="159"/>
      <c r="I1400" s="159" t="s">
        <v>110</v>
      </c>
      <c r="J1400" s="162" t="s">
        <v>5789</v>
      </c>
      <c r="K1400" s="163" t="s">
        <v>5347</v>
      </c>
      <c r="L1400" s="163"/>
      <c r="M1400" s="157" t="s">
        <v>6023</v>
      </c>
    </row>
    <row r="1401" spans="1:13" x14ac:dyDescent="0.25">
      <c r="A1401" s="91">
        <v>1039</v>
      </c>
      <c r="B1401" s="93" t="s">
        <v>5010</v>
      </c>
      <c r="C1401" s="159" t="s">
        <v>6024</v>
      </c>
      <c r="D1401" s="159" t="s">
        <v>5751</v>
      </c>
      <c r="E1401" s="159" t="s">
        <v>472</v>
      </c>
      <c r="F1401" s="159" t="s">
        <v>64</v>
      </c>
      <c r="G1401" s="159"/>
      <c r="H1401" s="159"/>
      <c r="I1401" s="159" t="s">
        <v>37</v>
      </c>
      <c r="J1401" s="162" t="s">
        <v>5789</v>
      </c>
      <c r="K1401" s="163" t="s">
        <v>5347</v>
      </c>
      <c r="L1401" s="163"/>
      <c r="M1401" s="157" t="s">
        <v>6023</v>
      </c>
    </row>
    <row r="1402" spans="1:13" x14ac:dyDescent="0.25">
      <c r="A1402" s="91">
        <v>1039</v>
      </c>
      <c r="B1402" s="93" t="s">
        <v>5010</v>
      </c>
      <c r="C1402" s="159" t="s">
        <v>6024</v>
      </c>
      <c r="D1402" s="159" t="s">
        <v>5751</v>
      </c>
      <c r="E1402" s="159" t="s">
        <v>2244</v>
      </c>
      <c r="F1402" s="159" t="s">
        <v>2245</v>
      </c>
      <c r="G1402" s="159"/>
      <c r="H1402" s="159"/>
      <c r="I1402" s="159" t="s">
        <v>110</v>
      </c>
      <c r="J1402" s="162" t="s">
        <v>476</v>
      </c>
      <c r="K1402" s="163" t="s">
        <v>5347</v>
      </c>
      <c r="L1402" s="163" t="s">
        <v>5794</v>
      </c>
      <c r="M1402" s="157" t="s">
        <v>6023</v>
      </c>
    </row>
    <row r="1403" spans="1:13" x14ac:dyDescent="0.25">
      <c r="A1403" s="91">
        <v>1039</v>
      </c>
      <c r="B1403" s="93" t="s">
        <v>5010</v>
      </c>
      <c r="C1403" s="159" t="s">
        <v>6024</v>
      </c>
      <c r="D1403" s="159" t="s">
        <v>5751</v>
      </c>
      <c r="E1403" s="159" t="s">
        <v>5984</v>
      </c>
      <c r="F1403" s="159" t="s">
        <v>5985</v>
      </c>
      <c r="G1403" s="159"/>
      <c r="H1403" s="159"/>
      <c r="I1403" s="159" t="s">
        <v>110</v>
      </c>
      <c r="J1403" s="162" t="s">
        <v>476</v>
      </c>
      <c r="K1403" s="163" t="s">
        <v>5347</v>
      </c>
      <c r="L1403" s="163" t="s">
        <v>5794</v>
      </c>
      <c r="M1403" s="157" t="s">
        <v>6023</v>
      </c>
    </row>
    <row r="1404" spans="1:13" x14ac:dyDescent="0.25">
      <c r="A1404" s="91">
        <v>1039</v>
      </c>
      <c r="B1404" s="93" t="s">
        <v>5010</v>
      </c>
      <c r="C1404" s="159" t="s">
        <v>6024</v>
      </c>
      <c r="D1404" s="159" t="s">
        <v>5751</v>
      </c>
      <c r="E1404" s="159" t="s">
        <v>5986</v>
      </c>
      <c r="F1404" s="159" t="s">
        <v>5987</v>
      </c>
      <c r="G1404" s="159"/>
      <c r="H1404" s="159"/>
      <c r="I1404" s="159" t="s">
        <v>110</v>
      </c>
      <c r="J1404" s="162" t="s">
        <v>476</v>
      </c>
      <c r="K1404" s="163" t="s">
        <v>5347</v>
      </c>
      <c r="L1404" s="163" t="s">
        <v>5794</v>
      </c>
      <c r="M1404" s="157" t="s">
        <v>6023</v>
      </c>
    </row>
    <row r="1405" spans="1:13" x14ac:dyDescent="0.25">
      <c r="A1405" s="91">
        <v>1039</v>
      </c>
      <c r="B1405" s="93" t="s">
        <v>5010</v>
      </c>
      <c r="C1405" s="159" t="s">
        <v>6024</v>
      </c>
      <c r="D1405" s="159" t="s">
        <v>5751</v>
      </c>
      <c r="E1405" s="159" t="s">
        <v>1716</v>
      </c>
      <c r="F1405" s="159" t="s">
        <v>1717</v>
      </c>
      <c r="G1405" s="159"/>
      <c r="H1405" s="159"/>
      <c r="I1405" s="159" t="s">
        <v>37</v>
      </c>
      <c r="J1405" s="162" t="s">
        <v>5803</v>
      </c>
      <c r="K1405" s="163" t="s">
        <v>5347</v>
      </c>
      <c r="L1405" s="163" t="s">
        <v>1496</v>
      </c>
      <c r="M1405" s="157" t="s">
        <v>6023</v>
      </c>
    </row>
    <row r="1406" spans="1:13" x14ac:dyDescent="0.25">
      <c r="A1406" s="91">
        <v>1039</v>
      </c>
      <c r="B1406" s="93" t="s">
        <v>5010</v>
      </c>
      <c r="C1406" s="159" t="s">
        <v>6024</v>
      </c>
      <c r="D1406" s="159" t="s">
        <v>5751</v>
      </c>
      <c r="E1406" s="159" t="s">
        <v>2928</v>
      </c>
      <c r="F1406" s="159" t="s">
        <v>5804</v>
      </c>
      <c r="G1406" s="159"/>
      <c r="H1406" s="159"/>
      <c r="I1406" s="159" t="s">
        <v>37</v>
      </c>
      <c r="J1406" s="162" t="s">
        <v>5805</v>
      </c>
      <c r="K1406" s="163"/>
      <c r="L1406" s="163"/>
      <c r="M1406" s="157" t="s">
        <v>6023</v>
      </c>
    </row>
    <row r="1407" spans="1:13" x14ac:dyDescent="0.25">
      <c r="A1407" s="91">
        <v>1039</v>
      </c>
      <c r="B1407" s="93" t="s">
        <v>5010</v>
      </c>
      <c r="C1407" s="159" t="s">
        <v>6024</v>
      </c>
      <c r="D1407" s="159" t="s">
        <v>5751</v>
      </c>
      <c r="E1407" s="159" t="s">
        <v>2044</v>
      </c>
      <c r="F1407" s="159" t="s">
        <v>2045</v>
      </c>
      <c r="G1407" s="159"/>
      <c r="H1407" s="159"/>
      <c r="I1407" s="159" t="s">
        <v>37</v>
      </c>
      <c r="J1407" s="162" t="s">
        <v>5806</v>
      </c>
      <c r="K1407" s="163"/>
      <c r="L1407" s="163"/>
      <c r="M1407" s="157" t="s">
        <v>6023</v>
      </c>
    </row>
    <row r="1408" spans="1:13" x14ac:dyDescent="0.25">
      <c r="A1408" s="91">
        <v>1039</v>
      </c>
      <c r="B1408" s="93" t="s">
        <v>5010</v>
      </c>
      <c r="C1408" s="159" t="s">
        <v>5775</v>
      </c>
      <c r="D1408" s="159" t="s">
        <v>5752</v>
      </c>
      <c r="E1408" s="159" t="s">
        <v>5988</v>
      </c>
      <c r="F1408" s="159" t="s">
        <v>5358</v>
      </c>
      <c r="G1408" s="159"/>
      <c r="H1408" s="159"/>
      <c r="I1408" s="159" t="s">
        <v>37</v>
      </c>
      <c r="J1408" s="162" t="s">
        <v>5783</v>
      </c>
      <c r="K1408" s="163" t="s">
        <v>5347</v>
      </c>
      <c r="L1408" s="163"/>
      <c r="M1408" s="157" t="s">
        <v>6023</v>
      </c>
    </row>
    <row r="1409" spans="1:13" x14ac:dyDescent="0.25">
      <c r="A1409" s="91">
        <v>1039</v>
      </c>
      <c r="B1409" s="93" t="s">
        <v>5010</v>
      </c>
      <c r="C1409" s="159" t="s">
        <v>5775</v>
      </c>
      <c r="D1409" s="159" t="s">
        <v>5752</v>
      </c>
      <c r="E1409" s="159" t="s">
        <v>5989</v>
      </c>
      <c r="F1409" s="159" t="s">
        <v>5785</v>
      </c>
      <c r="G1409" s="159"/>
      <c r="H1409" s="159"/>
      <c r="I1409" s="159" t="s">
        <v>37</v>
      </c>
      <c r="J1409" s="162" t="s">
        <v>5786</v>
      </c>
      <c r="K1409" s="163" t="s">
        <v>5347</v>
      </c>
      <c r="L1409" s="163"/>
      <c r="M1409" s="157" t="s">
        <v>6023</v>
      </c>
    </row>
    <row r="1410" spans="1:13" x14ac:dyDescent="0.25">
      <c r="A1410" s="91">
        <v>1039</v>
      </c>
      <c r="B1410" s="93" t="s">
        <v>5010</v>
      </c>
      <c r="C1410" s="159" t="s">
        <v>5775</v>
      </c>
      <c r="D1410" s="159" t="s">
        <v>5752</v>
      </c>
      <c r="E1410" s="159" t="s">
        <v>5990</v>
      </c>
      <c r="F1410" s="159" t="s">
        <v>5788</v>
      </c>
      <c r="G1410" s="159"/>
      <c r="H1410" s="159"/>
      <c r="I1410" s="159" t="s">
        <v>110</v>
      </c>
      <c r="J1410" s="162" t="s">
        <v>5789</v>
      </c>
      <c r="K1410" s="163" t="s">
        <v>5347</v>
      </c>
      <c r="L1410" s="163"/>
      <c r="M1410" s="157" t="s">
        <v>6023</v>
      </c>
    </row>
    <row r="1411" spans="1:13" x14ac:dyDescent="0.25">
      <c r="A1411" s="91">
        <v>1039</v>
      </c>
      <c r="B1411" s="93" t="s">
        <v>5010</v>
      </c>
      <c r="C1411" s="159" t="s">
        <v>5775</v>
      </c>
      <c r="D1411" s="159" t="s">
        <v>5752</v>
      </c>
      <c r="E1411" s="159" t="s">
        <v>5991</v>
      </c>
      <c r="F1411" s="159" t="s">
        <v>5926</v>
      </c>
      <c r="G1411" s="159"/>
      <c r="H1411" s="159"/>
      <c r="I1411" s="159" t="s">
        <v>37</v>
      </c>
      <c r="J1411" s="162" t="s">
        <v>5803</v>
      </c>
      <c r="K1411" s="163" t="s">
        <v>5347</v>
      </c>
      <c r="L1411" s="163"/>
      <c r="M1411" s="157" t="s">
        <v>6023</v>
      </c>
    </row>
    <row r="1412" spans="1:13" x14ac:dyDescent="0.25">
      <c r="A1412" s="91">
        <v>1039</v>
      </c>
      <c r="B1412" s="93" t="s">
        <v>5010</v>
      </c>
      <c r="C1412" s="159" t="s">
        <v>5775</v>
      </c>
      <c r="D1412" s="159" t="s">
        <v>5752</v>
      </c>
      <c r="E1412" s="159" t="s">
        <v>3709</v>
      </c>
      <c r="F1412" s="159" t="s">
        <v>64</v>
      </c>
      <c r="G1412" s="159"/>
      <c r="H1412" s="159"/>
      <c r="I1412" s="159" t="s">
        <v>37</v>
      </c>
      <c r="J1412" s="162" t="s">
        <v>5789</v>
      </c>
      <c r="K1412" s="163" t="s">
        <v>5347</v>
      </c>
      <c r="L1412" s="163"/>
      <c r="M1412" s="157" t="s">
        <v>6023</v>
      </c>
    </row>
    <row r="1413" spans="1:13" x14ac:dyDescent="0.25">
      <c r="A1413" s="91">
        <v>1039</v>
      </c>
      <c r="B1413" s="93" t="s">
        <v>5010</v>
      </c>
      <c r="C1413" s="159" t="s">
        <v>5775</v>
      </c>
      <c r="D1413" s="159" t="s">
        <v>5752</v>
      </c>
      <c r="E1413" s="159" t="s">
        <v>5992</v>
      </c>
      <c r="F1413" s="159" t="s">
        <v>1361</v>
      </c>
      <c r="G1413" s="159"/>
      <c r="H1413" s="159"/>
      <c r="I1413" s="159" t="s">
        <v>37</v>
      </c>
      <c r="J1413" s="162" t="s">
        <v>5790</v>
      </c>
      <c r="K1413" s="163" t="s">
        <v>5347</v>
      </c>
      <c r="L1413" s="163"/>
      <c r="M1413" s="157" t="s">
        <v>6023</v>
      </c>
    </row>
    <row r="1414" spans="1:13" x14ac:dyDescent="0.25">
      <c r="A1414" s="91">
        <v>1039</v>
      </c>
      <c r="B1414" s="93" t="s">
        <v>5010</v>
      </c>
      <c r="C1414" s="159" t="s">
        <v>5775</v>
      </c>
      <c r="D1414" s="159" t="s">
        <v>5752</v>
      </c>
      <c r="E1414" s="159" t="s">
        <v>4052</v>
      </c>
      <c r="F1414" s="159" t="s">
        <v>1717</v>
      </c>
      <c r="G1414" s="159"/>
      <c r="H1414" s="159"/>
      <c r="I1414" s="159" t="s">
        <v>37</v>
      </c>
      <c r="J1414" s="162" t="s">
        <v>5803</v>
      </c>
      <c r="K1414" s="163" t="s">
        <v>5347</v>
      </c>
      <c r="L1414" s="163" t="s">
        <v>1496</v>
      </c>
      <c r="M1414" s="157" t="s">
        <v>6023</v>
      </c>
    </row>
    <row r="1415" spans="1:13" x14ac:dyDescent="0.25">
      <c r="A1415" s="91">
        <v>1039</v>
      </c>
      <c r="B1415" s="93" t="s">
        <v>5010</v>
      </c>
      <c r="C1415" s="159" t="s">
        <v>5775</v>
      </c>
      <c r="D1415" s="159" t="s">
        <v>5752</v>
      </c>
      <c r="E1415" s="159" t="s">
        <v>5993</v>
      </c>
      <c r="F1415" s="159" t="s">
        <v>5804</v>
      </c>
      <c r="G1415" s="159"/>
      <c r="H1415" s="159"/>
      <c r="I1415" s="159" t="s">
        <v>37</v>
      </c>
      <c r="J1415" s="162" t="s">
        <v>5805</v>
      </c>
      <c r="K1415" s="163"/>
      <c r="L1415" s="163"/>
      <c r="M1415" s="157" t="s">
        <v>6023</v>
      </c>
    </row>
    <row r="1416" spans="1:13" x14ac:dyDescent="0.25">
      <c r="A1416" s="91">
        <v>1039</v>
      </c>
      <c r="B1416" s="93" t="s">
        <v>5010</v>
      </c>
      <c r="C1416" s="159" t="s">
        <v>5775</v>
      </c>
      <c r="D1416" s="159" t="s">
        <v>5752</v>
      </c>
      <c r="E1416" s="159" t="s">
        <v>4053</v>
      </c>
      <c r="F1416" s="159" t="s">
        <v>2045</v>
      </c>
      <c r="G1416" s="159"/>
      <c r="H1416" s="159"/>
      <c r="I1416" s="159" t="s">
        <v>37</v>
      </c>
      <c r="J1416" s="162" t="s">
        <v>5806</v>
      </c>
      <c r="K1416" s="163"/>
      <c r="L1416" s="163"/>
      <c r="M1416" s="157" t="s">
        <v>6023</v>
      </c>
    </row>
    <row r="1417" spans="1:13" x14ac:dyDescent="0.25">
      <c r="A1417" s="91">
        <v>1039</v>
      </c>
      <c r="B1417" s="93" t="s">
        <v>5010</v>
      </c>
      <c r="C1417" s="159" t="s">
        <v>5776</v>
      </c>
      <c r="D1417" s="159" t="s">
        <v>5753</v>
      </c>
      <c r="E1417" s="159" t="s">
        <v>5782</v>
      </c>
      <c r="F1417" s="159" t="s">
        <v>5358</v>
      </c>
      <c r="G1417" s="159"/>
      <c r="H1417" s="159"/>
      <c r="I1417" s="159" t="s">
        <v>37</v>
      </c>
      <c r="J1417" s="162" t="s">
        <v>5783</v>
      </c>
      <c r="K1417" s="163" t="s">
        <v>5347</v>
      </c>
      <c r="L1417" s="163"/>
      <c r="M1417" s="157" t="s">
        <v>6023</v>
      </c>
    </row>
    <row r="1418" spans="1:13" x14ac:dyDescent="0.25">
      <c r="A1418" s="91">
        <v>1039</v>
      </c>
      <c r="B1418" s="93" t="s">
        <v>5010</v>
      </c>
      <c r="C1418" s="159" t="s">
        <v>5776</v>
      </c>
      <c r="D1418" s="159" t="s">
        <v>5753</v>
      </c>
      <c r="E1418" s="159" t="s">
        <v>5784</v>
      </c>
      <c r="F1418" s="159" t="s">
        <v>5785</v>
      </c>
      <c r="G1418" s="159"/>
      <c r="H1418" s="159"/>
      <c r="I1418" s="159" t="s">
        <v>37</v>
      </c>
      <c r="J1418" s="162" t="s">
        <v>5786</v>
      </c>
      <c r="K1418" s="163" t="s">
        <v>5347</v>
      </c>
      <c r="L1418" s="163"/>
      <c r="M1418" s="157" t="s">
        <v>6023</v>
      </c>
    </row>
    <row r="1419" spans="1:13" x14ac:dyDescent="0.25">
      <c r="A1419" s="91">
        <v>1039</v>
      </c>
      <c r="B1419" s="93" t="s">
        <v>5010</v>
      </c>
      <c r="C1419" s="159" t="s">
        <v>5776</v>
      </c>
      <c r="D1419" s="159" t="s">
        <v>5753</v>
      </c>
      <c r="E1419" s="159" t="s">
        <v>5787</v>
      </c>
      <c r="F1419" s="159" t="s">
        <v>5788</v>
      </c>
      <c r="G1419" s="159"/>
      <c r="H1419" s="159"/>
      <c r="I1419" s="159" t="s">
        <v>110</v>
      </c>
      <c r="J1419" s="162" t="s">
        <v>5789</v>
      </c>
      <c r="K1419" s="163" t="s">
        <v>5347</v>
      </c>
      <c r="L1419" s="163"/>
      <c r="M1419" s="157" t="s">
        <v>6023</v>
      </c>
    </row>
    <row r="1420" spans="1:13" x14ac:dyDescent="0.25">
      <c r="A1420" s="91">
        <v>1039</v>
      </c>
      <c r="B1420" s="93" t="s">
        <v>5010</v>
      </c>
      <c r="C1420" s="159" t="s">
        <v>5776</v>
      </c>
      <c r="D1420" s="159" t="s">
        <v>5753</v>
      </c>
      <c r="E1420" s="159" t="s">
        <v>5994</v>
      </c>
      <c r="F1420" s="159" t="s">
        <v>5995</v>
      </c>
      <c r="G1420" s="159"/>
      <c r="H1420" s="159"/>
      <c r="I1420" s="159" t="s">
        <v>37</v>
      </c>
      <c r="J1420" s="162" t="s">
        <v>5824</v>
      </c>
      <c r="K1420" s="163" t="s">
        <v>5347</v>
      </c>
      <c r="L1420" s="163"/>
      <c r="M1420" s="157" t="s">
        <v>6023</v>
      </c>
    </row>
    <row r="1421" spans="1:13" x14ac:dyDescent="0.25">
      <c r="A1421" s="91">
        <v>1039</v>
      </c>
      <c r="B1421" s="93" t="s">
        <v>5010</v>
      </c>
      <c r="C1421" s="159" t="s">
        <v>5776</v>
      </c>
      <c r="D1421" s="159" t="s">
        <v>5753</v>
      </c>
      <c r="E1421" s="159" t="s">
        <v>472</v>
      </c>
      <c r="F1421" s="159" t="s">
        <v>64</v>
      </c>
      <c r="G1421" s="159"/>
      <c r="H1421" s="159"/>
      <c r="I1421" s="159" t="s">
        <v>37</v>
      </c>
      <c r="J1421" s="162" t="s">
        <v>5789</v>
      </c>
      <c r="K1421" s="163" t="s">
        <v>5347</v>
      </c>
      <c r="L1421" s="163"/>
      <c r="M1421" s="157" t="s">
        <v>6023</v>
      </c>
    </row>
    <row r="1422" spans="1:13" x14ac:dyDescent="0.25">
      <c r="A1422" s="91">
        <v>1039</v>
      </c>
      <c r="B1422" s="93" t="s">
        <v>5010</v>
      </c>
      <c r="C1422" s="159" t="s">
        <v>5776</v>
      </c>
      <c r="D1422" s="159" t="s">
        <v>5753</v>
      </c>
      <c r="E1422" s="159" t="s">
        <v>1335</v>
      </c>
      <c r="F1422" s="159" t="s">
        <v>1336</v>
      </c>
      <c r="G1422" s="159"/>
      <c r="H1422" s="159"/>
      <c r="I1422" s="159" t="s">
        <v>37</v>
      </c>
      <c r="J1422" s="162" t="s">
        <v>5909</v>
      </c>
      <c r="K1422" s="163"/>
      <c r="L1422" s="163"/>
      <c r="M1422" s="157" t="s">
        <v>6023</v>
      </c>
    </row>
    <row r="1423" spans="1:13" x14ac:dyDescent="0.25">
      <c r="A1423" s="91">
        <v>1039</v>
      </c>
      <c r="B1423" s="93" t="s">
        <v>5010</v>
      </c>
      <c r="C1423" s="159" t="s">
        <v>5776</v>
      </c>
      <c r="D1423" s="159" t="s">
        <v>5753</v>
      </c>
      <c r="E1423" s="159" t="s">
        <v>1168</v>
      </c>
      <c r="F1423" s="159" t="s">
        <v>1169</v>
      </c>
      <c r="G1423" s="159"/>
      <c r="H1423" s="159"/>
      <c r="I1423" s="159" t="s">
        <v>37</v>
      </c>
      <c r="J1423" s="162" t="s">
        <v>5789</v>
      </c>
      <c r="K1423" s="163"/>
      <c r="L1423" s="163"/>
      <c r="M1423" s="157" t="s">
        <v>6023</v>
      </c>
    </row>
    <row r="1424" spans="1:13" x14ac:dyDescent="0.25">
      <c r="A1424" s="91">
        <v>1039</v>
      </c>
      <c r="B1424" s="93" t="s">
        <v>5010</v>
      </c>
      <c r="C1424" s="159" t="s">
        <v>5776</v>
      </c>
      <c r="D1424" s="159" t="s">
        <v>5753</v>
      </c>
      <c r="E1424" s="159" t="s">
        <v>101</v>
      </c>
      <c r="F1424" s="159" t="s">
        <v>102</v>
      </c>
      <c r="G1424" s="159"/>
      <c r="H1424" s="159"/>
      <c r="I1424" s="159" t="s">
        <v>37</v>
      </c>
      <c r="J1424" s="162" t="s">
        <v>5789</v>
      </c>
      <c r="K1424" s="163"/>
      <c r="L1424" s="163"/>
      <c r="M1424" s="157" t="s">
        <v>6023</v>
      </c>
    </row>
    <row r="1425" spans="1:13" x14ac:dyDescent="0.25">
      <c r="A1425" s="91">
        <v>1039</v>
      </c>
      <c r="B1425" s="93" t="s">
        <v>5010</v>
      </c>
      <c r="C1425" s="159" t="s">
        <v>5776</v>
      </c>
      <c r="D1425" s="159" t="s">
        <v>5753</v>
      </c>
      <c r="E1425" s="159" t="s">
        <v>1339</v>
      </c>
      <c r="F1425" s="159" t="s">
        <v>1340</v>
      </c>
      <c r="G1425" s="159"/>
      <c r="H1425" s="159"/>
      <c r="I1425" s="159" t="s">
        <v>37</v>
      </c>
      <c r="J1425" s="162" t="s">
        <v>5789</v>
      </c>
      <c r="K1425" s="163"/>
      <c r="L1425" s="163"/>
      <c r="M1425" s="157" t="s">
        <v>6023</v>
      </c>
    </row>
    <row r="1426" spans="1:13" x14ac:dyDescent="0.25">
      <c r="A1426" s="91">
        <v>1039</v>
      </c>
      <c r="B1426" s="93" t="s">
        <v>5010</v>
      </c>
      <c r="C1426" s="159" t="s">
        <v>5776</v>
      </c>
      <c r="D1426" s="159" t="s">
        <v>5753</v>
      </c>
      <c r="E1426" s="159" t="s">
        <v>1341</v>
      </c>
      <c r="F1426" s="159" t="s">
        <v>1342</v>
      </c>
      <c r="G1426" s="159"/>
      <c r="H1426" s="159"/>
      <c r="I1426" s="159" t="s">
        <v>37</v>
      </c>
      <c r="J1426" s="162" t="s">
        <v>5789</v>
      </c>
      <c r="K1426" s="163"/>
      <c r="L1426" s="163"/>
      <c r="M1426" s="157" t="s">
        <v>6023</v>
      </c>
    </row>
    <row r="1427" spans="1:13" x14ac:dyDescent="0.25">
      <c r="A1427" s="91">
        <v>1039</v>
      </c>
      <c r="B1427" s="93" t="s">
        <v>5010</v>
      </c>
      <c r="C1427" s="159" t="s">
        <v>5776</v>
      </c>
      <c r="D1427" s="159" t="s">
        <v>5753</v>
      </c>
      <c r="E1427" s="159" t="s">
        <v>1347</v>
      </c>
      <c r="F1427" s="159" t="s">
        <v>1348</v>
      </c>
      <c r="G1427" s="159"/>
      <c r="H1427" s="159"/>
      <c r="I1427" s="159" t="s">
        <v>37</v>
      </c>
      <c r="J1427" s="162" t="s">
        <v>5789</v>
      </c>
      <c r="K1427" s="163"/>
      <c r="L1427" s="163"/>
      <c r="M1427" s="157" t="s">
        <v>6023</v>
      </c>
    </row>
    <row r="1428" spans="1:13" x14ac:dyDescent="0.25">
      <c r="A1428" s="91">
        <v>1039</v>
      </c>
      <c r="B1428" s="93" t="s">
        <v>5010</v>
      </c>
      <c r="C1428" s="159" t="s">
        <v>5776</v>
      </c>
      <c r="D1428" s="159" t="s">
        <v>5753</v>
      </c>
      <c r="E1428" s="159" t="s">
        <v>111</v>
      </c>
      <c r="F1428" s="159" t="s">
        <v>1353</v>
      </c>
      <c r="G1428" s="159"/>
      <c r="H1428" s="159"/>
      <c r="I1428" s="159" t="s">
        <v>37</v>
      </c>
      <c r="J1428" s="162" t="s">
        <v>5789</v>
      </c>
      <c r="K1428" s="163"/>
      <c r="L1428" s="163"/>
      <c r="M1428" s="157" t="s">
        <v>6023</v>
      </c>
    </row>
    <row r="1429" spans="1:13" x14ac:dyDescent="0.25">
      <c r="A1429" s="91">
        <v>1039</v>
      </c>
      <c r="B1429" s="93" t="s">
        <v>5010</v>
      </c>
      <c r="C1429" s="159" t="s">
        <v>5776</v>
      </c>
      <c r="D1429" s="159" t="s">
        <v>5753</v>
      </c>
      <c r="E1429" s="159" t="s">
        <v>5996</v>
      </c>
      <c r="F1429" s="159" t="s">
        <v>1262</v>
      </c>
      <c r="G1429" s="159"/>
      <c r="H1429" s="159"/>
      <c r="I1429" s="159" t="s">
        <v>37</v>
      </c>
      <c r="J1429" s="162" t="s">
        <v>5789</v>
      </c>
      <c r="K1429" s="163"/>
      <c r="L1429" s="163"/>
      <c r="M1429" s="157" t="s">
        <v>6023</v>
      </c>
    </row>
    <row r="1430" spans="1:13" x14ac:dyDescent="0.25">
      <c r="A1430" s="91">
        <v>1039</v>
      </c>
      <c r="B1430" s="93" t="s">
        <v>5010</v>
      </c>
      <c r="C1430" s="159" t="s">
        <v>5776</v>
      </c>
      <c r="D1430" s="159" t="s">
        <v>5753</v>
      </c>
      <c r="E1430" s="159" t="s">
        <v>1609</v>
      </c>
      <c r="F1430" s="159" t="s">
        <v>1610</v>
      </c>
      <c r="G1430" s="159"/>
      <c r="H1430" s="159"/>
      <c r="I1430" s="159" t="s">
        <v>37</v>
      </c>
      <c r="J1430" s="162" t="s">
        <v>5790</v>
      </c>
      <c r="K1430" s="163"/>
      <c r="L1430" s="163"/>
      <c r="M1430" s="157" t="s">
        <v>6023</v>
      </c>
    </row>
    <row r="1431" spans="1:13" x14ac:dyDescent="0.25">
      <c r="A1431" s="91">
        <v>1039</v>
      </c>
      <c r="B1431" s="93" t="s">
        <v>5010</v>
      </c>
      <c r="C1431" s="159" t="s">
        <v>5776</v>
      </c>
      <c r="D1431" s="159" t="s">
        <v>5753</v>
      </c>
      <c r="E1431" s="159" t="s">
        <v>1362</v>
      </c>
      <c r="F1431" s="159" t="s">
        <v>1363</v>
      </c>
      <c r="G1431" s="159"/>
      <c r="H1431" s="159"/>
      <c r="I1431" s="159" t="s">
        <v>37</v>
      </c>
      <c r="J1431" s="162" t="s">
        <v>5790</v>
      </c>
      <c r="K1431" s="163"/>
      <c r="L1431" s="163"/>
      <c r="M1431" s="157" t="s">
        <v>6023</v>
      </c>
    </row>
    <row r="1432" spans="1:13" x14ac:dyDescent="0.25">
      <c r="A1432" s="91">
        <v>1039</v>
      </c>
      <c r="B1432" s="93" t="s">
        <v>5010</v>
      </c>
      <c r="C1432" s="159" t="s">
        <v>5776</v>
      </c>
      <c r="D1432" s="159" t="s">
        <v>5753</v>
      </c>
      <c r="E1432" s="159" t="s">
        <v>1364</v>
      </c>
      <c r="F1432" s="159" t="s">
        <v>1365</v>
      </c>
      <c r="G1432" s="159"/>
      <c r="H1432" s="159"/>
      <c r="I1432" s="159" t="s">
        <v>37</v>
      </c>
      <c r="J1432" s="162" t="s">
        <v>5909</v>
      </c>
      <c r="K1432" s="163"/>
      <c r="L1432" s="163"/>
      <c r="M1432" s="157" t="s">
        <v>6023</v>
      </c>
    </row>
    <row r="1433" spans="1:13" x14ac:dyDescent="0.25">
      <c r="A1433" s="91">
        <v>1039</v>
      </c>
      <c r="B1433" s="93" t="s">
        <v>5010</v>
      </c>
      <c r="C1433" s="159" t="s">
        <v>5776</v>
      </c>
      <c r="D1433" s="159" t="s">
        <v>5753</v>
      </c>
      <c r="E1433" s="159" t="s">
        <v>1366</v>
      </c>
      <c r="F1433" s="159" t="s">
        <v>1367</v>
      </c>
      <c r="G1433" s="159"/>
      <c r="H1433" s="159"/>
      <c r="I1433" s="159" t="s">
        <v>37</v>
      </c>
      <c r="J1433" s="162" t="s">
        <v>5790</v>
      </c>
      <c r="K1433" s="163"/>
      <c r="L1433" s="163"/>
      <c r="M1433" s="157" t="s">
        <v>6023</v>
      </c>
    </row>
    <row r="1434" spans="1:13" x14ac:dyDescent="0.25">
      <c r="A1434" s="91">
        <v>1039</v>
      </c>
      <c r="B1434" s="93" t="s">
        <v>5010</v>
      </c>
      <c r="C1434" s="159" t="s">
        <v>5776</v>
      </c>
      <c r="D1434" s="159" t="s">
        <v>5753</v>
      </c>
      <c r="E1434" s="159" t="s">
        <v>1368</v>
      </c>
      <c r="F1434" s="159" t="s">
        <v>1369</v>
      </c>
      <c r="G1434" s="159"/>
      <c r="H1434" s="159"/>
      <c r="I1434" s="159" t="s">
        <v>37</v>
      </c>
      <c r="J1434" s="162" t="s">
        <v>5997</v>
      </c>
      <c r="K1434" s="163"/>
      <c r="L1434" s="163"/>
      <c r="M1434" s="157" t="s">
        <v>6023</v>
      </c>
    </row>
    <row r="1435" spans="1:13" x14ac:dyDescent="0.25">
      <c r="A1435" s="91">
        <v>1039</v>
      </c>
      <c r="B1435" s="93" t="s">
        <v>5010</v>
      </c>
      <c r="C1435" s="159" t="s">
        <v>5776</v>
      </c>
      <c r="D1435" s="159" t="s">
        <v>5753</v>
      </c>
      <c r="E1435" s="159" t="s">
        <v>1370</v>
      </c>
      <c r="F1435" s="159" t="s">
        <v>1371</v>
      </c>
      <c r="G1435" s="159"/>
      <c r="H1435" s="159"/>
      <c r="I1435" s="159" t="s">
        <v>37</v>
      </c>
      <c r="J1435" s="162" t="s">
        <v>5997</v>
      </c>
      <c r="K1435" s="163"/>
      <c r="L1435" s="163"/>
      <c r="M1435" s="157" t="s">
        <v>6023</v>
      </c>
    </row>
    <row r="1436" spans="1:13" x14ac:dyDescent="0.25">
      <c r="A1436" s="91">
        <v>1039</v>
      </c>
      <c r="B1436" s="93" t="s">
        <v>5010</v>
      </c>
      <c r="C1436" s="159" t="s">
        <v>5776</v>
      </c>
      <c r="D1436" s="159" t="s">
        <v>5753</v>
      </c>
      <c r="E1436" s="159" t="s">
        <v>445</v>
      </c>
      <c r="F1436" s="159" t="s">
        <v>446</v>
      </c>
      <c r="G1436" s="159"/>
      <c r="H1436" s="159"/>
      <c r="I1436" s="159" t="s">
        <v>37</v>
      </c>
      <c r="J1436" s="162" t="s">
        <v>5998</v>
      </c>
      <c r="K1436" s="163"/>
      <c r="L1436" s="163"/>
      <c r="M1436" s="157" t="s">
        <v>6023</v>
      </c>
    </row>
    <row r="1437" spans="1:13" x14ac:dyDescent="0.25">
      <c r="A1437" s="91">
        <v>1039</v>
      </c>
      <c r="B1437" s="93" t="s">
        <v>5010</v>
      </c>
      <c r="C1437" s="159" t="s">
        <v>5776</v>
      </c>
      <c r="D1437" s="159" t="s">
        <v>5753</v>
      </c>
      <c r="E1437" s="159" t="s">
        <v>1372</v>
      </c>
      <c r="F1437" s="159" t="s">
        <v>1373</v>
      </c>
      <c r="G1437" s="159"/>
      <c r="H1437" s="159"/>
      <c r="I1437" s="159" t="s">
        <v>37</v>
      </c>
      <c r="J1437" s="162" t="s">
        <v>5790</v>
      </c>
      <c r="K1437" s="163"/>
      <c r="L1437" s="163"/>
      <c r="M1437" s="157" t="s">
        <v>6023</v>
      </c>
    </row>
    <row r="1438" spans="1:13" x14ac:dyDescent="0.25">
      <c r="A1438" s="91">
        <v>1039</v>
      </c>
      <c r="B1438" s="93" t="s">
        <v>5010</v>
      </c>
      <c r="C1438" s="159" t="s">
        <v>5776</v>
      </c>
      <c r="D1438" s="159" t="s">
        <v>5753</v>
      </c>
      <c r="E1438" s="159" t="s">
        <v>447</v>
      </c>
      <c r="F1438" s="159" t="s">
        <v>1376</v>
      </c>
      <c r="G1438" s="159"/>
      <c r="H1438" s="159"/>
      <c r="I1438" s="159" t="s">
        <v>37</v>
      </c>
      <c r="J1438" s="162" t="s">
        <v>5887</v>
      </c>
      <c r="K1438" s="163"/>
      <c r="L1438" s="163"/>
      <c r="M1438" s="157" t="s">
        <v>6023</v>
      </c>
    </row>
    <row r="1439" spans="1:13" x14ac:dyDescent="0.25">
      <c r="A1439" s="91">
        <v>1039</v>
      </c>
      <c r="B1439" s="93" t="s">
        <v>5010</v>
      </c>
      <c r="C1439" s="159" t="s">
        <v>5776</v>
      </c>
      <c r="D1439" s="159" t="s">
        <v>5753</v>
      </c>
      <c r="E1439" s="159" t="s">
        <v>1377</v>
      </c>
      <c r="F1439" s="159" t="s">
        <v>1378</v>
      </c>
      <c r="G1439" s="159"/>
      <c r="H1439" s="159"/>
      <c r="I1439" s="159" t="s">
        <v>37</v>
      </c>
      <c r="J1439" s="162" t="s">
        <v>5909</v>
      </c>
      <c r="K1439" s="163"/>
      <c r="L1439" s="163"/>
      <c r="M1439" s="157" t="s">
        <v>6023</v>
      </c>
    </row>
    <row r="1440" spans="1:13" x14ac:dyDescent="0.25">
      <c r="A1440" s="91">
        <v>1039</v>
      </c>
      <c r="B1440" s="93" t="s">
        <v>5010</v>
      </c>
      <c r="C1440" s="159" t="s">
        <v>5776</v>
      </c>
      <c r="D1440" s="159" t="s">
        <v>5753</v>
      </c>
      <c r="E1440" s="159" t="s">
        <v>1379</v>
      </c>
      <c r="F1440" s="159" t="s">
        <v>1380</v>
      </c>
      <c r="G1440" s="159"/>
      <c r="H1440" s="159"/>
      <c r="I1440" s="159" t="s">
        <v>37</v>
      </c>
      <c r="J1440" s="162" t="s">
        <v>5909</v>
      </c>
      <c r="K1440" s="163"/>
      <c r="L1440" s="163"/>
      <c r="M1440" s="157" t="s">
        <v>6023</v>
      </c>
    </row>
    <row r="1441" spans="1:13" x14ac:dyDescent="0.25">
      <c r="A1441" s="91">
        <v>1039</v>
      </c>
      <c r="B1441" s="93" t="s">
        <v>5010</v>
      </c>
      <c r="C1441" s="159" t="s">
        <v>5776</v>
      </c>
      <c r="D1441" s="159" t="s">
        <v>5753</v>
      </c>
      <c r="E1441" s="159" t="s">
        <v>1385</v>
      </c>
      <c r="F1441" s="159" t="s">
        <v>1386</v>
      </c>
      <c r="G1441" s="159"/>
      <c r="H1441" s="159"/>
      <c r="I1441" s="159" t="s">
        <v>37</v>
      </c>
      <c r="J1441" s="162" t="s">
        <v>5783</v>
      </c>
      <c r="K1441" s="163"/>
      <c r="L1441" s="163"/>
      <c r="M1441" s="157" t="s">
        <v>6023</v>
      </c>
    </row>
    <row r="1442" spans="1:13" x14ac:dyDescent="0.25">
      <c r="A1442" s="91">
        <v>1039</v>
      </c>
      <c r="B1442" s="93" t="s">
        <v>5010</v>
      </c>
      <c r="C1442" s="159" t="s">
        <v>5776</v>
      </c>
      <c r="D1442" s="159" t="s">
        <v>5753</v>
      </c>
      <c r="E1442" s="159" t="s">
        <v>1387</v>
      </c>
      <c r="F1442" s="159" t="s">
        <v>1388</v>
      </c>
      <c r="G1442" s="159"/>
      <c r="H1442" s="159"/>
      <c r="I1442" s="159" t="s">
        <v>37</v>
      </c>
      <c r="J1442" s="162" t="s">
        <v>5783</v>
      </c>
      <c r="K1442" s="163"/>
      <c r="L1442" s="163"/>
      <c r="M1442" s="157" t="s">
        <v>6023</v>
      </c>
    </row>
    <row r="1443" spans="1:13" x14ac:dyDescent="0.25">
      <c r="A1443" s="91">
        <v>1039</v>
      </c>
      <c r="B1443" s="93" t="s">
        <v>5010</v>
      </c>
      <c r="C1443" s="159" t="s">
        <v>5776</v>
      </c>
      <c r="D1443" s="159" t="s">
        <v>5753</v>
      </c>
      <c r="E1443" s="159" t="s">
        <v>50</v>
      </c>
      <c r="F1443" s="159" t="s">
        <v>51</v>
      </c>
      <c r="G1443" s="159"/>
      <c r="H1443" s="159"/>
      <c r="I1443" s="159" t="s">
        <v>37</v>
      </c>
      <c r="J1443" s="162" t="s">
        <v>5803</v>
      </c>
      <c r="K1443" s="163"/>
      <c r="L1443" s="163"/>
      <c r="M1443" s="157" t="s">
        <v>6023</v>
      </c>
    </row>
    <row r="1444" spans="1:13" x14ac:dyDescent="0.25">
      <c r="A1444" s="91">
        <v>1039</v>
      </c>
      <c r="B1444" s="93" t="s">
        <v>5010</v>
      </c>
      <c r="C1444" s="159" t="s">
        <v>5776</v>
      </c>
      <c r="D1444" s="159" t="s">
        <v>5753</v>
      </c>
      <c r="E1444" s="159" t="s">
        <v>1381</v>
      </c>
      <c r="F1444" s="159" t="s">
        <v>1382</v>
      </c>
      <c r="G1444" s="159"/>
      <c r="H1444" s="159"/>
      <c r="I1444" s="159" t="s">
        <v>37</v>
      </c>
      <c r="J1444" s="162" t="s">
        <v>5809</v>
      </c>
      <c r="K1444" s="163"/>
      <c r="L1444" s="163"/>
      <c r="M1444" s="157" t="s">
        <v>6023</v>
      </c>
    </row>
    <row r="1445" spans="1:13" x14ac:dyDescent="0.25">
      <c r="A1445" s="91">
        <v>1039</v>
      </c>
      <c r="B1445" s="93" t="s">
        <v>5010</v>
      </c>
      <c r="C1445" s="159" t="s">
        <v>5776</v>
      </c>
      <c r="D1445" s="159" t="s">
        <v>5753</v>
      </c>
      <c r="E1445" s="159" t="s">
        <v>5999</v>
      </c>
      <c r="F1445" s="159" t="s">
        <v>6000</v>
      </c>
      <c r="G1445" s="159"/>
      <c r="H1445" s="159"/>
      <c r="I1445" s="159" t="s">
        <v>37</v>
      </c>
      <c r="J1445" s="162" t="s">
        <v>5789</v>
      </c>
      <c r="K1445" s="163"/>
      <c r="L1445" s="163"/>
      <c r="M1445" s="157" t="s">
        <v>6023</v>
      </c>
    </row>
    <row r="1446" spans="1:13" x14ac:dyDescent="0.25">
      <c r="A1446" s="91">
        <v>1039</v>
      </c>
      <c r="B1446" s="93" t="s">
        <v>5010</v>
      </c>
      <c r="C1446" s="159" t="s">
        <v>5776</v>
      </c>
      <c r="D1446" s="159" t="s">
        <v>5753</v>
      </c>
      <c r="E1446" s="159" t="s">
        <v>6001</v>
      </c>
      <c r="F1446" s="159" t="s">
        <v>6002</v>
      </c>
      <c r="G1446" s="159"/>
      <c r="H1446" s="159"/>
      <c r="I1446" s="159" t="s">
        <v>37</v>
      </c>
      <c r="J1446" s="162" t="s">
        <v>5789</v>
      </c>
      <c r="K1446" s="163"/>
      <c r="L1446" s="163"/>
      <c r="M1446" s="157" t="s">
        <v>6023</v>
      </c>
    </row>
    <row r="1447" spans="1:13" x14ac:dyDescent="0.25">
      <c r="A1447" s="91">
        <v>1039</v>
      </c>
      <c r="B1447" s="93" t="s">
        <v>5010</v>
      </c>
      <c r="C1447" s="159" t="s">
        <v>5776</v>
      </c>
      <c r="D1447" s="159" t="s">
        <v>5753</v>
      </c>
      <c r="E1447" s="159" t="s">
        <v>581</v>
      </c>
      <c r="F1447" s="159" t="s">
        <v>502</v>
      </c>
      <c r="G1447" s="159"/>
      <c r="H1447" s="159"/>
      <c r="I1447" s="159" t="s">
        <v>37</v>
      </c>
      <c r="J1447" s="162" t="s">
        <v>5812</v>
      </c>
      <c r="K1447" s="163"/>
      <c r="L1447" s="163"/>
      <c r="M1447" s="157" t="s">
        <v>6023</v>
      </c>
    </row>
    <row r="1448" spans="1:13" x14ac:dyDescent="0.25">
      <c r="A1448" s="91">
        <v>1039</v>
      </c>
      <c r="B1448" s="93" t="s">
        <v>5010</v>
      </c>
      <c r="C1448" s="159" t="s">
        <v>5776</v>
      </c>
      <c r="D1448" s="159" t="s">
        <v>5753</v>
      </c>
      <c r="E1448" s="159" t="s">
        <v>1402</v>
      </c>
      <c r="F1448" s="159" t="s">
        <v>1403</v>
      </c>
      <c r="G1448" s="159"/>
      <c r="H1448" s="159"/>
      <c r="I1448" s="159" t="s">
        <v>37</v>
      </c>
      <c r="J1448" s="162" t="s">
        <v>5789</v>
      </c>
      <c r="K1448" s="163"/>
      <c r="L1448" s="163"/>
      <c r="M1448" s="157" t="s">
        <v>6023</v>
      </c>
    </row>
    <row r="1449" spans="1:13" x14ac:dyDescent="0.25">
      <c r="A1449" s="91">
        <v>1039</v>
      </c>
      <c r="B1449" s="93" t="s">
        <v>5010</v>
      </c>
      <c r="C1449" s="159" t="s">
        <v>5776</v>
      </c>
      <c r="D1449" s="159" t="s">
        <v>5753</v>
      </c>
      <c r="E1449" s="159" t="s">
        <v>6003</v>
      </c>
      <c r="F1449" s="159" t="s">
        <v>6004</v>
      </c>
      <c r="G1449" s="159"/>
      <c r="H1449" s="159"/>
      <c r="I1449" s="159" t="s">
        <v>37</v>
      </c>
      <c r="J1449" s="162" t="s">
        <v>5789</v>
      </c>
      <c r="K1449" s="163"/>
      <c r="L1449" s="163"/>
      <c r="M1449" s="157" t="s">
        <v>6023</v>
      </c>
    </row>
    <row r="1450" spans="1:13" x14ac:dyDescent="0.25">
      <c r="A1450" s="91">
        <v>1039</v>
      </c>
      <c r="B1450" s="93" t="s">
        <v>5010</v>
      </c>
      <c r="C1450" s="159" t="s">
        <v>5776</v>
      </c>
      <c r="D1450" s="159" t="s">
        <v>5753</v>
      </c>
      <c r="E1450" s="159" t="s">
        <v>1337</v>
      </c>
      <c r="F1450" s="159" t="s">
        <v>1338</v>
      </c>
      <c r="G1450" s="159"/>
      <c r="H1450" s="159"/>
      <c r="I1450" s="159" t="s">
        <v>37</v>
      </c>
      <c r="J1450" s="162" t="s">
        <v>5789</v>
      </c>
      <c r="K1450" s="163"/>
      <c r="L1450" s="163"/>
      <c r="M1450" s="157" t="s">
        <v>6023</v>
      </c>
    </row>
    <row r="1451" spans="1:13" x14ac:dyDescent="0.25">
      <c r="A1451" s="91">
        <v>1039</v>
      </c>
      <c r="B1451" s="93" t="s">
        <v>5010</v>
      </c>
      <c r="C1451" s="159" t="s">
        <v>5776</v>
      </c>
      <c r="D1451" s="159" t="s">
        <v>5753</v>
      </c>
      <c r="E1451" s="159" t="s">
        <v>6005</v>
      </c>
      <c r="F1451" s="159" t="s">
        <v>6006</v>
      </c>
      <c r="G1451" s="159"/>
      <c r="H1451" s="159"/>
      <c r="I1451" s="159" t="s">
        <v>37</v>
      </c>
      <c r="J1451" s="162" t="s">
        <v>5789</v>
      </c>
      <c r="K1451" s="163"/>
      <c r="L1451" s="163"/>
      <c r="M1451" s="157" t="s">
        <v>6023</v>
      </c>
    </row>
    <row r="1452" spans="1:13" x14ac:dyDescent="0.25">
      <c r="A1452" s="91">
        <v>1039</v>
      </c>
      <c r="B1452" s="93" t="s">
        <v>5010</v>
      </c>
      <c r="C1452" s="159" t="s">
        <v>5776</v>
      </c>
      <c r="D1452" s="159" t="s">
        <v>5753</v>
      </c>
      <c r="E1452" s="159" t="s">
        <v>1716</v>
      </c>
      <c r="F1452" s="159" t="s">
        <v>1717</v>
      </c>
      <c r="G1452" s="159"/>
      <c r="H1452" s="159"/>
      <c r="I1452" s="159" t="s">
        <v>37</v>
      </c>
      <c r="J1452" s="162" t="s">
        <v>5803</v>
      </c>
      <c r="K1452" s="163" t="s">
        <v>5347</v>
      </c>
      <c r="L1452" s="163" t="s">
        <v>1496</v>
      </c>
      <c r="M1452" s="157" t="s">
        <v>6023</v>
      </c>
    </row>
    <row r="1453" spans="1:13" x14ac:dyDescent="0.25">
      <c r="A1453" s="91">
        <v>1039</v>
      </c>
      <c r="B1453" s="93" t="s">
        <v>5010</v>
      </c>
      <c r="C1453" s="159" t="s">
        <v>5776</v>
      </c>
      <c r="D1453" s="159" t="s">
        <v>5753</v>
      </c>
      <c r="E1453" s="159" t="s">
        <v>2928</v>
      </c>
      <c r="F1453" s="159" t="s">
        <v>5804</v>
      </c>
      <c r="G1453" s="159"/>
      <c r="H1453" s="159"/>
      <c r="I1453" s="159" t="s">
        <v>37</v>
      </c>
      <c r="J1453" s="162" t="s">
        <v>5805</v>
      </c>
      <c r="K1453" s="163"/>
      <c r="L1453" s="163"/>
      <c r="M1453" s="157" t="s">
        <v>6023</v>
      </c>
    </row>
    <row r="1454" spans="1:13" x14ac:dyDescent="0.25">
      <c r="A1454" s="91">
        <v>1039</v>
      </c>
      <c r="B1454" s="93" t="s">
        <v>5010</v>
      </c>
      <c r="C1454" s="159" t="s">
        <v>5776</v>
      </c>
      <c r="D1454" s="159" t="s">
        <v>5753</v>
      </c>
      <c r="E1454" s="159" t="s">
        <v>2044</v>
      </c>
      <c r="F1454" s="159" t="s">
        <v>2045</v>
      </c>
      <c r="G1454" s="159"/>
      <c r="H1454" s="159"/>
      <c r="I1454" s="159" t="s">
        <v>37</v>
      </c>
      <c r="J1454" s="162" t="s">
        <v>5806</v>
      </c>
      <c r="K1454" s="163"/>
      <c r="L1454" s="163"/>
      <c r="M1454" s="157" t="s">
        <v>6023</v>
      </c>
    </row>
    <row r="1455" spans="1:13" x14ac:dyDescent="0.25">
      <c r="A1455" s="91">
        <v>1039</v>
      </c>
      <c r="B1455" s="93" t="s">
        <v>5010</v>
      </c>
      <c r="C1455" s="159" t="s">
        <v>5762</v>
      </c>
      <c r="D1455" s="159" t="s">
        <v>5754</v>
      </c>
      <c r="E1455" s="159" t="s">
        <v>5782</v>
      </c>
      <c r="F1455" s="159" t="s">
        <v>5358</v>
      </c>
      <c r="G1455" s="159"/>
      <c r="H1455" s="159"/>
      <c r="I1455" s="159" t="s">
        <v>37</v>
      </c>
      <c r="J1455" s="162" t="s">
        <v>5783</v>
      </c>
      <c r="K1455" s="163" t="s">
        <v>5347</v>
      </c>
      <c r="L1455" s="163"/>
      <c r="M1455" s="157" t="s">
        <v>6023</v>
      </c>
    </row>
    <row r="1456" spans="1:13" x14ac:dyDescent="0.25">
      <c r="A1456" s="91">
        <v>1039</v>
      </c>
      <c r="B1456" s="93" t="s">
        <v>5010</v>
      </c>
      <c r="C1456" s="159" t="s">
        <v>5762</v>
      </c>
      <c r="D1456" s="159" t="s">
        <v>5754</v>
      </c>
      <c r="E1456" s="159" t="s">
        <v>5784</v>
      </c>
      <c r="F1456" s="159" t="s">
        <v>5785</v>
      </c>
      <c r="G1456" s="159"/>
      <c r="H1456" s="159"/>
      <c r="I1456" s="159" t="s">
        <v>37</v>
      </c>
      <c r="J1456" s="162" t="s">
        <v>5786</v>
      </c>
      <c r="K1456" s="163" t="s">
        <v>5347</v>
      </c>
      <c r="L1456" s="163"/>
      <c r="M1456" s="157" t="s">
        <v>6023</v>
      </c>
    </row>
    <row r="1457" spans="1:13" x14ac:dyDescent="0.25">
      <c r="A1457" s="91">
        <v>1039</v>
      </c>
      <c r="B1457" s="93" t="s">
        <v>5010</v>
      </c>
      <c r="C1457" s="159" t="s">
        <v>5762</v>
      </c>
      <c r="D1457" s="159" t="s">
        <v>5754</v>
      </c>
      <c r="E1457" s="159" t="s">
        <v>5787</v>
      </c>
      <c r="F1457" s="159" t="s">
        <v>5788</v>
      </c>
      <c r="G1457" s="159"/>
      <c r="H1457" s="159"/>
      <c r="I1457" s="159" t="s">
        <v>110</v>
      </c>
      <c r="J1457" s="162" t="s">
        <v>5789</v>
      </c>
      <c r="K1457" s="163" t="s">
        <v>5347</v>
      </c>
      <c r="L1457" s="163"/>
      <c r="M1457" s="157" t="s">
        <v>6023</v>
      </c>
    </row>
    <row r="1458" spans="1:13" x14ac:dyDescent="0.25">
      <c r="A1458" s="91">
        <v>1039</v>
      </c>
      <c r="B1458" s="93" t="s">
        <v>5010</v>
      </c>
      <c r="C1458" s="159" t="s">
        <v>5762</v>
      </c>
      <c r="D1458" s="159" t="s">
        <v>5754</v>
      </c>
      <c r="E1458" s="159" t="s">
        <v>4197</v>
      </c>
      <c r="F1458" s="159" t="s">
        <v>5827</v>
      </c>
      <c r="G1458" s="159"/>
      <c r="H1458" s="159"/>
      <c r="I1458" s="159" t="s">
        <v>37</v>
      </c>
      <c r="J1458" s="162" t="s">
        <v>5789</v>
      </c>
      <c r="K1458" s="163" t="s">
        <v>5347</v>
      </c>
      <c r="L1458" s="163"/>
      <c r="M1458" s="157" t="s">
        <v>6023</v>
      </c>
    </row>
    <row r="1459" spans="1:13" x14ac:dyDescent="0.25">
      <c r="A1459" s="91">
        <v>1039</v>
      </c>
      <c r="B1459" s="93" t="s">
        <v>5010</v>
      </c>
      <c r="C1459" s="159" t="s">
        <v>5762</v>
      </c>
      <c r="D1459" s="159" t="s">
        <v>5754</v>
      </c>
      <c r="E1459" s="159" t="s">
        <v>472</v>
      </c>
      <c r="F1459" s="159" t="s">
        <v>64</v>
      </c>
      <c r="G1459" s="159"/>
      <c r="H1459" s="159"/>
      <c r="I1459" s="159" t="s">
        <v>37</v>
      </c>
      <c r="J1459" s="162" t="s">
        <v>5789</v>
      </c>
      <c r="K1459" s="163" t="s">
        <v>5347</v>
      </c>
      <c r="L1459" s="163"/>
      <c r="M1459" s="157" t="s">
        <v>6023</v>
      </c>
    </row>
    <row r="1460" spans="1:13" x14ac:dyDescent="0.25">
      <c r="A1460" s="91">
        <v>1039</v>
      </c>
      <c r="B1460" s="93" t="s">
        <v>5010</v>
      </c>
      <c r="C1460" s="159" t="s">
        <v>5762</v>
      </c>
      <c r="D1460" s="159" t="s">
        <v>5754</v>
      </c>
      <c r="E1460" s="159" t="s">
        <v>5854</v>
      </c>
      <c r="F1460" s="159" t="s">
        <v>5855</v>
      </c>
      <c r="G1460" s="159"/>
      <c r="H1460" s="159"/>
      <c r="I1460" s="159" t="s">
        <v>37</v>
      </c>
      <c r="J1460" s="162" t="s">
        <v>5789</v>
      </c>
      <c r="K1460" s="163"/>
      <c r="L1460" s="163"/>
      <c r="M1460" s="157" t="s">
        <v>6023</v>
      </c>
    </row>
    <row r="1461" spans="1:13" x14ac:dyDescent="0.25">
      <c r="A1461" s="91">
        <v>1039</v>
      </c>
      <c r="B1461" s="93" t="s">
        <v>5010</v>
      </c>
      <c r="C1461" s="159" t="s">
        <v>5762</v>
      </c>
      <c r="D1461" s="159" t="s">
        <v>5754</v>
      </c>
      <c r="E1461" s="159" t="s">
        <v>5856</v>
      </c>
      <c r="F1461" s="159" t="s">
        <v>5857</v>
      </c>
      <c r="G1461" s="159"/>
      <c r="H1461" s="159"/>
      <c r="I1461" s="159" t="s">
        <v>37</v>
      </c>
      <c r="J1461" s="162" t="s">
        <v>5783</v>
      </c>
      <c r="K1461" s="163"/>
      <c r="L1461" s="163"/>
      <c r="M1461" s="157" t="s">
        <v>6023</v>
      </c>
    </row>
    <row r="1462" spans="1:13" x14ac:dyDescent="0.25">
      <c r="A1462" s="91">
        <v>1039</v>
      </c>
      <c r="B1462" s="93" t="s">
        <v>5010</v>
      </c>
      <c r="C1462" s="159" t="s">
        <v>5762</v>
      </c>
      <c r="D1462" s="159" t="s">
        <v>5754</v>
      </c>
      <c r="E1462" s="159" t="s">
        <v>5858</v>
      </c>
      <c r="F1462" s="159" t="s">
        <v>5859</v>
      </c>
      <c r="G1462" s="159"/>
      <c r="H1462" s="159"/>
      <c r="I1462" s="159" t="s">
        <v>37</v>
      </c>
      <c r="J1462" s="162" t="s">
        <v>5812</v>
      </c>
      <c r="K1462" s="163"/>
      <c r="L1462" s="163"/>
      <c r="M1462" s="157" t="s">
        <v>6023</v>
      </c>
    </row>
    <row r="1463" spans="1:13" x14ac:dyDescent="0.25">
      <c r="A1463" s="91">
        <v>1039</v>
      </c>
      <c r="B1463" s="93" t="s">
        <v>5010</v>
      </c>
      <c r="C1463" s="159" t="s">
        <v>5762</v>
      </c>
      <c r="D1463" s="159" t="s">
        <v>5754</v>
      </c>
      <c r="E1463" s="159" t="s">
        <v>61</v>
      </c>
      <c r="F1463" s="159" t="s">
        <v>62</v>
      </c>
      <c r="G1463" s="159"/>
      <c r="H1463" s="159"/>
      <c r="I1463" s="159" t="s">
        <v>37</v>
      </c>
      <c r="J1463" s="162" t="s">
        <v>5805</v>
      </c>
      <c r="K1463" s="163"/>
      <c r="L1463" s="163"/>
      <c r="M1463" s="157" t="s">
        <v>6023</v>
      </c>
    </row>
    <row r="1464" spans="1:13" x14ac:dyDescent="0.25">
      <c r="A1464" s="91">
        <v>1039</v>
      </c>
      <c r="B1464" s="93" t="s">
        <v>5010</v>
      </c>
      <c r="C1464" s="159" t="s">
        <v>5762</v>
      </c>
      <c r="D1464" s="159" t="s">
        <v>5754</v>
      </c>
      <c r="E1464" s="159" t="s">
        <v>2574</v>
      </c>
      <c r="F1464" s="159" t="s">
        <v>2575</v>
      </c>
      <c r="G1464" s="159"/>
      <c r="H1464" s="159"/>
      <c r="I1464" s="159" t="s">
        <v>37</v>
      </c>
      <c r="J1464" s="162" t="s">
        <v>5789</v>
      </c>
      <c r="K1464" s="163"/>
      <c r="L1464" s="163"/>
      <c r="M1464" s="157" t="s">
        <v>6023</v>
      </c>
    </row>
    <row r="1465" spans="1:13" x14ac:dyDescent="0.25">
      <c r="A1465" s="91">
        <v>1039</v>
      </c>
      <c r="B1465" s="93" t="s">
        <v>5010</v>
      </c>
      <c r="C1465" s="159" t="s">
        <v>5762</v>
      </c>
      <c r="D1465" s="159" t="s">
        <v>5754</v>
      </c>
      <c r="E1465" s="159" t="s">
        <v>6007</v>
      </c>
      <c r="F1465" s="159" t="s">
        <v>1775</v>
      </c>
      <c r="G1465" s="159"/>
      <c r="H1465" s="159"/>
      <c r="I1465" s="159" t="s">
        <v>37</v>
      </c>
      <c r="J1465" s="162" t="s">
        <v>5860</v>
      </c>
      <c r="K1465" s="163"/>
      <c r="L1465" s="163"/>
      <c r="M1465" s="157" t="s">
        <v>6023</v>
      </c>
    </row>
    <row r="1466" spans="1:13" x14ac:dyDescent="0.25">
      <c r="A1466" s="91">
        <v>1039</v>
      </c>
      <c r="B1466" s="93" t="s">
        <v>5010</v>
      </c>
      <c r="C1466" s="159" t="s">
        <v>5762</v>
      </c>
      <c r="D1466" s="159" t="s">
        <v>5754</v>
      </c>
      <c r="E1466" s="159" t="s">
        <v>2753</v>
      </c>
      <c r="F1466" s="159" t="s">
        <v>5886</v>
      </c>
      <c r="G1466" s="159"/>
      <c r="H1466" s="159"/>
      <c r="I1466" s="159" t="s">
        <v>37</v>
      </c>
      <c r="J1466" s="162" t="s">
        <v>5887</v>
      </c>
      <c r="K1466" s="163"/>
      <c r="L1466" s="163"/>
      <c r="M1466" s="157" t="s">
        <v>6023</v>
      </c>
    </row>
    <row r="1467" spans="1:13" x14ac:dyDescent="0.25">
      <c r="A1467" s="91">
        <v>1039</v>
      </c>
      <c r="B1467" s="93" t="s">
        <v>5010</v>
      </c>
      <c r="C1467" s="159" t="s">
        <v>5762</v>
      </c>
      <c r="D1467" s="159" t="s">
        <v>5754</v>
      </c>
      <c r="E1467" s="159" t="s">
        <v>6008</v>
      </c>
      <c r="F1467" s="159" t="s">
        <v>838</v>
      </c>
      <c r="G1467" s="159"/>
      <c r="H1467" s="159"/>
      <c r="I1467" s="159" t="s">
        <v>37</v>
      </c>
      <c r="J1467" s="162" t="s">
        <v>5790</v>
      </c>
      <c r="K1467" s="163"/>
      <c r="L1467" s="163"/>
      <c r="M1467" s="157" t="s">
        <v>6023</v>
      </c>
    </row>
    <row r="1468" spans="1:13" x14ac:dyDescent="0.25">
      <c r="A1468" s="91">
        <v>1039</v>
      </c>
      <c r="B1468" s="93" t="s">
        <v>5010</v>
      </c>
      <c r="C1468" s="159" t="s">
        <v>5762</v>
      </c>
      <c r="D1468" s="159" t="s">
        <v>5754</v>
      </c>
      <c r="E1468" s="159" t="s">
        <v>5861</v>
      </c>
      <c r="F1468" s="159" t="s">
        <v>5862</v>
      </c>
      <c r="G1468" s="159"/>
      <c r="H1468" s="159"/>
      <c r="I1468" s="159" t="s">
        <v>110</v>
      </c>
      <c r="J1468" s="162" t="s">
        <v>476</v>
      </c>
      <c r="K1468" s="163" t="s">
        <v>5347</v>
      </c>
      <c r="L1468" s="163" t="s">
        <v>5794</v>
      </c>
      <c r="M1468" s="157" t="s">
        <v>6023</v>
      </c>
    </row>
    <row r="1469" spans="1:13" x14ac:dyDescent="0.25">
      <c r="A1469" s="91">
        <v>1039</v>
      </c>
      <c r="B1469" s="93" t="s">
        <v>5010</v>
      </c>
      <c r="C1469" s="159" t="s">
        <v>5762</v>
      </c>
      <c r="D1469" s="159" t="s">
        <v>5754</v>
      </c>
      <c r="E1469" s="159" t="s">
        <v>4850</v>
      </c>
      <c r="F1469" s="159" t="s">
        <v>4851</v>
      </c>
      <c r="G1469" s="159"/>
      <c r="H1469" s="159"/>
      <c r="I1469" s="159" t="s">
        <v>37</v>
      </c>
      <c r="J1469" s="162" t="s">
        <v>5803</v>
      </c>
      <c r="K1469" s="163"/>
      <c r="L1469" s="163"/>
      <c r="M1469" s="157" t="s">
        <v>6023</v>
      </c>
    </row>
    <row r="1470" spans="1:13" x14ac:dyDescent="0.25">
      <c r="A1470" s="91">
        <v>1039</v>
      </c>
      <c r="B1470" s="93" t="s">
        <v>5010</v>
      </c>
      <c r="C1470" s="159" t="s">
        <v>5762</v>
      </c>
      <c r="D1470" s="159" t="s">
        <v>5754</v>
      </c>
      <c r="E1470" s="159" t="s">
        <v>5863</v>
      </c>
      <c r="F1470" s="159" t="s">
        <v>5864</v>
      </c>
      <c r="G1470" s="159"/>
      <c r="H1470" s="159"/>
      <c r="I1470" s="159" t="s">
        <v>37</v>
      </c>
      <c r="J1470" s="162" t="s">
        <v>5824</v>
      </c>
      <c r="K1470" s="163"/>
      <c r="L1470" s="163"/>
      <c r="M1470" s="157" t="s">
        <v>6023</v>
      </c>
    </row>
    <row r="1471" spans="1:13" x14ac:dyDescent="0.25">
      <c r="A1471" s="91">
        <v>1039</v>
      </c>
      <c r="B1471" s="93" t="s">
        <v>5010</v>
      </c>
      <c r="C1471" s="159" t="s">
        <v>5762</v>
      </c>
      <c r="D1471" s="159" t="s">
        <v>5754</v>
      </c>
      <c r="E1471" s="159" t="s">
        <v>5865</v>
      </c>
      <c r="F1471" s="159" t="s">
        <v>5866</v>
      </c>
      <c r="G1471" s="159"/>
      <c r="H1471" s="159"/>
      <c r="I1471" s="159" t="s">
        <v>37</v>
      </c>
      <c r="J1471" s="162" t="s">
        <v>5824</v>
      </c>
      <c r="K1471" s="163"/>
      <c r="L1471" s="163"/>
      <c r="M1471" s="157" t="s">
        <v>6023</v>
      </c>
    </row>
    <row r="1472" spans="1:13" x14ac:dyDescent="0.25">
      <c r="A1472" s="91">
        <v>1039</v>
      </c>
      <c r="B1472" s="93" t="s">
        <v>5010</v>
      </c>
      <c r="C1472" s="159" t="s">
        <v>5762</v>
      </c>
      <c r="D1472" s="159" t="s">
        <v>5754</v>
      </c>
      <c r="E1472" s="159" t="s">
        <v>1660</v>
      </c>
      <c r="F1472" s="159" t="s">
        <v>1661</v>
      </c>
      <c r="G1472" s="159"/>
      <c r="H1472" s="159"/>
      <c r="I1472" s="159" t="s">
        <v>110</v>
      </c>
      <c r="J1472" s="162" t="s">
        <v>6009</v>
      </c>
      <c r="K1472" s="163" t="s">
        <v>5347</v>
      </c>
      <c r="L1472" s="163" t="s">
        <v>5794</v>
      </c>
      <c r="M1472" s="157" t="s">
        <v>6023</v>
      </c>
    </row>
    <row r="1473" spans="1:13" x14ac:dyDescent="0.25">
      <c r="A1473" s="91">
        <v>1039</v>
      </c>
      <c r="B1473" s="93" t="s">
        <v>5010</v>
      </c>
      <c r="C1473" s="159" t="s">
        <v>5762</v>
      </c>
      <c r="D1473" s="159" t="s">
        <v>5754</v>
      </c>
      <c r="E1473" s="159" t="s">
        <v>488</v>
      </c>
      <c r="F1473" s="159" t="s">
        <v>495</v>
      </c>
      <c r="G1473" s="159"/>
      <c r="H1473" s="159"/>
      <c r="I1473" s="159" t="s">
        <v>110</v>
      </c>
      <c r="J1473" s="162" t="s">
        <v>5867</v>
      </c>
      <c r="K1473" s="163" t="s">
        <v>5347</v>
      </c>
      <c r="L1473" s="163" t="s">
        <v>5794</v>
      </c>
      <c r="M1473" s="157" t="s">
        <v>6023</v>
      </c>
    </row>
    <row r="1474" spans="1:13" x14ac:dyDescent="0.25">
      <c r="A1474" s="91">
        <v>1039</v>
      </c>
      <c r="B1474" s="93" t="s">
        <v>5010</v>
      </c>
      <c r="C1474" s="159" t="s">
        <v>5762</v>
      </c>
      <c r="D1474" s="159" t="s">
        <v>5754</v>
      </c>
      <c r="E1474" s="159" t="s">
        <v>5868</v>
      </c>
      <c r="F1474" s="159" t="s">
        <v>5869</v>
      </c>
      <c r="G1474" s="159"/>
      <c r="H1474" s="159"/>
      <c r="I1474" s="159" t="s">
        <v>110</v>
      </c>
      <c r="J1474" s="162" t="s">
        <v>5870</v>
      </c>
      <c r="K1474" s="163" t="s">
        <v>5347</v>
      </c>
      <c r="L1474" s="163" t="s">
        <v>5794</v>
      </c>
      <c r="M1474" s="157" t="s">
        <v>6023</v>
      </c>
    </row>
    <row r="1475" spans="1:13" x14ac:dyDescent="0.25">
      <c r="A1475" s="91">
        <v>1039</v>
      </c>
      <c r="B1475" s="93" t="s">
        <v>5010</v>
      </c>
      <c r="C1475" s="159" t="s">
        <v>5762</v>
      </c>
      <c r="D1475" s="159" t="s">
        <v>5754</v>
      </c>
      <c r="E1475" s="159" t="s">
        <v>644</v>
      </c>
      <c r="F1475" s="159" t="s">
        <v>565</v>
      </c>
      <c r="G1475" s="159"/>
      <c r="H1475" s="159"/>
      <c r="I1475" s="159" t="s">
        <v>110</v>
      </c>
      <c r="J1475" s="162" t="s">
        <v>476</v>
      </c>
      <c r="K1475" s="163" t="s">
        <v>5347</v>
      </c>
      <c r="L1475" s="163" t="s">
        <v>5794</v>
      </c>
      <c r="M1475" s="157" t="s">
        <v>6023</v>
      </c>
    </row>
    <row r="1476" spans="1:13" x14ac:dyDescent="0.25">
      <c r="A1476" s="91">
        <v>1039</v>
      </c>
      <c r="B1476" s="93" t="s">
        <v>5010</v>
      </c>
      <c r="C1476" s="159" t="s">
        <v>5762</v>
      </c>
      <c r="D1476" s="159" t="s">
        <v>5754</v>
      </c>
      <c r="E1476" s="159" t="s">
        <v>5871</v>
      </c>
      <c r="F1476" s="159" t="s">
        <v>5872</v>
      </c>
      <c r="G1476" s="159"/>
      <c r="H1476" s="159"/>
      <c r="I1476" s="159" t="s">
        <v>110</v>
      </c>
      <c r="J1476" s="162" t="s">
        <v>5870</v>
      </c>
      <c r="K1476" s="163" t="s">
        <v>5347</v>
      </c>
      <c r="L1476" s="163" t="s">
        <v>5794</v>
      </c>
      <c r="M1476" s="157" t="s">
        <v>6023</v>
      </c>
    </row>
    <row r="1477" spans="1:13" x14ac:dyDescent="0.25">
      <c r="A1477" s="91">
        <v>1039</v>
      </c>
      <c r="B1477" s="93" t="s">
        <v>5010</v>
      </c>
      <c r="C1477" s="159" t="s">
        <v>5762</v>
      </c>
      <c r="D1477" s="159" t="s">
        <v>5754</v>
      </c>
      <c r="E1477" s="159" t="s">
        <v>5873</v>
      </c>
      <c r="F1477" s="159" t="s">
        <v>5874</v>
      </c>
      <c r="G1477" s="159"/>
      <c r="H1477" s="159"/>
      <c r="I1477" s="159" t="s">
        <v>110</v>
      </c>
      <c r="J1477" s="162" t="s">
        <v>476</v>
      </c>
      <c r="K1477" s="163" t="s">
        <v>5347</v>
      </c>
      <c r="L1477" s="163" t="s">
        <v>5794</v>
      </c>
      <c r="M1477" s="157" t="s">
        <v>6023</v>
      </c>
    </row>
    <row r="1478" spans="1:13" x14ac:dyDescent="0.25">
      <c r="A1478" s="91">
        <v>1039</v>
      </c>
      <c r="B1478" s="93" t="s">
        <v>5010</v>
      </c>
      <c r="C1478" s="159" t="s">
        <v>5762</v>
      </c>
      <c r="D1478" s="159" t="s">
        <v>5754</v>
      </c>
      <c r="E1478" s="159" t="s">
        <v>6010</v>
      </c>
      <c r="F1478" s="159" t="s">
        <v>493</v>
      </c>
      <c r="G1478" s="159"/>
      <c r="H1478" s="159"/>
      <c r="I1478" s="159" t="s">
        <v>110</v>
      </c>
      <c r="J1478" s="162" t="s">
        <v>476</v>
      </c>
      <c r="K1478" s="163" t="s">
        <v>5347</v>
      </c>
      <c r="L1478" s="163" t="s">
        <v>5794</v>
      </c>
      <c r="M1478" s="157" t="s">
        <v>6023</v>
      </c>
    </row>
    <row r="1479" spans="1:13" x14ac:dyDescent="0.25">
      <c r="A1479" s="91">
        <v>1039</v>
      </c>
      <c r="B1479" s="93" t="s">
        <v>5010</v>
      </c>
      <c r="C1479" s="159" t="s">
        <v>5762</v>
      </c>
      <c r="D1479" s="159" t="s">
        <v>5754</v>
      </c>
      <c r="E1479" s="159" t="s">
        <v>5876</v>
      </c>
      <c r="F1479" s="159" t="s">
        <v>1761</v>
      </c>
      <c r="G1479" s="159"/>
      <c r="H1479" s="159"/>
      <c r="I1479" s="159" t="s">
        <v>110</v>
      </c>
      <c r="J1479" s="162" t="s">
        <v>476</v>
      </c>
      <c r="K1479" s="163" t="s">
        <v>5347</v>
      </c>
      <c r="L1479" s="163" t="s">
        <v>5794</v>
      </c>
      <c r="M1479" s="157" t="s">
        <v>6023</v>
      </c>
    </row>
    <row r="1480" spans="1:13" x14ac:dyDescent="0.25">
      <c r="A1480" s="91">
        <v>1039</v>
      </c>
      <c r="B1480" s="93" t="s">
        <v>5010</v>
      </c>
      <c r="C1480" s="159" t="s">
        <v>5762</v>
      </c>
      <c r="D1480" s="159" t="s">
        <v>5754</v>
      </c>
      <c r="E1480" s="159" t="s">
        <v>5830</v>
      </c>
      <c r="F1480" s="159" t="s">
        <v>5831</v>
      </c>
      <c r="G1480" s="159"/>
      <c r="H1480" s="159"/>
      <c r="I1480" s="159" t="s">
        <v>37</v>
      </c>
      <c r="J1480" s="162" t="s">
        <v>5790</v>
      </c>
      <c r="K1480" s="163"/>
      <c r="L1480" s="163"/>
      <c r="M1480" s="157" t="s">
        <v>6023</v>
      </c>
    </row>
    <row r="1481" spans="1:13" x14ac:dyDescent="0.25">
      <c r="A1481" s="91">
        <v>1039</v>
      </c>
      <c r="B1481" s="93" t="s">
        <v>5010</v>
      </c>
      <c r="C1481" s="159" t="s">
        <v>5762</v>
      </c>
      <c r="D1481" s="159" t="s">
        <v>5754</v>
      </c>
      <c r="E1481" s="159" t="s">
        <v>5832</v>
      </c>
      <c r="F1481" s="159" t="s">
        <v>5833</v>
      </c>
      <c r="G1481" s="159"/>
      <c r="H1481" s="159"/>
      <c r="I1481" s="159" t="s">
        <v>37</v>
      </c>
      <c r="J1481" s="162" t="s">
        <v>5790</v>
      </c>
      <c r="K1481" s="163"/>
      <c r="L1481" s="163"/>
      <c r="M1481" s="157" t="s">
        <v>6023</v>
      </c>
    </row>
    <row r="1482" spans="1:13" x14ac:dyDescent="0.25">
      <c r="A1482" s="91">
        <v>1039</v>
      </c>
      <c r="B1482" s="93" t="s">
        <v>5010</v>
      </c>
      <c r="C1482" s="159" t="s">
        <v>5762</v>
      </c>
      <c r="D1482" s="159" t="s">
        <v>5754</v>
      </c>
      <c r="E1482" s="159" t="s">
        <v>5834</v>
      </c>
      <c r="F1482" s="159" t="s">
        <v>5835</v>
      </c>
      <c r="G1482" s="159"/>
      <c r="H1482" s="159"/>
      <c r="I1482" s="159" t="s">
        <v>37</v>
      </c>
      <c r="J1482" s="162" t="s">
        <v>5790</v>
      </c>
      <c r="K1482" s="163"/>
      <c r="L1482" s="163"/>
      <c r="M1482" s="157" t="s">
        <v>6023</v>
      </c>
    </row>
    <row r="1483" spans="1:13" x14ac:dyDescent="0.25">
      <c r="A1483" s="91">
        <v>1039</v>
      </c>
      <c r="B1483" s="93" t="s">
        <v>5010</v>
      </c>
      <c r="C1483" s="159" t="s">
        <v>5762</v>
      </c>
      <c r="D1483" s="159" t="s">
        <v>5754</v>
      </c>
      <c r="E1483" s="159" t="s">
        <v>5836</v>
      </c>
      <c r="F1483" s="159" t="s">
        <v>5837</v>
      </c>
      <c r="G1483" s="159"/>
      <c r="H1483" s="159"/>
      <c r="I1483" s="159" t="s">
        <v>37</v>
      </c>
      <c r="J1483" s="162" t="s">
        <v>5790</v>
      </c>
      <c r="K1483" s="163"/>
      <c r="L1483" s="163"/>
      <c r="M1483" s="157" t="s">
        <v>6023</v>
      </c>
    </row>
    <row r="1484" spans="1:13" x14ac:dyDescent="0.25">
      <c r="A1484" s="91">
        <v>1039</v>
      </c>
      <c r="B1484" s="93" t="s">
        <v>5010</v>
      </c>
      <c r="C1484" s="159" t="s">
        <v>5762</v>
      </c>
      <c r="D1484" s="159" t="s">
        <v>5754</v>
      </c>
      <c r="E1484" s="159" t="s">
        <v>5838</v>
      </c>
      <c r="F1484" s="159" t="s">
        <v>5839</v>
      </c>
      <c r="G1484" s="159"/>
      <c r="H1484" s="159"/>
      <c r="I1484" s="159" t="s">
        <v>37</v>
      </c>
      <c r="J1484" s="162" t="s">
        <v>5790</v>
      </c>
      <c r="K1484" s="163"/>
      <c r="L1484" s="163"/>
      <c r="M1484" s="157" t="s">
        <v>6023</v>
      </c>
    </row>
    <row r="1485" spans="1:13" x14ac:dyDescent="0.25">
      <c r="A1485" s="91">
        <v>1039</v>
      </c>
      <c r="B1485" s="93" t="s">
        <v>5010</v>
      </c>
      <c r="C1485" s="159" t="s">
        <v>5762</v>
      </c>
      <c r="D1485" s="159" t="s">
        <v>5754</v>
      </c>
      <c r="E1485" s="159" t="s">
        <v>5840</v>
      </c>
      <c r="F1485" s="159" t="s">
        <v>5841</v>
      </c>
      <c r="G1485" s="159"/>
      <c r="H1485" s="159"/>
      <c r="I1485" s="159" t="s">
        <v>37</v>
      </c>
      <c r="J1485" s="162" t="s">
        <v>5790</v>
      </c>
      <c r="K1485" s="163"/>
      <c r="L1485" s="163"/>
      <c r="M1485" s="157" t="s">
        <v>6023</v>
      </c>
    </row>
    <row r="1486" spans="1:13" x14ac:dyDescent="0.25">
      <c r="A1486" s="91">
        <v>1039</v>
      </c>
      <c r="B1486" s="93" t="s">
        <v>5010</v>
      </c>
      <c r="C1486" s="159" t="s">
        <v>5762</v>
      </c>
      <c r="D1486" s="159" t="s">
        <v>5754</v>
      </c>
      <c r="E1486" s="159" t="s">
        <v>5842</v>
      </c>
      <c r="F1486" s="159" t="s">
        <v>5843</v>
      </c>
      <c r="G1486" s="159"/>
      <c r="H1486" s="159"/>
      <c r="I1486" s="159" t="s">
        <v>37</v>
      </c>
      <c r="J1486" s="162" t="s">
        <v>5790</v>
      </c>
      <c r="K1486" s="163"/>
      <c r="L1486" s="163"/>
      <c r="M1486" s="157" t="s">
        <v>6023</v>
      </c>
    </row>
    <row r="1487" spans="1:13" x14ac:dyDescent="0.25">
      <c r="A1487" s="91">
        <v>1039</v>
      </c>
      <c r="B1487" s="93" t="s">
        <v>5010</v>
      </c>
      <c r="C1487" s="159" t="s">
        <v>5762</v>
      </c>
      <c r="D1487" s="159" t="s">
        <v>5754</v>
      </c>
      <c r="E1487" s="159" t="s">
        <v>5844</v>
      </c>
      <c r="F1487" s="159" t="s">
        <v>5845</v>
      </c>
      <c r="G1487" s="159"/>
      <c r="H1487" s="159"/>
      <c r="I1487" s="159" t="s">
        <v>37</v>
      </c>
      <c r="J1487" s="162" t="s">
        <v>5790</v>
      </c>
      <c r="K1487" s="163"/>
      <c r="L1487" s="163"/>
      <c r="M1487" s="157" t="s">
        <v>6023</v>
      </c>
    </row>
    <row r="1488" spans="1:13" x14ac:dyDescent="0.25">
      <c r="A1488" s="91">
        <v>1039</v>
      </c>
      <c r="B1488" s="93" t="s">
        <v>5010</v>
      </c>
      <c r="C1488" s="159" t="s">
        <v>5762</v>
      </c>
      <c r="D1488" s="159" t="s">
        <v>5754</v>
      </c>
      <c r="E1488" s="159" t="s">
        <v>5846</v>
      </c>
      <c r="F1488" s="159" t="s">
        <v>5847</v>
      </c>
      <c r="G1488" s="159"/>
      <c r="H1488" s="159"/>
      <c r="I1488" s="159" t="s">
        <v>37</v>
      </c>
      <c r="J1488" s="162" t="s">
        <v>5790</v>
      </c>
      <c r="K1488" s="163"/>
      <c r="L1488" s="163"/>
      <c r="M1488" s="157" t="s">
        <v>6023</v>
      </c>
    </row>
    <row r="1489" spans="1:13" x14ac:dyDescent="0.25">
      <c r="A1489" s="91">
        <v>1039</v>
      </c>
      <c r="B1489" s="93" t="s">
        <v>5010</v>
      </c>
      <c r="C1489" s="159" t="s">
        <v>5762</v>
      </c>
      <c r="D1489" s="159" t="s">
        <v>5754</v>
      </c>
      <c r="E1489" s="159" t="s">
        <v>1716</v>
      </c>
      <c r="F1489" s="159" t="s">
        <v>1717</v>
      </c>
      <c r="G1489" s="159"/>
      <c r="H1489" s="159"/>
      <c r="I1489" s="159" t="s">
        <v>37</v>
      </c>
      <c r="J1489" s="162" t="s">
        <v>5803</v>
      </c>
      <c r="K1489" s="163" t="s">
        <v>5347</v>
      </c>
      <c r="L1489" s="163" t="s">
        <v>1496</v>
      </c>
      <c r="M1489" s="157" t="s">
        <v>6023</v>
      </c>
    </row>
    <row r="1490" spans="1:13" x14ac:dyDescent="0.25">
      <c r="A1490" s="91">
        <v>1039</v>
      </c>
      <c r="B1490" s="93" t="s">
        <v>5010</v>
      </c>
      <c r="C1490" s="159" t="s">
        <v>5762</v>
      </c>
      <c r="D1490" s="159" t="s">
        <v>5754</v>
      </c>
      <c r="E1490" s="159" t="s">
        <v>2928</v>
      </c>
      <c r="F1490" s="159" t="s">
        <v>5804</v>
      </c>
      <c r="G1490" s="159"/>
      <c r="H1490" s="159"/>
      <c r="I1490" s="159" t="s">
        <v>37</v>
      </c>
      <c r="J1490" s="162" t="s">
        <v>5805</v>
      </c>
      <c r="K1490" s="163"/>
      <c r="L1490" s="163"/>
      <c r="M1490" s="157" t="s">
        <v>6023</v>
      </c>
    </row>
    <row r="1491" spans="1:13" x14ac:dyDescent="0.25">
      <c r="A1491" s="91">
        <v>1039</v>
      </c>
      <c r="B1491" s="93" t="s">
        <v>5010</v>
      </c>
      <c r="C1491" s="159" t="s">
        <v>5762</v>
      </c>
      <c r="D1491" s="159" t="s">
        <v>5754</v>
      </c>
      <c r="E1491" s="159" t="s">
        <v>2044</v>
      </c>
      <c r="F1491" s="159" t="s">
        <v>2045</v>
      </c>
      <c r="G1491" s="159"/>
      <c r="H1491" s="159"/>
      <c r="I1491" s="159" t="s">
        <v>37</v>
      </c>
      <c r="J1491" s="162" t="s">
        <v>5806</v>
      </c>
      <c r="K1491" s="163"/>
      <c r="L1491" s="163"/>
      <c r="M1491" s="157" t="s">
        <v>6023</v>
      </c>
    </row>
    <row r="1492" spans="1:13" x14ac:dyDescent="0.25">
      <c r="A1492" s="91">
        <v>1039</v>
      </c>
      <c r="B1492" s="93" t="s">
        <v>5010</v>
      </c>
      <c r="C1492" s="159" t="s">
        <v>5777</v>
      </c>
      <c r="D1492" s="159" t="s">
        <v>5755</v>
      </c>
      <c r="E1492" s="159" t="s">
        <v>5782</v>
      </c>
      <c r="F1492" s="159" t="s">
        <v>5358</v>
      </c>
      <c r="G1492" s="159"/>
      <c r="H1492" s="159"/>
      <c r="I1492" s="159" t="s">
        <v>37</v>
      </c>
      <c r="J1492" s="162" t="s">
        <v>5783</v>
      </c>
      <c r="K1492" s="163" t="s">
        <v>5347</v>
      </c>
      <c r="L1492" s="163"/>
      <c r="M1492" s="157" t="s">
        <v>6023</v>
      </c>
    </row>
    <row r="1493" spans="1:13" x14ac:dyDescent="0.25">
      <c r="A1493" s="91">
        <v>1039</v>
      </c>
      <c r="B1493" s="93" t="s">
        <v>5010</v>
      </c>
      <c r="C1493" s="159" t="s">
        <v>5777</v>
      </c>
      <c r="D1493" s="159" t="s">
        <v>5755</v>
      </c>
      <c r="E1493" s="159" t="s">
        <v>5784</v>
      </c>
      <c r="F1493" s="159" t="s">
        <v>5785</v>
      </c>
      <c r="G1493" s="159"/>
      <c r="H1493" s="159"/>
      <c r="I1493" s="159" t="s">
        <v>37</v>
      </c>
      <c r="J1493" s="162" t="s">
        <v>5786</v>
      </c>
      <c r="K1493" s="163" t="s">
        <v>5347</v>
      </c>
      <c r="L1493" s="163"/>
      <c r="M1493" s="157" t="s">
        <v>6023</v>
      </c>
    </row>
    <row r="1494" spans="1:13" x14ac:dyDescent="0.25">
      <c r="A1494" s="91">
        <v>1039</v>
      </c>
      <c r="B1494" s="93" t="s">
        <v>5010</v>
      </c>
      <c r="C1494" s="159" t="s">
        <v>5777</v>
      </c>
      <c r="D1494" s="159" t="s">
        <v>5755</v>
      </c>
      <c r="E1494" s="159" t="s">
        <v>4197</v>
      </c>
      <c r="F1494" s="159" t="s">
        <v>5788</v>
      </c>
      <c r="G1494" s="159"/>
      <c r="H1494" s="159"/>
      <c r="I1494" s="159" t="s">
        <v>110</v>
      </c>
      <c r="J1494" s="162" t="s">
        <v>5789</v>
      </c>
      <c r="K1494" s="163" t="s">
        <v>5347</v>
      </c>
      <c r="L1494" s="163"/>
      <c r="M1494" s="157" t="s">
        <v>6023</v>
      </c>
    </row>
    <row r="1495" spans="1:13" x14ac:dyDescent="0.25">
      <c r="A1495" s="91">
        <v>1039</v>
      </c>
      <c r="B1495" s="93" t="s">
        <v>5010</v>
      </c>
      <c r="C1495" s="159" t="s">
        <v>5777</v>
      </c>
      <c r="D1495" s="159" t="s">
        <v>5755</v>
      </c>
      <c r="E1495" s="159" t="s">
        <v>5884</v>
      </c>
      <c r="F1495" s="159" t="s">
        <v>5821</v>
      </c>
      <c r="G1495" s="159"/>
      <c r="H1495" s="159"/>
      <c r="I1495" s="159" t="s">
        <v>37</v>
      </c>
      <c r="J1495" s="162" t="s">
        <v>5812</v>
      </c>
      <c r="K1495" s="163" t="s">
        <v>5347</v>
      </c>
      <c r="L1495" s="163"/>
      <c r="M1495" s="157" t="s">
        <v>6023</v>
      </c>
    </row>
    <row r="1496" spans="1:13" x14ac:dyDescent="0.25">
      <c r="A1496" s="91">
        <v>1039</v>
      </c>
      <c r="B1496" s="93" t="s">
        <v>5010</v>
      </c>
      <c r="C1496" s="159" t="s">
        <v>5777</v>
      </c>
      <c r="D1496" s="159" t="s">
        <v>5755</v>
      </c>
      <c r="E1496" s="159" t="s">
        <v>5822</v>
      </c>
      <c r="F1496" s="159" t="s">
        <v>5926</v>
      </c>
      <c r="G1496" s="159"/>
      <c r="H1496" s="159"/>
      <c r="I1496" s="159" t="s">
        <v>37</v>
      </c>
      <c r="J1496" s="162" t="s">
        <v>5803</v>
      </c>
      <c r="K1496" s="163" t="s">
        <v>5347</v>
      </c>
      <c r="L1496" s="163"/>
      <c r="M1496" s="157" t="s">
        <v>6023</v>
      </c>
    </row>
    <row r="1497" spans="1:13" x14ac:dyDescent="0.25">
      <c r="A1497" s="91">
        <v>1039</v>
      </c>
      <c r="B1497" s="93" t="s">
        <v>5010</v>
      </c>
      <c r="C1497" s="159" t="s">
        <v>5777</v>
      </c>
      <c r="D1497" s="159" t="s">
        <v>5755</v>
      </c>
      <c r="E1497" s="159" t="s">
        <v>472</v>
      </c>
      <c r="F1497" s="159" t="s">
        <v>64</v>
      </c>
      <c r="G1497" s="159"/>
      <c r="H1497" s="159"/>
      <c r="I1497" s="159" t="s">
        <v>37</v>
      </c>
      <c r="J1497" s="162" t="s">
        <v>5789</v>
      </c>
      <c r="K1497" s="163" t="s">
        <v>5347</v>
      </c>
      <c r="L1497" s="163"/>
      <c r="M1497" s="157" t="s">
        <v>6023</v>
      </c>
    </row>
    <row r="1498" spans="1:13" x14ac:dyDescent="0.25">
      <c r="A1498" s="91">
        <v>1039</v>
      </c>
      <c r="B1498" s="93" t="s">
        <v>5010</v>
      </c>
      <c r="C1498" s="159" t="s">
        <v>5777</v>
      </c>
      <c r="D1498" s="159" t="s">
        <v>5755</v>
      </c>
      <c r="E1498" s="159" t="s">
        <v>4197</v>
      </c>
      <c r="F1498" s="159" t="s">
        <v>5560</v>
      </c>
      <c r="G1498" s="159"/>
      <c r="H1498" s="159"/>
      <c r="I1498" s="159" t="s">
        <v>37</v>
      </c>
      <c r="J1498" s="162" t="s">
        <v>5789</v>
      </c>
      <c r="K1498" s="163" t="s">
        <v>5347</v>
      </c>
      <c r="L1498" s="163"/>
      <c r="M1498" s="157" t="s">
        <v>6023</v>
      </c>
    </row>
    <row r="1499" spans="1:13" x14ac:dyDescent="0.25">
      <c r="A1499" s="91">
        <v>1039</v>
      </c>
      <c r="B1499" s="93" t="s">
        <v>5010</v>
      </c>
      <c r="C1499" s="159" t="s">
        <v>5777</v>
      </c>
      <c r="D1499" s="159" t="s">
        <v>5755</v>
      </c>
      <c r="E1499" s="159" t="s">
        <v>829</v>
      </c>
      <c r="F1499" s="159" t="s">
        <v>838</v>
      </c>
      <c r="G1499" s="159"/>
      <c r="H1499" s="159"/>
      <c r="I1499" s="159" t="s">
        <v>37</v>
      </c>
      <c r="J1499" s="162" t="s">
        <v>5790</v>
      </c>
      <c r="K1499" s="163" t="s">
        <v>5347</v>
      </c>
      <c r="L1499" s="163"/>
      <c r="M1499" s="157" t="s">
        <v>6023</v>
      </c>
    </row>
    <row r="1500" spans="1:13" x14ac:dyDescent="0.25">
      <c r="A1500" s="91">
        <v>1039</v>
      </c>
      <c r="B1500" s="93" t="s">
        <v>5010</v>
      </c>
      <c r="C1500" s="159" t="s">
        <v>5777</v>
      </c>
      <c r="D1500" s="159" t="s">
        <v>5755</v>
      </c>
      <c r="E1500" s="159" t="s">
        <v>2078</v>
      </c>
      <c r="F1500" s="159" t="s">
        <v>2079</v>
      </c>
      <c r="G1500" s="159"/>
      <c r="H1500" s="159"/>
      <c r="I1500" s="159" t="s">
        <v>110</v>
      </c>
      <c r="J1500" s="162" t="s">
        <v>5867</v>
      </c>
      <c r="K1500" s="163" t="s">
        <v>5347</v>
      </c>
      <c r="L1500" s="163"/>
      <c r="M1500" s="157" t="s">
        <v>6023</v>
      </c>
    </row>
    <row r="1501" spans="1:13" x14ac:dyDescent="0.25">
      <c r="A1501" s="91">
        <v>1039</v>
      </c>
      <c r="B1501" s="93" t="s">
        <v>5010</v>
      </c>
      <c r="C1501" s="159" t="s">
        <v>5777</v>
      </c>
      <c r="D1501" s="159" t="s">
        <v>5755</v>
      </c>
      <c r="E1501" s="159" t="s">
        <v>1611</v>
      </c>
      <c r="F1501" s="159" t="s">
        <v>1612</v>
      </c>
      <c r="G1501" s="159"/>
      <c r="H1501" s="159"/>
      <c r="I1501" s="159" t="s">
        <v>37</v>
      </c>
      <c r="J1501" s="162" t="s">
        <v>5790</v>
      </c>
      <c r="K1501" s="163" t="s">
        <v>5347</v>
      </c>
      <c r="L1501" s="163"/>
      <c r="M1501" s="157" t="s">
        <v>6023</v>
      </c>
    </row>
    <row r="1502" spans="1:13" x14ac:dyDescent="0.25">
      <c r="A1502" s="91">
        <v>1039</v>
      </c>
      <c r="B1502" s="93" t="s">
        <v>5010</v>
      </c>
      <c r="C1502" s="159" t="s">
        <v>5777</v>
      </c>
      <c r="D1502" s="159" t="s">
        <v>5755</v>
      </c>
      <c r="E1502" s="159" t="s">
        <v>1716</v>
      </c>
      <c r="F1502" s="159" t="s">
        <v>1717</v>
      </c>
      <c r="G1502" s="159"/>
      <c r="H1502" s="159"/>
      <c r="I1502" s="159" t="s">
        <v>37</v>
      </c>
      <c r="J1502" s="162" t="s">
        <v>5803</v>
      </c>
      <c r="K1502" s="163" t="s">
        <v>5347</v>
      </c>
      <c r="L1502" s="163" t="s">
        <v>6011</v>
      </c>
      <c r="M1502" s="157" t="s">
        <v>6023</v>
      </c>
    </row>
    <row r="1503" spans="1:13" x14ac:dyDescent="0.25">
      <c r="A1503" s="91">
        <v>1039</v>
      </c>
      <c r="B1503" s="93" t="s">
        <v>5010</v>
      </c>
      <c r="C1503" s="159" t="s">
        <v>5777</v>
      </c>
      <c r="D1503" s="159" t="s">
        <v>5755</v>
      </c>
      <c r="E1503" s="159" t="s">
        <v>2928</v>
      </c>
      <c r="F1503" s="159" t="s">
        <v>5804</v>
      </c>
      <c r="G1503" s="159"/>
      <c r="H1503" s="159"/>
      <c r="I1503" s="159" t="s">
        <v>37</v>
      </c>
      <c r="J1503" s="162" t="s">
        <v>5805</v>
      </c>
      <c r="K1503" s="163"/>
      <c r="L1503" s="163"/>
      <c r="M1503" s="157" t="s">
        <v>6023</v>
      </c>
    </row>
    <row r="1504" spans="1:13" x14ac:dyDescent="0.25">
      <c r="A1504" s="91">
        <v>1039</v>
      </c>
      <c r="B1504" s="93" t="s">
        <v>5010</v>
      </c>
      <c r="C1504" s="159" t="s">
        <v>5777</v>
      </c>
      <c r="D1504" s="159" t="s">
        <v>5755</v>
      </c>
      <c r="E1504" s="159" t="s">
        <v>2044</v>
      </c>
      <c r="F1504" s="159" t="s">
        <v>2045</v>
      </c>
      <c r="G1504" s="159"/>
      <c r="H1504" s="159"/>
      <c r="I1504" s="159" t="s">
        <v>37</v>
      </c>
      <c r="J1504" s="162" t="s">
        <v>5806</v>
      </c>
      <c r="K1504" s="163"/>
      <c r="L1504" s="163"/>
      <c r="M1504" s="157" t="s">
        <v>6023</v>
      </c>
    </row>
    <row r="1505" spans="1:13" x14ac:dyDescent="0.25">
      <c r="A1505" s="91">
        <v>1039</v>
      </c>
      <c r="B1505" s="93" t="s">
        <v>5010</v>
      </c>
      <c r="C1505" s="159" t="s">
        <v>5778</v>
      </c>
      <c r="D1505" s="159" t="s">
        <v>5756</v>
      </c>
      <c r="E1505" s="159" t="s">
        <v>5782</v>
      </c>
      <c r="F1505" s="159" t="s">
        <v>5358</v>
      </c>
      <c r="G1505" s="159"/>
      <c r="H1505" s="159"/>
      <c r="I1505" s="159" t="s">
        <v>37</v>
      </c>
      <c r="J1505" s="162" t="s">
        <v>5783</v>
      </c>
      <c r="K1505" s="163" t="s">
        <v>5347</v>
      </c>
      <c r="L1505" s="163"/>
      <c r="M1505" s="157" t="s">
        <v>6023</v>
      </c>
    </row>
    <row r="1506" spans="1:13" x14ac:dyDescent="0.25">
      <c r="A1506" s="91">
        <v>1039</v>
      </c>
      <c r="B1506" s="93" t="s">
        <v>5010</v>
      </c>
      <c r="C1506" s="159" t="s">
        <v>5778</v>
      </c>
      <c r="D1506" s="159" t="s">
        <v>5756</v>
      </c>
      <c r="E1506" s="159" t="s">
        <v>5784</v>
      </c>
      <c r="F1506" s="159" t="s">
        <v>5785</v>
      </c>
      <c r="G1506" s="159"/>
      <c r="H1506" s="159"/>
      <c r="I1506" s="159" t="s">
        <v>37</v>
      </c>
      <c r="J1506" s="162" t="s">
        <v>5786</v>
      </c>
      <c r="K1506" s="163" t="s">
        <v>5347</v>
      </c>
      <c r="L1506" s="163"/>
      <c r="M1506" s="157" t="s">
        <v>6023</v>
      </c>
    </row>
    <row r="1507" spans="1:13" x14ac:dyDescent="0.25">
      <c r="A1507" s="91">
        <v>1039</v>
      </c>
      <c r="B1507" s="93" t="s">
        <v>5010</v>
      </c>
      <c r="C1507" s="159" t="s">
        <v>5778</v>
      </c>
      <c r="D1507" s="159" t="s">
        <v>5756</v>
      </c>
      <c r="E1507" s="159" t="s">
        <v>4197</v>
      </c>
      <c r="F1507" s="159" t="s">
        <v>5788</v>
      </c>
      <c r="G1507" s="159"/>
      <c r="H1507" s="159"/>
      <c r="I1507" s="159" t="s">
        <v>110</v>
      </c>
      <c r="J1507" s="162" t="s">
        <v>5789</v>
      </c>
      <c r="K1507" s="163" t="s">
        <v>5347</v>
      </c>
      <c r="L1507" s="163"/>
      <c r="M1507" s="157" t="s">
        <v>6023</v>
      </c>
    </row>
    <row r="1508" spans="1:13" x14ac:dyDescent="0.25">
      <c r="A1508" s="91">
        <v>1039</v>
      </c>
      <c r="B1508" s="93" t="s">
        <v>5010</v>
      </c>
      <c r="C1508" s="159" t="s">
        <v>5778</v>
      </c>
      <c r="D1508" s="159" t="s">
        <v>5756</v>
      </c>
      <c r="E1508" s="159" t="s">
        <v>4197</v>
      </c>
      <c r="F1508" s="159" t="s">
        <v>5827</v>
      </c>
      <c r="G1508" s="159"/>
      <c r="H1508" s="159"/>
      <c r="I1508" s="159" t="s">
        <v>110</v>
      </c>
      <c r="J1508" s="162" t="s">
        <v>5789</v>
      </c>
      <c r="K1508" s="163" t="s">
        <v>5347</v>
      </c>
      <c r="L1508" s="163"/>
      <c r="M1508" s="157" t="s">
        <v>6023</v>
      </c>
    </row>
    <row r="1509" spans="1:13" x14ac:dyDescent="0.25">
      <c r="A1509" s="91">
        <v>1039</v>
      </c>
      <c r="B1509" s="93" t="s">
        <v>5010</v>
      </c>
      <c r="C1509" s="159" t="s">
        <v>5778</v>
      </c>
      <c r="D1509" s="159" t="s">
        <v>5756</v>
      </c>
      <c r="E1509" s="159" t="s">
        <v>6012</v>
      </c>
      <c r="F1509" s="159" t="s">
        <v>6013</v>
      </c>
      <c r="G1509" s="159"/>
      <c r="H1509" s="159"/>
      <c r="I1509" s="159" t="s">
        <v>37</v>
      </c>
      <c r="J1509" s="162" t="s">
        <v>5783</v>
      </c>
      <c r="K1509" s="163" t="s">
        <v>5347</v>
      </c>
      <c r="L1509" s="163"/>
      <c r="M1509" s="157" t="s">
        <v>6023</v>
      </c>
    </row>
    <row r="1510" spans="1:13" x14ac:dyDescent="0.25">
      <c r="A1510" s="91">
        <v>1039</v>
      </c>
      <c r="B1510" s="93" t="s">
        <v>5010</v>
      </c>
      <c r="C1510" s="159" t="s">
        <v>5778</v>
      </c>
      <c r="D1510" s="159" t="s">
        <v>5756</v>
      </c>
      <c r="E1510" s="159" t="s">
        <v>477</v>
      </c>
      <c r="F1510" s="159" t="s">
        <v>657</v>
      </c>
      <c r="G1510" s="159"/>
      <c r="H1510" s="159"/>
      <c r="I1510" s="159" t="s">
        <v>37</v>
      </c>
      <c r="J1510" s="162" t="s">
        <v>5783</v>
      </c>
      <c r="K1510" s="163" t="s">
        <v>5347</v>
      </c>
      <c r="L1510" s="163"/>
      <c r="M1510" s="157" t="s">
        <v>6023</v>
      </c>
    </row>
    <row r="1511" spans="1:13" x14ac:dyDescent="0.25">
      <c r="A1511" s="91">
        <v>1039</v>
      </c>
      <c r="B1511" s="93" t="s">
        <v>5010</v>
      </c>
      <c r="C1511" s="159" t="s">
        <v>5778</v>
      </c>
      <c r="D1511" s="159" t="s">
        <v>5756</v>
      </c>
      <c r="E1511" s="159" t="s">
        <v>472</v>
      </c>
      <c r="F1511" s="159" t="s">
        <v>64</v>
      </c>
      <c r="G1511" s="159"/>
      <c r="H1511" s="159"/>
      <c r="I1511" s="159" t="s">
        <v>37</v>
      </c>
      <c r="J1511" s="162" t="s">
        <v>5789</v>
      </c>
      <c r="K1511" s="163" t="s">
        <v>5347</v>
      </c>
      <c r="L1511" s="163"/>
      <c r="M1511" s="157" t="s">
        <v>6023</v>
      </c>
    </row>
    <row r="1512" spans="1:13" x14ac:dyDescent="0.25">
      <c r="A1512" s="91">
        <v>1039</v>
      </c>
      <c r="B1512" s="93" t="s">
        <v>5010</v>
      </c>
      <c r="C1512" s="159" t="s">
        <v>5778</v>
      </c>
      <c r="D1512" s="159" t="s">
        <v>5756</v>
      </c>
      <c r="E1512" s="159" t="s">
        <v>6014</v>
      </c>
      <c r="F1512" s="159" t="s">
        <v>6015</v>
      </c>
      <c r="G1512" s="159"/>
      <c r="H1512" s="159"/>
      <c r="I1512" s="159" t="s">
        <v>37</v>
      </c>
      <c r="J1512" s="162" t="s">
        <v>5803</v>
      </c>
      <c r="K1512" s="163" t="s">
        <v>5347</v>
      </c>
      <c r="L1512" s="163"/>
      <c r="M1512" s="157" t="s">
        <v>6023</v>
      </c>
    </row>
    <row r="1513" spans="1:13" x14ac:dyDescent="0.25">
      <c r="A1513" s="91">
        <v>1039</v>
      </c>
      <c r="B1513" s="93" t="s">
        <v>5010</v>
      </c>
      <c r="C1513" s="159" t="s">
        <v>5778</v>
      </c>
      <c r="D1513" s="159" t="s">
        <v>5756</v>
      </c>
      <c r="E1513" s="159" t="s">
        <v>6016</v>
      </c>
      <c r="F1513" s="159" t="s">
        <v>6017</v>
      </c>
      <c r="G1513" s="159"/>
      <c r="H1513" s="159"/>
      <c r="I1513" s="159" t="s">
        <v>37</v>
      </c>
      <c r="J1513" s="162" t="s">
        <v>5809</v>
      </c>
      <c r="K1513" s="163" t="s">
        <v>5347</v>
      </c>
      <c r="L1513" s="163"/>
      <c r="M1513" s="157" t="s">
        <v>6023</v>
      </c>
    </row>
    <row r="1514" spans="1:13" x14ac:dyDescent="0.25">
      <c r="A1514" s="91">
        <v>1039</v>
      </c>
      <c r="B1514" s="93" t="s">
        <v>5010</v>
      </c>
      <c r="C1514" s="159" t="s">
        <v>5778</v>
      </c>
      <c r="D1514" s="159" t="s">
        <v>5756</v>
      </c>
      <c r="E1514" s="159" t="s">
        <v>6018</v>
      </c>
      <c r="F1514" s="159" t="s">
        <v>5944</v>
      </c>
      <c r="G1514" s="159"/>
      <c r="H1514" s="159"/>
      <c r="I1514" s="159" t="s">
        <v>110</v>
      </c>
      <c r="J1514" s="162" t="s">
        <v>3345</v>
      </c>
      <c r="K1514" s="163" t="s">
        <v>5347</v>
      </c>
      <c r="L1514" s="163" t="s">
        <v>5794</v>
      </c>
      <c r="M1514" s="157" t="s">
        <v>6023</v>
      </c>
    </row>
    <row r="1515" spans="1:13" x14ac:dyDescent="0.25">
      <c r="A1515" s="91">
        <v>1039</v>
      </c>
      <c r="B1515" s="93" t="s">
        <v>5010</v>
      </c>
      <c r="C1515" s="159" t="s">
        <v>5778</v>
      </c>
      <c r="D1515" s="159" t="s">
        <v>5756</v>
      </c>
      <c r="E1515" s="159" t="s">
        <v>611</v>
      </c>
      <c r="F1515" s="159" t="s">
        <v>532</v>
      </c>
      <c r="G1515" s="159"/>
      <c r="H1515" s="159"/>
      <c r="I1515" s="159" t="s">
        <v>110</v>
      </c>
      <c r="J1515" s="162" t="s">
        <v>476</v>
      </c>
      <c r="K1515" s="163" t="s">
        <v>5347</v>
      </c>
      <c r="L1515" s="163" t="s">
        <v>5794</v>
      </c>
      <c r="M1515" s="157" t="s">
        <v>6023</v>
      </c>
    </row>
    <row r="1516" spans="1:13" x14ac:dyDescent="0.25">
      <c r="A1516" s="91">
        <v>1039</v>
      </c>
      <c r="B1516" s="93" t="s">
        <v>5010</v>
      </c>
      <c r="C1516" s="159" t="s">
        <v>5778</v>
      </c>
      <c r="D1516" s="159" t="s">
        <v>5756</v>
      </c>
      <c r="E1516" s="159" t="s">
        <v>5945</v>
      </c>
      <c r="F1516" s="159" t="s">
        <v>5946</v>
      </c>
      <c r="G1516" s="159"/>
      <c r="H1516" s="159"/>
      <c r="I1516" s="159" t="s">
        <v>110</v>
      </c>
      <c r="J1516" s="162" t="s">
        <v>3345</v>
      </c>
      <c r="K1516" s="163" t="s">
        <v>5347</v>
      </c>
      <c r="L1516" s="163" t="s">
        <v>5794</v>
      </c>
      <c r="M1516" s="157" t="s">
        <v>6023</v>
      </c>
    </row>
    <row r="1517" spans="1:13" x14ac:dyDescent="0.25">
      <c r="A1517" s="91">
        <v>1039</v>
      </c>
      <c r="B1517" s="93" t="s">
        <v>5010</v>
      </c>
      <c r="C1517" s="159" t="s">
        <v>5778</v>
      </c>
      <c r="D1517" s="159" t="s">
        <v>5756</v>
      </c>
      <c r="E1517" s="159" t="s">
        <v>61</v>
      </c>
      <c r="F1517" s="159" t="s">
        <v>62</v>
      </c>
      <c r="G1517" s="159"/>
      <c r="H1517" s="159"/>
      <c r="I1517" s="159" t="s">
        <v>37</v>
      </c>
      <c r="J1517" s="162" t="s">
        <v>5879</v>
      </c>
      <c r="K1517" s="163"/>
      <c r="L1517" s="163"/>
      <c r="M1517" s="157" t="s">
        <v>6023</v>
      </c>
    </row>
    <row r="1518" spans="1:13" x14ac:dyDescent="0.25">
      <c r="A1518" s="91">
        <v>1039</v>
      </c>
      <c r="B1518" s="93" t="s">
        <v>5010</v>
      </c>
      <c r="C1518" s="159" t="s">
        <v>5778</v>
      </c>
      <c r="D1518" s="159" t="s">
        <v>5756</v>
      </c>
      <c r="E1518" s="159" t="s">
        <v>1716</v>
      </c>
      <c r="F1518" s="159" t="s">
        <v>1717</v>
      </c>
      <c r="G1518" s="159"/>
      <c r="H1518" s="159"/>
      <c r="I1518" s="159" t="s">
        <v>37</v>
      </c>
      <c r="J1518" s="162" t="s">
        <v>5803</v>
      </c>
      <c r="K1518" s="163" t="s">
        <v>5347</v>
      </c>
      <c r="L1518" s="163" t="s">
        <v>1496</v>
      </c>
      <c r="M1518" s="157" t="s">
        <v>6023</v>
      </c>
    </row>
    <row r="1519" spans="1:13" x14ac:dyDescent="0.25">
      <c r="A1519" s="91">
        <v>1039</v>
      </c>
      <c r="B1519" s="93" t="s">
        <v>5010</v>
      </c>
      <c r="C1519" s="159" t="s">
        <v>5778</v>
      </c>
      <c r="D1519" s="159" t="s">
        <v>5756</v>
      </c>
      <c r="E1519" s="159" t="s">
        <v>2928</v>
      </c>
      <c r="F1519" s="159" t="s">
        <v>5804</v>
      </c>
      <c r="G1519" s="159"/>
      <c r="H1519" s="159"/>
      <c r="I1519" s="159" t="s">
        <v>37</v>
      </c>
      <c r="J1519" s="162" t="s">
        <v>5805</v>
      </c>
      <c r="K1519" s="163"/>
      <c r="L1519" s="163"/>
      <c r="M1519" s="157" t="s">
        <v>6023</v>
      </c>
    </row>
    <row r="1520" spans="1:13" x14ac:dyDescent="0.25">
      <c r="A1520" s="91">
        <v>1039</v>
      </c>
      <c r="B1520" s="93" t="s">
        <v>5010</v>
      </c>
      <c r="C1520" s="159" t="s">
        <v>5778</v>
      </c>
      <c r="D1520" s="159" t="s">
        <v>5756</v>
      </c>
      <c r="E1520" s="159" t="s">
        <v>2044</v>
      </c>
      <c r="F1520" s="159" t="s">
        <v>2045</v>
      </c>
      <c r="G1520" s="159"/>
      <c r="H1520" s="159"/>
      <c r="I1520" s="159" t="s">
        <v>37</v>
      </c>
      <c r="J1520" s="162" t="s">
        <v>5806</v>
      </c>
      <c r="K1520" s="163"/>
      <c r="L1520" s="163"/>
      <c r="M1520" s="157" t="s">
        <v>6023</v>
      </c>
    </row>
    <row r="1521" spans="1:13" x14ac:dyDescent="0.25">
      <c r="A1521" s="91">
        <v>1039</v>
      </c>
      <c r="B1521" s="93" t="s">
        <v>5010</v>
      </c>
      <c r="C1521" s="159" t="s">
        <v>5779</v>
      </c>
      <c r="D1521" s="159" t="s">
        <v>5757</v>
      </c>
      <c r="E1521" s="159" t="s">
        <v>5782</v>
      </c>
      <c r="F1521" s="159" t="s">
        <v>5358</v>
      </c>
      <c r="G1521" s="159"/>
      <c r="H1521" s="159"/>
      <c r="I1521" s="159" t="s">
        <v>37</v>
      </c>
      <c r="J1521" s="162" t="s">
        <v>5783</v>
      </c>
      <c r="K1521" s="163" t="s">
        <v>5347</v>
      </c>
      <c r="L1521" s="163"/>
      <c r="M1521" s="157" t="s">
        <v>6023</v>
      </c>
    </row>
    <row r="1522" spans="1:13" x14ac:dyDescent="0.25">
      <c r="A1522" s="91">
        <v>1039</v>
      </c>
      <c r="B1522" s="93" t="s">
        <v>5010</v>
      </c>
      <c r="C1522" s="159" t="s">
        <v>5779</v>
      </c>
      <c r="D1522" s="159" t="s">
        <v>5757</v>
      </c>
      <c r="E1522" s="159" t="s">
        <v>5784</v>
      </c>
      <c r="F1522" s="159" t="s">
        <v>5785</v>
      </c>
      <c r="G1522" s="159"/>
      <c r="H1522" s="159"/>
      <c r="I1522" s="159" t="s">
        <v>37</v>
      </c>
      <c r="J1522" s="162" t="s">
        <v>5786</v>
      </c>
      <c r="K1522" s="163" t="s">
        <v>5347</v>
      </c>
      <c r="L1522" s="163"/>
      <c r="M1522" s="157" t="s">
        <v>6023</v>
      </c>
    </row>
    <row r="1523" spans="1:13" x14ac:dyDescent="0.25">
      <c r="A1523" s="91">
        <v>1039</v>
      </c>
      <c r="B1523" s="93" t="s">
        <v>5010</v>
      </c>
      <c r="C1523" s="159" t="s">
        <v>5779</v>
      </c>
      <c r="D1523" s="159" t="s">
        <v>5757</v>
      </c>
      <c r="E1523" s="159" t="s">
        <v>5787</v>
      </c>
      <c r="F1523" s="159" t="s">
        <v>5788</v>
      </c>
      <c r="G1523" s="159"/>
      <c r="H1523" s="159"/>
      <c r="I1523" s="159" t="s">
        <v>110</v>
      </c>
      <c r="J1523" s="162" t="s">
        <v>5789</v>
      </c>
      <c r="K1523" s="163" t="s">
        <v>5347</v>
      </c>
      <c r="L1523" s="163"/>
      <c r="M1523" s="157" t="s">
        <v>6023</v>
      </c>
    </row>
    <row r="1524" spans="1:13" x14ac:dyDescent="0.25">
      <c r="A1524" s="91">
        <v>1039</v>
      </c>
      <c r="B1524" s="93" t="s">
        <v>5010</v>
      </c>
      <c r="C1524" s="159" t="s">
        <v>5779</v>
      </c>
      <c r="D1524" s="159" t="s">
        <v>5757</v>
      </c>
      <c r="E1524" s="159" t="s">
        <v>5925</v>
      </c>
      <c r="F1524" s="159" t="s">
        <v>5926</v>
      </c>
      <c r="G1524" s="159"/>
      <c r="H1524" s="159"/>
      <c r="I1524" s="159" t="s">
        <v>37</v>
      </c>
      <c r="J1524" s="162" t="s">
        <v>5803</v>
      </c>
      <c r="K1524" s="163" t="s">
        <v>5347</v>
      </c>
      <c r="L1524" s="163"/>
      <c r="M1524" s="157" t="s">
        <v>6023</v>
      </c>
    </row>
    <row r="1525" spans="1:13" x14ac:dyDescent="0.25">
      <c r="A1525" s="91">
        <v>1039</v>
      </c>
      <c r="B1525" s="93" t="s">
        <v>5010</v>
      </c>
      <c r="C1525" s="159" t="s">
        <v>5779</v>
      </c>
      <c r="D1525" s="159" t="s">
        <v>5757</v>
      </c>
      <c r="E1525" s="159" t="s">
        <v>6019</v>
      </c>
      <c r="F1525" s="159" t="s">
        <v>6020</v>
      </c>
      <c r="G1525" s="159"/>
      <c r="H1525" s="159"/>
      <c r="I1525" s="159" t="s">
        <v>37</v>
      </c>
      <c r="J1525" s="162" t="s">
        <v>5803</v>
      </c>
      <c r="K1525" s="163" t="s">
        <v>5347</v>
      </c>
      <c r="L1525" s="163"/>
      <c r="M1525" s="157" t="s">
        <v>6023</v>
      </c>
    </row>
    <row r="1526" spans="1:13" x14ac:dyDescent="0.25">
      <c r="A1526" s="91">
        <v>1039</v>
      </c>
      <c r="B1526" s="93" t="s">
        <v>5010</v>
      </c>
      <c r="C1526" s="159" t="s">
        <v>5779</v>
      </c>
      <c r="D1526" s="159" t="s">
        <v>5757</v>
      </c>
      <c r="E1526" s="159" t="s">
        <v>101</v>
      </c>
      <c r="F1526" s="159" t="s">
        <v>102</v>
      </c>
      <c r="G1526" s="159"/>
      <c r="H1526" s="159"/>
      <c r="I1526" s="159" t="s">
        <v>37</v>
      </c>
      <c r="J1526" s="162" t="s">
        <v>5789</v>
      </c>
      <c r="K1526" s="163"/>
      <c r="L1526" s="163"/>
      <c r="M1526" s="157" t="s">
        <v>6023</v>
      </c>
    </row>
    <row r="1527" spans="1:13" x14ac:dyDescent="0.25">
      <c r="A1527" s="91">
        <v>1039</v>
      </c>
      <c r="B1527" s="93" t="s">
        <v>5010</v>
      </c>
      <c r="C1527" s="159" t="s">
        <v>5779</v>
      </c>
      <c r="D1527" s="159" t="s">
        <v>5757</v>
      </c>
      <c r="E1527" s="159" t="s">
        <v>472</v>
      </c>
      <c r="F1527" s="159" t="s">
        <v>64</v>
      </c>
      <c r="G1527" s="159"/>
      <c r="H1527" s="159"/>
      <c r="I1527" s="159" t="s">
        <v>37</v>
      </c>
      <c r="J1527" s="162" t="s">
        <v>5789</v>
      </c>
      <c r="K1527" s="163"/>
      <c r="L1527" s="163"/>
      <c r="M1527" s="157" t="s">
        <v>6023</v>
      </c>
    </row>
    <row r="1528" spans="1:13" x14ac:dyDescent="0.25">
      <c r="A1528" s="91">
        <v>1039</v>
      </c>
      <c r="B1528" s="93" t="s">
        <v>5010</v>
      </c>
      <c r="C1528" s="159" t="s">
        <v>5779</v>
      </c>
      <c r="D1528" s="159" t="s">
        <v>5757</v>
      </c>
      <c r="E1528" s="159" t="s">
        <v>829</v>
      </c>
      <c r="F1528" s="159" t="s">
        <v>838</v>
      </c>
      <c r="G1528" s="159"/>
      <c r="H1528" s="159"/>
      <c r="I1528" s="159" t="s">
        <v>37</v>
      </c>
      <c r="J1528" s="162" t="s">
        <v>5790</v>
      </c>
      <c r="K1528" s="163"/>
      <c r="L1528" s="163"/>
      <c r="M1528" s="157" t="s">
        <v>6023</v>
      </c>
    </row>
    <row r="1529" spans="1:13" x14ac:dyDescent="0.25">
      <c r="A1529" s="91">
        <v>1039</v>
      </c>
      <c r="B1529" s="93" t="s">
        <v>5010</v>
      </c>
      <c r="C1529" s="159" t="s">
        <v>5779</v>
      </c>
      <c r="D1529" s="159" t="s">
        <v>5757</v>
      </c>
      <c r="E1529" s="159" t="s">
        <v>1674</v>
      </c>
      <c r="F1529" s="159" t="s">
        <v>1675</v>
      </c>
      <c r="G1529" s="159"/>
      <c r="H1529" s="159"/>
      <c r="I1529" s="159" t="s">
        <v>110</v>
      </c>
      <c r="J1529" s="162" t="s">
        <v>476</v>
      </c>
      <c r="K1529" s="163" t="s">
        <v>5347</v>
      </c>
      <c r="L1529" s="163"/>
      <c r="M1529" s="157" t="s">
        <v>6023</v>
      </c>
    </row>
    <row r="1530" spans="1:13" x14ac:dyDescent="0.25">
      <c r="A1530" s="91">
        <v>1039</v>
      </c>
      <c r="B1530" s="93" t="s">
        <v>5010</v>
      </c>
      <c r="C1530" s="159" t="s">
        <v>5779</v>
      </c>
      <c r="D1530" s="159" t="s">
        <v>5757</v>
      </c>
      <c r="E1530" s="159" t="s">
        <v>1609</v>
      </c>
      <c r="F1530" s="159" t="s">
        <v>1610</v>
      </c>
      <c r="G1530" s="159"/>
      <c r="H1530" s="159"/>
      <c r="I1530" s="159" t="s">
        <v>37</v>
      </c>
      <c r="J1530" s="162" t="s">
        <v>5790</v>
      </c>
      <c r="K1530" s="163" t="s">
        <v>5347</v>
      </c>
      <c r="L1530" s="163"/>
      <c r="M1530" s="157" t="s">
        <v>6023</v>
      </c>
    </row>
    <row r="1531" spans="1:13" x14ac:dyDescent="0.25">
      <c r="A1531" s="91">
        <v>1039</v>
      </c>
      <c r="B1531" s="93" t="s">
        <v>5010</v>
      </c>
      <c r="C1531" s="159" t="s">
        <v>5779</v>
      </c>
      <c r="D1531" s="159" t="s">
        <v>5757</v>
      </c>
      <c r="E1531" s="159" t="s">
        <v>1313</v>
      </c>
      <c r="F1531" s="159" t="s">
        <v>1314</v>
      </c>
      <c r="G1531" s="159"/>
      <c r="H1531" s="159"/>
      <c r="I1531" s="159" t="s">
        <v>37</v>
      </c>
      <c r="J1531" s="162" t="s">
        <v>5783</v>
      </c>
      <c r="K1531" s="163" t="s">
        <v>5347</v>
      </c>
      <c r="L1531" s="163"/>
      <c r="M1531" s="157" t="s">
        <v>6023</v>
      </c>
    </row>
    <row r="1532" spans="1:13" x14ac:dyDescent="0.25">
      <c r="A1532" s="91">
        <v>1039</v>
      </c>
      <c r="B1532" s="93" t="s">
        <v>5010</v>
      </c>
      <c r="C1532" s="159" t="s">
        <v>5779</v>
      </c>
      <c r="D1532" s="159" t="s">
        <v>5757</v>
      </c>
      <c r="E1532" s="159" t="s">
        <v>1317</v>
      </c>
      <c r="F1532" s="159" t="s">
        <v>1318</v>
      </c>
      <c r="G1532" s="159"/>
      <c r="H1532" s="159"/>
      <c r="I1532" s="159" t="s">
        <v>37</v>
      </c>
      <c r="J1532" s="162" t="s">
        <v>5783</v>
      </c>
      <c r="K1532" s="163" t="s">
        <v>5347</v>
      </c>
      <c r="L1532" s="163"/>
      <c r="M1532" s="157" t="s">
        <v>6023</v>
      </c>
    </row>
    <row r="1533" spans="1:13" x14ac:dyDescent="0.25">
      <c r="A1533" s="91">
        <v>1039</v>
      </c>
      <c r="B1533" s="93" t="s">
        <v>5010</v>
      </c>
      <c r="C1533" s="159" t="s">
        <v>5779</v>
      </c>
      <c r="D1533" s="159" t="s">
        <v>5757</v>
      </c>
      <c r="E1533" s="159" t="s">
        <v>50</v>
      </c>
      <c r="F1533" s="159" t="s">
        <v>51</v>
      </c>
      <c r="G1533" s="159"/>
      <c r="H1533" s="159"/>
      <c r="I1533" s="159" t="s">
        <v>37</v>
      </c>
      <c r="J1533" s="162" t="s">
        <v>5803</v>
      </c>
      <c r="K1533" s="163" t="s">
        <v>5347</v>
      </c>
      <c r="L1533" s="163"/>
      <c r="M1533" s="157" t="s">
        <v>6023</v>
      </c>
    </row>
    <row r="1534" spans="1:13" x14ac:dyDescent="0.25">
      <c r="A1534" s="91">
        <v>1039</v>
      </c>
      <c r="B1534" s="93" t="s">
        <v>5010</v>
      </c>
      <c r="C1534" s="159" t="s">
        <v>5779</v>
      </c>
      <c r="D1534" s="159" t="s">
        <v>5757</v>
      </c>
      <c r="E1534" s="159" t="s">
        <v>1716</v>
      </c>
      <c r="F1534" s="159" t="s">
        <v>1717</v>
      </c>
      <c r="G1534" s="159"/>
      <c r="H1534" s="159"/>
      <c r="I1534" s="159" t="s">
        <v>37</v>
      </c>
      <c r="J1534" s="162" t="s">
        <v>5803</v>
      </c>
      <c r="K1534" s="163" t="s">
        <v>5347</v>
      </c>
      <c r="L1534" s="163" t="s">
        <v>1496</v>
      </c>
      <c r="M1534" s="157" t="s">
        <v>6023</v>
      </c>
    </row>
    <row r="1535" spans="1:13" x14ac:dyDescent="0.25">
      <c r="A1535" s="91">
        <v>1039</v>
      </c>
      <c r="B1535" s="93" t="s">
        <v>5010</v>
      </c>
      <c r="C1535" s="159" t="s">
        <v>5779</v>
      </c>
      <c r="D1535" s="159" t="s">
        <v>5757</v>
      </c>
      <c r="E1535" s="159" t="s">
        <v>2928</v>
      </c>
      <c r="F1535" s="159" t="s">
        <v>5804</v>
      </c>
      <c r="G1535" s="159"/>
      <c r="H1535" s="159"/>
      <c r="I1535" s="159" t="s">
        <v>37</v>
      </c>
      <c r="J1535" s="162" t="s">
        <v>5805</v>
      </c>
      <c r="K1535" s="163"/>
      <c r="L1535" s="163"/>
      <c r="M1535" s="157" t="s">
        <v>6023</v>
      </c>
    </row>
    <row r="1536" spans="1:13" x14ac:dyDescent="0.25">
      <c r="A1536" s="91">
        <v>1039</v>
      </c>
      <c r="B1536" s="93" t="s">
        <v>5010</v>
      </c>
      <c r="C1536" s="159" t="s">
        <v>5779</v>
      </c>
      <c r="D1536" s="159" t="s">
        <v>5757</v>
      </c>
      <c r="E1536" s="159" t="s">
        <v>2044</v>
      </c>
      <c r="F1536" s="159" t="s">
        <v>2045</v>
      </c>
      <c r="G1536" s="159"/>
      <c r="H1536" s="159"/>
      <c r="I1536" s="159" t="s">
        <v>37</v>
      </c>
      <c r="J1536" s="162" t="s">
        <v>5806</v>
      </c>
      <c r="K1536" s="163"/>
      <c r="L1536" s="163"/>
      <c r="M1536" s="157" t="s">
        <v>6023</v>
      </c>
    </row>
    <row r="1537" spans="1:13" x14ac:dyDescent="0.25">
      <c r="A1537" s="91">
        <v>1039</v>
      </c>
      <c r="B1537" s="93" t="s">
        <v>5010</v>
      </c>
      <c r="C1537" s="159" t="s">
        <v>5780</v>
      </c>
      <c r="D1537" s="159" t="s">
        <v>5758</v>
      </c>
      <c r="E1537" s="159" t="s">
        <v>5782</v>
      </c>
      <c r="F1537" s="159" t="s">
        <v>5358</v>
      </c>
      <c r="G1537" s="159"/>
      <c r="H1537" s="159"/>
      <c r="I1537" s="159" t="s">
        <v>37</v>
      </c>
      <c r="J1537" s="162" t="s">
        <v>5783</v>
      </c>
      <c r="K1537" s="163" t="s">
        <v>5347</v>
      </c>
      <c r="L1537" s="163"/>
      <c r="M1537" s="157" t="s">
        <v>6023</v>
      </c>
    </row>
    <row r="1538" spans="1:13" x14ac:dyDescent="0.25">
      <c r="A1538" s="91">
        <v>1039</v>
      </c>
      <c r="B1538" s="93" t="s">
        <v>5010</v>
      </c>
      <c r="C1538" s="159" t="s">
        <v>5780</v>
      </c>
      <c r="D1538" s="159" t="s">
        <v>5758</v>
      </c>
      <c r="E1538" s="159" t="s">
        <v>5784</v>
      </c>
      <c r="F1538" s="159" t="s">
        <v>5785</v>
      </c>
      <c r="G1538" s="159"/>
      <c r="H1538" s="159"/>
      <c r="I1538" s="159" t="s">
        <v>37</v>
      </c>
      <c r="J1538" s="162" t="s">
        <v>5786</v>
      </c>
      <c r="K1538" s="163" t="s">
        <v>5347</v>
      </c>
      <c r="L1538" s="163"/>
      <c r="M1538" s="157" t="s">
        <v>6023</v>
      </c>
    </row>
    <row r="1539" spans="1:13" x14ac:dyDescent="0.25">
      <c r="A1539" s="91">
        <v>1039</v>
      </c>
      <c r="B1539" s="93" t="s">
        <v>5010</v>
      </c>
      <c r="C1539" s="159" t="s">
        <v>5780</v>
      </c>
      <c r="D1539" s="159" t="s">
        <v>5758</v>
      </c>
      <c r="E1539" s="159" t="s">
        <v>5787</v>
      </c>
      <c r="F1539" s="159" t="s">
        <v>5788</v>
      </c>
      <c r="G1539" s="159"/>
      <c r="H1539" s="159"/>
      <c r="I1539" s="159" t="s">
        <v>110</v>
      </c>
      <c r="J1539" s="162" t="s">
        <v>5789</v>
      </c>
      <c r="K1539" s="163" t="s">
        <v>5347</v>
      </c>
      <c r="L1539" s="163"/>
      <c r="M1539" s="157" t="s">
        <v>6023</v>
      </c>
    </row>
    <row r="1540" spans="1:13" x14ac:dyDescent="0.25">
      <c r="A1540" s="91">
        <v>1039</v>
      </c>
      <c r="B1540" s="93" t="s">
        <v>5010</v>
      </c>
      <c r="C1540" s="159" t="s">
        <v>5780</v>
      </c>
      <c r="D1540" s="159" t="s">
        <v>5758</v>
      </c>
      <c r="E1540" s="159" t="s">
        <v>6021</v>
      </c>
      <c r="F1540" s="159" t="s">
        <v>6022</v>
      </c>
      <c r="G1540" s="159"/>
      <c r="H1540" s="159"/>
      <c r="I1540" s="159" t="s">
        <v>37</v>
      </c>
      <c r="J1540" s="162" t="s">
        <v>5824</v>
      </c>
      <c r="K1540" s="163" t="s">
        <v>5347</v>
      </c>
      <c r="L1540" s="163"/>
      <c r="M1540" s="157" t="s">
        <v>6023</v>
      </c>
    </row>
    <row r="1541" spans="1:13" x14ac:dyDescent="0.25">
      <c r="A1541" s="91">
        <v>1039</v>
      </c>
      <c r="B1541" s="93" t="s">
        <v>5010</v>
      </c>
      <c r="C1541" s="159" t="s">
        <v>5780</v>
      </c>
      <c r="D1541" s="159" t="s">
        <v>5758</v>
      </c>
      <c r="E1541" s="159" t="s">
        <v>5931</v>
      </c>
      <c r="F1541" s="159" t="s">
        <v>5932</v>
      </c>
      <c r="G1541" s="159"/>
      <c r="H1541" s="159"/>
      <c r="I1541" s="159" t="s">
        <v>37</v>
      </c>
      <c r="J1541" s="162" t="s">
        <v>5789</v>
      </c>
      <c r="K1541" s="163" t="s">
        <v>5347</v>
      </c>
      <c r="L1541" s="163"/>
      <c r="M1541" s="157" t="s">
        <v>6023</v>
      </c>
    </row>
    <row r="1542" spans="1:13" x14ac:dyDescent="0.25">
      <c r="A1542" s="91">
        <v>1039</v>
      </c>
      <c r="B1542" s="93" t="s">
        <v>5010</v>
      </c>
      <c r="C1542" s="159" t="s">
        <v>5780</v>
      </c>
      <c r="D1542" s="159" t="s">
        <v>5758</v>
      </c>
      <c r="E1542" s="159" t="s">
        <v>5858</v>
      </c>
      <c r="F1542" s="159" t="s">
        <v>5859</v>
      </c>
      <c r="G1542" s="159"/>
      <c r="H1542" s="159"/>
      <c r="I1542" s="159" t="s">
        <v>37</v>
      </c>
      <c r="J1542" s="162" t="s">
        <v>5812</v>
      </c>
      <c r="K1542" s="163"/>
      <c r="L1542" s="163"/>
      <c r="M1542" s="157" t="s">
        <v>6023</v>
      </c>
    </row>
    <row r="1543" spans="1:13" x14ac:dyDescent="0.25">
      <c r="A1543" s="91">
        <v>1039</v>
      </c>
      <c r="B1543" s="93" t="s">
        <v>5010</v>
      </c>
      <c r="C1543" s="159" t="s">
        <v>5780</v>
      </c>
      <c r="D1543" s="159" t="s">
        <v>5758</v>
      </c>
      <c r="E1543" s="159" t="s">
        <v>1774</v>
      </c>
      <c r="F1543" s="159" t="s">
        <v>1775</v>
      </c>
      <c r="G1543" s="159"/>
      <c r="H1543" s="159"/>
      <c r="I1543" s="159" t="s">
        <v>37</v>
      </c>
      <c r="J1543" s="162" t="s">
        <v>5790</v>
      </c>
      <c r="K1543" s="163" t="s">
        <v>5347</v>
      </c>
      <c r="L1543" s="163"/>
      <c r="M1543" s="157" t="s">
        <v>6023</v>
      </c>
    </row>
    <row r="1544" spans="1:13" x14ac:dyDescent="0.25">
      <c r="A1544" s="91">
        <v>1039</v>
      </c>
      <c r="B1544" s="93" t="s">
        <v>5010</v>
      </c>
      <c r="C1544" s="159" t="s">
        <v>5780</v>
      </c>
      <c r="D1544" s="159" t="s">
        <v>5758</v>
      </c>
      <c r="E1544" s="159" t="s">
        <v>1716</v>
      </c>
      <c r="F1544" s="159" t="s">
        <v>1717</v>
      </c>
      <c r="G1544" s="159"/>
      <c r="H1544" s="159"/>
      <c r="I1544" s="159" t="s">
        <v>37</v>
      </c>
      <c r="J1544" s="162" t="s">
        <v>5803</v>
      </c>
      <c r="K1544" s="163" t="s">
        <v>5347</v>
      </c>
      <c r="L1544" s="163" t="s">
        <v>1496</v>
      </c>
      <c r="M1544" s="157" t="s">
        <v>6023</v>
      </c>
    </row>
    <row r="1545" spans="1:13" x14ac:dyDescent="0.25">
      <c r="A1545" s="91">
        <v>1039</v>
      </c>
      <c r="B1545" s="93" t="s">
        <v>5010</v>
      </c>
      <c r="C1545" s="159" t="s">
        <v>5780</v>
      </c>
      <c r="D1545" s="159" t="s">
        <v>5758</v>
      </c>
      <c r="E1545" s="159" t="s">
        <v>2928</v>
      </c>
      <c r="F1545" s="159" t="s">
        <v>5804</v>
      </c>
      <c r="G1545" s="159"/>
      <c r="H1545" s="159"/>
      <c r="I1545" s="159" t="s">
        <v>37</v>
      </c>
      <c r="J1545" s="162" t="s">
        <v>5805</v>
      </c>
      <c r="K1545" s="163"/>
      <c r="L1545" s="163"/>
      <c r="M1545" s="157" t="s">
        <v>6023</v>
      </c>
    </row>
    <row r="1546" spans="1:13" x14ac:dyDescent="0.25">
      <c r="A1546" s="91">
        <v>1039</v>
      </c>
      <c r="B1546" s="93" t="s">
        <v>5010</v>
      </c>
      <c r="C1546" s="159" t="s">
        <v>5780</v>
      </c>
      <c r="D1546" s="159" t="s">
        <v>5758</v>
      </c>
      <c r="E1546" s="159" t="s">
        <v>2044</v>
      </c>
      <c r="F1546" s="159" t="s">
        <v>2045</v>
      </c>
      <c r="G1546" s="159"/>
      <c r="H1546" s="159"/>
      <c r="I1546" s="159" t="s">
        <v>37</v>
      </c>
      <c r="J1546" s="162" t="s">
        <v>5806</v>
      </c>
      <c r="K1546" s="163"/>
      <c r="L1546" s="163"/>
      <c r="M1546" s="157" t="s">
        <v>6023</v>
      </c>
    </row>
  </sheetData>
  <autoFilter ref="A7:M1046"/>
  <customSheetViews>
    <customSheetView guid="{9EEF4241-DA10-4BD8-AB26-5CF5C7D68935}" scale="85" showAutoFilter="1">
      <pane xSplit="1" ySplit="7" topLeftCell="B626" activePane="bottomRight" state="frozen"/>
      <selection pane="bottomRight" activeCell="B633" sqref="B633:B641"/>
      <pageMargins left="0.7" right="0.7" top="0.75" bottom="0.75" header="0.3" footer="0.3"/>
      <pageSetup paperSize="9" orientation="portrait" r:id="rId1"/>
      <autoFilter ref="A7:P770"/>
    </customSheetView>
    <customSheetView guid="{70453CE6-934A-40AF-8F9D-9810664EE54F}" scale="70" showAutoFilter="1">
      <pane xSplit="1" ySplit="7" topLeftCell="B407" activePane="bottomRight" state="frozen"/>
      <selection pane="bottomRight" activeCell="E424" sqref="E424"/>
      <pageMargins left="0.7" right="0.7" top="0.75" bottom="0.75" header="0.3" footer="0.3"/>
      <pageSetup paperSize="9" orientation="portrait" r:id="rId2"/>
      <autoFilter ref="A7:P821"/>
    </customSheetView>
  </customSheetViews>
  <mergeCells count="5">
    <mergeCell ref="M6:M7"/>
    <mergeCell ref="A6:A7"/>
    <mergeCell ref="B6:B7"/>
    <mergeCell ref="C6:C7"/>
    <mergeCell ref="E6:L6"/>
  </mergeCells>
  <phoneticPr fontId="30" type="noConversion"/>
  <pageMargins left="0.7" right="0.7" top="0.75" bottom="0.75" header="0.3" footer="0.3"/>
  <pageSetup paperSize="9" orientation="portrait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workbookViewId="0">
      <selection activeCell="D7" sqref="D7"/>
    </sheetView>
  </sheetViews>
  <sheetFormatPr defaultRowHeight="14.4" x14ac:dyDescent="0.25"/>
  <cols>
    <col min="1" max="1" width="4.3984375" bestFit="1" customWidth="1"/>
    <col min="2" max="2" width="12.3984375" bestFit="1" customWidth="1"/>
    <col min="3" max="3" width="26.09765625" bestFit="1" customWidth="1"/>
    <col min="4" max="4" width="29" bestFit="1" customWidth="1"/>
    <col min="5" max="5" width="17.59765625" bestFit="1" customWidth="1"/>
    <col min="6" max="6" width="20" bestFit="1" customWidth="1"/>
    <col min="9" max="9" width="10.5" bestFit="1" customWidth="1"/>
    <col min="10" max="10" width="4.796875" bestFit="1" customWidth="1"/>
    <col min="11" max="11" width="2.796875" bestFit="1" customWidth="1"/>
    <col min="12" max="12" width="3.59765625" bestFit="1" customWidth="1"/>
    <col min="19" max="19" width="42.69921875" bestFit="1" customWidth="1"/>
    <col min="20" max="20" width="5.796875" bestFit="1" customWidth="1"/>
  </cols>
  <sheetData>
    <row r="1" spans="1:20" s="21" customFormat="1" ht="17.399999999999999" x14ac:dyDescent="0.25">
      <c r="A1" s="78">
        <v>680</v>
      </c>
      <c r="B1" s="77" t="s">
        <v>5091</v>
      </c>
      <c r="C1" s="78" t="s">
        <v>6035</v>
      </c>
      <c r="D1" s="78" t="s">
        <v>6026</v>
      </c>
      <c r="E1" s="78" t="s">
        <v>5807</v>
      </c>
      <c r="F1" s="78" t="s">
        <v>5808</v>
      </c>
      <c r="G1" s="78"/>
      <c r="H1" s="78"/>
      <c r="I1" s="78" t="s">
        <v>37</v>
      </c>
      <c r="J1" s="78" t="s">
        <v>5809</v>
      </c>
      <c r="K1" s="78" t="s">
        <v>5347</v>
      </c>
      <c r="L1" s="78"/>
      <c r="S1" s="21" t="s">
        <v>6050</v>
      </c>
      <c r="T1" s="21" t="e">
        <v>#N/A</v>
      </c>
    </row>
    <row r="2" spans="1:20" s="21" customFormat="1" ht="17.399999999999999" x14ac:dyDescent="0.25">
      <c r="A2" s="78">
        <v>681</v>
      </c>
      <c r="B2" s="77" t="s">
        <v>5091</v>
      </c>
      <c r="C2" s="78" t="s">
        <v>6035</v>
      </c>
      <c r="D2" s="78" t="s">
        <v>6026</v>
      </c>
      <c r="E2" s="78" t="s">
        <v>5810</v>
      </c>
      <c r="F2" s="78" t="s">
        <v>5811</v>
      </c>
      <c r="G2" s="78"/>
      <c r="H2" s="78"/>
      <c r="I2" s="78" t="s">
        <v>37</v>
      </c>
      <c r="J2" s="78" t="s">
        <v>5812</v>
      </c>
      <c r="K2" s="78" t="s">
        <v>5347</v>
      </c>
      <c r="L2" s="78"/>
      <c r="S2" s="21" t="s">
        <v>6051</v>
      </c>
      <c r="T2" s="21" t="e">
        <v>#N/A</v>
      </c>
    </row>
    <row r="3" spans="1:20" s="21" customFormat="1" ht="17.399999999999999" x14ac:dyDescent="0.25">
      <c r="A3" s="78">
        <v>682</v>
      </c>
      <c r="B3" s="77" t="s">
        <v>5091</v>
      </c>
      <c r="C3" s="78" t="s">
        <v>6035</v>
      </c>
      <c r="D3" s="78" t="s">
        <v>6026</v>
      </c>
      <c r="E3" s="78" t="s">
        <v>829</v>
      </c>
      <c r="F3" s="78" t="s">
        <v>838</v>
      </c>
      <c r="G3" s="78"/>
      <c r="H3" s="78"/>
      <c r="I3" s="78" t="s">
        <v>37</v>
      </c>
      <c r="J3" s="78" t="s">
        <v>5789</v>
      </c>
      <c r="K3" s="78" t="s">
        <v>5347</v>
      </c>
      <c r="L3" s="78"/>
      <c r="S3" s="21" t="s">
        <v>6052</v>
      </c>
      <c r="T3" s="21" t="e">
        <v>#N/A</v>
      </c>
    </row>
    <row r="4" spans="1:20" s="21" customFormat="1" ht="17.399999999999999" x14ac:dyDescent="0.25">
      <c r="A4" s="78">
        <v>683</v>
      </c>
      <c r="B4" s="77" t="s">
        <v>5091</v>
      </c>
      <c r="C4" s="78" t="s">
        <v>6035</v>
      </c>
      <c r="D4" s="78" t="s">
        <v>6026</v>
      </c>
      <c r="E4" s="78" t="s">
        <v>472</v>
      </c>
      <c r="F4" s="78" t="s">
        <v>64</v>
      </c>
      <c r="G4" s="78"/>
      <c r="H4" s="78"/>
      <c r="I4" s="78" t="s">
        <v>37</v>
      </c>
      <c r="J4" s="78" t="s">
        <v>5789</v>
      </c>
      <c r="K4" s="78" t="s">
        <v>5347</v>
      </c>
      <c r="L4" s="78"/>
      <c r="S4" s="21" t="s">
        <v>6053</v>
      </c>
      <c r="T4" s="21" t="e">
        <v>#N/A</v>
      </c>
    </row>
    <row r="5" spans="1:20" s="21" customFormat="1" ht="17.399999999999999" x14ac:dyDescent="0.25">
      <c r="A5" s="78">
        <v>684</v>
      </c>
      <c r="B5" s="77" t="s">
        <v>5091</v>
      </c>
      <c r="C5" s="78" t="s">
        <v>6035</v>
      </c>
      <c r="D5" s="78" t="s">
        <v>6026</v>
      </c>
      <c r="E5" s="78" t="s">
        <v>5813</v>
      </c>
      <c r="F5" s="78" t="s">
        <v>5814</v>
      </c>
      <c r="G5" s="78"/>
      <c r="H5" s="78"/>
      <c r="I5" s="78" t="s">
        <v>37</v>
      </c>
      <c r="J5" s="78" t="s">
        <v>5783</v>
      </c>
      <c r="K5" s="78" t="s">
        <v>5347</v>
      </c>
      <c r="L5" s="78"/>
      <c r="S5" s="21" t="s">
        <v>6054</v>
      </c>
      <c r="T5" s="21" t="e">
        <v>#N/A</v>
      </c>
    </row>
    <row r="6" spans="1:20" s="21" customFormat="1" ht="17.399999999999999" x14ac:dyDescent="0.25">
      <c r="A6" s="78">
        <v>685</v>
      </c>
      <c r="B6" s="77" t="s">
        <v>5091</v>
      </c>
      <c r="C6" s="78" t="s">
        <v>6035</v>
      </c>
      <c r="D6" s="78" t="s">
        <v>6026</v>
      </c>
      <c r="E6" s="78" t="s">
        <v>5815</v>
      </c>
      <c r="F6" s="78" t="s">
        <v>5816</v>
      </c>
      <c r="G6" s="78"/>
      <c r="H6" s="78"/>
      <c r="I6" s="78" t="s">
        <v>37</v>
      </c>
      <c r="J6" s="78" t="s">
        <v>5783</v>
      </c>
      <c r="K6" s="78" t="s">
        <v>5347</v>
      </c>
      <c r="L6" s="78"/>
      <c r="S6" s="21" t="s">
        <v>6055</v>
      </c>
      <c r="T6" s="21" t="e">
        <v>#N/A</v>
      </c>
    </row>
    <row r="7" spans="1:20" s="21" customFormat="1" ht="17.399999999999999" x14ac:dyDescent="0.25">
      <c r="A7" s="78">
        <v>686</v>
      </c>
      <c r="B7" s="77" t="s">
        <v>5091</v>
      </c>
      <c r="C7" s="78" t="s">
        <v>6035</v>
      </c>
      <c r="D7" s="78" t="s">
        <v>6026</v>
      </c>
      <c r="E7" s="78" t="s">
        <v>5817</v>
      </c>
      <c r="F7" s="78" t="s">
        <v>5818</v>
      </c>
      <c r="G7" s="78"/>
      <c r="H7" s="78"/>
      <c r="I7" s="78" t="s">
        <v>110</v>
      </c>
      <c r="J7" s="78" t="s">
        <v>5819</v>
      </c>
      <c r="K7" s="78" t="s">
        <v>5347</v>
      </c>
      <c r="L7" s="78"/>
      <c r="S7" s="21" t="s">
        <v>6056</v>
      </c>
      <c r="T7" s="21" t="e">
        <v>#N/A</v>
      </c>
    </row>
    <row r="8" spans="1:20" s="21" customFormat="1" ht="17.399999999999999" x14ac:dyDescent="0.25">
      <c r="A8" s="78">
        <v>687</v>
      </c>
      <c r="B8" s="77" t="s">
        <v>5091</v>
      </c>
      <c r="C8" s="78" t="s">
        <v>6035</v>
      </c>
      <c r="D8" s="78" t="s">
        <v>6026</v>
      </c>
      <c r="E8" s="78" t="s">
        <v>53</v>
      </c>
      <c r="F8" s="78" t="s">
        <v>54</v>
      </c>
      <c r="G8" s="78"/>
      <c r="H8" s="78"/>
      <c r="I8" s="78" t="s">
        <v>37</v>
      </c>
      <c r="J8" s="78" t="s">
        <v>5806</v>
      </c>
      <c r="K8" s="78" t="s">
        <v>5347</v>
      </c>
      <c r="L8" s="78"/>
      <c r="S8" s="21" t="s">
        <v>6057</v>
      </c>
      <c r="T8" s="21" t="e">
        <v>#N/A</v>
      </c>
    </row>
    <row r="9" spans="1:20" s="21" customFormat="1" ht="17.399999999999999" x14ac:dyDescent="0.25">
      <c r="A9" s="78">
        <v>688</v>
      </c>
      <c r="B9" s="77" t="s">
        <v>5091</v>
      </c>
      <c r="C9" s="78" t="s">
        <v>6035</v>
      </c>
      <c r="D9" s="78" t="s">
        <v>6026</v>
      </c>
      <c r="E9" s="78" t="s">
        <v>55</v>
      </c>
      <c r="F9" s="78" t="s">
        <v>56</v>
      </c>
      <c r="G9" s="78"/>
      <c r="H9" s="78"/>
      <c r="I9" s="78" t="s">
        <v>37</v>
      </c>
      <c r="J9" s="78" t="s">
        <v>5786</v>
      </c>
      <c r="K9" s="78" t="s">
        <v>5347</v>
      </c>
      <c r="L9" s="78"/>
      <c r="S9" s="21" t="s">
        <v>6058</v>
      </c>
      <c r="T9" s="21" t="e">
        <v>#N/A</v>
      </c>
    </row>
    <row r="10" spans="1:20" s="21" customFormat="1" ht="17.399999999999999" x14ac:dyDescent="0.25">
      <c r="A10" s="78">
        <v>689</v>
      </c>
      <c r="B10" s="77" t="s">
        <v>5091</v>
      </c>
      <c r="C10" s="78" t="s">
        <v>6037</v>
      </c>
      <c r="D10" s="78" t="s">
        <v>6028</v>
      </c>
      <c r="E10" s="78" t="s">
        <v>765</v>
      </c>
      <c r="F10" s="78" t="s">
        <v>766</v>
      </c>
      <c r="G10" s="78"/>
      <c r="H10" s="78"/>
      <c r="I10" s="78" t="s">
        <v>37</v>
      </c>
      <c r="J10" s="78" t="s">
        <v>5789</v>
      </c>
      <c r="K10" s="78" t="s">
        <v>5347</v>
      </c>
      <c r="L10" s="78"/>
      <c r="S10" s="21" t="s">
        <v>6059</v>
      </c>
      <c r="T10" s="21" t="e">
        <v>#N/A</v>
      </c>
    </row>
    <row r="11" spans="1:20" s="21" customFormat="1" ht="17.399999999999999" x14ac:dyDescent="0.25">
      <c r="A11" s="78">
        <v>690</v>
      </c>
      <c r="B11" s="77" t="s">
        <v>5091</v>
      </c>
      <c r="C11" s="78" t="s">
        <v>6037</v>
      </c>
      <c r="D11" s="78" t="s">
        <v>6028</v>
      </c>
      <c r="E11" s="78" t="s">
        <v>4873</v>
      </c>
      <c r="F11" s="78" t="s">
        <v>4394</v>
      </c>
      <c r="G11" s="78"/>
      <c r="H11" s="78"/>
      <c r="I11" s="78" t="s">
        <v>37</v>
      </c>
      <c r="J11" s="78" t="s">
        <v>5790</v>
      </c>
      <c r="K11" s="78" t="s">
        <v>5347</v>
      </c>
      <c r="L11" s="78"/>
      <c r="S11" s="21" t="s">
        <v>6060</v>
      </c>
      <c r="T11" s="21" t="e">
        <v>#N/A</v>
      </c>
    </row>
    <row r="12" spans="1:20" s="21" customFormat="1" ht="17.399999999999999" x14ac:dyDescent="0.25">
      <c r="A12" s="78">
        <v>691</v>
      </c>
      <c r="B12" s="77" t="s">
        <v>5091</v>
      </c>
      <c r="C12" s="78" t="s">
        <v>6037</v>
      </c>
      <c r="D12" s="78" t="s">
        <v>6028</v>
      </c>
      <c r="E12" s="78" t="s">
        <v>2064</v>
      </c>
      <c r="F12" s="78" t="s">
        <v>2065</v>
      </c>
      <c r="G12" s="78"/>
      <c r="H12" s="78"/>
      <c r="I12" s="78" t="s">
        <v>37</v>
      </c>
      <c r="J12" s="78" t="s">
        <v>5909</v>
      </c>
      <c r="K12" s="78" t="s">
        <v>5347</v>
      </c>
      <c r="L12" s="78"/>
      <c r="S12" s="21" t="s">
        <v>6061</v>
      </c>
      <c r="T12" s="21" t="e">
        <v>#N/A</v>
      </c>
    </row>
    <row r="13" spans="1:20" s="21" customFormat="1" ht="17.399999999999999" x14ac:dyDescent="0.25">
      <c r="A13" s="78">
        <v>692</v>
      </c>
      <c r="B13" s="77" t="s">
        <v>5091</v>
      </c>
      <c r="C13" s="78" t="s">
        <v>6037</v>
      </c>
      <c r="D13" s="78" t="s">
        <v>6028</v>
      </c>
      <c r="E13" s="78" t="s">
        <v>5952</v>
      </c>
      <c r="F13" s="78" t="s">
        <v>5953</v>
      </c>
      <c r="G13" s="78"/>
      <c r="H13" s="78"/>
      <c r="I13" s="78" t="s">
        <v>37</v>
      </c>
      <c r="J13" s="78" t="s">
        <v>5909</v>
      </c>
      <c r="K13" s="78" t="s">
        <v>5347</v>
      </c>
      <c r="L13" s="78"/>
      <c r="S13" s="21" t="s">
        <v>6062</v>
      </c>
      <c r="T13" s="21" t="e">
        <v>#N/A</v>
      </c>
    </row>
    <row r="14" spans="1:20" s="21" customFormat="1" ht="17.399999999999999" x14ac:dyDescent="0.25">
      <c r="A14" s="78">
        <v>693</v>
      </c>
      <c r="B14" s="77" t="s">
        <v>5091</v>
      </c>
      <c r="C14" s="78" t="s">
        <v>6037</v>
      </c>
      <c r="D14" s="78" t="s">
        <v>6028</v>
      </c>
      <c r="E14" s="78" t="s">
        <v>5947</v>
      </c>
      <c r="F14" s="78" t="s">
        <v>4772</v>
      </c>
      <c r="G14" s="78"/>
      <c r="H14" s="78"/>
      <c r="I14" s="78" t="s">
        <v>37</v>
      </c>
      <c r="J14" s="78" t="s">
        <v>5824</v>
      </c>
      <c r="K14" s="78" t="s">
        <v>5347</v>
      </c>
      <c r="L14" s="78"/>
      <c r="S14" s="21" t="s">
        <v>6063</v>
      </c>
      <c r="T14" s="21" t="e">
        <v>#N/A</v>
      </c>
    </row>
    <row r="15" spans="1:20" s="21" customFormat="1" ht="17.399999999999999" x14ac:dyDescent="0.25">
      <c r="A15" s="78">
        <v>694</v>
      </c>
      <c r="B15" s="77" t="s">
        <v>5091</v>
      </c>
      <c r="C15" s="78" t="s">
        <v>6037</v>
      </c>
      <c r="D15" s="78" t="s">
        <v>6028</v>
      </c>
      <c r="E15" s="78" t="s">
        <v>5948</v>
      </c>
      <c r="F15" s="78" t="s">
        <v>5949</v>
      </c>
      <c r="G15" s="78"/>
      <c r="H15" s="78"/>
      <c r="I15" s="78" t="s">
        <v>37</v>
      </c>
      <c r="J15" s="78" t="s">
        <v>5783</v>
      </c>
      <c r="K15" s="78" t="s">
        <v>5347</v>
      </c>
      <c r="L15" s="78"/>
      <c r="S15" s="21" t="s">
        <v>6064</v>
      </c>
      <c r="T15" s="21" t="e">
        <v>#N/A</v>
      </c>
    </row>
    <row r="16" spans="1:20" s="21" customFormat="1" ht="17.399999999999999" x14ac:dyDescent="0.25">
      <c r="A16" s="78">
        <v>695</v>
      </c>
      <c r="B16" s="77" t="s">
        <v>5091</v>
      </c>
      <c r="C16" s="78" t="s">
        <v>6037</v>
      </c>
      <c r="D16" s="78" t="s">
        <v>6028</v>
      </c>
      <c r="E16" s="78" t="s">
        <v>5950</v>
      </c>
      <c r="F16" s="78" t="s">
        <v>5951</v>
      </c>
      <c r="G16" s="78"/>
      <c r="H16" s="78"/>
      <c r="I16" s="78" t="s">
        <v>37</v>
      </c>
      <c r="J16" s="78" t="s">
        <v>5824</v>
      </c>
      <c r="K16" s="78" t="s">
        <v>5347</v>
      </c>
      <c r="L16" s="78"/>
      <c r="S16" s="21" t="s">
        <v>6065</v>
      </c>
      <c r="T16" s="21" t="e">
        <v>#N/A</v>
      </c>
    </row>
    <row r="17" spans="1:20" s="21" customFormat="1" ht="17.399999999999999" x14ac:dyDescent="0.25">
      <c r="A17" s="78">
        <v>696</v>
      </c>
      <c r="B17" s="77" t="s">
        <v>5091</v>
      </c>
      <c r="C17" s="78" t="s">
        <v>6037</v>
      </c>
      <c r="D17" s="78" t="s">
        <v>6028</v>
      </c>
      <c r="E17" s="78" t="s">
        <v>6043</v>
      </c>
      <c r="F17" s="78" t="s">
        <v>5955</v>
      </c>
      <c r="G17" s="78"/>
      <c r="H17" s="78"/>
      <c r="I17" s="78" t="s">
        <v>37</v>
      </c>
      <c r="J17" s="78" t="s">
        <v>5909</v>
      </c>
      <c r="K17" s="78"/>
      <c r="L17" s="78"/>
      <c r="S17" s="21" t="s">
        <v>6066</v>
      </c>
      <c r="T17" s="21" t="e">
        <v>#N/A</v>
      </c>
    </row>
    <row r="18" spans="1:20" s="21" customFormat="1" ht="17.399999999999999" x14ac:dyDescent="0.25">
      <c r="A18" s="78">
        <v>697</v>
      </c>
      <c r="B18" s="77" t="s">
        <v>5091</v>
      </c>
      <c r="C18" s="78" t="s">
        <v>6037</v>
      </c>
      <c r="D18" s="78" t="s">
        <v>6028</v>
      </c>
      <c r="E18" s="78" t="s">
        <v>5956</v>
      </c>
      <c r="F18" s="78" t="s">
        <v>5957</v>
      </c>
      <c r="G18" s="78"/>
      <c r="H18" s="78"/>
      <c r="I18" s="78" t="s">
        <v>37</v>
      </c>
      <c r="J18" s="78" t="s">
        <v>5790</v>
      </c>
      <c r="K18" s="78" t="s">
        <v>5347</v>
      </c>
      <c r="L18" s="78"/>
      <c r="S18" s="21" t="s">
        <v>6067</v>
      </c>
      <c r="T18" s="21" t="e">
        <v>#N/A</v>
      </c>
    </row>
    <row r="19" spans="1:20" s="21" customFormat="1" ht="17.399999999999999" x14ac:dyDescent="0.25">
      <c r="A19" s="78">
        <v>698</v>
      </c>
      <c r="B19" s="77" t="s">
        <v>5091</v>
      </c>
      <c r="C19" s="78" t="s">
        <v>6037</v>
      </c>
      <c r="D19" s="78" t="s">
        <v>6028</v>
      </c>
      <c r="E19" s="78" t="s">
        <v>6044</v>
      </c>
      <c r="F19" s="78" t="s">
        <v>5958</v>
      </c>
      <c r="G19" s="78"/>
      <c r="H19" s="78"/>
      <c r="I19" s="78" t="s">
        <v>37</v>
      </c>
      <c r="J19" s="78" t="s">
        <v>5790</v>
      </c>
      <c r="K19" s="78" t="s">
        <v>5347</v>
      </c>
      <c r="L19" s="78"/>
      <c r="S19" s="21" t="s">
        <v>6068</v>
      </c>
      <c r="T19" s="21" t="e">
        <v>#N/A</v>
      </c>
    </row>
    <row r="20" spans="1:20" s="21" customFormat="1" ht="17.399999999999999" x14ac:dyDescent="0.25">
      <c r="A20" s="78">
        <v>699</v>
      </c>
      <c r="B20" s="77" t="s">
        <v>5091</v>
      </c>
      <c r="C20" s="78" t="s">
        <v>6037</v>
      </c>
      <c r="D20" s="78" t="s">
        <v>6028</v>
      </c>
      <c r="E20" s="78" t="s">
        <v>6045</v>
      </c>
      <c r="F20" s="78" t="s">
        <v>5960</v>
      </c>
      <c r="G20" s="78"/>
      <c r="H20" s="78"/>
      <c r="I20" s="78" t="s">
        <v>37</v>
      </c>
      <c r="J20" s="78" t="s">
        <v>5790</v>
      </c>
      <c r="K20" s="78" t="s">
        <v>5347</v>
      </c>
      <c r="L20" s="78"/>
      <c r="S20" s="21" t="s">
        <v>6069</v>
      </c>
      <c r="T20" s="21" t="e">
        <v>#N/A</v>
      </c>
    </row>
    <row r="21" spans="1:20" s="21" customFormat="1" ht="17.399999999999999" x14ac:dyDescent="0.25">
      <c r="A21" s="78">
        <v>700</v>
      </c>
      <c r="B21" s="77" t="s">
        <v>5091</v>
      </c>
      <c r="C21" s="78" t="s">
        <v>6037</v>
      </c>
      <c r="D21" s="78" t="s">
        <v>6028</v>
      </c>
      <c r="E21" s="78" t="s">
        <v>6046</v>
      </c>
      <c r="F21" s="78" t="s">
        <v>1314</v>
      </c>
      <c r="G21" s="78"/>
      <c r="H21" s="78"/>
      <c r="I21" s="78" t="s">
        <v>37</v>
      </c>
      <c r="J21" s="78" t="s">
        <v>5783</v>
      </c>
      <c r="K21" s="78" t="s">
        <v>5347</v>
      </c>
      <c r="L21" s="78"/>
      <c r="S21" s="21" t="s">
        <v>6070</v>
      </c>
      <c r="T21" s="21" t="e">
        <v>#N/A</v>
      </c>
    </row>
    <row r="22" spans="1:20" s="21" customFormat="1" ht="17.399999999999999" x14ac:dyDescent="0.25">
      <c r="A22" s="78">
        <v>701</v>
      </c>
      <c r="B22" s="77" t="s">
        <v>5091</v>
      </c>
      <c r="C22" s="78" t="s">
        <v>6037</v>
      </c>
      <c r="D22" s="78" t="s">
        <v>6028</v>
      </c>
      <c r="E22" s="78" t="s">
        <v>6047</v>
      </c>
      <c r="F22" s="78" t="s">
        <v>1318</v>
      </c>
      <c r="G22" s="78"/>
      <c r="H22" s="78"/>
      <c r="I22" s="78" t="s">
        <v>37</v>
      </c>
      <c r="J22" s="78" t="s">
        <v>5783</v>
      </c>
      <c r="K22" s="78" t="s">
        <v>5347</v>
      </c>
      <c r="L22" s="78"/>
      <c r="S22" s="21" t="s">
        <v>6071</v>
      </c>
      <c r="T22" s="21" t="e">
        <v>#N/A</v>
      </c>
    </row>
    <row r="23" spans="1:20" s="21" customFormat="1" ht="17.399999999999999" x14ac:dyDescent="0.25">
      <c r="A23" s="78">
        <v>702</v>
      </c>
      <c r="B23" s="77" t="s">
        <v>5091</v>
      </c>
      <c r="C23" s="78" t="s">
        <v>6037</v>
      </c>
      <c r="D23" s="78" t="s">
        <v>6028</v>
      </c>
      <c r="E23" s="78" t="s">
        <v>5961</v>
      </c>
      <c r="F23" s="78" t="s">
        <v>5962</v>
      </c>
      <c r="G23" s="78"/>
      <c r="H23" s="78"/>
      <c r="I23" s="78" t="s">
        <v>37</v>
      </c>
      <c r="J23" s="78" t="s">
        <v>5803</v>
      </c>
      <c r="K23" s="78"/>
      <c r="L23" s="78"/>
      <c r="S23" s="21" t="s">
        <v>6072</v>
      </c>
      <c r="T23" s="21" t="e">
        <v>#N/A</v>
      </c>
    </row>
    <row r="24" spans="1:20" s="21" customFormat="1" ht="17.399999999999999" x14ac:dyDescent="0.25">
      <c r="A24" s="78">
        <v>703</v>
      </c>
      <c r="B24" s="77" t="s">
        <v>5091</v>
      </c>
      <c r="C24" s="78" t="s">
        <v>6037</v>
      </c>
      <c r="D24" s="78" t="s">
        <v>6028</v>
      </c>
      <c r="E24" s="78" t="s">
        <v>5963</v>
      </c>
      <c r="F24" s="78" t="s">
        <v>5964</v>
      </c>
      <c r="G24" s="78"/>
      <c r="H24" s="78"/>
      <c r="I24" s="78" t="s">
        <v>37</v>
      </c>
      <c r="J24" s="78" t="s">
        <v>5803</v>
      </c>
      <c r="K24" s="78"/>
      <c r="L24" s="78"/>
      <c r="S24" s="21" t="s">
        <v>6073</v>
      </c>
      <c r="T24" s="21" t="e">
        <v>#N/A</v>
      </c>
    </row>
    <row r="25" spans="1:20" s="21" customFormat="1" ht="17.399999999999999" x14ac:dyDescent="0.25">
      <c r="A25" s="78">
        <v>704</v>
      </c>
      <c r="B25" s="77" t="s">
        <v>5091</v>
      </c>
      <c r="C25" s="78" t="s">
        <v>6037</v>
      </c>
      <c r="D25" s="78" t="s">
        <v>6028</v>
      </c>
      <c r="E25" s="78" t="s">
        <v>5965</v>
      </c>
      <c r="F25" s="78" t="s">
        <v>5966</v>
      </c>
      <c r="G25" s="78"/>
      <c r="H25" s="78"/>
      <c r="I25" s="78" t="s">
        <v>37</v>
      </c>
      <c r="J25" s="78" t="s">
        <v>5803</v>
      </c>
      <c r="K25" s="78"/>
      <c r="L25" s="78"/>
      <c r="S25" s="21" t="s">
        <v>6074</v>
      </c>
      <c r="T25" s="21" t="e">
        <v>#N/A</v>
      </c>
    </row>
    <row r="26" spans="1:20" s="21" customFormat="1" ht="17.399999999999999" x14ac:dyDescent="0.25">
      <c r="A26" s="78">
        <v>705</v>
      </c>
      <c r="B26" s="77" t="s">
        <v>5091</v>
      </c>
      <c r="C26" s="78" t="s">
        <v>6037</v>
      </c>
      <c r="D26" s="78" t="s">
        <v>6028</v>
      </c>
      <c r="E26" s="78" t="s">
        <v>5967</v>
      </c>
      <c r="F26" s="78" t="s">
        <v>5968</v>
      </c>
      <c r="G26" s="78"/>
      <c r="H26" s="78"/>
      <c r="I26" s="78" t="s">
        <v>37</v>
      </c>
      <c r="J26" s="78" t="s">
        <v>5803</v>
      </c>
      <c r="K26" s="78"/>
      <c r="L26" s="78"/>
      <c r="S26" s="21" t="s">
        <v>6075</v>
      </c>
      <c r="T26" s="21" t="e">
        <v>#N/A</v>
      </c>
    </row>
    <row r="27" spans="1:20" s="21" customFormat="1" ht="17.399999999999999" x14ac:dyDescent="0.25">
      <c r="A27" s="78">
        <v>706</v>
      </c>
      <c r="B27" s="77" t="s">
        <v>5091</v>
      </c>
      <c r="C27" s="78" t="s">
        <v>6037</v>
      </c>
      <c r="D27" s="78" t="s">
        <v>6028</v>
      </c>
      <c r="E27" s="78" t="s">
        <v>5969</v>
      </c>
      <c r="F27" s="78" t="s">
        <v>5970</v>
      </c>
      <c r="G27" s="78"/>
      <c r="H27" s="78"/>
      <c r="I27" s="78" t="s">
        <v>37</v>
      </c>
      <c r="J27" s="78" t="s">
        <v>5803</v>
      </c>
      <c r="K27" s="78"/>
      <c r="L27" s="78"/>
      <c r="S27" s="21" t="s">
        <v>6076</v>
      </c>
      <c r="T27" s="21" t="e">
        <v>#N/A</v>
      </c>
    </row>
    <row r="28" spans="1:20" s="21" customFormat="1" ht="17.399999999999999" x14ac:dyDescent="0.25">
      <c r="A28" s="78">
        <v>707</v>
      </c>
      <c r="B28" s="77" t="s">
        <v>5091</v>
      </c>
      <c r="C28" s="78" t="s">
        <v>6037</v>
      </c>
      <c r="D28" s="78" t="s">
        <v>6028</v>
      </c>
      <c r="E28" s="78" t="s">
        <v>5971</v>
      </c>
      <c r="F28" s="78" t="s">
        <v>5972</v>
      </c>
      <c r="G28" s="78"/>
      <c r="H28" s="78"/>
      <c r="I28" s="78" t="s">
        <v>37</v>
      </c>
      <c r="J28" s="78" t="s">
        <v>5803</v>
      </c>
      <c r="K28" s="78"/>
      <c r="L28" s="78"/>
      <c r="S28" s="21" t="s">
        <v>6077</v>
      </c>
      <c r="T28" s="21" t="e">
        <v>#N/A</v>
      </c>
    </row>
    <row r="29" spans="1:20" s="21" customFormat="1" ht="17.399999999999999" x14ac:dyDescent="0.25">
      <c r="A29" s="78">
        <v>708</v>
      </c>
      <c r="B29" s="77" t="s">
        <v>5091</v>
      </c>
      <c r="C29" s="78" t="s">
        <v>6037</v>
      </c>
      <c r="D29" s="78" t="s">
        <v>6028</v>
      </c>
      <c r="E29" s="78" t="s">
        <v>5973</v>
      </c>
      <c r="F29" s="78" t="s">
        <v>5974</v>
      </c>
      <c r="G29" s="78"/>
      <c r="H29" s="78"/>
      <c r="I29" s="78" t="s">
        <v>37</v>
      </c>
      <c r="J29" s="78" t="s">
        <v>5803</v>
      </c>
      <c r="K29" s="78"/>
      <c r="L29" s="78"/>
      <c r="S29" s="21" t="s">
        <v>6078</v>
      </c>
      <c r="T29" s="21" t="e">
        <v>#N/A</v>
      </c>
    </row>
    <row r="30" spans="1:20" s="21" customFormat="1" ht="17.399999999999999" x14ac:dyDescent="0.25">
      <c r="A30" s="78">
        <v>709</v>
      </c>
      <c r="B30" s="77" t="s">
        <v>5091</v>
      </c>
      <c r="C30" s="78" t="s">
        <v>6037</v>
      </c>
      <c r="D30" s="78" t="s">
        <v>6028</v>
      </c>
      <c r="E30" s="78" t="s">
        <v>53</v>
      </c>
      <c r="F30" s="78" t="s">
        <v>54</v>
      </c>
      <c r="G30" s="78"/>
      <c r="H30" s="78"/>
      <c r="I30" s="78" t="s">
        <v>37</v>
      </c>
      <c r="J30" s="78" t="s">
        <v>5806</v>
      </c>
      <c r="K30" s="78" t="s">
        <v>5347</v>
      </c>
      <c r="L30" s="78"/>
      <c r="S30" s="21" t="s">
        <v>6079</v>
      </c>
      <c r="T30" s="21" t="e">
        <v>#N/A</v>
      </c>
    </row>
    <row r="31" spans="1:20" s="21" customFormat="1" ht="17.399999999999999" x14ac:dyDescent="0.25">
      <c r="A31" s="78">
        <v>710</v>
      </c>
      <c r="B31" s="77" t="s">
        <v>5091</v>
      </c>
      <c r="C31" s="78" t="s">
        <v>6037</v>
      </c>
      <c r="D31" s="78" t="s">
        <v>6028</v>
      </c>
      <c r="E31" s="78" t="s">
        <v>55</v>
      </c>
      <c r="F31" s="78" t="s">
        <v>56</v>
      </c>
      <c r="G31" s="78"/>
      <c r="H31" s="78"/>
      <c r="I31" s="78" t="s">
        <v>37</v>
      </c>
      <c r="J31" s="78" t="s">
        <v>5786</v>
      </c>
      <c r="K31" s="78" t="s">
        <v>5347</v>
      </c>
      <c r="L31" s="78"/>
      <c r="S31" s="21" t="s">
        <v>6080</v>
      </c>
      <c r="T31" s="21" t="e">
        <v>#N/A</v>
      </c>
    </row>
    <row r="32" spans="1:20" s="21" customFormat="1" ht="17.399999999999999" x14ac:dyDescent="0.25">
      <c r="A32" s="91">
        <v>711</v>
      </c>
      <c r="B32" s="93" t="s">
        <v>5091</v>
      </c>
      <c r="C32" s="91" t="s">
        <v>6037</v>
      </c>
      <c r="D32" s="91" t="s">
        <v>6028</v>
      </c>
      <c r="E32" s="91" t="s">
        <v>57</v>
      </c>
      <c r="F32" s="91" t="s">
        <v>58</v>
      </c>
      <c r="G32" s="91"/>
      <c r="H32" s="91"/>
      <c r="I32" s="91" t="s">
        <v>37</v>
      </c>
      <c r="J32" s="91" t="s">
        <v>5806</v>
      </c>
      <c r="K32" s="91" t="s">
        <v>5347</v>
      </c>
      <c r="L32" s="91"/>
      <c r="S32" s="21" t="s">
        <v>6081</v>
      </c>
      <c r="T32" s="21" t="e">
        <v>#N/A</v>
      </c>
    </row>
    <row r="33" spans="1:20" s="21" customFormat="1" ht="17.399999999999999" x14ac:dyDescent="0.25">
      <c r="A33" s="91">
        <v>712</v>
      </c>
      <c r="B33" s="93" t="s">
        <v>5091</v>
      </c>
      <c r="C33" s="91" t="s">
        <v>6037</v>
      </c>
      <c r="D33" s="91" t="s">
        <v>6028</v>
      </c>
      <c r="E33" s="91" t="s">
        <v>59</v>
      </c>
      <c r="F33" s="91" t="s">
        <v>60</v>
      </c>
      <c r="G33" s="91"/>
      <c r="H33" s="91"/>
      <c r="I33" s="91" t="s">
        <v>37</v>
      </c>
      <c r="J33" s="91" t="s">
        <v>5786</v>
      </c>
      <c r="K33" s="91" t="s">
        <v>5347</v>
      </c>
      <c r="L33" s="91"/>
      <c r="S33" s="21" t="s">
        <v>6082</v>
      </c>
      <c r="T33" s="21" t="e">
        <v>#N/A</v>
      </c>
    </row>
    <row r="34" spans="1:20" s="21" customFormat="1" ht="17.399999999999999" x14ac:dyDescent="0.25">
      <c r="A34" s="91">
        <v>713</v>
      </c>
      <c r="B34" s="93" t="s">
        <v>5091</v>
      </c>
      <c r="C34" s="91" t="s">
        <v>6038</v>
      </c>
      <c r="D34" s="91" t="s">
        <v>6029</v>
      </c>
      <c r="E34" s="91" t="s">
        <v>765</v>
      </c>
      <c r="F34" s="91" t="s">
        <v>766</v>
      </c>
      <c r="G34" s="91"/>
      <c r="H34" s="91"/>
      <c r="I34" s="91" t="s">
        <v>37</v>
      </c>
      <c r="J34" s="91" t="s">
        <v>5789</v>
      </c>
      <c r="K34" s="91" t="s">
        <v>5347</v>
      </c>
      <c r="L34" s="91"/>
      <c r="S34" s="21" t="s">
        <v>6083</v>
      </c>
      <c r="T34" s="21" t="e">
        <v>#N/A</v>
      </c>
    </row>
    <row r="35" spans="1:20" s="21" customFormat="1" ht="17.399999999999999" x14ac:dyDescent="0.25">
      <c r="A35" s="91">
        <v>714</v>
      </c>
      <c r="B35" s="93" t="s">
        <v>5091</v>
      </c>
      <c r="C35" s="91" t="s">
        <v>6038</v>
      </c>
      <c r="D35" s="91" t="s">
        <v>6029</v>
      </c>
      <c r="E35" s="91" t="s">
        <v>4873</v>
      </c>
      <c r="F35" s="91" t="s">
        <v>4394</v>
      </c>
      <c r="G35" s="91"/>
      <c r="H35" s="91"/>
      <c r="I35" s="91" t="s">
        <v>37</v>
      </c>
      <c r="J35" s="91" t="s">
        <v>5790</v>
      </c>
      <c r="K35" s="91" t="s">
        <v>5347</v>
      </c>
      <c r="L35" s="91"/>
      <c r="S35" s="21" t="s">
        <v>6084</v>
      </c>
      <c r="T35" s="21" t="e">
        <v>#N/A</v>
      </c>
    </row>
    <row r="36" spans="1:20" s="21" customFormat="1" ht="17.399999999999999" x14ac:dyDescent="0.25">
      <c r="A36" s="91">
        <v>715</v>
      </c>
      <c r="B36" s="93" t="s">
        <v>5091</v>
      </c>
      <c r="C36" s="91" t="s">
        <v>6038</v>
      </c>
      <c r="D36" s="91" t="s">
        <v>6029</v>
      </c>
      <c r="E36" s="91" t="s">
        <v>829</v>
      </c>
      <c r="F36" s="91" t="s">
        <v>838</v>
      </c>
      <c r="G36" s="91"/>
      <c r="H36" s="91"/>
      <c r="I36" s="91" t="s">
        <v>37</v>
      </c>
      <c r="J36" s="91" t="s">
        <v>5790</v>
      </c>
      <c r="K36" s="91" t="s">
        <v>5347</v>
      </c>
      <c r="L36" s="91"/>
      <c r="S36" s="21" t="s">
        <v>6085</v>
      </c>
      <c r="T36" s="21" t="e">
        <v>#N/A</v>
      </c>
    </row>
    <row r="37" spans="1:20" s="21" customFormat="1" ht="17.399999999999999" x14ac:dyDescent="0.25">
      <c r="A37" s="91">
        <v>716</v>
      </c>
      <c r="B37" s="93" t="s">
        <v>5091</v>
      </c>
      <c r="C37" s="91" t="s">
        <v>6038</v>
      </c>
      <c r="D37" s="91" t="s">
        <v>6029</v>
      </c>
      <c r="E37" s="91" t="s">
        <v>472</v>
      </c>
      <c r="F37" s="91" t="s">
        <v>64</v>
      </c>
      <c r="G37" s="91"/>
      <c r="H37" s="91"/>
      <c r="I37" s="91" t="s">
        <v>37</v>
      </c>
      <c r="J37" s="91" t="s">
        <v>5789</v>
      </c>
      <c r="K37" s="91"/>
      <c r="L37" s="91"/>
      <c r="S37" s="21" t="s">
        <v>6086</v>
      </c>
      <c r="T37" s="21" t="e">
        <v>#N/A</v>
      </c>
    </row>
    <row r="38" spans="1:20" s="21" customFormat="1" ht="17.399999999999999" x14ac:dyDescent="0.25">
      <c r="A38" s="91">
        <v>717</v>
      </c>
      <c r="B38" s="93" t="s">
        <v>5091</v>
      </c>
      <c r="C38" s="91" t="s">
        <v>6038</v>
      </c>
      <c r="D38" s="91" t="s">
        <v>6029</v>
      </c>
      <c r="E38" s="91" t="s">
        <v>5975</v>
      </c>
      <c r="F38" s="91" t="s">
        <v>5976</v>
      </c>
      <c r="G38" s="91"/>
      <c r="H38" s="91"/>
      <c r="I38" s="91" t="s">
        <v>37</v>
      </c>
      <c r="J38" s="91" t="s">
        <v>5803</v>
      </c>
      <c r="K38" s="91"/>
      <c r="L38" s="91"/>
      <c r="S38" s="21" t="s">
        <v>6087</v>
      </c>
      <c r="T38" s="21" t="e">
        <v>#N/A</v>
      </c>
    </row>
    <row r="39" spans="1:20" s="21" customFormat="1" ht="17.399999999999999" x14ac:dyDescent="0.25">
      <c r="A39" s="91">
        <v>718</v>
      </c>
      <c r="B39" s="93" t="s">
        <v>5091</v>
      </c>
      <c r="C39" s="91" t="s">
        <v>6038</v>
      </c>
      <c r="D39" s="91" t="s">
        <v>6029</v>
      </c>
      <c r="E39" s="91" t="s">
        <v>1660</v>
      </c>
      <c r="F39" s="91" t="s">
        <v>1661</v>
      </c>
      <c r="G39" s="91"/>
      <c r="H39" s="91"/>
      <c r="I39" s="91" t="s">
        <v>110</v>
      </c>
      <c r="J39" s="91" t="s">
        <v>476</v>
      </c>
      <c r="K39" s="91" t="s">
        <v>5347</v>
      </c>
      <c r="L39" s="91" t="s">
        <v>6048</v>
      </c>
      <c r="S39" s="21" t="s">
        <v>6088</v>
      </c>
      <c r="T39" s="21" t="e">
        <v>#N/A</v>
      </c>
    </row>
    <row r="40" spans="1:20" s="21" customFormat="1" ht="17.399999999999999" x14ac:dyDescent="0.25">
      <c r="A40" s="91">
        <v>719</v>
      </c>
      <c r="B40" s="93" t="s">
        <v>5091</v>
      </c>
      <c r="C40" s="91" t="s">
        <v>6038</v>
      </c>
      <c r="D40" s="91" t="s">
        <v>6029</v>
      </c>
      <c r="E40" s="91" t="s">
        <v>488</v>
      </c>
      <c r="F40" s="91" t="s">
        <v>495</v>
      </c>
      <c r="G40" s="91"/>
      <c r="H40" s="91"/>
      <c r="I40" s="91" t="s">
        <v>110</v>
      </c>
      <c r="J40" s="91" t="s">
        <v>476</v>
      </c>
      <c r="K40" s="91" t="s">
        <v>5347</v>
      </c>
      <c r="L40" s="91" t="s">
        <v>6048</v>
      </c>
      <c r="S40" s="21" t="s">
        <v>6089</v>
      </c>
      <c r="T40" s="21" t="e">
        <v>#N/A</v>
      </c>
    </row>
    <row r="41" spans="1:20" s="21" customFormat="1" ht="17.399999999999999" x14ac:dyDescent="0.25">
      <c r="A41" s="91">
        <v>720</v>
      </c>
      <c r="B41" s="93" t="s">
        <v>5091</v>
      </c>
      <c r="C41" s="91" t="s">
        <v>6038</v>
      </c>
      <c r="D41" s="91" t="s">
        <v>6029</v>
      </c>
      <c r="E41" s="91" t="s">
        <v>5977</v>
      </c>
      <c r="F41" s="91" t="s">
        <v>5978</v>
      </c>
      <c r="G41" s="91"/>
      <c r="H41" s="91"/>
      <c r="I41" s="91" t="s">
        <v>110</v>
      </c>
      <c r="J41" s="91" t="s">
        <v>6009</v>
      </c>
      <c r="K41" s="91" t="s">
        <v>5347</v>
      </c>
      <c r="L41" s="91" t="s">
        <v>6048</v>
      </c>
      <c r="S41" s="21" t="s">
        <v>6090</v>
      </c>
      <c r="T41" s="21" t="e">
        <v>#N/A</v>
      </c>
    </row>
    <row r="42" spans="1:20" s="21" customFormat="1" ht="17.399999999999999" x14ac:dyDescent="0.25">
      <c r="A42" s="91">
        <v>721</v>
      </c>
      <c r="B42" s="93" t="s">
        <v>5091</v>
      </c>
      <c r="C42" s="91" t="s">
        <v>6038</v>
      </c>
      <c r="D42" s="91" t="s">
        <v>6029</v>
      </c>
      <c r="E42" s="91" t="s">
        <v>5621</v>
      </c>
      <c r="F42" s="91" t="s">
        <v>5622</v>
      </c>
      <c r="G42" s="91"/>
      <c r="H42" s="91"/>
      <c r="I42" s="91" t="s">
        <v>37</v>
      </c>
      <c r="J42" s="91" t="s">
        <v>5812</v>
      </c>
      <c r="K42" s="91"/>
      <c r="L42" s="91"/>
      <c r="S42" s="21" t="s">
        <v>6091</v>
      </c>
      <c r="T42" s="21" t="e">
        <v>#N/A</v>
      </c>
    </row>
    <row r="43" spans="1:20" s="21" customFormat="1" ht="17.399999999999999" x14ac:dyDescent="0.25">
      <c r="A43" s="91">
        <v>722</v>
      </c>
      <c r="B43" s="93" t="s">
        <v>5091</v>
      </c>
      <c r="C43" s="91" t="s">
        <v>6038</v>
      </c>
      <c r="D43" s="91" t="s">
        <v>6029</v>
      </c>
      <c r="E43" s="91" t="s">
        <v>2199</v>
      </c>
      <c r="F43" s="91" t="s">
        <v>2200</v>
      </c>
      <c r="G43" s="91"/>
      <c r="H43" s="91"/>
      <c r="I43" s="91" t="s">
        <v>110</v>
      </c>
      <c r="J43" s="91" t="s">
        <v>1397</v>
      </c>
      <c r="K43" s="91" t="s">
        <v>5347</v>
      </c>
      <c r="L43" s="91" t="s">
        <v>6048</v>
      </c>
      <c r="S43" s="21" t="s">
        <v>6092</v>
      </c>
      <c r="T43" s="21" t="e">
        <v>#N/A</v>
      </c>
    </row>
    <row r="44" spans="1:20" s="21" customFormat="1" ht="17.399999999999999" x14ac:dyDescent="0.25">
      <c r="A44" s="91">
        <v>723</v>
      </c>
      <c r="B44" s="93" t="s">
        <v>5091</v>
      </c>
      <c r="C44" s="91" t="s">
        <v>6039</v>
      </c>
      <c r="D44" s="91" t="s">
        <v>6030</v>
      </c>
      <c r="E44" s="91" t="s">
        <v>829</v>
      </c>
      <c r="F44" s="91" t="s">
        <v>64</v>
      </c>
      <c r="G44" s="91"/>
      <c r="H44" s="91"/>
      <c r="I44" s="91" t="s">
        <v>37</v>
      </c>
      <c r="J44" s="91" t="s">
        <v>5790</v>
      </c>
      <c r="K44" s="91" t="s">
        <v>5347</v>
      </c>
      <c r="L44" s="91"/>
      <c r="S44" s="21" t="s">
        <v>6093</v>
      </c>
      <c r="T44" s="21" t="e">
        <v>#N/A</v>
      </c>
    </row>
    <row r="45" spans="1:20" s="21" customFormat="1" ht="17.399999999999999" x14ac:dyDescent="0.25">
      <c r="A45" s="91">
        <v>724</v>
      </c>
      <c r="B45" s="93" t="s">
        <v>5091</v>
      </c>
      <c r="C45" s="91" t="s">
        <v>6039</v>
      </c>
      <c r="D45" s="91" t="s">
        <v>6030</v>
      </c>
      <c r="E45" s="91" t="s">
        <v>5979</v>
      </c>
      <c r="F45" s="91" t="s">
        <v>5980</v>
      </c>
      <c r="G45" s="91"/>
      <c r="H45" s="91"/>
      <c r="I45" s="91" t="s">
        <v>37</v>
      </c>
      <c r="J45" s="91" t="s">
        <v>5783</v>
      </c>
      <c r="K45" s="91" t="s">
        <v>5347</v>
      </c>
      <c r="L45" s="91"/>
      <c r="S45" s="21" t="s">
        <v>6094</v>
      </c>
      <c r="T45" s="21" t="e">
        <v>#N/A</v>
      </c>
    </row>
    <row r="46" spans="1:20" s="21" customFormat="1" ht="17.399999999999999" x14ac:dyDescent="0.25">
      <c r="A46" s="91">
        <v>725</v>
      </c>
      <c r="B46" s="93" t="s">
        <v>5091</v>
      </c>
      <c r="C46" s="91" t="s">
        <v>6039</v>
      </c>
      <c r="D46" s="91" t="s">
        <v>6030</v>
      </c>
      <c r="E46" s="91" t="s">
        <v>5981</v>
      </c>
      <c r="F46" s="91" t="s">
        <v>5982</v>
      </c>
      <c r="G46" s="91"/>
      <c r="H46" s="91"/>
      <c r="I46" s="91" t="s">
        <v>37</v>
      </c>
      <c r="J46" s="91" t="s">
        <v>5783</v>
      </c>
      <c r="K46" s="91" t="s">
        <v>5347</v>
      </c>
      <c r="L46" s="91"/>
      <c r="S46" s="21" t="s">
        <v>6095</v>
      </c>
      <c r="T46" s="21" t="e">
        <v>#N/A</v>
      </c>
    </row>
    <row r="47" spans="1:20" s="21" customFormat="1" ht="17.399999999999999" x14ac:dyDescent="0.25">
      <c r="A47" s="91">
        <v>726</v>
      </c>
      <c r="B47" s="93" t="s">
        <v>5091</v>
      </c>
      <c r="C47" s="91" t="s">
        <v>6039</v>
      </c>
      <c r="D47" s="91" t="s">
        <v>6030</v>
      </c>
      <c r="E47" s="91" t="s">
        <v>53</v>
      </c>
      <c r="F47" s="91" t="s">
        <v>54</v>
      </c>
      <c r="G47" s="91"/>
      <c r="H47" s="91"/>
      <c r="I47" s="91" t="s">
        <v>37</v>
      </c>
      <c r="J47" s="91" t="s">
        <v>5806</v>
      </c>
      <c r="K47" s="91" t="s">
        <v>5347</v>
      </c>
      <c r="L47" s="91"/>
      <c r="S47" s="21" t="s">
        <v>6096</v>
      </c>
      <c r="T47" s="21" t="e">
        <v>#N/A</v>
      </c>
    </row>
    <row r="48" spans="1:20" s="21" customFormat="1" ht="17.399999999999999" x14ac:dyDescent="0.25">
      <c r="A48" s="91">
        <v>727</v>
      </c>
      <c r="B48" s="93" t="s">
        <v>5091</v>
      </c>
      <c r="C48" s="91" t="s">
        <v>6039</v>
      </c>
      <c r="D48" s="91" t="s">
        <v>6030</v>
      </c>
      <c r="E48" s="91" t="s">
        <v>55</v>
      </c>
      <c r="F48" s="91" t="s">
        <v>56</v>
      </c>
      <c r="G48" s="91"/>
      <c r="H48" s="91"/>
      <c r="I48" s="91" t="s">
        <v>37</v>
      </c>
      <c r="J48" s="91" t="s">
        <v>5786</v>
      </c>
      <c r="K48" s="91" t="s">
        <v>5347</v>
      </c>
      <c r="L48" s="91"/>
      <c r="S48" s="21" t="s">
        <v>6097</v>
      </c>
      <c r="T48" s="21" t="e">
        <v>#N/A</v>
      </c>
    </row>
    <row r="49" spans="1:20" s="21" customFormat="1" ht="17.399999999999999" x14ac:dyDescent="0.25">
      <c r="A49" s="91">
        <v>728</v>
      </c>
      <c r="B49" s="93" t="s">
        <v>5091</v>
      </c>
      <c r="C49" s="91" t="s">
        <v>6041</v>
      </c>
      <c r="D49" s="91" t="s">
        <v>6032</v>
      </c>
      <c r="E49" s="91" t="s">
        <v>472</v>
      </c>
      <c r="F49" s="91" t="s">
        <v>64</v>
      </c>
      <c r="G49" s="91"/>
      <c r="H49" s="91"/>
      <c r="I49" s="91" t="s">
        <v>37</v>
      </c>
      <c r="J49" s="91" t="s">
        <v>5789</v>
      </c>
      <c r="K49" s="91" t="s">
        <v>5347</v>
      </c>
      <c r="L49" s="91"/>
      <c r="S49" s="21" t="s">
        <v>6098</v>
      </c>
      <c r="T49" s="21" t="e">
        <v>#N/A</v>
      </c>
    </row>
    <row r="50" spans="1:20" s="21" customFormat="1" ht="17.399999999999999" x14ac:dyDescent="0.25">
      <c r="A50" s="91">
        <v>729</v>
      </c>
      <c r="B50" s="93" t="s">
        <v>5091</v>
      </c>
      <c r="C50" s="91" t="s">
        <v>6041</v>
      </c>
      <c r="D50" s="91" t="s">
        <v>6032</v>
      </c>
      <c r="E50" s="91" t="s">
        <v>829</v>
      </c>
      <c r="F50" s="91" t="s">
        <v>838</v>
      </c>
      <c r="G50" s="91"/>
      <c r="H50" s="91"/>
      <c r="I50" s="91" t="s">
        <v>37</v>
      </c>
      <c r="J50" s="91" t="s">
        <v>5790</v>
      </c>
      <c r="K50" s="91" t="s">
        <v>5347</v>
      </c>
      <c r="L50" s="91"/>
      <c r="S50" s="21" t="s">
        <v>6099</v>
      </c>
      <c r="T50" s="21" t="e">
        <v>#N/A</v>
      </c>
    </row>
    <row r="51" spans="1:20" s="21" customFormat="1" ht="17.399999999999999" x14ac:dyDescent="0.25">
      <c r="A51" s="91">
        <v>730</v>
      </c>
      <c r="B51" s="93" t="s">
        <v>5091</v>
      </c>
      <c r="C51" s="91" t="s">
        <v>6041</v>
      </c>
      <c r="D51" s="91" t="s">
        <v>6032</v>
      </c>
      <c r="E51" s="91" t="s">
        <v>1313</v>
      </c>
      <c r="F51" s="91" t="s">
        <v>1314</v>
      </c>
      <c r="G51" s="91"/>
      <c r="H51" s="91"/>
      <c r="I51" s="91" t="s">
        <v>37</v>
      </c>
      <c r="J51" s="91" t="s">
        <v>5783</v>
      </c>
      <c r="K51" s="91" t="s">
        <v>5347</v>
      </c>
      <c r="L51" s="91"/>
      <c r="S51" s="21" t="s">
        <v>6100</v>
      </c>
      <c r="T51" s="21" t="e">
        <v>#N/A</v>
      </c>
    </row>
    <row r="52" spans="1:20" s="21" customFormat="1" ht="17.399999999999999" x14ac:dyDescent="0.25">
      <c r="A52" s="91">
        <v>731</v>
      </c>
      <c r="B52" s="93" t="s">
        <v>5091</v>
      </c>
      <c r="C52" s="91" t="s">
        <v>6041</v>
      </c>
      <c r="D52" s="91" t="s">
        <v>6032</v>
      </c>
      <c r="E52" s="91" t="s">
        <v>1317</v>
      </c>
      <c r="F52" s="91" t="s">
        <v>1318</v>
      </c>
      <c r="G52" s="91"/>
      <c r="H52" s="91"/>
      <c r="I52" s="91" t="s">
        <v>37</v>
      </c>
      <c r="J52" s="91" t="s">
        <v>5783</v>
      </c>
      <c r="K52" s="91" t="s">
        <v>5347</v>
      </c>
      <c r="L52" s="91"/>
      <c r="S52" s="21" t="s">
        <v>6101</v>
      </c>
      <c r="T52" s="21" t="e">
        <v>#N/A</v>
      </c>
    </row>
    <row r="53" spans="1:20" s="21" customFormat="1" ht="17.399999999999999" x14ac:dyDescent="0.25">
      <c r="A53" s="91">
        <v>732</v>
      </c>
      <c r="B53" s="93" t="s">
        <v>5091</v>
      </c>
      <c r="C53" s="91" t="s">
        <v>6041</v>
      </c>
      <c r="D53" s="91" t="s">
        <v>6032</v>
      </c>
      <c r="E53" s="91" t="s">
        <v>53</v>
      </c>
      <c r="F53" s="91" t="s">
        <v>54</v>
      </c>
      <c r="G53" s="91"/>
      <c r="H53" s="91"/>
      <c r="I53" s="91" t="s">
        <v>37</v>
      </c>
      <c r="J53" s="91" t="s">
        <v>5806</v>
      </c>
      <c r="K53" s="91" t="s">
        <v>5347</v>
      </c>
      <c r="L53" s="91"/>
      <c r="S53" s="21" t="s">
        <v>6102</v>
      </c>
      <c r="T53" s="21" t="e">
        <v>#N/A</v>
      </c>
    </row>
    <row r="54" spans="1:20" s="21" customFormat="1" ht="17.399999999999999" x14ac:dyDescent="0.25">
      <c r="A54" s="91">
        <v>733</v>
      </c>
      <c r="B54" s="93" t="s">
        <v>5091</v>
      </c>
      <c r="C54" s="91" t="s">
        <v>6041</v>
      </c>
      <c r="D54" s="91" t="s">
        <v>6032</v>
      </c>
      <c r="E54" s="91" t="s">
        <v>55</v>
      </c>
      <c r="F54" s="91" t="s">
        <v>56</v>
      </c>
      <c r="G54" s="91"/>
      <c r="H54" s="91"/>
      <c r="I54" s="91" t="s">
        <v>37</v>
      </c>
      <c r="J54" s="91" t="s">
        <v>5786</v>
      </c>
      <c r="K54" s="91" t="s">
        <v>5347</v>
      </c>
      <c r="L54" s="91"/>
      <c r="S54" s="21" t="s">
        <v>6103</v>
      </c>
      <c r="T54" s="21" t="e">
        <v>#N/A</v>
      </c>
    </row>
    <row r="55" spans="1:20" s="21" customFormat="1" ht="17.399999999999999" x14ac:dyDescent="0.25">
      <c r="A55" s="91">
        <v>734</v>
      </c>
      <c r="B55" s="93" t="s">
        <v>5091</v>
      </c>
      <c r="C55" s="91" t="s">
        <v>6041</v>
      </c>
      <c r="D55" s="91" t="s">
        <v>6032</v>
      </c>
      <c r="E55" s="91" t="s">
        <v>57</v>
      </c>
      <c r="F55" s="91" t="s">
        <v>58</v>
      </c>
      <c r="G55" s="91"/>
      <c r="H55" s="91"/>
      <c r="I55" s="91" t="s">
        <v>37</v>
      </c>
      <c r="J55" s="91" t="s">
        <v>5806</v>
      </c>
      <c r="K55" s="91" t="s">
        <v>5347</v>
      </c>
      <c r="L55" s="91"/>
      <c r="S55" s="21" t="s">
        <v>6104</v>
      </c>
      <c r="T55" s="21" t="e">
        <v>#N/A</v>
      </c>
    </row>
    <row r="56" spans="1:20" s="21" customFormat="1" ht="17.399999999999999" x14ac:dyDescent="0.25">
      <c r="A56" s="91">
        <v>735</v>
      </c>
      <c r="B56" s="93" t="s">
        <v>5091</v>
      </c>
      <c r="C56" s="91" t="s">
        <v>6041</v>
      </c>
      <c r="D56" s="91" t="s">
        <v>6032</v>
      </c>
      <c r="E56" s="91" t="s">
        <v>59</v>
      </c>
      <c r="F56" s="91" t="s">
        <v>60</v>
      </c>
      <c r="G56" s="91"/>
      <c r="H56" s="91"/>
      <c r="I56" s="91" t="s">
        <v>37</v>
      </c>
      <c r="J56" s="91" t="s">
        <v>5786</v>
      </c>
      <c r="K56" s="91" t="s">
        <v>5347</v>
      </c>
      <c r="L56" s="91"/>
      <c r="S56" s="21" t="s">
        <v>6105</v>
      </c>
      <c r="T56" s="21" t="e">
        <v>#N/A</v>
      </c>
    </row>
  </sheetData>
  <phoneticPr fontId="19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workbookViewId="0">
      <selection activeCell="A55" sqref="A1:A55"/>
    </sheetView>
  </sheetViews>
  <sheetFormatPr defaultRowHeight="14.4" x14ac:dyDescent="0.25"/>
  <cols>
    <col min="1" max="1" width="32.09765625" bestFit="1" customWidth="1"/>
  </cols>
  <sheetData>
    <row r="1" spans="1:1" ht="17.399999999999999" x14ac:dyDescent="0.25">
      <c r="A1" s="27" t="s">
        <v>5304</v>
      </c>
    </row>
    <row r="2" spans="1:1" ht="17.399999999999999" x14ac:dyDescent="0.25">
      <c r="A2" s="27" t="s">
        <v>223</v>
      </c>
    </row>
    <row r="3" spans="1:1" ht="17.399999999999999" x14ac:dyDescent="0.25">
      <c r="A3" s="27" t="s">
        <v>221</v>
      </c>
    </row>
    <row r="4" spans="1:1" ht="17.399999999999999" x14ac:dyDescent="0.25">
      <c r="A4" s="27" t="s">
        <v>201</v>
      </c>
    </row>
    <row r="5" spans="1:1" ht="17.399999999999999" x14ac:dyDescent="0.25">
      <c r="A5" s="27" t="s">
        <v>1175</v>
      </c>
    </row>
    <row r="6" spans="1:1" ht="17.399999999999999" x14ac:dyDescent="0.25">
      <c r="A6" s="27" t="s">
        <v>235</v>
      </c>
    </row>
    <row r="7" spans="1:1" ht="17.399999999999999" x14ac:dyDescent="0.25">
      <c r="A7" s="27" t="s">
        <v>237</v>
      </c>
    </row>
    <row r="8" spans="1:1" ht="17.399999999999999" x14ac:dyDescent="0.25">
      <c r="A8" s="27" t="s">
        <v>5305</v>
      </c>
    </row>
    <row r="9" spans="1:1" ht="17.399999999999999" x14ac:dyDescent="0.25">
      <c r="A9" s="27" t="s">
        <v>3730</v>
      </c>
    </row>
    <row r="10" spans="1:1" ht="17.399999999999999" x14ac:dyDescent="0.25">
      <c r="A10" s="27" t="s">
        <v>3734</v>
      </c>
    </row>
    <row r="11" spans="1:1" ht="17.399999999999999" x14ac:dyDescent="0.25">
      <c r="A11" s="27" t="s">
        <v>3738</v>
      </c>
    </row>
    <row r="12" spans="1:1" ht="17.399999999999999" x14ac:dyDescent="0.25">
      <c r="A12" s="27" t="s">
        <v>1177</v>
      </c>
    </row>
    <row r="13" spans="1:1" ht="17.399999999999999" x14ac:dyDescent="0.25">
      <c r="A13" s="27" t="s">
        <v>1179</v>
      </c>
    </row>
    <row r="14" spans="1:1" ht="17.399999999999999" x14ac:dyDescent="0.25">
      <c r="A14" s="27" t="s">
        <v>1181</v>
      </c>
    </row>
    <row r="15" spans="1:1" ht="17.399999999999999" x14ac:dyDescent="0.25">
      <c r="A15" s="27" t="s">
        <v>263</v>
      </c>
    </row>
    <row r="16" spans="1:1" ht="17.399999999999999" x14ac:dyDescent="0.25">
      <c r="A16" s="27" t="s">
        <v>241</v>
      </c>
    </row>
    <row r="17" spans="1:1" ht="17.399999999999999" x14ac:dyDescent="0.25">
      <c r="A17" s="27" t="s">
        <v>211</v>
      </c>
    </row>
    <row r="18" spans="1:1" ht="17.399999999999999" x14ac:dyDescent="0.25">
      <c r="A18" s="27" t="s">
        <v>217</v>
      </c>
    </row>
    <row r="19" spans="1:1" ht="17.399999999999999" x14ac:dyDescent="0.25">
      <c r="A19" s="27" t="s">
        <v>219</v>
      </c>
    </row>
    <row r="20" spans="1:1" ht="17.399999999999999" x14ac:dyDescent="0.25">
      <c r="A20" s="27" t="s">
        <v>3479</v>
      </c>
    </row>
    <row r="21" spans="1:1" ht="17.399999999999999" x14ac:dyDescent="0.25">
      <c r="A21" s="27" t="s">
        <v>225</v>
      </c>
    </row>
    <row r="22" spans="1:1" ht="17.399999999999999" x14ac:dyDescent="0.25">
      <c r="A22" s="27" t="s">
        <v>233</v>
      </c>
    </row>
    <row r="23" spans="1:1" ht="17.399999999999999" x14ac:dyDescent="0.25">
      <c r="A23" s="27" t="s">
        <v>1183</v>
      </c>
    </row>
    <row r="24" spans="1:1" ht="17.399999999999999" x14ac:dyDescent="0.25">
      <c r="A24" s="27" t="s">
        <v>231</v>
      </c>
    </row>
    <row r="25" spans="1:1" ht="17.399999999999999" x14ac:dyDescent="0.25">
      <c r="A25" s="27" t="s">
        <v>227</v>
      </c>
    </row>
    <row r="26" spans="1:1" ht="17.399999999999999" x14ac:dyDescent="0.25">
      <c r="A26" s="27" t="s">
        <v>229</v>
      </c>
    </row>
    <row r="27" spans="1:1" ht="17.399999999999999" x14ac:dyDescent="0.25">
      <c r="A27" s="27" t="s">
        <v>213</v>
      </c>
    </row>
    <row r="28" spans="1:1" ht="17.399999999999999" x14ac:dyDescent="0.25">
      <c r="A28" s="27" t="s">
        <v>3793</v>
      </c>
    </row>
    <row r="29" spans="1:1" ht="17.399999999999999" x14ac:dyDescent="0.25">
      <c r="A29" s="68" t="s">
        <v>215</v>
      </c>
    </row>
    <row r="30" spans="1:1" ht="17.399999999999999" x14ac:dyDescent="0.25">
      <c r="A30" s="68" t="s">
        <v>209</v>
      </c>
    </row>
    <row r="31" spans="1:1" ht="17.399999999999999" x14ac:dyDescent="0.25">
      <c r="A31" s="68" t="s">
        <v>255</v>
      </c>
    </row>
    <row r="32" spans="1:1" ht="17.399999999999999" x14ac:dyDescent="0.25">
      <c r="A32" s="68" t="s">
        <v>257</v>
      </c>
    </row>
    <row r="33" spans="1:1" ht="17.399999999999999" x14ac:dyDescent="0.25">
      <c r="A33" s="27" t="s">
        <v>251</v>
      </c>
    </row>
    <row r="34" spans="1:1" ht="17.399999999999999" x14ac:dyDescent="0.25">
      <c r="A34" s="27" t="s">
        <v>249</v>
      </c>
    </row>
    <row r="35" spans="1:1" ht="17.399999999999999" x14ac:dyDescent="0.25">
      <c r="A35" s="27" t="s">
        <v>3818</v>
      </c>
    </row>
    <row r="36" spans="1:1" ht="17.399999999999999" x14ac:dyDescent="0.25">
      <c r="A36" s="27" t="s">
        <v>247</v>
      </c>
    </row>
    <row r="37" spans="1:1" ht="17.399999999999999" x14ac:dyDescent="0.25">
      <c r="A37" s="27" t="s">
        <v>245</v>
      </c>
    </row>
    <row r="38" spans="1:1" ht="17.399999999999999" x14ac:dyDescent="0.25">
      <c r="A38" s="27" t="s">
        <v>193</v>
      </c>
    </row>
    <row r="39" spans="1:1" ht="17.399999999999999" x14ac:dyDescent="0.25">
      <c r="A39" s="27" t="s">
        <v>195</v>
      </c>
    </row>
    <row r="40" spans="1:1" ht="17.399999999999999" x14ac:dyDescent="0.25">
      <c r="A40" s="27" t="s">
        <v>197</v>
      </c>
    </row>
    <row r="41" spans="1:1" ht="17.399999999999999" x14ac:dyDescent="0.25">
      <c r="A41" s="27" t="s">
        <v>199</v>
      </c>
    </row>
    <row r="42" spans="1:1" ht="17.399999999999999" x14ac:dyDescent="0.25">
      <c r="A42" s="45" t="s">
        <v>253</v>
      </c>
    </row>
    <row r="43" spans="1:1" ht="17.399999999999999" x14ac:dyDescent="0.25">
      <c r="A43" s="46" t="s">
        <v>5307</v>
      </c>
    </row>
    <row r="44" spans="1:1" ht="17.399999999999999" x14ac:dyDescent="0.25">
      <c r="A44" s="49" t="s">
        <v>207</v>
      </c>
    </row>
    <row r="45" spans="1:1" ht="17.399999999999999" x14ac:dyDescent="0.25">
      <c r="A45" s="68" t="s">
        <v>259</v>
      </c>
    </row>
    <row r="46" spans="1:1" ht="17.399999999999999" x14ac:dyDescent="0.25">
      <c r="A46" s="27" t="s">
        <v>261</v>
      </c>
    </row>
    <row r="47" spans="1:1" ht="17.399999999999999" x14ac:dyDescent="0.25">
      <c r="A47" s="27" t="s">
        <v>1185</v>
      </c>
    </row>
    <row r="48" spans="1:1" ht="17.399999999999999" x14ac:dyDescent="0.25">
      <c r="A48" s="23" t="s">
        <v>243</v>
      </c>
    </row>
    <row r="49" spans="1:1" ht="17.399999999999999" x14ac:dyDescent="0.25">
      <c r="A49" s="23" t="s">
        <v>3954</v>
      </c>
    </row>
    <row r="50" spans="1:1" ht="17.399999999999999" x14ac:dyDescent="0.25">
      <c r="A50" s="23" t="s">
        <v>239</v>
      </c>
    </row>
    <row r="51" spans="1:1" ht="17.399999999999999" x14ac:dyDescent="0.25">
      <c r="A51" s="23" t="s">
        <v>3481</v>
      </c>
    </row>
    <row r="52" spans="1:1" ht="17.399999999999999" x14ac:dyDescent="0.25">
      <c r="A52" s="23" t="s">
        <v>665</v>
      </c>
    </row>
    <row r="53" spans="1:1" ht="17.399999999999999" x14ac:dyDescent="0.25">
      <c r="A53" s="23" t="s">
        <v>205</v>
      </c>
    </row>
    <row r="54" spans="1:1" ht="17.399999999999999" x14ac:dyDescent="0.25">
      <c r="A54" s="23" t="s">
        <v>667</v>
      </c>
    </row>
    <row r="55" spans="1:1" ht="17.399999999999999" x14ac:dyDescent="0.25">
      <c r="A55" s="23" t="s">
        <v>203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이름이 지정된 범위</vt:lpstr>
      </vt:variant>
      <vt:variant>
        <vt:i4>5</vt:i4>
      </vt:variant>
    </vt:vector>
  </HeadingPairs>
  <TitlesOfParts>
    <vt:vector size="21" baseType="lpstr">
      <vt:lpstr>표지</vt:lpstr>
      <vt:lpstr>개정이력</vt:lpstr>
      <vt:lpstr>테이블목록</vt:lpstr>
      <vt:lpstr>집계</vt:lpstr>
      <vt:lpstr>DB데이터</vt:lpstr>
      <vt:lpstr>0시스템관리</vt:lpstr>
      <vt:lpstr>1기초정보관리</vt:lpstr>
      <vt:lpstr>2주문관리</vt:lpstr>
      <vt:lpstr>3영업관리</vt:lpstr>
      <vt:lpstr>4재고관리</vt:lpstr>
      <vt:lpstr>5매출분석</vt:lpstr>
      <vt:lpstr>6마감관리</vt:lpstr>
      <vt:lpstr>7커뮤니티관리</vt:lpstr>
      <vt:lpstr>8인터페이스관리</vt:lpstr>
      <vt:lpstr>임시</vt:lpstr>
      <vt:lpstr>Sheet2</vt:lpstr>
      <vt:lpstr>개정이력!_ftn1</vt:lpstr>
      <vt:lpstr>개정이력!_ftnref1</vt:lpstr>
      <vt:lpstr>개정이력!Print_Area</vt:lpstr>
      <vt:lpstr>표지!Print_Area</vt:lpstr>
      <vt:lpstr>테이블목록!Print_Titles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Daewon</dc:creator>
  <cp:lastModifiedBy>jaedo</cp:lastModifiedBy>
  <cp:lastPrinted>2018-02-13T00:42:14Z</cp:lastPrinted>
  <dcterms:created xsi:type="dcterms:W3CDTF">2001-01-31T08:12:40Z</dcterms:created>
  <dcterms:modified xsi:type="dcterms:W3CDTF">2021-02-25T07:55:28Z</dcterms:modified>
</cp:coreProperties>
</file>